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ACF" lockStructure="1"/>
  <bookViews>
    <workbookView xWindow="0" yWindow="0" windowWidth="24000" windowHeight="9732" tabRatio="728"/>
  </bookViews>
  <sheets>
    <sheet name="READ.ME" sheetId="1" r:id="rId1"/>
    <sheet name="DISPLAY" sheetId="14" r:id="rId2"/>
    <sheet name="COASTAL UPLANDS" sheetId="2" r:id="rId3"/>
    <sheet name="BEACHES &amp; DUNES" sheetId="23" r:id="rId4"/>
    <sheet name="TIDAL FLATS &amp; ROCKY INTERTIDAL" sheetId="24" r:id="rId5"/>
    <sheet name="MARSHES" sheetId="25" r:id="rId6"/>
    <sheet name="SUBMERSED HABITATS" sheetId="26" r:id="rId7"/>
    <sheet name="HABITATS COMPLEX 6" sheetId="18" state="hidden" r:id="rId8"/>
    <sheet name="HABITATS COMPLEX 7" sheetId="19" state="hidden" r:id="rId9"/>
    <sheet name="HABITATS COMPLEX 8" sheetId="20" state="hidden" r:id="rId10"/>
    <sheet name="HABITATS COMPLEX 9" sheetId="21" state="hidden" r:id="rId11"/>
    <sheet name="HABITATS COMPLEX 10" sheetId="22" state="hidden" r:id="rId12"/>
    <sheet name="NEPAReferences2" sheetId="28" r:id="rId13"/>
    <sheet name="ScientificLiteratureReferences" sheetId="17" r:id="rId14"/>
    <sheet name="ACTIVITIES" sheetId="8" state="hidden" r:id="rId15"/>
    <sheet name="HABITATS" sheetId="9" state="hidden" r:id="rId16"/>
    <sheet name="RANKINGS" sheetId="10" state="hidden" r:id="rId17"/>
    <sheet name="Intensity" sheetId="11" state="hidden" r:id="rId18"/>
    <sheet name="Context" sheetId="12" state="hidden" r:id="rId19"/>
    <sheet name="Duration" sheetId="13" state="hidden" r:id="rId20"/>
  </sheets>
  <definedNames>
    <definedName name="_xlnm._FilterDatabase" localSheetId="14" hidden="1">ACTIVITIES!$A$1:$H$1</definedName>
    <definedName name="_xlnm._FilterDatabase" localSheetId="3" hidden="1">'BEACHES &amp; DUNES'!$K$11:$K$347</definedName>
    <definedName name="_xlnm._FilterDatabase" localSheetId="2" hidden="1">'COASTAL UPLANDS'!$K$11:$K$347</definedName>
    <definedName name="_xlnm._FilterDatabase" localSheetId="1" hidden="1">DISPLAY!$Y$12:$Y$343</definedName>
    <definedName name="_xlnm._FilterDatabase" localSheetId="11" hidden="1">'HABITATS COMPLEX 10'!$K$11:$K$347</definedName>
    <definedName name="_xlnm._FilterDatabase" localSheetId="7" hidden="1">'HABITATS COMPLEX 6'!$K$11:$K$347</definedName>
    <definedName name="_xlnm._FilterDatabase" localSheetId="8" hidden="1">'HABITATS COMPLEX 7'!$K$11:$K$347</definedName>
    <definedName name="_xlnm._FilterDatabase" localSheetId="9" hidden="1">'HABITATS COMPLEX 8'!$K$11:$K$347</definedName>
    <definedName name="_xlnm._FilterDatabase" localSheetId="10" hidden="1">'HABITATS COMPLEX 9'!$K$11:$K$347</definedName>
    <definedName name="_xlnm._FilterDatabase" localSheetId="5" hidden="1">MARSHES!$K$11:$K$347</definedName>
    <definedName name="_xlnm._FilterDatabase" localSheetId="12" hidden="1">NEPAReferences2!$A$1:$H$18</definedName>
    <definedName name="_xlnm._FilterDatabase" localSheetId="13" hidden="1">ScientificLiteratureReferences!$A$1:$D$6</definedName>
    <definedName name="_xlnm._FilterDatabase" localSheetId="6" hidden="1">'SUBMERSED HABITATS'!$K$11:$K$347</definedName>
    <definedName name="_xlnm._FilterDatabase" localSheetId="4" hidden="1">'TIDAL FLATS &amp; ROCKY INTERTIDAL'!$K$11:$K$347</definedName>
    <definedName name="_Toc463901918" localSheetId="13">ScientificLiteratureReferences!$D$4</definedName>
    <definedName name="_Toc463901947" localSheetId="13">ScientificLiteratureReferences!#REF!</definedName>
    <definedName name="_Toc463901954" localSheetId="13">ScientificLiteratureReferences!$D$2</definedName>
  </definedNames>
  <calcPr calcId="152511"/>
</workbook>
</file>

<file path=xl/calcChain.xml><?xml version="1.0" encoding="utf-8"?>
<calcChain xmlns="http://schemas.openxmlformats.org/spreadsheetml/2006/main">
  <c r="J12" i="14" l="1"/>
  <c r="I5" i="14" l="1"/>
  <c r="E8" i="14"/>
  <c r="E7" i="14"/>
  <c r="E6" i="14"/>
  <c r="E5" i="14"/>
  <c r="H11" i="22" l="1"/>
  <c r="G11" i="22"/>
  <c r="F11" i="22"/>
  <c r="E11" i="22"/>
  <c r="D11" i="22"/>
  <c r="C11" i="22"/>
  <c r="C10" i="22"/>
  <c r="H11" i="21"/>
  <c r="G11" i="21"/>
  <c r="F11" i="21"/>
  <c r="E11" i="21"/>
  <c r="D11" i="21"/>
  <c r="C11" i="21"/>
  <c r="C10" i="21"/>
  <c r="H11" i="20"/>
  <c r="G11" i="20"/>
  <c r="F11" i="20"/>
  <c r="E11" i="20"/>
  <c r="D11" i="20"/>
  <c r="C11" i="20"/>
  <c r="C10" i="20"/>
  <c r="H11" i="19"/>
  <c r="G11" i="19"/>
  <c r="F11" i="19"/>
  <c r="E11" i="19"/>
  <c r="D11" i="19"/>
  <c r="C11" i="19"/>
  <c r="C10" i="19"/>
  <c r="H11" i="18"/>
  <c r="G11" i="18"/>
  <c r="F11" i="18"/>
  <c r="E11" i="18"/>
  <c r="D11" i="18"/>
  <c r="C11" i="18"/>
  <c r="C10" i="18"/>
  <c r="H11" i="2"/>
  <c r="G11" i="2"/>
  <c r="F11" i="2"/>
  <c r="E11" i="2"/>
  <c r="D11" i="2"/>
  <c r="C11" i="2"/>
  <c r="C10" i="2"/>
  <c r="H11" i="23"/>
  <c r="G11" i="23"/>
  <c r="F11" i="23"/>
  <c r="E11" i="23"/>
  <c r="D11" i="23"/>
  <c r="C11" i="23"/>
  <c r="C10" i="23"/>
  <c r="H11" i="24"/>
  <c r="G11" i="24"/>
  <c r="F11" i="24"/>
  <c r="E11" i="24"/>
  <c r="D11" i="24"/>
  <c r="C11" i="24"/>
  <c r="C10" i="24"/>
  <c r="H11" i="25"/>
  <c r="G11" i="25"/>
  <c r="F11" i="25"/>
  <c r="E11" i="25"/>
  <c r="D11" i="25"/>
  <c r="C11" i="25"/>
  <c r="C10" i="25"/>
  <c r="H11" i="26"/>
  <c r="C10" i="26"/>
  <c r="I11" i="22"/>
  <c r="I11" i="21"/>
  <c r="I11" i="20"/>
  <c r="I11" i="19"/>
  <c r="I11" i="18"/>
  <c r="I11" i="26"/>
  <c r="I11" i="25"/>
  <c r="I11" i="24"/>
  <c r="I11" i="23"/>
  <c r="I11" i="2"/>
  <c r="A10" i="2"/>
  <c r="I4" i="9"/>
  <c r="I3" i="9"/>
  <c r="I2" i="9"/>
  <c r="G11" i="26"/>
  <c r="F11" i="26"/>
  <c r="E11" i="26"/>
  <c r="D11" i="26"/>
  <c r="C11" i="26"/>
  <c r="A282" i="22"/>
  <c r="A271" i="22"/>
  <c r="A260" i="22"/>
  <c r="A249" i="22"/>
  <c r="A240" i="22"/>
  <c r="A241" i="22" s="1"/>
  <c r="B239" i="22"/>
  <c r="A238" i="22"/>
  <c r="A237" i="22"/>
  <c r="A170" i="22"/>
  <c r="A159" i="22"/>
  <c r="A148" i="22"/>
  <c r="A137" i="22"/>
  <c r="A129" i="22"/>
  <c r="A128" i="22"/>
  <c r="B127" i="22"/>
  <c r="A126" i="22"/>
  <c r="A125" i="22"/>
  <c r="A58" i="22"/>
  <c r="A47" i="22"/>
  <c r="A36" i="22"/>
  <c r="A25" i="22"/>
  <c r="A16" i="22"/>
  <c r="A17" i="22" s="1"/>
  <c r="B15" i="22"/>
  <c r="A14" i="22"/>
  <c r="A13" i="22"/>
  <c r="A10" i="22"/>
  <c r="A282" i="21"/>
  <c r="A271" i="21"/>
  <c r="A260" i="21"/>
  <c r="A249" i="21"/>
  <c r="A240" i="21"/>
  <c r="A241" i="21" s="1"/>
  <c r="B239" i="21"/>
  <c r="A238" i="21"/>
  <c r="A237" i="21"/>
  <c r="A170" i="21"/>
  <c r="A159" i="21"/>
  <c r="A148" i="21"/>
  <c r="A137" i="21"/>
  <c r="A128" i="21"/>
  <c r="A129" i="21" s="1"/>
  <c r="A130" i="21" s="1"/>
  <c r="B127" i="21"/>
  <c r="A126" i="21"/>
  <c r="A125" i="21"/>
  <c r="A58" i="21"/>
  <c r="A47" i="21"/>
  <c r="A36" i="21"/>
  <c r="A25" i="21"/>
  <c r="A16" i="21"/>
  <c r="A17" i="21" s="1"/>
  <c r="B15" i="21"/>
  <c r="A14" i="21"/>
  <c r="A13" i="21"/>
  <c r="A10" i="21"/>
  <c r="A282" i="20"/>
  <c r="A271" i="20"/>
  <c r="A260" i="20"/>
  <c r="A249" i="20"/>
  <c r="A240" i="20"/>
  <c r="B239" i="20"/>
  <c r="A238" i="20"/>
  <c r="A237" i="20"/>
  <c r="A170" i="20"/>
  <c r="A159" i="20"/>
  <c r="A148" i="20"/>
  <c r="A137" i="20"/>
  <c r="A129" i="20"/>
  <c r="A128" i="20"/>
  <c r="B127" i="20"/>
  <c r="A126" i="20"/>
  <c r="A125" i="20"/>
  <c r="A58" i="20"/>
  <c r="A47" i="20"/>
  <c r="A36" i="20"/>
  <c r="A25" i="20"/>
  <c r="A16" i="20"/>
  <c r="B15" i="20"/>
  <c r="A14" i="20"/>
  <c r="A13" i="20"/>
  <c r="A10" i="20"/>
  <c r="A282" i="19"/>
  <c r="A271" i="19"/>
  <c r="A260" i="19"/>
  <c r="A249" i="19"/>
  <c r="A240" i="19"/>
  <c r="A241" i="19" s="1"/>
  <c r="B239" i="19"/>
  <c r="A238" i="19"/>
  <c r="A237" i="19"/>
  <c r="A170" i="19"/>
  <c r="A159" i="19"/>
  <c r="A148" i="19"/>
  <c r="A137" i="19"/>
  <c r="A128" i="19"/>
  <c r="A129" i="19" s="1"/>
  <c r="A130" i="19" s="1"/>
  <c r="B127" i="19"/>
  <c r="A126" i="19"/>
  <c r="A125" i="19"/>
  <c r="A58" i="19"/>
  <c r="A47" i="19"/>
  <c r="A36" i="19"/>
  <c r="A25" i="19"/>
  <c r="A16" i="19"/>
  <c r="B15" i="19"/>
  <c r="A14" i="19"/>
  <c r="A13" i="19"/>
  <c r="A10" i="19"/>
  <c r="A282" i="18"/>
  <c r="A271" i="18"/>
  <c r="A260" i="18"/>
  <c r="A249" i="18"/>
  <c r="A240" i="18"/>
  <c r="A241" i="18" s="1"/>
  <c r="B239" i="18"/>
  <c r="A238" i="18"/>
  <c r="A237" i="18"/>
  <c r="A170" i="18"/>
  <c r="A159" i="18"/>
  <c r="A148" i="18"/>
  <c r="A137" i="18"/>
  <c r="A129" i="18"/>
  <c r="A130" i="18" s="1"/>
  <c r="A128" i="18"/>
  <c r="B127" i="18"/>
  <c r="A126" i="18"/>
  <c r="A125" i="18"/>
  <c r="A58" i="18"/>
  <c r="A47" i="18"/>
  <c r="A36" i="18"/>
  <c r="A25" i="18"/>
  <c r="A17" i="18"/>
  <c r="A18" i="18" s="1"/>
  <c r="A16" i="18"/>
  <c r="B15" i="18"/>
  <c r="A14" i="18"/>
  <c r="A13" i="18"/>
  <c r="A10" i="18"/>
  <c r="A282" i="26"/>
  <c r="A271" i="26"/>
  <c r="A260" i="26"/>
  <c r="A249" i="26"/>
  <c r="A240" i="26"/>
  <c r="A241" i="26" s="1"/>
  <c r="B239" i="26"/>
  <c r="A238" i="26"/>
  <c r="A237" i="26"/>
  <c r="A170" i="26"/>
  <c r="A159" i="26"/>
  <c r="A148" i="26"/>
  <c r="A137" i="26"/>
  <c r="A128" i="26"/>
  <c r="A129" i="26" s="1"/>
  <c r="A130" i="26" s="1"/>
  <c r="B127" i="26"/>
  <c r="A126" i="26"/>
  <c r="A125" i="26"/>
  <c r="A58" i="26"/>
  <c r="A47" i="26"/>
  <c r="A36" i="26"/>
  <c r="A25" i="26"/>
  <c r="A16" i="26"/>
  <c r="B15" i="26"/>
  <c r="A14" i="26"/>
  <c r="A13" i="26"/>
  <c r="A10" i="26"/>
  <c r="A282" i="25"/>
  <c r="A271" i="25"/>
  <c r="A260" i="25"/>
  <c r="A249" i="25"/>
  <c r="A240" i="25"/>
  <c r="A241" i="25" s="1"/>
  <c r="B239" i="25"/>
  <c r="A238" i="25"/>
  <c r="A237" i="25"/>
  <c r="A170" i="25"/>
  <c r="A159" i="25"/>
  <c r="A148" i="25"/>
  <c r="A137" i="25"/>
  <c r="A128" i="25"/>
  <c r="A129" i="25" s="1"/>
  <c r="A130" i="25" s="1"/>
  <c r="B127" i="25"/>
  <c r="A126" i="25"/>
  <c r="A125" i="25"/>
  <c r="A58" i="25"/>
  <c r="A47" i="25"/>
  <c r="A36" i="25"/>
  <c r="A25" i="25"/>
  <c r="A16" i="25"/>
  <c r="B15" i="25"/>
  <c r="A14" i="25"/>
  <c r="A13" i="25"/>
  <c r="A10" i="25"/>
  <c r="A282" i="24"/>
  <c r="A271" i="24"/>
  <c r="A260" i="24"/>
  <c r="A249" i="24"/>
  <c r="A240" i="24"/>
  <c r="A241" i="24" s="1"/>
  <c r="B239" i="24"/>
  <c r="A238" i="24"/>
  <c r="A237" i="24"/>
  <c r="A170" i="24"/>
  <c r="A159" i="24"/>
  <c r="A148" i="24"/>
  <c r="A137" i="24"/>
  <c r="A128" i="24"/>
  <c r="A129" i="24" s="1"/>
  <c r="A130" i="24" s="1"/>
  <c r="B127" i="24"/>
  <c r="A126" i="24"/>
  <c r="A125" i="24"/>
  <c r="A58" i="24"/>
  <c r="A47" i="24"/>
  <c r="A36" i="24"/>
  <c r="A25" i="24"/>
  <c r="A16" i="24"/>
  <c r="B15" i="24"/>
  <c r="A14" i="24"/>
  <c r="A13" i="24"/>
  <c r="A10" i="24"/>
  <c r="A282" i="23"/>
  <c r="A271" i="23"/>
  <c r="A260" i="23"/>
  <c r="A249" i="23"/>
  <c r="A240" i="23"/>
  <c r="A241" i="23" s="1"/>
  <c r="A242" i="23" s="1"/>
  <c r="B239" i="23"/>
  <c r="A238" i="23"/>
  <c r="A237" i="23"/>
  <c r="A170" i="23"/>
  <c r="A159" i="23"/>
  <c r="A148" i="23"/>
  <c r="A137" i="23"/>
  <c r="A128" i="23"/>
  <c r="A129" i="23" s="1"/>
  <c r="B127" i="23"/>
  <c r="A126" i="23"/>
  <c r="A125" i="23"/>
  <c r="A58" i="23"/>
  <c r="A47" i="23"/>
  <c r="A36" i="23"/>
  <c r="A25" i="23"/>
  <c r="A16" i="23"/>
  <c r="A17" i="23" s="1"/>
  <c r="B15" i="23"/>
  <c r="A14" i="23"/>
  <c r="A13" i="23"/>
  <c r="A10" i="23"/>
  <c r="A237" i="2"/>
  <c r="A125" i="2"/>
  <c r="A13" i="2"/>
  <c r="Y343" i="14"/>
  <c r="Y310" i="14"/>
  <c r="Y277" i="14"/>
  <c r="Y244" i="14"/>
  <c r="Y211" i="14"/>
  <c r="Y178" i="14"/>
  <c r="Y145" i="14"/>
  <c r="Y112" i="14"/>
  <c r="Y79" i="14"/>
  <c r="Y46" i="14"/>
  <c r="Y13" i="14"/>
  <c r="A17" i="19" l="1"/>
  <c r="A130" i="22"/>
  <c r="A17" i="20"/>
  <c r="A241" i="20"/>
  <c r="A18" i="21"/>
  <c r="A17" i="26"/>
  <c r="A18" i="26" s="1"/>
  <c r="A17" i="25"/>
  <c r="A17" i="24"/>
  <c r="A130" i="23"/>
  <c r="A131" i="23" s="1"/>
  <c r="A18" i="23"/>
  <c r="A19" i="23" s="1"/>
  <c r="A20" i="23" s="1"/>
  <c r="A242" i="22"/>
  <c r="A18" i="22"/>
  <c r="A19" i="21"/>
  <c r="A131" i="21"/>
  <c r="A242" i="21"/>
  <c r="A130" i="20"/>
  <c r="A242" i="20"/>
  <c r="A242" i="19"/>
  <c r="A131" i="19"/>
  <c r="A242" i="18"/>
  <c r="A131" i="18"/>
  <c r="A19" i="18"/>
  <c r="A242" i="26"/>
  <c r="A131" i="26"/>
  <c r="A242" i="25"/>
  <c r="A131" i="25"/>
  <c r="A242" i="24"/>
  <c r="A131" i="24"/>
  <c r="A243" i="23"/>
  <c r="A18" i="19" l="1"/>
  <c r="A18" i="20"/>
  <c r="A131" i="22"/>
  <c r="A19" i="26"/>
  <c r="A20" i="26" s="1"/>
  <c r="A18" i="25"/>
  <c r="A18" i="24"/>
  <c r="A19" i="22"/>
  <c r="A243" i="22"/>
  <c r="A132" i="21"/>
  <c r="A243" i="21"/>
  <c r="A20" i="21"/>
  <c r="A243" i="20"/>
  <c r="A131" i="20"/>
  <c r="A132" i="19"/>
  <c r="A243" i="19"/>
  <c r="A243" i="18"/>
  <c r="A132" i="18"/>
  <c r="A20" i="18"/>
  <c r="A132" i="26"/>
  <c r="A243" i="26"/>
  <c r="A132" i="25"/>
  <c r="A243" i="25"/>
  <c r="A132" i="24"/>
  <c r="A243" i="24"/>
  <c r="A21" i="23"/>
  <c r="A132" i="23"/>
  <c r="A244" i="23"/>
  <c r="A19" i="20" l="1"/>
  <c r="A19" i="19"/>
  <c r="A132" i="22"/>
  <c r="A19" i="25"/>
  <c r="A19" i="24"/>
  <c r="A244" i="22"/>
  <c r="A20" i="22"/>
  <c r="A21" i="21"/>
  <c r="A133" i="21"/>
  <c r="A244" i="21"/>
  <c r="A244" i="20"/>
  <c r="A132" i="20"/>
  <c r="A244" i="19"/>
  <c r="A133" i="19"/>
  <c r="A21" i="18"/>
  <c r="A244" i="18"/>
  <c r="A133" i="18"/>
  <c r="A244" i="26"/>
  <c r="A133" i="26"/>
  <c r="A21" i="26"/>
  <c r="A244" i="25"/>
  <c r="A133" i="25"/>
  <c r="A133" i="24"/>
  <c r="A244" i="24"/>
  <c r="A245" i="23"/>
  <c r="A22" i="23"/>
  <c r="A133" i="23"/>
  <c r="A133" i="22" l="1"/>
  <c r="A20" i="20"/>
  <c r="A20" i="19"/>
  <c r="A20" i="25"/>
  <c r="A20" i="24"/>
  <c r="A245" i="22"/>
  <c r="A21" i="22"/>
  <c r="A245" i="21"/>
  <c r="A134" i="21"/>
  <c r="A22" i="21"/>
  <c r="A133" i="20"/>
  <c r="A245" i="20"/>
  <c r="A134" i="19"/>
  <c r="A245" i="19"/>
  <c r="A22" i="18"/>
  <c r="A134" i="18"/>
  <c r="A245" i="18"/>
  <c r="A245" i="26"/>
  <c r="A22" i="26"/>
  <c r="A134" i="26"/>
  <c r="A134" i="25"/>
  <c r="A245" i="25"/>
  <c r="A245" i="24"/>
  <c r="A134" i="24"/>
  <c r="A134" i="23"/>
  <c r="A23" i="23"/>
  <c r="A246" i="23"/>
  <c r="A21" i="19" l="1"/>
  <c r="A134" i="22"/>
  <c r="A21" i="20"/>
  <c r="A21" i="25"/>
  <c r="A21" i="24"/>
  <c r="A22" i="22"/>
  <c r="A246" i="22"/>
  <c r="A23" i="21"/>
  <c r="A135" i="21"/>
  <c r="A246" i="21"/>
  <c r="A246" i="20"/>
  <c r="A134" i="20"/>
  <c r="A246" i="19"/>
  <c r="A135" i="19"/>
  <c r="A246" i="18"/>
  <c r="A135" i="18"/>
  <c r="A23" i="18"/>
  <c r="A135" i="26"/>
  <c r="A23" i="26"/>
  <c r="A246" i="26"/>
  <c r="A246" i="25"/>
  <c r="A135" i="25"/>
  <c r="A135" i="24"/>
  <c r="A246" i="24"/>
  <c r="A247" i="23"/>
  <c r="A24" i="23"/>
  <c r="A135" i="23"/>
  <c r="A22" i="19" l="1"/>
  <c r="A135" i="22"/>
  <c r="A22" i="20"/>
  <c r="A22" i="25"/>
  <c r="A22" i="24"/>
  <c r="A247" i="22"/>
  <c r="A23" i="22"/>
  <c r="A247" i="21"/>
  <c r="A24" i="21"/>
  <c r="A136" i="21"/>
  <c r="A247" i="20"/>
  <c r="A135" i="20"/>
  <c r="A136" i="19"/>
  <c r="A247" i="19"/>
  <c r="A136" i="18"/>
  <c r="A24" i="18"/>
  <c r="A247" i="18"/>
  <c r="A136" i="26"/>
  <c r="A247" i="26"/>
  <c r="A24" i="26"/>
  <c r="A247" i="25"/>
  <c r="A136" i="25"/>
  <c r="A247" i="24"/>
  <c r="A136" i="24"/>
  <c r="A136" i="23"/>
  <c r="A26" i="23"/>
  <c r="A248" i="23"/>
  <c r="A23" i="20" l="1"/>
  <c r="A136" i="22"/>
  <c r="A23" i="19"/>
  <c r="A23" i="25"/>
  <c r="A23" i="24"/>
  <c r="A248" i="22"/>
  <c r="A24" i="22"/>
  <c r="A138" i="21"/>
  <c r="A26" i="21"/>
  <c r="A248" i="21"/>
  <c r="A248" i="20"/>
  <c r="A136" i="20"/>
  <c r="A248" i="19"/>
  <c r="A138" i="19"/>
  <c r="A26" i="18"/>
  <c r="A248" i="18"/>
  <c r="A138" i="18"/>
  <c r="A26" i="26"/>
  <c r="A248" i="26"/>
  <c r="A138" i="26"/>
  <c r="A138" i="25"/>
  <c r="A248" i="25"/>
  <c r="A138" i="24"/>
  <c r="A248" i="24"/>
  <c r="A27" i="23"/>
  <c r="A138" i="23"/>
  <c r="A250" i="23"/>
  <c r="A138" i="22" l="1"/>
  <c r="A24" i="19"/>
  <c r="A24" i="20"/>
  <c r="A24" i="25"/>
  <c r="A24" i="24"/>
  <c r="A26" i="22"/>
  <c r="A250" i="22"/>
  <c r="A27" i="21"/>
  <c r="A139" i="21"/>
  <c r="A250" i="21"/>
  <c r="A250" i="20"/>
  <c r="A138" i="20"/>
  <c r="A139" i="19"/>
  <c r="A250" i="19"/>
  <c r="A250" i="18"/>
  <c r="A139" i="18"/>
  <c r="A27" i="18"/>
  <c r="A139" i="26"/>
  <c r="A250" i="26"/>
  <c r="A27" i="26"/>
  <c r="A139" i="25"/>
  <c r="A250" i="25"/>
  <c r="A139" i="24"/>
  <c r="A250" i="24"/>
  <c r="A28" i="23"/>
  <c r="A251" i="23"/>
  <c r="A139" i="23"/>
  <c r="A139" i="22" l="1"/>
  <c r="A26" i="20"/>
  <c r="A26" i="19"/>
  <c r="A26" i="25"/>
  <c r="A26" i="24"/>
  <c r="A251" i="22"/>
  <c r="A27" i="22"/>
  <c r="A28" i="21"/>
  <c r="A251" i="21"/>
  <c r="A140" i="21"/>
  <c r="A139" i="20"/>
  <c r="A251" i="20"/>
  <c r="A140" i="19"/>
  <c r="A251" i="19"/>
  <c r="A28" i="18"/>
  <c r="A140" i="18"/>
  <c r="A251" i="18"/>
  <c r="A28" i="26"/>
  <c r="A140" i="26"/>
  <c r="A251" i="26"/>
  <c r="A251" i="25"/>
  <c r="A140" i="25"/>
  <c r="A140" i="24"/>
  <c r="A251" i="24"/>
  <c r="A140" i="23"/>
  <c r="A29" i="23"/>
  <c r="A252" i="23"/>
  <c r="A27" i="19" l="1"/>
  <c r="A140" i="22"/>
  <c r="A27" i="20"/>
  <c r="A27" i="25"/>
  <c r="A27" i="24"/>
  <c r="A252" i="22"/>
  <c r="A28" i="22"/>
  <c r="A141" i="21"/>
  <c r="A252" i="21"/>
  <c r="A29" i="21"/>
  <c r="A140" i="20"/>
  <c r="A252" i="20"/>
  <c r="A252" i="19"/>
  <c r="A141" i="19"/>
  <c r="A252" i="18"/>
  <c r="A29" i="18"/>
  <c r="A141" i="18"/>
  <c r="A252" i="26"/>
  <c r="A29" i="26"/>
  <c r="A141" i="26"/>
  <c r="A252" i="25"/>
  <c r="A141" i="25"/>
  <c r="A141" i="24"/>
  <c r="A252" i="24"/>
  <c r="A30" i="23"/>
  <c r="A141" i="23"/>
  <c r="A253" i="23"/>
  <c r="A28" i="20" l="1"/>
  <c r="A141" i="22"/>
  <c r="A28" i="19"/>
  <c r="A28" i="25"/>
  <c r="A28" i="24"/>
  <c r="A29" i="22"/>
  <c r="A253" i="22"/>
  <c r="A30" i="21"/>
  <c r="A253" i="21"/>
  <c r="A142" i="21"/>
  <c r="A253" i="20"/>
  <c r="A141" i="20"/>
  <c r="A142" i="19"/>
  <c r="A253" i="19"/>
  <c r="A142" i="18"/>
  <c r="A30" i="18"/>
  <c r="A253" i="18"/>
  <c r="A142" i="26"/>
  <c r="A30" i="26"/>
  <c r="A253" i="26"/>
  <c r="A253" i="25"/>
  <c r="A142" i="25"/>
  <c r="A142" i="24"/>
  <c r="A253" i="24"/>
  <c r="A254" i="23"/>
  <c r="A142" i="23"/>
  <c r="A31" i="23"/>
  <c r="A142" i="22" l="1"/>
  <c r="A29" i="19"/>
  <c r="A29" i="20"/>
  <c r="A29" i="25"/>
  <c r="A29" i="24"/>
  <c r="A30" i="22"/>
  <c r="A254" i="22"/>
  <c r="A143" i="21"/>
  <c r="A254" i="21"/>
  <c r="A31" i="21"/>
  <c r="A142" i="20"/>
  <c r="A254" i="20"/>
  <c r="A254" i="19"/>
  <c r="A143" i="19"/>
  <c r="A143" i="18"/>
  <c r="A254" i="18"/>
  <c r="A31" i="18"/>
  <c r="A254" i="26"/>
  <c r="A31" i="26"/>
  <c r="A143" i="26"/>
  <c r="A143" i="25"/>
  <c r="A254" i="25"/>
  <c r="A254" i="24"/>
  <c r="A143" i="24"/>
  <c r="A32" i="23"/>
  <c r="A255" i="23"/>
  <c r="A143" i="23"/>
  <c r="A30" i="19" l="1"/>
  <c r="A30" i="20"/>
  <c r="A143" i="22"/>
  <c r="A30" i="25"/>
  <c r="A30" i="24"/>
  <c r="A255" i="22"/>
  <c r="A31" i="22"/>
  <c r="A144" i="21"/>
  <c r="A32" i="21"/>
  <c r="A255" i="21"/>
  <c r="A143" i="20"/>
  <c r="A255" i="20"/>
  <c r="A255" i="19"/>
  <c r="A144" i="19"/>
  <c r="A32" i="18"/>
  <c r="A144" i="18"/>
  <c r="A255" i="18"/>
  <c r="A144" i="26"/>
  <c r="A255" i="26"/>
  <c r="A32" i="26"/>
  <c r="A144" i="25"/>
  <c r="A255" i="25"/>
  <c r="A255" i="24"/>
  <c r="A144" i="24"/>
  <c r="A144" i="23"/>
  <c r="A256" i="23"/>
  <c r="A33" i="23"/>
  <c r="A31" i="20" l="1"/>
  <c r="A31" i="19"/>
  <c r="A144" i="22"/>
  <c r="A31" i="25"/>
  <c r="A31" i="24"/>
  <c r="A32" i="22"/>
  <c r="A256" i="22"/>
  <c r="A145" i="21"/>
  <c r="A256" i="21"/>
  <c r="A33" i="21"/>
  <c r="A256" i="20"/>
  <c r="A144" i="20"/>
  <c r="A145" i="19"/>
  <c r="A256" i="19"/>
  <c r="A256" i="18"/>
  <c r="A33" i="18"/>
  <c r="A145" i="18"/>
  <c r="A33" i="26"/>
  <c r="A145" i="26"/>
  <c r="A256" i="26"/>
  <c r="A256" i="25"/>
  <c r="A145" i="25"/>
  <c r="A256" i="24"/>
  <c r="A145" i="24"/>
  <c r="A34" i="23"/>
  <c r="A257" i="23"/>
  <c r="A145" i="23"/>
  <c r="A145" i="22" l="1"/>
  <c r="A32" i="20"/>
  <c r="A32" i="19"/>
  <c r="A32" i="25"/>
  <c r="A32" i="24"/>
  <c r="A33" i="22"/>
  <c r="A257" i="22"/>
  <c r="A34" i="21"/>
  <c r="A257" i="21"/>
  <c r="A146" i="21"/>
  <c r="A145" i="20"/>
  <c r="A257" i="20"/>
  <c r="A257" i="19"/>
  <c r="A146" i="19"/>
  <c r="A34" i="18"/>
  <c r="A257" i="18"/>
  <c r="A146" i="18"/>
  <c r="A34" i="26"/>
  <c r="A146" i="26"/>
  <c r="A257" i="26"/>
  <c r="A146" i="25"/>
  <c r="A257" i="25"/>
  <c r="A146" i="24"/>
  <c r="A257" i="24"/>
  <c r="A146" i="23"/>
  <c r="A258" i="23"/>
  <c r="A35" i="23"/>
  <c r="A33" i="20" l="1"/>
  <c r="A146" i="22"/>
  <c r="A33" i="19"/>
  <c r="A33" i="25"/>
  <c r="A33" i="24"/>
  <c r="A34" i="22"/>
  <c r="A258" i="22"/>
  <c r="A147" i="21"/>
  <c r="A258" i="21"/>
  <c r="A35" i="21"/>
  <c r="A258" i="20"/>
  <c r="A146" i="20"/>
  <c r="A147" i="19"/>
  <c r="A258" i="19"/>
  <c r="A147" i="18"/>
  <c r="A258" i="18"/>
  <c r="A35" i="18"/>
  <c r="A258" i="26"/>
  <c r="A35" i="26"/>
  <c r="A147" i="26"/>
  <c r="A258" i="25"/>
  <c r="A147" i="25"/>
  <c r="A258" i="24"/>
  <c r="A147" i="24"/>
  <c r="A147" i="23"/>
  <c r="A37" i="23"/>
  <c r="A259" i="23"/>
  <c r="A147" i="22" l="1"/>
  <c r="A34" i="20"/>
  <c r="A34" i="19"/>
  <c r="A34" i="25"/>
  <c r="A34" i="24"/>
  <c r="A259" i="22"/>
  <c r="A35" i="22"/>
  <c r="A149" i="21"/>
  <c r="A37" i="21"/>
  <c r="A259" i="21"/>
  <c r="A259" i="20"/>
  <c r="A147" i="20"/>
  <c r="A259" i="19"/>
  <c r="A149" i="19"/>
  <c r="A37" i="18"/>
  <c r="A149" i="18"/>
  <c r="A259" i="18"/>
  <c r="A259" i="26"/>
  <c r="A149" i="26"/>
  <c r="A37" i="26"/>
  <c r="A259" i="25"/>
  <c r="A149" i="25"/>
  <c r="A259" i="24"/>
  <c r="A149" i="24"/>
  <c r="A261" i="23"/>
  <c r="A38" i="23"/>
  <c r="A149" i="23"/>
  <c r="A35" i="20" l="1"/>
  <c r="A35" i="19"/>
  <c r="A149" i="22"/>
  <c r="A35" i="25"/>
  <c r="A35" i="24"/>
  <c r="A37" i="22"/>
  <c r="A261" i="22"/>
  <c r="A261" i="21"/>
  <c r="A150" i="21"/>
  <c r="A38" i="21"/>
  <c r="A261" i="20"/>
  <c r="A149" i="20"/>
  <c r="A261" i="19"/>
  <c r="A150" i="19"/>
  <c r="A38" i="18"/>
  <c r="A261" i="18"/>
  <c r="A150" i="18"/>
  <c r="A38" i="26"/>
  <c r="A261" i="26"/>
  <c r="A150" i="26"/>
  <c r="A150" i="25"/>
  <c r="A261" i="25"/>
  <c r="A150" i="24"/>
  <c r="A261" i="24"/>
  <c r="A150" i="23"/>
  <c r="A39" i="23"/>
  <c r="A262" i="23"/>
  <c r="A37" i="19" l="1"/>
  <c r="A150" i="22"/>
  <c r="A37" i="20"/>
  <c r="A37" i="25"/>
  <c r="A37" i="24"/>
  <c r="A38" i="22"/>
  <c r="A262" i="22"/>
  <c r="A39" i="21"/>
  <c r="A151" i="21"/>
  <c r="A262" i="21"/>
  <c r="A150" i="20"/>
  <c r="A262" i="20"/>
  <c r="A262" i="19"/>
  <c r="A151" i="19"/>
  <c r="A151" i="18"/>
  <c r="A262" i="18"/>
  <c r="A39" i="18"/>
  <c r="A151" i="26"/>
  <c r="A262" i="26"/>
  <c r="A39" i="26"/>
  <c r="A262" i="25"/>
  <c r="A151" i="25"/>
  <c r="A262" i="24"/>
  <c r="A151" i="24"/>
  <c r="A151" i="23"/>
  <c r="A263" i="23"/>
  <c r="A40" i="23"/>
  <c r="A151" i="22" l="1"/>
  <c r="A38" i="19"/>
  <c r="A38" i="20"/>
  <c r="A38" i="25"/>
  <c r="A38" i="24"/>
  <c r="A39" i="22"/>
  <c r="A263" i="22"/>
  <c r="A40" i="21"/>
  <c r="A263" i="21"/>
  <c r="A152" i="21"/>
  <c r="A263" i="20"/>
  <c r="A151" i="20"/>
  <c r="A152" i="19"/>
  <c r="A263" i="19"/>
  <c r="A40" i="18"/>
  <c r="A152" i="18"/>
  <c r="A263" i="18"/>
  <c r="A152" i="26"/>
  <c r="A40" i="26"/>
  <c r="A263" i="26"/>
  <c r="A152" i="25"/>
  <c r="A263" i="25"/>
  <c r="A152" i="24"/>
  <c r="A263" i="24"/>
  <c r="A264" i="23"/>
  <c r="A152" i="23"/>
  <c r="A41" i="23"/>
  <c r="A39" i="19" l="1"/>
  <c r="A39" i="20"/>
  <c r="A152" i="22"/>
  <c r="A39" i="25"/>
  <c r="A39" i="24"/>
  <c r="A40" i="22"/>
  <c r="A264" i="22"/>
  <c r="A153" i="21"/>
  <c r="A41" i="21"/>
  <c r="A264" i="21"/>
  <c r="A264" i="20"/>
  <c r="A152" i="20"/>
  <c r="A153" i="19"/>
  <c r="A264" i="19"/>
  <c r="A264" i="18"/>
  <c r="A41" i="18"/>
  <c r="A153" i="18"/>
  <c r="A153" i="26"/>
  <c r="A264" i="26"/>
  <c r="A41" i="26"/>
  <c r="A153" i="25"/>
  <c r="A264" i="25"/>
  <c r="A264" i="24"/>
  <c r="A153" i="24"/>
  <c r="A265" i="23"/>
  <c r="A42" i="23"/>
  <c r="A153" i="23"/>
  <c r="A40" i="20" l="1"/>
  <c r="A153" i="22"/>
  <c r="A40" i="19"/>
  <c r="A40" i="25"/>
  <c r="A40" i="24"/>
  <c r="A265" i="22"/>
  <c r="A41" i="22"/>
  <c r="A265" i="21"/>
  <c r="A154" i="21"/>
  <c r="A42" i="21"/>
  <c r="A153" i="20"/>
  <c r="A265" i="20"/>
  <c r="A265" i="19"/>
  <c r="A154" i="19"/>
  <c r="A154" i="18"/>
  <c r="A265" i="18"/>
  <c r="A42" i="18"/>
  <c r="A42" i="26"/>
  <c r="A154" i="26"/>
  <c r="A265" i="26"/>
  <c r="A265" i="25"/>
  <c r="A154" i="25"/>
  <c r="A154" i="24"/>
  <c r="A265" i="24"/>
  <c r="A266" i="23"/>
  <c r="A154" i="23"/>
  <c r="A43" i="23"/>
  <c r="A154" i="22" l="1"/>
  <c r="A41" i="19"/>
  <c r="A41" i="20"/>
  <c r="A41" i="25"/>
  <c r="A41" i="24"/>
  <c r="A42" i="22"/>
  <c r="A266" i="22"/>
  <c r="A43" i="21"/>
  <c r="A155" i="21"/>
  <c r="A266" i="21"/>
  <c r="A154" i="20"/>
  <c r="A266" i="20"/>
  <c r="A155" i="19"/>
  <c r="A266" i="19"/>
  <c r="A43" i="18"/>
  <c r="A266" i="18"/>
  <c r="A155" i="18"/>
  <c r="A155" i="26"/>
  <c r="A43" i="26"/>
  <c r="A266" i="26"/>
  <c r="A266" i="25"/>
  <c r="A155" i="25"/>
  <c r="A266" i="24"/>
  <c r="A155" i="24"/>
  <c r="A44" i="23"/>
  <c r="A155" i="23"/>
  <c r="A267" i="23"/>
  <c r="A42" i="20" l="1"/>
  <c r="A42" i="19"/>
  <c r="A155" i="22"/>
  <c r="A42" i="25"/>
  <c r="A42" i="24"/>
  <c r="A43" i="22"/>
  <c r="A267" i="22"/>
  <c r="A267" i="21"/>
  <c r="A44" i="21"/>
  <c r="A156" i="21"/>
  <c r="A267" i="20"/>
  <c r="A155" i="20"/>
  <c r="A156" i="19"/>
  <c r="A267" i="19"/>
  <c r="A156" i="18"/>
  <c r="A267" i="18"/>
  <c r="A44" i="18"/>
  <c r="A267" i="26"/>
  <c r="A156" i="26"/>
  <c r="A44" i="26"/>
  <c r="A156" i="25"/>
  <c r="A267" i="25"/>
  <c r="A156" i="24"/>
  <c r="A267" i="24"/>
  <c r="A45" i="23"/>
  <c r="A268" i="23"/>
  <c r="A156" i="23"/>
  <c r="A43" i="19" l="1"/>
  <c r="A156" i="22"/>
  <c r="A43" i="20"/>
  <c r="A43" i="25"/>
  <c r="A43" i="24"/>
  <c r="A44" i="22"/>
  <c r="A268" i="22"/>
  <c r="A157" i="21"/>
  <c r="A268" i="21"/>
  <c r="A45" i="21"/>
  <c r="A156" i="20"/>
  <c r="A268" i="20"/>
  <c r="A268" i="19"/>
  <c r="A157" i="19"/>
  <c r="A45" i="18"/>
  <c r="A157" i="18"/>
  <c r="A268" i="18"/>
  <c r="A45" i="26"/>
  <c r="A268" i="26"/>
  <c r="A157" i="26"/>
  <c r="A268" i="25"/>
  <c r="A157" i="25"/>
  <c r="A268" i="24"/>
  <c r="A157" i="24"/>
  <c r="A46" i="23"/>
  <c r="A157" i="23"/>
  <c r="A269" i="23"/>
  <c r="A157" i="22" l="1"/>
  <c r="A44" i="20"/>
  <c r="A44" i="19"/>
  <c r="A44" i="25"/>
  <c r="A44" i="24"/>
  <c r="A269" i="22"/>
  <c r="A45" i="22"/>
  <c r="A46" i="21"/>
  <c r="A158" i="21"/>
  <c r="A269" i="21"/>
  <c r="A269" i="20"/>
  <c r="A157" i="20"/>
  <c r="A158" i="19"/>
  <c r="A269" i="19"/>
  <c r="A269" i="18"/>
  <c r="A46" i="18"/>
  <c r="A158" i="18"/>
  <c r="A158" i="26"/>
  <c r="A46" i="26"/>
  <c r="A269" i="26"/>
  <c r="A269" i="25"/>
  <c r="A158" i="25"/>
  <c r="A158" i="24"/>
  <c r="A269" i="24"/>
  <c r="A270" i="23"/>
  <c r="A48" i="23"/>
  <c r="A158" i="23"/>
  <c r="A45" i="20" l="1"/>
  <c r="A45" i="19"/>
  <c r="A158" i="22"/>
  <c r="A45" i="25"/>
  <c r="A45" i="24"/>
  <c r="A46" i="22"/>
  <c r="A270" i="22"/>
  <c r="A270" i="21"/>
  <c r="A48" i="21"/>
  <c r="A160" i="21"/>
  <c r="A158" i="20"/>
  <c r="A270" i="20"/>
  <c r="A270" i="19"/>
  <c r="A160" i="19"/>
  <c r="A160" i="18"/>
  <c r="A270" i="18"/>
  <c r="A48" i="18"/>
  <c r="A270" i="26"/>
  <c r="A48" i="26"/>
  <c r="A160" i="26"/>
  <c r="A160" i="25"/>
  <c r="A270" i="25"/>
  <c r="A160" i="24"/>
  <c r="A270" i="24"/>
  <c r="A272" i="23"/>
  <c r="A160" i="23"/>
  <c r="A49" i="23"/>
  <c r="A46" i="19" l="1"/>
  <c r="A46" i="20"/>
  <c r="A160" i="22"/>
  <c r="A46" i="25"/>
  <c r="A46" i="24"/>
  <c r="A48" i="22"/>
  <c r="A272" i="22"/>
  <c r="A272" i="21"/>
  <c r="A161" i="21"/>
  <c r="A49" i="21"/>
  <c r="A160" i="20"/>
  <c r="A272" i="20"/>
  <c r="A161" i="19"/>
  <c r="A272" i="19"/>
  <c r="A49" i="18"/>
  <c r="A272" i="18"/>
  <c r="A161" i="18"/>
  <c r="A161" i="26"/>
  <c r="A49" i="26"/>
  <c r="A272" i="26"/>
  <c r="A272" i="25"/>
  <c r="A161" i="25"/>
  <c r="A272" i="24"/>
  <c r="A161" i="24"/>
  <c r="A50" i="23"/>
  <c r="A161" i="23"/>
  <c r="A273" i="23"/>
  <c r="A48" i="20" l="1"/>
  <c r="A161" i="22"/>
  <c r="A48" i="19"/>
  <c r="A48" i="25"/>
  <c r="A48" i="24"/>
  <c r="A273" i="22"/>
  <c r="A49" i="22"/>
  <c r="A50" i="21"/>
  <c r="A273" i="21"/>
  <c r="A162" i="21"/>
  <c r="A161" i="20"/>
  <c r="A273" i="20"/>
  <c r="A273" i="19"/>
  <c r="A162" i="19"/>
  <c r="A162" i="18"/>
  <c r="A50" i="18"/>
  <c r="A273" i="18"/>
  <c r="A273" i="26"/>
  <c r="A162" i="26"/>
  <c r="A50" i="26"/>
  <c r="A162" i="25"/>
  <c r="A273" i="25"/>
  <c r="A162" i="24"/>
  <c r="A273" i="24"/>
  <c r="A274" i="23"/>
  <c r="A162" i="23"/>
  <c r="A51" i="23"/>
  <c r="A162" i="22" l="1"/>
  <c r="A49" i="19"/>
  <c r="A49" i="20"/>
  <c r="A49" i="25"/>
  <c r="A49" i="24"/>
  <c r="A50" i="22"/>
  <c r="A274" i="22"/>
  <c r="A163" i="21"/>
  <c r="A274" i="21"/>
  <c r="A51" i="21"/>
  <c r="A274" i="20"/>
  <c r="A162" i="20"/>
  <c r="A274" i="19"/>
  <c r="A163" i="19"/>
  <c r="A274" i="18"/>
  <c r="A51" i="18"/>
  <c r="A163" i="18"/>
  <c r="A51" i="26"/>
  <c r="A163" i="26"/>
  <c r="A274" i="26"/>
  <c r="A163" i="25"/>
  <c r="A274" i="25"/>
  <c r="A274" i="24"/>
  <c r="A163" i="24"/>
  <c r="A275" i="23"/>
  <c r="A163" i="23"/>
  <c r="A52" i="23"/>
  <c r="A50" i="19" l="1"/>
  <c r="A163" i="22"/>
  <c r="A50" i="20"/>
  <c r="A50" i="25"/>
  <c r="A50" i="24"/>
  <c r="A275" i="22"/>
  <c r="A51" i="22"/>
  <c r="A164" i="21"/>
  <c r="A52" i="21"/>
  <c r="A275" i="21"/>
  <c r="A163" i="20"/>
  <c r="A275" i="20"/>
  <c r="A275" i="19"/>
  <c r="A164" i="19"/>
  <c r="A164" i="18"/>
  <c r="A52" i="18"/>
  <c r="A275" i="18"/>
  <c r="A275" i="26"/>
  <c r="A164" i="26"/>
  <c r="A52" i="26"/>
  <c r="A275" i="25"/>
  <c r="A164" i="25"/>
  <c r="A164" i="24"/>
  <c r="A275" i="24"/>
  <c r="A53" i="23"/>
  <c r="A164" i="23"/>
  <c r="A276" i="23"/>
  <c r="A164" i="22" l="1"/>
  <c r="A51" i="20"/>
  <c r="A51" i="19"/>
  <c r="A51" i="25"/>
  <c r="A51" i="24"/>
  <c r="A276" i="22"/>
  <c r="A52" i="22"/>
  <c r="A165" i="21"/>
  <c r="A276" i="21"/>
  <c r="A53" i="21"/>
  <c r="A164" i="20"/>
  <c r="A276" i="20"/>
  <c r="A276" i="19"/>
  <c r="A165" i="19"/>
  <c r="A165" i="18"/>
  <c r="A276" i="18"/>
  <c r="A53" i="18"/>
  <c r="A53" i="26"/>
  <c r="A165" i="26"/>
  <c r="A276" i="26"/>
  <c r="A165" i="25"/>
  <c r="A276" i="25"/>
  <c r="A165" i="24"/>
  <c r="A276" i="24"/>
  <c r="A277" i="23"/>
  <c r="A54" i="23"/>
  <c r="A165" i="23"/>
  <c r="A52" i="20" l="1"/>
  <c r="A52" i="19"/>
  <c r="A165" i="22"/>
  <c r="A52" i="25"/>
  <c r="A52" i="24"/>
  <c r="A53" i="22"/>
  <c r="A277" i="22"/>
  <c r="A54" i="21"/>
  <c r="A166" i="21"/>
  <c r="A277" i="21"/>
  <c r="A277" i="20"/>
  <c r="A165" i="20"/>
  <c r="A166" i="19"/>
  <c r="A277" i="19"/>
  <c r="A54" i="18"/>
  <c r="A166" i="18"/>
  <c r="A277" i="18"/>
  <c r="A277" i="26"/>
  <c r="A166" i="26"/>
  <c r="A54" i="26"/>
  <c r="A277" i="25"/>
  <c r="A166" i="25"/>
  <c r="A277" i="24"/>
  <c r="A166" i="24"/>
  <c r="A166" i="23"/>
  <c r="A55" i="23"/>
  <c r="A278" i="23"/>
  <c r="A53" i="19" l="1"/>
  <c r="A166" i="22"/>
  <c r="A53" i="20"/>
  <c r="A53" i="25"/>
  <c r="A53" i="24"/>
  <c r="A278" i="22"/>
  <c r="A54" i="22"/>
  <c r="A55" i="21"/>
  <c r="A167" i="21"/>
  <c r="A278" i="21"/>
  <c r="A166" i="20"/>
  <c r="A278" i="20"/>
  <c r="A167" i="19"/>
  <c r="A278" i="19"/>
  <c r="A167" i="18"/>
  <c r="A55" i="18"/>
  <c r="A278" i="18"/>
  <c r="A167" i="26"/>
  <c r="A278" i="26"/>
  <c r="A55" i="26"/>
  <c r="A167" i="25"/>
  <c r="A278" i="25"/>
  <c r="A167" i="24"/>
  <c r="A278" i="24"/>
  <c r="A279" i="23"/>
  <c r="A56" i="23"/>
  <c r="A167" i="23"/>
  <c r="A167" i="22" l="1"/>
  <c r="A54" i="19"/>
  <c r="A54" i="20"/>
  <c r="A54" i="25"/>
  <c r="A54" i="24"/>
  <c r="A55" i="22"/>
  <c r="A279" i="22"/>
  <c r="A279" i="21"/>
  <c r="A168" i="21"/>
  <c r="A56" i="21"/>
  <c r="A279" i="20"/>
  <c r="A167" i="20"/>
  <c r="A279" i="19"/>
  <c r="A168" i="19"/>
  <c r="A279" i="18"/>
  <c r="A56" i="18"/>
  <c r="A168" i="18"/>
  <c r="A279" i="26"/>
  <c r="A56" i="26"/>
  <c r="A168" i="26"/>
  <c r="A279" i="25"/>
  <c r="A168" i="25"/>
  <c r="A279" i="24"/>
  <c r="A168" i="24"/>
  <c r="A168" i="23"/>
  <c r="A57" i="23"/>
  <c r="A280" i="23"/>
  <c r="A55" i="19" l="1"/>
  <c r="A55" i="20"/>
  <c r="A168" i="22"/>
  <c r="A55" i="25"/>
  <c r="A55" i="24"/>
  <c r="A280" i="22"/>
  <c r="A56" i="22"/>
  <c r="A57" i="21"/>
  <c r="A280" i="21"/>
  <c r="A169" i="21"/>
  <c r="A168" i="20"/>
  <c r="A280" i="20"/>
  <c r="A169" i="19"/>
  <c r="A280" i="19"/>
  <c r="A169" i="18"/>
  <c r="A57" i="18"/>
  <c r="A280" i="18"/>
  <c r="A169" i="26"/>
  <c r="A57" i="26"/>
  <c r="A280" i="26"/>
  <c r="A169" i="25"/>
  <c r="A280" i="25"/>
  <c r="A169" i="24"/>
  <c r="A280" i="24"/>
  <c r="A281" i="23"/>
  <c r="A59" i="23"/>
  <c r="A169" i="23"/>
  <c r="A56" i="20" l="1"/>
  <c r="A169" i="22"/>
  <c r="A56" i="19"/>
  <c r="A56" i="25"/>
  <c r="A56" i="24"/>
  <c r="A281" i="22"/>
  <c r="A57" i="22"/>
  <c r="A171" i="21"/>
  <c r="A59" i="21"/>
  <c r="A281" i="21"/>
  <c r="A169" i="20"/>
  <c r="A281" i="20"/>
  <c r="A281" i="19"/>
  <c r="A171" i="19"/>
  <c r="A171" i="18"/>
  <c r="A281" i="18"/>
  <c r="A59" i="18"/>
  <c r="A281" i="26"/>
  <c r="A171" i="26"/>
  <c r="A59" i="26"/>
  <c r="A171" i="25"/>
  <c r="A281" i="25"/>
  <c r="A281" i="24"/>
  <c r="A171" i="24"/>
  <c r="A171" i="23"/>
  <c r="A60" i="23"/>
  <c r="A283" i="23"/>
  <c r="A171" i="22" l="1"/>
  <c r="A57" i="19"/>
  <c r="A57" i="20"/>
  <c r="A57" i="25"/>
  <c r="A57" i="24"/>
  <c r="A59" i="22"/>
  <c r="A283" i="22"/>
  <c r="A283" i="21"/>
  <c r="A60" i="21"/>
  <c r="A172" i="21"/>
  <c r="A283" i="20"/>
  <c r="A171" i="20"/>
  <c r="A172" i="19"/>
  <c r="A283" i="19"/>
  <c r="A60" i="18"/>
  <c r="A283" i="18"/>
  <c r="A172" i="18"/>
  <c r="A60" i="26"/>
  <c r="A172" i="26"/>
  <c r="A283" i="26"/>
  <c r="A172" i="25"/>
  <c r="A283" i="25"/>
  <c r="A283" i="24"/>
  <c r="A172" i="24"/>
  <c r="A284" i="23"/>
  <c r="A61" i="23"/>
  <c r="A172" i="23"/>
  <c r="A59" i="19" l="1"/>
  <c r="A172" i="22"/>
  <c r="A59" i="20"/>
  <c r="A59" i="25"/>
  <c r="A59" i="24"/>
  <c r="A284" i="22"/>
  <c r="A60" i="22"/>
  <c r="A284" i="21"/>
  <c r="A173" i="21"/>
  <c r="A61" i="21"/>
  <c r="A172" i="20"/>
  <c r="A284" i="20"/>
  <c r="A284" i="19"/>
  <c r="A173" i="19"/>
  <c r="A173" i="18"/>
  <c r="A284" i="18"/>
  <c r="A61" i="18"/>
  <c r="A284" i="26"/>
  <c r="A61" i="26"/>
  <c r="A173" i="26"/>
  <c r="A284" i="25"/>
  <c r="A173" i="25"/>
  <c r="A173" i="24"/>
  <c r="A284" i="24"/>
  <c r="A285" i="23"/>
  <c r="A173" i="23"/>
  <c r="A62" i="23"/>
  <c r="A173" i="22" l="1"/>
  <c r="A60" i="20"/>
  <c r="A60" i="19"/>
  <c r="A60" i="25"/>
  <c r="A60" i="24"/>
  <c r="A285" i="22"/>
  <c r="A61" i="22"/>
  <c r="A62" i="21"/>
  <c r="A174" i="21"/>
  <c r="A285" i="21"/>
  <c r="A285" i="20"/>
  <c r="A173" i="20"/>
  <c r="A174" i="19"/>
  <c r="A285" i="19"/>
  <c r="A62" i="18"/>
  <c r="A174" i="18"/>
  <c r="A285" i="18"/>
  <c r="A174" i="26"/>
  <c r="A62" i="26"/>
  <c r="A285" i="26"/>
  <c r="A285" i="25"/>
  <c r="A174" i="25"/>
  <c r="A285" i="24"/>
  <c r="A174" i="24"/>
  <c r="A63" i="23"/>
  <c r="A286" i="23"/>
  <c r="A174" i="23"/>
  <c r="A61" i="19" l="1"/>
  <c r="A61" i="20"/>
  <c r="A174" i="22"/>
  <c r="A61" i="25"/>
  <c r="A61" i="24"/>
  <c r="A62" i="22"/>
  <c r="A286" i="22"/>
  <c r="A286" i="21"/>
  <c r="A63" i="21"/>
  <c r="A175" i="21"/>
  <c r="A286" i="20"/>
  <c r="A174" i="20"/>
  <c r="A286" i="19"/>
  <c r="A175" i="19"/>
  <c r="A63" i="18"/>
  <c r="A286" i="18"/>
  <c r="A175" i="18"/>
  <c r="A175" i="26"/>
  <c r="A286" i="26"/>
  <c r="A63" i="26"/>
  <c r="A286" i="25"/>
  <c r="A175" i="25"/>
  <c r="A175" i="24"/>
  <c r="A286" i="24"/>
  <c r="A64" i="23"/>
  <c r="A175" i="23"/>
  <c r="A287" i="23"/>
  <c r="A62" i="20" l="1"/>
  <c r="A175" i="22"/>
  <c r="A62" i="19"/>
  <c r="A62" i="25"/>
  <c r="A62" i="24"/>
  <c r="A287" i="22"/>
  <c r="A63" i="22"/>
  <c r="A176" i="21"/>
  <c r="A287" i="21"/>
  <c r="A64" i="21"/>
  <c r="A175" i="20"/>
  <c r="A287" i="20"/>
  <c r="A176" i="19"/>
  <c r="A287" i="19"/>
  <c r="A176" i="18"/>
  <c r="A287" i="18"/>
  <c r="A64" i="18"/>
  <c r="A64" i="26"/>
  <c r="A287" i="26"/>
  <c r="A176" i="26"/>
  <c r="A176" i="25"/>
  <c r="A287" i="25"/>
  <c r="A287" i="24"/>
  <c r="A176" i="24"/>
  <c r="A65" i="23"/>
  <c r="A288" i="23"/>
  <c r="A176" i="23"/>
  <c r="A176" i="22" l="1"/>
  <c r="A63" i="19"/>
  <c r="A63" i="20"/>
  <c r="A63" i="25"/>
  <c r="A63" i="24"/>
  <c r="A64" i="22"/>
  <c r="A288" i="22"/>
  <c r="A177" i="21"/>
  <c r="A65" i="21"/>
  <c r="A288" i="21"/>
  <c r="A176" i="20"/>
  <c r="A288" i="20"/>
  <c r="A288" i="19"/>
  <c r="A177" i="19"/>
  <c r="A177" i="18"/>
  <c r="A65" i="18"/>
  <c r="A288" i="18"/>
  <c r="A177" i="26"/>
  <c r="A288" i="26"/>
  <c r="A65" i="26"/>
  <c r="A288" i="25"/>
  <c r="A177" i="25"/>
  <c r="A177" i="24"/>
  <c r="A288" i="24"/>
  <c r="A66" i="23"/>
  <c r="A177" i="23"/>
  <c r="A289" i="23"/>
  <c r="A64" i="19" l="1"/>
  <c r="A177" i="22"/>
  <c r="A64" i="20"/>
  <c r="A64" i="25"/>
  <c r="A64" i="24"/>
  <c r="A65" i="22"/>
  <c r="A289" i="22"/>
  <c r="A289" i="21"/>
  <c r="A66" i="21"/>
  <c r="A178" i="21"/>
  <c r="A289" i="20"/>
  <c r="A177" i="20"/>
  <c r="A178" i="19"/>
  <c r="A289" i="19"/>
  <c r="A289" i="18"/>
  <c r="A178" i="18"/>
  <c r="A66" i="18"/>
  <c r="A178" i="26"/>
  <c r="A66" i="26"/>
  <c r="A289" i="26"/>
  <c r="A289" i="25"/>
  <c r="A178" i="25"/>
  <c r="A289" i="24"/>
  <c r="A178" i="24"/>
  <c r="A67" i="23"/>
  <c r="A290" i="23"/>
  <c r="A178" i="23"/>
  <c r="A178" i="22" l="1"/>
  <c r="A65" i="19"/>
  <c r="A65" i="20"/>
  <c r="A65" i="25"/>
  <c r="A65" i="24"/>
  <c r="A290" i="22"/>
  <c r="A66" i="22"/>
  <c r="A179" i="21"/>
  <c r="A290" i="21"/>
  <c r="A67" i="21"/>
  <c r="A178" i="20"/>
  <c r="A290" i="20"/>
  <c r="A290" i="19"/>
  <c r="A179" i="19"/>
  <c r="A67" i="18"/>
  <c r="A179" i="18"/>
  <c r="A290" i="18"/>
  <c r="A290" i="26"/>
  <c r="A179" i="26"/>
  <c r="A67" i="26"/>
  <c r="A290" i="25"/>
  <c r="A179" i="25"/>
  <c r="A290" i="24"/>
  <c r="A179" i="24"/>
  <c r="A68" i="23"/>
  <c r="A179" i="23"/>
  <c r="A291" i="23"/>
  <c r="A66" i="19" l="1"/>
  <c r="A66" i="20"/>
  <c r="A179" i="22"/>
  <c r="A66" i="25"/>
  <c r="A66" i="24"/>
  <c r="A67" i="22"/>
  <c r="A291" i="22"/>
  <c r="A68" i="21"/>
  <c r="A291" i="21"/>
  <c r="A180" i="21"/>
  <c r="A291" i="20"/>
  <c r="A179" i="20"/>
  <c r="A180" i="19"/>
  <c r="A291" i="19"/>
  <c r="A68" i="18"/>
  <c r="A291" i="18"/>
  <c r="A180" i="18"/>
  <c r="A68" i="26"/>
  <c r="A180" i="26"/>
  <c r="A291" i="26"/>
  <c r="A180" i="25"/>
  <c r="A291" i="25"/>
  <c r="A291" i="24"/>
  <c r="A180" i="24"/>
  <c r="A292" i="23"/>
  <c r="A180" i="23"/>
  <c r="A70" i="23"/>
  <c r="A67" i="20" l="1"/>
  <c r="A180" i="22"/>
  <c r="A67" i="19"/>
  <c r="A67" i="25"/>
  <c r="A67" i="24"/>
  <c r="A292" i="22"/>
  <c r="A68" i="22"/>
  <c r="A292" i="21"/>
  <c r="A182" i="21"/>
  <c r="A70" i="21"/>
  <c r="A180" i="20"/>
  <c r="A292" i="20"/>
  <c r="A292" i="19"/>
  <c r="A182" i="19"/>
  <c r="A182" i="18"/>
  <c r="A292" i="18"/>
  <c r="A70" i="18"/>
  <c r="A70" i="26"/>
  <c r="A292" i="26"/>
  <c r="A182" i="26"/>
  <c r="A292" i="25"/>
  <c r="A182" i="25"/>
  <c r="A182" i="24"/>
  <c r="A292" i="24"/>
  <c r="A294" i="23"/>
  <c r="A182" i="23"/>
  <c r="A71" i="23"/>
  <c r="A182" i="22" l="1"/>
  <c r="A68" i="20"/>
  <c r="A68" i="19"/>
  <c r="A68" i="25"/>
  <c r="A68" i="24"/>
  <c r="A294" i="22"/>
  <c r="A70" i="22"/>
  <c r="A71" i="21"/>
  <c r="A294" i="21"/>
  <c r="A183" i="21"/>
  <c r="A294" i="20"/>
  <c r="A182" i="20"/>
  <c r="A183" i="19"/>
  <c r="A294" i="19"/>
  <c r="A71" i="18"/>
  <c r="A183" i="18"/>
  <c r="A294" i="18"/>
  <c r="A183" i="26"/>
  <c r="A294" i="26"/>
  <c r="A71" i="26"/>
  <c r="A183" i="25"/>
  <c r="A294" i="25"/>
  <c r="A294" i="24"/>
  <c r="A183" i="24"/>
  <c r="A72" i="23"/>
  <c r="A183" i="23"/>
  <c r="A295" i="23"/>
  <c r="A70" i="20" l="1"/>
  <c r="A70" i="19"/>
  <c r="A183" i="22"/>
  <c r="A70" i="25"/>
  <c r="A70" i="24"/>
  <c r="A71" i="22"/>
  <c r="A295" i="22"/>
  <c r="A295" i="21"/>
  <c r="A72" i="21"/>
  <c r="A184" i="21"/>
  <c r="A183" i="20"/>
  <c r="A295" i="20"/>
  <c r="A184" i="19"/>
  <c r="A295" i="19"/>
  <c r="A184" i="18"/>
  <c r="A72" i="18"/>
  <c r="A295" i="18"/>
  <c r="A72" i="26"/>
  <c r="A295" i="26"/>
  <c r="A184" i="26"/>
  <c r="A295" i="25"/>
  <c r="A184" i="25"/>
  <c r="A184" i="24"/>
  <c r="A295" i="24"/>
  <c r="A296" i="23"/>
  <c r="A184" i="23"/>
  <c r="A73" i="23"/>
  <c r="A71" i="19" l="1"/>
  <c r="A184" i="22"/>
  <c r="A71" i="20"/>
  <c r="A71" i="25"/>
  <c r="A71" i="24"/>
  <c r="A296" i="22"/>
  <c r="A72" i="22"/>
  <c r="A185" i="21"/>
  <c r="A73" i="21"/>
  <c r="A296" i="21"/>
  <c r="A296" i="20"/>
  <c r="A184" i="20"/>
  <c r="A296" i="19"/>
  <c r="A185" i="19"/>
  <c r="A296" i="18"/>
  <c r="A73" i="18"/>
  <c r="A185" i="18"/>
  <c r="A185" i="26"/>
  <c r="A296" i="26"/>
  <c r="A73" i="26"/>
  <c r="A185" i="25"/>
  <c r="A296" i="25"/>
  <c r="A296" i="24"/>
  <c r="A185" i="24"/>
  <c r="A297" i="23"/>
  <c r="A74" i="23"/>
  <c r="A185" i="23"/>
  <c r="A185" i="22" l="1"/>
  <c r="A72" i="20"/>
  <c r="A72" i="19"/>
  <c r="A72" i="25"/>
  <c r="A72" i="24"/>
  <c r="A73" i="22"/>
  <c r="A297" i="22"/>
  <c r="A297" i="21"/>
  <c r="A74" i="21"/>
  <c r="A186" i="21"/>
  <c r="A185" i="20"/>
  <c r="A297" i="20"/>
  <c r="A186" i="19"/>
  <c r="A297" i="19"/>
  <c r="A186" i="18"/>
  <c r="A297" i="18"/>
  <c r="A74" i="18"/>
  <c r="A74" i="26"/>
  <c r="A297" i="26"/>
  <c r="A186" i="26"/>
  <c r="A186" i="25"/>
  <c r="A297" i="25"/>
  <c r="A186" i="24"/>
  <c r="A297" i="24"/>
  <c r="A186" i="23"/>
  <c r="A75" i="23"/>
  <c r="A298" i="23"/>
  <c r="A73" i="20" l="1"/>
  <c r="A73" i="19"/>
  <c r="A186" i="22"/>
  <c r="A73" i="25"/>
  <c r="A73" i="24"/>
  <c r="A298" i="22"/>
  <c r="A74" i="22"/>
  <c r="A298" i="21"/>
  <c r="A187" i="21"/>
  <c r="A75" i="21"/>
  <c r="A298" i="20"/>
  <c r="A186" i="20"/>
  <c r="A298" i="19"/>
  <c r="A187" i="19"/>
  <c r="A75" i="18"/>
  <c r="A187" i="18"/>
  <c r="A298" i="18"/>
  <c r="A187" i="26"/>
  <c r="A75" i="26"/>
  <c r="A298" i="26"/>
  <c r="A298" i="25"/>
  <c r="A187" i="25"/>
  <c r="A187" i="24"/>
  <c r="A298" i="24"/>
  <c r="A76" i="23"/>
  <c r="A299" i="23"/>
  <c r="A187" i="23"/>
  <c r="A74" i="19" l="1"/>
  <c r="A74" i="20"/>
  <c r="A187" i="22"/>
  <c r="A74" i="25"/>
  <c r="A74" i="24"/>
  <c r="A75" i="22"/>
  <c r="A299" i="22"/>
  <c r="A76" i="21"/>
  <c r="A188" i="21"/>
  <c r="A299" i="21"/>
  <c r="A187" i="20"/>
  <c r="A299" i="20"/>
  <c r="A188" i="19"/>
  <c r="A299" i="19"/>
  <c r="A76" i="18"/>
  <c r="A188" i="18"/>
  <c r="A299" i="18"/>
  <c r="A299" i="26"/>
  <c r="A76" i="26"/>
  <c r="A188" i="26"/>
  <c r="A188" i="25"/>
  <c r="A299" i="25"/>
  <c r="A299" i="24"/>
  <c r="A188" i="24"/>
  <c r="A300" i="23"/>
  <c r="A77" i="23"/>
  <c r="A188" i="23"/>
  <c r="A75" i="20" l="1"/>
  <c r="A188" i="22"/>
  <c r="A75" i="19"/>
  <c r="A75" i="25"/>
  <c r="A75" i="24"/>
  <c r="A300" i="22"/>
  <c r="A76" i="22"/>
  <c r="A300" i="21"/>
  <c r="A189" i="21"/>
  <c r="A77" i="21"/>
  <c r="A300" i="20"/>
  <c r="A188" i="20"/>
  <c r="A300" i="19"/>
  <c r="A189" i="19"/>
  <c r="A300" i="18"/>
  <c r="A189" i="18"/>
  <c r="A77" i="18"/>
  <c r="A300" i="26"/>
  <c r="A189" i="26"/>
  <c r="A77" i="26"/>
  <c r="A189" i="25"/>
  <c r="A300" i="25"/>
  <c r="A189" i="24"/>
  <c r="A300" i="24"/>
  <c r="A301" i="23"/>
  <c r="A189" i="23"/>
  <c r="A78" i="23"/>
  <c r="A189" i="22" l="1"/>
  <c r="A76" i="19"/>
  <c r="A76" i="20"/>
  <c r="A76" i="25"/>
  <c r="A76" i="24"/>
  <c r="A77" i="22"/>
  <c r="A301" i="22"/>
  <c r="A190" i="21"/>
  <c r="A78" i="21"/>
  <c r="A301" i="21"/>
  <c r="A301" i="20"/>
  <c r="A189" i="20"/>
  <c r="A190" i="19"/>
  <c r="A301" i="19"/>
  <c r="A301" i="18"/>
  <c r="A78" i="18"/>
  <c r="A190" i="18"/>
  <c r="A78" i="26"/>
  <c r="A301" i="26"/>
  <c r="A190" i="26"/>
  <c r="A190" i="25"/>
  <c r="A301" i="25"/>
  <c r="A190" i="24"/>
  <c r="A301" i="24"/>
  <c r="A302" i="23"/>
  <c r="A79" i="23"/>
  <c r="A190" i="23"/>
  <c r="A77" i="19" l="1"/>
  <c r="A77" i="20"/>
  <c r="A190" i="22"/>
  <c r="A77" i="25"/>
  <c r="A77" i="24"/>
  <c r="A302" i="22"/>
  <c r="A78" i="22"/>
  <c r="A302" i="21"/>
  <c r="A79" i="21"/>
  <c r="A191" i="21"/>
  <c r="A302" i="20"/>
  <c r="A190" i="20"/>
  <c r="A302" i="19"/>
  <c r="A191" i="19"/>
  <c r="A191" i="18"/>
  <c r="A302" i="18"/>
  <c r="A79" i="18"/>
  <c r="A302" i="26"/>
  <c r="A191" i="26"/>
  <c r="A79" i="26"/>
  <c r="A302" i="25"/>
  <c r="A191" i="25"/>
  <c r="A191" i="24"/>
  <c r="A302" i="24"/>
  <c r="A191" i="23"/>
  <c r="A81" i="23"/>
  <c r="A303" i="23"/>
  <c r="A78" i="20" l="1"/>
  <c r="A191" i="22"/>
  <c r="A78" i="19"/>
  <c r="A78" i="25"/>
  <c r="A78" i="24"/>
  <c r="A79" i="22"/>
  <c r="A303" i="22"/>
  <c r="A193" i="21"/>
  <c r="A81" i="21"/>
  <c r="A303" i="21"/>
  <c r="A191" i="20"/>
  <c r="A303" i="20"/>
  <c r="A193" i="19"/>
  <c r="A303" i="19"/>
  <c r="A81" i="18"/>
  <c r="A303" i="18"/>
  <c r="A193" i="18"/>
  <c r="A193" i="26"/>
  <c r="A81" i="26"/>
  <c r="A303" i="26"/>
  <c r="A193" i="25"/>
  <c r="A303" i="25"/>
  <c r="A303" i="24"/>
  <c r="A193" i="24"/>
  <c r="A305" i="23"/>
  <c r="A82" i="23"/>
  <c r="A193" i="23"/>
  <c r="A193" i="22" l="1"/>
  <c r="A79" i="19"/>
  <c r="A79" i="20"/>
  <c r="A79" i="25"/>
  <c r="A79" i="24"/>
  <c r="A305" i="22"/>
  <c r="A81" i="22"/>
  <c r="A305" i="21"/>
  <c r="A82" i="21"/>
  <c r="A194" i="21"/>
  <c r="A305" i="20"/>
  <c r="A193" i="20"/>
  <c r="A305" i="19"/>
  <c r="A194" i="19"/>
  <c r="A194" i="18"/>
  <c r="A305" i="18"/>
  <c r="A82" i="18"/>
  <c r="A305" i="26"/>
  <c r="A82" i="26"/>
  <c r="A194" i="26"/>
  <c r="A194" i="25"/>
  <c r="A305" i="25"/>
  <c r="A194" i="24"/>
  <c r="A305" i="24"/>
  <c r="A306" i="23"/>
  <c r="A194" i="23"/>
  <c r="A83" i="23"/>
  <c r="A81" i="19" l="1"/>
  <c r="A81" i="20"/>
  <c r="A194" i="22"/>
  <c r="A81" i="25"/>
  <c r="A81" i="24"/>
  <c r="A82" i="22"/>
  <c r="A306" i="22"/>
  <c r="A195" i="21"/>
  <c r="A83" i="21"/>
  <c r="A306" i="21"/>
  <c r="A194" i="20"/>
  <c r="A306" i="20"/>
  <c r="A195" i="19"/>
  <c r="A306" i="19"/>
  <c r="A83" i="18"/>
  <c r="A195" i="18"/>
  <c r="A306" i="18"/>
  <c r="A83" i="26"/>
  <c r="A195" i="26"/>
  <c r="A306" i="26"/>
  <c r="A306" i="25"/>
  <c r="A195" i="25"/>
  <c r="A195" i="24"/>
  <c r="A306" i="24"/>
  <c r="A307" i="23"/>
  <c r="A84" i="23"/>
  <c r="A195" i="23"/>
  <c r="A82" i="20" l="1"/>
  <c r="A195" i="22"/>
  <c r="A82" i="19"/>
  <c r="A82" i="25"/>
  <c r="A82" i="24"/>
  <c r="A307" i="22"/>
  <c r="A83" i="22"/>
  <c r="A84" i="21"/>
  <c r="A307" i="21"/>
  <c r="A196" i="21"/>
  <c r="A307" i="20"/>
  <c r="A195" i="20"/>
  <c r="A307" i="19"/>
  <c r="A196" i="19"/>
  <c r="A84" i="18"/>
  <c r="A307" i="18"/>
  <c r="A196" i="18"/>
  <c r="A196" i="26"/>
  <c r="A307" i="26"/>
  <c r="A84" i="26"/>
  <c r="A307" i="25"/>
  <c r="A196" i="25"/>
  <c r="A196" i="24"/>
  <c r="A307" i="24"/>
  <c r="A196" i="23"/>
  <c r="A85" i="23"/>
  <c r="A308" i="23"/>
  <c r="A196" i="22" l="1"/>
  <c r="A83" i="19"/>
  <c r="A83" i="20"/>
  <c r="A83" i="25"/>
  <c r="A83" i="24"/>
  <c r="A84" i="22"/>
  <c r="A308" i="22"/>
  <c r="A308" i="21"/>
  <c r="A197" i="21"/>
  <c r="A85" i="21"/>
  <c r="A308" i="20"/>
  <c r="A196" i="20"/>
  <c r="A197" i="19"/>
  <c r="A308" i="19"/>
  <c r="A197" i="18"/>
  <c r="A308" i="18"/>
  <c r="A85" i="18"/>
  <c r="A308" i="26"/>
  <c r="A85" i="26"/>
  <c r="A197" i="26"/>
  <c r="A197" i="25"/>
  <c r="A308" i="25"/>
  <c r="A308" i="24"/>
  <c r="A197" i="24"/>
  <c r="A309" i="23"/>
  <c r="A86" i="23"/>
  <c r="A197" i="23"/>
  <c r="A84" i="19" l="1"/>
  <c r="A84" i="20"/>
  <c r="A197" i="22"/>
  <c r="A84" i="25"/>
  <c r="A84" i="24"/>
  <c r="A309" i="22"/>
  <c r="A85" i="22"/>
  <c r="A198" i="21"/>
  <c r="A86" i="21"/>
  <c r="A309" i="21"/>
  <c r="A197" i="20"/>
  <c r="A309" i="20"/>
  <c r="A309" i="19"/>
  <c r="A198" i="19"/>
  <c r="A86" i="18"/>
  <c r="A198" i="18"/>
  <c r="A309" i="18"/>
  <c r="A86" i="26"/>
  <c r="A198" i="26"/>
  <c r="A309" i="26"/>
  <c r="A309" i="25"/>
  <c r="A198" i="25"/>
  <c r="A198" i="24"/>
  <c r="A309" i="24"/>
  <c r="A198" i="23"/>
  <c r="A87" i="23"/>
  <c r="A310" i="23"/>
  <c r="A85" i="20" l="1"/>
  <c r="A198" i="22"/>
  <c r="A85" i="19"/>
  <c r="A85" i="25"/>
  <c r="A85" i="24"/>
  <c r="A310" i="22"/>
  <c r="A86" i="22"/>
  <c r="A87" i="21"/>
  <c r="A310" i="21"/>
  <c r="A199" i="21"/>
  <c r="A198" i="20"/>
  <c r="A310" i="20"/>
  <c r="A199" i="19"/>
  <c r="A310" i="19"/>
  <c r="A87" i="18"/>
  <c r="A310" i="18"/>
  <c r="A199" i="18"/>
  <c r="A199" i="26"/>
  <c r="A310" i="26"/>
  <c r="A87" i="26"/>
  <c r="A310" i="25"/>
  <c r="A199" i="25"/>
  <c r="A199" i="24"/>
  <c r="A310" i="24"/>
  <c r="A311" i="23"/>
  <c r="A88" i="23"/>
  <c r="A199" i="23"/>
  <c r="A199" i="22" l="1"/>
  <c r="A86" i="19"/>
  <c r="A86" i="20"/>
  <c r="A86" i="25"/>
  <c r="A86" i="24"/>
  <c r="A87" i="22"/>
  <c r="A311" i="22"/>
  <c r="A311" i="21"/>
  <c r="A200" i="21"/>
  <c r="A88" i="21"/>
  <c r="A199" i="20"/>
  <c r="A311" i="20"/>
  <c r="A311" i="19"/>
  <c r="A200" i="19"/>
  <c r="A200" i="18"/>
  <c r="A311" i="18"/>
  <c r="A88" i="18"/>
  <c r="A311" i="26"/>
  <c r="A88" i="26"/>
  <c r="A200" i="26"/>
  <c r="A200" i="25"/>
  <c r="A311" i="25"/>
  <c r="A311" i="24"/>
  <c r="A200" i="24"/>
  <c r="A200" i="23"/>
  <c r="A89" i="23"/>
  <c r="A312" i="23"/>
  <c r="A87" i="19" l="1"/>
  <c r="A87" i="20"/>
  <c r="A200" i="22"/>
  <c r="A87" i="25"/>
  <c r="A87" i="24"/>
  <c r="A312" i="22"/>
  <c r="A88" i="22"/>
  <c r="A201" i="21"/>
  <c r="A89" i="21"/>
  <c r="A312" i="21"/>
  <c r="A200" i="20"/>
  <c r="A312" i="20"/>
  <c r="A201" i="19"/>
  <c r="A312" i="19"/>
  <c r="A89" i="18"/>
  <c r="A312" i="18"/>
  <c r="A201" i="18"/>
  <c r="A89" i="26"/>
  <c r="A201" i="26"/>
  <c r="A312" i="26"/>
  <c r="A312" i="25"/>
  <c r="A201" i="25"/>
  <c r="A201" i="24"/>
  <c r="A312" i="24"/>
  <c r="A313" i="23"/>
  <c r="A90" i="23"/>
  <c r="A201" i="23"/>
  <c r="A88" i="20" l="1"/>
  <c r="A88" i="19"/>
  <c r="A201" i="22"/>
  <c r="A88" i="25"/>
  <c r="A88" i="24"/>
  <c r="A89" i="22"/>
  <c r="A313" i="22"/>
  <c r="A90" i="21"/>
  <c r="A313" i="21"/>
  <c r="A202" i="21"/>
  <c r="A201" i="20"/>
  <c r="A313" i="20"/>
  <c r="A313" i="19"/>
  <c r="A202" i="19"/>
  <c r="A202" i="18"/>
  <c r="A313" i="18"/>
  <c r="A90" i="18"/>
  <c r="A202" i="26"/>
  <c r="A313" i="26"/>
  <c r="A90" i="26"/>
  <c r="A313" i="25"/>
  <c r="A202" i="25"/>
  <c r="A313" i="24"/>
  <c r="A202" i="24"/>
  <c r="A202" i="23"/>
  <c r="A92" i="23"/>
  <c r="A314" i="23"/>
  <c r="A89" i="19" l="1"/>
  <c r="A202" i="22"/>
  <c r="A89" i="20"/>
  <c r="A89" i="25"/>
  <c r="A89" i="24"/>
  <c r="A90" i="22"/>
  <c r="A314" i="22"/>
  <c r="A314" i="21"/>
  <c r="A204" i="21"/>
  <c r="A92" i="21"/>
  <c r="A202" i="20"/>
  <c r="A314" i="20"/>
  <c r="A204" i="19"/>
  <c r="A314" i="19"/>
  <c r="A314" i="18"/>
  <c r="A92" i="18"/>
  <c r="A204" i="18"/>
  <c r="A314" i="26"/>
  <c r="A92" i="26"/>
  <c r="A204" i="26"/>
  <c r="A204" i="25"/>
  <c r="A314" i="25"/>
  <c r="A314" i="24"/>
  <c r="A204" i="24"/>
  <c r="A316" i="23"/>
  <c r="A93" i="23"/>
  <c r="A204" i="23"/>
  <c r="A204" i="22" l="1"/>
  <c r="A90" i="20"/>
  <c r="A90" i="19"/>
  <c r="A90" i="25"/>
  <c r="A90" i="24"/>
  <c r="A316" i="22"/>
  <c r="A92" i="22"/>
  <c r="A93" i="21"/>
  <c r="A205" i="21"/>
  <c r="A316" i="21"/>
  <c r="A316" i="20"/>
  <c r="A204" i="20"/>
  <c r="A316" i="19"/>
  <c r="A205" i="19"/>
  <c r="A205" i="18"/>
  <c r="A93" i="18"/>
  <c r="A316" i="18"/>
  <c r="A205" i="26"/>
  <c r="A93" i="26"/>
  <c r="A316" i="26"/>
  <c r="A316" i="25"/>
  <c r="A205" i="25"/>
  <c r="A205" i="24"/>
  <c r="A316" i="24"/>
  <c r="A94" i="23"/>
  <c r="A317" i="23"/>
  <c r="A205" i="23"/>
  <c r="A92" i="20" l="1"/>
  <c r="A92" i="19"/>
  <c r="A205" i="22"/>
  <c r="A92" i="25"/>
  <c r="A92" i="24"/>
  <c r="A93" i="22"/>
  <c r="A317" i="22"/>
  <c r="A206" i="21"/>
  <c r="A317" i="21"/>
  <c r="A94" i="21"/>
  <c r="A205" i="20"/>
  <c r="A317" i="20"/>
  <c r="A206" i="19"/>
  <c r="A317" i="19"/>
  <c r="A317" i="18"/>
  <c r="A94" i="18"/>
  <c r="A206" i="18"/>
  <c r="A317" i="26"/>
  <c r="A94" i="26"/>
  <c r="A206" i="26"/>
  <c r="A206" i="25"/>
  <c r="A317" i="25"/>
  <c r="A317" i="24"/>
  <c r="A206" i="24"/>
  <c r="A206" i="23"/>
  <c r="A318" i="23"/>
  <c r="A95" i="23"/>
  <c r="A93" i="19" l="1"/>
  <c r="A206" i="22"/>
  <c r="A93" i="20"/>
  <c r="A93" i="25"/>
  <c r="A93" i="24"/>
  <c r="A318" i="22"/>
  <c r="A94" i="22"/>
  <c r="A318" i="21"/>
  <c r="A95" i="21"/>
  <c r="A207" i="21"/>
  <c r="A318" i="20"/>
  <c r="A206" i="20"/>
  <c r="A318" i="19"/>
  <c r="A207" i="19"/>
  <c r="A207" i="18"/>
  <c r="A95" i="18"/>
  <c r="A318" i="18"/>
  <c r="A95" i="26"/>
  <c r="A207" i="26"/>
  <c r="A318" i="26"/>
  <c r="A318" i="25"/>
  <c r="A207" i="25"/>
  <c r="A318" i="24"/>
  <c r="A207" i="24"/>
  <c r="A96" i="23"/>
  <c r="A319" i="23"/>
  <c r="A207" i="23"/>
  <c r="A207" i="22" l="1"/>
  <c r="A94" i="20"/>
  <c r="A94" i="19"/>
  <c r="A94" i="25"/>
  <c r="A94" i="24"/>
  <c r="A95" i="22"/>
  <c r="A319" i="22"/>
  <c r="A96" i="21"/>
  <c r="A208" i="21"/>
  <c r="A319" i="21"/>
  <c r="A207" i="20"/>
  <c r="A319" i="20"/>
  <c r="A208" i="19"/>
  <c r="A319" i="19"/>
  <c r="A96" i="18"/>
  <c r="A319" i="18"/>
  <c r="A208" i="18"/>
  <c r="A208" i="26"/>
  <c r="A319" i="26"/>
  <c r="A96" i="26"/>
  <c r="A319" i="25"/>
  <c r="A208" i="25"/>
  <c r="A208" i="24"/>
  <c r="A319" i="24"/>
  <c r="A208" i="23"/>
  <c r="A320" i="23"/>
  <c r="A97" i="23"/>
  <c r="A95" i="20" l="1"/>
  <c r="A95" i="19"/>
  <c r="A208" i="22"/>
  <c r="A95" i="25"/>
  <c r="A95" i="24"/>
  <c r="A320" i="22"/>
  <c r="A96" i="22"/>
  <c r="A209" i="21"/>
  <c r="A320" i="21"/>
  <c r="A97" i="21"/>
  <c r="A208" i="20"/>
  <c r="A320" i="20"/>
  <c r="A209" i="19"/>
  <c r="A320" i="19"/>
  <c r="A209" i="18"/>
  <c r="A320" i="18"/>
  <c r="A97" i="18"/>
  <c r="A97" i="26"/>
  <c r="A320" i="26"/>
  <c r="A209" i="26"/>
  <c r="A209" i="25"/>
  <c r="A320" i="25"/>
  <c r="A320" i="24"/>
  <c r="A209" i="24"/>
  <c r="A321" i="23"/>
  <c r="A209" i="23"/>
  <c r="A98" i="23"/>
  <c r="A96" i="19" l="1"/>
  <c r="A209" i="22"/>
  <c r="A96" i="20"/>
  <c r="A96" i="25"/>
  <c r="A96" i="24"/>
  <c r="A97" i="22"/>
  <c r="A321" i="22"/>
  <c r="A98" i="21"/>
  <c r="A321" i="21"/>
  <c r="A210" i="21"/>
  <c r="A321" i="20"/>
  <c r="A209" i="20"/>
  <c r="A321" i="19"/>
  <c r="A210" i="19"/>
  <c r="A98" i="18"/>
  <c r="A321" i="18"/>
  <c r="A210" i="18"/>
  <c r="A321" i="26"/>
  <c r="A210" i="26"/>
  <c r="A98" i="26"/>
  <c r="A321" i="25"/>
  <c r="A210" i="25"/>
  <c r="A210" i="24"/>
  <c r="A321" i="24"/>
  <c r="A99" i="23"/>
  <c r="A210" i="23"/>
  <c r="A322" i="23"/>
  <c r="A210" i="22" l="1"/>
  <c r="A97" i="20"/>
  <c r="A97" i="19"/>
  <c r="A97" i="25"/>
  <c r="A97" i="24"/>
  <c r="A98" i="22"/>
  <c r="A322" i="22"/>
  <c r="A211" i="21"/>
  <c r="A322" i="21"/>
  <c r="A99" i="21"/>
  <c r="A210" i="20"/>
  <c r="A322" i="20"/>
  <c r="A211" i="19"/>
  <c r="A322" i="19"/>
  <c r="A322" i="18"/>
  <c r="A211" i="18"/>
  <c r="A99" i="18"/>
  <c r="A211" i="26"/>
  <c r="A99" i="26"/>
  <c r="A322" i="26"/>
  <c r="A211" i="25"/>
  <c r="A322" i="25"/>
  <c r="A211" i="24"/>
  <c r="A322" i="24"/>
  <c r="A323" i="23"/>
  <c r="A211" i="23"/>
  <c r="A100" i="23"/>
  <c r="A98" i="20" l="1"/>
  <c r="A98" i="19"/>
  <c r="A211" i="22"/>
  <c r="A98" i="25"/>
  <c r="A98" i="24"/>
  <c r="A323" i="22"/>
  <c r="A99" i="22"/>
  <c r="A323" i="21"/>
  <c r="A100" i="21"/>
  <c r="A212" i="21"/>
  <c r="A323" i="20"/>
  <c r="A211" i="20"/>
  <c r="A323" i="19"/>
  <c r="A212" i="19"/>
  <c r="A212" i="18"/>
  <c r="A100" i="18"/>
  <c r="A323" i="18"/>
  <c r="A323" i="26"/>
  <c r="A100" i="26"/>
  <c r="A212" i="26"/>
  <c r="A212" i="25"/>
  <c r="A323" i="25"/>
  <c r="A323" i="24"/>
  <c r="A212" i="24"/>
  <c r="A101" i="23"/>
  <c r="A212" i="23"/>
  <c r="A324" i="23"/>
  <c r="A99" i="19" l="1"/>
  <c r="A212" i="22"/>
  <c r="A99" i="20"/>
  <c r="A99" i="25"/>
  <c r="A99" i="24"/>
  <c r="A324" i="22"/>
  <c r="A100" i="22"/>
  <c r="A213" i="21"/>
  <c r="A101" i="21"/>
  <c r="A324" i="21"/>
  <c r="A212" i="20"/>
  <c r="A324" i="20"/>
  <c r="A213" i="19"/>
  <c r="A324" i="19"/>
  <c r="A213" i="18"/>
  <c r="A324" i="18"/>
  <c r="A101" i="18"/>
  <c r="A101" i="26"/>
  <c r="A324" i="26"/>
  <c r="A213" i="26"/>
  <c r="A324" i="25"/>
  <c r="A213" i="25"/>
  <c r="A213" i="24"/>
  <c r="A324" i="24"/>
  <c r="A325" i="23"/>
  <c r="A213" i="23"/>
  <c r="A103" i="23"/>
  <c r="A213" i="22" l="1"/>
  <c r="A100" i="20"/>
  <c r="A100" i="19"/>
  <c r="A100" i="25"/>
  <c r="A100" i="24"/>
  <c r="A101" i="22"/>
  <c r="A325" i="22"/>
  <c r="A325" i="21"/>
  <c r="A103" i="21"/>
  <c r="A215" i="21"/>
  <c r="A325" i="20"/>
  <c r="A213" i="20"/>
  <c r="A325" i="19"/>
  <c r="A215" i="19"/>
  <c r="A103" i="18"/>
  <c r="A325" i="18"/>
  <c r="A215" i="18"/>
  <c r="A215" i="26"/>
  <c r="A325" i="26"/>
  <c r="A103" i="26"/>
  <c r="A215" i="25"/>
  <c r="A325" i="25"/>
  <c r="A325" i="24"/>
  <c r="A215" i="24"/>
  <c r="A104" i="23"/>
  <c r="A215" i="23"/>
  <c r="A327" i="23"/>
  <c r="A101" i="20" l="1"/>
  <c r="A101" i="19"/>
  <c r="A215" i="22"/>
  <c r="A101" i="25"/>
  <c r="A101" i="24"/>
  <c r="A327" i="22"/>
  <c r="A103" i="22"/>
  <c r="A104" i="21"/>
  <c r="A216" i="21"/>
  <c r="A327" i="21"/>
  <c r="A215" i="20"/>
  <c r="A327" i="20"/>
  <c r="A216" i="19"/>
  <c r="A327" i="19"/>
  <c r="A327" i="18"/>
  <c r="A216" i="18"/>
  <c r="A104" i="18"/>
  <c r="A327" i="26"/>
  <c r="A104" i="26"/>
  <c r="A216" i="26"/>
  <c r="A327" i="25"/>
  <c r="A216" i="25"/>
  <c r="A327" i="24"/>
  <c r="A216" i="24"/>
  <c r="A328" i="23"/>
  <c r="A216" i="23"/>
  <c r="A105" i="23"/>
  <c r="A103" i="19" l="1"/>
  <c r="A103" i="20"/>
  <c r="A216" i="22"/>
  <c r="A103" i="25"/>
  <c r="A103" i="24"/>
  <c r="A104" i="22"/>
  <c r="A328" i="22"/>
  <c r="A217" i="21"/>
  <c r="A328" i="21"/>
  <c r="A105" i="21"/>
  <c r="A328" i="20"/>
  <c r="A216" i="20"/>
  <c r="A328" i="19"/>
  <c r="A217" i="19"/>
  <c r="A217" i="18"/>
  <c r="A105" i="18"/>
  <c r="A328" i="18"/>
  <c r="A105" i="26"/>
  <c r="A217" i="26"/>
  <c r="A328" i="26"/>
  <c r="A217" i="25"/>
  <c r="A328" i="25"/>
  <c r="A217" i="24"/>
  <c r="A328" i="24"/>
  <c r="A106" i="23"/>
  <c r="A217" i="23"/>
  <c r="A329" i="23"/>
  <c r="A104" i="20" l="1"/>
  <c r="A217" i="22"/>
  <c r="A104" i="19"/>
  <c r="A104" i="25"/>
  <c r="A104" i="24"/>
  <c r="A329" i="22"/>
  <c r="A105" i="22"/>
  <c r="A329" i="21"/>
  <c r="A106" i="21"/>
  <c r="A218" i="21"/>
  <c r="A217" i="20"/>
  <c r="A329" i="20"/>
  <c r="A218" i="19"/>
  <c r="A329" i="19"/>
  <c r="A329" i="18"/>
  <c r="A106" i="18"/>
  <c r="A218" i="18"/>
  <c r="A218" i="26"/>
  <c r="A329" i="26"/>
  <c r="A106" i="26"/>
  <c r="A218" i="25"/>
  <c r="A329" i="25"/>
  <c r="A218" i="24"/>
  <c r="A329" i="24"/>
  <c r="A330" i="23"/>
  <c r="A218" i="23"/>
  <c r="A107" i="23"/>
  <c r="A218" i="22" l="1"/>
  <c r="A105" i="19"/>
  <c r="A105" i="20"/>
  <c r="A105" i="25"/>
  <c r="A105" i="24"/>
  <c r="A330" i="22"/>
  <c r="A106" i="22"/>
  <c r="A107" i="21"/>
  <c r="A219" i="21"/>
  <c r="A330" i="21"/>
  <c r="A330" i="20"/>
  <c r="A218" i="20"/>
  <c r="A330" i="19"/>
  <c r="A219" i="19"/>
  <c r="A219" i="18"/>
  <c r="A107" i="18"/>
  <c r="A330" i="18"/>
  <c r="A330" i="26"/>
  <c r="A107" i="26"/>
  <c r="A219" i="26"/>
  <c r="A330" i="25"/>
  <c r="A219" i="25"/>
  <c r="A330" i="24"/>
  <c r="A219" i="24"/>
  <c r="A108" i="23"/>
  <c r="A219" i="23"/>
  <c r="A331" i="23"/>
  <c r="A106" i="19" l="1"/>
  <c r="A106" i="20"/>
  <c r="A219" i="22"/>
  <c r="A106" i="25"/>
  <c r="A106" i="24"/>
  <c r="A107" i="22"/>
  <c r="A331" i="22"/>
  <c r="A331" i="21"/>
  <c r="A220" i="21"/>
  <c r="A108" i="21"/>
  <c r="A331" i="20"/>
  <c r="A219" i="20"/>
  <c r="A220" i="19"/>
  <c r="A331" i="19"/>
  <c r="A331" i="18"/>
  <c r="A108" i="18"/>
  <c r="A220" i="18"/>
  <c r="A108" i="26"/>
  <c r="A220" i="26"/>
  <c r="A331" i="26"/>
  <c r="A220" i="25"/>
  <c r="A331" i="25"/>
  <c r="A220" i="24"/>
  <c r="A331" i="24"/>
  <c r="A332" i="23"/>
  <c r="A220" i="23"/>
  <c r="A109" i="23"/>
  <c r="A107" i="20" l="1"/>
  <c r="A220" i="22"/>
  <c r="A107" i="19"/>
  <c r="A107" i="25"/>
  <c r="A107" i="24"/>
  <c r="A332" i="22"/>
  <c r="A108" i="22"/>
  <c r="A221" i="21"/>
  <c r="A109" i="21"/>
  <c r="A332" i="21"/>
  <c r="A220" i="20"/>
  <c r="A332" i="20"/>
  <c r="A332" i="19"/>
  <c r="A221" i="19"/>
  <c r="A221" i="18"/>
  <c r="A109" i="18"/>
  <c r="A332" i="18"/>
  <c r="A221" i="26"/>
  <c r="A332" i="26"/>
  <c r="A109" i="26"/>
  <c r="A332" i="25"/>
  <c r="A221" i="25"/>
  <c r="A221" i="24"/>
  <c r="A332" i="24"/>
  <c r="A110" i="23"/>
  <c r="A221" i="23"/>
  <c r="A333" i="23"/>
  <c r="A221" i="22" l="1"/>
  <c r="A108" i="19"/>
  <c r="A108" i="20"/>
  <c r="A108" i="25"/>
  <c r="A108" i="24"/>
  <c r="A109" i="22"/>
  <c r="A333" i="22"/>
  <c r="A333" i="21"/>
  <c r="A110" i="21"/>
  <c r="A222" i="21"/>
  <c r="A333" i="20"/>
  <c r="A221" i="20"/>
  <c r="A222" i="19"/>
  <c r="A333" i="19"/>
  <c r="A333" i="18"/>
  <c r="A110" i="18"/>
  <c r="A222" i="18"/>
  <c r="A333" i="26"/>
  <c r="A110" i="26"/>
  <c r="A222" i="26"/>
  <c r="A222" i="25"/>
  <c r="A333" i="25"/>
  <c r="A222" i="24"/>
  <c r="A333" i="24"/>
  <c r="A334" i="23"/>
  <c r="A222" i="23"/>
  <c r="A111" i="23"/>
  <c r="A109" i="19" l="1"/>
  <c r="A109" i="20"/>
  <c r="A222" i="22"/>
  <c r="A109" i="25"/>
  <c r="A109" i="24"/>
  <c r="A334" i="22"/>
  <c r="A110" i="22"/>
  <c r="A111" i="21"/>
  <c r="A223" i="21"/>
  <c r="A334" i="21"/>
  <c r="A222" i="20"/>
  <c r="A334" i="20"/>
  <c r="A334" i="19"/>
  <c r="A223" i="19"/>
  <c r="A223" i="18"/>
  <c r="A111" i="18"/>
  <c r="A334" i="18"/>
  <c r="A111" i="26"/>
  <c r="A223" i="26"/>
  <c r="A334" i="26"/>
  <c r="A334" i="25"/>
  <c r="A223" i="25"/>
  <c r="A334" i="24"/>
  <c r="A223" i="24"/>
  <c r="A112" i="23"/>
  <c r="A223" i="23"/>
  <c r="A335" i="23"/>
  <c r="A110" i="20" l="1"/>
  <c r="A223" i="22"/>
  <c r="A110" i="19"/>
  <c r="A110" i="25"/>
  <c r="A110" i="24"/>
  <c r="A111" i="22"/>
  <c r="A335" i="22"/>
  <c r="A335" i="21"/>
  <c r="A224" i="21"/>
  <c r="A112" i="21"/>
  <c r="A335" i="20"/>
  <c r="A223" i="20"/>
  <c r="A224" i="19"/>
  <c r="A335" i="19"/>
  <c r="A335" i="18"/>
  <c r="A112" i="18"/>
  <c r="A224" i="18"/>
  <c r="A335" i="26"/>
  <c r="A224" i="26"/>
  <c r="A112" i="26"/>
  <c r="A224" i="25"/>
  <c r="A335" i="25"/>
  <c r="A224" i="24"/>
  <c r="A335" i="24"/>
  <c r="A336" i="23"/>
  <c r="A224" i="23"/>
  <c r="A114" i="23"/>
  <c r="A224" i="22" l="1"/>
  <c r="A111" i="19"/>
  <c r="A111" i="20"/>
  <c r="A111" i="25"/>
  <c r="A111" i="24"/>
  <c r="A336" i="22"/>
  <c r="A112" i="22"/>
  <c r="A226" i="21"/>
  <c r="A114" i="21"/>
  <c r="A336" i="21"/>
  <c r="A336" i="20"/>
  <c r="A224" i="20"/>
  <c r="A336" i="19"/>
  <c r="A226" i="19"/>
  <c r="A226" i="18"/>
  <c r="A114" i="18"/>
  <c r="A336" i="18"/>
  <c r="A226" i="26"/>
  <c r="A114" i="26"/>
  <c r="A336" i="26"/>
  <c r="A336" i="25"/>
  <c r="A226" i="25"/>
  <c r="A226" i="24"/>
  <c r="A336" i="24"/>
  <c r="A115" i="23"/>
  <c r="A226" i="23"/>
  <c r="A338" i="23"/>
  <c r="A112" i="19" l="1"/>
  <c r="A112" i="20"/>
  <c r="A226" i="22"/>
  <c r="A112" i="25"/>
  <c r="A112" i="24"/>
  <c r="A114" i="22"/>
  <c r="A338" i="22"/>
  <c r="A338" i="21"/>
  <c r="A115" i="21"/>
  <c r="A227" i="21"/>
  <c r="A226" i="20"/>
  <c r="A338" i="20"/>
  <c r="A227" i="19"/>
  <c r="A338" i="19"/>
  <c r="A338" i="18"/>
  <c r="A115" i="18"/>
  <c r="A227" i="18"/>
  <c r="A338" i="26"/>
  <c r="A115" i="26"/>
  <c r="A227" i="26"/>
  <c r="A227" i="25"/>
  <c r="A338" i="25"/>
  <c r="A227" i="24"/>
  <c r="A338" i="24"/>
  <c r="A339" i="23"/>
  <c r="A227" i="23"/>
  <c r="A116" i="23"/>
  <c r="A114" i="20" l="1"/>
  <c r="A114" i="19"/>
  <c r="A227" i="22"/>
  <c r="A114" i="25"/>
  <c r="A114" i="24"/>
  <c r="A339" i="22"/>
  <c r="A115" i="22"/>
  <c r="A116" i="21"/>
  <c r="A228" i="21"/>
  <c r="A339" i="21"/>
  <c r="A339" i="20"/>
  <c r="A227" i="20"/>
  <c r="A339" i="19"/>
  <c r="A228" i="19"/>
  <c r="A228" i="18"/>
  <c r="A116" i="18"/>
  <c r="A339" i="18"/>
  <c r="A228" i="26"/>
  <c r="A116" i="26"/>
  <c r="A339" i="26"/>
  <c r="A339" i="25"/>
  <c r="A228" i="25"/>
  <c r="A228" i="24"/>
  <c r="A339" i="24"/>
  <c r="A117" i="23"/>
  <c r="A228" i="23"/>
  <c r="A340" i="23"/>
  <c r="A115" i="19" l="1"/>
  <c r="A115" i="20"/>
  <c r="A228" i="22"/>
  <c r="A115" i="25"/>
  <c r="A115" i="24"/>
  <c r="A116" i="22"/>
  <c r="A340" i="22"/>
  <c r="A340" i="21"/>
  <c r="A229" i="21"/>
  <c r="A117" i="21"/>
  <c r="A340" i="20"/>
  <c r="A228" i="20"/>
  <c r="A340" i="19"/>
  <c r="A229" i="19"/>
  <c r="A340" i="18"/>
  <c r="A117" i="18"/>
  <c r="A229" i="18"/>
  <c r="A117" i="26"/>
  <c r="A340" i="26"/>
  <c r="A229" i="26"/>
  <c r="A229" i="25"/>
  <c r="A340" i="25"/>
  <c r="A340" i="24"/>
  <c r="A229" i="24"/>
  <c r="A341" i="23"/>
  <c r="A229" i="23"/>
  <c r="A118" i="23"/>
  <c r="A116" i="20" l="1"/>
  <c r="A229" i="22"/>
  <c r="A116" i="19"/>
  <c r="A116" i="25"/>
  <c r="A116" i="24"/>
  <c r="A341" i="22"/>
  <c r="A117" i="22"/>
  <c r="A230" i="21"/>
  <c r="A118" i="21"/>
  <c r="A341" i="21"/>
  <c r="A229" i="20"/>
  <c r="A341" i="20"/>
  <c r="A230" i="19"/>
  <c r="A341" i="19"/>
  <c r="A230" i="18"/>
  <c r="A118" i="18"/>
  <c r="A341" i="18"/>
  <c r="A230" i="26"/>
  <c r="A341" i="26"/>
  <c r="A118" i="26"/>
  <c r="A341" i="25"/>
  <c r="A230" i="25"/>
  <c r="A341" i="24"/>
  <c r="A230" i="24"/>
  <c r="A119" i="23"/>
  <c r="A230" i="23"/>
  <c r="A342" i="23"/>
  <c r="A230" i="22" l="1"/>
  <c r="A117" i="19"/>
  <c r="A117" i="20"/>
  <c r="A117" i="25"/>
  <c r="A117" i="24"/>
  <c r="A118" i="22"/>
  <c r="A342" i="22"/>
  <c r="A119" i="21"/>
  <c r="A342" i="21"/>
  <c r="A231" i="21"/>
  <c r="A342" i="20"/>
  <c r="A230" i="20"/>
  <c r="A342" i="19"/>
  <c r="A231" i="19"/>
  <c r="A342" i="18"/>
  <c r="A119" i="18"/>
  <c r="A231" i="18"/>
  <c r="A119" i="26"/>
  <c r="A342" i="26"/>
  <c r="A231" i="26"/>
  <c r="A231" i="25"/>
  <c r="A342" i="25"/>
  <c r="A342" i="24"/>
  <c r="A231" i="24"/>
  <c r="A343" i="23"/>
  <c r="A231" i="23"/>
  <c r="A120" i="23"/>
  <c r="A118" i="19" l="1"/>
  <c r="A231" i="22"/>
  <c r="A118" i="20"/>
  <c r="A118" i="25"/>
  <c r="A118" i="24"/>
  <c r="A119" i="22"/>
  <c r="A343" i="22"/>
  <c r="A343" i="21"/>
  <c r="A232" i="21"/>
  <c r="A120" i="21"/>
  <c r="A231" i="20"/>
  <c r="A343" i="20"/>
  <c r="A343" i="19"/>
  <c r="A232" i="19"/>
  <c r="A120" i="18"/>
  <c r="A232" i="18"/>
  <c r="A343" i="18"/>
  <c r="A232" i="26"/>
  <c r="A343" i="26"/>
  <c r="A120" i="26"/>
  <c r="A343" i="25"/>
  <c r="A232" i="25"/>
  <c r="A232" i="24"/>
  <c r="A343" i="24"/>
  <c r="A121" i="23"/>
  <c r="A232" i="23"/>
  <c r="A344" i="23"/>
  <c r="A232" i="22" l="1"/>
  <c r="A119" i="20"/>
  <c r="A119" i="19"/>
  <c r="A119" i="25"/>
  <c r="A119" i="24"/>
  <c r="A344" i="22"/>
  <c r="A120" i="22"/>
  <c r="A233" i="21"/>
  <c r="A121" i="21"/>
  <c r="A344" i="21"/>
  <c r="A232" i="20"/>
  <c r="A344" i="20"/>
  <c r="A233" i="19"/>
  <c r="A344" i="19"/>
  <c r="A344" i="18"/>
  <c r="A233" i="18"/>
  <c r="A121" i="18"/>
  <c r="A344" i="26"/>
  <c r="A121" i="26"/>
  <c r="A233" i="26"/>
  <c r="A344" i="25"/>
  <c r="A233" i="25"/>
  <c r="A344" i="24"/>
  <c r="A233" i="24"/>
  <c r="A345" i="23"/>
  <c r="A233" i="23"/>
  <c r="A122" i="23"/>
  <c r="A120" i="20" l="1"/>
  <c r="A120" i="19"/>
  <c r="A233" i="22"/>
  <c r="A120" i="25"/>
  <c r="A120" i="24"/>
  <c r="A345" i="22"/>
  <c r="A121" i="22"/>
  <c r="A345" i="21"/>
  <c r="A122" i="21"/>
  <c r="A234" i="21"/>
  <c r="A345" i="20"/>
  <c r="A233" i="20"/>
  <c r="A345" i="19"/>
  <c r="A234" i="19"/>
  <c r="A122" i="18"/>
  <c r="A234" i="18"/>
  <c r="A345" i="18"/>
  <c r="A234" i="26"/>
  <c r="A122" i="26"/>
  <c r="A345" i="26"/>
  <c r="A234" i="25"/>
  <c r="A345" i="25"/>
  <c r="A234" i="24"/>
  <c r="A345" i="24"/>
  <c r="A123" i="23"/>
  <c r="A234" i="23"/>
  <c r="A346" i="23"/>
  <c r="A121" i="19" l="1"/>
  <c r="A234" i="22"/>
  <c r="A121" i="20"/>
  <c r="A121" i="25"/>
  <c r="A121" i="24"/>
  <c r="A122" i="22"/>
  <c r="A346" i="22"/>
  <c r="A235" i="21"/>
  <c r="A123" i="21"/>
  <c r="A346" i="21"/>
  <c r="A346" i="20"/>
  <c r="A234" i="20"/>
  <c r="A235" i="19"/>
  <c r="A346" i="19"/>
  <c r="A346" i="18"/>
  <c r="A235" i="18"/>
  <c r="A123" i="18"/>
  <c r="A123" i="26"/>
  <c r="A346" i="26"/>
  <c r="A235" i="26"/>
  <c r="A346" i="25"/>
  <c r="A235" i="25"/>
  <c r="A346" i="24"/>
  <c r="A235" i="24"/>
  <c r="A347" i="23"/>
  <c r="A235" i="23"/>
  <c r="A235" i="22" l="1"/>
  <c r="A122" i="20"/>
  <c r="A122" i="19"/>
  <c r="A122" i="25"/>
  <c r="A122" i="24"/>
  <c r="A123" i="22"/>
  <c r="A347" i="22"/>
  <c r="A347" i="21"/>
  <c r="A235" i="20"/>
  <c r="A347" i="20"/>
  <c r="A347" i="19"/>
  <c r="A347" i="18"/>
  <c r="A347" i="26"/>
  <c r="A347" i="25"/>
  <c r="A347" i="24"/>
  <c r="A123" i="20" l="1"/>
  <c r="A123" i="19"/>
  <c r="A123" i="25"/>
  <c r="A123" i="24"/>
  <c r="G11" i="9" l="1"/>
  <c r="G10" i="9"/>
  <c r="G9" i="9"/>
  <c r="G8" i="9"/>
  <c r="G7" i="9"/>
  <c r="D938" i="13" s="1"/>
  <c r="D345" i="13"/>
  <c r="I347" i="22"/>
  <c r="I346" i="22"/>
  <c r="I345" i="22"/>
  <c r="I344" i="22"/>
  <c r="I343" i="22"/>
  <c r="I342" i="22"/>
  <c r="I341" i="22"/>
  <c r="I340" i="22"/>
  <c r="I339" i="22"/>
  <c r="I338" i="22"/>
  <c r="I337" i="22"/>
  <c r="I336" i="22"/>
  <c r="I335" i="22"/>
  <c r="I334" i="22"/>
  <c r="I333" i="22"/>
  <c r="I332" i="22"/>
  <c r="I331" i="22"/>
  <c r="I330" i="22"/>
  <c r="I329" i="22"/>
  <c r="I328" i="22"/>
  <c r="I327" i="22"/>
  <c r="I326" i="22"/>
  <c r="I325" i="22"/>
  <c r="I324" i="22"/>
  <c r="I323" i="22"/>
  <c r="I322" i="22"/>
  <c r="I321" i="22"/>
  <c r="I320" i="22"/>
  <c r="I319" i="22"/>
  <c r="I318" i="22"/>
  <c r="I317" i="22"/>
  <c r="I316" i="22"/>
  <c r="I315" i="22"/>
  <c r="I314" i="22"/>
  <c r="I313" i="22"/>
  <c r="I312" i="22"/>
  <c r="I311" i="22"/>
  <c r="I310" i="22"/>
  <c r="I309" i="22"/>
  <c r="I308" i="22"/>
  <c r="I307" i="22"/>
  <c r="I306" i="22"/>
  <c r="I305" i="22"/>
  <c r="I304" i="22"/>
  <c r="I303" i="22"/>
  <c r="I302" i="22"/>
  <c r="I301" i="22"/>
  <c r="I300" i="22"/>
  <c r="I299" i="22"/>
  <c r="I298" i="22"/>
  <c r="I297" i="22"/>
  <c r="I296" i="22"/>
  <c r="I295" i="22"/>
  <c r="I294" i="22"/>
  <c r="I293" i="22"/>
  <c r="I292" i="22"/>
  <c r="I291" i="22"/>
  <c r="I290" i="22"/>
  <c r="I289" i="22"/>
  <c r="I288" i="22"/>
  <c r="I287" i="22"/>
  <c r="I286" i="22"/>
  <c r="I285" i="22"/>
  <c r="I284" i="22"/>
  <c r="I283" i="22"/>
  <c r="I282" i="22"/>
  <c r="I281" i="22"/>
  <c r="I280" i="22"/>
  <c r="I279" i="22"/>
  <c r="I278" i="22"/>
  <c r="I277" i="22"/>
  <c r="I276" i="22"/>
  <c r="I275" i="22"/>
  <c r="I274" i="22"/>
  <c r="I273" i="22"/>
  <c r="I272" i="22"/>
  <c r="I271" i="22"/>
  <c r="I270" i="22"/>
  <c r="I269" i="22"/>
  <c r="I268" i="22"/>
  <c r="I267" i="22"/>
  <c r="I266" i="22"/>
  <c r="I265" i="22"/>
  <c r="I264" i="22"/>
  <c r="I263" i="22"/>
  <c r="I262" i="22"/>
  <c r="I261" i="22"/>
  <c r="I260" i="22"/>
  <c r="I259" i="22"/>
  <c r="I258" i="22"/>
  <c r="I257" i="22"/>
  <c r="I256" i="22"/>
  <c r="I255" i="22"/>
  <c r="I254" i="22"/>
  <c r="I253" i="22"/>
  <c r="I252" i="22"/>
  <c r="I251" i="22"/>
  <c r="I250" i="22"/>
  <c r="I249" i="22"/>
  <c r="I248" i="22"/>
  <c r="I247" i="22"/>
  <c r="I246" i="22"/>
  <c r="I245" i="22"/>
  <c r="I244" i="22"/>
  <c r="I243" i="22"/>
  <c r="I242" i="22"/>
  <c r="I241" i="22"/>
  <c r="I240" i="22"/>
  <c r="I239" i="22"/>
  <c r="I238" i="22"/>
  <c r="I237" i="22"/>
  <c r="I236" i="22"/>
  <c r="I235" i="22"/>
  <c r="I234" i="22"/>
  <c r="I233" i="22"/>
  <c r="I232" i="22"/>
  <c r="I231" i="22"/>
  <c r="I230" i="22"/>
  <c r="I229" i="22"/>
  <c r="I228" i="22"/>
  <c r="I227" i="22"/>
  <c r="I226" i="22"/>
  <c r="I225" i="22"/>
  <c r="I224" i="22"/>
  <c r="I223" i="22"/>
  <c r="I222" i="22"/>
  <c r="I221" i="22"/>
  <c r="I220" i="22"/>
  <c r="I219" i="22"/>
  <c r="I218" i="22"/>
  <c r="I217" i="22"/>
  <c r="I216" i="22"/>
  <c r="I215" i="22"/>
  <c r="I214" i="22"/>
  <c r="I213" i="22"/>
  <c r="I212" i="22"/>
  <c r="I211" i="22"/>
  <c r="I210" i="22"/>
  <c r="I209" i="22"/>
  <c r="I208" i="22"/>
  <c r="I207" i="22"/>
  <c r="I206" i="22"/>
  <c r="I205" i="22"/>
  <c r="I204" i="22"/>
  <c r="I203" i="22"/>
  <c r="I202" i="22"/>
  <c r="I201" i="22"/>
  <c r="I200" i="22"/>
  <c r="I199" i="22"/>
  <c r="I198" i="22"/>
  <c r="I197" i="22"/>
  <c r="I196" i="22"/>
  <c r="I195" i="22"/>
  <c r="I194" i="22"/>
  <c r="I193" i="22"/>
  <c r="I192" i="22"/>
  <c r="I191" i="22"/>
  <c r="I190" i="22"/>
  <c r="I189" i="22"/>
  <c r="I188" i="22"/>
  <c r="I187" i="22"/>
  <c r="I186" i="22"/>
  <c r="I185" i="22"/>
  <c r="I184" i="22"/>
  <c r="I183" i="22"/>
  <c r="I182" i="22"/>
  <c r="I181" i="22"/>
  <c r="I180" i="22"/>
  <c r="I179" i="22"/>
  <c r="I178" i="22"/>
  <c r="I177" i="22"/>
  <c r="I176" i="22"/>
  <c r="I175" i="22"/>
  <c r="I174" i="22"/>
  <c r="I173" i="22"/>
  <c r="I172" i="22"/>
  <c r="I171" i="22"/>
  <c r="I170" i="22"/>
  <c r="I169" i="22"/>
  <c r="I168" i="22"/>
  <c r="I167" i="22"/>
  <c r="I166" i="22"/>
  <c r="I165" i="22"/>
  <c r="I164" i="22"/>
  <c r="I163" i="22"/>
  <c r="I162" i="22"/>
  <c r="I161" i="22"/>
  <c r="I160" i="22"/>
  <c r="I159" i="22"/>
  <c r="I158" i="22"/>
  <c r="I157" i="22"/>
  <c r="I156" i="22"/>
  <c r="I155" i="22"/>
  <c r="I154" i="22"/>
  <c r="I153" i="22"/>
  <c r="I152" i="22"/>
  <c r="I151" i="22"/>
  <c r="I150" i="22"/>
  <c r="I149" i="22"/>
  <c r="I148" i="22"/>
  <c r="I147" i="22"/>
  <c r="I146" i="22"/>
  <c r="I145" i="22"/>
  <c r="I144" i="22"/>
  <c r="I143" i="22"/>
  <c r="I142" i="22"/>
  <c r="I141" i="22"/>
  <c r="I140" i="22"/>
  <c r="I139" i="22"/>
  <c r="I138" i="22"/>
  <c r="I137" i="22"/>
  <c r="I136" i="22"/>
  <c r="I135" i="22"/>
  <c r="I134" i="22"/>
  <c r="I133" i="22"/>
  <c r="I132" i="22"/>
  <c r="I131" i="22"/>
  <c r="I130" i="22"/>
  <c r="I129" i="22"/>
  <c r="I128" i="22"/>
  <c r="I127" i="22"/>
  <c r="I126" i="22"/>
  <c r="I125" i="22"/>
  <c r="I124" i="22"/>
  <c r="I123" i="22"/>
  <c r="I122" i="22"/>
  <c r="I121" i="22"/>
  <c r="I120" i="22"/>
  <c r="I119" i="22"/>
  <c r="I118" i="22"/>
  <c r="I117" i="22"/>
  <c r="I116" i="22"/>
  <c r="I115" i="22"/>
  <c r="I114" i="22"/>
  <c r="I113" i="22"/>
  <c r="I112" i="22"/>
  <c r="I111" i="22"/>
  <c r="I110" i="22"/>
  <c r="I109" i="22"/>
  <c r="I108" i="22"/>
  <c r="I107" i="22"/>
  <c r="I106" i="22"/>
  <c r="I105" i="22"/>
  <c r="I104" i="22"/>
  <c r="I103" i="22"/>
  <c r="I102" i="22"/>
  <c r="I101" i="22"/>
  <c r="I100" i="22"/>
  <c r="I99" i="22"/>
  <c r="I98" i="22"/>
  <c r="I97" i="22"/>
  <c r="I96" i="22"/>
  <c r="I95" i="22"/>
  <c r="I94" i="22"/>
  <c r="I93" i="22"/>
  <c r="I92" i="22"/>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64" i="22"/>
  <c r="I63" i="22"/>
  <c r="I62" i="22"/>
  <c r="I61" i="22"/>
  <c r="I60" i="22"/>
  <c r="I59" i="22"/>
  <c r="I58" i="22"/>
  <c r="I57" i="22"/>
  <c r="I56" i="22"/>
  <c r="I55" i="22"/>
  <c r="I54" i="22"/>
  <c r="I53" i="22"/>
  <c r="I52" i="22"/>
  <c r="I51" i="22"/>
  <c r="I50" i="22"/>
  <c r="I49" i="22"/>
  <c r="I48" i="22"/>
  <c r="I47" i="22"/>
  <c r="I46" i="22"/>
  <c r="I45" i="22"/>
  <c r="I44" i="22"/>
  <c r="I43" i="22"/>
  <c r="I42" i="22"/>
  <c r="I41" i="22"/>
  <c r="I40" i="22"/>
  <c r="I39" i="22"/>
  <c r="I38" i="22"/>
  <c r="I37" i="22"/>
  <c r="I36" i="22"/>
  <c r="I35" i="22"/>
  <c r="I34" i="22"/>
  <c r="I33" i="22"/>
  <c r="I32" i="22"/>
  <c r="I31" i="22"/>
  <c r="I30" i="22"/>
  <c r="I29" i="22"/>
  <c r="I28" i="22"/>
  <c r="I27" i="22"/>
  <c r="I26" i="22"/>
  <c r="I25" i="22"/>
  <c r="I24" i="22"/>
  <c r="I23" i="22"/>
  <c r="I22" i="22"/>
  <c r="I21" i="22"/>
  <c r="I20" i="22"/>
  <c r="I19" i="22"/>
  <c r="I18" i="22"/>
  <c r="I17" i="22"/>
  <c r="I16" i="22"/>
  <c r="I15" i="22"/>
  <c r="I347" i="21"/>
  <c r="I346" i="21"/>
  <c r="I345" i="21"/>
  <c r="I344" i="21"/>
  <c r="I343" i="21"/>
  <c r="I342" i="21"/>
  <c r="I341" i="21"/>
  <c r="I340" i="21"/>
  <c r="I339" i="21"/>
  <c r="I338" i="21"/>
  <c r="I337" i="21"/>
  <c r="I336" i="21"/>
  <c r="I335" i="21"/>
  <c r="I334" i="21"/>
  <c r="I333" i="21"/>
  <c r="I332" i="21"/>
  <c r="I331" i="21"/>
  <c r="I330" i="21"/>
  <c r="I329" i="21"/>
  <c r="I328" i="21"/>
  <c r="I327" i="21"/>
  <c r="I326" i="21"/>
  <c r="I325" i="21"/>
  <c r="I324" i="21"/>
  <c r="I323" i="21"/>
  <c r="I322" i="21"/>
  <c r="I321" i="21"/>
  <c r="I320" i="21"/>
  <c r="I319" i="21"/>
  <c r="I318" i="21"/>
  <c r="I317" i="21"/>
  <c r="I316" i="21"/>
  <c r="I315" i="21"/>
  <c r="I314" i="21"/>
  <c r="I313" i="21"/>
  <c r="I312" i="21"/>
  <c r="I311" i="21"/>
  <c r="I310" i="21"/>
  <c r="I309" i="21"/>
  <c r="I308" i="21"/>
  <c r="I307" i="21"/>
  <c r="I306" i="21"/>
  <c r="I305" i="21"/>
  <c r="I304" i="21"/>
  <c r="I303" i="21"/>
  <c r="I302" i="21"/>
  <c r="I301" i="21"/>
  <c r="I300" i="21"/>
  <c r="I299" i="21"/>
  <c r="I298" i="21"/>
  <c r="I297" i="21"/>
  <c r="I296" i="21"/>
  <c r="I295" i="21"/>
  <c r="I294" i="21"/>
  <c r="I293" i="21"/>
  <c r="I292" i="21"/>
  <c r="I291" i="21"/>
  <c r="I290" i="21"/>
  <c r="I289" i="21"/>
  <c r="I288" i="21"/>
  <c r="I287" i="21"/>
  <c r="I286" i="21"/>
  <c r="I285" i="21"/>
  <c r="I284" i="21"/>
  <c r="I283" i="21"/>
  <c r="I282" i="21"/>
  <c r="I281" i="21"/>
  <c r="I280" i="21"/>
  <c r="I279" i="21"/>
  <c r="I278" i="21"/>
  <c r="I277" i="21"/>
  <c r="I276" i="21"/>
  <c r="I275" i="21"/>
  <c r="I274" i="21"/>
  <c r="I273" i="21"/>
  <c r="I272" i="21"/>
  <c r="I271" i="21"/>
  <c r="I270" i="21"/>
  <c r="I269" i="21"/>
  <c r="I268" i="21"/>
  <c r="I267" i="21"/>
  <c r="I266" i="21"/>
  <c r="I265" i="21"/>
  <c r="I264" i="21"/>
  <c r="I263" i="21"/>
  <c r="I262" i="21"/>
  <c r="I261" i="21"/>
  <c r="I260" i="21"/>
  <c r="I259" i="21"/>
  <c r="I258" i="21"/>
  <c r="I257" i="21"/>
  <c r="I256" i="21"/>
  <c r="I255" i="21"/>
  <c r="I254" i="21"/>
  <c r="I253" i="21"/>
  <c r="I252" i="21"/>
  <c r="I251" i="21"/>
  <c r="I250" i="21"/>
  <c r="I249" i="21"/>
  <c r="I248" i="21"/>
  <c r="I247" i="21"/>
  <c r="I246" i="21"/>
  <c r="I245" i="21"/>
  <c r="I244" i="21"/>
  <c r="I243" i="21"/>
  <c r="I242" i="21"/>
  <c r="I241" i="21"/>
  <c r="I240" i="21"/>
  <c r="I239" i="21"/>
  <c r="I238" i="21"/>
  <c r="I237" i="21"/>
  <c r="I236" i="21"/>
  <c r="I235" i="21"/>
  <c r="I234" i="21"/>
  <c r="I233" i="21"/>
  <c r="I232" i="21"/>
  <c r="I231" i="21"/>
  <c r="I230" i="21"/>
  <c r="I229" i="21"/>
  <c r="I228" i="21"/>
  <c r="I227" i="21"/>
  <c r="I226" i="21"/>
  <c r="I225" i="21"/>
  <c r="I224" i="21"/>
  <c r="I223" i="21"/>
  <c r="I222" i="21"/>
  <c r="I221" i="21"/>
  <c r="I220" i="21"/>
  <c r="I219" i="21"/>
  <c r="I218" i="21"/>
  <c r="I217" i="21"/>
  <c r="I216" i="21"/>
  <c r="I215" i="21"/>
  <c r="I214" i="21"/>
  <c r="I213" i="21"/>
  <c r="I212" i="21"/>
  <c r="I211" i="21"/>
  <c r="I210" i="21"/>
  <c r="I209" i="21"/>
  <c r="I208" i="21"/>
  <c r="I207" i="21"/>
  <c r="I206" i="21"/>
  <c r="I205" i="21"/>
  <c r="I204" i="21"/>
  <c r="I203" i="21"/>
  <c r="I202" i="21"/>
  <c r="I201" i="21"/>
  <c r="I200" i="21"/>
  <c r="I199" i="21"/>
  <c r="I198" i="21"/>
  <c r="I197" i="21"/>
  <c r="I196" i="21"/>
  <c r="I195" i="21"/>
  <c r="I194" i="21"/>
  <c r="I193" i="21"/>
  <c r="I192" i="21"/>
  <c r="I191" i="21"/>
  <c r="I190" i="21"/>
  <c r="I189" i="21"/>
  <c r="I188" i="21"/>
  <c r="I187" i="21"/>
  <c r="I186" i="21"/>
  <c r="I185" i="21"/>
  <c r="I184" i="21"/>
  <c r="I183" i="21"/>
  <c r="I182" i="21"/>
  <c r="I181" i="21"/>
  <c r="I180" i="21"/>
  <c r="I179" i="21"/>
  <c r="I178" i="21"/>
  <c r="I177" i="21"/>
  <c r="I176" i="21"/>
  <c r="I175" i="21"/>
  <c r="I174" i="21"/>
  <c r="I173" i="21"/>
  <c r="I172" i="21"/>
  <c r="I171" i="21"/>
  <c r="I170" i="21"/>
  <c r="I169" i="21"/>
  <c r="I168" i="21"/>
  <c r="I167" i="21"/>
  <c r="I166" i="21"/>
  <c r="I165" i="21"/>
  <c r="I164" i="21"/>
  <c r="I163" i="21"/>
  <c r="I162" i="21"/>
  <c r="I161" i="21"/>
  <c r="I160" i="21"/>
  <c r="I159" i="21"/>
  <c r="I158" i="21"/>
  <c r="I157" i="21"/>
  <c r="I156" i="21"/>
  <c r="I155" i="21"/>
  <c r="I154" i="21"/>
  <c r="I153" i="21"/>
  <c r="I152" i="21"/>
  <c r="I151" i="21"/>
  <c r="I150" i="21"/>
  <c r="I149" i="21"/>
  <c r="I148" i="21"/>
  <c r="I147" i="21"/>
  <c r="I146" i="21"/>
  <c r="I145" i="21"/>
  <c r="I144" i="21"/>
  <c r="I143" i="21"/>
  <c r="I142" i="21"/>
  <c r="I141" i="21"/>
  <c r="I140" i="21"/>
  <c r="I139" i="21"/>
  <c r="I138" i="21"/>
  <c r="I137" i="21"/>
  <c r="I136" i="21"/>
  <c r="I135" i="21"/>
  <c r="I134" i="21"/>
  <c r="I133" i="21"/>
  <c r="I132" i="21"/>
  <c r="I131" i="21"/>
  <c r="I130" i="21"/>
  <c r="I129" i="21"/>
  <c r="I128" i="21"/>
  <c r="I127" i="21"/>
  <c r="I126" i="21"/>
  <c r="I125" i="21"/>
  <c r="I124" i="21"/>
  <c r="I123" i="21"/>
  <c r="I122" i="21"/>
  <c r="I121" i="21"/>
  <c r="I120" i="21"/>
  <c r="I119" i="21"/>
  <c r="I118" i="21"/>
  <c r="I117" i="21"/>
  <c r="I116" i="21"/>
  <c r="I115" i="21"/>
  <c r="I114" i="21"/>
  <c r="I113" i="21"/>
  <c r="I112" i="21"/>
  <c r="I111" i="21"/>
  <c r="I110" i="21"/>
  <c r="I109" i="21"/>
  <c r="I108" i="21"/>
  <c r="I107" i="21"/>
  <c r="I106" i="21"/>
  <c r="I105" i="21"/>
  <c r="I104" i="21"/>
  <c r="I103" i="21"/>
  <c r="I102" i="21"/>
  <c r="I101" i="21"/>
  <c r="I100" i="21"/>
  <c r="I99" i="21"/>
  <c r="I98" i="21"/>
  <c r="I97" i="21"/>
  <c r="I96" i="21"/>
  <c r="I95" i="21"/>
  <c r="I94" i="21"/>
  <c r="I93" i="21"/>
  <c r="I92" i="21"/>
  <c r="I91" i="21"/>
  <c r="I90" i="21"/>
  <c r="I89" i="21"/>
  <c r="I88" i="21"/>
  <c r="I87" i="21"/>
  <c r="I86" i="21"/>
  <c r="I85" i="21"/>
  <c r="I84" i="21"/>
  <c r="I83" i="21"/>
  <c r="I82" i="21"/>
  <c r="I81" i="21"/>
  <c r="I80" i="21"/>
  <c r="I79" i="21"/>
  <c r="I78" i="21"/>
  <c r="I77" i="21"/>
  <c r="I76" i="21"/>
  <c r="I75" i="21"/>
  <c r="I74" i="21"/>
  <c r="I73" i="21"/>
  <c r="I72" i="21"/>
  <c r="I71" i="21"/>
  <c r="I70" i="21"/>
  <c r="I69" i="21"/>
  <c r="I68" i="21"/>
  <c r="I67" i="21"/>
  <c r="I66" i="21"/>
  <c r="I65" i="21"/>
  <c r="I64" i="21"/>
  <c r="I63" i="21"/>
  <c r="I62" i="21"/>
  <c r="I61" i="21"/>
  <c r="I60" i="21"/>
  <c r="I59" i="21"/>
  <c r="I58" i="21"/>
  <c r="I57" i="21"/>
  <c r="I56" i="21"/>
  <c r="I55" i="21"/>
  <c r="I54" i="21"/>
  <c r="I53" i="21"/>
  <c r="I52" i="21"/>
  <c r="I51" i="21"/>
  <c r="I50" i="21"/>
  <c r="I49" i="21"/>
  <c r="I48" i="21"/>
  <c r="I47" i="21"/>
  <c r="I46" i="21"/>
  <c r="I45" i="21"/>
  <c r="I44" i="21"/>
  <c r="I43" i="21"/>
  <c r="I42" i="21"/>
  <c r="I41" i="21"/>
  <c r="I40" i="21"/>
  <c r="I39" i="21"/>
  <c r="I38" i="21"/>
  <c r="I37" i="21"/>
  <c r="I36" i="21"/>
  <c r="I35" i="21"/>
  <c r="I34" i="21"/>
  <c r="I33" i="21"/>
  <c r="I32" i="21"/>
  <c r="I31" i="21"/>
  <c r="I30" i="21"/>
  <c r="I29" i="21"/>
  <c r="I28" i="21"/>
  <c r="I27" i="21"/>
  <c r="I26" i="21"/>
  <c r="I25" i="21"/>
  <c r="I24" i="21"/>
  <c r="I23" i="21"/>
  <c r="I22" i="21"/>
  <c r="I21" i="21"/>
  <c r="I20" i="21"/>
  <c r="I19" i="21"/>
  <c r="I18" i="21"/>
  <c r="I17" i="21"/>
  <c r="I16" i="21"/>
  <c r="I15" i="21"/>
  <c r="I347" i="20"/>
  <c r="I346" i="20"/>
  <c r="I345" i="20"/>
  <c r="I344" i="20"/>
  <c r="I343" i="20"/>
  <c r="I342" i="20"/>
  <c r="I341" i="20"/>
  <c r="I340" i="20"/>
  <c r="I339" i="20"/>
  <c r="I338" i="20"/>
  <c r="I337" i="20"/>
  <c r="I336" i="20"/>
  <c r="I335" i="20"/>
  <c r="I334" i="20"/>
  <c r="I333" i="20"/>
  <c r="I332" i="20"/>
  <c r="I331" i="20"/>
  <c r="I330" i="20"/>
  <c r="I329" i="20"/>
  <c r="I328" i="20"/>
  <c r="I327" i="20"/>
  <c r="I326" i="20"/>
  <c r="I325" i="20"/>
  <c r="I324" i="20"/>
  <c r="I323" i="20"/>
  <c r="I322" i="20"/>
  <c r="I321" i="20"/>
  <c r="I320" i="20"/>
  <c r="I319" i="20"/>
  <c r="I318" i="20"/>
  <c r="I317" i="20"/>
  <c r="I316" i="20"/>
  <c r="I315" i="20"/>
  <c r="I314" i="20"/>
  <c r="I313" i="20"/>
  <c r="I312" i="20"/>
  <c r="I311" i="20"/>
  <c r="I310" i="20"/>
  <c r="I309" i="20"/>
  <c r="I308" i="20"/>
  <c r="I307" i="20"/>
  <c r="I306" i="20"/>
  <c r="I305" i="20"/>
  <c r="I304" i="20"/>
  <c r="I303" i="20"/>
  <c r="I302" i="20"/>
  <c r="I301" i="20"/>
  <c r="I300" i="20"/>
  <c r="I299" i="20"/>
  <c r="I298" i="20"/>
  <c r="I297" i="20"/>
  <c r="I296" i="20"/>
  <c r="I295" i="20"/>
  <c r="I294" i="20"/>
  <c r="I293" i="20"/>
  <c r="I292" i="20"/>
  <c r="I291" i="20"/>
  <c r="I290" i="20"/>
  <c r="I289" i="20"/>
  <c r="I288" i="20"/>
  <c r="I287" i="20"/>
  <c r="I286" i="20"/>
  <c r="I285" i="20"/>
  <c r="I284" i="20"/>
  <c r="I283" i="20"/>
  <c r="I282" i="20"/>
  <c r="I281" i="20"/>
  <c r="I280" i="20"/>
  <c r="I279" i="20"/>
  <c r="I278" i="20"/>
  <c r="I277" i="20"/>
  <c r="I276" i="20"/>
  <c r="I275" i="20"/>
  <c r="I274" i="20"/>
  <c r="I273" i="20"/>
  <c r="I272" i="20"/>
  <c r="I271" i="20"/>
  <c r="I270" i="20"/>
  <c r="I269" i="20"/>
  <c r="I268" i="20"/>
  <c r="I267" i="20"/>
  <c r="I266" i="20"/>
  <c r="I265" i="20"/>
  <c r="I264" i="20"/>
  <c r="I263" i="20"/>
  <c r="I262" i="20"/>
  <c r="I261" i="20"/>
  <c r="I260" i="20"/>
  <c r="I259" i="20"/>
  <c r="I258" i="20"/>
  <c r="I257" i="20"/>
  <c r="I256" i="20"/>
  <c r="I255" i="20"/>
  <c r="I254" i="20"/>
  <c r="I253" i="20"/>
  <c r="I252" i="20"/>
  <c r="I251" i="20"/>
  <c r="I250" i="20"/>
  <c r="I249" i="20"/>
  <c r="I248" i="20"/>
  <c r="I247" i="20"/>
  <c r="I246" i="20"/>
  <c r="I245" i="20"/>
  <c r="I244" i="20"/>
  <c r="I243" i="20"/>
  <c r="I242" i="20"/>
  <c r="I241" i="20"/>
  <c r="I240" i="20"/>
  <c r="I239" i="20"/>
  <c r="I238" i="20"/>
  <c r="I237" i="20"/>
  <c r="I236" i="20"/>
  <c r="I235" i="20"/>
  <c r="I234" i="20"/>
  <c r="I233" i="20"/>
  <c r="I232" i="20"/>
  <c r="I231" i="20"/>
  <c r="I230" i="20"/>
  <c r="I229" i="20"/>
  <c r="I228" i="20"/>
  <c r="I227" i="20"/>
  <c r="I226" i="20"/>
  <c r="I225" i="20"/>
  <c r="I224" i="20"/>
  <c r="I223" i="20"/>
  <c r="I222" i="20"/>
  <c r="I221" i="20"/>
  <c r="I220" i="20"/>
  <c r="I219" i="20"/>
  <c r="I218" i="20"/>
  <c r="I217" i="20"/>
  <c r="I216" i="20"/>
  <c r="I215" i="20"/>
  <c r="I214" i="20"/>
  <c r="I213" i="20"/>
  <c r="I212" i="20"/>
  <c r="I211" i="20"/>
  <c r="I210" i="20"/>
  <c r="I209" i="20"/>
  <c r="I208" i="20"/>
  <c r="I207" i="20"/>
  <c r="I206" i="20"/>
  <c r="I205" i="20"/>
  <c r="I204" i="20"/>
  <c r="I203" i="20"/>
  <c r="I202" i="20"/>
  <c r="I201" i="20"/>
  <c r="I200" i="20"/>
  <c r="I199" i="20"/>
  <c r="I198" i="20"/>
  <c r="I197" i="20"/>
  <c r="I196" i="20"/>
  <c r="I195" i="20"/>
  <c r="I194" i="20"/>
  <c r="I193" i="20"/>
  <c r="I192" i="20"/>
  <c r="I191" i="20"/>
  <c r="I190" i="20"/>
  <c r="I189" i="20"/>
  <c r="I188" i="20"/>
  <c r="I187" i="20"/>
  <c r="I186" i="20"/>
  <c r="I185" i="20"/>
  <c r="I184" i="20"/>
  <c r="I183" i="20"/>
  <c r="I182" i="20"/>
  <c r="I181" i="20"/>
  <c r="I180" i="20"/>
  <c r="I179" i="20"/>
  <c r="I178" i="20"/>
  <c r="I177" i="20"/>
  <c r="I176" i="20"/>
  <c r="I175" i="20"/>
  <c r="I174" i="20"/>
  <c r="I173" i="20"/>
  <c r="I172" i="20"/>
  <c r="I171" i="20"/>
  <c r="I170" i="20"/>
  <c r="I169" i="20"/>
  <c r="I168" i="20"/>
  <c r="I167" i="20"/>
  <c r="I166" i="20"/>
  <c r="I165" i="20"/>
  <c r="I164" i="20"/>
  <c r="I163" i="20"/>
  <c r="I162" i="20"/>
  <c r="I161" i="20"/>
  <c r="I160" i="20"/>
  <c r="I159" i="20"/>
  <c r="I158" i="20"/>
  <c r="I157" i="20"/>
  <c r="I156" i="20"/>
  <c r="I155" i="20"/>
  <c r="I154" i="20"/>
  <c r="I153" i="20"/>
  <c r="I152" i="20"/>
  <c r="I151" i="20"/>
  <c r="I150" i="20"/>
  <c r="I149" i="20"/>
  <c r="I148" i="20"/>
  <c r="I147" i="20"/>
  <c r="I146" i="20"/>
  <c r="I145" i="20"/>
  <c r="I144" i="20"/>
  <c r="I143" i="20"/>
  <c r="I142" i="20"/>
  <c r="I141" i="20"/>
  <c r="I140" i="20"/>
  <c r="I139" i="20"/>
  <c r="I138" i="20"/>
  <c r="I137" i="20"/>
  <c r="I136" i="20"/>
  <c r="I135" i="20"/>
  <c r="I134" i="20"/>
  <c r="I133" i="20"/>
  <c r="I132" i="20"/>
  <c r="I131" i="20"/>
  <c r="I130" i="20"/>
  <c r="I129" i="20"/>
  <c r="I128" i="20"/>
  <c r="I127" i="20"/>
  <c r="I126" i="20"/>
  <c r="I125" i="20"/>
  <c r="I124" i="20"/>
  <c r="I123" i="20"/>
  <c r="I122" i="20"/>
  <c r="I121" i="20"/>
  <c r="I120" i="20"/>
  <c r="I119" i="20"/>
  <c r="I118" i="20"/>
  <c r="I117" i="20"/>
  <c r="I116" i="20"/>
  <c r="I115" i="20"/>
  <c r="I114" i="20"/>
  <c r="I113" i="20"/>
  <c r="I112" i="20"/>
  <c r="I111" i="20"/>
  <c r="I110" i="20"/>
  <c r="I109" i="20"/>
  <c r="I108" i="20"/>
  <c r="I107" i="20"/>
  <c r="I106" i="20"/>
  <c r="I105" i="20"/>
  <c r="I104" i="20"/>
  <c r="I103" i="20"/>
  <c r="I102" i="20"/>
  <c r="I101" i="20"/>
  <c r="I100" i="20"/>
  <c r="I99" i="20"/>
  <c r="I98" i="20"/>
  <c r="I97" i="20"/>
  <c r="I96" i="20"/>
  <c r="I95" i="20"/>
  <c r="I94" i="20"/>
  <c r="I93" i="20"/>
  <c r="I92" i="20"/>
  <c r="I91" i="20"/>
  <c r="I90" i="20"/>
  <c r="I89" i="20"/>
  <c r="I88" i="20"/>
  <c r="I87" i="20"/>
  <c r="I86" i="20"/>
  <c r="I85" i="20"/>
  <c r="I84" i="20"/>
  <c r="I83" i="20"/>
  <c r="I82" i="20"/>
  <c r="I81" i="20"/>
  <c r="I80" i="20"/>
  <c r="I79" i="20"/>
  <c r="I78" i="20"/>
  <c r="I77" i="20"/>
  <c r="I76" i="20"/>
  <c r="I75" i="20"/>
  <c r="I74" i="20"/>
  <c r="I73" i="20"/>
  <c r="I72" i="20"/>
  <c r="I71" i="20"/>
  <c r="I70" i="20"/>
  <c r="I69" i="20"/>
  <c r="I68" i="20"/>
  <c r="I67" i="20"/>
  <c r="I66" i="20"/>
  <c r="I65" i="20"/>
  <c r="I64" i="20"/>
  <c r="I63" i="20"/>
  <c r="I62" i="2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347" i="19"/>
  <c r="I346" i="19"/>
  <c r="I345" i="19"/>
  <c r="I344" i="19"/>
  <c r="I343" i="19"/>
  <c r="I342" i="19"/>
  <c r="I341" i="19"/>
  <c r="I340" i="19"/>
  <c r="I339" i="19"/>
  <c r="I338" i="19"/>
  <c r="I337" i="19"/>
  <c r="I336" i="19"/>
  <c r="I335" i="19"/>
  <c r="I334" i="19"/>
  <c r="I333" i="19"/>
  <c r="I332" i="19"/>
  <c r="I331" i="19"/>
  <c r="I330" i="19"/>
  <c r="I329" i="19"/>
  <c r="I328" i="19"/>
  <c r="I327" i="19"/>
  <c r="I326" i="19"/>
  <c r="I325" i="19"/>
  <c r="I324" i="19"/>
  <c r="I323" i="19"/>
  <c r="I322" i="19"/>
  <c r="I321" i="19"/>
  <c r="I320" i="19"/>
  <c r="I319" i="19"/>
  <c r="I318" i="19"/>
  <c r="I317" i="19"/>
  <c r="I316" i="19"/>
  <c r="I315" i="19"/>
  <c r="I314" i="19"/>
  <c r="I313" i="19"/>
  <c r="I312" i="19"/>
  <c r="I311" i="19"/>
  <c r="I310" i="19"/>
  <c r="I309" i="19"/>
  <c r="I308" i="19"/>
  <c r="I307" i="19"/>
  <c r="I306" i="19"/>
  <c r="I305" i="19"/>
  <c r="I304" i="19"/>
  <c r="I303" i="19"/>
  <c r="I302" i="19"/>
  <c r="I301" i="19"/>
  <c r="I300" i="19"/>
  <c r="I299" i="19"/>
  <c r="I298" i="19"/>
  <c r="I297" i="19"/>
  <c r="I296" i="19"/>
  <c r="I295" i="19"/>
  <c r="I294" i="19"/>
  <c r="I293" i="19"/>
  <c r="I292" i="19"/>
  <c r="I291" i="19"/>
  <c r="I290" i="19"/>
  <c r="I289" i="19"/>
  <c r="I288" i="19"/>
  <c r="I287" i="19"/>
  <c r="I286" i="19"/>
  <c r="I285" i="19"/>
  <c r="I284" i="19"/>
  <c r="I283" i="19"/>
  <c r="I282" i="19"/>
  <c r="I281" i="19"/>
  <c r="I280" i="19"/>
  <c r="I279" i="19"/>
  <c r="I278" i="19"/>
  <c r="I277" i="19"/>
  <c r="I276" i="19"/>
  <c r="I275" i="19"/>
  <c r="I274" i="19"/>
  <c r="I273" i="19"/>
  <c r="I272" i="19"/>
  <c r="I271" i="19"/>
  <c r="I270" i="19"/>
  <c r="I269" i="19"/>
  <c r="I268" i="19"/>
  <c r="I267" i="19"/>
  <c r="I266" i="19"/>
  <c r="I265" i="19"/>
  <c r="I264" i="19"/>
  <c r="I263" i="19"/>
  <c r="I262" i="19"/>
  <c r="I261" i="19"/>
  <c r="I260" i="19"/>
  <c r="I259" i="19"/>
  <c r="I258" i="19"/>
  <c r="I257" i="19"/>
  <c r="I256" i="19"/>
  <c r="I255" i="19"/>
  <c r="I254" i="19"/>
  <c r="I253" i="19"/>
  <c r="I252" i="19"/>
  <c r="I251" i="19"/>
  <c r="I250" i="19"/>
  <c r="I249" i="19"/>
  <c r="I248" i="19"/>
  <c r="I247" i="19"/>
  <c r="I246" i="19"/>
  <c r="I245" i="19"/>
  <c r="I244" i="19"/>
  <c r="I243" i="19"/>
  <c r="I242" i="19"/>
  <c r="I241" i="19"/>
  <c r="I240" i="19"/>
  <c r="I239" i="19"/>
  <c r="I238" i="19"/>
  <c r="I237" i="19"/>
  <c r="I236" i="19"/>
  <c r="I235" i="19"/>
  <c r="I234" i="19"/>
  <c r="I233" i="19"/>
  <c r="I232" i="19"/>
  <c r="I231" i="19"/>
  <c r="I230" i="19"/>
  <c r="I229" i="19"/>
  <c r="I228" i="19"/>
  <c r="I227" i="19"/>
  <c r="I226" i="19"/>
  <c r="I225" i="19"/>
  <c r="I224" i="19"/>
  <c r="I223" i="19"/>
  <c r="I222" i="19"/>
  <c r="I221" i="19"/>
  <c r="I220" i="19"/>
  <c r="I219" i="19"/>
  <c r="I218" i="19"/>
  <c r="I217" i="19"/>
  <c r="I216" i="19"/>
  <c r="I215" i="19"/>
  <c r="I214" i="19"/>
  <c r="I213" i="19"/>
  <c r="I212" i="19"/>
  <c r="I211" i="19"/>
  <c r="I210" i="19"/>
  <c r="I209" i="19"/>
  <c r="I208" i="19"/>
  <c r="I207" i="19"/>
  <c r="I206" i="19"/>
  <c r="I205" i="19"/>
  <c r="I204" i="19"/>
  <c r="I203" i="19"/>
  <c r="I202" i="19"/>
  <c r="I201" i="19"/>
  <c r="I200" i="19"/>
  <c r="I199" i="19"/>
  <c r="I198" i="19"/>
  <c r="I197" i="19"/>
  <c r="I196" i="19"/>
  <c r="I195" i="19"/>
  <c r="I194" i="19"/>
  <c r="I193" i="19"/>
  <c r="I192" i="19"/>
  <c r="I191" i="19"/>
  <c r="I190" i="19"/>
  <c r="I189" i="19"/>
  <c r="I188" i="19"/>
  <c r="I187" i="19"/>
  <c r="I186" i="19"/>
  <c r="I185" i="19"/>
  <c r="I184" i="19"/>
  <c r="I183" i="19"/>
  <c r="I182" i="19"/>
  <c r="I181" i="19"/>
  <c r="I180" i="19"/>
  <c r="I179" i="19"/>
  <c r="I178" i="19"/>
  <c r="I177" i="19"/>
  <c r="I176" i="19"/>
  <c r="I175" i="19"/>
  <c r="I174" i="19"/>
  <c r="I173" i="19"/>
  <c r="I172" i="19"/>
  <c r="I171" i="19"/>
  <c r="I170" i="19"/>
  <c r="I169" i="19"/>
  <c r="I168" i="19"/>
  <c r="I167" i="19"/>
  <c r="I166" i="19"/>
  <c r="I165" i="19"/>
  <c r="I164" i="19"/>
  <c r="I163" i="19"/>
  <c r="I162" i="19"/>
  <c r="I161" i="19"/>
  <c r="I160" i="19"/>
  <c r="I159" i="19"/>
  <c r="I158" i="19"/>
  <c r="I157" i="19"/>
  <c r="I156" i="19"/>
  <c r="I155" i="19"/>
  <c r="I154" i="19"/>
  <c r="I153" i="19"/>
  <c r="I152" i="19"/>
  <c r="I151" i="19"/>
  <c r="I150" i="19"/>
  <c r="I149" i="19"/>
  <c r="I148" i="19"/>
  <c r="I147" i="19"/>
  <c r="I146" i="19"/>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I120" i="19"/>
  <c r="I119" i="19"/>
  <c r="I118" i="19"/>
  <c r="I117" i="19"/>
  <c r="I116" i="19"/>
  <c r="I115" i="19"/>
  <c r="I114" i="19"/>
  <c r="I113" i="19"/>
  <c r="I112" i="19"/>
  <c r="I111" i="19"/>
  <c r="I110" i="19"/>
  <c r="I109" i="19"/>
  <c r="I108" i="19"/>
  <c r="I107" i="19"/>
  <c r="I106" i="19"/>
  <c r="I105" i="19"/>
  <c r="I104" i="19"/>
  <c r="I103" i="19"/>
  <c r="I102" i="19"/>
  <c r="I101" i="19"/>
  <c r="I100" i="19"/>
  <c r="I99" i="19"/>
  <c r="I98" i="19"/>
  <c r="I97" i="19"/>
  <c r="I96" i="19"/>
  <c r="I95" i="19"/>
  <c r="I94" i="19"/>
  <c r="I93" i="19"/>
  <c r="I92"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347" i="18"/>
  <c r="I346" i="18"/>
  <c r="I345" i="18"/>
  <c r="I344" i="18"/>
  <c r="I343" i="18"/>
  <c r="I342" i="18"/>
  <c r="I341" i="18"/>
  <c r="I340" i="18"/>
  <c r="I339" i="18"/>
  <c r="I338" i="18"/>
  <c r="I337" i="18"/>
  <c r="I336" i="18"/>
  <c r="I335" i="18"/>
  <c r="I334" i="18"/>
  <c r="I333" i="18"/>
  <c r="I332" i="18"/>
  <c r="I331" i="18"/>
  <c r="I330" i="18"/>
  <c r="I329" i="18"/>
  <c r="I328" i="18"/>
  <c r="I327" i="18"/>
  <c r="I326" i="18"/>
  <c r="I325" i="18"/>
  <c r="I324" i="18"/>
  <c r="I323" i="18"/>
  <c r="I322" i="18"/>
  <c r="I321" i="18"/>
  <c r="I320" i="18"/>
  <c r="I319" i="18"/>
  <c r="I318" i="18"/>
  <c r="I317" i="18"/>
  <c r="I316" i="18"/>
  <c r="I315" i="18"/>
  <c r="I314" i="18"/>
  <c r="I313" i="18"/>
  <c r="I312" i="18"/>
  <c r="I311" i="18"/>
  <c r="I310" i="18"/>
  <c r="I309" i="18"/>
  <c r="I308" i="18"/>
  <c r="I307" i="18"/>
  <c r="I306" i="18"/>
  <c r="I305" i="18"/>
  <c r="I304" i="18"/>
  <c r="I303" i="18"/>
  <c r="I302" i="18"/>
  <c r="I301" i="18"/>
  <c r="I300" i="18"/>
  <c r="I299" i="18"/>
  <c r="I298" i="18"/>
  <c r="I297" i="18"/>
  <c r="I296" i="18"/>
  <c r="I295" i="18"/>
  <c r="I294" i="18"/>
  <c r="I293" i="18"/>
  <c r="I292" i="18"/>
  <c r="I291" i="18"/>
  <c r="I290" i="18"/>
  <c r="I289" i="18"/>
  <c r="I288" i="18"/>
  <c r="I287" i="18"/>
  <c r="I286" i="18"/>
  <c r="I285" i="18"/>
  <c r="I284" i="18"/>
  <c r="I283" i="18"/>
  <c r="I282" i="18"/>
  <c r="I281" i="18"/>
  <c r="I280" i="18"/>
  <c r="I279" i="18"/>
  <c r="I278" i="18"/>
  <c r="I277" i="18"/>
  <c r="I276" i="18"/>
  <c r="I275" i="18"/>
  <c r="I274" i="18"/>
  <c r="I273" i="18"/>
  <c r="I272" i="18"/>
  <c r="I271" i="18"/>
  <c r="I270" i="18"/>
  <c r="I269" i="18"/>
  <c r="I268" i="18"/>
  <c r="I267" i="18"/>
  <c r="I266" i="18"/>
  <c r="I265" i="18"/>
  <c r="I264" i="18"/>
  <c r="I263" i="18"/>
  <c r="I262" i="18"/>
  <c r="I261" i="18"/>
  <c r="I260" i="18"/>
  <c r="I259" i="18"/>
  <c r="I258" i="18"/>
  <c r="I257" i="18"/>
  <c r="I256" i="18"/>
  <c r="I255" i="18"/>
  <c r="I254" i="18"/>
  <c r="I253" i="18"/>
  <c r="I252" i="18"/>
  <c r="I251" i="18"/>
  <c r="I250" i="18"/>
  <c r="I249" i="18"/>
  <c r="I248" i="18"/>
  <c r="I247" i="18"/>
  <c r="I246" i="18"/>
  <c r="I245" i="18"/>
  <c r="I244" i="18"/>
  <c r="I243" i="18"/>
  <c r="I242" i="18"/>
  <c r="I241" i="18"/>
  <c r="I240" i="18"/>
  <c r="I239" i="18"/>
  <c r="I238" i="18"/>
  <c r="I237" i="18"/>
  <c r="I236" i="18"/>
  <c r="I235" i="18"/>
  <c r="I234" i="18"/>
  <c r="I233" i="18"/>
  <c r="I232" i="18"/>
  <c r="I231" i="18"/>
  <c r="I230" i="18"/>
  <c r="I229" i="18"/>
  <c r="I228" i="18"/>
  <c r="I227" i="18"/>
  <c r="I226" i="18"/>
  <c r="I225" i="18"/>
  <c r="I224" i="18"/>
  <c r="I223" i="18"/>
  <c r="I222" i="18"/>
  <c r="I221" i="18"/>
  <c r="I220" i="18"/>
  <c r="I219" i="18"/>
  <c r="I218" i="18"/>
  <c r="I217" i="18"/>
  <c r="I216" i="18"/>
  <c r="I215" i="18"/>
  <c r="I214" i="18"/>
  <c r="I213" i="18"/>
  <c r="I212" i="18"/>
  <c r="I211" i="18"/>
  <c r="I210" i="18"/>
  <c r="I209" i="18"/>
  <c r="I208" i="18"/>
  <c r="I207" i="18"/>
  <c r="I206" i="18"/>
  <c r="I205" i="18"/>
  <c r="I204" i="18"/>
  <c r="I203" i="18"/>
  <c r="I202" i="18"/>
  <c r="I201" i="18"/>
  <c r="I200" i="18"/>
  <c r="I199" i="18"/>
  <c r="I198" i="18"/>
  <c r="I197" i="18"/>
  <c r="I196" i="18"/>
  <c r="I195" i="18"/>
  <c r="I194" i="18"/>
  <c r="I193" i="18"/>
  <c r="I192" i="18"/>
  <c r="I191" i="18"/>
  <c r="I190" i="18"/>
  <c r="I189" i="18"/>
  <c r="I188" i="18"/>
  <c r="I187" i="18"/>
  <c r="I186" i="18"/>
  <c r="I185" i="18"/>
  <c r="I184" i="18"/>
  <c r="I183" i="18"/>
  <c r="I182" i="18"/>
  <c r="I181" i="18"/>
  <c r="I180" i="18"/>
  <c r="I179" i="18"/>
  <c r="I178" i="18"/>
  <c r="I177" i="18"/>
  <c r="I176" i="18"/>
  <c r="I175" i="18"/>
  <c r="I174" i="18"/>
  <c r="I173" i="18"/>
  <c r="I172" i="18"/>
  <c r="I171" i="18"/>
  <c r="I170" i="18"/>
  <c r="I169" i="18"/>
  <c r="I168" i="18"/>
  <c r="I167" i="18"/>
  <c r="I166" i="18"/>
  <c r="I165" i="18"/>
  <c r="I164" i="18"/>
  <c r="I163" i="18"/>
  <c r="I162" i="18"/>
  <c r="I161" i="18"/>
  <c r="I160" i="18"/>
  <c r="I159" i="18"/>
  <c r="I158" i="18"/>
  <c r="I157" i="18"/>
  <c r="I156" i="18"/>
  <c r="I155" i="18"/>
  <c r="I154" i="18"/>
  <c r="I153" i="18"/>
  <c r="I152" i="18"/>
  <c r="I151" i="18"/>
  <c r="I150" i="18"/>
  <c r="I149" i="18"/>
  <c r="I148" i="18"/>
  <c r="I147" i="18"/>
  <c r="I146" i="18"/>
  <c r="I145" i="18"/>
  <c r="I144" i="18"/>
  <c r="I143" i="18"/>
  <c r="I142" i="18"/>
  <c r="I141" i="18"/>
  <c r="I140" i="18"/>
  <c r="I139" i="18"/>
  <c r="I138" i="18"/>
  <c r="I137" i="18"/>
  <c r="I136" i="18"/>
  <c r="I135" i="18"/>
  <c r="I134" i="18"/>
  <c r="I133" i="18"/>
  <c r="I132" i="18"/>
  <c r="I131" i="18"/>
  <c r="I130" i="18"/>
  <c r="I129" i="18"/>
  <c r="I128" i="18"/>
  <c r="I127" i="18"/>
  <c r="I126" i="18"/>
  <c r="I125" i="18"/>
  <c r="I124" i="18"/>
  <c r="I123" i="18"/>
  <c r="I122" i="18"/>
  <c r="I121" i="18"/>
  <c r="I120" i="18"/>
  <c r="I119" i="18"/>
  <c r="I118" i="18"/>
  <c r="I117" i="18"/>
  <c r="I116" i="18"/>
  <c r="I115" i="18"/>
  <c r="I114" i="18"/>
  <c r="I113" i="18"/>
  <c r="I112" i="18"/>
  <c r="I111" i="18"/>
  <c r="I110" i="18"/>
  <c r="I109" i="18"/>
  <c r="I108" i="18"/>
  <c r="I107" i="18"/>
  <c r="I106" i="18"/>
  <c r="I105" i="18"/>
  <c r="I104" i="18"/>
  <c r="I103" i="18"/>
  <c r="I102" i="18"/>
  <c r="I101" i="18"/>
  <c r="I100" i="18"/>
  <c r="I99" i="18"/>
  <c r="I98" i="18"/>
  <c r="I97" i="18"/>
  <c r="I96" i="18"/>
  <c r="I95" i="18"/>
  <c r="I94" i="18"/>
  <c r="I93" i="18"/>
  <c r="I92" i="18"/>
  <c r="I91" i="18"/>
  <c r="I90" i="18"/>
  <c r="I89" i="18"/>
  <c r="I88" i="18"/>
  <c r="I87" i="18"/>
  <c r="I86" i="18"/>
  <c r="I85" i="18"/>
  <c r="I84" i="18"/>
  <c r="I83" i="18"/>
  <c r="I82" i="18"/>
  <c r="I81" i="18"/>
  <c r="I80" i="18"/>
  <c r="I79" i="18"/>
  <c r="I78" i="18"/>
  <c r="I77" i="18"/>
  <c r="I76" i="18"/>
  <c r="I75" i="18"/>
  <c r="I74" i="18"/>
  <c r="I73" i="18"/>
  <c r="I72" i="18"/>
  <c r="I71" i="18"/>
  <c r="I70" i="18"/>
  <c r="I69" i="18"/>
  <c r="I68" i="18"/>
  <c r="I67" i="18"/>
  <c r="I66" i="18"/>
  <c r="I65" i="18"/>
  <c r="I64" i="18"/>
  <c r="I63" i="18"/>
  <c r="I62" i="18"/>
  <c r="I61" i="18"/>
  <c r="I60" i="18"/>
  <c r="I59" i="18"/>
  <c r="I58" i="18"/>
  <c r="I57" i="18"/>
  <c r="I56" i="18"/>
  <c r="I55" i="18"/>
  <c r="I54" i="18"/>
  <c r="I53" i="18"/>
  <c r="I52" i="18"/>
  <c r="I51" i="18"/>
  <c r="I50" i="18"/>
  <c r="I49" i="18"/>
  <c r="I48" i="18"/>
  <c r="I47" i="18"/>
  <c r="I46" i="18"/>
  <c r="I45" i="18"/>
  <c r="I44" i="18"/>
  <c r="I43" i="18"/>
  <c r="I42" i="18"/>
  <c r="I41" i="18"/>
  <c r="I40" i="18"/>
  <c r="I39" i="18"/>
  <c r="I38" i="18"/>
  <c r="I37" i="18"/>
  <c r="I36" i="18"/>
  <c r="I35" i="18"/>
  <c r="I34" i="18"/>
  <c r="I33" i="18"/>
  <c r="I32" i="18"/>
  <c r="I31" i="18"/>
  <c r="I30" i="18"/>
  <c r="I29" i="18"/>
  <c r="I28" i="18"/>
  <c r="I27" i="18"/>
  <c r="I26" i="18"/>
  <c r="I25" i="18"/>
  <c r="I24" i="18"/>
  <c r="I23" i="18"/>
  <c r="I22" i="18"/>
  <c r="I21" i="18"/>
  <c r="I20" i="18"/>
  <c r="I19" i="18"/>
  <c r="I18" i="18"/>
  <c r="I17" i="18"/>
  <c r="I16" i="18"/>
  <c r="I15" i="18"/>
  <c r="I347" i="26"/>
  <c r="I346" i="26"/>
  <c r="I345" i="26"/>
  <c r="I344" i="26"/>
  <c r="I343" i="26"/>
  <c r="I342" i="26"/>
  <c r="I341" i="26"/>
  <c r="I340" i="26"/>
  <c r="I339" i="26"/>
  <c r="I338" i="26"/>
  <c r="I337" i="26"/>
  <c r="I336" i="26"/>
  <c r="I335" i="26"/>
  <c r="I334" i="26"/>
  <c r="I333" i="26"/>
  <c r="I332" i="26"/>
  <c r="I331" i="26"/>
  <c r="I330" i="26"/>
  <c r="I329" i="26"/>
  <c r="I328" i="26"/>
  <c r="I327" i="26"/>
  <c r="I326" i="26"/>
  <c r="I325" i="26"/>
  <c r="I324" i="26"/>
  <c r="I323" i="26"/>
  <c r="I322" i="26"/>
  <c r="I321" i="26"/>
  <c r="I320" i="26"/>
  <c r="I319" i="26"/>
  <c r="I318" i="26"/>
  <c r="I317" i="26"/>
  <c r="I316" i="26"/>
  <c r="I315" i="26"/>
  <c r="I314" i="26"/>
  <c r="I313" i="26"/>
  <c r="I312" i="26"/>
  <c r="I311" i="26"/>
  <c r="I310" i="26"/>
  <c r="I309" i="26"/>
  <c r="I308" i="26"/>
  <c r="I307" i="26"/>
  <c r="I306" i="26"/>
  <c r="I305" i="26"/>
  <c r="I304" i="26"/>
  <c r="I303" i="26"/>
  <c r="I302" i="26"/>
  <c r="I301" i="26"/>
  <c r="I300" i="26"/>
  <c r="I299" i="26"/>
  <c r="I298" i="26"/>
  <c r="I297" i="26"/>
  <c r="I296" i="26"/>
  <c r="I295" i="26"/>
  <c r="I294" i="26"/>
  <c r="I293" i="26"/>
  <c r="I292" i="26"/>
  <c r="I291" i="26"/>
  <c r="I290" i="26"/>
  <c r="I289" i="26"/>
  <c r="I288" i="26"/>
  <c r="I287" i="26"/>
  <c r="I286" i="26"/>
  <c r="I285" i="26"/>
  <c r="I284" i="26"/>
  <c r="I283" i="26"/>
  <c r="I282" i="26"/>
  <c r="I281" i="26"/>
  <c r="I280" i="26"/>
  <c r="I279" i="26"/>
  <c r="I278" i="26"/>
  <c r="I277" i="26"/>
  <c r="I276" i="26"/>
  <c r="I275" i="26"/>
  <c r="I274" i="26"/>
  <c r="I273" i="26"/>
  <c r="I272" i="26"/>
  <c r="I271" i="26"/>
  <c r="I270" i="26"/>
  <c r="I269" i="26"/>
  <c r="I268" i="26"/>
  <c r="I267" i="26"/>
  <c r="I266" i="26"/>
  <c r="I265" i="26"/>
  <c r="I264" i="26"/>
  <c r="I263" i="26"/>
  <c r="I262" i="26"/>
  <c r="I261" i="26"/>
  <c r="I260" i="26"/>
  <c r="I259" i="26"/>
  <c r="I258" i="26"/>
  <c r="I257" i="26"/>
  <c r="I256" i="26"/>
  <c r="I255" i="26"/>
  <c r="I254" i="26"/>
  <c r="I253" i="26"/>
  <c r="I252" i="26"/>
  <c r="I251" i="26"/>
  <c r="I250" i="26"/>
  <c r="I249" i="26"/>
  <c r="I248" i="26"/>
  <c r="I247" i="26"/>
  <c r="I246" i="26"/>
  <c r="I245" i="26"/>
  <c r="I244" i="26"/>
  <c r="I243" i="26"/>
  <c r="I242" i="26"/>
  <c r="I241" i="26"/>
  <c r="I240" i="26"/>
  <c r="I239" i="26"/>
  <c r="I238" i="26"/>
  <c r="I237" i="26"/>
  <c r="I236" i="26"/>
  <c r="I235" i="26"/>
  <c r="I234" i="26"/>
  <c r="I233" i="26"/>
  <c r="I232" i="26"/>
  <c r="I231" i="26"/>
  <c r="I230" i="26"/>
  <c r="I229" i="26"/>
  <c r="I228" i="26"/>
  <c r="I227" i="26"/>
  <c r="I226" i="26"/>
  <c r="I225" i="26"/>
  <c r="I224" i="26"/>
  <c r="I223" i="26"/>
  <c r="I222" i="26"/>
  <c r="I221" i="26"/>
  <c r="I220" i="26"/>
  <c r="I219" i="26"/>
  <c r="I218" i="26"/>
  <c r="I217" i="26"/>
  <c r="I216" i="26"/>
  <c r="I215" i="26"/>
  <c r="I214" i="26"/>
  <c r="I213" i="26"/>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I15" i="26"/>
  <c r="I347" i="25"/>
  <c r="I346" i="25"/>
  <c r="I345" i="25"/>
  <c r="I344" i="25"/>
  <c r="I343" i="25"/>
  <c r="I342" i="25"/>
  <c r="I341" i="25"/>
  <c r="I340" i="25"/>
  <c r="I339" i="25"/>
  <c r="I338" i="25"/>
  <c r="I337" i="25"/>
  <c r="I336" i="25"/>
  <c r="I335" i="25"/>
  <c r="I334" i="25"/>
  <c r="I333" i="25"/>
  <c r="I332" i="25"/>
  <c r="I331" i="25"/>
  <c r="I330" i="25"/>
  <c r="I329" i="25"/>
  <c r="I328" i="25"/>
  <c r="I327" i="25"/>
  <c r="I326" i="25"/>
  <c r="I325" i="25"/>
  <c r="I324" i="25"/>
  <c r="I323" i="25"/>
  <c r="I322" i="25"/>
  <c r="I321" i="25"/>
  <c r="I320" i="25"/>
  <c r="I319" i="25"/>
  <c r="I318" i="25"/>
  <c r="I317" i="25"/>
  <c r="I316" i="25"/>
  <c r="I315" i="25"/>
  <c r="I314" i="25"/>
  <c r="I313" i="25"/>
  <c r="I312" i="25"/>
  <c r="I311" i="25"/>
  <c r="I310" i="25"/>
  <c r="I309" i="25"/>
  <c r="I308" i="25"/>
  <c r="I307" i="25"/>
  <c r="I306" i="25"/>
  <c r="I305" i="25"/>
  <c r="I304" i="25"/>
  <c r="I303" i="25"/>
  <c r="I302" i="25"/>
  <c r="I301" i="25"/>
  <c r="I300" i="25"/>
  <c r="I299" i="25"/>
  <c r="I298" i="25"/>
  <c r="I297" i="25"/>
  <c r="I296" i="25"/>
  <c r="I295" i="25"/>
  <c r="I294" i="25"/>
  <c r="I293" i="25"/>
  <c r="I292" i="25"/>
  <c r="I291" i="25"/>
  <c r="I290" i="25"/>
  <c r="I289" i="25"/>
  <c r="I288" i="25"/>
  <c r="I287" i="25"/>
  <c r="I286" i="25"/>
  <c r="I285" i="25"/>
  <c r="I284" i="25"/>
  <c r="I283" i="25"/>
  <c r="I282" i="25"/>
  <c r="I281" i="25"/>
  <c r="I280" i="25"/>
  <c r="I279" i="25"/>
  <c r="I278" i="25"/>
  <c r="I277" i="25"/>
  <c r="I276" i="25"/>
  <c r="I275" i="25"/>
  <c r="I274" i="25"/>
  <c r="I273" i="25"/>
  <c r="I272" i="25"/>
  <c r="I271" i="25"/>
  <c r="I270" i="25"/>
  <c r="I269" i="25"/>
  <c r="I268" i="25"/>
  <c r="I267" i="25"/>
  <c r="I266" i="25"/>
  <c r="I265" i="25"/>
  <c r="I264" i="25"/>
  <c r="I263" i="25"/>
  <c r="I262" i="25"/>
  <c r="I261" i="25"/>
  <c r="I260" i="25"/>
  <c r="I259" i="25"/>
  <c r="I258" i="25"/>
  <c r="I257" i="25"/>
  <c r="I256" i="25"/>
  <c r="I255" i="25"/>
  <c r="I254" i="25"/>
  <c r="I253" i="25"/>
  <c r="I252" i="25"/>
  <c r="I251" i="25"/>
  <c r="I250" i="25"/>
  <c r="I249" i="25"/>
  <c r="I248" i="25"/>
  <c r="I247" i="25"/>
  <c r="I246" i="25"/>
  <c r="I245" i="25"/>
  <c r="I244" i="25"/>
  <c r="I243" i="25"/>
  <c r="I242" i="25"/>
  <c r="I241" i="25"/>
  <c r="I240" i="25"/>
  <c r="I239" i="25"/>
  <c r="I238" i="25"/>
  <c r="I237" i="25"/>
  <c r="I236" i="25"/>
  <c r="I235" i="25"/>
  <c r="I234" i="25"/>
  <c r="I233" i="25"/>
  <c r="I232" i="25"/>
  <c r="I231" i="25"/>
  <c r="I230" i="25"/>
  <c r="I229" i="25"/>
  <c r="I228" i="25"/>
  <c r="I227" i="25"/>
  <c r="I226" i="25"/>
  <c r="I225" i="25"/>
  <c r="I224" i="25"/>
  <c r="I223" i="25"/>
  <c r="I222" i="25"/>
  <c r="I221" i="25"/>
  <c r="I220" i="25"/>
  <c r="I219" i="25"/>
  <c r="I218" i="25"/>
  <c r="I217" i="25"/>
  <c r="I216" i="25"/>
  <c r="I215" i="25"/>
  <c r="I214" i="25"/>
  <c r="I213" i="25"/>
  <c r="I212" i="25"/>
  <c r="I211" i="25"/>
  <c r="I210" i="25"/>
  <c r="I209" i="25"/>
  <c r="I208" i="25"/>
  <c r="I207" i="25"/>
  <c r="I206" i="25"/>
  <c r="I205" i="25"/>
  <c r="I204" i="25"/>
  <c r="I203" i="25"/>
  <c r="I202" i="25"/>
  <c r="I201" i="25"/>
  <c r="I200" i="25"/>
  <c r="I199" i="25"/>
  <c r="I198" i="25"/>
  <c r="I197" i="25"/>
  <c r="I196" i="25"/>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347" i="24"/>
  <c r="I346" i="24"/>
  <c r="I345" i="24"/>
  <c r="I344" i="24"/>
  <c r="I343" i="24"/>
  <c r="I342" i="24"/>
  <c r="I341" i="24"/>
  <c r="I340" i="24"/>
  <c r="I339" i="24"/>
  <c r="I338" i="24"/>
  <c r="I337" i="24"/>
  <c r="I336" i="24"/>
  <c r="I335" i="24"/>
  <c r="I334" i="24"/>
  <c r="I333" i="24"/>
  <c r="I332" i="24"/>
  <c r="I331" i="24"/>
  <c r="I330" i="24"/>
  <c r="I329" i="24"/>
  <c r="I328" i="24"/>
  <c r="I327" i="24"/>
  <c r="I326" i="24"/>
  <c r="I325" i="24"/>
  <c r="I324" i="24"/>
  <c r="I323" i="24"/>
  <c r="I322" i="24"/>
  <c r="I321" i="24"/>
  <c r="I320" i="24"/>
  <c r="I319" i="24"/>
  <c r="I318" i="24"/>
  <c r="I317" i="24"/>
  <c r="I316" i="24"/>
  <c r="I315" i="24"/>
  <c r="I314" i="24"/>
  <c r="I313" i="24"/>
  <c r="I312" i="24"/>
  <c r="I311" i="24"/>
  <c r="I310" i="24"/>
  <c r="I309" i="24"/>
  <c r="I308" i="24"/>
  <c r="I307" i="24"/>
  <c r="I306" i="24"/>
  <c r="I305" i="24"/>
  <c r="I304" i="24"/>
  <c r="I303" i="24"/>
  <c r="I302" i="24"/>
  <c r="I301" i="24"/>
  <c r="I300" i="24"/>
  <c r="I299" i="24"/>
  <c r="I298" i="24"/>
  <c r="I297" i="24"/>
  <c r="I296" i="24"/>
  <c r="I295" i="24"/>
  <c r="I294" i="24"/>
  <c r="I293" i="24"/>
  <c r="I292" i="24"/>
  <c r="I291" i="24"/>
  <c r="I290" i="24"/>
  <c r="I289" i="24"/>
  <c r="I288" i="24"/>
  <c r="I287" i="24"/>
  <c r="I286" i="24"/>
  <c r="I285" i="24"/>
  <c r="I284" i="24"/>
  <c r="I283" i="24"/>
  <c r="I282" i="24"/>
  <c r="I281" i="24"/>
  <c r="I280" i="24"/>
  <c r="I279" i="24"/>
  <c r="I278" i="24"/>
  <c r="I277" i="24"/>
  <c r="I276" i="24"/>
  <c r="I275" i="24"/>
  <c r="I274" i="24"/>
  <c r="I273" i="24"/>
  <c r="I272" i="24"/>
  <c r="I271" i="24"/>
  <c r="I270" i="24"/>
  <c r="I269" i="24"/>
  <c r="I268" i="24"/>
  <c r="I267" i="24"/>
  <c r="I266" i="24"/>
  <c r="I265" i="24"/>
  <c r="I264" i="24"/>
  <c r="I263" i="24"/>
  <c r="I262" i="24"/>
  <c r="I261" i="24"/>
  <c r="I260" i="24"/>
  <c r="I259" i="24"/>
  <c r="I258" i="24"/>
  <c r="I257" i="24"/>
  <c r="I256" i="24"/>
  <c r="I255" i="24"/>
  <c r="I254" i="24"/>
  <c r="I253" i="24"/>
  <c r="I252" i="24"/>
  <c r="I251" i="24"/>
  <c r="I250" i="24"/>
  <c r="I249" i="24"/>
  <c r="I248" i="24"/>
  <c r="I247" i="24"/>
  <c r="I246" i="24"/>
  <c r="I245" i="24"/>
  <c r="I244" i="24"/>
  <c r="I243" i="24"/>
  <c r="I242" i="24"/>
  <c r="I241" i="24"/>
  <c r="I240" i="24"/>
  <c r="I239" i="24"/>
  <c r="I238" i="24"/>
  <c r="I237" i="24"/>
  <c r="I236" i="24"/>
  <c r="I235" i="24"/>
  <c r="I234" i="24"/>
  <c r="I233" i="24"/>
  <c r="I232" i="24"/>
  <c r="I231" i="24"/>
  <c r="I230" i="24"/>
  <c r="I229" i="24"/>
  <c r="I228" i="24"/>
  <c r="I227" i="24"/>
  <c r="I226" i="24"/>
  <c r="I225" i="24"/>
  <c r="I224" i="24"/>
  <c r="I223" i="24"/>
  <c r="I222" i="24"/>
  <c r="I221" i="24"/>
  <c r="I220" i="24"/>
  <c r="I219" i="24"/>
  <c r="I218" i="24"/>
  <c r="I217" i="24"/>
  <c r="I216" i="24"/>
  <c r="I215" i="24"/>
  <c r="I214" i="24"/>
  <c r="I213" i="24"/>
  <c r="I212" i="24"/>
  <c r="I211" i="24"/>
  <c r="I210" i="24"/>
  <c r="I209" i="24"/>
  <c r="I208" i="24"/>
  <c r="I207" i="24"/>
  <c r="I206" i="24"/>
  <c r="I205" i="24"/>
  <c r="I204" i="24"/>
  <c r="I203" i="24"/>
  <c r="I202" i="24"/>
  <c r="I201" i="24"/>
  <c r="I200" i="24"/>
  <c r="I199" i="24"/>
  <c r="I198" i="24"/>
  <c r="I197" i="24"/>
  <c r="I196" i="24"/>
  <c r="I195" i="24"/>
  <c r="I194" i="24"/>
  <c r="I193" i="24"/>
  <c r="I192" i="24"/>
  <c r="I191" i="24"/>
  <c r="I190" i="24"/>
  <c r="I189" i="24"/>
  <c r="I188" i="24"/>
  <c r="I187" i="24"/>
  <c r="I186" i="24"/>
  <c r="I185" i="24"/>
  <c r="I184" i="24"/>
  <c r="I183" i="24"/>
  <c r="I182" i="24"/>
  <c r="I181" i="24"/>
  <c r="I180" i="24"/>
  <c r="I179" i="24"/>
  <c r="I178" i="24"/>
  <c r="I177" i="24"/>
  <c r="I176" i="24"/>
  <c r="I175" i="24"/>
  <c r="I174" i="24"/>
  <c r="I173" i="24"/>
  <c r="I172" i="24"/>
  <c r="I171" i="24"/>
  <c r="I170" i="24"/>
  <c r="I169" i="24"/>
  <c r="I168" i="24"/>
  <c r="I167" i="24"/>
  <c r="I166" i="24"/>
  <c r="I165" i="24"/>
  <c r="I164" i="24"/>
  <c r="I163" i="24"/>
  <c r="I162" i="24"/>
  <c r="I161" i="24"/>
  <c r="I160" i="24"/>
  <c r="I159" i="24"/>
  <c r="I158" i="24"/>
  <c r="I157" i="24"/>
  <c r="I156" i="24"/>
  <c r="I155" i="24"/>
  <c r="I154" i="24"/>
  <c r="I153" i="24"/>
  <c r="I152" i="24"/>
  <c r="I151" i="24"/>
  <c r="I150" i="24"/>
  <c r="I149" i="24"/>
  <c r="I148" i="24"/>
  <c r="I147" i="24"/>
  <c r="I146" i="24"/>
  <c r="I145" i="24"/>
  <c r="I144" i="24"/>
  <c r="I143" i="24"/>
  <c r="I142" i="24"/>
  <c r="I141" i="24"/>
  <c r="I140" i="24"/>
  <c r="I139" i="24"/>
  <c r="I138" i="24"/>
  <c r="I137" i="24"/>
  <c r="I136" i="24"/>
  <c r="I135" i="24"/>
  <c r="I134" i="24"/>
  <c r="I133" i="24"/>
  <c r="I132" i="24"/>
  <c r="I131" i="24"/>
  <c r="I130" i="24"/>
  <c r="I129" i="24"/>
  <c r="I128" i="24"/>
  <c r="I127" i="24"/>
  <c r="I126" i="24"/>
  <c r="I125" i="24"/>
  <c r="I124" i="24"/>
  <c r="I123" i="24"/>
  <c r="I122" i="24"/>
  <c r="I121" i="24"/>
  <c r="I120" i="24"/>
  <c r="I119" i="24"/>
  <c r="I118" i="24"/>
  <c r="I117" i="24"/>
  <c r="I116" i="24"/>
  <c r="I115" i="24"/>
  <c r="I114" i="24"/>
  <c r="I113" i="24"/>
  <c r="I112" i="24"/>
  <c r="I111" i="24"/>
  <c r="I110" i="24"/>
  <c r="I109" i="24"/>
  <c r="I108" i="24"/>
  <c r="I107" i="24"/>
  <c r="I106" i="24"/>
  <c r="I105" i="24"/>
  <c r="I104" i="24"/>
  <c r="I103" i="24"/>
  <c r="I102"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I64" i="24"/>
  <c r="I63" i="24"/>
  <c r="I62" i="24"/>
  <c r="I61" i="24"/>
  <c r="I60" i="24"/>
  <c r="I59" i="24"/>
  <c r="I58" i="24"/>
  <c r="I57" i="24"/>
  <c r="I56" i="24"/>
  <c r="I55" i="24"/>
  <c r="I54" i="24"/>
  <c r="I53" i="24"/>
  <c r="I52" i="24"/>
  <c r="I51" i="24"/>
  <c r="I50" i="24"/>
  <c r="I49" i="24"/>
  <c r="I48" i="24"/>
  <c r="I47" i="24"/>
  <c r="I46" i="24"/>
  <c r="I45" i="24"/>
  <c r="I44" i="24"/>
  <c r="I43" i="24"/>
  <c r="I42" i="24"/>
  <c r="I41" i="24"/>
  <c r="I40" i="24"/>
  <c r="I39" i="24"/>
  <c r="I38" i="24"/>
  <c r="I37" i="24"/>
  <c r="I36" i="24"/>
  <c r="I35" i="24"/>
  <c r="I34" i="24"/>
  <c r="I33" i="24"/>
  <c r="I32" i="24"/>
  <c r="I31" i="24"/>
  <c r="I30" i="24"/>
  <c r="I29" i="24"/>
  <c r="I28" i="24"/>
  <c r="I27" i="24"/>
  <c r="I26" i="24"/>
  <c r="I25" i="24"/>
  <c r="I24" i="24"/>
  <c r="I23" i="24"/>
  <c r="I22" i="24"/>
  <c r="I21" i="24"/>
  <c r="I20" i="24"/>
  <c r="I19" i="24"/>
  <c r="I18" i="24"/>
  <c r="I17" i="24"/>
  <c r="I16" i="24"/>
  <c r="I15" i="24"/>
  <c r="I347" i="23"/>
  <c r="I346" i="23"/>
  <c r="I345" i="23"/>
  <c r="I344" i="23"/>
  <c r="I343" i="23"/>
  <c r="I342" i="23"/>
  <c r="I341" i="23"/>
  <c r="I340" i="23"/>
  <c r="I339" i="23"/>
  <c r="I338" i="23"/>
  <c r="I337" i="23"/>
  <c r="I336" i="23"/>
  <c r="I335" i="23"/>
  <c r="I334" i="23"/>
  <c r="I333" i="23"/>
  <c r="I332" i="23"/>
  <c r="I331" i="23"/>
  <c r="I330" i="23"/>
  <c r="I329" i="23"/>
  <c r="I328" i="23"/>
  <c r="I327" i="23"/>
  <c r="I326" i="23"/>
  <c r="I325" i="23"/>
  <c r="I324" i="23"/>
  <c r="I323" i="23"/>
  <c r="I322" i="23"/>
  <c r="I321" i="23"/>
  <c r="I320" i="23"/>
  <c r="I319" i="23"/>
  <c r="I318" i="23"/>
  <c r="I317" i="23"/>
  <c r="I316" i="23"/>
  <c r="I315" i="23"/>
  <c r="I314" i="23"/>
  <c r="I313" i="23"/>
  <c r="I312" i="23"/>
  <c r="I311" i="23"/>
  <c r="I310" i="23"/>
  <c r="I309" i="23"/>
  <c r="I308" i="23"/>
  <c r="I307" i="23"/>
  <c r="I306" i="23"/>
  <c r="I305" i="23"/>
  <c r="I304" i="23"/>
  <c r="I303" i="23"/>
  <c r="I302" i="23"/>
  <c r="I301" i="23"/>
  <c r="I300" i="23"/>
  <c r="I299" i="23"/>
  <c r="I298" i="23"/>
  <c r="I297" i="23"/>
  <c r="I296" i="23"/>
  <c r="I295" i="23"/>
  <c r="I294" i="23"/>
  <c r="I293" i="23"/>
  <c r="I292" i="23"/>
  <c r="I291" i="23"/>
  <c r="I290" i="23"/>
  <c r="I289" i="23"/>
  <c r="I288" i="23"/>
  <c r="I287" i="23"/>
  <c r="I286" i="23"/>
  <c r="I285" i="23"/>
  <c r="I284" i="23"/>
  <c r="I283" i="23"/>
  <c r="I282" i="23"/>
  <c r="I281" i="23"/>
  <c r="I280" i="23"/>
  <c r="I279" i="23"/>
  <c r="I278" i="23"/>
  <c r="I277" i="23"/>
  <c r="I276" i="23"/>
  <c r="I275" i="23"/>
  <c r="I274" i="23"/>
  <c r="I273" i="23"/>
  <c r="I272" i="23"/>
  <c r="I271" i="23"/>
  <c r="I270" i="23"/>
  <c r="I269" i="23"/>
  <c r="I268" i="23"/>
  <c r="I267" i="23"/>
  <c r="I266" i="23"/>
  <c r="I265" i="23"/>
  <c r="I264" i="23"/>
  <c r="I263" i="23"/>
  <c r="I262" i="23"/>
  <c r="I261" i="23"/>
  <c r="I260" i="23"/>
  <c r="I259" i="23"/>
  <c r="I258" i="23"/>
  <c r="I257" i="23"/>
  <c r="I256" i="23"/>
  <c r="I255" i="23"/>
  <c r="I254" i="23"/>
  <c r="I253" i="23"/>
  <c r="I252" i="23"/>
  <c r="I251" i="23"/>
  <c r="I250" i="23"/>
  <c r="I249" i="23"/>
  <c r="I248" i="23"/>
  <c r="I247" i="23"/>
  <c r="I246" i="23"/>
  <c r="I245" i="23"/>
  <c r="I244" i="23"/>
  <c r="I243" i="23"/>
  <c r="I242" i="23"/>
  <c r="I241" i="23"/>
  <c r="I240" i="23"/>
  <c r="I239" i="23"/>
  <c r="I238" i="23"/>
  <c r="I237" i="23"/>
  <c r="I236" i="23"/>
  <c r="I235" i="23"/>
  <c r="I234" i="23"/>
  <c r="I233" i="23"/>
  <c r="I232" i="23"/>
  <c r="I231" i="23"/>
  <c r="I230" i="23"/>
  <c r="I229" i="23"/>
  <c r="I228" i="23"/>
  <c r="I227" i="23"/>
  <c r="I226" i="23"/>
  <c r="I225" i="23"/>
  <c r="I224" i="23"/>
  <c r="I223" i="23"/>
  <c r="I222" i="23"/>
  <c r="I221" i="23"/>
  <c r="I220" i="23"/>
  <c r="I219" i="23"/>
  <c r="I218" i="23"/>
  <c r="I217" i="23"/>
  <c r="I216" i="23"/>
  <c r="I215" i="23"/>
  <c r="I214" i="23"/>
  <c r="I213" i="23"/>
  <c r="I212" i="23"/>
  <c r="I211" i="23"/>
  <c r="I210" i="23"/>
  <c r="I209" i="23"/>
  <c r="I208" i="23"/>
  <c r="I207" i="23"/>
  <c r="I206" i="23"/>
  <c r="I205" i="23"/>
  <c r="I204" i="23"/>
  <c r="I203" i="23"/>
  <c r="I202" i="23"/>
  <c r="I201" i="23"/>
  <c r="I200" i="23"/>
  <c r="I199" i="23"/>
  <c r="I198" i="23"/>
  <c r="I197" i="23"/>
  <c r="I196" i="23"/>
  <c r="I195" i="23"/>
  <c r="I194" i="23"/>
  <c r="I193" i="23"/>
  <c r="I192" i="23"/>
  <c r="I191" i="23"/>
  <c r="I190" i="23"/>
  <c r="I189" i="23"/>
  <c r="I188" i="23"/>
  <c r="I187" i="23"/>
  <c r="I186" i="23"/>
  <c r="I185" i="23"/>
  <c r="I184" i="23"/>
  <c r="I183" i="23"/>
  <c r="I182" i="23"/>
  <c r="I181" i="23"/>
  <c r="I180" i="23"/>
  <c r="I179" i="23"/>
  <c r="I178" i="23"/>
  <c r="I177" i="23"/>
  <c r="I176" i="23"/>
  <c r="I175" i="23"/>
  <c r="I174" i="23"/>
  <c r="I173" i="23"/>
  <c r="I172" i="23"/>
  <c r="I171" i="23"/>
  <c r="I170" i="23"/>
  <c r="I169" i="23"/>
  <c r="I168" i="23"/>
  <c r="I167" i="23"/>
  <c r="I166" i="23"/>
  <c r="I165" i="23"/>
  <c r="I164" i="23"/>
  <c r="I163" i="23"/>
  <c r="I162" i="23"/>
  <c r="I161" i="23"/>
  <c r="I160" i="23"/>
  <c r="I159" i="23"/>
  <c r="I158" i="23"/>
  <c r="I157" i="23"/>
  <c r="I156" i="23"/>
  <c r="I155" i="23"/>
  <c r="I154" i="23"/>
  <c r="I153" i="23"/>
  <c r="I152" i="23"/>
  <c r="I151" i="23"/>
  <c r="I150" i="23"/>
  <c r="I149" i="23"/>
  <c r="I148" i="23"/>
  <c r="I147" i="23"/>
  <c r="I146" i="23"/>
  <c r="I145" i="23"/>
  <c r="I144" i="23"/>
  <c r="I143" i="23"/>
  <c r="I142" i="23"/>
  <c r="I141" i="23"/>
  <c r="I140" i="23"/>
  <c r="I139" i="23"/>
  <c r="I138" i="23"/>
  <c r="I137" i="23"/>
  <c r="I136" i="23"/>
  <c r="I135" i="23"/>
  <c r="I134" i="23"/>
  <c r="I133" i="23"/>
  <c r="I132" i="23"/>
  <c r="I131" i="23"/>
  <c r="I130" i="23"/>
  <c r="I129" i="23"/>
  <c r="I128" i="23"/>
  <c r="I127" i="23"/>
  <c r="I126" i="23"/>
  <c r="I125" i="23"/>
  <c r="I124" i="23"/>
  <c r="I123" i="23"/>
  <c r="I122" i="23"/>
  <c r="I121" i="23"/>
  <c r="I120" i="23"/>
  <c r="I119" i="23"/>
  <c r="I118" i="23"/>
  <c r="I117" i="23"/>
  <c r="I116" i="23"/>
  <c r="I115" i="23"/>
  <c r="I114" i="23"/>
  <c r="I113" i="23"/>
  <c r="I112" i="23"/>
  <c r="I111" i="23"/>
  <c r="I110" i="23"/>
  <c r="I109" i="23"/>
  <c r="I108" i="23"/>
  <c r="I107" i="23"/>
  <c r="I106" i="23"/>
  <c r="I105" i="23"/>
  <c r="I104" i="23"/>
  <c r="I103" i="23"/>
  <c r="I102" i="23"/>
  <c r="I101" i="23"/>
  <c r="I100" i="23"/>
  <c r="I99" i="23"/>
  <c r="I98" i="23"/>
  <c r="I97" i="23"/>
  <c r="I96" i="23"/>
  <c r="I95" i="23"/>
  <c r="I94" i="23"/>
  <c r="I93" i="23"/>
  <c r="I92" i="23"/>
  <c r="I91" i="23"/>
  <c r="I90" i="23"/>
  <c r="I89" i="23"/>
  <c r="I88" i="23"/>
  <c r="I87" i="23"/>
  <c r="I86" i="23"/>
  <c r="I85" i="23"/>
  <c r="I84" i="23"/>
  <c r="I83" i="23"/>
  <c r="I82" i="23"/>
  <c r="I81" i="23"/>
  <c r="I80" i="23"/>
  <c r="I79" i="23"/>
  <c r="I78" i="23"/>
  <c r="I77" i="23"/>
  <c r="I76" i="23"/>
  <c r="I75" i="23"/>
  <c r="I74" i="23"/>
  <c r="I73" i="23"/>
  <c r="I72" i="23"/>
  <c r="I71" i="23"/>
  <c r="I70" i="23"/>
  <c r="I69" i="23"/>
  <c r="I68" i="23"/>
  <c r="I67" i="23"/>
  <c r="I66" i="23"/>
  <c r="I65" i="23"/>
  <c r="I64" i="23"/>
  <c r="I63" i="23"/>
  <c r="I62" i="23"/>
  <c r="I61" i="23"/>
  <c r="I60" i="23"/>
  <c r="I59" i="23"/>
  <c r="I58" i="23"/>
  <c r="I57" i="23"/>
  <c r="I56" i="23"/>
  <c r="I55" i="23"/>
  <c r="I54" i="23"/>
  <c r="I53" i="23"/>
  <c r="I52" i="23"/>
  <c r="I51" i="23"/>
  <c r="I50" i="23"/>
  <c r="I49" i="23"/>
  <c r="I48" i="23"/>
  <c r="I47" i="23"/>
  <c r="I46" i="23"/>
  <c r="I45" i="23"/>
  <c r="I44" i="23"/>
  <c r="I43" i="23"/>
  <c r="I42" i="23"/>
  <c r="I41" i="23"/>
  <c r="I40" i="23"/>
  <c r="I39" i="23"/>
  <c r="I38" i="23"/>
  <c r="I37" i="23"/>
  <c r="I36" i="23"/>
  <c r="I35" i="23"/>
  <c r="I34" i="23"/>
  <c r="I33" i="23"/>
  <c r="I32" i="23"/>
  <c r="I31" i="23"/>
  <c r="I30" i="23"/>
  <c r="I29" i="23"/>
  <c r="I28" i="23"/>
  <c r="I27" i="23"/>
  <c r="I26" i="23"/>
  <c r="I25" i="23"/>
  <c r="I24" i="23"/>
  <c r="I23" i="23"/>
  <c r="I22" i="23"/>
  <c r="I21" i="23"/>
  <c r="I20" i="23"/>
  <c r="I19" i="23"/>
  <c r="I18" i="23"/>
  <c r="I17" i="23"/>
  <c r="I16" i="23"/>
  <c r="I15" i="23"/>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D1002" i="13"/>
  <c r="D1001" i="13"/>
  <c r="D1000" i="13"/>
  <c r="D999" i="13"/>
  <c r="D994" i="13"/>
  <c r="D993" i="13"/>
  <c r="D992" i="13"/>
  <c r="D991" i="13"/>
  <c r="D989" i="13"/>
  <c r="D984" i="13"/>
  <c r="D983" i="13"/>
  <c r="D982" i="13"/>
  <c r="D981" i="13"/>
  <c r="D980" i="13"/>
  <c r="D979" i="13"/>
  <c r="D974" i="13"/>
  <c r="D973" i="13"/>
  <c r="D972" i="13"/>
  <c r="D971" i="13"/>
  <c r="D969" i="13"/>
  <c r="D964" i="13"/>
  <c r="D963" i="13"/>
  <c r="D962" i="13"/>
  <c r="D961" i="13"/>
  <c r="D960" i="13"/>
  <c r="D959" i="13"/>
  <c r="D955" i="13"/>
  <c r="D954" i="13"/>
  <c r="D953" i="13"/>
  <c r="D952" i="13"/>
  <c r="D951" i="13"/>
  <c r="D949" i="13"/>
  <c r="D947" i="13"/>
  <c r="D945" i="13"/>
  <c r="D944" i="13"/>
  <c r="D943" i="13"/>
  <c r="D942" i="13"/>
  <c r="D941" i="13"/>
  <c r="D939" i="13"/>
  <c r="D937" i="13"/>
  <c r="D934" i="13"/>
  <c r="D933" i="13"/>
  <c r="D932" i="13"/>
  <c r="D931" i="13"/>
  <c r="D929" i="13"/>
  <c r="D924" i="13"/>
  <c r="D923" i="13"/>
  <c r="D922" i="13"/>
  <c r="D921" i="13"/>
  <c r="D920" i="13"/>
  <c r="D919" i="13"/>
  <c r="D914" i="13"/>
  <c r="D913" i="13"/>
  <c r="D912" i="13"/>
  <c r="D911" i="13"/>
  <c r="D909" i="13"/>
  <c r="D904" i="13"/>
  <c r="D903" i="13"/>
  <c r="D902" i="13"/>
  <c r="D901" i="13"/>
  <c r="D900" i="13"/>
  <c r="D899" i="13"/>
  <c r="D894" i="13"/>
  <c r="D893" i="13"/>
  <c r="D892" i="13"/>
  <c r="D891" i="13"/>
  <c r="D889" i="13"/>
  <c r="D884" i="13"/>
  <c r="D883" i="13"/>
  <c r="D882" i="13"/>
  <c r="D881" i="13"/>
  <c r="D880" i="13"/>
  <c r="D879" i="13"/>
  <c r="D874" i="13"/>
  <c r="D873" i="13"/>
  <c r="D872" i="13"/>
  <c r="D871" i="13"/>
  <c r="D869" i="13"/>
  <c r="D864" i="13"/>
  <c r="D863" i="13"/>
  <c r="D862" i="13"/>
  <c r="D861" i="13"/>
  <c r="D860" i="13"/>
  <c r="D859" i="13"/>
  <c r="D854" i="13"/>
  <c r="D853" i="13"/>
  <c r="D852" i="13"/>
  <c r="D851" i="13"/>
  <c r="D849" i="13"/>
  <c r="D844" i="13"/>
  <c r="D843" i="13"/>
  <c r="D842" i="13"/>
  <c r="D841" i="13"/>
  <c r="D840" i="13"/>
  <c r="D839" i="13"/>
  <c r="D834" i="13"/>
  <c r="D833" i="13"/>
  <c r="D832" i="13"/>
  <c r="D831" i="13"/>
  <c r="D829" i="13"/>
  <c r="D826" i="13"/>
  <c r="D824" i="13"/>
  <c r="D823" i="13"/>
  <c r="D822" i="13"/>
  <c r="D821" i="13"/>
  <c r="D819" i="13"/>
  <c r="D818" i="13"/>
  <c r="D817" i="13"/>
  <c r="D814" i="13"/>
  <c r="D813" i="13"/>
  <c r="D812" i="13"/>
  <c r="D811" i="13"/>
  <c r="D809" i="13"/>
  <c r="D808" i="13"/>
  <c r="D804" i="13"/>
  <c r="D803" i="13"/>
  <c r="D802" i="13"/>
  <c r="D801" i="13"/>
  <c r="D800" i="13"/>
  <c r="D799" i="13"/>
  <c r="D798" i="13"/>
  <c r="D794" i="13"/>
  <c r="D793" i="13"/>
  <c r="D792" i="13"/>
  <c r="D791" i="13"/>
  <c r="D789" i="13"/>
  <c r="D784" i="13"/>
  <c r="D783" i="13"/>
  <c r="D782" i="13"/>
  <c r="D781" i="13"/>
  <c r="D779" i="13"/>
  <c r="D774" i="13"/>
  <c r="D773" i="13"/>
  <c r="D772" i="13"/>
  <c r="D771" i="13"/>
  <c r="D769" i="13"/>
  <c r="D764" i="13"/>
  <c r="D763" i="13"/>
  <c r="D762" i="13"/>
  <c r="D761" i="13"/>
  <c r="D759" i="13"/>
  <c r="D757" i="13"/>
  <c r="D754" i="13"/>
  <c r="D753" i="13"/>
  <c r="D752" i="13"/>
  <c r="D751" i="13"/>
  <c r="D750" i="13"/>
  <c r="D749" i="13"/>
  <c r="D748" i="13"/>
  <c r="D744" i="13"/>
  <c r="D743" i="13"/>
  <c r="D742" i="13"/>
  <c r="D741" i="13"/>
  <c r="D739" i="13"/>
  <c r="D734" i="13"/>
  <c r="D733" i="13"/>
  <c r="D732" i="13"/>
  <c r="D731" i="13"/>
  <c r="D729" i="13"/>
  <c r="D724" i="13"/>
  <c r="D723" i="13"/>
  <c r="D722" i="13"/>
  <c r="D721" i="13"/>
  <c r="D719" i="13"/>
  <c r="D714" i="13"/>
  <c r="D713" i="13"/>
  <c r="D712" i="13"/>
  <c r="D711" i="13"/>
  <c r="D709" i="13"/>
  <c r="D704" i="13"/>
  <c r="D703" i="13"/>
  <c r="D702" i="13"/>
  <c r="D701" i="13"/>
  <c r="D699" i="13"/>
  <c r="D694" i="13"/>
  <c r="D693" i="13"/>
  <c r="D692" i="13"/>
  <c r="D691" i="13"/>
  <c r="D689" i="13"/>
  <c r="D684" i="13"/>
  <c r="D683" i="13"/>
  <c r="D682" i="13"/>
  <c r="D681" i="13"/>
  <c r="D679" i="13"/>
  <c r="D674" i="13"/>
  <c r="D673" i="13"/>
  <c r="D672" i="13"/>
  <c r="D671" i="13"/>
  <c r="D669" i="13"/>
  <c r="D664" i="13"/>
  <c r="D663" i="13"/>
  <c r="D662" i="13"/>
  <c r="D661" i="13"/>
  <c r="D659" i="13"/>
  <c r="D654" i="13"/>
  <c r="D653" i="13"/>
  <c r="D652" i="13"/>
  <c r="D651" i="13"/>
  <c r="D649" i="13"/>
  <c r="D644" i="13"/>
  <c r="D643" i="13"/>
  <c r="D642" i="13"/>
  <c r="D641" i="13"/>
  <c r="D640" i="13"/>
  <c r="D639" i="13"/>
  <c r="D637" i="13"/>
  <c r="D634" i="13"/>
  <c r="D633" i="13"/>
  <c r="D632" i="13"/>
  <c r="D631" i="13"/>
  <c r="D629" i="13"/>
  <c r="D628" i="13"/>
  <c r="D624" i="13"/>
  <c r="D623" i="13"/>
  <c r="D622" i="13"/>
  <c r="D621" i="13"/>
  <c r="D620" i="13"/>
  <c r="D619" i="13"/>
  <c r="D614" i="13"/>
  <c r="D613" i="13"/>
  <c r="D612" i="13"/>
  <c r="D611" i="13"/>
  <c r="D610" i="13"/>
  <c r="D609" i="13"/>
  <c r="D604" i="13"/>
  <c r="D603" i="13"/>
  <c r="D602" i="13"/>
  <c r="D601" i="13"/>
  <c r="D600" i="13"/>
  <c r="D599" i="13"/>
  <c r="D594" i="13"/>
  <c r="D593" i="13"/>
  <c r="D592" i="13"/>
  <c r="D591" i="13"/>
  <c r="D590" i="13"/>
  <c r="D589" i="13"/>
  <c r="D584" i="13"/>
  <c r="D583" i="13"/>
  <c r="D582" i="13"/>
  <c r="D581" i="13"/>
  <c r="D580" i="13"/>
  <c r="D579" i="13"/>
  <c r="D577" i="13"/>
  <c r="D574" i="13"/>
  <c r="D573" i="13"/>
  <c r="D572" i="13"/>
  <c r="D571" i="13"/>
  <c r="D570" i="13"/>
  <c r="D569" i="13"/>
  <c r="D568" i="13"/>
  <c r="D564" i="13"/>
  <c r="D563" i="13"/>
  <c r="D562" i="13"/>
  <c r="D561" i="13"/>
  <c r="D560" i="13"/>
  <c r="D559" i="13"/>
  <c r="D554" i="13"/>
  <c r="D553" i="13"/>
  <c r="D552" i="13"/>
  <c r="D551" i="13"/>
  <c r="D550" i="13"/>
  <c r="D549" i="13"/>
  <c r="D544" i="13"/>
  <c r="D543" i="13"/>
  <c r="D542" i="13"/>
  <c r="D541" i="13"/>
  <c r="D540" i="13"/>
  <c r="D539" i="13"/>
  <c r="D534" i="13"/>
  <c r="D533" i="13"/>
  <c r="D532" i="13"/>
  <c r="D531" i="13"/>
  <c r="D530" i="13"/>
  <c r="D529" i="13"/>
  <c r="D524" i="13"/>
  <c r="D523" i="13"/>
  <c r="D522" i="13"/>
  <c r="D521" i="13"/>
  <c r="D520" i="13"/>
  <c r="D519" i="13"/>
  <c r="D514" i="13"/>
  <c r="D513" i="13"/>
  <c r="D512" i="13"/>
  <c r="D511" i="13"/>
  <c r="D510" i="13"/>
  <c r="D509" i="13"/>
  <c r="D504" i="13"/>
  <c r="D503" i="13"/>
  <c r="D502" i="13"/>
  <c r="D501" i="13"/>
  <c r="D500" i="13"/>
  <c r="D499" i="13"/>
  <c r="D494" i="13"/>
  <c r="D493" i="13"/>
  <c r="D492" i="13"/>
  <c r="D491" i="13"/>
  <c r="D490" i="13"/>
  <c r="D489" i="13"/>
  <c r="D484" i="13"/>
  <c r="D483" i="13"/>
  <c r="D482" i="13"/>
  <c r="D481" i="13"/>
  <c r="D480" i="13"/>
  <c r="D479" i="13"/>
  <c r="D474" i="13"/>
  <c r="D473" i="13"/>
  <c r="D472" i="13"/>
  <c r="D471" i="13"/>
  <c r="D470" i="13"/>
  <c r="D469" i="13"/>
  <c r="D464" i="13"/>
  <c r="D463" i="13"/>
  <c r="D462" i="13"/>
  <c r="D461" i="13"/>
  <c r="D460" i="13"/>
  <c r="D459" i="13"/>
  <c r="D454" i="13"/>
  <c r="D453" i="13"/>
  <c r="D452" i="13"/>
  <c r="D451" i="13"/>
  <c r="D450" i="13"/>
  <c r="D449" i="13"/>
  <c r="D444" i="13"/>
  <c r="D443" i="13"/>
  <c r="D442" i="13"/>
  <c r="D441" i="13"/>
  <c r="D440" i="13"/>
  <c r="D439" i="13"/>
  <c r="D434" i="13"/>
  <c r="D433" i="13"/>
  <c r="D432" i="13"/>
  <c r="D431" i="13"/>
  <c r="D430" i="13"/>
  <c r="D429" i="13"/>
  <c r="D424" i="13"/>
  <c r="D423" i="13"/>
  <c r="D422" i="13"/>
  <c r="D421" i="13"/>
  <c r="D420" i="13"/>
  <c r="D419" i="13"/>
  <c r="D414" i="13"/>
  <c r="D413" i="13"/>
  <c r="D412" i="13"/>
  <c r="D411" i="13"/>
  <c r="D410" i="13"/>
  <c r="D409" i="13"/>
  <c r="D404" i="13"/>
  <c r="D403" i="13"/>
  <c r="D402" i="13"/>
  <c r="D401" i="13"/>
  <c r="D400" i="13"/>
  <c r="D399" i="13"/>
  <c r="D394" i="13"/>
  <c r="D393" i="13"/>
  <c r="D392" i="13"/>
  <c r="D391" i="13"/>
  <c r="D390" i="13"/>
  <c r="D389" i="13"/>
  <c r="D384" i="13"/>
  <c r="D383" i="13"/>
  <c r="D382" i="13"/>
  <c r="D381" i="13"/>
  <c r="D380" i="13"/>
  <c r="D379" i="13"/>
  <c r="D374" i="13"/>
  <c r="D373" i="13"/>
  <c r="D372" i="13"/>
  <c r="D371" i="13"/>
  <c r="D370" i="13"/>
  <c r="D369" i="13"/>
  <c r="D364" i="13"/>
  <c r="D363" i="13"/>
  <c r="D362" i="13"/>
  <c r="D361" i="13"/>
  <c r="D360" i="13"/>
  <c r="D359" i="13"/>
  <c r="D354" i="13"/>
  <c r="D353" i="13"/>
  <c r="D352" i="13"/>
  <c r="D351" i="13"/>
  <c r="D350" i="13"/>
  <c r="D349" i="13"/>
  <c r="D344" i="13"/>
  <c r="D343" i="13"/>
  <c r="D342" i="13"/>
  <c r="D341" i="13"/>
  <c r="D340" i="13"/>
  <c r="D339" i="13"/>
  <c r="D338" i="13"/>
  <c r="D337" i="13"/>
  <c r="D334" i="13"/>
  <c r="D333" i="13"/>
  <c r="D332" i="13"/>
  <c r="D331" i="13"/>
  <c r="D330" i="13"/>
  <c r="D329" i="13"/>
  <c r="D328" i="13"/>
  <c r="D324" i="13"/>
  <c r="D323" i="13"/>
  <c r="D322" i="13"/>
  <c r="D321" i="13"/>
  <c r="D319" i="13"/>
  <c r="D314" i="13"/>
  <c r="D313" i="13"/>
  <c r="D312" i="13"/>
  <c r="D311" i="13"/>
  <c r="D310" i="13"/>
  <c r="D309" i="13"/>
  <c r="D304" i="13"/>
  <c r="D303" i="13"/>
  <c r="D302" i="13"/>
  <c r="D301" i="13"/>
  <c r="D299" i="13"/>
  <c r="D294" i="13"/>
  <c r="D293" i="13"/>
  <c r="D292" i="13"/>
  <c r="D291" i="13"/>
  <c r="D290" i="13"/>
  <c r="D289" i="13"/>
  <c r="D286" i="13"/>
  <c r="D284" i="13"/>
  <c r="D283" i="13"/>
  <c r="D282" i="13"/>
  <c r="D281" i="13"/>
  <c r="D280" i="13"/>
  <c r="D279" i="13"/>
  <c r="D278" i="13"/>
  <c r="D277" i="13"/>
  <c r="D276" i="13"/>
  <c r="D274" i="13"/>
  <c r="D273" i="13"/>
  <c r="D272" i="13"/>
  <c r="D271" i="13"/>
  <c r="D270" i="13"/>
  <c r="D269" i="13"/>
  <c r="D268" i="13"/>
  <c r="D264" i="13"/>
  <c r="D263" i="13"/>
  <c r="D262" i="13"/>
  <c r="D261" i="13"/>
  <c r="D260" i="13"/>
  <c r="D259" i="13"/>
  <c r="D254" i="13"/>
  <c r="D253" i="13"/>
  <c r="D252" i="13"/>
  <c r="D251" i="13"/>
  <c r="D250" i="13"/>
  <c r="D249" i="13"/>
  <c r="D244" i="13"/>
  <c r="D243" i="13"/>
  <c r="D242" i="13"/>
  <c r="D241" i="13"/>
  <c r="D240" i="13"/>
  <c r="D239" i="13"/>
  <c r="D238" i="13"/>
  <c r="D237" i="13"/>
  <c r="D236" i="13"/>
  <c r="D234" i="13"/>
  <c r="D233" i="13"/>
  <c r="D232" i="13"/>
  <c r="D231" i="13"/>
  <c r="D230" i="13"/>
  <c r="D229" i="13"/>
  <c r="D228" i="13"/>
  <c r="D224" i="13"/>
  <c r="D223" i="13"/>
  <c r="D222" i="13"/>
  <c r="D221" i="13"/>
  <c r="D220" i="13"/>
  <c r="D219" i="13"/>
  <c r="D214" i="13"/>
  <c r="D213" i="13"/>
  <c r="D212" i="13"/>
  <c r="D211" i="13"/>
  <c r="D210" i="13"/>
  <c r="D209" i="13"/>
  <c r="D204" i="13"/>
  <c r="D203" i="13"/>
  <c r="D202" i="13"/>
  <c r="D201" i="13"/>
  <c r="D200" i="13"/>
  <c r="D199" i="13"/>
  <c r="D196" i="13"/>
  <c r="D194" i="13"/>
  <c r="D193" i="13"/>
  <c r="D192" i="13"/>
  <c r="D191" i="13"/>
  <c r="D189" i="13"/>
  <c r="D188" i="13"/>
  <c r="D184" i="13"/>
  <c r="D183" i="13"/>
  <c r="D182" i="13"/>
  <c r="D181" i="13"/>
  <c r="D180" i="13"/>
  <c r="D179" i="13"/>
  <c r="D174" i="13"/>
  <c r="D173" i="13"/>
  <c r="D172" i="13"/>
  <c r="D171" i="13"/>
  <c r="D170" i="13"/>
  <c r="D169" i="13"/>
  <c r="D164" i="13"/>
  <c r="D163" i="13"/>
  <c r="D162" i="13"/>
  <c r="D161" i="13"/>
  <c r="D160" i="13"/>
  <c r="D159" i="13"/>
  <c r="D154" i="13"/>
  <c r="D153" i="13"/>
  <c r="D152" i="13"/>
  <c r="D151" i="13"/>
  <c r="D150" i="13"/>
  <c r="D149" i="13"/>
  <c r="D144" i="13"/>
  <c r="D143" i="13"/>
  <c r="D142" i="13"/>
  <c r="D141" i="13"/>
  <c r="D140" i="13"/>
  <c r="D139" i="13"/>
  <c r="D134" i="13"/>
  <c r="D133" i="13"/>
  <c r="D132" i="13"/>
  <c r="D131" i="13"/>
  <c r="D130" i="13"/>
  <c r="D129" i="13"/>
  <c r="D124" i="13"/>
  <c r="D123" i="13"/>
  <c r="D122" i="13"/>
  <c r="D121" i="13"/>
  <c r="D120" i="13"/>
  <c r="D119" i="13"/>
  <c r="D114" i="13"/>
  <c r="D113" i="13"/>
  <c r="D112" i="13"/>
  <c r="D111" i="13"/>
  <c r="D110" i="13"/>
  <c r="D109" i="13"/>
  <c r="D104" i="13"/>
  <c r="D103" i="13"/>
  <c r="D102" i="13"/>
  <c r="D101" i="13"/>
  <c r="D100" i="13"/>
  <c r="D99" i="13"/>
  <c r="D94" i="13"/>
  <c r="D93" i="13"/>
  <c r="D92" i="13"/>
  <c r="D91" i="13"/>
  <c r="D90" i="13"/>
  <c r="D89" i="13"/>
  <c r="D84" i="13"/>
  <c r="D83" i="13"/>
  <c r="D82" i="13"/>
  <c r="D81" i="13"/>
  <c r="D80" i="13"/>
  <c r="D79" i="13"/>
  <c r="D74" i="13"/>
  <c r="D73" i="13"/>
  <c r="D72" i="13"/>
  <c r="D71" i="13"/>
  <c r="D70" i="13"/>
  <c r="D69" i="13"/>
  <c r="D64" i="13"/>
  <c r="D63" i="13"/>
  <c r="D62" i="13"/>
  <c r="D61" i="13"/>
  <c r="D60" i="13"/>
  <c r="D59" i="13"/>
  <c r="D54" i="13"/>
  <c r="D53" i="13"/>
  <c r="D52" i="13"/>
  <c r="D51" i="13"/>
  <c r="D50" i="13"/>
  <c r="D49" i="13"/>
  <c r="D44" i="13"/>
  <c r="D43" i="13"/>
  <c r="D42" i="13"/>
  <c r="D41" i="13"/>
  <c r="D40" i="13"/>
  <c r="D39" i="13"/>
  <c r="D34" i="13"/>
  <c r="D33" i="13"/>
  <c r="D32" i="13"/>
  <c r="D31" i="13"/>
  <c r="D30" i="13"/>
  <c r="D29" i="13"/>
  <c r="A29" i="13"/>
  <c r="D28" i="13"/>
  <c r="D24" i="13"/>
  <c r="D23" i="13"/>
  <c r="D22" i="13"/>
  <c r="A22" i="13"/>
  <c r="D21" i="13"/>
  <c r="A21" i="13"/>
  <c r="D20" i="13"/>
  <c r="A20" i="13"/>
  <c r="A30" i="13" s="1"/>
  <c r="D19" i="13"/>
  <c r="A19" i="13"/>
  <c r="A18" i="13"/>
  <c r="A28" i="13" s="1"/>
  <c r="A17" i="13"/>
  <c r="A16" i="13"/>
  <c r="A15" i="13"/>
  <c r="D14" i="13"/>
  <c r="A14" i="13"/>
  <c r="D13" i="13"/>
  <c r="A13" i="13"/>
  <c r="D12" i="13"/>
  <c r="B12" i="13"/>
  <c r="D11" i="13"/>
  <c r="B11" i="13"/>
  <c r="D10" i="13"/>
  <c r="B10" i="13"/>
  <c r="D9" i="13"/>
  <c r="B9" i="13"/>
  <c r="B8" i="13"/>
  <c r="B7" i="13"/>
  <c r="D6" i="13"/>
  <c r="B6" i="13"/>
  <c r="B5" i="13"/>
  <c r="D4" i="13"/>
  <c r="B4" i="13"/>
  <c r="D3" i="13"/>
  <c r="B3" i="13"/>
  <c r="D1002" i="12"/>
  <c r="D1001" i="12"/>
  <c r="D1000" i="12"/>
  <c r="D999" i="12"/>
  <c r="D994" i="12"/>
  <c r="D993" i="12"/>
  <c r="D992" i="12"/>
  <c r="D991" i="12"/>
  <c r="D990" i="12"/>
  <c r="D989" i="12"/>
  <c r="D988" i="12"/>
  <c r="D984" i="12"/>
  <c r="D983" i="12"/>
  <c r="D982" i="12"/>
  <c r="D981" i="12"/>
  <c r="D980" i="12"/>
  <c r="D979" i="12"/>
  <c r="D974" i="12"/>
  <c r="D973" i="12"/>
  <c r="D972" i="12"/>
  <c r="D971" i="12"/>
  <c r="D969" i="12"/>
  <c r="D964" i="12"/>
  <c r="D963" i="12"/>
  <c r="D962" i="12"/>
  <c r="D961" i="12"/>
  <c r="D960" i="12"/>
  <c r="D959" i="12"/>
  <c r="D954" i="12"/>
  <c r="D953" i="12"/>
  <c r="D952" i="12"/>
  <c r="D951" i="12"/>
  <c r="D949" i="12"/>
  <c r="D944" i="12"/>
  <c r="D943" i="12"/>
  <c r="D942" i="12"/>
  <c r="D941" i="12"/>
  <c r="D940" i="12"/>
  <c r="D939" i="12"/>
  <c r="D934" i="12"/>
  <c r="D933" i="12"/>
  <c r="D932" i="12"/>
  <c r="D931" i="12"/>
  <c r="D929" i="12"/>
  <c r="D924" i="12"/>
  <c r="D923" i="12"/>
  <c r="D922" i="12"/>
  <c r="D921" i="12"/>
  <c r="D920" i="12"/>
  <c r="D919" i="12"/>
  <c r="D914" i="12"/>
  <c r="D913" i="12"/>
  <c r="D912" i="12"/>
  <c r="D911" i="12"/>
  <c r="D909" i="12"/>
  <c r="D904" i="12"/>
  <c r="D903" i="12"/>
  <c r="D902" i="12"/>
  <c r="D901" i="12"/>
  <c r="D900" i="12"/>
  <c r="D899" i="12"/>
  <c r="D894" i="12"/>
  <c r="D893" i="12"/>
  <c r="D892" i="12"/>
  <c r="D891" i="12"/>
  <c r="D889" i="12"/>
  <c r="D884" i="12"/>
  <c r="D883" i="12"/>
  <c r="D882" i="12"/>
  <c r="D881" i="12"/>
  <c r="D880" i="12"/>
  <c r="D879" i="12"/>
  <c r="D874" i="12"/>
  <c r="D873" i="12"/>
  <c r="D872" i="12"/>
  <c r="D871" i="12"/>
  <c r="D869" i="12"/>
  <c r="D868" i="12"/>
  <c r="D864" i="12"/>
  <c r="D863" i="12"/>
  <c r="D862" i="12"/>
  <c r="D861" i="12"/>
  <c r="D860" i="12"/>
  <c r="D859" i="12"/>
  <c r="D854" i="12"/>
  <c r="D853" i="12"/>
  <c r="D852" i="12"/>
  <c r="D851" i="12"/>
  <c r="D850" i="12"/>
  <c r="D849" i="12"/>
  <c r="D844" i="12"/>
  <c r="D843" i="12"/>
  <c r="D842" i="12"/>
  <c r="D841" i="12"/>
  <c r="D840" i="12"/>
  <c r="D839" i="12"/>
  <c r="D834" i="12"/>
  <c r="D833" i="12"/>
  <c r="D832" i="12"/>
  <c r="D831" i="12"/>
  <c r="D830" i="12"/>
  <c r="D829" i="12"/>
  <c r="D828" i="12"/>
  <c r="D824" i="12"/>
  <c r="D823" i="12"/>
  <c r="D822" i="12"/>
  <c r="D821" i="12"/>
  <c r="D819" i="12"/>
  <c r="D814" i="12"/>
  <c r="D813" i="12"/>
  <c r="D812" i="12"/>
  <c r="D811" i="12"/>
  <c r="D810" i="12"/>
  <c r="D809" i="12"/>
  <c r="D804" i="12"/>
  <c r="D803" i="12"/>
  <c r="D802" i="12"/>
  <c r="D801" i="12"/>
  <c r="D799" i="12"/>
  <c r="D794" i="12"/>
  <c r="D793" i="12"/>
  <c r="D792" i="12"/>
  <c r="D791" i="12"/>
  <c r="D790" i="12"/>
  <c r="D789" i="12"/>
  <c r="D784" i="12"/>
  <c r="D783" i="12"/>
  <c r="D782" i="12"/>
  <c r="D781" i="12"/>
  <c r="D779" i="12"/>
  <c r="D774" i="12"/>
  <c r="D773" i="12"/>
  <c r="D772" i="12"/>
  <c r="D771" i="12"/>
  <c r="D770" i="12"/>
  <c r="D769" i="12"/>
  <c r="D764" i="12"/>
  <c r="D763" i="12"/>
  <c r="D762" i="12"/>
  <c r="D761" i="12"/>
  <c r="D759" i="12"/>
  <c r="D754" i="12"/>
  <c r="D753" i="12"/>
  <c r="D752" i="12"/>
  <c r="D751" i="12"/>
  <c r="D750" i="12"/>
  <c r="D749" i="12"/>
  <c r="D744" i="12"/>
  <c r="D743" i="12"/>
  <c r="D742" i="12"/>
  <c r="D741" i="12"/>
  <c r="D739" i="12"/>
  <c r="D734" i="12"/>
  <c r="D733" i="12"/>
  <c r="D732" i="12"/>
  <c r="D731" i="12"/>
  <c r="D730" i="12"/>
  <c r="D729" i="12"/>
  <c r="D724" i="12"/>
  <c r="D723" i="12"/>
  <c r="D722" i="12"/>
  <c r="D721" i="12"/>
  <c r="D719" i="12"/>
  <c r="D714" i="12"/>
  <c r="D713" i="12"/>
  <c r="D712" i="12"/>
  <c r="D711" i="12"/>
  <c r="D710" i="12"/>
  <c r="D709" i="12"/>
  <c r="D708" i="12"/>
  <c r="D704" i="12"/>
  <c r="D703" i="12"/>
  <c r="D702" i="12"/>
  <c r="D701" i="12"/>
  <c r="D700" i="12"/>
  <c r="D699" i="12"/>
  <c r="D694" i="12"/>
  <c r="D693" i="12"/>
  <c r="D692" i="12"/>
  <c r="D691" i="12"/>
  <c r="D690" i="12"/>
  <c r="D689" i="12"/>
  <c r="D684" i="12"/>
  <c r="D683" i="12"/>
  <c r="D682" i="12"/>
  <c r="D681" i="12"/>
  <c r="D680" i="12"/>
  <c r="D679" i="12"/>
  <c r="D674" i="12"/>
  <c r="D673" i="12"/>
  <c r="D672" i="12"/>
  <c r="D671" i="12"/>
  <c r="D670" i="12"/>
  <c r="D669" i="12"/>
  <c r="D668" i="12"/>
  <c r="D664" i="12"/>
  <c r="D663" i="12"/>
  <c r="D662" i="12"/>
  <c r="D661" i="12"/>
  <c r="D660" i="12"/>
  <c r="D659" i="12"/>
  <c r="D654" i="12"/>
  <c r="D653" i="12"/>
  <c r="D652" i="12"/>
  <c r="D651" i="12"/>
  <c r="D649" i="12"/>
  <c r="D644" i="12"/>
  <c r="D643" i="12"/>
  <c r="D642" i="12"/>
  <c r="D641" i="12"/>
  <c r="D640" i="12"/>
  <c r="D639" i="12"/>
  <c r="D634" i="12"/>
  <c r="D633" i="12"/>
  <c r="D632" i="12"/>
  <c r="D631" i="12"/>
  <c r="D629" i="12"/>
  <c r="D624" i="12"/>
  <c r="D623" i="12"/>
  <c r="D622" i="12"/>
  <c r="D621" i="12"/>
  <c r="D620" i="12"/>
  <c r="D619" i="12"/>
  <c r="D614" i="12"/>
  <c r="D613" i="12"/>
  <c r="D612" i="12"/>
  <c r="D611" i="12"/>
  <c r="D609" i="12"/>
  <c r="D604" i="12"/>
  <c r="D603" i="12"/>
  <c r="D602" i="12"/>
  <c r="D601" i="12"/>
  <c r="D600" i="12"/>
  <c r="D599" i="12"/>
  <c r="D594" i="12"/>
  <c r="D593" i="12"/>
  <c r="D592" i="12"/>
  <c r="D591" i="12"/>
  <c r="D589" i="12"/>
  <c r="D584" i="12"/>
  <c r="D583" i="12"/>
  <c r="D582" i="12"/>
  <c r="D581" i="12"/>
  <c r="D580" i="12"/>
  <c r="D579" i="12"/>
  <c r="D574" i="12"/>
  <c r="D573" i="12"/>
  <c r="D572" i="12"/>
  <c r="D571" i="12"/>
  <c r="D569" i="12"/>
  <c r="D564" i="12"/>
  <c r="D563" i="12"/>
  <c r="D562" i="12"/>
  <c r="D561" i="12"/>
  <c r="D560" i="12"/>
  <c r="D559" i="12"/>
  <c r="D556" i="12"/>
  <c r="D554" i="12"/>
  <c r="D553" i="12"/>
  <c r="D552" i="12"/>
  <c r="D551" i="12"/>
  <c r="D550" i="12"/>
  <c r="D549" i="12"/>
  <c r="D548" i="12"/>
  <c r="D544" i="12"/>
  <c r="D543" i="12"/>
  <c r="D542" i="12"/>
  <c r="D541" i="12"/>
  <c r="D539" i="12"/>
  <c r="D534" i="12"/>
  <c r="D533" i="12"/>
  <c r="D532" i="12"/>
  <c r="D531" i="12"/>
  <c r="D530" i="12"/>
  <c r="D529" i="12"/>
  <c r="D524" i="12"/>
  <c r="D523" i="12"/>
  <c r="D522" i="12"/>
  <c r="D521" i="12"/>
  <c r="D519" i="12"/>
  <c r="D514" i="12"/>
  <c r="D513" i="12"/>
  <c r="D512" i="12"/>
  <c r="D511" i="12"/>
  <c r="D510" i="12"/>
  <c r="D509" i="12"/>
  <c r="D508" i="12"/>
  <c r="D504" i="12"/>
  <c r="D503" i="12"/>
  <c r="D502" i="12"/>
  <c r="D501" i="12"/>
  <c r="D500" i="12"/>
  <c r="D499" i="12"/>
  <c r="D494" i="12"/>
  <c r="D493" i="12"/>
  <c r="D492" i="12"/>
  <c r="D491" i="12"/>
  <c r="D490" i="12"/>
  <c r="D489" i="12"/>
  <c r="D484" i="12"/>
  <c r="D483" i="12"/>
  <c r="D482" i="12"/>
  <c r="D481" i="12"/>
  <c r="D480" i="12"/>
  <c r="D479" i="12"/>
  <c r="D474" i="12"/>
  <c r="D473" i="12"/>
  <c r="D472" i="12"/>
  <c r="D471" i="12"/>
  <c r="D470" i="12"/>
  <c r="D469" i="12"/>
  <c r="D464" i="12"/>
  <c r="D463" i="12"/>
  <c r="D462" i="12"/>
  <c r="D461" i="12"/>
  <c r="D460" i="12"/>
  <c r="D459" i="12"/>
  <c r="D454" i="12"/>
  <c r="D453" i="12"/>
  <c r="D452" i="12"/>
  <c r="D451" i="12"/>
  <c r="D450" i="12"/>
  <c r="D449" i="12"/>
  <c r="D444" i="12"/>
  <c r="D443" i="12"/>
  <c r="D442" i="12"/>
  <c r="D441" i="12"/>
  <c r="D440" i="12"/>
  <c r="D439" i="12"/>
  <c r="D434" i="12"/>
  <c r="D433" i="12"/>
  <c r="D432" i="12"/>
  <c r="D431" i="12"/>
  <c r="D430" i="12"/>
  <c r="D429" i="12"/>
  <c r="D424" i="12"/>
  <c r="D423" i="12"/>
  <c r="D422" i="12"/>
  <c r="D421" i="12"/>
  <c r="D420" i="12"/>
  <c r="D419" i="12"/>
  <c r="D414" i="12"/>
  <c r="D413" i="12"/>
  <c r="D412" i="12"/>
  <c r="D411" i="12"/>
  <c r="D410" i="12"/>
  <c r="D409" i="12"/>
  <c r="D404" i="12"/>
  <c r="D403" i="12"/>
  <c r="D402" i="12"/>
  <c r="D401" i="12"/>
  <c r="D400" i="12"/>
  <c r="D399" i="12"/>
  <c r="D394" i="12"/>
  <c r="D393" i="12"/>
  <c r="D392" i="12"/>
  <c r="D391" i="12"/>
  <c r="D390" i="12"/>
  <c r="D389" i="12"/>
  <c r="D388" i="12"/>
  <c r="D384" i="12"/>
  <c r="D383" i="12"/>
  <c r="D382" i="12"/>
  <c r="D381" i="12"/>
  <c r="D380" i="12"/>
  <c r="D379" i="12"/>
  <c r="D374" i="12"/>
  <c r="D373" i="12"/>
  <c r="D372" i="12"/>
  <c r="D371" i="12"/>
  <c r="D369" i="12"/>
  <c r="D364" i="12"/>
  <c r="D363" i="12"/>
  <c r="D362" i="12"/>
  <c r="D361" i="12"/>
  <c r="D360" i="12"/>
  <c r="D359" i="12"/>
  <c r="D354" i="12"/>
  <c r="D353" i="12"/>
  <c r="D352" i="12"/>
  <c r="D351" i="12"/>
  <c r="D349" i="12"/>
  <c r="D348" i="12"/>
  <c r="D344" i="12"/>
  <c r="D343" i="12"/>
  <c r="D342" i="12"/>
  <c r="D341" i="12"/>
  <c r="D340" i="12"/>
  <c r="D339" i="12"/>
  <c r="D334" i="12"/>
  <c r="D333" i="12"/>
  <c r="D332" i="12"/>
  <c r="D331" i="12"/>
  <c r="D330" i="12"/>
  <c r="D329" i="12"/>
  <c r="D324" i="12"/>
  <c r="D323" i="12"/>
  <c r="D322" i="12"/>
  <c r="D321" i="12"/>
  <c r="D320" i="12"/>
  <c r="D319" i="12"/>
  <c r="D314" i="12"/>
  <c r="D313" i="12"/>
  <c r="D312" i="12"/>
  <c r="D311" i="12"/>
  <c r="D310" i="12"/>
  <c r="D309" i="12"/>
  <c r="D304" i="12"/>
  <c r="D303" i="12"/>
  <c r="D302" i="12"/>
  <c r="D301" i="12"/>
  <c r="D300" i="12"/>
  <c r="D299" i="12"/>
  <c r="D294" i="12"/>
  <c r="D293" i="12"/>
  <c r="D292" i="12"/>
  <c r="D291" i="12"/>
  <c r="D290" i="12"/>
  <c r="D289" i="12"/>
  <c r="D284" i="12"/>
  <c r="D283" i="12"/>
  <c r="D282" i="12"/>
  <c r="D281" i="12"/>
  <c r="D280" i="12"/>
  <c r="D279" i="12"/>
  <c r="D274" i="12"/>
  <c r="D273" i="12"/>
  <c r="D272" i="12"/>
  <c r="D271" i="12"/>
  <c r="D270" i="12"/>
  <c r="D269" i="12"/>
  <c r="D264" i="12"/>
  <c r="D263" i="12"/>
  <c r="D262" i="12"/>
  <c r="D261" i="12"/>
  <c r="D260" i="12"/>
  <c r="D259" i="12"/>
  <c r="D254" i="12"/>
  <c r="D253" i="12"/>
  <c r="D252" i="12"/>
  <c r="D251" i="12"/>
  <c r="D250" i="12"/>
  <c r="D249" i="12"/>
  <c r="D244" i="12"/>
  <c r="D243" i="12"/>
  <c r="D242" i="12"/>
  <c r="D241" i="12"/>
  <c r="D240" i="12"/>
  <c r="D239" i="12"/>
  <c r="D238" i="12"/>
  <c r="D234" i="12"/>
  <c r="D233" i="12"/>
  <c r="D232" i="12"/>
  <c r="D231" i="12"/>
  <c r="D230" i="12"/>
  <c r="D229" i="12"/>
  <c r="D224" i="12"/>
  <c r="D223" i="12"/>
  <c r="D222" i="12"/>
  <c r="D221" i="12"/>
  <c r="D219" i="12"/>
  <c r="D214" i="12"/>
  <c r="D213" i="12"/>
  <c r="D212" i="12"/>
  <c r="D211" i="12"/>
  <c r="D210" i="12"/>
  <c r="D209" i="12"/>
  <c r="D208" i="12"/>
  <c r="D206" i="12"/>
  <c r="D204" i="12"/>
  <c r="D203" i="12"/>
  <c r="D202" i="12"/>
  <c r="D201" i="12"/>
  <c r="D200" i="12"/>
  <c r="D199" i="12"/>
  <c r="D198" i="12"/>
  <c r="D194" i="12"/>
  <c r="D193" i="12"/>
  <c r="D192" i="12"/>
  <c r="D191" i="12"/>
  <c r="D190" i="12"/>
  <c r="D189" i="12"/>
  <c r="D184" i="12"/>
  <c r="D183" i="12"/>
  <c r="D182" i="12"/>
  <c r="D181" i="12"/>
  <c r="D180" i="12"/>
  <c r="D179" i="12"/>
  <c r="D174" i="12"/>
  <c r="D173" i="12"/>
  <c r="D172" i="12"/>
  <c r="D171" i="12"/>
  <c r="D170" i="12"/>
  <c r="D169" i="12"/>
  <c r="D168" i="12"/>
  <c r="D164" i="12"/>
  <c r="D163" i="12"/>
  <c r="D162" i="12"/>
  <c r="D161" i="12"/>
  <c r="D159" i="12"/>
  <c r="D158" i="12"/>
  <c r="D154" i="12"/>
  <c r="D153" i="12"/>
  <c r="D152" i="12"/>
  <c r="D151" i="12"/>
  <c r="D150" i="12"/>
  <c r="D149" i="12"/>
  <c r="D144" i="12"/>
  <c r="D143" i="12"/>
  <c r="D142" i="12"/>
  <c r="D141" i="12"/>
  <c r="D140" i="12"/>
  <c r="D139" i="12"/>
  <c r="D134" i="12"/>
  <c r="D133" i="12"/>
  <c r="D132" i="12"/>
  <c r="D131" i="12"/>
  <c r="D130" i="12"/>
  <c r="D129" i="12"/>
  <c r="D128" i="12"/>
  <c r="D124" i="12"/>
  <c r="D123" i="12"/>
  <c r="D122" i="12"/>
  <c r="D121" i="12"/>
  <c r="D120" i="12"/>
  <c r="D119" i="12"/>
  <c r="D118" i="12"/>
  <c r="D114" i="12"/>
  <c r="D113" i="12"/>
  <c r="D112" i="12"/>
  <c r="D111" i="12"/>
  <c r="D110" i="12"/>
  <c r="D109" i="12"/>
  <c r="D104" i="12"/>
  <c r="D103" i="12"/>
  <c r="D102" i="12"/>
  <c r="D101" i="12"/>
  <c r="D100" i="12"/>
  <c r="D99" i="12"/>
  <c r="D96" i="12"/>
  <c r="D94" i="12"/>
  <c r="D93" i="12"/>
  <c r="D92" i="12"/>
  <c r="D91" i="12"/>
  <c r="D90" i="12"/>
  <c r="D89" i="12"/>
  <c r="D88" i="12"/>
  <c r="D84" i="12"/>
  <c r="D83" i="12"/>
  <c r="D82" i="12"/>
  <c r="D81" i="12"/>
  <c r="D80" i="12"/>
  <c r="D79" i="12"/>
  <c r="D78" i="12"/>
  <c r="D74" i="12"/>
  <c r="D73" i="12"/>
  <c r="D72" i="12"/>
  <c r="D71" i="12"/>
  <c r="D69" i="12"/>
  <c r="D65" i="12"/>
  <c r="D64" i="12"/>
  <c r="D63" i="12"/>
  <c r="D62" i="12"/>
  <c r="D61" i="12"/>
  <c r="D60" i="12"/>
  <c r="D59" i="12"/>
  <c r="D56" i="12"/>
  <c r="D55" i="12"/>
  <c r="D54" i="12"/>
  <c r="D53" i="12"/>
  <c r="D52" i="12"/>
  <c r="D51" i="12"/>
  <c r="D50" i="12"/>
  <c r="D49" i="12"/>
  <c r="D48" i="12"/>
  <c r="D47" i="12"/>
  <c r="D44" i="12"/>
  <c r="D43" i="12"/>
  <c r="D42" i="12"/>
  <c r="D41" i="12"/>
  <c r="D40" i="12"/>
  <c r="D39" i="12"/>
  <c r="D34" i="12"/>
  <c r="D33" i="12"/>
  <c r="D32" i="12"/>
  <c r="D31" i="12"/>
  <c r="D30" i="12"/>
  <c r="D29" i="12"/>
  <c r="D28" i="12"/>
  <c r="D24" i="12"/>
  <c r="D23" i="12"/>
  <c r="D22" i="12"/>
  <c r="A22" i="12"/>
  <c r="D21" i="12"/>
  <c r="A21" i="12"/>
  <c r="D20" i="12"/>
  <c r="A20" i="12"/>
  <c r="D19" i="12"/>
  <c r="A19" i="12"/>
  <c r="A29" i="12" s="1"/>
  <c r="A39" i="12" s="1"/>
  <c r="A18" i="12"/>
  <c r="A17" i="12"/>
  <c r="A16" i="12"/>
  <c r="A15" i="12"/>
  <c r="A25" i="12" s="1"/>
  <c r="D14" i="12"/>
  <c r="A14" i="12"/>
  <c r="D13" i="12"/>
  <c r="A13" i="12"/>
  <c r="D12" i="12"/>
  <c r="B12" i="12"/>
  <c r="D11" i="12"/>
  <c r="B11" i="12"/>
  <c r="D10" i="12"/>
  <c r="B10" i="12"/>
  <c r="D9" i="12"/>
  <c r="B9" i="12"/>
  <c r="I9" i="12" s="1"/>
  <c r="B8" i="12"/>
  <c r="B7" i="12"/>
  <c r="B6" i="12"/>
  <c r="B5" i="12"/>
  <c r="D4" i="12"/>
  <c r="B4" i="12"/>
  <c r="D3" i="12"/>
  <c r="B3" i="12"/>
  <c r="D1002" i="11"/>
  <c r="D1001" i="11"/>
  <c r="D999" i="11"/>
  <c r="D994" i="11"/>
  <c r="D993" i="11"/>
  <c r="D992" i="11"/>
  <c r="D991" i="11"/>
  <c r="D990" i="11"/>
  <c r="D989" i="11"/>
  <c r="D984" i="11"/>
  <c r="D983" i="11"/>
  <c r="D982" i="11"/>
  <c r="D981" i="11"/>
  <c r="D979" i="11"/>
  <c r="D974" i="11"/>
  <c r="D973" i="11"/>
  <c r="D972" i="11"/>
  <c r="D971" i="11"/>
  <c r="D970" i="11"/>
  <c r="D969" i="11"/>
  <c r="D964" i="11"/>
  <c r="D963" i="11"/>
  <c r="D962" i="11"/>
  <c r="D961" i="11"/>
  <c r="D959" i="11"/>
  <c r="D954" i="11"/>
  <c r="D953" i="11"/>
  <c r="D952" i="11"/>
  <c r="D951" i="11"/>
  <c r="D950" i="11"/>
  <c r="D949" i="11"/>
  <c r="D944" i="11"/>
  <c r="D943" i="11"/>
  <c r="D942" i="11"/>
  <c r="D941" i="11"/>
  <c r="D939" i="11"/>
  <c r="D934" i="11"/>
  <c r="D933" i="11"/>
  <c r="D932" i="11"/>
  <c r="D931" i="11"/>
  <c r="D930" i="11"/>
  <c r="D929" i="11"/>
  <c r="D924" i="11"/>
  <c r="D923" i="11"/>
  <c r="D922" i="11"/>
  <c r="D921" i="11"/>
  <c r="D919" i="11"/>
  <c r="D914" i="11"/>
  <c r="D913" i="11"/>
  <c r="D912" i="11"/>
  <c r="D911" i="11"/>
  <c r="D910" i="11"/>
  <c r="D909" i="11"/>
  <c r="D908" i="11"/>
  <c r="D907" i="11"/>
  <c r="D904" i="11"/>
  <c r="D903" i="11"/>
  <c r="D902" i="11"/>
  <c r="D901" i="11"/>
  <c r="D900" i="11"/>
  <c r="D899" i="11"/>
  <c r="D897" i="11"/>
  <c r="D894" i="11"/>
  <c r="D893" i="11"/>
  <c r="D892" i="11"/>
  <c r="D891" i="11"/>
  <c r="D890" i="11"/>
  <c r="D889" i="11"/>
  <c r="D887" i="11"/>
  <c r="D886" i="11"/>
  <c r="D884" i="11"/>
  <c r="D883" i="11"/>
  <c r="D882" i="11"/>
  <c r="D881" i="11"/>
  <c r="D880" i="11"/>
  <c r="D879" i="11"/>
  <c r="D878" i="11"/>
  <c r="D874" i="11"/>
  <c r="D873" i="11"/>
  <c r="D872" i="11"/>
  <c r="D871" i="11"/>
  <c r="D869" i="11"/>
  <c r="D864" i="11"/>
  <c r="D863" i="11"/>
  <c r="D862" i="11"/>
  <c r="D861" i="11"/>
  <c r="D860" i="11"/>
  <c r="D859" i="11"/>
  <c r="D854" i="11"/>
  <c r="D853" i="11"/>
  <c r="D852" i="11"/>
  <c r="D851" i="11"/>
  <c r="D849" i="11"/>
  <c r="D844" i="11"/>
  <c r="D843" i="11"/>
  <c r="D842" i="11"/>
  <c r="D841" i="11"/>
  <c r="D840" i="11"/>
  <c r="D839" i="11"/>
  <c r="D836" i="11"/>
  <c r="D834" i="11"/>
  <c r="D833" i="11"/>
  <c r="D832" i="11"/>
  <c r="D831" i="11"/>
  <c r="D830" i="11"/>
  <c r="D829" i="11"/>
  <c r="D828" i="11"/>
  <c r="D827" i="11"/>
  <c r="D825" i="11"/>
  <c r="D824" i="11"/>
  <c r="D823" i="11"/>
  <c r="D822" i="11"/>
  <c r="D821" i="11"/>
  <c r="D820" i="11"/>
  <c r="D819" i="11"/>
  <c r="D817" i="11"/>
  <c r="D815" i="11"/>
  <c r="D814" i="11"/>
  <c r="D813" i="11"/>
  <c r="D812" i="11"/>
  <c r="D811" i="11"/>
  <c r="D810" i="11"/>
  <c r="D809" i="11"/>
  <c r="D807" i="11"/>
  <c r="D806" i="11"/>
  <c r="D804" i="11"/>
  <c r="D803" i="11"/>
  <c r="D802" i="11"/>
  <c r="D801" i="11"/>
  <c r="D800" i="11"/>
  <c r="D799" i="11"/>
  <c r="D798" i="11"/>
  <c r="D794" i="11"/>
  <c r="D793" i="11"/>
  <c r="D792" i="11"/>
  <c r="D791" i="11"/>
  <c r="D790" i="11"/>
  <c r="D789" i="11"/>
  <c r="D784" i="11"/>
  <c r="D783" i="11"/>
  <c r="D782" i="11"/>
  <c r="D781" i="11"/>
  <c r="D780" i="11"/>
  <c r="D779" i="11"/>
  <c r="D776" i="11"/>
  <c r="D774" i="11"/>
  <c r="D773" i="11"/>
  <c r="D772" i="11"/>
  <c r="D771" i="11"/>
  <c r="D770" i="11"/>
  <c r="D769" i="11"/>
  <c r="D768" i="11"/>
  <c r="D767" i="11"/>
  <c r="D766" i="11"/>
  <c r="D764" i="11"/>
  <c r="D763" i="11"/>
  <c r="D762" i="11"/>
  <c r="D761" i="11"/>
  <c r="D760" i="11"/>
  <c r="D759" i="11"/>
  <c r="D758" i="11"/>
  <c r="D754" i="11"/>
  <c r="D753" i="11"/>
  <c r="D752" i="11"/>
  <c r="D751" i="11"/>
  <c r="D750" i="11"/>
  <c r="D749" i="11"/>
  <c r="D744" i="11"/>
  <c r="D743" i="11"/>
  <c r="D742" i="11"/>
  <c r="D741" i="11"/>
  <c r="D739" i="11"/>
  <c r="D735" i="11"/>
  <c r="D734" i="11"/>
  <c r="D733" i="11"/>
  <c r="D732" i="11"/>
  <c r="D731" i="11"/>
  <c r="D730" i="11"/>
  <c r="D729" i="11"/>
  <c r="D728" i="11"/>
  <c r="D727" i="11"/>
  <c r="D726" i="11"/>
  <c r="D724" i="11"/>
  <c r="D723" i="11"/>
  <c r="D722" i="11"/>
  <c r="D721" i="11"/>
  <c r="D719" i="11"/>
  <c r="D718" i="11"/>
  <c r="D714" i="11"/>
  <c r="D713" i="11"/>
  <c r="D712" i="11"/>
  <c r="D711" i="11"/>
  <c r="D710" i="11"/>
  <c r="D709" i="11"/>
  <c r="D704" i="11"/>
  <c r="D703" i="11"/>
  <c r="D702" i="11"/>
  <c r="D701" i="11"/>
  <c r="D700" i="11"/>
  <c r="D699" i="11"/>
  <c r="D696" i="11"/>
  <c r="D695" i="11"/>
  <c r="D694" i="11"/>
  <c r="D693" i="11"/>
  <c r="D692" i="11"/>
  <c r="D691" i="11"/>
  <c r="D690" i="11"/>
  <c r="D689" i="11"/>
  <c r="D688" i="11"/>
  <c r="D687" i="11"/>
  <c r="D686" i="11"/>
  <c r="D684" i="11"/>
  <c r="D683" i="11"/>
  <c r="D682" i="11"/>
  <c r="D681" i="11"/>
  <c r="D680" i="11"/>
  <c r="D679" i="11"/>
  <c r="D678" i="11"/>
  <c r="D674" i="11"/>
  <c r="D673" i="11"/>
  <c r="D672" i="11"/>
  <c r="D671" i="11"/>
  <c r="D670" i="11"/>
  <c r="D669" i="11"/>
  <c r="D664" i="11"/>
  <c r="D663" i="11"/>
  <c r="D662" i="11"/>
  <c r="D661" i="11"/>
  <c r="D660" i="11"/>
  <c r="D659" i="11"/>
  <c r="D656" i="11"/>
  <c r="D654" i="11"/>
  <c r="D653" i="11"/>
  <c r="D652" i="11"/>
  <c r="D651" i="11"/>
  <c r="D650" i="11"/>
  <c r="D649" i="11"/>
  <c r="D648" i="11"/>
  <c r="D647" i="11"/>
  <c r="D646" i="11"/>
  <c r="D644" i="11"/>
  <c r="D643" i="11"/>
  <c r="D642" i="11"/>
  <c r="D641" i="11"/>
  <c r="D640" i="11"/>
  <c r="D639" i="11"/>
  <c r="D638" i="11"/>
  <c r="D634" i="11"/>
  <c r="D633" i="11"/>
  <c r="D632" i="11"/>
  <c r="D631" i="11"/>
  <c r="D630" i="11"/>
  <c r="D629" i="11"/>
  <c r="D624" i="11"/>
  <c r="D623" i="11"/>
  <c r="D622" i="11"/>
  <c r="D621" i="11"/>
  <c r="D619" i="11"/>
  <c r="D616" i="11"/>
  <c r="D614" i="11"/>
  <c r="D613" i="11"/>
  <c r="D612" i="11"/>
  <c r="D611" i="11"/>
  <c r="D610" i="11"/>
  <c r="D609" i="11"/>
  <c r="D608" i="11"/>
  <c r="D607" i="11"/>
  <c r="D606" i="11"/>
  <c r="D604" i="11"/>
  <c r="D603" i="11"/>
  <c r="D602" i="11"/>
  <c r="D601" i="11"/>
  <c r="D599" i="11"/>
  <c r="D598" i="11"/>
  <c r="D594" i="11"/>
  <c r="D593" i="11"/>
  <c r="D592" i="11"/>
  <c r="D591" i="11"/>
  <c r="D590" i="11"/>
  <c r="D589" i="11"/>
  <c r="D584" i="11"/>
  <c r="D583" i="11"/>
  <c r="D582" i="11"/>
  <c r="D581" i="11"/>
  <c r="D580" i="11"/>
  <c r="D579" i="11"/>
  <c r="D576" i="11"/>
  <c r="D575" i="11"/>
  <c r="D574" i="11"/>
  <c r="D573" i="11"/>
  <c r="D572" i="11"/>
  <c r="D571" i="11"/>
  <c r="D570" i="11"/>
  <c r="D569" i="11"/>
  <c r="D568" i="11"/>
  <c r="D567" i="11"/>
  <c r="D566" i="11"/>
  <c r="D564" i="11"/>
  <c r="D563" i="11"/>
  <c r="D562" i="11"/>
  <c r="D561" i="11"/>
  <c r="D560" i="11"/>
  <c r="D559" i="11"/>
  <c r="D558" i="11"/>
  <c r="D554" i="11"/>
  <c r="D553" i="11"/>
  <c r="D552" i="11"/>
  <c r="D551" i="11"/>
  <c r="D550" i="11"/>
  <c r="D549" i="11"/>
  <c r="D544" i="11"/>
  <c r="D543" i="11"/>
  <c r="D542" i="11"/>
  <c r="D541" i="11"/>
  <c r="D540" i="11"/>
  <c r="D539" i="11"/>
  <c r="D536" i="11"/>
  <c r="D535" i="11"/>
  <c r="D534" i="11"/>
  <c r="D533" i="11"/>
  <c r="D532" i="11"/>
  <c r="D531" i="11"/>
  <c r="D530" i="11"/>
  <c r="D529" i="11"/>
  <c r="D528" i="11"/>
  <c r="D527" i="11"/>
  <c r="D526" i="11"/>
  <c r="D524" i="11"/>
  <c r="D523" i="11"/>
  <c r="D522" i="11"/>
  <c r="D521" i="11"/>
  <c r="D519" i="11"/>
  <c r="D518" i="11"/>
  <c r="D514" i="11"/>
  <c r="D513" i="11"/>
  <c r="D512" i="11"/>
  <c r="D511" i="11"/>
  <c r="D510" i="11"/>
  <c r="D509" i="11"/>
  <c r="D505" i="11"/>
  <c r="D504" i="11"/>
  <c r="D503" i="11"/>
  <c r="D502" i="11"/>
  <c r="D501" i="11"/>
  <c r="D500" i="11"/>
  <c r="D499" i="11"/>
  <c r="D497" i="11"/>
  <c r="D496" i="11"/>
  <c r="D495" i="11"/>
  <c r="D494" i="11"/>
  <c r="D493" i="11"/>
  <c r="D492" i="11"/>
  <c r="D491" i="11"/>
  <c r="D490" i="11"/>
  <c r="D489" i="11"/>
  <c r="D488" i="11"/>
  <c r="D487" i="11"/>
  <c r="D486" i="11"/>
  <c r="D484" i="11"/>
  <c r="D483" i="11"/>
  <c r="D482" i="11"/>
  <c r="D481" i="11"/>
  <c r="D479" i="11"/>
  <c r="D478" i="11"/>
  <c r="D474" i="11"/>
  <c r="D473" i="11"/>
  <c r="D472" i="11"/>
  <c r="D471" i="11"/>
  <c r="D470" i="11"/>
  <c r="D469" i="11"/>
  <c r="D465" i="11"/>
  <c r="D464" i="11"/>
  <c r="D463" i="11"/>
  <c r="D462" i="11"/>
  <c r="D461" i="11"/>
  <c r="D460" i="11"/>
  <c r="D459" i="11"/>
  <c r="D457" i="11"/>
  <c r="D456" i="11"/>
  <c r="D455" i="11"/>
  <c r="D454" i="11"/>
  <c r="D453" i="11"/>
  <c r="D452" i="11"/>
  <c r="D451" i="11"/>
  <c r="D450" i="11"/>
  <c r="D449" i="11"/>
  <c r="D448" i="11"/>
  <c r="D447" i="11"/>
  <c r="D446" i="11"/>
  <c r="D444" i="11"/>
  <c r="D443" i="11"/>
  <c r="D442" i="11"/>
  <c r="D441" i="11"/>
  <c r="D439" i="11"/>
  <c r="D438" i="11"/>
  <c r="D434" i="11"/>
  <c r="D433" i="11"/>
  <c r="D432" i="11"/>
  <c r="D431" i="11"/>
  <c r="D430" i="11"/>
  <c r="D429" i="11"/>
  <c r="D425" i="11"/>
  <c r="D424" i="11"/>
  <c r="D423" i="11"/>
  <c r="D422" i="11"/>
  <c r="D421" i="11"/>
  <c r="D420" i="11"/>
  <c r="D419" i="11"/>
  <c r="D417" i="11"/>
  <c r="D416" i="11"/>
  <c r="D415" i="11"/>
  <c r="D414" i="11"/>
  <c r="D413" i="11"/>
  <c r="D412" i="11"/>
  <c r="D411" i="11"/>
  <c r="D410" i="11"/>
  <c r="D409" i="11"/>
  <c r="D408" i="11"/>
  <c r="D407" i="11"/>
  <c r="D406" i="11"/>
  <c r="D404" i="11"/>
  <c r="D403" i="11"/>
  <c r="D402" i="11"/>
  <c r="D401" i="11"/>
  <c r="D399" i="11"/>
  <c r="D398" i="11"/>
  <c r="D394" i="11"/>
  <c r="D393" i="11"/>
  <c r="D392" i="11"/>
  <c r="D391" i="11"/>
  <c r="D390" i="11"/>
  <c r="D389" i="11"/>
  <c r="D385" i="11"/>
  <c r="D384" i="11"/>
  <c r="D383" i="11"/>
  <c r="D382" i="11"/>
  <c r="D381" i="11"/>
  <c r="D380" i="11"/>
  <c r="D379" i="11"/>
  <c r="D377" i="11"/>
  <c r="D376" i="11"/>
  <c r="D375" i="11"/>
  <c r="D374" i="11"/>
  <c r="D373" i="11"/>
  <c r="D372" i="11"/>
  <c r="D371" i="11"/>
  <c r="D370" i="11"/>
  <c r="D369" i="11"/>
  <c r="D368" i="11"/>
  <c r="D367" i="11"/>
  <c r="D366" i="11"/>
  <c r="D364" i="11"/>
  <c r="D363" i="11"/>
  <c r="D362" i="11"/>
  <c r="D361" i="11"/>
  <c r="D359" i="11"/>
  <c r="D358" i="11"/>
  <c r="D354" i="11"/>
  <c r="D353" i="11"/>
  <c r="D352" i="11"/>
  <c r="D351" i="11"/>
  <c r="D350" i="11"/>
  <c r="D349" i="11"/>
  <c r="D345" i="11"/>
  <c r="D344" i="11"/>
  <c r="D343" i="11"/>
  <c r="D342" i="11"/>
  <c r="D341" i="11"/>
  <c r="D340" i="11"/>
  <c r="D339" i="11"/>
  <c r="D337" i="11"/>
  <c r="D336" i="11"/>
  <c r="D335" i="11"/>
  <c r="D334" i="11"/>
  <c r="D333" i="11"/>
  <c r="D332" i="11"/>
  <c r="D331" i="11"/>
  <c r="D330" i="11"/>
  <c r="D329" i="11"/>
  <c r="D328" i="11"/>
  <c r="D327" i="11"/>
  <c r="D326" i="11"/>
  <c r="D324" i="11"/>
  <c r="D323" i="11"/>
  <c r="D322" i="11"/>
  <c r="D321" i="11"/>
  <c r="D319" i="11"/>
  <c r="D318" i="11"/>
  <c r="D314" i="11"/>
  <c r="D313" i="11"/>
  <c r="D312" i="11"/>
  <c r="D311" i="11"/>
  <c r="D310" i="11"/>
  <c r="D309" i="11"/>
  <c r="D305" i="11"/>
  <c r="D304" i="11"/>
  <c r="D303" i="11"/>
  <c r="D302" i="11"/>
  <c r="D301" i="11"/>
  <c r="D300" i="11"/>
  <c r="D299" i="11"/>
  <c r="D297" i="11"/>
  <c r="D296" i="11"/>
  <c r="D295" i="11"/>
  <c r="D294" i="11"/>
  <c r="D293" i="11"/>
  <c r="D292" i="11"/>
  <c r="D291" i="11"/>
  <c r="D290" i="11"/>
  <c r="D289" i="11"/>
  <c r="D288" i="11"/>
  <c r="D287" i="11"/>
  <c r="D286" i="11"/>
  <c r="D284" i="11"/>
  <c r="D283" i="11"/>
  <c r="D282" i="11"/>
  <c r="D281" i="11"/>
  <c r="D279" i="11"/>
  <c r="D278" i="11"/>
  <c r="D274" i="11"/>
  <c r="D273" i="11"/>
  <c r="D272" i="11"/>
  <c r="D271" i="11"/>
  <c r="D270" i="11"/>
  <c r="D269" i="11"/>
  <c r="D265" i="11"/>
  <c r="D264" i="11"/>
  <c r="D263" i="11"/>
  <c r="D262" i="11"/>
  <c r="D261" i="11"/>
  <c r="D260" i="11"/>
  <c r="D259" i="11"/>
  <c r="D257" i="11"/>
  <c r="D256" i="11"/>
  <c r="D255" i="11"/>
  <c r="D254" i="11"/>
  <c r="D253" i="11"/>
  <c r="D252" i="11"/>
  <c r="D251" i="11"/>
  <c r="D250" i="11"/>
  <c r="D249" i="11"/>
  <c r="D248" i="11"/>
  <c r="D247" i="11"/>
  <c r="D246" i="11"/>
  <c r="D244" i="11"/>
  <c r="D243" i="11"/>
  <c r="D242" i="11"/>
  <c r="D241" i="11"/>
  <c r="D239" i="11"/>
  <c r="D238" i="11"/>
  <c r="D234" i="11"/>
  <c r="D233" i="11"/>
  <c r="D232" i="11"/>
  <c r="D231" i="11"/>
  <c r="D230" i="11"/>
  <c r="D229" i="11"/>
  <c r="D225" i="11"/>
  <c r="D224" i="11"/>
  <c r="D223" i="11"/>
  <c r="D222" i="11"/>
  <c r="D221" i="11"/>
  <c r="D220" i="11"/>
  <c r="D219" i="11"/>
  <c r="D217" i="11"/>
  <c r="D216" i="11"/>
  <c r="D215" i="11"/>
  <c r="D214" i="11"/>
  <c r="D213" i="11"/>
  <c r="D212" i="11"/>
  <c r="D211" i="11"/>
  <c r="D210" i="11"/>
  <c r="D209" i="11"/>
  <c r="D208" i="11"/>
  <c r="D207" i="11"/>
  <c r="D206" i="11"/>
  <c r="D204" i="11"/>
  <c r="D203" i="11"/>
  <c r="D202" i="11"/>
  <c r="D201" i="11"/>
  <c r="D199" i="11"/>
  <c r="D198" i="11"/>
  <c r="D194" i="11"/>
  <c r="D193" i="11"/>
  <c r="D192" i="11"/>
  <c r="D191" i="11"/>
  <c r="D190" i="11"/>
  <c r="D189" i="11"/>
  <c r="D185" i="11"/>
  <c r="D184" i="11"/>
  <c r="D183" i="11"/>
  <c r="D182" i="11"/>
  <c r="D181" i="11"/>
  <c r="D180" i="11"/>
  <c r="D179" i="11"/>
  <c r="D177" i="11"/>
  <c r="D176" i="11"/>
  <c r="D175" i="11"/>
  <c r="D174" i="11"/>
  <c r="D173" i="11"/>
  <c r="D172" i="11"/>
  <c r="D171" i="11"/>
  <c r="D170" i="11"/>
  <c r="D169" i="11"/>
  <c r="D168" i="11"/>
  <c r="D167" i="11"/>
  <c r="D166" i="11"/>
  <c r="D164" i="11"/>
  <c r="D163" i="11"/>
  <c r="D162" i="11"/>
  <c r="D161" i="11"/>
  <c r="D159" i="11"/>
  <c r="D158" i="11"/>
  <c r="D154" i="11"/>
  <c r="D153" i="11"/>
  <c r="D152" i="11"/>
  <c r="D151" i="11"/>
  <c r="D150" i="11"/>
  <c r="D149" i="11"/>
  <c r="D145" i="11"/>
  <c r="D144" i="11"/>
  <c r="D143" i="11"/>
  <c r="D142" i="11"/>
  <c r="D141" i="11"/>
  <c r="D140" i="11"/>
  <c r="D139" i="11"/>
  <c r="D137" i="11"/>
  <c r="D136" i="11"/>
  <c r="D135" i="11"/>
  <c r="D134" i="11"/>
  <c r="D133" i="11"/>
  <c r="D132" i="11"/>
  <c r="D131" i="11"/>
  <c r="D130" i="11"/>
  <c r="D129" i="11"/>
  <c r="D128" i="11"/>
  <c r="D127" i="11"/>
  <c r="D126" i="11"/>
  <c r="D124" i="11"/>
  <c r="D123" i="11"/>
  <c r="D122" i="11"/>
  <c r="D121" i="11"/>
  <c r="D119" i="11"/>
  <c r="D118" i="11"/>
  <c r="D114" i="11"/>
  <c r="D113" i="11"/>
  <c r="D112" i="11"/>
  <c r="D111" i="11"/>
  <c r="D110" i="11"/>
  <c r="D109" i="11"/>
  <c r="D105" i="11"/>
  <c r="D104" i="11"/>
  <c r="D103" i="11"/>
  <c r="D102" i="11"/>
  <c r="D101" i="11"/>
  <c r="D100" i="11"/>
  <c r="D99" i="11"/>
  <c r="D97" i="11"/>
  <c r="D96" i="11"/>
  <c r="D95" i="11"/>
  <c r="D94" i="11"/>
  <c r="D93" i="11"/>
  <c r="D92" i="11"/>
  <c r="D91" i="11"/>
  <c r="D90" i="11"/>
  <c r="D89" i="11"/>
  <c r="D88" i="11"/>
  <c r="D87" i="11"/>
  <c r="D86" i="11"/>
  <c r="D84" i="11"/>
  <c r="D83" i="11"/>
  <c r="D82" i="11"/>
  <c r="D81" i="11"/>
  <c r="D79" i="11"/>
  <c r="D78" i="11"/>
  <c r="D74" i="11"/>
  <c r="D73" i="11"/>
  <c r="D72" i="11"/>
  <c r="D71" i="11"/>
  <c r="D70" i="11"/>
  <c r="D69" i="11"/>
  <c r="D65" i="11"/>
  <c r="D64" i="11"/>
  <c r="D63" i="11"/>
  <c r="D62" i="11"/>
  <c r="D61" i="11"/>
  <c r="D60" i="11"/>
  <c r="D59" i="11"/>
  <c r="D57" i="11"/>
  <c r="D56" i="11"/>
  <c r="D55" i="11"/>
  <c r="D54" i="11"/>
  <c r="D53" i="11"/>
  <c r="D52" i="11"/>
  <c r="D51" i="11"/>
  <c r="D50" i="11"/>
  <c r="D49" i="11"/>
  <c r="D48" i="11"/>
  <c r="D47" i="11"/>
  <c r="D46" i="11"/>
  <c r="D44" i="11"/>
  <c r="D43" i="11"/>
  <c r="D42" i="11"/>
  <c r="D41" i="11"/>
  <c r="D39" i="11"/>
  <c r="D38" i="11"/>
  <c r="D34" i="11"/>
  <c r="D33" i="11"/>
  <c r="D32" i="11"/>
  <c r="D31" i="11"/>
  <c r="D30" i="11"/>
  <c r="D29" i="11"/>
  <c r="D25" i="11"/>
  <c r="D24" i="11"/>
  <c r="D23" i="11"/>
  <c r="D22" i="11"/>
  <c r="D21" i="11"/>
  <c r="D20" i="11"/>
  <c r="D19" i="11"/>
  <c r="D17" i="11"/>
  <c r="D16" i="11"/>
  <c r="D15" i="11"/>
  <c r="D14" i="11"/>
  <c r="D13" i="11"/>
  <c r="D12" i="11"/>
  <c r="D11" i="11"/>
  <c r="D10" i="11"/>
  <c r="D9" i="11"/>
  <c r="D8" i="11"/>
  <c r="D7" i="11"/>
  <c r="D6" i="11"/>
  <c r="D4" i="11"/>
  <c r="D3" i="11"/>
  <c r="B12" i="11"/>
  <c r="B11" i="11"/>
  <c r="B10" i="11"/>
  <c r="B9" i="11"/>
  <c r="B8" i="11"/>
  <c r="B7" i="11"/>
  <c r="B6" i="11"/>
  <c r="B5" i="11"/>
  <c r="B4" i="11"/>
  <c r="B3" i="11"/>
  <c r="A188" i="11"/>
  <c r="A198" i="11" s="1"/>
  <c r="A208" i="11" s="1"/>
  <c r="A218" i="11" s="1"/>
  <c r="A228" i="11" s="1"/>
  <c r="A238" i="11" s="1"/>
  <c r="A248" i="11" s="1"/>
  <c r="A258" i="11" s="1"/>
  <c r="A268" i="11" s="1"/>
  <c r="A278" i="11" s="1"/>
  <c r="A288" i="11" s="1"/>
  <c r="A298" i="11" s="1"/>
  <c r="A308" i="11" s="1"/>
  <c r="A318" i="11" s="1"/>
  <c r="A184" i="11"/>
  <c r="A27" i="11"/>
  <c r="A37" i="11" s="1"/>
  <c r="A22" i="11"/>
  <c r="A32" i="11" s="1"/>
  <c r="A42" i="11" s="1"/>
  <c r="A52" i="11" s="1"/>
  <c r="A62" i="11" s="1"/>
  <c r="A72" i="11" s="1"/>
  <c r="A82" i="11" s="1"/>
  <c r="A92" i="11" s="1"/>
  <c r="A102" i="11" s="1"/>
  <c r="A112" i="11" s="1"/>
  <c r="A122" i="11" s="1"/>
  <c r="A132" i="11" s="1"/>
  <c r="A142" i="11" s="1"/>
  <c r="A152" i="11" s="1"/>
  <c r="A162" i="11" s="1"/>
  <c r="A172" i="11" s="1"/>
  <c r="A182" i="11" s="1"/>
  <c r="A21" i="11"/>
  <c r="A20" i="11"/>
  <c r="A19" i="11"/>
  <c r="A29" i="11" s="1"/>
  <c r="A39" i="11" s="1"/>
  <c r="A49" i="11" s="1"/>
  <c r="A59" i="11" s="1"/>
  <c r="A69" i="11" s="1"/>
  <c r="A79" i="11" s="1"/>
  <c r="A89" i="11" s="1"/>
  <c r="A99" i="11" s="1"/>
  <c r="A109" i="11" s="1"/>
  <c r="A119" i="11" s="1"/>
  <c r="A129" i="11" s="1"/>
  <c r="A139" i="11" s="1"/>
  <c r="A149" i="11" s="1"/>
  <c r="A159" i="11" s="1"/>
  <c r="A169" i="11" s="1"/>
  <c r="A179" i="11" s="1"/>
  <c r="A189" i="11" s="1"/>
  <c r="A18" i="11"/>
  <c r="A28" i="11" s="1"/>
  <c r="A38" i="11" s="1"/>
  <c r="A48" i="11" s="1"/>
  <c r="A58" i="11" s="1"/>
  <c r="A68" i="11" s="1"/>
  <c r="A78" i="11" s="1"/>
  <c r="A88" i="11" s="1"/>
  <c r="A98" i="11" s="1"/>
  <c r="A108" i="11" s="1"/>
  <c r="A118" i="11" s="1"/>
  <c r="A128" i="11" s="1"/>
  <c r="A138" i="11" s="1"/>
  <c r="A148" i="11" s="1"/>
  <c r="A158" i="11" s="1"/>
  <c r="A168" i="11" s="1"/>
  <c r="A178" i="11" s="1"/>
  <c r="A17" i="11"/>
  <c r="A16" i="11"/>
  <c r="A15" i="11"/>
  <c r="A25" i="11" s="1"/>
  <c r="A35" i="11" s="1"/>
  <c r="A45" i="11" s="1"/>
  <c r="A55" i="11" s="1"/>
  <c r="A65" i="11" s="1"/>
  <c r="A75" i="11" s="1"/>
  <c r="A85" i="11" s="1"/>
  <c r="A95" i="11" s="1"/>
  <c r="A105" i="11" s="1"/>
  <c r="A115" i="11" s="1"/>
  <c r="A125" i="11" s="1"/>
  <c r="A135" i="11" s="1"/>
  <c r="A145" i="11" s="1"/>
  <c r="A155" i="11" s="1"/>
  <c r="A165" i="11" s="1"/>
  <c r="A175" i="11" s="1"/>
  <c r="A185" i="11" s="1"/>
  <c r="A14" i="11"/>
  <c r="A24" i="11" s="1"/>
  <c r="A34" i="11" s="1"/>
  <c r="A44" i="11" s="1"/>
  <c r="A54" i="11" s="1"/>
  <c r="A64" i="11" s="1"/>
  <c r="A74" i="11" s="1"/>
  <c r="A84" i="11" s="1"/>
  <c r="A94" i="11" s="1"/>
  <c r="A104" i="11" s="1"/>
  <c r="A114" i="11" s="1"/>
  <c r="A124" i="11" s="1"/>
  <c r="A134" i="11" s="1"/>
  <c r="A144" i="11" s="1"/>
  <c r="A154" i="11" s="1"/>
  <c r="A164" i="11" s="1"/>
  <c r="A174" i="11" s="1"/>
  <c r="A13" i="11"/>
  <c r="A2" i="23"/>
  <c r="A2" i="25"/>
  <c r="A2" i="26"/>
  <c r="K282" i="26"/>
  <c r="K249" i="26"/>
  <c r="K237" i="26"/>
  <c r="K236" i="26"/>
  <c r="K170" i="26"/>
  <c r="K159" i="26"/>
  <c r="K148" i="26"/>
  <c r="K137" i="26"/>
  <c r="K126" i="26"/>
  <c r="K125" i="26"/>
  <c r="K124" i="26"/>
  <c r="K58" i="26"/>
  <c r="K47" i="26"/>
  <c r="K14" i="26"/>
  <c r="K13" i="26"/>
  <c r="K12" i="26"/>
  <c r="K12" i="18"/>
  <c r="K13" i="18"/>
  <c r="K14" i="18"/>
  <c r="K15" i="18"/>
  <c r="K25" i="18"/>
  <c r="K36" i="18"/>
  <c r="K58" i="18"/>
  <c r="K124" i="18"/>
  <c r="K125" i="18"/>
  <c r="K126" i="18"/>
  <c r="K137" i="18"/>
  <c r="K148" i="18"/>
  <c r="K236" i="18"/>
  <c r="K237" i="18"/>
  <c r="K238" i="18"/>
  <c r="K249" i="18"/>
  <c r="A2" i="19"/>
  <c r="K12" i="19"/>
  <c r="K13" i="19"/>
  <c r="K14" i="19"/>
  <c r="K15" i="19"/>
  <c r="K36" i="19"/>
  <c r="K47" i="19"/>
  <c r="K58" i="19"/>
  <c r="K124" i="19"/>
  <c r="K125" i="19"/>
  <c r="K126" i="19"/>
  <c r="K127" i="19"/>
  <c r="K137" i="19"/>
  <c r="K236" i="19"/>
  <c r="K237" i="19"/>
  <c r="K249" i="19"/>
  <c r="K271" i="19"/>
  <c r="K260" i="25"/>
  <c r="K238" i="25"/>
  <c r="K237" i="25"/>
  <c r="K236" i="25"/>
  <c r="K159" i="25"/>
  <c r="K148" i="25"/>
  <c r="K126" i="25"/>
  <c r="K125" i="25"/>
  <c r="K124" i="25"/>
  <c r="K47" i="25"/>
  <c r="K36" i="25"/>
  <c r="K25" i="25"/>
  <c r="K13" i="25"/>
  <c r="K12" i="25"/>
  <c r="K282" i="24"/>
  <c r="K237" i="24"/>
  <c r="K236" i="24"/>
  <c r="K159" i="24"/>
  <c r="K148" i="24"/>
  <c r="K137" i="24"/>
  <c r="K126" i="24"/>
  <c r="K125" i="24"/>
  <c r="K124" i="24"/>
  <c r="K47" i="24"/>
  <c r="K36" i="24"/>
  <c r="K13" i="24"/>
  <c r="K12" i="24"/>
  <c r="K237" i="23"/>
  <c r="K236" i="23"/>
  <c r="K170" i="23"/>
  <c r="K137" i="23"/>
  <c r="K125" i="23"/>
  <c r="K124" i="23"/>
  <c r="K36" i="23"/>
  <c r="K25" i="23"/>
  <c r="K13" i="23"/>
  <c r="K12" i="23"/>
  <c r="V12" i="14"/>
  <c r="T12" i="14"/>
  <c r="R12" i="14"/>
  <c r="P12" i="14"/>
  <c r="N12" i="14"/>
  <c r="K237" i="2"/>
  <c r="K236" i="2"/>
  <c r="K125" i="2"/>
  <c r="K124" i="2"/>
  <c r="K13" i="2"/>
  <c r="K12" i="2"/>
  <c r="K237" i="20"/>
  <c r="K236" i="20"/>
  <c r="K125" i="20"/>
  <c r="K124" i="20"/>
  <c r="K13" i="20"/>
  <c r="K12" i="20"/>
  <c r="K237" i="22"/>
  <c r="K236" i="22"/>
  <c r="K125" i="22"/>
  <c r="K124" i="22"/>
  <c r="K13" i="22"/>
  <c r="K12" i="22"/>
  <c r="K12" i="21"/>
  <c r="K13" i="21"/>
  <c r="A2" i="22"/>
  <c r="K260" i="22"/>
  <c r="K249" i="22"/>
  <c r="K148" i="22"/>
  <c r="K137" i="22"/>
  <c r="K126" i="22"/>
  <c r="K36" i="22"/>
  <c r="K25" i="22"/>
  <c r="K15" i="22"/>
  <c r="K14" i="22"/>
  <c r="A2" i="21"/>
  <c r="K260" i="21"/>
  <c r="K237" i="21"/>
  <c r="K236" i="21"/>
  <c r="K170" i="21"/>
  <c r="K159" i="21"/>
  <c r="K137" i="21"/>
  <c r="K127" i="21"/>
  <c r="K125" i="21"/>
  <c r="K124" i="21"/>
  <c r="K58" i="21"/>
  <c r="K25" i="21"/>
  <c r="K15" i="21"/>
  <c r="K14" i="21"/>
  <c r="A2" i="20"/>
  <c r="K148" i="20"/>
  <c r="K137" i="20"/>
  <c r="K126" i="20"/>
  <c r="K36" i="20"/>
  <c r="K25" i="20"/>
  <c r="A282" i="2"/>
  <c r="K282" i="2" s="1"/>
  <c r="A271" i="2"/>
  <c r="K271" i="2" s="1"/>
  <c r="A260" i="2"/>
  <c r="K260" i="2" s="1"/>
  <c r="A249" i="2"/>
  <c r="K249" i="2" s="1"/>
  <c r="A240" i="2"/>
  <c r="B239" i="2"/>
  <c r="A238" i="2"/>
  <c r="K238" i="2" s="1"/>
  <c r="A170" i="2"/>
  <c r="K170" i="2" s="1"/>
  <c r="A159" i="2"/>
  <c r="K159" i="2" s="1"/>
  <c r="A148" i="2"/>
  <c r="K148" i="2" s="1"/>
  <c r="A137" i="2"/>
  <c r="K137" i="2" s="1"/>
  <c r="A128" i="2"/>
  <c r="A129" i="2" s="1"/>
  <c r="B127" i="2"/>
  <c r="A126" i="2"/>
  <c r="K126" i="2" s="1"/>
  <c r="B15" i="2"/>
  <c r="A43" i="8"/>
  <c r="A39" i="8"/>
  <c r="A35" i="8"/>
  <c r="A31" i="8"/>
  <c r="A18" i="8"/>
  <c r="A16" i="8"/>
  <c r="A7" i="8"/>
  <c r="E76" i="8"/>
  <c r="A76" i="8" s="1"/>
  <c r="E60" i="8"/>
  <c r="A60" i="8" s="1"/>
  <c r="E51" i="8"/>
  <c r="A51" i="8" s="1"/>
  <c r="E50" i="8"/>
  <c r="A50" i="8" s="1"/>
  <c r="E49" i="8"/>
  <c r="A49" i="8" s="1"/>
  <c r="E48" i="8"/>
  <c r="A48" i="8" s="1"/>
  <c r="E47" i="8"/>
  <c r="A47" i="8" s="1"/>
  <c r="E46" i="8"/>
  <c r="A46" i="8" s="1"/>
  <c r="E45" i="8"/>
  <c r="A45" i="8" s="1"/>
  <c r="E44" i="8"/>
  <c r="A44" i="8" s="1"/>
  <c r="E43" i="8"/>
  <c r="E42" i="8"/>
  <c r="A42" i="8" s="1"/>
  <c r="E41" i="8"/>
  <c r="A41" i="8" s="1"/>
  <c r="E40" i="8"/>
  <c r="A40" i="8" s="1"/>
  <c r="E39" i="8"/>
  <c r="E38" i="8"/>
  <c r="E37" i="8"/>
  <c r="A37" i="8" s="1"/>
  <c r="E36" i="8"/>
  <c r="A36" i="8" s="1"/>
  <c r="E35" i="8"/>
  <c r="E34" i="8"/>
  <c r="A34" i="8" s="1"/>
  <c r="E33" i="8"/>
  <c r="A33" i="8" s="1"/>
  <c r="E32" i="8"/>
  <c r="A32" i="8" s="1"/>
  <c r="E31" i="8"/>
  <c r="E30" i="8"/>
  <c r="A30" i="8" s="1"/>
  <c r="E29" i="8"/>
  <c r="A29" i="8" s="1"/>
  <c r="E28" i="8"/>
  <c r="A28" i="8" s="1"/>
  <c r="E27" i="8"/>
  <c r="A27" i="8" s="1"/>
  <c r="E26" i="8"/>
  <c r="A26" i="8" s="1"/>
  <c r="E25" i="8"/>
  <c r="A25" i="8" s="1"/>
  <c r="E24" i="8"/>
  <c r="A24" i="8" s="1"/>
  <c r="E23" i="8"/>
  <c r="A23" i="8" s="1"/>
  <c r="E22" i="8"/>
  <c r="A22" i="8" s="1"/>
  <c r="E21" i="8"/>
  <c r="E20" i="8"/>
  <c r="A20" i="8" s="1"/>
  <c r="E19" i="8"/>
  <c r="A19" i="8" s="1"/>
  <c r="E18" i="8"/>
  <c r="E17" i="8"/>
  <c r="A17" i="8" s="1"/>
  <c r="E16" i="8"/>
  <c r="E15" i="8"/>
  <c r="A15" i="8" s="1"/>
  <c r="E14" i="8"/>
  <c r="A14" i="8" s="1"/>
  <c r="E13" i="8"/>
  <c r="A13" i="8" s="1"/>
  <c r="E12" i="8"/>
  <c r="A12" i="8" s="1"/>
  <c r="E11" i="8"/>
  <c r="A11" i="8" s="1"/>
  <c r="E10" i="8"/>
  <c r="A10" i="8" s="1"/>
  <c r="E9" i="8"/>
  <c r="A9" i="8" s="1"/>
  <c r="E8" i="8"/>
  <c r="A8" i="8" s="1"/>
  <c r="E7" i="8"/>
  <c r="E6" i="8"/>
  <c r="A6" i="8" s="1"/>
  <c r="E5" i="8"/>
  <c r="A5" i="8" s="1"/>
  <c r="E4" i="8"/>
  <c r="A4" i="8" s="1"/>
  <c r="E3" i="8"/>
  <c r="A3" i="8" s="1"/>
  <c r="E2" i="8"/>
  <c r="A2" i="8" s="1"/>
  <c r="H11" i="8"/>
  <c r="A337" i="2" s="1"/>
  <c r="K337" i="2" s="1"/>
  <c r="H10" i="8"/>
  <c r="H9" i="8"/>
  <c r="H8" i="8"/>
  <c r="H7" i="8"/>
  <c r="D12" i="9"/>
  <c r="D11" i="9"/>
  <c r="D10" i="9"/>
  <c r="D9" i="9"/>
  <c r="D4" i="9"/>
  <c r="D3" i="9"/>
  <c r="D2" i="9"/>
  <c r="A194" i="11" l="1"/>
  <c r="A192" i="11"/>
  <c r="K5" i="14"/>
  <c r="A326" i="21"/>
  <c r="A102" i="21"/>
  <c r="A326" i="20"/>
  <c r="A326" i="19"/>
  <c r="A102" i="19"/>
  <c r="A102" i="26"/>
  <c r="A102" i="25"/>
  <c r="A102" i="24"/>
  <c r="A102" i="23"/>
  <c r="A214" i="22"/>
  <c r="K214" i="22" s="1"/>
  <c r="A214" i="21"/>
  <c r="A214" i="19"/>
  <c r="A326" i="18"/>
  <c r="A102" i="18"/>
  <c r="A102" i="22"/>
  <c r="K102" i="22" s="1"/>
  <c r="A102" i="20"/>
  <c r="K102" i="20" s="1"/>
  <c r="A214" i="18"/>
  <c r="A214" i="26"/>
  <c r="A326" i="23"/>
  <c r="A326" i="25"/>
  <c r="A214" i="24"/>
  <c r="A326" i="22"/>
  <c r="A214" i="20"/>
  <c r="A326" i="24"/>
  <c r="A214" i="23"/>
  <c r="A326" i="26"/>
  <c r="K326" i="26" s="1"/>
  <c r="A214" i="25"/>
  <c r="A214" i="2"/>
  <c r="K214" i="2" s="1"/>
  <c r="E90" i="8"/>
  <c r="A90" i="8" s="1"/>
  <c r="E82" i="8"/>
  <c r="A82" i="8" s="1"/>
  <c r="A26" i="11"/>
  <c r="A30" i="11"/>
  <c r="I6" i="14"/>
  <c r="A181" i="22"/>
  <c r="K181" i="22" s="1"/>
  <c r="A181" i="21"/>
  <c r="A181" i="19"/>
  <c r="A293" i="18"/>
  <c r="A69" i="18"/>
  <c r="A69" i="22"/>
  <c r="A69" i="20"/>
  <c r="A181" i="18"/>
  <c r="A293" i="26"/>
  <c r="A293" i="25"/>
  <c r="A293" i="24"/>
  <c r="A293" i="23"/>
  <c r="A293" i="22"/>
  <c r="A181" i="20"/>
  <c r="A69" i="26"/>
  <c r="A181" i="23"/>
  <c r="A69" i="23"/>
  <c r="A181" i="25"/>
  <c r="A69" i="24"/>
  <c r="A293" i="21"/>
  <c r="A69" i="19"/>
  <c r="A181" i="24"/>
  <c r="A69" i="21"/>
  <c r="A293" i="20"/>
  <c r="A293" i="19"/>
  <c r="A181" i="26"/>
  <c r="A69" i="25"/>
  <c r="I7" i="14"/>
  <c r="A80" i="22"/>
  <c r="A80" i="20"/>
  <c r="A192" i="18"/>
  <c r="A304" i="26"/>
  <c r="A304" i="25"/>
  <c r="A304" i="24"/>
  <c r="A304" i="23"/>
  <c r="A304" i="22"/>
  <c r="A192" i="20"/>
  <c r="A192" i="26"/>
  <c r="A192" i="25"/>
  <c r="A192" i="24"/>
  <c r="A192" i="23"/>
  <c r="A304" i="21"/>
  <c r="A80" i="19"/>
  <c r="A80" i="21"/>
  <c r="A304" i="20"/>
  <c r="A304" i="19"/>
  <c r="A80" i="25"/>
  <c r="A80" i="24"/>
  <c r="A192" i="22"/>
  <c r="A192" i="19"/>
  <c r="A304" i="18"/>
  <c r="A80" i="26"/>
  <c r="A80" i="23"/>
  <c r="A192" i="21"/>
  <c r="A80" i="18"/>
  <c r="A69" i="2"/>
  <c r="K69" i="2" s="1"/>
  <c r="A315" i="2"/>
  <c r="K315" i="2" s="1"/>
  <c r="I8" i="14"/>
  <c r="A315" i="22"/>
  <c r="A203" i="20"/>
  <c r="A203" i="26"/>
  <c r="A203" i="25"/>
  <c r="A203" i="24"/>
  <c r="A203" i="23"/>
  <c r="A315" i="21"/>
  <c r="A91" i="21"/>
  <c r="A315" i="20"/>
  <c r="K315" i="20" s="1"/>
  <c r="A315" i="19"/>
  <c r="A91" i="19"/>
  <c r="A91" i="26"/>
  <c r="A91" i="25"/>
  <c r="A91" i="24"/>
  <c r="A203" i="22"/>
  <c r="A203" i="19"/>
  <c r="A203" i="21"/>
  <c r="A91" i="18"/>
  <c r="A315" i="24"/>
  <c r="A315" i="23"/>
  <c r="A315" i="18"/>
  <c r="A315" i="26"/>
  <c r="A91" i="23"/>
  <c r="A91" i="22"/>
  <c r="A91" i="20"/>
  <c r="A315" i="25"/>
  <c r="A203" i="18"/>
  <c r="A203" i="2"/>
  <c r="K203" i="2" s="1"/>
  <c r="E74" i="8"/>
  <c r="A74" i="8" s="1"/>
  <c r="A80" i="2"/>
  <c r="K80" i="2" s="1"/>
  <c r="A195" i="11"/>
  <c r="A199" i="11"/>
  <c r="A47" i="11"/>
  <c r="A328" i="11"/>
  <c r="A32" i="12"/>
  <c r="A23" i="11"/>
  <c r="A31" i="11"/>
  <c r="A225" i="2"/>
  <c r="K225" i="2" s="1"/>
  <c r="K6" i="14"/>
  <c r="A225" i="22"/>
  <c r="A225" i="21"/>
  <c r="A225" i="19"/>
  <c r="A337" i="18"/>
  <c r="A113" i="18"/>
  <c r="A113" i="22"/>
  <c r="A113" i="20"/>
  <c r="A225" i="18"/>
  <c r="A337" i="26"/>
  <c r="A337" i="25"/>
  <c r="A337" i="24"/>
  <c r="A337" i="23"/>
  <c r="A337" i="22"/>
  <c r="A113" i="26"/>
  <c r="A225" i="25"/>
  <c r="A113" i="24"/>
  <c r="A225" i="24"/>
  <c r="A113" i="23"/>
  <c r="A225" i="20"/>
  <c r="A225" i="23"/>
  <c r="A113" i="21"/>
  <c r="A337" i="20"/>
  <c r="A337" i="19"/>
  <c r="A225" i="26"/>
  <c r="A113" i="25"/>
  <c r="A337" i="21"/>
  <c r="A113" i="19"/>
  <c r="A113" i="2"/>
  <c r="K113" i="2" s="1"/>
  <c r="A32" i="13"/>
  <c r="A26" i="13"/>
  <c r="A24" i="13"/>
  <c r="A34" i="13" s="1"/>
  <c r="A44" i="13" s="1"/>
  <c r="A24" i="12"/>
  <c r="A31" i="12"/>
  <c r="A40" i="13"/>
  <c r="D990" i="13"/>
  <c r="D970" i="13"/>
  <c r="D930" i="13"/>
  <c r="D910" i="13"/>
  <c r="D890" i="13"/>
  <c r="D870" i="13"/>
  <c r="D850" i="13"/>
  <c r="D830" i="13"/>
  <c r="D630" i="13"/>
  <c r="D320" i="13"/>
  <c r="D300" i="13"/>
  <c r="D190" i="13"/>
  <c r="D970" i="12"/>
  <c r="D950" i="12"/>
  <c r="D930" i="12"/>
  <c r="D910" i="12"/>
  <c r="D890" i="12"/>
  <c r="D870" i="12"/>
  <c r="D820" i="12"/>
  <c r="D800" i="12"/>
  <c r="D780" i="12"/>
  <c r="D760" i="12"/>
  <c r="D740" i="12"/>
  <c r="D720" i="12"/>
  <c r="D650" i="12"/>
  <c r="D630" i="12"/>
  <c r="D610" i="12"/>
  <c r="D590" i="12"/>
  <c r="D570" i="12"/>
  <c r="D540" i="12"/>
  <c r="D520" i="12"/>
  <c r="D370" i="12"/>
  <c r="D350" i="12"/>
  <c r="D220" i="12"/>
  <c r="D160" i="12"/>
  <c r="D70" i="12"/>
  <c r="D1000" i="11"/>
  <c r="D980" i="11"/>
  <c r="D960" i="11"/>
  <c r="D940" i="11"/>
  <c r="D920" i="11"/>
  <c r="D870" i="11"/>
  <c r="D850" i="11"/>
  <c r="D740" i="11"/>
  <c r="D720" i="11"/>
  <c r="D620" i="11"/>
  <c r="D600" i="11"/>
  <c r="D520" i="11"/>
  <c r="D480" i="11"/>
  <c r="D440" i="11"/>
  <c r="D400" i="11"/>
  <c r="D360" i="11"/>
  <c r="D320" i="11"/>
  <c r="D280" i="11"/>
  <c r="D240" i="11"/>
  <c r="D200" i="11"/>
  <c r="D160" i="11"/>
  <c r="D120" i="11"/>
  <c r="D80" i="11"/>
  <c r="D40" i="11"/>
  <c r="D950" i="13"/>
  <c r="D940" i="13"/>
  <c r="D790" i="13"/>
  <c r="D770" i="13"/>
  <c r="D740" i="13"/>
  <c r="D720" i="13"/>
  <c r="D700" i="13"/>
  <c r="D680" i="13"/>
  <c r="D660" i="13"/>
  <c r="D820" i="13"/>
  <c r="D810" i="13"/>
  <c r="D780" i="13"/>
  <c r="D760" i="13"/>
  <c r="D730" i="13"/>
  <c r="D710" i="13"/>
  <c r="D690" i="13"/>
  <c r="D670" i="13"/>
  <c r="D650" i="13"/>
  <c r="A23" i="12"/>
  <c r="A27" i="13"/>
  <c r="A30" i="12"/>
  <c r="C8" i="25"/>
  <c r="C6" i="25"/>
  <c r="C4" i="25"/>
  <c r="C8" i="26"/>
  <c r="C6" i="26"/>
  <c r="C4" i="26"/>
  <c r="C4" i="23"/>
  <c r="C6" i="23"/>
  <c r="C8" i="23"/>
  <c r="C8" i="21"/>
  <c r="C6" i="21"/>
  <c r="C4" i="21"/>
  <c r="C8" i="19"/>
  <c r="C6" i="19"/>
  <c r="C4" i="19"/>
  <c r="C4" i="20"/>
  <c r="C6" i="20"/>
  <c r="C8" i="20"/>
  <c r="C8" i="22"/>
  <c r="C6" i="22"/>
  <c r="C4" i="22"/>
  <c r="D928" i="13"/>
  <c r="E4" i="13"/>
  <c r="H9" i="11"/>
  <c r="K9" i="11"/>
  <c r="E11" i="11"/>
  <c r="L3" i="11"/>
  <c r="E12" i="11"/>
  <c r="E4" i="12"/>
  <c r="E10" i="12"/>
  <c r="I4" i="11"/>
  <c r="H11" i="11"/>
  <c r="H6" i="11"/>
  <c r="E12" i="13"/>
  <c r="J7" i="11"/>
  <c r="K239" i="18"/>
  <c r="L8" i="13"/>
  <c r="K8" i="13"/>
  <c r="F8" i="13"/>
  <c r="H4" i="11"/>
  <c r="G4" i="11"/>
  <c r="I12" i="11"/>
  <c r="H12" i="11"/>
  <c r="G12" i="11"/>
  <c r="F12" i="11"/>
  <c r="J4" i="11"/>
  <c r="G11" i="11"/>
  <c r="K239" i="22"/>
  <c r="K12" i="13"/>
  <c r="H10" i="11"/>
  <c r="K239" i="21"/>
  <c r="I11" i="13"/>
  <c r="H5" i="11"/>
  <c r="G5" i="11"/>
  <c r="J11" i="11"/>
  <c r="I11" i="11"/>
  <c r="F6" i="11"/>
  <c r="J6" i="11"/>
  <c r="I6" i="11"/>
  <c r="K11" i="11"/>
  <c r="J9" i="12"/>
  <c r="K127" i="18"/>
  <c r="H8" i="12"/>
  <c r="G8" i="12"/>
  <c r="H7" i="11"/>
  <c r="K7" i="11"/>
  <c r="J12" i="11"/>
  <c r="K127" i="22"/>
  <c r="F12" i="12"/>
  <c r="G12" i="12"/>
  <c r="K10" i="11"/>
  <c r="J10" i="11"/>
  <c r="I10" i="11"/>
  <c r="F10" i="11"/>
  <c r="L8" i="11"/>
  <c r="K8" i="11"/>
  <c r="J8" i="11"/>
  <c r="H8" i="11"/>
  <c r="G8" i="11"/>
  <c r="E9" i="11"/>
  <c r="F7" i="11"/>
  <c r="I8" i="11"/>
  <c r="K12" i="11"/>
  <c r="F11" i="11"/>
  <c r="K239" i="19"/>
  <c r="F9" i="13"/>
  <c r="J9" i="11"/>
  <c r="I9" i="11"/>
  <c r="F9" i="11"/>
  <c r="E10" i="11"/>
  <c r="F8" i="11"/>
  <c r="G9" i="11"/>
  <c r="K11" i="12"/>
  <c r="J11" i="12"/>
  <c r="I11" i="12"/>
  <c r="H11" i="12"/>
  <c r="G11" i="12"/>
  <c r="F11" i="12"/>
  <c r="L11" i="12"/>
  <c r="K6" i="12"/>
  <c r="H7" i="12"/>
  <c r="K12" i="12"/>
  <c r="F8" i="12"/>
  <c r="H9" i="12"/>
  <c r="F4" i="12"/>
  <c r="E11" i="12"/>
  <c r="G4" i="12"/>
  <c r="I8" i="12"/>
  <c r="K9" i="12"/>
  <c r="H12" i="12"/>
  <c r="I6" i="12"/>
  <c r="J8" i="12"/>
  <c r="I12" i="12"/>
  <c r="E12" i="12"/>
  <c r="J6" i="12"/>
  <c r="K8" i="12"/>
  <c r="J12" i="12"/>
  <c r="F6" i="12"/>
  <c r="L8" i="12"/>
  <c r="E3" i="12"/>
  <c r="E9" i="12"/>
  <c r="G7" i="12"/>
  <c r="G9" i="12"/>
  <c r="F9" i="12"/>
  <c r="G11" i="13"/>
  <c r="K11" i="13"/>
  <c r="J11" i="13"/>
  <c r="F11" i="13"/>
  <c r="J12" i="13"/>
  <c r="J8" i="13"/>
  <c r="K9" i="13"/>
  <c r="H11" i="13"/>
  <c r="G9" i="13"/>
  <c r="F12" i="13"/>
  <c r="H9" i="13"/>
  <c r="G8" i="13"/>
  <c r="I9" i="13"/>
  <c r="G12" i="13"/>
  <c r="H8" i="13"/>
  <c r="J9" i="13"/>
  <c r="H12" i="13"/>
  <c r="I8" i="13"/>
  <c r="I12" i="13"/>
  <c r="L7" i="11"/>
  <c r="L9" i="11"/>
  <c r="L9" i="12"/>
  <c r="L11" i="11"/>
  <c r="L11" i="13"/>
  <c r="L12" i="11"/>
  <c r="L12" i="12"/>
  <c r="L12" i="13"/>
  <c r="L9" i="13"/>
  <c r="G7" i="11"/>
  <c r="I7" i="12"/>
  <c r="J7" i="12"/>
  <c r="K239" i="26"/>
  <c r="K7" i="13"/>
  <c r="J7" i="13"/>
  <c r="F7" i="13"/>
  <c r="I7" i="13"/>
  <c r="H7" i="13"/>
  <c r="L7" i="13"/>
  <c r="G7" i="13"/>
  <c r="K15" i="26"/>
  <c r="I7" i="11"/>
  <c r="K127" i="26"/>
  <c r="F7" i="12"/>
  <c r="L7" i="12"/>
  <c r="K7" i="12"/>
  <c r="G6" i="12"/>
  <c r="L6" i="12"/>
  <c r="L6" i="11"/>
  <c r="K127" i="25"/>
  <c r="K15" i="25"/>
  <c r="K6" i="11"/>
  <c r="K239" i="25"/>
  <c r="L6" i="13"/>
  <c r="K6" i="13"/>
  <c r="J6" i="13"/>
  <c r="H6" i="13"/>
  <c r="G6" i="13"/>
  <c r="F6" i="13"/>
  <c r="G6" i="11"/>
  <c r="H6" i="12"/>
  <c r="I6" i="13"/>
  <c r="I5" i="11"/>
  <c r="K127" i="24"/>
  <c r="H5" i="12"/>
  <c r="G5" i="12"/>
  <c r="F5" i="12"/>
  <c r="L5" i="12"/>
  <c r="K5" i="12"/>
  <c r="J5" i="12"/>
  <c r="I5" i="12"/>
  <c r="K15" i="24"/>
  <c r="L5" i="11"/>
  <c r="J5" i="11"/>
  <c r="K5" i="11"/>
  <c r="F5" i="11"/>
  <c r="K239" i="24"/>
  <c r="I5" i="13"/>
  <c r="H5" i="13"/>
  <c r="F5" i="13"/>
  <c r="G5" i="13"/>
  <c r="K5" i="13"/>
  <c r="L5" i="13"/>
  <c r="J5" i="13"/>
  <c r="G10" i="11"/>
  <c r="K127" i="20"/>
  <c r="L10" i="12"/>
  <c r="K10" i="12"/>
  <c r="J10" i="12"/>
  <c r="F10" i="12"/>
  <c r="H10" i="12"/>
  <c r="G10" i="12"/>
  <c r="I10" i="12"/>
  <c r="K239" i="20"/>
  <c r="K10" i="13"/>
  <c r="J10" i="13"/>
  <c r="I10" i="13"/>
  <c r="H10" i="13"/>
  <c r="L10" i="13"/>
  <c r="G10" i="13"/>
  <c r="F10" i="13"/>
  <c r="L10" i="11"/>
  <c r="K15" i="20"/>
  <c r="K239" i="23"/>
  <c r="G4" i="13"/>
  <c r="F4" i="13"/>
  <c r="L4" i="13"/>
  <c r="K4" i="13"/>
  <c r="J4" i="13"/>
  <c r="I4" i="13"/>
  <c r="H4" i="13"/>
  <c r="K4" i="11"/>
  <c r="H4" i="12"/>
  <c r="K15" i="23"/>
  <c r="L4" i="11"/>
  <c r="K127" i="23"/>
  <c r="L4" i="12"/>
  <c r="K4" i="12"/>
  <c r="J4" i="12"/>
  <c r="I4" i="12"/>
  <c r="F4" i="11"/>
  <c r="F3" i="11"/>
  <c r="H3" i="11"/>
  <c r="I3" i="11"/>
  <c r="G3" i="12"/>
  <c r="K127" i="2"/>
  <c r="L3" i="12"/>
  <c r="F3" i="12"/>
  <c r="K3" i="12"/>
  <c r="J3" i="12"/>
  <c r="J3" i="11"/>
  <c r="H3" i="12"/>
  <c r="K15" i="2"/>
  <c r="G3" i="11"/>
  <c r="K239" i="2"/>
  <c r="J3" i="13"/>
  <c r="I3" i="13"/>
  <c r="H3" i="13"/>
  <c r="L3" i="13"/>
  <c r="K3" i="13"/>
  <c r="G3" i="13"/>
  <c r="F3" i="13"/>
  <c r="K3" i="11"/>
  <c r="I3" i="12"/>
  <c r="D655" i="11"/>
  <c r="D835" i="11"/>
  <c r="D285" i="13"/>
  <c r="D295" i="13"/>
  <c r="D866" i="13"/>
  <c r="D546" i="13"/>
  <c r="D426" i="13"/>
  <c r="D316" i="13"/>
  <c r="D16" i="13"/>
  <c r="D976" i="12"/>
  <c r="D936" i="12"/>
  <c r="D896" i="12"/>
  <c r="D856" i="12"/>
  <c r="D816" i="12"/>
  <c r="D776" i="12"/>
  <c r="D736" i="12"/>
  <c r="D696" i="12"/>
  <c r="D656" i="12"/>
  <c r="D616" i="12"/>
  <c r="D576" i="12"/>
  <c r="D536" i="12"/>
  <c r="D496" i="12"/>
  <c r="D456" i="12"/>
  <c r="D416" i="12"/>
  <c r="D376" i="12"/>
  <c r="D336" i="12"/>
  <c r="D296" i="12"/>
  <c r="D256" i="12"/>
  <c r="D666" i="13"/>
  <c r="D266" i="13"/>
  <c r="D226" i="13"/>
  <c r="D186" i="13"/>
  <c r="D146" i="13"/>
  <c r="D106" i="13"/>
  <c r="D66" i="13"/>
  <c r="D966" i="13"/>
  <c r="D786" i="13"/>
  <c r="D466" i="13"/>
  <c r="D356" i="13"/>
  <c r="D306" i="13"/>
  <c r="D966" i="12"/>
  <c r="D926" i="12"/>
  <c r="D886" i="12"/>
  <c r="D846" i="12"/>
  <c r="D806" i="12"/>
  <c r="D766" i="12"/>
  <c r="D726" i="12"/>
  <c r="D686" i="12"/>
  <c r="D646" i="12"/>
  <c r="D606" i="12"/>
  <c r="D566" i="12"/>
  <c r="D526" i="12"/>
  <c r="D486" i="12"/>
  <c r="D446" i="12"/>
  <c r="D406" i="12"/>
  <c r="D366" i="12"/>
  <c r="D326" i="12"/>
  <c r="D286" i="12"/>
  <c r="D246" i="12"/>
  <c r="D906" i="13"/>
  <c r="D586" i="13"/>
  <c r="D256" i="13"/>
  <c r="D216" i="13"/>
  <c r="D176" i="13"/>
  <c r="D136" i="13"/>
  <c r="D96" i="13"/>
  <c r="D56" i="13"/>
  <c r="D36" i="13"/>
  <c r="D26" i="13"/>
  <c r="D706" i="13"/>
  <c r="D626" i="13"/>
  <c r="D436" i="13"/>
  <c r="D986" i="12"/>
  <c r="D946" i="12"/>
  <c r="D906" i="12"/>
  <c r="D866" i="12"/>
  <c r="D826" i="12"/>
  <c r="D786" i="12"/>
  <c r="D746" i="12"/>
  <c r="D706" i="12"/>
  <c r="D666" i="12"/>
  <c r="D626" i="12"/>
  <c r="D586" i="12"/>
  <c r="D546" i="12"/>
  <c r="D506" i="12"/>
  <c r="D466" i="12"/>
  <c r="D426" i="12"/>
  <c r="D386" i="12"/>
  <c r="D346" i="12"/>
  <c r="D306" i="12"/>
  <c r="D266" i="12"/>
  <c r="D236" i="12"/>
  <c r="D196" i="12"/>
  <c r="D156" i="12"/>
  <c r="D116" i="12"/>
  <c r="D76" i="12"/>
  <c r="D16" i="12"/>
  <c r="D986" i="11"/>
  <c r="D946" i="11"/>
  <c r="D906" i="11"/>
  <c r="D866" i="11"/>
  <c r="D826" i="11"/>
  <c r="D506" i="13"/>
  <c r="D36" i="12"/>
  <c r="D226" i="12"/>
  <c r="D186" i="12"/>
  <c r="D146" i="12"/>
  <c r="D106" i="12"/>
  <c r="D66" i="12"/>
  <c r="D976" i="11"/>
  <c r="D936" i="11"/>
  <c r="D896" i="11"/>
  <c r="D856" i="11"/>
  <c r="D816" i="11"/>
  <c r="D86" i="13"/>
  <c r="D996" i="12"/>
  <c r="D836" i="12"/>
  <c r="D676" i="12"/>
  <c r="D516" i="12"/>
  <c r="D356" i="12"/>
  <c r="D8" i="9"/>
  <c r="D436" i="12"/>
  <c r="D746" i="13"/>
  <c r="D396" i="13"/>
  <c r="D126" i="13"/>
  <c r="D26" i="12"/>
  <c r="D966" i="11"/>
  <c r="D876" i="11"/>
  <c r="D796" i="11"/>
  <c r="D756" i="11"/>
  <c r="D716" i="11"/>
  <c r="D676" i="11"/>
  <c r="D636" i="11"/>
  <c r="D596" i="11"/>
  <c r="D556" i="11"/>
  <c r="D516" i="11"/>
  <c r="D476" i="11"/>
  <c r="D436" i="11"/>
  <c r="D396" i="11"/>
  <c r="D356" i="11"/>
  <c r="D316" i="11"/>
  <c r="D276" i="11"/>
  <c r="D236" i="11"/>
  <c r="D196" i="11"/>
  <c r="D156" i="11"/>
  <c r="D116" i="11"/>
  <c r="D76" i="11"/>
  <c r="D36" i="11"/>
  <c r="D7" i="9"/>
  <c r="D276" i="12"/>
  <c r="D166" i="13"/>
  <c r="D76" i="13"/>
  <c r="D46" i="13"/>
  <c r="D956" i="12"/>
  <c r="D796" i="12"/>
  <c r="D636" i="12"/>
  <c r="D476" i="12"/>
  <c r="D316" i="12"/>
  <c r="D246" i="13"/>
  <c r="D596" i="12"/>
  <c r="D386" i="13"/>
  <c r="D206" i="13"/>
  <c r="D116" i="13"/>
  <c r="D996" i="11"/>
  <c r="D956" i="11"/>
  <c r="D926" i="11"/>
  <c r="D846" i="11"/>
  <c r="D786" i="11"/>
  <c r="D746" i="11"/>
  <c r="D706" i="11"/>
  <c r="D666" i="11"/>
  <c r="D626" i="11"/>
  <c r="D586" i="11"/>
  <c r="D546" i="11"/>
  <c r="D506" i="11"/>
  <c r="D466" i="11"/>
  <c r="D426" i="11"/>
  <c r="D386" i="11"/>
  <c r="D346" i="11"/>
  <c r="D306" i="11"/>
  <c r="D266" i="11"/>
  <c r="D226" i="11"/>
  <c r="D186" i="11"/>
  <c r="D146" i="11"/>
  <c r="D106" i="11"/>
  <c r="D66" i="11"/>
  <c r="D26" i="11"/>
  <c r="D156" i="13"/>
  <c r="D916" i="12"/>
  <c r="D756" i="12"/>
  <c r="D895" i="11"/>
  <c r="D905" i="11"/>
  <c r="D255" i="13"/>
  <c r="D825" i="13"/>
  <c r="D835" i="13"/>
  <c r="D927" i="13"/>
  <c r="D797" i="13"/>
  <c r="D737" i="13"/>
  <c r="D667" i="13"/>
  <c r="D607" i="13"/>
  <c r="D477" i="13"/>
  <c r="D367" i="13"/>
  <c r="D267" i="13"/>
  <c r="D227" i="13"/>
  <c r="D187" i="13"/>
  <c r="D147" i="13"/>
  <c r="D107" i="13"/>
  <c r="D67" i="13"/>
  <c r="D27" i="13"/>
  <c r="D997" i="13"/>
  <c r="D917" i="13"/>
  <c r="D857" i="13"/>
  <c r="D787" i="13"/>
  <c r="D727" i="13"/>
  <c r="D597" i="13"/>
  <c r="D537" i="13"/>
  <c r="D467" i="13"/>
  <c r="D417" i="13"/>
  <c r="D357" i="13"/>
  <c r="D307" i="13"/>
  <c r="D37" i="13"/>
  <c r="D967" i="12"/>
  <c r="D927" i="12"/>
  <c r="D887" i="12"/>
  <c r="D847" i="12"/>
  <c r="D807" i="12"/>
  <c r="D767" i="12"/>
  <c r="D727" i="12"/>
  <c r="D687" i="12"/>
  <c r="D647" i="12"/>
  <c r="D607" i="12"/>
  <c r="D567" i="12"/>
  <c r="D527" i="12"/>
  <c r="D487" i="12"/>
  <c r="D447" i="12"/>
  <c r="D407" i="12"/>
  <c r="D367" i="12"/>
  <c r="D327" i="12"/>
  <c r="D287" i="12"/>
  <c r="D247" i="12"/>
  <c r="D987" i="13"/>
  <c r="D907" i="13"/>
  <c r="D847" i="13"/>
  <c r="D717" i="13"/>
  <c r="D657" i="13"/>
  <c r="D587" i="13"/>
  <c r="D527" i="13"/>
  <c r="D407" i="13"/>
  <c r="D257" i="13"/>
  <c r="D217" i="13"/>
  <c r="D177" i="13"/>
  <c r="D137" i="13"/>
  <c r="D97" i="13"/>
  <c r="D57" i="13"/>
  <c r="D977" i="13"/>
  <c r="D837" i="13"/>
  <c r="D777" i="13"/>
  <c r="D707" i="13"/>
  <c r="D647" i="13"/>
  <c r="D517" i="13"/>
  <c r="D457" i="13"/>
  <c r="D397" i="13"/>
  <c r="D347" i="13"/>
  <c r="D297" i="13"/>
  <c r="D997" i="12"/>
  <c r="D957" i="12"/>
  <c r="D917" i="12"/>
  <c r="D877" i="12"/>
  <c r="D837" i="12"/>
  <c r="D797" i="12"/>
  <c r="D757" i="12"/>
  <c r="D717" i="12"/>
  <c r="D677" i="12"/>
  <c r="D637" i="12"/>
  <c r="D597" i="12"/>
  <c r="D557" i="12"/>
  <c r="D517" i="12"/>
  <c r="D477" i="12"/>
  <c r="D437" i="12"/>
  <c r="D397" i="12"/>
  <c r="D357" i="12"/>
  <c r="D317" i="12"/>
  <c r="D277" i="12"/>
  <c r="D897" i="13"/>
  <c r="D807" i="13"/>
  <c r="D437" i="13"/>
  <c r="D377" i="13"/>
  <c r="D987" i="12"/>
  <c r="D947" i="12"/>
  <c r="D907" i="12"/>
  <c r="D867" i="12"/>
  <c r="D827" i="12"/>
  <c r="D787" i="12"/>
  <c r="D747" i="12"/>
  <c r="D707" i="12"/>
  <c r="D667" i="12"/>
  <c r="D627" i="12"/>
  <c r="D587" i="12"/>
  <c r="D547" i="12"/>
  <c r="D507" i="12"/>
  <c r="D467" i="12"/>
  <c r="D427" i="12"/>
  <c r="D387" i="12"/>
  <c r="D347" i="12"/>
  <c r="D307" i="12"/>
  <c r="D267" i="12"/>
  <c r="D237" i="12"/>
  <c r="D197" i="12"/>
  <c r="D157" i="12"/>
  <c r="D117" i="12"/>
  <c r="D77" i="12"/>
  <c r="D987" i="11"/>
  <c r="D887" i="13"/>
  <c r="D697" i="13"/>
  <c r="D617" i="13"/>
  <c r="D507" i="13"/>
  <c r="D37" i="12"/>
  <c r="D967" i="13"/>
  <c r="D877" i="13"/>
  <c r="D687" i="13"/>
  <c r="D427" i="13"/>
  <c r="D7" i="13"/>
  <c r="E7" i="13" s="1"/>
  <c r="D977" i="12"/>
  <c r="D937" i="12"/>
  <c r="D897" i="12"/>
  <c r="D857" i="12"/>
  <c r="D817" i="12"/>
  <c r="D777" i="12"/>
  <c r="D737" i="12"/>
  <c r="D697" i="12"/>
  <c r="D657" i="12"/>
  <c r="D617" i="12"/>
  <c r="D577" i="12"/>
  <c r="D537" i="12"/>
  <c r="D497" i="12"/>
  <c r="D457" i="12"/>
  <c r="D417" i="12"/>
  <c r="D377" i="12"/>
  <c r="D337" i="12"/>
  <c r="D297" i="12"/>
  <c r="D257" i="12"/>
  <c r="D227" i="12"/>
  <c r="D187" i="12"/>
  <c r="D147" i="12"/>
  <c r="D107" i="12"/>
  <c r="D67" i="12"/>
  <c r="D977" i="11"/>
  <c r="D937" i="11"/>
  <c r="D957" i="13"/>
  <c r="D867" i="13"/>
  <c r="D767" i="13"/>
  <c r="D677" i="13"/>
  <c r="D497" i="13"/>
  <c r="D287" i="13"/>
  <c r="D247" i="13"/>
  <c r="D207" i="13"/>
  <c r="D167" i="13"/>
  <c r="D127" i="13"/>
  <c r="D87" i="13"/>
  <c r="D747" i="13"/>
  <c r="D567" i="13"/>
  <c r="D487" i="13"/>
  <c r="D327" i="13"/>
  <c r="D27" i="12"/>
  <c r="D967" i="11"/>
  <c r="D877" i="11"/>
  <c r="D797" i="11"/>
  <c r="D757" i="11"/>
  <c r="D717" i="11"/>
  <c r="D677" i="11"/>
  <c r="D637" i="11"/>
  <c r="D597" i="11"/>
  <c r="D557" i="11"/>
  <c r="D517" i="11"/>
  <c r="D477" i="11"/>
  <c r="D437" i="11"/>
  <c r="D397" i="11"/>
  <c r="D357" i="11"/>
  <c r="D317" i="11"/>
  <c r="D277" i="11"/>
  <c r="D237" i="11"/>
  <c r="D197" i="11"/>
  <c r="D157" i="11"/>
  <c r="D117" i="11"/>
  <c r="D77" i="11"/>
  <c r="D37" i="11"/>
  <c r="D177" i="12"/>
  <c r="D917" i="11"/>
  <c r="D697" i="11"/>
  <c r="D657" i="11"/>
  <c r="D577" i="11"/>
  <c r="D557" i="13"/>
  <c r="D447" i="13"/>
  <c r="D317" i="13"/>
  <c r="D77" i="13"/>
  <c r="D47" i="13"/>
  <c r="D17" i="13"/>
  <c r="D827" i="13"/>
  <c r="D97" i="12"/>
  <c r="D837" i="11"/>
  <c r="D777" i="11"/>
  <c r="D737" i="11"/>
  <c r="D547" i="13"/>
  <c r="D387" i="13"/>
  <c r="D117" i="13"/>
  <c r="D17" i="12"/>
  <c r="D997" i="11"/>
  <c r="D957" i="11"/>
  <c r="D927" i="11"/>
  <c r="D867" i="11"/>
  <c r="D857" i="11"/>
  <c r="D847" i="11"/>
  <c r="D787" i="11"/>
  <c r="D747" i="11"/>
  <c r="D707" i="11"/>
  <c r="D667" i="11"/>
  <c r="D627" i="11"/>
  <c r="D587" i="11"/>
  <c r="D547" i="11"/>
  <c r="D507" i="11"/>
  <c r="D467" i="11"/>
  <c r="D427" i="11"/>
  <c r="D387" i="11"/>
  <c r="D347" i="11"/>
  <c r="D307" i="11"/>
  <c r="D267" i="11"/>
  <c r="D227" i="11"/>
  <c r="D187" i="11"/>
  <c r="D147" i="11"/>
  <c r="D107" i="11"/>
  <c r="D67" i="11"/>
  <c r="D27" i="11"/>
  <c r="D217" i="12"/>
  <c r="D617" i="11"/>
  <c r="D537" i="11"/>
  <c r="D157" i="13"/>
  <c r="D13" i="9"/>
  <c r="D197" i="13"/>
  <c r="D137" i="12"/>
  <c r="D57" i="12"/>
  <c r="D947" i="11"/>
  <c r="D915" i="11"/>
  <c r="D245" i="13"/>
  <c r="D935" i="13"/>
  <c r="D805" i="13"/>
  <c r="D745" i="13"/>
  <c r="D675" i="13"/>
  <c r="D615" i="13"/>
  <c r="D485" i="13"/>
  <c r="D375" i="13"/>
  <c r="D275" i="13"/>
  <c r="D235" i="13"/>
  <c r="D195" i="13"/>
  <c r="D155" i="13"/>
  <c r="D115" i="13"/>
  <c r="D75" i="13"/>
  <c r="D5" i="13"/>
  <c r="E5" i="13" s="1"/>
  <c r="D925" i="13"/>
  <c r="D865" i="13"/>
  <c r="D795" i="13"/>
  <c r="D735" i="13"/>
  <c r="D605" i="13"/>
  <c r="D545" i="13"/>
  <c r="D475" i="13"/>
  <c r="D425" i="13"/>
  <c r="D365" i="13"/>
  <c r="D315" i="13"/>
  <c r="D975" i="12"/>
  <c r="D935" i="12"/>
  <c r="D895" i="12"/>
  <c r="D855" i="12"/>
  <c r="D815" i="12"/>
  <c r="D775" i="12"/>
  <c r="D735" i="12"/>
  <c r="D695" i="12"/>
  <c r="D655" i="12"/>
  <c r="D615" i="12"/>
  <c r="D575" i="12"/>
  <c r="D535" i="12"/>
  <c r="D495" i="12"/>
  <c r="D455" i="12"/>
  <c r="D415" i="12"/>
  <c r="D375" i="12"/>
  <c r="D335" i="12"/>
  <c r="D295" i="12"/>
  <c r="D255" i="12"/>
  <c r="D995" i="13"/>
  <c r="D915" i="13"/>
  <c r="D855" i="13"/>
  <c r="D725" i="13"/>
  <c r="D665" i="13"/>
  <c r="D595" i="13"/>
  <c r="D535" i="13"/>
  <c r="D415" i="13"/>
  <c r="D265" i="13"/>
  <c r="D225" i="13"/>
  <c r="D185" i="13"/>
  <c r="D145" i="13"/>
  <c r="D105" i="13"/>
  <c r="D65" i="13"/>
  <c r="D985" i="13"/>
  <c r="D845" i="13"/>
  <c r="D785" i="13"/>
  <c r="D715" i="13"/>
  <c r="D655" i="13"/>
  <c r="D525" i="13"/>
  <c r="D465" i="13"/>
  <c r="D405" i="13"/>
  <c r="D355" i="13"/>
  <c r="D305" i="13"/>
  <c r="D15" i="13"/>
  <c r="D965" i="12"/>
  <c r="D925" i="12"/>
  <c r="D885" i="12"/>
  <c r="D845" i="12"/>
  <c r="D805" i="12"/>
  <c r="D765" i="12"/>
  <c r="D725" i="12"/>
  <c r="D685" i="12"/>
  <c r="D645" i="12"/>
  <c r="D605" i="12"/>
  <c r="D565" i="12"/>
  <c r="D525" i="12"/>
  <c r="D485" i="12"/>
  <c r="D445" i="12"/>
  <c r="D405" i="12"/>
  <c r="D365" i="12"/>
  <c r="D325" i="12"/>
  <c r="D285" i="12"/>
  <c r="D245" i="12"/>
  <c r="D815" i="13"/>
  <c r="D455" i="13"/>
  <c r="D445" i="13"/>
  <c r="D385" i="13"/>
  <c r="D25" i="13"/>
  <c r="D995" i="12"/>
  <c r="D955" i="12"/>
  <c r="D915" i="12"/>
  <c r="D875" i="12"/>
  <c r="D835" i="12"/>
  <c r="D795" i="12"/>
  <c r="D755" i="12"/>
  <c r="D715" i="12"/>
  <c r="D675" i="12"/>
  <c r="D635" i="12"/>
  <c r="D595" i="12"/>
  <c r="D555" i="12"/>
  <c r="D515" i="12"/>
  <c r="D475" i="12"/>
  <c r="D435" i="12"/>
  <c r="D395" i="12"/>
  <c r="D355" i="12"/>
  <c r="D315" i="12"/>
  <c r="D275" i="12"/>
  <c r="D205" i="12"/>
  <c r="D165" i="12"/>
  <c r="D125" i="12"/>
  <c r="D85" i="12"/>
  <c r="D45" i="12"/>
  <c r="D995" i="11"/>
  <c r="D905" i="13"/>
  <c r="D895" i="13"/>
  <c r="D705" i="13"/>
  <c r="D625" i="13"/>
  <c r="D35" i="13"/>
  <c r="D5" i="12"/>
  <c r="E5" i="12" s="1"/>
  <c r="D885" i="13"/>
  <c r="D695" i="13"/>
  <c r="D515" i="13"/>
  <c r="D435" i="13"/>
  <c r="D985" i="12"/>
  <c r="D945" i="12"/>
  <c r="D905" i="12"/>
  <c r="D865" i="12"/>
  <c r="D825" i="12"/>
  <c r="D785" i="12"/>
  <c r="D745" i="12"/>
  <c r="D705" i="12"/>
  <c r="D665" i="12"/>
  <c r="D625" i="12"/>
  <c r="D585" i="12"/>
  <c r="D545" i="12"/>
  <c r="D505" i="12"/>
  <c r="D465" i="12"/>
  <c r="D425" i="12"/>
  <c r="D385" i="12"/>
  <c r="D345" i="12"/>
  <c r="D305" i="12"/>
  <c r="D265" i="12"/>
  <c r="D235" i="12"/>
  <c r="D195" i="12"/>
  <c r="D155" i="12"/>
  <c r="D115" i="12"/>
  <c r="D75" i="12"/>
  <c r="D985" i="11"/>
  <c r="D945" i="11"/>
  <c r="D975" i="13"/>
  <c r="D965" i="13"/>
  <c r="D875" i="13"/>
  <c r="D685" i="13"/>
  <c r="D505" i="13"/>
  <c r="D35" i="12"/>
  <c r="D15" i="12"/>
  <c r="D765" i="13"/>
  <c r="D755" i="13"/>
  <c r="D585" i="13"/>
  <c r="D575" i="13"/>
  <c r="D335" i="13"/>
  <c r="D55" i="13"/>
  <c r="D885" i="11"/>
  <c r="D805" i="11"/>
  <c r="D765" i="11"/>
  <c r="D725" i="11"/>
  <c r="D685" i="11"/>
  <c r="D645" i="11"/>
  <c r="D605" i="11"/>
  <c r="D565" i="11"/>
  <c r="D525" i="11"/>
  <c r="D485" i="11"/>
  <c r="D445" i="11"/>
  <c r="D405" i="11"/>
  <c r="D365" i="11"/>
  <c r="D325" i="11"/>
  <c r="D285" i="11"/>
  <c r="D245" i="11"/>
  <c r="D205" i="11"/>
  <c r="D165" i="11"/>
  <c r="D125" i="11"/>
  <c r="D85" i="11"/>
  <c r="D45" i="11"/>
  <c r="D5" i="11"/>
  <c r="D215" i="13"/>
  <c r="D845" i="11"/>
  <c r="D785" i="11"/>
  <c r="D705" i="11"/>
  <c r="D545" i="11"/>
  <c r="D775" i="13"/>
  <c r="D565" i="13"/>
  <c r="D495" i="13"/>
  <c r="D325" i="13"/>
  <c r="D95" i="13"/>
  <c r="D85" i="13"/>
  <c r="D975" i="11"/>
  <c r="D6" i="9"/>
  <c r="D925" i="11"/>
  <c r="D745" i="11"/>
  <c r="D665" i="11"/>
  <c r="D555" i="13"/>
  <c r="D395" i="13"/>
  <c r="D135" i="13"/>
  <c r="D125" i="13"/>
  <c r="D25" i="12"/>
  <c r="D965" i="11"/>
  <c r="D875" i="11"/>
  <c r="D795" i="11"/>
  <c r="D755" i="11"/>
  <c r="D715" i="11"/>
  <c r="D675" i="11"/>
  <c r="D635" i="11"/>
  <c r="D595" i="11"/>
  <c r="D555" i="11"/>
  <c r="D515" i="11"/>
  <c r="D475" i="11"/>
  <c r="D435" i="11"/>
  <c r="D395" i="11"/>
  <c r="D355" i="11"/>
  <c r="D315" i="11"/>
  <c r="D275" i="11"/>
  <c r="D235" i="11"/>
  <c r="D195" i="11"/>
  <c r="D155" i="11"/>
  <c r="D115" i="11"/>
  <c r="D75" i="11"/>
  <c r="D35" i="11"/>
  <c r="D205" i="13"/>
  <c r="D625" i="11"/>
  <c r="D175" i="13"/>
  <c r="D165" i="13"/>
  <c r="D45" i="13"/>
  <c r="D935" i="11"/>
  <c r="D865" i="11"/>
  <c r="D855" i="11"/>
  <c r="D5" i="9"/>
  <c r="D955" i="11"/>
  <c r="D585" i="11"/>
  <c r="A2" i="24"/>
  <c r="D615" i="11"/>
  <c r="D775" i="11"/>
  <c r="D916" i="11"/>
  <c r="D6" i="12"/>
  <c r="E6" i="12" s="1"/>
  <c r="D166" i="12"/>
  <c r="D207" i="12"/>
  <c r="D215" i="12"/>
  <c r="D225" i="12"/>
  <c r="D716" i="12"/>
  <c r="D346" i="13"/>
  <c r="D126" i="12"/>
  <c r="D167" i="12"/>
  <c r="D175" i="12"/>
  <c r="D185" i="12"/>
  <c r="D216" i="12"/>
  <c r="D736" i="11"/>
  <c r="D7" i="12"/>
  <c r="E7" i="12" s="1"/>
  <c r="D86" i="12"/>
  <c r="D127" i="12"/>
  <c r="D135" i="12"/>
  <c r="D145" i="12"/>
  <c r="D176" i="12"/>
  <c r="D396" i="12"/>
  <c r="D46" i="12"/>
  <c r="D87" i="12"/>
  <c r="D95" i="12"/>
  <c r="D105" i="12"/>
  <c r="D136" i="12"/>
  <c r="D876" i="12"/>
  <c r="D627" i="13"/>
  <c r="D635" i="13"/>
  <c r="D645" i="13"/>
  <c r="D998" i="13"/>
  <c r="D918" i="13"/>
  <c r="D858" i="13"/>
  <c r="D788" i="13"/>
  <c r="D728" i="13"/>
  <c r="D598" i="13"/>
  <c r="D538" i="13"/>
  <c r="D468" i="13"/>
  <c r="D418" i="13"/>
  <c r="D358" i="13"/>
  <c r="D308" i="13"/>
  <c r="D38" i="13"/>
  <c r="D968" i="12"/>
  <c r="D928" i="12"/>
  <c r="D888" i="12"/>
  <c r="D848" i="12"/>
  <c r="D808" i="12"/>
  <c r="D768" i="12"/>
  <c r="D728" i="12"/>
  <c r="D688" i="12"/>
  <c r="D648" i="12"/>
  <c r="D608" i="12"/>
  <c r="D568" i="12"/>
  <c r="D528" i="12"/>
  <c r="D488" i="12"/>
  <c r="D448" i="12"/>
  <c r="D408" i="12"/>
  <c r="D368" i="12"/>
  <c r="D328" i="12"/>
  <c r="D288" i="12"/>
  <c r="D248" i="12"/>
  <c r="D988" i="13"/>
  <c r="D908" i="13"/>
  <c r="D848" i="13"/>
  <c r="D718" i="13"/>
  <c r="D658" i="13"/>
  <c r="D588" i="13"/>
  <c r="D528" i="13"/>
  <c r="D408" i="13"/>
  <c r="D258" i="13"/>
  <c r="D218" i="13"/>
  <c r="D178" i="13"/>
  <c r="D138" i="13"/>
  <c r="D98" i="13"/>
  <c r="D58" i="13"/>
  <c r="D978" i="13"/>
  <c r="D838" i="13"/>
  <c r="D778" i="13"/>
  <c r="D708" i="13"/>
  <c r="D648" i="13"/>
  <c r="D518" i="13"/>
  <c r="D458" i="13"/>
  <c r="D398" i="13"/>
  <c r="D348" i="13"/>
  <c r="D298" i="13"/>
  <c r="D8" i="13"/>
  <c r="E8" i="13" s="1"/>
  <c r="D998" i="12"/>
  <c r="D958" i="12"/>
  <c r="D918" i="12"/>
  <c r="D878" i="12"/>
  <c r="D838" i="12"/>
  <c r="D798" i="12"/>
  <c r="D758" i="12"/>
  <c r="D718" i="12"/>
  <c r="D678" i="12"/>
  <c r="D638" i="12"/>
  <c r="D598" i="12"/>
  <c r="D558" i="12"/>
  <c r="D518" i="12"/>
  <c r="D478" i="12"/>
  <c r="D438" i="12"/>
  <c r="D398" i="12"/>
  <c r="D358" i="12"/>
  <c r="D318" i="12"/>
  <c r="D278" i="12"/>
  <c r="D968" i="13"/>
  <c r="D898" i="13"/>
  <c r="D828" i="13"/>
  <c r="D768" i="13"/>
  <c r="D638" i="13"/>
  <c r="D578" i="13"/>
  <c r="D508" i="13"/>
  <c r="D448" i="13"/>
  <c r="D288" i="13"/>
  <c r="D248" i="13"/>
  <c r="D208" i="13"/>
  <c r="D168" i="13"/>
  <c r="D128" i="13"/>
  <c r="D88" i="13"/>
  <c r="D18" i="13"/>
  <c r="D888" i="13"/>
  <c r="D698" i="13"/>
  <c r="D618" i="13"/>
  <c r="D608" i="13"/>
  <c r="D38" i="12"/>
  <c r="D878" i="13"/>
  <c r="D688" i="13"/>
  <c r="D428" i="13"/>
  <c r="D978" i="12"/>
  <c r="D938" i="12"/>
  <c r="D898" i="12"/>
  <c r="D858" i="12"/>
  <c r="D818" i="12"/>
  <c r="D778" i="12"/>
  <c r="D738" i="12"/>
  <c r="D698" i="12"/>
  <c r="D658" i="12"/>
  <c r="D618" i="12"/>
  <c r="D578" i="12"/>
  <c r="D538" i="12"/>
  <c r="D498" i="12"/>
  <c r="D458" i="12"/>
  <c r="D418" i="12"/>
  <c r="D378" i="12"/>
  <c r="D338" i="12"/>
  <c r="D298" i="12"/>
  <c r="D258" i="12"/>
  <c r="D228" i="12"/>
  <c r="D188" i="12"/>
  <c r="D148" i="12"/>
  <c r="D108" i="12"/>
  <c r="D68" i="12"/>
  <c r="D978" i="11"/>
  <c r="D938" i="11"/>
  <c r="D898" i="11"/>
  <c r="D858" i="11"/>
  <c r="D818" i="11"/>
  <c r="D958" i="13"/>
  <c r="D868" i="13"/>
  <c r="D678" i="13"/>
  <c r="D668" i="13"/>
  <c r="D498" i="13"/>
  <c r="D948" i="13"/>
  <c r="D758" i="13"/>
  <c r="D488" i="13"/>
  <c r="D478" i="13"/>
  <c r="D218" i="12"/>
  <c r="D178" i="12"/>
  <c r="D138" i="12"/>
  <c r="D98" i="12"/>
  <c r="D58" i="12"/>
  <c r="D8" i="12"/>
  <c r="E8" i="12" s="1"/>
  <c r="D968" i="11"/>
  <c r="D928" i="11"/>
  <c r="D888" i="11"/>
  <c r="D848" i="11"/>
  <c r="D808" i="11"/>
  <c r="D18" i="11"/>
  <c r="D58" i="11"/>
  <c r="D98" i="11"/>
  <c r="D138" i="11"/>
  <c r="D178" i="11"/>
  <c r="D218" i="11"/>
  <c r="D258" i="11"/>
  <c r="D298" i="11"/>
  <c r="D338" i="11"/>
  <c r="D378" i="11"/>
  <c r="D418" i="11"/>
  <c r="D458" i="11"/>
  <c r="D498" i="11"/>
  <c r="D538" i="11"/>
  <c r="D578" i="11"/>
  <c r="D618" i="11"/>
  <c r="D658" i="11"/>
  <c r="D698" i="11"/>
  <c r="D738" i="11"/>
  <c r="D778" i="11"/>
  <c r="D838" i="11"/>
  <c r="D918" i="11"/>
  <c r="D948" i="11"/>
  <c r="D268" i="12"/>
  <c r="D428" i="12"/>
  <c r="D588" i="12"/>
  <c r="D748" i="12"/>
  <c r="D908" i="12"/>
  <c r="D148" i="13"/>
  <c r="D198" i="13"/>
  <c r="D988" i="11"/>
  <c r="D108" i="13"/>
  <c r="D158" i="13"/>
  <c r="D378" i="13"/>
  <c r="A2" i="18"/>
  <c r="D28" i="11"/>
  <c r="D68" i="11"/>
  <c r="D108" i="11"/>
  <c r="D148" i="11"/>
  <c r="D188" i="11"/>
  <c r="D228" i="11"/>
  <c r="D268" i="11"/>
  <c r="D308" i="11"/>
  <c r="D348" i="11"/>
  <c r="D388" i="11"/>
  <c r="D428" i="11"/>
  <c r="D468" i="11"/>
  <c r="D508" i="11"/>
  <c r="D548" i="11"/>
  <c r="D588" i="11"/>
  <c r="D628" i="11"/>
  <c r="D668" i="11"/>
  <c r="D708" i="11"/>
  <c r="D748" i="11"/>
  <c r="D788" i="11"/>
  <c r="D868" i="11"/>
  <c r="D958" i="11"/>
  <c r="D998" i="11"/>
  <c r="D308" i="12"/>
  <c r="D468" i="12"/>
  <c r="D628" i="12"/>
  <c r="D788" i="12"/>
  <c r="D948" i="12"/>
  <c r="D68" i="13"/>
  <c r="D118" i="13"/>
  <c r="D368" i="13"/>
  <c r="D388" i="13"/>
  <c r="D548" i="13"/>
  <c r="D18" i="12"/>
  <c r="D48" i="13"/>
  <c r="D78" i="13"/>
  <c r="D318" i="13"/>
  <c r="D438" i="13"/>
  <c r="D558" i="13"/>
  <c r="D738" i="13"/>
  <c r="D296" i="13"/>
  <c r="D336" i="13"/>
  <c r="D376" i="13"/>
  <c r="D416" i="13"/>
  <c r="D456" i="13"/>
  <c r="D496" i="13"/>
  <c r="D536" i="13"/>
  <c r="D576" i="13"/>
  <c r="D616" i="13"/>
  <c r="D656" i="13"/>
  <c r="D696" i="13"/>
  <c r="D736" i="13"/>
  <c r="D776" i="13"/>
  <c r="D816" i="13"/>
  <c r="D856" i="13"/>
  <c r="D896" i="13"/>
  <c r="D936" i="13"/>
  <c r="D976" i="13"/>
  <c r="D946" i="13"/>
  <c r="D986" i="13"/>
  <c r="D476" i="13"/>
  <c r="D516" i="13"/>
  <c r="D556" i="13"/>
  <c r="D596" i="13"/>
  <c r="D636" i="13"/>
  <c r="D676" i="13"/>
  <c r="D716" i="13"/>
  <c r="D756" i="13"/>
  <c r="D796" i="13"/>
  <c r="D836" i="13"/>
  <c r="D876" i="13"/>
  <c r="D916" i="13"/>
  <c r="D956" i="13"/>
  <c r="D996" i="13"/>
  <c r="D326" i="13"/>
  <c r="D366" i="13"/>
  <c r="D406" i="13"/>
  <c r="D446" i="13"/>
  <c r="D486" i="13"/>
  <c r="D526" i="13"/>
  <c r="D566" i="13"/>
  <c r="D606" i="13"/>
  <c r="D646" i="13"/>
  <c r="D686" i="13"/>
  <c r="D726" i="13"/>
  <c r="D766" i="13"/>
  <c r="D806" i="13"/>
  <c r="D846" i="13"/>
  <c r="D886" i="13"/>
  <c r="D926" i="13"/>
  <c r="A54" i="13"/>
  <c r="A39" i="13"/>
  <c r="A31" i="13"/>
  <c r="A23" i="13"/>
  <c r="E9" i="13"/>
  <c r="A38" i="13"/>
  <c r="E6" i="13"/>
  <c r="E10" i="13"/>
  <c r="A25" i="13"/>
  <c r="E3" i="13"/>
  <c r="E11" i="13"/>
  <c r="A41" i="12"/>
  <c r="A49" i="12"/>
  <c r="A34" i="12"/>
  <c r="A26" i="12"/>
  <c r="A35" i="12"/>
  <c r="A33" i="12"/>
  <c r="A42" i="12"/>
  <c r="A27" i="12"/>
  <c r="A28" i="12"/>
  <c r="K249" i="21"/>
  <c r="E65" i="8"/>
  <c r="A65" i="8" s="1"/>
  <c r="K304" i="26"/>
  <c r="K192" i="25"/>
  <c r="K192" i="19"/>
  <c r="A192" i="2"/>
  <c r="K192" i="2" s="1"/>
  <c r="E68" i="8"/>
  <c r="A68" i="8" s="1"/>
  <c r="E66" i="8"/>
  <c r="A66" i="8" s="1"/>
  <c r="A212" i="14"/>
  <c r="Y212" i="14" s="1"/>
  <c r="Y243" i="14" s="1"/>
  <c r="K47" i="22"/>
  <c r="K326" i="22"/>
  <c r="K181" i="20"/>
  <c r="K249" i="20"/>
  <c r="K271" i="21"/>
  <c r="K159" i="22"/>
  <c r="K271" i="22"/>
  <c r="K326" i="20"/>
  <c r="K148" i="21"/>
  <c r="K214" i="21"/>
  <c r="K326" i="21"/>
  <c r="A38" i="8"/>
  <c r="K337" i="20"/>
  <c r="E92" i="8"/>
  <c r="A92" i="8" s="1"/>
  <c r="K282" i="21"/>
  <c r="K91" i="22"/>
  <c r="K170" i="22"/>
  <c r="K148" i="19"/>
  <c r="K58" i="20"/>
  <c r="E97" i="8"/>
  <c r="A97" i="8" s="1"/>
  <c r="K337" i="25"/>
  <c r="K113" i="24"/>
  <c r="K113" i="18"/>
  <c r="K337" i="23"/>
  <c r="K225" i="18"/>
  <c r="K337" i="18"/>
  <c r="K113" i="25"/>
  <c r="K337" i="24"/>
  <c r="K337" i="26"/>
  <c r="E100" i="8"/>
  <c r="A100" i="8" s="1"/>
  <c r="A311" i="14"/>
  <c r="Y311" i="14" s="1"/>
  <c r="Y342" i="14" s="1"/>
  <c r="E98" i="8"/>
  <c r="A98" i="8" s="1"/>
  <c r="K203" i="20"/>
  <c r="K91" i="21"/>
  <c r="K203" i="22"/>
  <c r="K36" i="21"/>
  <c r="K69" i="20"/>
  <c r="A304" i="2"/>
  <c r="K304" i="2" s="1"/>
  <c r="K47" i="20"/>
  <c r="K238" i="20"/>
  <c r="K282" i="20"/>
  <c r="K102" i="21"/>
  <c r="K315" i="22"/>
  <c r="K238" i="22"/>
  <c r="K14" i="20"/>
  <c r="E52" i="8"/>
  <c r="A52" i="8" s="1"/>
  <c r="E84" i="8"/>
  <c r="A84" i="8" s="1"/>
  <c r="A21" i="8"/>
  <c r="A91" i="2"/>
  <c r="K91" i="2" s="1"/>
  <c r="K47" i="21"/>
  <c r="K159" i="20"/>
  <c r="K170" i="20"/>
  <c r="E57" i="8"/>
  <c r="A57" i="8" s="1"/>
  <c r="K293" i="26"/>
  <c r="K181" i="26"/>
  <c r="K181" i="25"/>
  <c r="K69" i="24"/>
  <c r="K69" i="23"/>
  <c r="K293" i="24"/>
  <c r="A179" i="14"/>
  <c r="Y179" i="14" s="1"/>
  <c r="Y210" i="14" s="1"/>
  <c r="E58" i="8"/>
  <c r="A58" i="8" s="1"/>
  <c r="A102" i="2"/>
  <c r="K102" i="2" s="1"/>
  <c r="A293" i="2"/>
  <c r="K293" i="2" s="1"/>
  <c r="K271" i="20"/>
  <c r="K315" i="23"/>
  <c r="A181" i="2"/>
  <c r="K181" i="2" s="1"/>
  <c r="K126" i="21"/>
  <c r="K58" i="22"/>
  <c r="K282" i="22"/>
  <c r="E81" i="8"/>
  <c r="A81" i="8" s="1"/>
  <c r="K203" i="26"/>
  <c r="K315" i="19"/>
  <c r="K91" i="19"/>
  <c r="K203" i="23"/>
  <c r="A245" i="14"/>
  <c r="Y245" i="14" s="1"/>
  <c r="Y276" i="14" s="1"/>
  <c r="E89" i="8"/>
  <c r="A89" i="8" s="1"/>
  <c r="K326" i="25"/>
  <c r="K326" i="24"/>
  <c r="K214" i="24"/>
  <c r="A278" i="14"/>
  <c r="Y278" i="14" s="1"/>
  <c r="Y309" i="14" s="1"/>
  <c r="A326" i="2"/>
  <c r="K326" i="2" s="1"/>
  <c r="K238" i="21"/>
  <c r="K260" i="20"/>
  <c r="K282" i="25"/>
  <c r="K170" i="24"/>
  <c r="K238" i="23"/>
  <c r="K14" i="23"/>
  <c r="K14" i="24"/>
  <c r="K58" i="24"/>
  <c r="K249" i="24"/>
  <c r="K238" i="19"/>
  <c r="K25" i="26"/>
  <c r="K36" i="26"/>
  <c r="K159" i="18"/>
  <c r="K260" i="24"/>
  <c r="K47" i="18"/>
  <c r="K271" i="24"/>
  <c r="K159" i="19"/>
  <c r="K260" i="18"/>
  <c r="K282" i="23"/>
  <c r="K238" i="24"/>
  <c r="K214" i="26"/>
  <c r="K271" i="26"/>
  <c r="K260" i="26"/>
  <c r="K238" i="26"/>
  <c r="K271" i="18"/>
  <c r="K315" i="18"/>
  <c r="K282" i="18"/>
  <c r="K170" i="18"/>
  <c r="K260" i="19"/>
  <c r="K113" i="19"/>
  <c r="K25" i="19"/>
  <c r="K282" i="19"/>
  <c r="K170" i="19"/>
  <c r="K249" i="25"/>
  <c r="K137" i="25"/>
  <c r="K170" i="25"/>
  <c r="K14" i="25"/>
  <c r="K58" i="25"/>
  <c r="K271" i="25"/>
  <c r="K181" i="24"/>
  <c r="K25" i="24"/>
  <c r="K159" i="23"/>
  <c r="K47" i="23"/>
  <c r="K126" i="23"/>
  <c r="K148" i="23"/>
  <c r="K58" i="23"/>
  <c r="K249" i="23"/>
  <c r="K260" i="23"/>
  <c r="K271" i="23"/>
  <c r="A241" i="2"/>
  <c r="A130" i="2"/>
  <c r="E59" i="8"/>
  <c r="A59" i="8" s="1"/>
  <c r="E67" i="8"/>
  <c r="A67" i="8" s="1"/>
  <c r="E75" i="8"/>
  <c r="A75" i="8" s="1"/>
  <c r="E83" i="8"/>
  <c r="A83" i="8" s="1"/>
  <c r="E91" i="8"/>
  <c r="A91" i="8" s="1"/>
  <c r="E99" i="8"/>
  <c r="A99" i="8" s="1"/>
  <c r="E53" i="8"/>
  <c r="A53" i="8" s="1"/>
  <c r="E61" i="8"/>
  <c r="A61" i="8" s="1"/>
  <c r="E69" i="8"/>
  <c r="A69" i="8" s="1"/>
  <c r="E77" i="8"/>
  <c r="A77" i="8" s="1"/>
  <c r="E85" i="8"/>
  <c r="A85" i="8" s="1"/>
  <c r="E93" i="8"/>
  <c r="A93" i="8" s="1"/>
  <c r="E101" i="8"/>
  <c r="A101" i="8" s="1"/>
  <c r="E54" i="8"/>
  <c r="A54" i="8" s="1"/>
  <c r="E62" i="8"/>
  <c r="A62" i="8" s="1"/>
  <c r="E70" i="8"/>
  <c r="A70" i="8" s="1"/>
  <c r="E78" i="8"/>
  <c r="A78" i="8" s="1"/>
  <c r="E86" i="8"/>
  <c r="A86" i="8" s="1"/>
  <c r="E94" i="8"/>
  <c r="A94" i="8" s="1"/>
  <c r="E55" i="8"/>
  <c r="A55" i="8" s="1"/>
  <c r="E63" i="8"/>
  <c r="A63" i="8" s="1"/>
  <c r="E71" i="8"/>
  <c r="A71" i="8" s="1"/>
  <c r="E79" i="8"/>
  <c r="A79" i="8" s="1"/>
  <c r="E87" i="8"/>
  <c r="A87" i="8" s="1"/>
  <c r="E95" i="8"/>
  <c r="A95" i="8" s="1"/>
  <c r="E56" i="8"/>
  <c r="A56" i="8" s="1"/>
  <c r="E64" i="8"/>
  <c r="A64" i="8" s="1"/>
  <c r="E72" i="8"/>
  <c r="A72" i="8" s="1"/>
  <c r="E80" i="8"/>
  <c r="A80" i="8" s="1"/>
  <c r="E88" i="8"/>
  <c r="A88" i="8" s="1"/>
  <c r="E96" i="8"/>
  <c r="A96" i="8" s="1"/>
  <c r="E73" i="8"/>
  <c r="A73" i="8" s="1"/>
  <c r="A2" i="2"/>
  <c r="A146" i="14"/>
  <c r="Y146" i="14" s="1"/>
  <c r="Y177" i="14" s="1"/>
  <c r="A37" i="13" l="1"/>
  <c r="A42" i="13"/>
  <c r="A57" i="11"/>
  <c r="A205" i="11"/>
  <c r="A202" i="11"/>
  <c r="A33" i="11"/>
  <c r="A40" i="12"/>
  <c r="A50" i="13"/>
  <c r="A41" i="11"/>
  <c r="A36" i="13"/>
  <c r="A338" i="11"/>
  <c r="A209" i="11"/>
  <c r="A36" i="11"/>
  <c r="A204" i="11"/>
  <c r="A40" i="11"/>
  <c r="C4" i="2"/>
  <c r="C8" i="2"/>
  <c r="C6" i="2"/>
  <c r="C4" i="24"/>
  <c r="C6" i="24"/>
  <c r="C8" i="24"/>
  <c r="C6" i="18"/>
  <c r="C4" i="18"/>
  <c r="C8" i="18"/>
  <c r="N16" i="14"/>
  <c r="P17" i="14"/>
  <c r="V16" i="14"/>
  <c r="R16" i="14"/>
  <c r="P16" i="14"/>
  <c r="T16" i="14"/>
  <c r="T17" i="14"/>
  <c r="N17" i="14"/>
  <c r="V17" i="14"/>
  <c r="R17" i="14"/>
  <c r="A35" i="13"/>
  <c r="A41" i="13"/>
  <c r="A48" i="13"/>
  <c r="A49" i="13"/>
  <c r="A33" i="13"/>
  <c r="A64" i="13"/>
  <c r="A44" i="12"/>
  <c r="A59" i="12"/>
  <c r="A51" i="12"/>
  <c r="A38" i="12"/>
  <c r="A43" i="12"/>
  <c r="A45" i="12"/>
  <c r="A52" i="12"/>
  <c r="A37" i="12"/>
  <c r="A36" i="12"/>
  <c r="K214" i="23"/>
  <c r="K337" i="22"/>
  <c r="K225" i="19"/>
  <c r="K304" i="18"/>
  <c r="K80" i="23"/>
  <c r="K203" i="19"/>
  <c r="K91" i="23"/>
  <c r="K69" i="22"/>
  <c r="K91" i="26"/>
  <c r="K91" i="24"/>
  <c r="K293" i="21"/>
  <c r="K304" i="25"/>
  <c r="K102" i="18"/>
  <c r="K203" i="18"/>
  <c r="K315" i="21"/>
  <c r="K214" i="19"/>
  <c r="K293" i="20"/>
  <c r="K181" i="23"/>
  <c r="K181" i="19"/>
  <c r="K181" i="18"/>
  <c r="K113" i="21"/>
  <c r="K225" i="26"/>
  <c r="K80" i="20"/>
  <c r="K80" i="19"/>
  <c r="K304" i="24"/>
  <c r="K80" i="26"/>
  <c r="K315" i="26"/>
  <c r="K304" i="19"/>
  <c r="K102" i="23"/>
  <c r="K337" i="19"/>
  <c r="K69" i="19"/>
  <c r="K304" i="22"/>
  <c r="K113" i="23"/>
  <c r="K192" i="23"/>
  <c r="K326" i="19"/>
  <c r="K293" i="25"/>
  <c r="K225" i="25"/>
  <c r="K304" i="23"/>
  <c r="K102" i="26"/>
  <c r="K91" i="25"/>
  <c r="K315" i="25"/>
  <c r="K192" i="21"/>
  <c r="K225" i="21"/>
  <c r="K225" i="23"/>
  <c r="K225" i="24"/>
  <c r="K192" i="22"/>
  <c r="K80" i="18"/>
  <c r="K214" i="18"/>
  <c r="K214" i="20"/>
  <c r="K192" i="26"/>
  <c r="K69" i="18"/>
  <c r="K192" i="18"/>
  <c r="K326" i="23"/>
  <c r="K69" i="21"/>
  <c r="K192" i="20"/>
  <c r="K113" i="20"/>
  <c r="K304" i="20"/>
  <c r="K69" i="25"/>
  <c r="K102" i="19"/>
  <c r="K293" i="19"/>
  <c r="K113" i="26"/>
  <c r="K214" i="25"/>
  <c r="K102" i="25"/>
  <c r="K203" i="25"/>
  <c r="K203" i="24"/>
  <c r="K91" i="20"/>
  <c r="K293" i="23"/>
  <c r="K181" i="21"/>
  <c r="K337" i="21"/>
  <c r="K225" i="22"/>
  <c r="K80" i="21"/>
  <c r="K304" i="21"/>
  <c r="K80" i="25"/>
  <c r="K80" i="24"/>
  <c r="K315" i="24"/>
  <c r="K69" i="26"/>
  <c r="K225" i="20"/>
  <c r="K293" i="22"/>
  <c r="K203" i="21"/>
  <c r="K102" i="24"/>
  <c r="K326" i="18"/>
  <c r="K91" i="18"/>
  <c r="K293" i="18"/>
  <c r="K113" i="22"/>
  <c r="K80" i="22"/>
  <c r="K192" i="24"/>
  <c r="A242" i="2"/>
  <c r="A131" i="2"/>
  <c r="A50" i="11" l="1"/>
  <c r="A46" i="11"/>
  <c r="A348" i="11"/>
  <c r="A51" i="11"/>
  <c r="A212" i="11"/>
  <c r="A67" i="11"/>
  <c r="A214" i="11"/>
  <c r="A219" i="11"/>
  <c r="A46" i="13"/>
  <c r="A60" i="13"/>
  <c r="A43" i="11"/>
  <c r="A215" i="11"/>
  <c r="A52" i="13"/>
  <c r="A50" i="12"/>
  <c r="A47" i="13"/>
  <c r="A43" i="13"/>
  <c r="A59" i="13"/>
  <c r="A45" i="13"/>
  <c r="A51" i="13"/>
  <c r="A58" i="13"/>
  <c r="A74" i="13"/>
  <c r="A47" i="12"/>
  <c r="A62" i="12"/>
  <c r="A55" i="12"/>
  <c r="A69" i="12"/>
  <c r="A53" i="12"/>
  <c r="A46" i="12"/>
  <c r="A48" i="12"/>
  <c r="A54" i="12"/>
  <c r="A61" i="12"/>
  <c r="A243" i="2"/>
  <c r="A132" i="2"/>
  <c r="A58" i="2"/>
  <c r="K58" i="2" s="1"/>
  <c r="A60" i="12" l="1"/>
  <c r="A225" i="11"/>
  <c r="A70" i="13"/>
  <c r="A229" i="11"/>
  <c r="A77" i="11"/>
  <c r="A61" i="11"/>
  <c r="A56" i="11"/>
  <c r="A222" i="11"/>
  <c r="A57" i="13"/>
  <c r="A62" i="13"/>
  <c r="A53" i="11"/>
  <c r="A56" i="13"/>
  <c r="A224" i="11"/>
  <c r="A358" i="11"/>
  <c r="A60" i="11"/>
  <c r="A55" i="13"/>
  <c r="A68" i="13"/>
  <c r="A69" i="13"/>
  <c r="A61" i="13"/>
  <c r="A53" i="13"/>
  <c r="A84" i="13"/>
  <c r="A58" i="12"/>
  <c r="A65" i="12"/>
  <c r="A72" i="12"/>
  <c r="A71" i="12"/>
  <c r="A63" i="12"/>
  <c r="A57" i="12"/>
  <c r="A56" i="12"/>
  <c r="A64" i="12"/>
  <c r="A79" i="12"/>
  <c r="A244" i="2"/>
  <c r="A133" i="2"/>
  <c r="A66" i="13" l="1"/>
  <c r="A368" i="11"/>
  <c r="A72" i="13"/>
  <c r="A232" i="11"/>
  <c r="A71" i="11"/>
  <c r="A239" i="11"/>
  <c r="A235" i="11"/>
  <c r="A80" i="13"/>
  <c r="A70" i="12"/>
  <c r="A70" i="11"/>
  <c r="A234" i="11"/>
  <c r="A63" i="11"/>
  <c r="A67" i="13"/>
  <c r="A66" i="11"/>
  <c r="A87" i="11"/>
  <c r="A63" i="13"/>
  <c r="A79" i="13"/>
  <c r="A78" i="13"/>
  <c r="A71" i="13"/>
  <c r="A94" i="13"/>
  <c r="A65" i="13"/>
  <c r="A73" i="12"/>
  <c r="A74" i="12"/>
  <c r="A81" i="12"/>
  <c r="A82" i="12"/>
  <c r="A66" i="12"/>
  <c r="A67" i="12"/>
  <c r="A75" i="12"/>
  <c r="A89" i="12"/>
  <c r="A68" i="12"/>
  <c r="A245" i="2"/>
  <c r="A134" i="2"/>
  <c r="D12" i="14"/>
  <c r="F12" i="14"/>
  <c r="H12" i="14"/>
  <c r="L12" i="14"/>
  <c r="A47" i="2"/>
  <c r="K47" i="2" s="1"/>
  <c r="A36" i="2"/>
  <c r="K36" i="2" s="1"/>
  <c r="A25" i="2"/>
  <c r="K25" i="2" s="1"/>
  <c r="A14" i="2"/>
  <c r="K14" i="2" s="1"/>
  <c r="A113" i="14"/>
  <c r="Y113" i="14" s="1"/>
  <c r="Y144" i="14" s="1"/>
  <c r="A80" i="14"/>
  <c r="Y80" i="14" s="1"/>
  <c r="Y111" i="14" s="1"/>
  <c r="A47" i="14"/>
  <c r="Y47" i="14" s="1"/>
  <c r="Y78" i="14" s="1"/>
  <c r="A20" i="14"/>
  <c r="A19" i="14"/>
  <c r="A18" i="14"/>
  <c r="A14" i="14"/>
  <c r="Y14" i="14" s="1"/>
  <c r="Y45" i="14" s="1"/>
  <c r="B3" i="8"/>
  <c r="A16" i="2"/>
  <c r="A80" i="11" l="1"/>
  <c r="B128" i="18"/>
  <c r="B240" i="22"/>
  <c r="B128" i="21"/>
  <c r="B16" i="25"/>
  <c r="B128" i="24"/>
  <c r="B240" i="23"/>
  <c r="B16" i="22"/>
  <c r="B240" i="24"/>
  <c r="B240" i="20"/>
  <c r="B128" i="22"/>
  <c r="B16" i="26"/>
  <c r="B16" i="21"/>
  <c r="B16" i="23"/>
  <c r="B16" i="19"/>
  <c r="B16" i="20"/>
  <c r="B16" i="18"/>
  <c r="B128" i="25"/>
  <c r="B240" i="18"/>
  <c r="B240" i="26"/>
  <c r="B240" i="25"/>
  <c r="B128" i="19"/>
  <c r="B128" i="20"/>
  <c r="B16" i="24"/>
  <c r="B128" i="26"/>
  <c r="B128" i="23"/>
  <c r="B240" i="21"/>
  <c r="B240" i="19"/>
  <c r="B15" i="12"/>
  <c r="E15" i="12" s="1"/>
  <c r="B20" i="13"/>
  <c r="E20" i="13" s="1"/>
  <c r="B18" i="13"/>
  <c r="E18" i="13" s="1"/>
  <c r="B15" i="11"/>
  <c r="B19" i="11"/>
  <c r="B22" i="11"/>
  <c r="B18" i="11"/>
  <c r="B22" i="12"/>
  <c r="E22" i="12" s="1"/>
  <c r="B17" i="11"/>
  <c r="B22" i="13"/>
  <c r="E22" i="13" s="1"/>
  <c r="B14" i="13"/>
  <c r="E14" i="13" s="1"/>
  <c r="B18" i="12"/>
  <c r="E18" i="12" s="1"/>
  <c r="B21" i="11"/>
  <c r="B14" i="12"/>
  <c r="E14" i="12" s="1"/>
  <c r="B21" i="12"/>
  <c r="E21" i="12" s="1"/>
  <c r="B13" i="12"/>
  <c r="E13" i="12" s="1"/>
  <c r="B20" i="12"/>
  <c r="E20" i="12" s="1"/>
  <c r="B16" i="11"/>
  <c r="B13" i="11"/>
  <c r="B16" i="13"/>
  <c r="E16" i="13" s="1"/>
  <c r="B17" i="12"/>
  <c r="E17" i="12" s="1"/>
  <c r="B17" i="13"/>
  <c r="E17" i="13" s="1"/>
  <c r="B16" i="12"/>
  <c r="E16" i="12" s="1"/>
  <c r="B20" i="11"/>
  <c r="B14" i="11"/>
  <c r="B21" i="13"/>
  <c r="E21" i="13" s="1"/>
  <c r="B19" i="13"/>
  <c r="E19" i="13" s="1"/>
  <c r="B15" i="13"/>
  <c r="E15" i="13" s="1"/>
  <c r="B13" i="13"/>
  <c r="E13" i="13" s="1"/>
  <c r="B19" i="12"/>
  <c r="E19" i="12" s="1"/>
  <c r="A90" i="13"/>
  <c r="A242" i="11"/>
  <c r="A77" i="13"/>
  <c r="A76" i="11"/>
  <c r="A73" i="11"/>
  <c r="A249" i="11"/>
  <c r="A378" i="11"/>
  <c r="A97" i="11"/>
  <c r="A244" i="11"/>
  <c r="A80" i="12"/>
  <c r="A245" i="11"/>
  <c r="A81" i="11"/>
  <c r="A82" i="13"/>
  <c r="A76" i="13"/>
  <c r="D16" i="14"/>
  <c r="D17" i="14"/>
  <c r="H16" i="14"/>
  <c r="H17" i="14"/>
  <c r="J16" i="14"/>
  <c r="J17" i="14"/>
  <c r="L16" i="14"/>
  <c r="L17" i="14"/>
  <c r="F16" i="14"/>
  <c r="F17" i="14"/>
  <c r="A81" i="13"/>
  <c r="A89" i="13"/>
  <c r="A75" i="13"/>
  <c r="A88" i="13"/>
  <c r="A104" i="13"/>
  <c r="A73" i="13"/>
  <c r="A85" i="12"/>
  <c r="A92" i="12"/>
  <c r="A77" i="12"/>
  <c r="A91" i="12"/>
  <c r="A78" i="12"/>
  <c r="A84" i="12"/>
  <c r="A99" i="12"/>
  <c r="A83" i="12"/>
  <c r="A76" i="12"/>
  <c r="B4" i="8"/>
  <c r="B128" i="2"/>
  <c r="B240" i="2"/>
  <c r="B16" i="2"/>
  <c r="A246" i="2"/>
  <c r="A135" i="2"/>
  <c r="A23" i="14"/>
  <c r="B15" i="14"/>
  <c r="A17" i="2"/>
  <c r="E3" i="11"/>
  <c r="A21" i="14"/>
  <c r="A22" i="14"/>
  <c r="B42" i="12" l="1"/>
  <c r="E42" i="12" s="1"/>
  <c r="B25" i="13"/>
  <c r="E25" i="13" s="1"/>
  <c r="B32" i="12"/>
  <c r="E32" i="12" s="1"/>
  <c r="B29" i="13"/>
  <c r="E29" i="13" s="1"/>
  <c r="A92" i="13"/>
  <c r="A255" i="11"/>
  <c r="A254" i="11"/>
  <c r="A388" i="11"/>
  <c r="A83" i="11"/>
  <c r="B41" i="13"/>
  <c r="E41" i="13" s="1"/>
  <c r="B34" i="12"/>
  <c r="E34" i="12" s="1"/>
  <c r="B26" i="12"/>
  <c r="E26" i="12" s="1"/>
  <c r="B41" i="12"/>
  <c r="B31" i="11"/>
  <c r="B23" i="12"/>
  <c r="E23" i="12" s="1"/>
  <c r="B28" i="13"/>
  <c r="E28" i="13" s="1"/>
  <c r="B30" i="13"/>
  <c r="E30" i="13" s="1"/>
  <c r="B5" i="8"/>
  <c r="B129" i="22"/>
  <c r="K129" i="22" s="1"/>
  <c r="B130" i="18"/>
  <c r="K130" i="18" s="1"/>
  <c r="B129" i="24"/>
  <c r="K129" i="24" s="1"/>
  <c r="B17" i="23"/>
  <c r="K17" i="23" s="1"/>
  <c r="B241" i="20"/>
  <c r="K241" i="20" s="1"/>
  <c r="B241" i="24"/>
  <c r="K241" i="24" s="1"/>
  <c r="B17" i="21"/>
  <c r="K17" i="21" s="1"/>
  <c r="B241" i="22"/>
  <c r="K241" i="22" s="1"/>
  <c r="B129" i="18"/>
  <c r="B17" i="26"/>
  <c r="K17" i="26" s="1"/>
  <c r="B242" i="25"/>
  <c r="K242" i="25" s="1"/>
  <c r="B17" i="25"/>
  <c r="K17" i="25" s="1"/>
  <c r="B17" i="20"/>
  <c r="K17" i="20" s="1"/>
  <c r="B18" i="25"/>
  <c r="K18" i="25" s="1"/>
  <c r="B130" i="26"/>
  <c r="K130" i="26" s="1"/>
  <c r="B241" i="23"/>
  <c r="K241" i="23" s="1"/>
  <c r="B241" i="18"/>
  <c r="K241" i="18" s="1"/>
  <c r="B241" i="19"/>
  <c r="B129" i="20"/>
  <c r="K129" i="20" s="1"/>
  <c r="B129" i="25"/>
  <c r="K129" i="25" s="1"/>
  <c r="B242" i="22"/>
  <c r="K242" i="22" s="1"/>
  <c r="B242" i="18"/>
  <c r="K242" i="18" s="1"/>
  <c r="B242" i="24"/>
  <c r="K242" i="24" s="1"/>
  <c r="B130" i="22"/>
  <c r="K130" i="22" s="1"/>
  <c r="B18" i="23"/>
  <c r="K18" i="23" s="1"/>
  <c r="B130" i="21"/>
  <c r="K130" i="21" s="1"/>
  <c r="B241" i="25"/>
  <c r="K241" i="25" s="1"/>
  <c r="B17" i="18"/>
  <c r="K17" i="18" s="1"/>
  <c r="B129" i="23"/>
  <c r="K129" i="23" s="1"/>
  <c r="B241" i="26"/>
  <c r="K241" i="26" s="1"/>
  <c r="B130" i="19"/>
  <c r="K130" i="19" s="1"/>
  <c r="B242" i="23"/>
  <c r="K242" i="23" s="1"/>
  <c r="B242" i="21"/>
  <c r="K242" i="21" s="1"/>
  <c r="B130" i="20"/>
  <c r="K130" i="20" s="1"/>
  <c r="B17" i="24"/>
  <c r="K17" i="24" s="1"/>
  <c r="B18" i="24"/>
  <c r="K18" i="24" s="1"/>
  <c r="B129" i="21"/>
  <c r="K129" i="21" s="1"/>
  <c r="B242" i="26"/>
  <c r="K242" i="26" s="1"/>
  <c r="B18" i="21"/>
  <c r="K18" i="21" s="1"/>
  <c r="B17" i="22"/>
  <c r="K17" i="22" s="1"/>
  <c r="B241" i="21"/>
  <c r="K241" i="21" s="1"/>
  <c r="B130" i="25"/>
  <c r="K130" i="25" s="1"/>
  <c r="B129" i="19"/>
  <c r="K129" i="19" s="1"/>
  <c r="B130" i="23"/>
  <c r="K130" i="23" s="1"/>
  <c r="B17" i="19"/>
  <c r="K17" i="19" s="1"/>
  <c r="B242" i="19"/>
  <c r="K242" i="19" s="1"/>
  <c r="B18" i="20"/>
  <c r="K18" i="20" s="1"/>
  <c r="B18" i="19"/>
  <c r="K18" i="19" s="1"/>
  <c r="B35" i="11"/>
  <c r="B28" i="11"/>
  <c r="B34" i="11"/>
  <c r="B25" i="11"/>
  <c r="B27" i="11"/>
  <c r="B25" i="12"/>
  <c r="E25" i="12" s="1"/>
  <c r="B24" i="13"/>
  <c r="E24" i="13" s="1"/>
  <c r="B24" i="12"/>
  <c r="E24" i="12" s="1"/>
  <c r="B35" i="12"/>
  <c r="E35" i="12" s="1"/>
  <c r="B39" i="13"/>
  <c r="E39" i="13" s="1"/>
  <c r="B27" i="12"/>
  <c r="E27" i="12" s="1"/>
  <c r="B23" i="11"/>
  <c r="B129" i="26"/>
  <c r="K129" i="26" s="1"/>
  <c r="B242" i="20"/>
  <c r="K242" i="20" s="1"/>
  <c r="A107" i="11"/>
  <c r="B41" i="11"/>
  <c r="H41" i="11" s="1"/>
  <c r="B40" i="13"/>
  <c r="E40" i="13" s="1"/>
  <c r="B26" i="11"/>
  <c r="B29" i="12"/>
  <c r="E29" i="12" s="1"/>
  <c r="A90" i="12"/>
  <c r="A87" i="13"/>
  <c r="B35" i="13"/>
  <c r="E35" i="13" s="1"/>
  <c r="B36" i="13"/>
  <c r="E36" i="13" s="1"/>
  <c r="B36" i="12"/>
  <c r="E36" i="12" s="1"/>
  <c r="B33" i="13"/>
  <c r="E33" i="13" s="1"/>
  <c r="B31" i="13"/>
  <c r="E31" i="13" s="1"/>
  <c r="B32" i="13"/>
  <c r="B23" i="13"/>
  <c r="E23" i="13" s="1"/>
  <c r="B31" i="12"/>
  <c r="H31" i="12" s="1"/>
  <c r="B29" i="11"/>
  <c r="G29" i="11" s="1"/>
  <c r="B37" i="11"/>
  <c r="B32" i="11"/>
  <c r="I32" i="11" s="1"/>
  <c r="A100" i="13"/>
  <c r="B42" i="13"/>
  <c r="B27" i="13"/>
  <c r="E27" i="13" s="1"/>
  <c r="B42" i="11"/>
  <c r="B241" i="2"/>
  <c r="K241" i="2" s="1"/>
  <c r="B129" i="2"/>
  <c r="K129" i="2" s="1"/>
  <c r="A86" i="13"/>
  <c r="A91" i="11"/>
  <c r="A259" i="11"/>
  <c r="A86" i="11"/>
  <c r="A252" i="11"/>
  <c r="B40" i="12"/>
  <c r="E40" i="12" s="1"/>
  <c r="B38" i="12"/>
  <c r="E38" i="12" s="1"/>
  <c r="B37" i="13"/>
  <c r="E37" i="13" s="1"/>
  <c r="B30" i="12"/>
  <c r="E30" i="12" s="1"/>
  <c r="B26" i="13"/>
  <c r="E26" i="13" s="1"/>
  <c r="B28" i="12"/>
  <c r="E28" i="12" s="1"/>
  <c r="B38" i="13"/>
  <c r="E38" i="13" s="1"/>
  <c r="B30" i="11"/>
  <c r="B34" i="13"/>
  <c r="E34" i="13" s="1"/>
  <c r="B39" i="12"/>
  <c r="B24" i="11"/>
  <c r="B39" i="11"/>
  <c r="B38" i="11"/>
  <c r="B18" i="26"/>
  <c r="K18" i="26" s="1"/>
  <c r="A90" i="11"/>
  <c r="K128" i="19"/>
  <c r="K19" i="12"/>
  <c r="J19" i="12"/>
  <c r="I19" i="12"/>
  <c r="H19" i="12"/>
  <c r="G19" i="12"/>
  <c r="F19" i="12"/>
  <c r="L19" i="12"/>
  <c r="P19" i="14" s="1"/>
  <c r="J29" i="12"/>
  <c r="H39" i="12"/>
  <c r="I29" i="12"/>
  <c r="G39" i="12"/>
  <c r="I39" i="12"/>
  <c r="F39" i="12"/>
  <c r="L29" i="12"/>
  <c r="P22" i="14" s="1"/>
  <c r="G29" i="12"/>
  <c r="F29" i="12"/>
  <c r="K29" i="12"/>
  <c r="K39" i="12"/>
  <c r="K16" i="21"/>
  <c r="F21" i="11"/>
  <c r="I31" i="11"/>
  <c r="G21" i="11"/>
  <c r="G31" i="11"/>
  <c r="F31" i="11"/>
  <c r="L21" i="11"/>
  <c r="K21" i="11"/>
  <c r="L31" i="11"/>
  <c r="I21" i="11"/>
  <c r="F41" i="11"/>
  <c r="H21" i="11"/>
  <c r="J31" i="11"/>
  <c r="J21" i="11"/>
  <c r="H31" i="11"/>
  <c r="K31" i="11"/>
  <c r="K41" i="11"/>
  <c r="K128" i="18"/>
  <c r="L18" i="12"/>
  <c r="N19" i="14" s="1"/>
  <c r="K18" i="12"/>
  <c r="I18" i="12"/>
  <c r="G18" i="12"/>
  <c r="J18" i="12"/>
  <c r="F18" i="12"/>
  <c r="H18" i="12"/>
  <c r="K240" i="19"/>
  <c r="K19" i="13"/>
  <c r="J19" i="13"/>
  <c r="G19" i="13"/>
  <c r="H19" i="13"/>
  <c r="F19" i="13"/>
  <c r="I19" i="13"/>
  <c r="L19" i="13"/>
  <c r="P20" i="14" s="1"/>
  <c r="K16" i="18"/>
  <c r="K28" i="11"/>
  <c r="K18" i="11"/>
  <c r="L18" i="11"/>
  <c r="J18" i="11"/>
  <c r="I28" i="11"/>
  <c r="I18" i="11"/>
  <c r="H18" i="11"/>
  <c r="G18" i="11"/>
  <c r="H28" i="11"/>
  <c r="F18" i="11"/>
  <c r="G28" i="11"/>
  <c r="F28" i="11"/>
  <c r="L28" i="11"/>
  <c r="J28" i="11"/>
  <c r="K16" i="22"/>
  <c r="K22" i="11"/>
  <c r="H22" i="11"/>
  <c r="F22" i="11"/>
  <c r="I22" i="11"/>
  <c r="G22" i="11"/>
  <c r="L22" i="11"/>
  <c r="J22" i="11"/>
  <c r="K240" i="22"/>
  <c r="J22" i="13"/>
  <c r="L32" i="13"/>
  <c r="K22" i="13"/>
  <c r="H32" i="13"/>
  <c r="G22" i="13"/>
  <c r="I42" i="13"/>
  <c r="H42" i="13"/>
  <c r="I22" i="13"/>
  <c r="F22" i="13"/>
  <c r="H22" i="13"/>
  <c r="K32" i="13"/>
  <c r="G32" i="13"/>
  <c r="G42" i="13"/>
  <c r="F42" i="13"/>
  <c r="I32" i="13"/>
  <c r="F32" i="13"/>
  <c r="L22" i="13"/>
  <c r="V20" i="14" s="1"/>
  <c r="K128" i="22"/>
  <c r="H22" i="12"/>
  <c r="L22" i="12"/>
  <c r="V19" i="14" s="1"/>
  <c r="G22" i="12"/>
  <c r="F22" i="12"/>
  <c r="K22" i="12"/>
  <c r="J22" i="12"/>
  <c r="I22" i="12"/>
  <c r="G32" i="12"/>
  <c r="F32" i="12"/>
  <c r="H32" i="12"/>
  <c r="K32" i="12"/>
  <c r="J32" i="12"/>
  <c r="L32" i="12"/>
  <c r="I32" i="12"/>
  <c r="G42" i="12"/>
  <c r="F42" i="12"/>
  <c r="L42" i="12"/>
  <c r="K42" i="12"/>
  <c r="I42" i="12"/>
  <c r="H42" i="12"/>
  <c r="J42" i="12"/>
  <c r="K128" i="21"/>
  <c r="G21" i="12"/>
  <c r="J21" i="12"/>
  <c r="F21" i="12"/>
  <c r="I21" i="12"/>
  <c r="H21" i="12"/>
  <c r="L21" i="12"/>
  <c r="T19" i="14" s="1"/>
  <c r="K21" i="12"/>
  <c r="I31" i="12"/>
  <c r="J41" i="12"/>
  <c r="K41" i="12"/>
  <c r="H41" i="12"/>
  <c r="G41" i="12"/>
  <c r="F41" i="12"/>
  <c r="K240" i="21"/>
  <c r="K21" i="13"/>
  <c r="J21" i="13"/>
  <c r="I21" i="13"/>
  <c r="F21" i="13"/>
  <c r="H21" i="13"/>
  <c r="L21" i="13"/>
  <c r="T20" i="14" s="1"/>
  <c r="G21" i="13"/>
  <c r="H31" i="13"/>
  <c r="G31" i="13"/>
  <c r="F31" i="13"/>
  <c r="L31" i="13"/>
  <c r="K31" i="13"/>
  <c r="J31" i="13"/>
  <c r="I31" i="13"/>
  <c r="I41" i="13"/>
  <c r="J41" i="13"/>
  <c r="H41" i="13"/>
  <c r="K41" i="13"/>
  <c r="G41" i="13"/>
  <c r="F41" i="13"/>
  <c r="L41" i="13"/>
  <c r="K16" i="19"/>
  <c r="H29" i="11"/>
  <c r="H39" i="11"/>
  <c r="I39" i="11"/>
  <c r="F29" i="11"/>
  <c r="J29" i="11"/>
  <c r="L19" i="11"/>
  <c r="F39" i="11"/>
  <c r="K19" i="11"/>
  <c r="K39" i="11"/>
  <c r="J19" i="11"/>
  <c r="I29" i="11"/>
  <c r="J39" i="11"/>
  <c r="H19" i="11"/>
  <c r="G19" i="11"/>
  <c r="L29" i="11"/>
  <c r="K29" i="11"/>
  <c r="F19" i="11"/>
  <c r="I19" i="11"/>
  <c r="K240" i="18"/>
  <c r="K18" i="13"/>
  <c r="L18" i="13"/>
  <c r="N20" i="14" s="1"/>
  <c r="J18" i="13"/>
  <c r="I18" i="13"/>
  <c r="F18" i="13"/>
  <c r="H18" i="13"/>
  <c r="G18" i="13"/>
  <c r="J28" i="13"/>
  <c r="I28" i="13"/>
  <c r="H28" i="13"/>
  <c r="G28" i="13"/>
  <c r="F28" i="13"/>
  <c r="L28" i="13"/>
  <c r="K28" i="13"/>
  <c r="F38" i="13"/>
  <c r="L38" i="13"/>
  <c r="H38" i="13"/>
  <c r="K38" i="13"/>
  <c r="J38" i="13"/>
  <c r="I38" i="13"/>
  <c r="G38" i="13"/>
  <c r="Y15" i="14"/>
  <c r="Y17" i="14"/>
  <c r="Y16" i="14"/>
  <c r="K16" i="26"/>
  <c r="H27" i="11"/>
  <c r="K17" i="11"/>
  <c r="I37" i="11"/>
  <c r="L27" i="11"/>
  <c r="K37" i="11"/>
  <c r="F27" i="11"/>
  <c r="I17" i="11"/>
  <c r="G17" i="11"/>
  <c r="H37" i="11"/>
  <c r="J27" i="11"/>
  <c r="F37" i="11"/>
  <c r="F17" i="11"/>
  <c r="G37" i="11"/>
  <c r="I27" i="11"/>
  <c r="L17" i="11"/>
  <c r="K27" i="11"/>
  <c r="J17" i="11"/>
  <c r="G27" i="11"/>
  <c r="L37" i="11"/>
  <c r="H17" i="11"/>
  <c r="J37" i="11"/>
  <c r="K128" i="26"/>
  <c r="G27" i="12"/>
  <c r="K17" i="12"/>
  <c r="I27" i="12"/>
  <c r="J17" i="12"/>
  <c r="L17" i="12"/>
  <c r="L19" i="14" s="1"/>
  <c r="F27" i="12"/>
  <c r="H17" i="12"/>
  <c r="J27" i="12"/>
  <c r="G17" i="12"/>
  <c r="I17" i="12"/>
  <c r="H27" i="12"/>
  <c r="K27" i="12"/>
  <c r="F17" i="12"/>
  <c r="L27" i="12"/>
  <c r="L22" i="14" s="1"/>
  <c r="K240" i="26"/>
  <c r="K17" i="13"/>
  <c r="I27" i="13"/>
  <c r="L27" i="13"/>
  <c r="G27" i="13"/>
  <c r="L17" i="13"/>
  <c r="L20" i="14" s="1"/>
  <c r="I17" i="13"/>
  <c r="H17" i="13"/>
  <c r="K27" i="13"/>
  <c r="J27" i="13"/>
  <c r="F27" i="13"/>
  <c r="J17" i="13"/>
  <c r="G17" i="13"/>
  <c r="H27" i="13"/>
  <c r="F17" i="13"/>
  <c r="K240" i="25"/>
  <c r="L16" i="13"/>
  <c r="J20" i="14" s="1"/>
  <c r="I36" i="13"/>
  <c r="F36" i="13"/>
  <c r="L36" i="13"/>
  <c r="G36" i="13"/>
  <c r="H16" i="13"/>
  <c r="L26" i="13"/>
  <c r="J23" i="14" s="1"/>
  <c r="J36" i="13"/>
  <c r="K16" i="13"/>
  <c r="K36" i="13"/>
  <c r="F16" i="13"/>
  <c r="H36" i="13"/>
  <c r="J16" i="13"/>
  <c r="I16" i="13"/>
  <c r="G16" i="13"/>
  <c r="K16" i="25"/>
  <c r="K26" i="11"/>
  <c r="L16" i="11"/>
  <c r="J26" i="11"/>
  <c r="I26" i="11"/>
  <c r="K16" i="11"/>
  <c r="G16" i="11"/>
  <c r="L26" i="11"/>
  <c r="F16" i="11"/>
  <c r="I16" i="11"/>
  <c r="H16" i="11"/>
  <c r="J16" i="11"/>
  <c r="G26" i="11"/>
  <c r="H26" i="11"/>
  <c r="F26" i="11"/>
  <c r="K128" i="25"/>
  <c r="I36" i="12"/>
  <c r="G16" i="12"/>
  <c r="H16" i="12"/>
  <c r="F36" i="12"/>
  <c r="K16" i="12"/>
  <c r="J16" i="12"/>
  <c r="F16" i="12"/>
  <c r="I16" i="12"/>
  <c r="L36" i="12"/>
  <c r="L16" i="12"/>
  <c r="J19" i="14" s="1"/>
  <c r="K240" i="24"/>
  <c r="I15" i="13"/>
  <c r="L35" i="13"/>
  <c r="G35" i="13"/>
  <c r="J15" i="13"/>
  <c r="F15" i="13"/>
  <c r="F25" i="13"/>
  <c r="K15" i="13"/>
  <c r="L25" i="13"/>
  <c r="H23" i="14" s="1"/>
  <c r="I35" i="13"/>
  <c r="G15" i="13"/>
  <c r="L15" i="13"/>
  <c r="H20" i="14" s="1"/>
  <c r="I25" i="13"/>
  <c r="H25" i="13"/>
  <c r="F35" i="13"/>
  <c r="H35" i="13"/>
  <c r="J25" i="13"/>
  <c r="K35" i="13"/>
  <c r="J35" i="13"/>
  <c r="G25" i="13"/>
  <c r="K25" i="13"/>
  <c r="H15" i="13"/>
  <c r="K128" i="24"/>
  <c r="H25" i="12"/>
  <c r="G25" i="12"/>
  <c r="L15" i="12"/>
  <c r="H19" i="14" s="1"/>
  <c r="K15" i="12"/>
  <c r="J25" i="12"/>
  <c r="H15" i="12"/>
  <c r="L25" i="12"/>
  <c r="H22" i="14" s="1"/>
  <c r="G15" i="12"/>
  <c r="J15" i="12"/>
  <c r="K25" i="12"/>
  <c r="I25" i="12"/>
  <c r="F15" i="12"/>
  <c r="I15" i="12"/>
  <c r="F25" i="12"/>
  <c r="K16" i="24"/>
  <c r="J35" i="11"/>
  <c r="L35" i="11"/>
  <c r="F15" i="11"/>
  <c r="K35" i="11"/>
  <c r="L15" i="11"/>
  <c r="I25" i="11"/>
  <c r="I15" i="11"/>
  <c r="F35" i="11"/>
  <c r="J15" i="11"/>
  <c r="G25" i="11"/>
  <c r="H15" i="11"/>
  <c r="K25" i="11"/>
  <c r="L25" i="11"/>
  <c r="K15" i="11"/>
  <c r="H35" i="11"/>
  <c r="H25" i="11"/>
  <c r="F25" i="11"/>
  <c r="J25" i="11"/>
  <c r="G15" i="11"/>
  <c r="G35" i="11"/>
  <c r="I35" i="11"/>
  <c r="K240" i="20"/>
  <c r="F40" i="13"/>
  <c r="F30" i="13"/>
  <c r="L40" i="13"/>
  <c r="F20" i="13"/>
  <c r="L30" i="13"/>
  <c r="I40" i="13"/>
  <c r="I20" i="13"/>
  <c r="G40" i="13"/>
  <c r="L20" i="13"/>
  <c r="R20" i="14" s="1"/>
  <c r="K20" i="13"/>
  <c r="J30" i="13"/>
  <c r="I30" i="13"/>
  <c r="J40" i="13"/>
  <c r="H20" i="13"/>
  <c r="H30" i="13"/>
  <c r="K40" i="13"/>
  <c r="J20" i="13"/>
  <c r="G30" i="13"/>
  <c r="H40" i="13"/>
  <c r="G20" i="13"/>
  <c r="K30" i="13"/>
  <c r="K128" i="20"/>
  <c r="I30" i="12"/>
  <c r="K30" i="12"/>
  <c r="J30" i="12"/>
  <c r="F20" i="12"/>
  <c r="H20" i="12"/>
  <c r="K40" i="12"/>
  <c r="H40" i="12"/>
  <c r="G40" i="12"/>
  <c r="L20" i="12"/>
  <c r="R19" i="14" s="1"/>
  <c r="L40" i="12"/>
  <c r="G30" i="12"/>
  <c r="K20" i="12"/>
  <c r="F30" i="12"/>
  <c r="G20" i="12"/>
  <c r="L30" i="12"/>
  <c r="R22" i="14" s="1"/>
  <c r="I20" i="12"/>
  <c r="J20" i="12"/>
  <c r="J40" i="12"/>
  <c r="H30" i="12"/>
  <c r="I40" i="12"/>
  <c r="F40" i="12"/>
  <c r="K16" i="20"/>
  <c r="G30" i="11"/>
  <c r="G20" i="11"/>
  <c r="L20" i="11"/>
  <c r="K20" i="11"/>
  <c r="F30" i="11"/>
  <c r="F20" i="11"/>
  <c r="L30" i="11"/>
  <c r="K30" i="11"/>
  <c r="H30" i="11"/>
  <c r="I30" i="11"/>
  <c r="J20" i="11"/>
  <c r="H20" i="11"/>
  <c r="I20" i="11"/>
  <c r="J30" i="11"/>
  <c r="K128" i="23"/>
  <c r="H14" i="12"/>
  <c r="J34" i="12"/>
  <c r="L24" i="12"/>
  <c r="F22" i="14" s="1"/>
  <c r="K24" i="12"/>
  <c r="J24" i="12"/>
  <c r="I14" i="12"/>
  <c r="I34" i="12"/>
  <c r="K34" i="12"/>
  <c r="H24" i="12"/>
  <c r="H34" i="12"/>
  <c r="G14" i="12"/>
  <c r="J14" i="12"/>
  <c r="F14" i="12"/>
  <c r="K14" i="12"/>
  <c r="G24" i="12"/>
  <c r="L34" i="12"/>
  <c r="F34" i="12"/>
  <c r="G34" i="12"/>
  <c r="L14" i="12"/>
  <c r="F19" i="14" s="1"/>
  <c r="F24" i="12"/>
  <c r="I24" i="12"/>
  <c r="K16" i="23"/>
  <c r="G24" i="11"/>
  <c r="F14" i="11"/>
  <c r="H34" i="11"/>
  <c r="L14" i="11"/>
  <c r="K14" i="11"/>
  <c r="L24" i="11"/>
  <c r="G34" i="11"/>
  <c r="F34" i="11"/>
  <c r="F24" i="11"/>
  <c r="H24" i="11"/>
  <c r="H14" i="11"/>
  <c r="I34" i="11"/>
  <c r="I24" i="11"/>
  <c r="J34" i="11"/>
  <c r="I14" i="11"/>
  <c r="K24" i="11"/>
  <c r="J24" i="11"/>
  <c r="L34" i="11"/>
  <c r="K34" i="11"/>
  <c r="G14" i="11"/>
  <c r="J14" i="11"/>
  <c r="K240" i="23"/>
  <c r="J34" i="13"/>
  <c r="J14" i="13"/>
  <c r="J24" i="13"/>
  <c r="H14" i="13"/>
  <c r="I14" i="13"/>
  <c r="K14" i="13"/>
  <c r="L14" i="13"/>
  <c r="F20" i="14" s="1"/>
  <c r="F14" i="13"/>
  <c r="G14" i="13"/>
  <c r="F34" i="13"/>
  <c r="K128" i="2"/>
  <c r="H13" i="12"/>
  <c r="H23" i="12"/>
  <c r="G23" i="12"/>
  <c r="F23" i="12"/>
  <c r="L23" i="12"/>
  <c r="D22" i="14" s="1"/>
  <c r="F13" i="12"/>
  <c r="K13" i="12"/>
  <c r="I13" i="12"/>
  <c r="K23" i="12"/>
  <c r="I23" i="12"/>
  <c r="J23" i="12"/>
  <c r="G13" i="12"/>
  <c r="L13" i="12"/>
  <c r="D19" i="14" s="1"/>
  <c r="J13" i="12"/>
  <c r="K240" i="2"/>
  <c r="I23" i="13"/>
  <c r="G23" i="13"/>
  <c r="L23" i="13"/>
  <c r="D23" i="14" s="1"/>
  <c r="F13" i="13"/>
  <c r="I13" i="13"/>
  <c r="L13" i="13"/>
  <c r="D20" i="14" s="1"/>
  <c r="H23" i="13"/>
  <c r="F23" i="13"/>
  <c r="K23" i="13"/>
  <c r="K13" i="13"/>
  <c r="H13" i="13"/>
  <c r="J13" i="13"/>
  <c r="J23" i="13"/>
  <c r="G13" i="13"/>
  <c r="K16" i="2"/>
  <c r="J13" i="11"/>
  <c r="K13" i="11"/>
  <c r="F13" i="11"/>
  <c r="G13" i="11"/>
  <c r="L13" i="11"/>
  <c r="I13" i="11"/>
  <c r="H13" i="11"/>
  <c r="D15" i="14"/>
  <c r="A114" i="13"/>
  <c r="A85" i="13"/>
  <c r="A83" i="13"/>
  <c r="A98" i="13"/>
  <c r="A99" i="13"/>
  <c r="A91" i="13"/>
  <c r="A109" i="12"/>
  <c r="A101" i="12"/>
  <c r="A87" i="12"/>
  <c r="A86" i="12"/>
  <c r="A102" i="12"/>
  <c r="A93" i="12"/>
  <c r="A88" i="12"/>
  <c r="A94" i="12"/>
  <c r="A95" i="12"/>
  <c r="F28" i="12"/>
  <c r="A247" i="2"/>
  <c r="B18" i="14"/>
  <c r="B17" i="2"/>
  <c r="B21" i="14" s="1"/>
  <c r="Y23" i="14" s="1"/>
  <c r="A136" i="2"/>
  <c r="A26" i="14"/>
  <c r="E4" i="11"/>
  <c r="A18" i="2"/>
  <c r="A24" i="14"/>
  <c r="A25" i="14"/>
  <c r="F24" i="13" l="1"/>
  <c r="H34" i="13"/>
  <c r="H24" i="13"/>
  <c r="G34" i="13"/>
  <c r="K24" i="13"/>
  <c r="R23" i="14"/>
  <c r="K36" i="12"/>
  <c r="F26" i="13"/>
  <c r="I26" i="13"/>
  <c r="J26" i="13"/>
  <c r="H37" i="13"/>
  <c r="L37" i="13"/>
  <c r="A93" i="11"/>
  <c r="A262" i="11"/>
  <c r="K32" i="11"/>
  <c r="J32" i="11"/>
  <c r="E31" i="12"/>
  <c r="V22" i="14" s="1"/>
  <c r="J31" i="12"/>
  <c r="F31" i="12"/>
  <c r="J33" i="13"/>
  <c r="L24" i="13"/>
  <c r="F23" i="14" s="1"/>
  <c r="J26" i="12"/>
  <c r="G26" i="12"/>
  <c r="L26" i="12"/>
  <c r="J22" i="14" s="1"/>
  <c r="K26" i="12"/>
  <c r="H26" i="12"/>
  <c r="G36" i="12"/>
  <c r="G26" i="13"/>
  <c r="K26" i="13"/>
  <c r="I37" i="13"/>
  <c r="F37" i="13"/>
  <c r="N23" i="14"/>
  <c r="L31" i="12"/>
  <c r="T22" i="14" s="1"/>
  <c r="H32" i="11"/>
  <c r="F32" i="11"/>
  <c r="G39" i="11"/>
  <c r="L39" i="11"/>
  <c r="A269" i="11"/>
  <c r="A101" i="11"/>
  <c r="A110" i="13"/>
  <c r="A96" i="11"/>
  <c r="A97" i="13"/>
  <c r="K33" i="13"/>
  <c r="I24" i="13"/>
  <c r="G33" i="13"/>
  <c r="I34" i="13"/>
  <c r="G24" i="13"/>
  <c r="K34" i="13"/>
  <c r="L34" i="13"/>
  <c r="H36" i="12"/>
  <c r="F26" i="12"/>
  <c r="I26" i="12"/>
  <c r="J36" i="12"/>
  <c r="H26" i="13"/>
  <c r="J37" i="13"/>
  <c r="G37" i="13"/>
  <c r="L23" i="14"/>
  <c r="K37" i="13"/>
  <c r="T23" i="14"/>
  <c r="G31" i="12"/>
  <c r="K31" i="12"/>
  <c r="L32" i="11"/>
  <c r="G32" i="11"/>
  <c r="E39" i="12"/>
  <c r="J39" i="12"/>
  <c r="L39" i="12"/>
  <c r="A96" i="13"/>
  <c r="I42" i="11"/>
  <c r="E42" i="13"/>
  <c r="L42" i="13"/>
  <c r="K42" i="13"/>
  <c r="J42" i="13"/>
  <c r="E32" i="13"/>
  <c r="V23" i="14" s="1"/>
  <c r="J32" i="13"/>
  <c r="E41" i="12"/>
  <c r="I41" i="12"/>
  <c r="L41" i="12"/>
  <c r="A100" i="12"/>
  <c r="L41" i="11"/>
  <c r="J41" i="11"/>
  <c r="I41" i="11"/>
  <c r="G41" i="11"/>
  <c r="H29" i="12"/>
  <c r="A100" i="11"/>
  <c r="A117" i="11"/>
  <c r="B33" i="11"/>
  <c r="B37" i="12"/>
  <c r="A265" i="11"/>
  <c r="B6" i="8"/>
  <c r="B130" i="2"/>
  <c r="K130" i="2" s="1"/>
  <c r="B242" i="2"/>
  <c r="L33" i="13" s="1"/>
  <c r="D26" i="14" s="1"/>
  <c r="B49" i="12"/>
  <c r="B36" i="11"/>
  <c r="B51" i="11"/>
  <c r="A264" i="11"/>
  <c r="A102" i="13"/>
  <c r="B33" i="12"/>
  <c r="B18" i="22"/>
  <c r="B18" i="18"/>
  <c r="B130" i="24"/>
  <c r="B40" i="11"/>
  <c r="B46" i="11"/>
  <c r="A398" i="11"/>
  <c r="K17" i="2"/>
  <c r="H23" i="11"/>
  <c r="K23" i="11"/>
  <c r="K39" i="13"/>
  <c r="L39" i="13"/>
  <c r="P26" i="14" s="1"/>
  <c r="L23" i="11"/>
  <c r="L29" i="13"/>
  <c r="P23" i="14" s="1"/>
  <c r="G23" i="11"/>
  <c r="F29" i="13"/>
  <c r="H38" i="12"/>
  <c r="K241" i="19"/>
  <c r="K29" i="13"/>
  <c r="J39" i="13"/>
  <c r="G29" i="13"/>
  <c r="I39" i="13"/>
  <c r="J29" i="13"/>
  <c r="G39" i="13"/>
  <c r="I29" i="13"/>
  <c r="H39" i="13"/>
  <c r="H29" i="13"/>
  <c r="F39" i="13"/>
  <c r="K129" i="18"/>
  <c r="G38" i="12"/>
  <c r="L28" i="12"/>
  <c r="N22" i="14" s="1"/>
  <c r="F38" i="12"/>
  <c r="K28" i="12"/>
  <c r="I38" i="12"/>
  <c r="J28" i="12"/>
  <c r="L38" i="12"/>
  <c r="I28" i="12"/>
  <c r="K38" i="12"/>
  <c r="H28" i="12"/>
  <c r="J38" i="12"/>
  <c r="G28" i="12"/>
  <c r="Y22" i="14"/>
  <c r="Y21" i="14"/>
  <c r="Y20" i="14"/>
  <c r="Y19" i="14"/>
  <c r="Y18" i="14"/>
  <c r="F26" i="14"/>
  <c r="H26" i="14"/>
  <c r="J26" i="14"/>
  <c r="T26" i="14"/>
  <c r="V26" i="14"/>
  <c r="N26" i="14"/>
  <c r="L26" i="14"/>
  <c r="R26" i="14"/>
  <c r="E15" i="14"/>
  <c r="I23" i="11"/>
  <c r="F23" i="11"/>
  <c r="J23" i="11"/>
  <c r="F15" i="14"/>
  <c r="G15" i="14" s="1"/>
  <c r="A109" i="13"/>
  <c r="A95" i="13"/>
  <c r="A108" i="13"/>
  <c r="A93" i="13"/>
  <c r="A101" i="13"/>
  <c r="A124" i="13"/>
  <c r="A98" i="12"/>
  <c r="A96" i="12"/>
  <c r="A103" i="12"/>
  <c r="A97" i="12"/>
  <c r="A105" i="12"/>
  <c r="A112" i="12"/>
  <c r="A111" i="12"/>
  <c r="A104" i="12"/>
  <c r="A119" i="12"/>
  <c r="A248" i="2"/>
  <c r="A138" i="2"/>
  <c r="A19" i="2"/>
  <c r="B18" i="2"/>
  <c r="E5" i="11"/>
  <c r="H15" i="14" s="1"/>
  <c r="I15" i="14" s="1"/>
  <c r="A29" i="14"/>
  <c r="A27" i="14"/>
  <c r="A28" i="14"/>
  <c r="A31" i="14" s="1"/>
  <c r="E33" i="12" l="1"/>
  <c r="F33" i="12"/>
  <c r="G33" i="12"/>
  <c r="K33" i="12"/>
  <c r="J33" i="12"/>
  <c r="L33" i="12"/>
  <c r="H33" i="12"/>
  <c r="I33" i="12"/>
  <c r="A274" i="11"/>
  <c r="F51" i="11"/>
  <c r="K51" i="11"/>
  <c r="A127" i="11"/>
  <c r="A106" i="11"/>
  <c r="A111" i="11"/>
  <c r="B50" i="13"/>
  <c r="K18" i="22"/>
  <c r="L42" i="11"/>
  <c r="G42" i="11"/>
  <c r="K42" i="11"/>
  <c r="A112" i="13"/>
  <c r="A275" i="11"/>
  <c r="J42" i="11"/>
  <c r="A106" i="13"/>
  <c r="A120" i="13"/>
  <c r="A103" i="11"/>
  <c r="A408" i="11"/>
  <c r="K18" i="18"/>
  <c r="K38" i="11"/>
  <c r="L38" i="11"/>
  <c r="F38" i="11"/>
  <c r="J38" i="11"/>
  <c r="I38" i="11"/>
  <c r="H38" i="11"/>
  <c r="G38" i="11"/>
  <c r="E49" i="12"/>
  <c r="J49" i="12"/>
  <c r="B7" i="8"/>
  <c r="B243" i="26"/>
  <c r="K243" i="26" s="1"/>
  <c r="B243" i="22"/>
  <c r="K243" i="22" s="1"/>
  <c r="B19" i="23"/>
  <c r="K19" i="23" s="1"/>
  <c r="B48" i="11"/>
  <c r="B131" i="26"/>
  <c r="K131" i="26" s="1"/>
  <c r="B131" i="22"/>
  <c r="K131" i="22" s="1"/>
  <c r="B19" i="22"/>
  <c r="K19" i="22" s="1"/>
  <c r="B243" i="20"/>
  <c r="K243" i="20" s="1"/>
  <c r="B243" i="24"/>
  <c r="K243" i="24" s="1"/>
  <c r="B19" i="19"/>
  <c r="K19" i="19" s="1"/>
  <c r="B243" i="25"/>
  <c r="K243" i="25" s="1"/>
  <c r="B131" i="24"/>
  <c r="K131" i="24" s="1"/>
  <c r="B243" i="21"/>
  <c r="K243" i="21" s="1"/>
  <c r="B131" i="23"/>
  <c r="K131" i="23" s="1"/>
  <c r="B131" i="21"/>
  <c r="K131" i="21" s="1"/>
  <c r="B243" i="19"/>
  <c r="K243" i="19" s="1"/>
  <c r="B19" i="20"/>
  <c r="K19" i="20" s="1"/>
  <c r="B19" i="24"/>
  <c r="K19" i="24" s="1"/>
  <c r="B131" i="18"/>
  <c r="K131" i="18" s="1"/>
  <c r="B19" i="26"/>
  <c r="K19" i="26" s="1"/>
  <c r="B19" i="18"/>
  <c r="K19" i="18" s="1"/>
  <c r="B131" i="20"/>
  <c r="K131" i="20" s="1"/>
  <c r="B44" i="12"/>
  <c r="B45" i="11"/>
  <c r="B47" i="13"/>
  <c r="B44" i="11"/>
  <c r="B52" i="13"/>
  <c r="B45" i="12"/>
  <c r="B46" i="12"/>
  <c r="B46" i="13"/>
  <c r="B131" i="19"/>
  <c r="K131" i="19" s="1"/>
  <c r="B243" i="18"/>
  <c r="K243" i="18" s="1"/>
  <c r="B243" i="23"/>
  <c r="K243" i="23" s="1"/>
  <c r="B47" i="12"/>
  <c r="B49" i="13"/>
  <c r="B50" i="12"/>
  <c r="B48" i="12"/>
  <c r="B19" i="21"/>
  <c r="K19" i="21" s="1"/>
  <c r="B49" i="11"/>
  <c r="B243" i="2"/>
  <c r="K243" i="2" s="1"/>
  <c r="B43" i="11"/>
  <c r="B52" i="11"/>
  <c r="B131" i="2"/>
  <c r="K131" i="2" s="1"/>
  <c r="B45" i="13"/>
  <c r="B47" i="11"/>
  <c r="B44" i="13"/>
  <c r="B19" i="25"/>
  <c r="B51" i="12"/>
  <c r="B52" i="12"/>
  <c r="F40" i="11"/>
  <c r="H40" i="11"/>
  <c r="G40" i="11"/>
  <c r="L40" i="11"/>
  <c r="J40" i="11"/>
  <c r="K40" i="11"/>
  <c r="I40" i="11"/>
  <c r="B131" i="25"/>
  <c r="K131" i="25" s="1"/>
  <c r="I36" i="11"/>
  <c r="L36" i="11"/>
  <c r="J36" i="11"/>
  <c r="K36" i="11"/>
  <c r="G36" i="11"/>
  <c r="F36" i="11"/>
  <c r="H36" i="11"/>
  <c r="K242" i="2"/>
  <c r="F33" i="13"/>
  <c r="B48" i="13"/>
  <c r="B50" i="11"/>
  <c r="A110" i="11"/>
  <c r="A110" i="12"/>
  <c r="F42" i="11"/>
  <c r="A107" i="13"/>
  <c r="A279" i="11"/>
  <c r="I33" i="13"/>
  <c r="B43" i="13"/>
  <c r="B51" i="13"/>
  <c r="K130" i="24"/>
  <c r="I35" i="12"/>
  <c r="F35" i="12"/>
  <c r="K35" i="12"/>
  <c r="G35" i="12"/>
  <c r="L35" i="12"/>
  <c r="J35" i="12"/>
  <c r="H35" i="12"/>
  <c r="B43" i="12"/>
  <c r="E37" i="12"/>
  <c r="F37" i="12"/>
  <c r="J37" i="12"/>
  <c r="H37" i="12"/>
  <c r="G37" i="12"/>
  <c r="L37" i="12"/>
  <c r="I37" i="12"/>
  <c r="K37" i="12"/>
  <c r="H42" i="11"/>
  <c r="H33" i="13"/>
  <c r="A272" i="11"/>
  <c r="A32" i="14"/>
  <c r="A30" i="14"/>
  <c r="H33" i="11"/>
  <c r="K18" i="2"/>
  <c r="G33" i="11"/>
  <c r="I33" i="11"/>
  <c r="K33" i="11"/>
  <c r="F33" i="11"/>
  <c r="L33" i="11"/>
  <c r="J33" i="11"/>
  <c r="A103" i="13"/>
  <c r="A105" i="13"/>
  <c r="A119" i="13"/>
  <c r="A118" i="13"/>
  <c r="A134" i="13"/>
  <c r="A111" i="13"/>
  <c r="A114" i="12"/>
  <c r="A107" i="12"/>
  <c r="A121" i="12"/>
  <c r="A113" i="12"/>
  <c r="A106" i="12"/>
  <c r="A122" i="12"/>
  <c r="A129" i="12"/>
  <c r="A115" i="12"/>
  <c r="A108" i="12"/>
  <c r="A34" i="14"/>
  <c r="A250" i="2"/>
  <c r="B19" i="2"/>
  <c r="I43" i="11" s="1"/>
  <c r="B24" i="14"/>
  <c r="A139" i="2"/>
  <c r="A20" i="2"/>
  <c r="E6" i="11"/>
  <c r="A120" i="11" l="1"/>
  <c r="E51" i="12"/>
  <c r="L51" i="12"/>
  <c r="F51" i="12"/>
  <c r="I51" i="12"/>
  <c r="H51" i="12"/>
  <c r="K51" i="12"/>
  <c r="G51" i="12"/>
  <c r="J51" i="12"/>
  <c r="A282" i="11"/>
  <c r="K19" i="25"/>
  <c r="G46" i="11"/>
  <c r="F46" i="11"/>
  <c r="L46" i="11"/>
  <c r="I46" i="11"/>
  <c r="J46" i="11"/>
  <c r="E44" i="13"/>
  <c r="G44" i="13"/>
  <c r="H44" i="13"/>
  <c r="F44" i="13"/>
  <c r="I44" i="13"/>
  <c r="J44" i="13"/>
  <c r="L44" i="13"/>
  <c r="K44" i="13"/>
  <c r="I49" i="11"/>
  <c r="L49" i="11"/>
  <c r="J49" i="11"/>
  <c r="F49" i="11"/>
  <c r="H49" i="11"/>
  <c r="K49" i="11"/>
  <c r="G49" i="11"/>
  <c r="E48" i="12"/>
  <c r="H48" i="12"/>
  <c r="F48" i="12"/>
  <c r="I48" i="12"/>
  <c r="K48" i="12"/>
  <c r="G48" i="12"/>
  <c r="L48" i="12"/>
  <c r="J48" i="12"/>
  <c r="E46" i="13"/>
  <c r="G46" i="13"/>
  <c r="K46" i="13"/>
  <c r="F46" i="13"/>
  <c r="L46" i="13"/>
  <c r="H46" i="13"/>
  <c r="J46" i="13"/>
  <c r="I46" i="13"/>
  <c r="B132" i="23"/>
  <c r="K132" i="23" s="1"/>
  <c r="B62" i="12"/>
  <c r="E43" i="13"/>
  <c r="I43" i="13"/>
  <c r="J43" i="13"/>
  <c r="L43" i="13"/>
  <c r="G43" i="13"/>
  <c r="F43" i="13"/>
  <c r="K43" i="13"/>
  <c r="H43" i="13"/>
  <c r="H50" i="11"/>
  <c r="J50" i="11"/>
  <c r="L50" i="11"/>
  <c r="G50" i="11"/>
  <c r="F50" i="11"/>
  <c r="I50" i="11"/>
  <c r="K50" i="11"/>
  <c r="E52" i="12"/>
  <c r="K52" i="12"/>
  <c r="F52" i="12"/>
  <c r="L52" i="12"/>
  <c r="H52" i="12"/>
  <c r="I52" i="12"/>
  <c r="J52" i="12"/>
  <c r="G52" i="12"/>
  <c r="E45" i="13"/>
  <c r="G45" i="13"/>
  <c r="J45" i="13"/>
  <c r="I45" i="13"/>
  <c r="L45" i="13"/>
  <c r="H45" i="13"/>
  <c r="K45" i="13"/>
  <c r="F45" i="13"/>
  <c r="H52" i="11"/>
  <c r="L52" i="11"/>
  <c r="J52" i="11"/>
  <c r="K52" i="11"/>
  <c r="G52" i="11"/>
  <c r="I52" i="11"/>
  <c r="F52" i="11"/>
  <c r="B244" i="18"/>
  <c r="K244" i="18" s="1"/>
  <c r="E46" i="12"/>
  <c r="H46" i="12"/>
  <c r="K46" i="12"/>
  <c r="J46" i="12"/>
  <c r="G46" i="12"/>
  <c r="L46" i="12"/>
  <c r="I46" i="12"/>
  <c r="F46" i="12"/>
  <c r="E44" i="12"/>
  <c r="G44" i="12"/>
  <c r="J44" i="12"/>
  <c r="K44" i="12"/>
  <c r="H44" i="12"/>
  <c r="F44" i="12"/>
  <c r="I44" i="12"/>
  <c r="L44" i="12"/>
  <c r="B132" i="18"/>
  <c r="K132" i="18" s="1"/>
  <c r="H46" i="11"/>
  <c r="E51" i="13"/>
  <c r="I51" i="13"/>
  <c r="K51" i="13"/>
  <c r="F51" i="13"/>
  <c r="J51" i="13"/>
  <c r="H51" i="13"/>
  <c r="L51" i="13"/>
  <c r="G51" i="13"/>
  <c r="A289" i="11"/>
  <c r="E48" i="13"/>
  <c r="G48" i="13"/>
  <c r="L48" i="13"/>
  <c r="F48" i="13"/>
  <c r="H48" i="13"/>
  <c r="I48" i="13"/>
  <c r="J48" i="13"/>
  <c r="K48" i="13"/>
  <c r="E50" i="12"/>
  <c r="H50" i="12"/>
  <c r="L50" i="12"/>
  <c r="I50" i="12"/>
  <c r="F50" i="12"/>
  <c r="G50" i="12"/>
  <c r="J50" i="12"/>
  <c r="K50" i="12"/>
  <c r="E49" i="13"/>
  <c r="I49" i="13"/>
  <c r="G49" i="13"/>
  <c r="J49" i="13"/>
  <c r="F49" i="13"/>
  <c r="K49" i="13"/>
  <c r="H49" i="13"/>
  <c r="L49" i="13"/>
  <c r="C7" i="8"/>
  <c r="B8" i="8"/>
  <c r="B244" i="22"/>
  <c r="K244" i="22" s="1"/>
  <c r="B20" i="20"/>
  <c r="K20" i="20" s="1"/>
  <c r="B20" i="18"/>
  <c r="K20" i="18" s="1"/>
  <c r="B58" i="13"/>
  <c r="B132" i="21"/>
  <c r="K132" i="21" s="1"/>
  <c r="B132" i="25"/>
  <c r="K132" i="25" s="1"/>
  <c r="B54" i="13"/>
  <c r="B58" i="12"/>
  <c r="B55" i="12"/>
  <c r="B53" i="12"/>
  <c r="B20" i="24"/>
  <c r="K20" i="24" s="1"/>
  <c r="B132" i="22"/>
  <c r="K132" i="22" s="1"/>
  <c r="B20" i="26"/>
  <c r="K20" i="26" s="1"/>
  <c r="B244" i="25"/>
  <c r="K244" i="25" s="1"/>
  <c r="B53" i="13"/>
  <c r="B54" i="12"/>
  <c r="B20" i="25"/>
  <c r="K20" i="25" s="1"/>
  <c r="B244" i="19"/>
  <c r="K244" i="19" s="1"/>
  <c r="B244" i="24"/>
  <c r="K244" i="24" s="1"/>
  <c r="B244" i="20"/>
  <c r="K244" i="20" s="1"/>
  <c r="B61" i="11"/>
  <c r="B244" i="21"/>
  <c r="K244" i="21" s="1"/>
  <c r="B57" i="11"/>
  <c r="A113" i="11"/>
  <c r="E43" i="12"/>
  <c r="H43" i="12"/>
  <c r="F43" i="12"/>
  <c r="G43" i="12"/>
  <c r="L43" i="12"/>
  <c r="I43" i="12"/>
  <c r="J43" i="12"/>
  <c r="K43" i="12"/>
  <c r="B59" i="11"/>
  <c r="B59" i="13"/>
  <c r="A117" i="13"/>
  <c r="A120" i="12"/>
  <c r="B244" i="2"/>
  <c r="K244" i="2" s="1"/>
  <c r="B132" i="2"/>
  <c r="K132" i="2" s="1"/>
  <c r="B56" i="13"/>
  <c r="B60" i="13"/>
  <c r="E47" i="12"/>
  <c r="J47" i="12"/>
  <c r="K47" i="12"/>
  <c r="H47" i="12"/>
  <c r="G47" i="12"/>
  <c r="F47" i="12"/>
  <c r="I47" i="12"/>
  <c r="L47" i="12"/>
  <c r="B56" i="12"/>
  <c r="B54" i="11"/>
  <c r="E50" i="13"/>
  <c r="J50" i="13"/>
  <c r="F50" i="13"/>
  <c r="H50" i="13"/>
  <c r="I50" i="13"/>
  <c r="L50" i="13"/>
  <c r="G50" i="13"/>
  <c r="K50" i="13"/>
  <c r="K46" i="11"/>
  <c r="H44" i="11"/>
  <c r="F44" i="11"/>
  <c r="J44" i="11"/>
  <c r="L44" i="11"/>
  <c r="I44" i="11"/>
  <c r="G44" i="11"/>
  <c r="K44" i="11"/>
  <c r="L49" i="12"/>
  <c r="H49" i="12"/>
  <c r="A122" i="13"/>
  <c r="A121" i="11"/>
  <c r="J51" i="11"/>
  <c r="L51" i="11"/>
  <c r="E52" i="13"/>
  <c r="G52" i="13"/>
  <c r="K52" i="13"/>
  <c r="H52" i="13"/>
  <c r="J52" i="13"/>
  <c r="L52" i="13"/>
  <c r="F52" i="13"/>
  <c r="I52" i="13"/>
  <c r="E47" i="13"/>
  <c r="H47" i="13"/>
  <c r="K47" i="13"/>
  <c r="L47" i="13"/>
  <c r="G47" i="13"/>
  <c r="F47" i="13"/>
  <c r="J47" i="13"/>
  <c r="I47" i="13"/>
  <c r="K45" i="11"/>
  <c r="G45" i="11"/>
  <c r="F45" i="11"/>
  <c r="L45" i="11"/>
  <c r="H45" i="11"/>
  <c r="J45" i="11"/>
  <c r="I45" i="11"/>
  <c r="K49" i="12"/>
  <c r="F49" i="12"/>
  <c r="A130" i="13"/>
  <c r="A116" i="13"/>
  <c r="A116" i="11"/>
  <c r="A137" i="11"/>
  <c r="G51" i="11"/>
  <c r="J47" i="11"/>
  <c r="L47" i="11"/>
  <c r="I47" i="11"/>
  <c r="K47" i="11"/>
  <c r="H47" i="11"/>
  <c r="F47" i="11"/>
  <c r="G47" i="11"/>
  <c r="E45" i="12"/>
  <c r="H45" i="12"/>
  <c r="J45" i="12"/>
  <c r="K45" i="12"/>
  <c r="F45" i="12"/>
  <c r="L45" i="12"/>
  <c r="I45" i="12"/>
  <c r="G45" i="12"/>
  <c r="H48" i="11"/>
  <c r="K48" i="11"/>
  <c r="I48" i="11"/>
  <c r="G48" i="11"/>
  <c r="J48" i="11"/>
  <c r="F48" i="11"/>
  <c r="L48" i="11"/>
  <c r="G49" i="12"/>
  <c r="I49" i="12"/>
  <c r="A418" i="11"/>
  <c r="A285" i="11"/>
  <c r="I51" i="11"/>
  <c r="H51" i="11"/>
  <c r="A284" i="11"/>
  <c r="L25" i="14"/>
  <c r="P25" i="14"/>
  <c r="J25" i="14"/>
  <c r="V25" i="14"/>
  <c r="F25" i="14"/>
  <c r="D25" i="14"/>
  <c r="T25" i="14"/>
  <c r="H25" i="14"/>
  <c r="R25" i="14"/>
  <c r="N25" i="14"/>
  <c r="F43" i="11"/>
  <c r="L43" i="11"/>
  <c r="J43" i="11"/>
  <c r="K19" i="2"/>
  <c r="A33" i="14"/>
  <c r="Y26" i="14"/>
  <c r="Y25" i="14"/>
  <c r="Y24" i="14"/>
  <c r="A35" i="14"/>
  <c r="A38" i="14" s="1"/>
  <c r="G43" i="11"/>
  <c r="B27" i="14"/>
  <c r="K43" i="11"/>
  <c r="H43" i="11"/>
  <c r="J15" i="14"/>
  <c r="K15" i="14" s="1"/>
  <c r="A128" i="13"/>
  <c r="A129" i="13"/>
  <c r="A144" i="13"/>
  <c r="A115" i="13"/>
  <c r="A121" i="13"/>
  <c r="A113" i="13"/>
  <c r="A123" i="12"/>
  <c r="A139" i="12"/>
  <c r="A131" i="12"/>
  <c r="A118" i="12"/>
  <c r="A117" i="12"/>
  <c r="A132" i="12"/>
  <c r="A125" i="12"/>
  <c r="A116" i="12"/>
  <c r="A124" i="12"/>
  <c r="A37" i="14"/>
  <c r="A36" i="14"/>
  <c r="A21" i="2"/>
  <c r="A251" i="2"/>
  <c r="A140" i="2"/>
  <c r="B20" i="2"/>
  <c r="A147" i="11" l="1"/>
  <c r="A132" i="13"/>
  <c r="E62" i="12"/>
  <c r="K62" i="12"/>
  <c r="I62" i="12"/>
  <c r="H62" i="12"/>
  <c r="L62" i="12"/>
  <c r="F62" i="12"/>
  <c r="J62" i="12"/>
  <c r="G62" i="12"/>
  <c r="E56" i="12"/>
  <c r="I56" i="12"/>
  <c r="L56" i="12"/>
  <c r="H56" i="12"/>
  <c r="K56" i="12"/>
  <c r="G56" i="12"/>
  <c r="J56" i="12"/>
  <c r="F56" i="12"/>
  <c r="E54" i="13"/>
  <c r="K54" i="13"/>
  <c r="E60" i="13"/>
  <c r="L60" i="13"/>
  <c r="I60" i="13"/>
  <c r="F60" i="13"/>
  <c r="K60" i="13"/>
  <c r="G60" i="13"/>
  <c r="J60" i="13"/>
  <c r="H60" i="13"/>
  <c r="A130" i="12"/>
  <c r="E53" i="12"/>
  <c r="F31" i="14" s="1"/>
  <c r="G53" i="12"/>
  <c r="I53" i="12"/>
  <c r="F53" i="12"/>
  <c r="K53" i="12"/>
  <c r="L53" i="12"/>
  <c r="H53" i="12"/>
  <c r="J53" i="12"/>
  <c r="A126" i="13"/>
  <c r="E56" i="13"/>
  <c r="K56" i="13"/>
  <c r="I56" i="13"/>
  <c r="L56" i="13"/>
  <c r="F56" i="13"/>
  <c r="H56" i="13"/>
  <c r="J56" i="13"/>
  <c r="G56" i="13"/>
  <c r="D28" i="14"/>
  <c r="H28" i="14"/>
  <c r="F28" i="14"/>
  <c r="A294" i="11"/>
  <c r="A295" i="11"/>
  <c r="A131" i="11"/>
  <c r="E53" i="13"/>
  <c r="G53" i="13"/>
  <c r="L53" i="13"/>
  <c r="F53" i="13"/>
  <c r="J53" i="13"/>
  <c r="K53" i="13"/>
  <c r="H53" i="13"/>
  <c r="I53" i="13"/>
  <c r="E55" i="12"/>
  <c r="J55" i="12"/>
  <c r="K55" i="12"/>
  <c r="F55" i="12"/>
  <c r="E58" i="13"/>
  <c r="G58" i="13"/>
  <c r="H58" i="13"/>
  <c r="I58" i="13"/>
  <c r="L58" i="13"/>
  <c r="F58" i="13"/>
  <c r="J58" i="13"/>
  <c r="K58" i="13"/>
  <c r="B57" i="13"/>
  <c r="B56" i="11"/>
  <c r="B132" i="24"/>
  <c r="K132" i="24" s="1"/>
  <c r="B132" i="26"/>
  <c r="K132" i="26" s="1"/>
  <c r="B59" i="12"/>
  <c r="A299" i="11"/>
  <c r="B61" i="12"/>
  <c r="B132" i="19"/>
  <c r="K132" i="19" s="1"/>
  <c r="B244" i="26"/>
  <c r="K244" i="26" s="1"/>
  <c r="B20" i="21"/>
  <c r="K20" i="21" s="1"/>
  <c r="A130" i="11"/>
  <c r="A428" i="11"/>
  <c r="A140" i="13"/>
  <c r="E59" i="13"/>
  <c r="L59" i="13"/>
  <c r="K59" i="13"/>
  <c r="I59" i="13"/>
  <c r="G59" i="13"/>
  <c r="J59" i="13"/>
  <c r="H59" i="13"/>
  <c r="F59" i="13"/>
  <c r="L57" i="11"/>
  <c r="G57" i="11"/>
  <c r="I57" i="11"/>
  <c r="J57" i="11"/>
  <c r="H57" i="11"/>
  <c r="F57" i="11"/>
  <c r="K57" i="11"/>
  <c r="E54" i="12"/>
  <c r="K54" i="12"/>
  <c r="L54" i="12"/>
  <c r="J54" i="12"/>
  <c r="F54" i="12"/>
  <c r="I54" i="12"/>
  <c r="G54" i="12"/>
  <c r="H54" i="12"/>
  <c r="A126" i="11"/>
  <c r="A127" i="13"/>
  <c r="A123" i="11"/>
  <c r="E58" i="12"/>
  <c r="L58" i="12"/>
  <c r="J58" i="12"/>
  <c r="K58" i="12"/>
  <c r="G58" i="12"/>
  <c r="H58" i="12"/>
  <c r="I58" i="12"/>
  <c r="F58" i="12"/>
  <c r="B20" i="23"/>
  <c r="K20" i="23" s="1"/>
  <c r="B55" i="13"/>
  <c r="B244" i="23"/>
  <c r="K244" i="23" s="1"/>
  <c r="B9" i="8"/>
  <c r="C8" i="8"/>
  <c r="H29" i="14"/>
  <c r="P29" i="14"/>
  <c r="F29" i="14"/>
  <c r="D29" i="14"/>
  <c r="L29" i="14"/>
  <c r="V29" i="14"/>
  <c r="R29" i="14"/>
  <c r="T29" i="14"/>
  <c r="N29" i="14"/>
  <c r="J29" i="14"/>
  <c r="B132" i="20"/>
  <c r="K132" i="20" s="1"/>
  <c r="B61" i="13"/>
  <c r="A292" i="11"/>
  <c r="Y28" i="14"/>
  <c r="Y27" i="14"/>
  <c r="Y29" i="14"/>
  <c r="K20" i="2"/>
  <c r="A123" i="13"/>
  <c r="A125" i="13"/>
  <c r="A138" i="13"/>
  <c r="A131" i="13"/>
  <c r="A139" i="13"/>
  <c r="A154" i="13"/>
  <c r="A141" i="12"/>
  <c r="A135" i="12"/>
  <c r="A149" i="12"/>
  <c r="A134" i="12"/>
  <c r="A127" i="12"/>
  <c r="A126" i="12"/>
  <c r="A133" i="12"/>
  <c r="A142" i="12"/>
  <c r="A128" i="12"/>
  <c r="B30" i="14"/>
  <c r="A40" i="14"/>
  <c r="A41" i="14"/>
  <c r="A39" i="14"/>
  <c r="B21" i="2"/>
  <c r="A22" i="2"/>
  <c r="A252" i="2"/>
  <c r="A141" i="2"/>
  <c r="E7" i="11"/>
  <c r="B71" i="13" l="1"/>
  <c r="B64" i="12"/>
  <c r="B66" i="12"/>
  <c r="B245" i="20"/>
  <c r="K245" i="20" s="1"/>
  <c r="B65" i="12"/>
  <c r="B245" i="22"/>
  <c r="K245" i="22" s="1"/>
  <c r="B66" i="13"/>
  <c r="B70" i="12"/>
  <c r="B133" i="19"/>
  <c r="K133" i="19" s="1"/>
  <c r="B67" i="13"/>
  <c r="B133" i="24"/>
  <c r="K133" i="24" s="1"/>
  <c r="B21" i="25"/>
  <c r="K21" i="25" s="1"/>
  <c r="B245" i="26"/>
  <c r="K245" i="26" s="1"/>
  <c r="B64" i="11"/>
  <c r="B71" i="11"/>
  <c r="B72" i="12"/>
  <c r="B245" i="24"/>
  <c r="K245" i="24" s="1"/>
  <c r="B21" i="21"/>
  <c r="K21" i="21" s="1"/>
  <c r="B245" i="23"/>
  <c r="K245" i="23" s="1"/>
  <c r="B71" i="12"/>
  <c r="B133" i="26"/>
  <c r="K133" i="26" s="1"/>
  <c r="B68" i="12"/>
  <c r="B245" i="2"/>
  <c r="K245" i="2" s="1"/>
  <c r="B245" i="25"/>
  <c r="K245" i="25" s="1"/>
  <c r="B70" i="11"/>
  <c r="B133" i="23"/>
  <c r="K133" i="23" s="1"/>
  <c r="B21" i="22"/>
  <c r="K21" i="22" s="1"/>
  <c r="B21" i="18"/>
  <c r="K21" i="18" s="1"/>
  <c r="B133" i="25"/>
  <c r="K133" i="25" s="1"/>
  <c r="B133" i="20"/>
  <c r="K133" i="20" s="1"/>
  <c r="B133" i="18"/>
  <c r="K133" i="18" s="1"/>
  <c r="B245" i="18"/>
  <c r="K245" i="18" s="1"/>
  <c r="B70" i="13"/>
  <c r="B21" i="23"/>
  <c r="K21" i="23" s="1"/>
  <c r="B63" i="13"/>
  <c r="B69" i="12"/>
  <c r="B67" i="12"/>
  <c r="B65" i="13"/>
  <c r="B66" i="11"/>
  <c r="B133" i="2"/>
  <c r="A302" i="11"/>
  <c r="B68" i="13"/>
  <c r="A438" i="11"/>
  <c r="E61" i="13"/>
  <c r="L61" i="13"/>
  <c r="K61" i="13"/>
  <c r="I61" i="13"/>
  <c r="F61" i="13"/>
  <c r="J61" i="13"/>
  <c r="G61" i="13"/>
  <c r="H61" i="13"/>
  <c r="C9" i="8"/>
  <c r="B10" i="8"/>
  <c r="B22" i="26"/>
  <c r="K22" i="26" s="1"/>
  <c r="B80" i="13"/>
  <c r="B134" i="25"/>
  <c r="K134" i="25" s="1"/>
  <c r="B246" i="19"/>
  <c r="K246" i="19" s="1"/>
  <c r="B75" i="11"/>
  <c r="B246" i="2"/>
  <c r="K246" i="2" s="1"/>
  <c r="B82" i="13"/>
  <c r="B134" i="18"/>
  <c r="K134" i="18" s="1"/>
  <c r="B22" i="21"/>
  <c r="K22" i="21" s="1"/>
  <c r="B78" i="12"/>
  <c r="B22" i="22"/>
  <c r="K22" i="22" s="1"/>
  <c r="B22" i="24"/>
  <c r="K22" i="24" s="1"/>
  <c r="B134" i="26"/>
  <c r="K134" i="26" s="1"/>
  <c r="B74" i="12"/>
  <c r="B76" i="11"/>
  <c r="B81" i="11"/>
  <c r="B77" i="13"/>
  <c r="B73" i="12"/>
  <c r="B134" i="19"/>
  <c r="K134" i="19" s="1"/>
  <c r="B22" i="18"/>
  <c r="K22" i="18" s="1"/>
  <c r="B76" i="13"/>
  <c r="B81" i="12"/>
  <c r="B134" i="21"/>
  <c r="K134" i="21" s="1"/>
  <c r="B80" i="12"/>
  <c r="B75" i="12"/>
  <c r="B134" i="2"/>
  <c r="B246" i="20"/>
  <c r="K246" i="20" s="1"/>
  <c r="B246" i="25"/>
  <c r="K246" i="25" s="1"/>
  <c r="B246" i="24"/>
  <c r="K246" i="24" s="1"/>
  <c r="B246" i="18"/>
  <c r="K246" i="18" s="1"/>
  <c r="B246" i="22"/>
  <c r="K246" i="22" s="1"/>
  <c r="B73" i="13"/>
  <c r="B246" i="26"/>
  <c r="K246" i="26" s="1"/>
  <c r="B246" i="21"/>
  <c r="K246" i="21" s="1"/>
  <c r="B134" i="24"/>
  <c r="K134" i="24" s="1"/>
  <c r="B82" i="11"/>
  <c r="B246" i="23"/>
  <c r="K246" i="23" s="1"/>
  <c r="B22" i="25"/>
  <c r="K22" i="25" s="1"/>
  <c r="B79" i="12"/>
  <c r="B134" i="20"/>
  <c r="K134" i="20" s="1"/>
  <c r="A133" i="11"/>
  <c r="A136" i="11"/>
  <c r="A150" i="13"/>
  <c r="A140" i="11"/>
  <c r="B80" i="11"/>
  <c r="G55" i="12"/>
  <c r="H55" i="12"/>
  <c r="G61" i="11"/>
  <c r="I61" i="11"/>
  <c r="A141" i="11"/>
  <c r="A304" i="11"/>
  <c r="D31" i="14"/>
  <c r="A136" i="13"/>
  <c r="A140" i="12"/>
  <c r="L54" i="13"/>
  <c r="F32" i="14" s="1"/>
  <c r="J54" i="13"/>
  <c r="A142" i="13"/>
  <c r="E55" i="13"/>
  <c r="I55" i="13"/>
  <c r="F55" i="13"/>
  <c r="H55" i="13"/>
  <c r="G55" i="13"/>
  <c r="K55" i="13"/>
  <c r="J55" i="13"/>
  <c r="L55" i="13"/>
  <c r="A137" i="13"/>
  <c r="A309" i="11"/>
  <c r="B79" i="13"/>
  <c r="E59" i="12"/>
  <c r="F59" i="12"/>
  <c r="H59" i="12"/>
  <c r="G59" i="12"/>
  <c r="K59" i="12"/>
  <c r="L59" i="12"/>
  <c r="I59" i="12"/>
  <c r="J59" i="12"/>
  <c r="L56" i="11"/>
  <c r="H56" i="11"/>
  <c r="K56" i="11"/>
  <c r="G56" i="11"/>
  <c r="F56" i="11"/>
  <c r="J56" i="11"/>
  <c r="I56" i="11"/>
  <c r="L55" i="12"/>
  <c r="I55" i="12"/>
  <c r="K61" i="11"/>
  <c r="J61" i="11"/>
  <c r="F54" i="13"/>
  <c r="I54" i="13"/>
  <c r="E57" i="13"/>
  <c r="G57" i="13"/>
  <c r="H57" i="13"/>
  <c r="F57" i="13"/>
  <c r="I57" i="13"/>
  <c r="K57" i="13"/>
  <c r="J57" i="13"/>
  <c r="L57" i="13"/>
  <c r="L61" i="11"/>
  <c r="F61" i="11"/>
  <c r="A305" i="11"/>
  <c r="E61" i="12"/>
  <c r="K61" i="12"/>
  <c r="H61" i="12"/>
  <c r="J61" i="12"/>
  <c r="L61" i="12"/>
  <c r="I61" i="12"/>
  <c r="F61" i="12"/>
  <c r="G61" i="12"/>
  <c r="H61" i="11"/>
  <c r="H54" i="13"/>
  <c r="G54" i="13"/>
  <c r="A157" i="11"/>
  <c r="Y31" i="14"/>
  <c r="Y32" i="14"/>
  <c r="Y30" i="14"/>
  <c r="L15" i="14"/>
  <c r="M15" i="14" s="1"/>
  <c r="A135" i="13"/>
  <c r="A133" i="13"/>
  <c r="A149" i="13"/>
  <c r="A141" i="13"/>
  <c r="A164" i="13"/>
  <c r="A148" i="13"/>
  <c r="A143" i="12"/>
  <c r="A144" i="12"/>
  <c r="A159" i="12"/>
  <c r="A138" i="12"/>
  <c r="A137" i="12"/>
  <c r="A145" i="12"/>
  <c r="A136" i="12"/>
  <c r="A152" i="12"/>
  <c r="A151" i="12"/>
  <c r="K21" i="2"/>
  <c r="B33" i="14"/>
  <c r="A23" i="2"/>
  <c r="A24" i="2" s="1"/>
  <c r="A44" i="14"/>
  <c r="A50" i="14" s="1"/>
  <c r="A53" i="14" s="1"/>
  <c r="A56" i="14" s="1"/>
  <c r="A59" i="14" s="1"/>
  <c r="A62" i="14" s="1"/>
  <c r="A65" i="14" s="1"/>
  <c r="A68" i="14" s="1"/>
  <c r="A71" i="14" s="1"/>
  <c r="A74" i="14" s="1"/>
  <c r="A77" i="14" s="1"/>
  <c r="A83" i="14" s="1"/>
  <c r="A86" i="14" s="1"/>
  <c r="A89" i="14" s="1"/>
  <c r="A92" i="14" s="1"/>
  <c r="A95" i="14" s="1"/>
  <c r="A98" i="14" s="1"/>
  <c r="A101" i="14" s="1"/>
  <c r="A104" i="14" s="1"/>
  <c r="A107" i="14" s="1"/>
  <c r="A110" i="14" s="1"/>
  <c r="A116" i="14" s="1"/>
  <c r="A119" i="14" s="1"/>
  <c r="A122" i="14" s="1"/>
  <c r="A125" i="14" s="1"/>
  <c r="A128" i="14" s="1"/>
  <c r="A131" i="14" s="1"/>
  <c r="A134" i="14" s="1"/>
  <c r="A137" i="14" s="1"/>
  <c r="A140" i="14" s="1"/>
  <c r="A143" i="14" s="1"/>
  <c r="A149" i="14" s="1"/>
  <c r="A152" i="14" s="1"/>
  <c r="A155" i="14" s="1"/>
  <c r="A158" i="14" s="1"/>
  <c r="A161" i="14" s="1"/>
  <c r="A164" i="14" s="1"/>
  <c r="A167" i="14" s="1"/>
  <c r="A170" i="14" s="1"/>
  <c r="A173" i="14" s="1"/>
  <c r="A176" i="14" s="1"/>
  <c r="A182" i="14" s="1"/>
  <c r="A185" i="14" s="1"/>
  <c r="A188" i="14" s="1"/>
  <c r="A191" i="14" s="1"/>
  <c r="A194" i="14" s="1"/>
  <c r="A197" i="14" s="1"/>
  <c r="A200" i="14" s="1"/>
  <c r="A203" i="14" s="1"/>
  <c r="A206" i="14" s="1"/>
  <c r="A209" i="14" s="1"/>
  <c r="A215" i="14" s="1"/>
  <c r="A218" i="14" s="1"/>
  <c r="A221" i="14" s="1"/>
  <c r="A224" i="14" s="1"/>
  <c r="A227" i="14" s="1"/>
  <c r="A230" i="14" s="1"/>
  <c r="A233" i="14" s="1"/>
  <c r="A236" i="14" s="1"/>
  <c r="A239" i="14" s="1"/>
  <c r="A242" i="14" s="1"/>
  <c r="A248" i="14" s="1"/>
  <c r="A251" i="14" s="1"/>
  <c r="A254" i="14" s="1"/>
  <c r="A257" i="14" s="1"/>
  <c r="A260" i="14" s="1"/>
  <c r="A263" i="14" s="1"/>
  <c r="A266" i="14" s="1"/>
  <c r="A269" i="14" s="1"/>
  <c r="A272" i="14" s="1"/>
  <c r="A275" i="14" s="1"/>
  <c r="A281" i="14" s="1"/>
  <c r="A284" i="14" s="1"/>
  <c r="A287" i="14" s="1"/>
  <c r="A290" i="14" s="1"/>
  <c r="A293" i="14" s="1"/>
  <c r="A296" i="14" s="1"/>
  <c r="A299" i="14" s="1"/>
  <c r="A302" i="14" s="1"/>
  <c r="A305" i="14" s="1"/>
  <c r="A308" i="14" s="1"/>
  <c r="A314" i="14" s="1"/>
  <c r="A317" i="14" s="1"/>
  <c r="A320" i="14" s="1"/>
  <c r="A323" i="14" s="1"/>
  <c r="A326" i="14" s="1"/>
  <c r="A329" i="14" s="1"/>
  <c r="A332" i="14" s="1"/>
  <c r="A335" i="14" s="1"/>
  <c r="A338" i="14" s="1"/>
  <c r="A341" i="14" s="1"/>
  <c r="A43" i="14"/>
  <c r="A49" i="14" s="1"/>
  <c r="A52" i="14" s="1"/>
  <c r="A55" i="14" s="1"/>
  <c r="A58" i="14" s="1"/>
  <c r="A61" i="14" s="1"/>
  <c r="A64" i="14" s="1"/>
  <c r="A67" i="14" s="1"/>
  <c r="A70" i="14" s="1"/>
  <c r="A73" i="14" s="1"/>
  <c r="A76" i="14" s="1"/>
  <c r="A82" i="14" s="1"/>
  <c r="A85" i="14" s="1"/>
  <c r="A88" i="14" s="1"/>
  <c r="A91" i="14" s="1"/>
  <c r="A94" i="14" s="1"/>
  <c r="A97" i="14" s="1"/>
  <c r="A100" i="14" s="1"/>
  <c r="A103" i="14" s="1"/>
  <c r="A106" i="14" s="1"/>
  <c r="A109" i="14" s="1"/>
  <c r="A115" i="14" s="1"/>
  <c r="A118" i="14" s="1"/>
  <c r="A121" i="14" s="1"/>
  <c r="A124" i="14" s="1"/>
  <c r="A127" i="14" s="1"/>
  <c r="A130" i="14" s="1"/>
  <c r="A133" i="14" s="1"/>
  <c r="A136" i="14" s="1"/>
  <c r="A139" i="14" s="1"/>
  <c r="A142" i="14" s="1"/>
  <c r="A148" i="14" s="1"/>
  <c r="A151" i="14" s="1"/>
  <c r="A154" i="14" s="1"/>
  <c r="A157" i="14" s="1"/>
  <c r="A160" i="14" s="1"/>
  <c r="A163" i="14" s="1"/>
  <c r="A166" i="14" s="1"/>
  <c r="A169" i="14" s="1"/>
  <c r="A172" i="14" s="1"/>
  <c r="A175" i="14" s="1"/>
  <c r="A181" i="14" s="1"/>
  <c r="A184" i="14" s="1"/>
  <c r="A187" i="14" s="1"/>
  <c r="A190" i="14" s="1"/>
  <c r="A193" i="14" s="1"/>
  <c r="A196" i="14" s="1"/>
  <c r="A199" i="14" s="1"/>
  <c r="A202" i="14" s="1"/>
  <c r="A205" i="14" s="1"/>
  <c r="A208" i="14" s="1"/>
  <c r="A214" i="14" s="1"/>
  <c r="A217" i="14" s="1"/>
  <c r="A220" i="14" s="1"/>
  <c r="A223" i="14" s="1"/>
  <c r="A226" i="14" s="1"/>
  <c r="A229" i="14" s="1"/>
  <c r="A232" i="14" s="1"/>
  <c r="A235" i="14" s="1"/>
  <c r="A238" i="14" s="1"/>
  <c r="A241" i="14" s="1"/>
  <c r="A247" i="14" s="1"/>
  <c r="A250" i="14" s="1"/>
  <c r="A253" i="14" s="1"/>
  <c r="A256" i="14" s="1"/>
  <c r="A259" i="14" s="1"/>
  <c r="A262" i="14" s="1"/>
  <c r="A265" i="14" s="1"/>
  <c r="A268" i="14" s="1"/>
  <c r="A271" i="14" s="1"/>
  <c r="A274" i="14" s="1"/>
  <c r="A280" i="14" s="1"/>
  <c r="A283" i="14" s="1"/>
  <c r="A286" i="14" s="1"/>
  <c r="A289" i="14" s="1"/>
  <c r="A292" i="14" s="1"/>
  <c r="A295" i="14" s="1"/>
  <c r="A298" i="14" s="1"/>
  <c r="A301" i="14" s="1"/>
  <c r="A304" i="14" s="1"/>
  <c r="A307" i="14" s="1"/>
  <c r="A313" i="14" s="1"/>
  <c r="A316" i="14" s="1"/>
  <c r="A319" i="14" s="1"/>
  <c r="A322" i="14" s="1"/>
  <c r="A325" i="14" s="1"/>
  <c r="A328" i="14" s="1"/>
  <c r="A331" i="14" s="1"/>
  <c r="A334" i="14" s="1"/>
  <c r="A337" i="14" s="1"/>
  <c r="A340" i="14" s="1"/>
  <c r="A42" i="14"/>
  <c r="B22" i="2"/>
  <c r="A253" i="2"/>
  <c r="A142" i="2"/>
  <c r="E8" i="11"/>
  <c r="N15" i="14" s="1"/>
  <c r="O15" i="14" s="1"/>
  <c r="A315" i="11" l="1"/>
  <c r="E79" i="13"/>
  <c r="A147" i="13"/>
  <c r="A152" i="13"/>
  <c r="A150" i="12"/>
  <c r="A146" i="11"/>
  <c r="L32" i="14"/>
  <c r="E68" i="13"/>
  <c r="F68" i="13"/>
  <c r="L68" i="13"/>
  <c r="H68" i="13"/>
  <c r="I68" i="13"/>
  <c r="J68" i="13"/>
  <c r="K68" i="13"/>
  <c r="G68" i="13"/>
  <c r="E63" i="13"/>
  <c r="J63" i="13"/>
  <c r="H63" i="13"/>
  <c r="L63" i="13"/>
  <c r="G63" i="13"/>
  <c r="K63" i="13"/>
  <c r="I63" i="13"/>
  <c r="F63" i="13"/>
  <c r="I71" i="11"/>
  <c r="H71" i="11"/>
  <c r="G71" i="11"/>
  <c r="F71" i="11"/>
  <c r="L71" i="11"/>
  <c r="K71" i="11"/>
  <c r="J71" i="11"/>
  <c r="E70" i="12"/>
  <c r="K70" i="12"/>
  <c r="L70" i="12"/>
  <c r="G70" i="12"/>
  <c r="I70" i="12"/>
  <c r="H70" i="12"/>
  <c r="J70" i="12"/>
  <c r="F70" i="12"/>
  <c r="J32" i="14"/>
  <c r="A160" i="13"/>
  <c r="E73" i="13"/>
  <c r="G73" i="13"/>
  <c r="L73" i="13"/>
  <c r="I73" i="13"/>
  <c r="F73" i="13"/>
  <c r="K73" i="13"/>
  <c r="J73" i="13"/>
  <c r="H73" i="13"/>
  <c r="E80" i="12"/>
  <c r="H80" i="12"/>
  <c r="F80" i="12"/>
  <c r="I80" i="12"/>
  <c r="J80" i="12"/>
  <c r="G80" i="12"/>
  <c r="K80" i="12"/>
  <c r="L80" i="12"/>
  <c r="E73" i="12"/>
  <c r="H73" i="12"/>
  <c r="L73" i="12"/>
  <c r="J73" i="12"/>
  <c r="K73" i="12"/>
  <c r="G73" i="12"/>
  <c r="F73" i="12"/>
  <c r="E77" i="13"/>
  <c r="L77" i="13"/>
  <c r="K77" i="13"/>
  <c r="J77" i="13"/>
  <c r="H77" i="13"/>
  <c r="F77" i="13"/>
  <c r="I77" i="13"/>
  <c r="G77" i="13"/>
  <c r="E74" i="12"/>
  <c r="K133" i="2"/>
  <c r="E67" i="12"/>
  <c r="G67" i="12"/>
  <c r="L67" i="12"/>
  <c r="J67" i="12"/>
  <c r="K67" i="12"/>
  <c r="I67" i="12"/>
  <c r="F67" i="12"/>
  <c r="H67" i="12"/>
  <c r="E68" i="12"/>
  <c r="J68" i="12"/>
  <c r="I68" i="12"/>
  <c r="G68" i="12"/>
  <c r="K68" i="12"/>
  <c r="F68" i="12"/>
  <c r="L68" i="12"/>
  <c r="H68" i="12"/>
  <c r="E66" i="13"/>
  <c r="H66" i="13"/>
  <c r="L66" i="13"/>
  <c r="F66" i="13"/>
  <c r="J66" i="13"/>
  <c r="K66" i="13"/>
  <c r="G66" i="13"/>
  <c r="I66" i="13"/>
  <c r="E66" i="12"/>
  <c r="L66" i="12"/>
  <c r="J66" i="12"/>
  <c r="K66" i="12"/>
  <c r="G66" i="12"/>
  <c r="I66" i="12"/>
  <c r="F66" i="12"/>
  <c r="H66" i="12"/>
  <c r="A167" i="11"/>
  <c r="A151" i="11"/>
  <c r="A150" i="11"/>
  <c r="B23" i="2"/>
  <c r="K23" i="2" s="1"/>
  <c r="A314" i="11"/>
  <c r="A143" i="11"/>
  <c r="E79" i="12"/>
  <c r="G79" i="12"/>
  <c r="L79" i="12"/>
  <c r="I79" i="12"/>
  <c r="H79" i="12"/>
  <c r="F79" i="12"/>
  <c r="K79" i="12"/>
  <c r="J79" i="12"/>
  <c r="I73" i="12"/>
  <c r="K134" i="2"/>
  <c r="L76" i="11"/>
  <c r="G76" i="11"/>
  <c r="I76" i="11"/>
  <c r="F76" i="11"/>
  <c r="J76" i="11"/>
  <c r="K76" i="11"/>
  <c r="H76" i="11"/>
  <c r="E78" i="12"/>
  <c r="J78" i="12"/>
  <c r="I78" i="12"/>
  <c r="K78" i="12"/>
  <c r="L78" i="12"/>
  <c r="G78" i="12"/>
  <c r="H78" i="12"/>
  <c r="F78" i="12"/>
  <c r="B11" i="8"/>
  <c r="C10" i="8"/>
  <c r="B91" i="12" s="1"/>
  <c r="B135" i="23"/>
  <c r="K135" i="23" s="1"/>
  <c r="B247" i="20"/>
  <c r="K247" i="20" s="1"/>
  <c r="B87" i="11"/>
  <c r="B91" i="11"/>
  <c r="A312" i="11"/>
  <c r="F66" i="11"/>
  <c r="J66" i="11"/>
  <c r="L66" i="11"/>
  <c r="I66" i="11"/>
  <c r="H66" i="11"/>
  <c r="G66" i="11"/>
  <c r="K66" i="11"/>
  <c r="E70" i="13"/>
  <c r="L70" i="13"/>
  <c r="H70" i="13"/>
  <c r="G70" i="13"/>
  <c r="J70" i="13"/>
  <c r="F70" i="13"/>
  <c r="I70" i="13"/>
  <c r="K70" i="13"/>
  <c r="E67" i="13"/>
  <c r="K67" i="13"/>
  <c r="H67" i="13"/>
  <c r="J67" i="13"/>
  <c r="I67" i="13"/>
  <c r="F67" i="13"/>
  <c r="L67" i="13"/>
  <c r="G67" i="13"/>
  <c r="E64" i="12"/>
  <c r="K64" i="12"/>
  <c r="J64" i="12"/>
  <c r="H64" i="12"/>
  <c r="L64" i="12"/>
  <c r="G64" i="12"/>
  <c r="F64" i="12"/>
  <c r="I64" i="12"/>
  <c r="E75" i="12"/>
  <c r="G75" i="12"/>
  <c r="F75" i="12"/>
  <c r="L75" i="12"/>
  <c r="K75" i="12"/>
  <c r="I75" i="12"/>
  <c r="H75" i="12"/>
  <c r="J75" i="12"/>
  <c r="F81" i="11"/>
  <c r="J81" i="11"/>
  <c r="I81" i="11"/>
  <c r="L81" i="11"/>
  <c r="H81" i="11"/>
  <c r="K81" i="11"/>
  <c r="G81" i="11"/>
  <c r="A319" i="11"/>
  <c r="A146" i="13"/>
  <c r="E81" i="12"/>
  <c r="E76" i="13"/>
  <c r="K76" i="13"/>
  <c r="J76" i="13"/>
  <c r="H76" i="13"/>
  <c r="G76" i="13"/>
  <c r="F76" i="13"/>
  <c r="I76" i="13"/>
  <c r="L76" i="13"/>
  <c r="E82" i="13"/>
  <c r="F82" i="13"/>
  <c r="K82" i="13"/>
  <c r="G82" i="13"/>
  <c r="H82" i="13"/>
  <c r="I82" i="13"/>
  <c r="B90" i="12"/>
  <c r="E80" i="13"/>
  <c r="H80" i="13"/>
  <c r="G80" i="13"/>
  <c r="L80" i="13"/>
  <c r="K80" i="13"/>
  <c r="F80" i="13"/>
  <c r="J80" i="13"/>
  <c r="I80" i="13"/>
  <c r="B77" i="12"/>
  <c r="B82" i="12"/>
  <c r="B76" i="12"/>
  <c r="B74" i="13"/>
  <c r="B78" i="13"/>
  <c r="B75" i="13"/>
  <c r="B81" i="13"/>
  <c r="A448" i="11"/>
  <c r="E65" i="13"/>
  <c r="J65" i="13"/>
  <c r="F65" i="13"/>
  <c r="H65" i="13"/>
  <c r="L65" i="13"/>
  <c r="G65" i="13"/>
  <c r="K65" i="13"/>
  <c r="I65" i="13"/>
  <c r="E69" i="12"/>
  <c r="L69" i="12"/>
  <c r="H69" i="12"/>
  <c r="J69" i="12"/>
  <c r="G69" i="12"/>
  <c r="F69" i="12"/>
  <c r="K69" i="12"/>
  <c r="I69" i="12"/>
  <c r="E71" i="12"/>
  <c r="E72" i="12"/>
  <c r="E65" i="12"/>
  <c r="I65" i="12"/>
  <c r="K65" i="12"/>
  <c r="J65" i="12"/>
  <c r="F65" i="12"/>
  <c r="G65" i="12"/>
  <c r="L65" i="12"/>
  <c r="H65" i="12"/>
  <c r="E71" i="13"/>
  <c r="Y34" i="14"/>
  <c r="Y33" i="14"/>
  <c r="Y35" i="14"/>
  <c r="A48" i="14"/>
  <c r="A174" i="13"/>
  <c r="A159" i="13"/>
  <c r="A143" i="13"/>
  <c r="A151" i="13"/>
  <c r="A158" i="13"/>
  <c r="A145" i="13"/>
  <c r="A162" i="12"/>
  <c r="A148" i="12"/>
  <c r="A169" i="12"/>
  <c r="A161" i="12"/>
  <c r="A155" i="12"/>
  <c r="A154" i="12"/>
  <c r="A146" i="12"/>
  <c r="A147" i="12"/>
  <c r="A153" i="12"/>
  <c r="K22" i="2"/>
  <c r="B36" i="14"/>
  <c r="A26" i="2"/>
  <c r="A254" i="2"/>
  <c r="A143" i="2"/>
  <c r="E13" i="11"/>
  <c r="E91" i="12" l="1"/>
  <c r="A156" i="13"/>
  <c r="A458" i="11"/>
  <c r="E78" i="13"/>
  <c r="G78" i="13"/>
  <c r="L78" i="13"/>
  <c r="F78" i="13"/>
  <c r="K78" i="13"/>
  <c r="H78" i="13"/>
  <c r="I78" i="13"/>
  <c r="J78" i="13"/>
  <c r="A322" i="11"/>
  <c r="A161" i="11"/>
  <c r="E75" i="13"/>
  <c r="G75" i="13"/>
  <c r="L75" i="13"/>
  <c r="F75" i="13"/>
  <c r="I75" i="13"/>
  <c r="K75" i="13"/>
  <c r="H75" i="13"/>
  <c r="J75" i="13"/>
  <c r="E76" i="12"/>
  <c r="L76" i="12"/>
  <c r="J76" i="12"/>
  <c r="I76" i="12"/>
  <c r="K76" i="12"/>
  <c r="G76" i="12"/>
  <c r="H76" i="12"/>
  <c r="F76" i="12"/>
  <c r="A329" i="11"/>
  <c r="C11" i="8"/>
  <c r="B12" i="8"/>
  <c r="B107" i="12"/>
  <c r="B108" i="12"/>
  <c r="B248" i="2"/>
  <c r="B107" i="11"/>
  <c r="B111" i="11"/>
  <c r="B112" i="13"/>
  <c r="B110" i="11"/>
  <c r="B98" i="13"/>
  <c r="B106" i="13"/>
  <c r="B96" i="11"/>
  <c r="B105" i="13"/>
  <c r="B110" i="13"/>
  <c r="B101" i="12"/>
  <c r="B105" i="12"/>
  <c r="B101" i="13"/>
  <c r="B112" i="12"/>
  <c r="B96" i="12"/>
  <c r="B109" i="13"/>
  <c r="B99" i="12"/>
  <c r="B108" i="13"/>
  <c r="B136" i="2"/>
  <c r="K136" i="2" s="1"/>
  <c r="B100" i="12"/>
  <c r="B100" i="11"/>
  <c r="B98" i="12"/>
  <c r="B95" i="12"/>
  <c r="B95" i="13"/>
  <c r="B103" i="13"/>
  <c r="B93" i="12"/>
  <c r="B101" i="11"/>
  <c r="B93" i="11"/>
  <c r="B99" i="13"/>
  <c r="B102" i="13"/>
  <c r="A160" i="11"/>
  <c r="A177" i="11"/>
  <c r="B106" i="12"/>
  <c r="B97" i="13"/>
  <c r="E82" i="12"/>
  <c r="A324" i="11"/>
  <c r="A156" i="11"/>
  <c r="A162" i="13"/>
  <c r="A325" i="11"/>
  <c r="E90" i="12"/>
  <c r="A170" i="13"/>
  <c r="A157" i="13"/>
  <c r="B39" i="14"/>
  <c r="Y41" i="14" s="1"/>
  <c r="E81" i="13"/>
  <c r="E74" i="13"/>
  <c r="F74" i="13"/>
  <c r="I74" i="13"/>
  <c r="H74" i="13"/>
  <c r="J74" i="13"/>
  <c r="G74" i="13"/>
  <c r="L74" i="13"/>
  <c r="K74" i="13"/>
  <c r="E77" i="12"/>
  <c r="H77" i="12"/>
  <c r="J77" i="12"/>
  <c r="F77" i="12"/>
  <c r="G77" i="12"/>
  <c r="K77" i="12"/>
  <c r="I77" i="12"/>
  <c r="L77" i="12"/>
  <c r="B86" i="11"/>
  <c r="B85" i="13"/>
  <c r="B86" i="12"/>
  <c r="B83" i="12"/>
  <c r="B84" i="12"/>
  <c r="B90" i="11"/>
  <c r="B88" i="12"/>
  <c r="B85" i="12"/>
  <c r="B83" i="11"/>
  <c r="B90" i="13"/>
  <c r="B88" i="13"/>
  <c r="B89" i="12"/>
  <c r="B87" i="12"/>
  <c r="B247" i="2"/>
  <c r="K247" i="2" s="1"/>
  <c r="B83" i="13"/>
  <c r="B86" i="13"/>
  <c r="B92" i="12"/>
  <c r="B135" i="2"/>
  <c r="B87" i="13"/>
  <c r="B91" i="13"/>
  <c r="B89" i="13"/>
  <c r="A153" i="11"/>
  <c r="B94" i="12"/>
  <c r="B111" i="13"/>
  <c r="B106" i="11"/>
  <c r="A160" i="12"/>
  <c r="Y40" i="14"/>
  <c r="Y39" i="14"/>
  <c r="Y36" i="14"/>
  <c r="Y38" i="14"/>
  <c r="Y37" i="14"/>
  <c r="A51" i="14"/>
  <c r="A161" i="13"/>
  <c r="A153" i="13"/>
  <c r="A155" i="13"/>
  <c r="A169" i="13"/>
  <c r="A168" i="13"/>
  <c r="A184" i="13"/>
  <c r="A171" i="12"/>
  <c r="A156" i="12"/>
  <c r="A179" i="12"/>
  <c r="A158" i="12"/>
  <c r="A163" i="12"/>
  <c r="A164" i="12"/>
  <c r="A157" i="12"/>
  <c r="A172" i="12"/>
  <c r="A165" i="12"/>
  <c r="A27" i="2"/>
  <c r="A255" i="2"/>
  <c r="B26" i="2"/>
  <c r="A144" i="2"/>
  <c r="E14" i="11"/>
  <c r="E87" i="13" l="1"/>
  <c r="E83" i="12"/>
  <c r="G83" i="12"/>
  <c r="H83" i="12"/>
  <c r="I83" i="12"/>
  <c r="F83" i="12"/>
  <c r="L83" i="12"/>
  <c r="J83" i="12"/>
  <c r="E103" i="13"/>
  <c r="H103" i="13"/>
  <c r="E96" i="12"/>
  <c r="E86" i="12"/>
  <c r="E99" i="13"/>
  <c r="E98" i="12"/>
  <c r="A172" i="13"/>
  <c r="A187" i="11"/>
  <c r="E95" i="13"/>
  <c r="E106" i="13"/>
  <c r="E112" i="13"/>
  <c r="E108" i="12"/>
  <c r="B13" i="8"/>
  <c r="B111" i="12"/>
  <c r="B118" i="12"/>
  <c r="B250" i="2"/>
  <c r="K250" i="2" s="1"/>
  <c r="B110" i="12"/>
  <c r="B120" i="13"/>
  <c r="B117" i="13"/>
  <c r="B122" i="12"/>
  <c r="B103" i="11"/>
  <c r="B138" i="2"/>
  <c r="K138" i="2" s="1"/>
  <c r="B116" i="12"/>
  <c r="B104" i="13"/>
  <c r="B113" i="13"/>
  <c r="E111" i="13"/>
  <c r="E88" i="13"/>
  <c r="A180" i="13"/>
  <c r="A170" i="11"/>
  <c r="E105" i="13"/>
  <c r="A170" i="12"/>
  <c r="K83" i="12"/>
  <c r="K135" i="2"/>
  <c r="A335" i="11"/>
  <c r="E99" i="12"/>
  <c r="E105" i="12"/>
  <c r="E107" i="12"/>
  <c r="A339" i="11"/>
  <c r="A332" i="11"/>
  <c r="A166" i="13"/>
  <c r="E89" i="13"/>
  <c r="E92" i="12"/>
  <c r="E87" i="12"/>
  <c r="L83" i="11"/>
  <c r="F83" i="11"/>
  <c r="H83" i="11"/>
  <c r="G83" i="11"/>
  <c r="E85" i="13"/>
  <c r="A167" i="13"/>
  <c r="E91" i="13"/>
  <c r="E86" i="13"/>
  <c r="E89" i="12"/>
  <c r="E85" i="12"/>
  <c r="E84" i="12"/>
  <c r="A334" i="11"/>
  <c r="E97" i="13"/>
  <c r="E93" i="12"/>
  <c r="G93" i="12"/>
  <c r="E95" i="12"/>
  <c r="E108" i="13"/>
  <c r="E109" i="13"/>
  <c r="E112" i="12"/>
  <c r="E101" i="13"/>
  <c r="E101" i="12"/>
  <c r="B109" i="12"/>
  <c r="E98" i="13"/>
  <c r="B104" i="12"/>
  <c r="E104" i="12" s="1"/>
  <c r="B103" i="12"/>
  <c r="K248" i="2"/>
  <c r="B121" i="13"/>
  <c r="B107" i="13"/>
  <c r="B24" i="2"/>
  <c r="B97" i="12"/>
  <c r="B96" i="13"/>
  <c r="B93" i="13"/>
  <c r="B102" i="12"/>
  <c r="A171" i="11"/>
  <c r="A468" i="11"/>
  <c r="E83" i="13"/>
  <c r="G83" i="13"/>
  <c r="J83" i="13"/>
  <c r="H83" i="13"/>
  <c r="F83" i="13"/>
  <c r="K83" i="13"/>
  <c r="I83" i="13"/>
  <c r="L83" i="13"/>
  <c r="E88" i="12"/>
  <c r="E106" i="12"/>
  <c r="E102" i="13"/>
  <c r="E94" i="12"/>
  <c r="A163" i="11"/>
  <c r="E90" i="13"/>
  <c r="L90" i="13"/>
  <c r="F90" i="13"/>
  <c r="G90" i="13"/>
  <c r="J90" i="13"/>
  <c r="K90" i="13"/>
  <c r="H90" i="13"/>
  <c r="I90" i="13"/>
  <c r="A166" i="11"/>
  <c r="E100" i="12"/>
  <c r="E110" i="13"/>
  <c r="A54" i="14"/>
  <c r="A163" i="13"/>
  <c r="A179" i="13"/>
  <c r="A171" i="13"/>
  <c r="A178" i="13"/>
  <c r="A194" i="13"/>
  <c r="A165" i="13"/>
  <c r="A189" i="12"/>
  <c r="A167" i="12"/>
  <c r="A166" i="12"/>
  <c r="A173" i="12"/>
  <c r="A175" i="12"/>
  <c r="A181" i="12"/>
  <c r="A174" i="12"/>
  <c r="A182" i="12"/>
  <c r="A168" i="12"/>
  <c r="K26" i="2"/>
  <c r="B48" i="14"/>
  <c r="B27" i="2"/>
  <c r="K27" i="2" s="1"/>
  <c r="A28" i="2"/>
  <c r="A256" i="2"/>
  <c r="A145" i="2"/>
  <c r="E15" i="11"/>
  <c r="A181" i="11" l="1"/>
  <c r="A177" i="13"/>
  <c r="A345" i="11"/>
  <c r="E111" i="12"/>
  <c r="A197" i="11"/>
  <c r="A176" i="11"/>
  <c r="E102" i="12"/>
  <c r="I93" i="11"/>
  <c r="B42" i="14"/>
  <c r="K24" i="2"/>
  <c r="E109" i="12"/>
  <c r="A342" i="11"/>
  <c r="A180" i="11"/>
  <c r="E113" i="13"/>
  <c r="E116" i="12"/>
  <c r="E122" i="12"/>
  <c r="E120" i="13"/>
  <c r="B14" i="8"/>
  <c r="B117" i="11"/>
  <c r="B115" i="12"/>
  <c r="B114" i="12"/>
  <c r="E114" i="12" s="1"/>
  <c r="B122" i="13"/>
  <c r="B119" i="12"/>
  <c r="B120" i="11"/>
  <c r="B121" i="12"/>
  <c r="B113" i="11"/>
  <c r="B139" i="2"/>
  <c r="K139" i="2" s="1"/>
  <c r="B116" i="11"/>
  <c r="B115" i="13"/>
  <c r="B120" i="12"/>
  <c r="B251" i="2"/>
  <c r="B117" i="12"/>
  <c r="B113" i="12"/>
  <c r="E113" i="12" s="1"/>
  <c r="B119" i="13"/>
  <c r="B116" i="13"/>
  <c r="B118" i="13"/>
  <c r="B121" i="11"/>
  <c r="I103" i="13"/>
  <c r="E97" i="12"/>
  <c r="A478" i="11"/>
  <c r="E93" i="13"/>
  <c r="J93" i="13"/>
  <c r="I93" i="13"/>
  <c r="F93" i="13"/>
  <c r="L93" i="13"/>
  <c r="H93" i="13"/>
  <c r="A176" i="13"/>
  <c r="A180" i="12"/>
  <c r="E110" i="12"/>
  <c r="E118" i="12"/>
  <c r="K103" i="13"/>
  <c r="E121" i="13"/>
  <c r="A173" i="11"/>
  <c r="E96" i="13"/>
  <c r="E107" i="13"/>
  <c r="E103" i="12"/>
  <c r="G103" i="12"/>
  <c r="F103" i="12"/>
  <c r="A344" i="11"/>
  <c r="A349" i="11"/>
  <c r="A190" i="13"/>
  <c r="E104" i="13"/>
  <c r="E117" i="13"/>
  <c r="A182" i="13"/>
  <c r="J103" i="13"/>
  <c r="G103" i="13"/>
  <c r="B51" i="14"/>
  <c r="Y53" i="14" s="1"/>
  <c r="Y50" i="14"/>
  <c r="Y48" i="14"/>
  <c r="Y49" i="14"/>
  <c r="A57" i="14"/>
  <c r="A204" i="13"/>
  <c r="A189" i="13"/>
  <c r="A188" i="13"/>
  <c r="A175" i="13"/>
  <c r="A181" i="13"/>
  <c r="A173" i="13"/>
  <c r="A192" i="12"/>
  <c r="A183" i="12"/>
  <c r="A184" i="12"/>
  <c r="A176" i="12"/>
  <c r="A191" i="12"/>
  <c r="A177" i="12"/>
  <c r="A178" i="12"/>
  <c r="A185" i="12"/>
  <c r="A199" i="12"/>
  <c r="A29" i="2"/>
  <c r="A257" i="2"/>
  <c r="A146" i="2"/>
  <c r="E16" i="11"/>
  <c r="E119" i="13" l="1"/>
  <c r="G113" i="13"/>
  <c r="K251" i="2"/>
  <c r="A488" i="11"/>
  <c r="E117" i="12"/>
  <c r="E120" i="12"/>
  <c r="A190" i="11"/>
  <c r="Y44" i="14"/>
  <c r="Y42" i="14"/>
  <c r="Y43" i="14"/>
  <c r="A187" i="13"/>
  <c r="A359" i="11"/>
  <c r="A190" i="12"/>
  <c r="E119" i="12"/>
  <c r="F113" i="13"/>
  <c r="A192" i="13"/>
  <c r="A200" i="13"/>
  <c r="A183" i="11"/>
  <c r="E121" i="12"/>
  <c r="E122" i="13"/>
  <c r="B15" i="8"/>
  <c r="C14" i="8"/>
  <c r="B131" i="12" s="1"/>
  <c r="B129" i="13"/>
  <c r="B128" i="13"/>
  <c r="B140" i="2"/>
  <c r="K140" i="2" s="1"/>
  <c r="B124" i="12"/>
  <c r="E124" i="12" s="1"/>
  <c r="B123" i="12"/>
  <c r="E123" i="12" s="1"/>
  <c r="A352" i="11"/>
  <c r="E116" i="13"/>
  <c r="E115" i="13"/>
  <c r="E115" i="12"/>
  <c r="A207" i="11"/>
  <c r="A354" i="11"/>
  <c r="A186" i="13"/>
  <c r="E118" i="13"/>
  <c r="A186" i="11"/>
  <c r="A355" i="11"/>
  <c r="A191" i="11"/>
  <c r="Y52" i="14"/>
  <c r="Y51" i="14"/>
  <c r="A60" i="14"/>
  <c r="A198" i="13"/>
  <c r="A185" i="13"/>
  <c r="A199" i="13"/>
  <c r="A183" i="13"/>
  <c r="A214" i="13"/>
  <c r="A191" i="13"/>
  <c r="A186" i="12"/>
  <c r="A188" i="12"/>
  <c r="A187" i="12"/>
  <c r="A209" i="12"/>
  <c r="A201" i="12"/>
  <c r="A193" i="12"/>
  <c r="A194" i="12"/>
  <c r="A195" i="12"/>
  <c r="A202" i="12"/>
  <c r="A30" i="2"/>
  <c r="A31" i="2" s="1"/>
  <c r="A258" i="2"/>
  <c r="A147" i="2"/>
  <c r="E17" i="11"/>
  <c r="E131" i="12" l="1"/>
  <c r="A362" i="11"/>
  <c r="A365" i="11"/>
  <c r="B16" i="8"/>
  <c r="C15" i="8"/>
  <c r="B140" i="13"/>
  <c r="E140" i="13" s="1"/>
  <c r="B135" i="12"/>
  <c r="E135" i="12" s="1"/>
  <c r="B134" i="12"/>
  <c r="E134" i="12" s="1"/>
  <c r="B133" i="12"/>
  <c r="E133" i="12" s="1"/>
  <c r="B142" i="13"/>
  <c r="B137" i="13"/>
  <c r="E137" i="13" s="1"/>
  <c r="B141" i="12"/>
  <c r="B136" i="11"/>
  <c r="B138" i="13"/>
  <c r="B137" i="11"/>
  <c r="B140" i="11"/>
  <c r="B134" i="13"/>
  <c r="E134" i="13" s="1"/>
  <c r="A197" i="13"/>
  <c r="A498" i="11"/>
  <c r="A200" i="12"/>
  <c r="A201" i="11"/>
  <c r="A196" i="11"/>
  <c r="E129" i="13"/>
  <c r="A193" i="11"/>
  <c r="A364" i="11"/>
  <c r="E128" i="13"/>
  <c r="A210" i="13"/>
  <c r="A200" i="11"/>
  <c r="A196" i="13"/>
  <c r="A217" i="11"/>
  <c r="B125" i="12"/>
  <c r="B123" i="13"/>
  <c r="E123" i="13" s="1"/>
  <c r="B128" i="12"/>
  <c r="B131" i="13"/>
  <c r="B126" i="13"/>
  <c r="E126" i="13" s="1"/>
  <c r="B127" i="11"/>
  <c r="B127" i="12"/>
  <c r="B125" i="13"/>
  <c r="E125" i="13" s="1"/>
  <c r="B126" i="12"/>
  <c r="E126" i="12" s="1"/>
  <c r="B132" i="13"/>
  <c r="B126" i="11"/>
  <c r="B130" i="12"/>
  <c r="B131" i="11"/>
  <c r="B28" i="2"/>
  <c r="B130" i="11"/>
  <c r="B123" i="11"/>
  <c r="B252" i="2"/>
  <c r="K252" i="2" s="1"/>
  <c r="B124" i="13"/>
  <c r="E124" i="13" s="1"/>
  <c r="B130" i="13"/>
  <c r="B132" i="12"/>
  <c r="B127" i="13"/>
  <c r="E127" i="13" s="1"/>
  <c r="B129" i="12"/>
  <c r="A202" i="13"/>
  <c r="A369" i="11"/>
  <c r="A63" i="14"/>
  <c r="A201" i="13"/>
  <c r="A193" i="13"/>
  <c r="A209" i="13"/>
  <c r="A224" i="13"/>
  <c r="A195" i="13"/>
  <c r="A208" i="13"/>
  <c r="A205" i="12"/>
  <c r="A219" i="12"/>
  <c r="A197" i="12"/>
  <c r="A198" i="12"/>
  <c r="A204" i="12"/>
  <c r="A212" i="12"/>
  <c r="A203" i="12"/>
  <c r="A211" i="12"/>
  <c r="A196" i="12"/>
  <c r="A259" i="2"/>
  <c r="A32" i="2"/>
  <c r="A149" i="2"/>
  <c r="E18" i="11"/>
  <c r="A206" i="11" l="1"/>
  <c r="A375" i="11"/>
  <c r="A379" i="11"/>
  <c r="E129" i="12"/>
  <c r="K28" i="2"/>
  <c r="B54" i="14"/>
  <c r="E132" i="13"/>
  <c r="A220" i="13"/>
  <c r="A203" i="11"/>
  <c r="A211" i="11"/>
  <c r="A508" i="11"/>
  <c r="E138" i="13"/>
  <c r="A212" i="13"/>
  <c r="E141" i="12"/>
  <c r="E132" i="12"/>
  <c r="E130" i="12"/>
  <c r="E131" i="13"/>
  <c r="A210" i="12"/>
  <c r="E142" i="13"/>
  <c r="B140" i="12"/>
  <c r="B141" i="2"/>
  <c r="K141" i="2" s="1"/>
  <c r="B136" i="12"/>
  <c r="E136" i="12" s="1"/>
  <c r="B141" i="11"/>
  <c r="B139" i="13"/>
  <c r="B142" i="12"/>
  <c r="B139" i="12"/>
  <c r="B137" i="12"/>
  <c r="B253" i="2"/>
  <c r="K253" i="2" s="1"/>
  <c r="B138" i="12"/>
  <c r="B141" i="13"/>
  <c r="B136" i="13"/>
  <c r="E136" i="13" s="1"/>
  <c r="B133" i="13"/>
  <c r="E133" i="13" s="1"/>
  <c r="B135" i="13"/>
  <c r="E135" i="13" s="1"/>
  <c r="B29" i="2"/>
  <c r="B133" i="11"/>
  <c r="E125" i="12"/>
  <c r="A206" i="13"/>
  <c r="A207" i="13"/>
  <c r="E130" i="13"/>
  <c r="E127" i="12"/>
  <c r="E128" i="12"/>
  <c r="A227" i="11"/>
  <c r="A210" i="11"/>
  <c r="A374" i="11"/>
  <c r="B17" i="8"/>
  <c r="C16" i="8"/>
  <c r="B151" i="12" s="1"/>
  <c r="B151" i="11"/>
  <c r="A372" i="11"/>
  <c r="A66" i="14"/>
  <c r="A219" i="13"/>
  <c r="A218" i="13"/>
  <c r="A205" i="13"/>
  <c r="A203" i="13"/>
  <c r="A234" i="13"/>
  <c r="A211" i="13"/>
  <c r="A213" i="12"/>
  <c r="A207" i="12"/>
  <c r="A206" i="12"/>
  <c r="A222" i="12"/>
  <c r="A229" i="12"/>
  <c r="A208" i="12"/>
  <c r="A214" i="12"/>
  <c r="A221" i="12"/>
  <c r="A215" i="12"/>
  <c r="A33" i="2"/>
  <c r="A261" i="2"/>
  <c r="A150" i="2"/>
  <c r="E19" i="11"/>
  <c r="E151" i="12" l="1"/>
  <c r="A217" i="13"/>
  <c r="B143" i="12"/>
  <c r="E143" i="12" s="1"/>
  <c r="B148" i="13"/>
  <c r="E139" i="13"/>
  <c r="E140" i="12"/>
  <c r="A385" i="11"/>
  <c r="B142" i="2"/>
  <c r="K142" i="2" s="1"/>
  <c r="B151" i="13"/>
  <c r="B146" i="12"/>
  <c r="E146" i="12" s="1"/>
  <c r="B254" i="2"/>
  <c r="K254" i="2" s="1"/>
  <c r="B150" i="12"/>
  <c r="E150" i="12" s="1"/>
  <c r="B143" i="11"/>
  <c r="B147" i="12"/>
  <c r="E147" i="12" s="1"/>
  <c r="B147" i="13"/>
  <c r="E147" i="13" s="1"/>
  <c r="B147" i="11"/>
  <c r="B30" i="2"/>
  <c r="B148" i="12"/>
  <c r="B152" i="13"/>
  <c r="B145" i="13"/>
  <c r="E145" i="13" s="1"/>
  <c r="B146" i="13"/>
  <c r="E146" i="13" s="1"/>
  <c r="B143" i="13"/>
  <c r="E143" i="13" s="1"/>
  <c r="A220" i="11"/>
  <c r="A221" i="11"/>
  <c r="A230" i="13"/>
  <c r="A382" i="11"/>
  <c r="B152" i="12"/>
  <c r="B18" i="8"/>
  <c r="C17" i="8"/>
  <c r="B160" i="13" s="1"/>
  <c r="E160" i="13" s="1"/>
  <c r="B153" i="12"/>
  <c r="E153" i="12" s="1"/>
  <c r="B57" i="14"/>
  <c r="K29" i="2"/>
  <c r="E141" i="13"/>
  <c r="E139" i="12"/>
  <c r="B146" i="11"/>
  <c r="A222" i="13"/>
  <c r="A518" i="11"/>
  <c r="A389" i="11"/>
  <c r="A216" i="11"/>
  <c r="B144" i="12"/>
  <c r="E144" i="12" s="1"/>
  <c r="E137" i="12"/>
  <c r="A220" i="12"/>
  <c r="B150" i="11"/>
  <c r="B145" i="12"/>
  <c r="E145" i="12" s="1"/>
  <c r="B149" i="13"/>
  <c r="B150" i="13"/>
  <c r="E150" i="13" s="1"/>
  <c r="B149" i="12"/>
  <c r="A384" i="11"/>
  <c r="A237" i="11"/>
  <c r="A216" i="13"/>
  <c r="E138" i="12"/>
  <c r="E142" i="12"/>
  <c r="A213" i="11"/>
  <c r="Y56" i="14"/>
  <c r="Y55" i="14"/>
  <c r="Y54" i="14"/>
  <c r="A69" i="14"/>
  <c r="A213" i="13"/>
  <c r="A215" i="13"/>
  <c r="A221" i="13"/>
  <c r="A229" i="13"/>
  <c r="A244" i="13"/>
  <c r="A228" i="13"/>
  <c r="A232" i="12"/>
  <c r="A225" i="12"/>
  <c r="A217" i="12"/>
  <c r="A224" i="12"/>
  <c r="A216" i="12"/>
  <c r="A218" i="12"/>
  <c r="A231" i="12"/>
  <c r="A239" i="12"/>
  <c r="A223" i="12"/>
  <c r="A34" i="2"/>
  <c r="A262" i="2"/>
  <c r="A151" i="2"/>
  <c r="E20" i="11"/>
  <c r="A223" i="11" l="1"/>
  <c r="A394" i="11"/>
  <c r="E151" i="13"/>
  <c r="A226" i="13"/>
  <c r="E149" i="13"/>
  <c r="A399" i="11"/>
  <c r="B158" i="13"/>
  <c r="E148" i="12"/>
  <c r="A395" i="11"/>
  <c r="E148" i="13"/>
  <c r="B255" i="2"/>
  <c r="K255" i="2" s="1"/>
  <c r="B160" i="12"/>
  <c r="E160" i="12" s="1"/>
  <c r="B143" i="2"/>
  <c r="K143" i="2" s="1"/>
  <c r="B157" i="13"/>
  <c r="E157" i="13" s="1"/>
  <c r="B153" i="11"/>
  <c r="B157" i="12"/>
  <c r="E157" i="12" s="1"/>
  <c r="B156" i="12"/>
  <c r="E156" i="12" s="1"/>
  <c r="B155" i="13"/>
  <c r="E155" i="13" s="1"/>
  <c r="B156" i="13"/>
  <c r="E156" i="13" s="1"/>
  <c r="B161" i="11"/>
  <c r="B158" i="12"/>
  <c r="B159" i="12"/>
  <c r="B161" i="13"/>
  <c r="B156" i="11"/>
  <c r="B153" i="13"/>
  <c r="E153" i="13" s="1"/>
  <c r="B160" i="11"/>
  <c r="K30" i="2"/>
  <c r="B60" i="14"/>
  <c r="E149" i="12"/>
  <c r="A226" i="11"/>
  <c r="A232" i="13"/>
  <c r="B154" i="13"/>
  <c r="E154" i="13" s="1"/>
  <c r="C18" i="8"/>
  <c r="B164" i="12" s="1"/>
  <c r="E164" i="12" s="1"/>
  <c r="B19" i="8"/>
  <c r="B172" i="12"/>
  <c r="B170" i="13"/>
  <c r="E170" i="13" s="1"/>
  <c r="B169" i="13"/>
  <c r="B144" i="2"/>
  <c r="K144" i="2" s="1"/>
  <c r="B171" i="11"/>
  <c r="B32" i="2"/>
  <c r="A230" i="11"/>
  <c r="B161" i="12"/>
  <c r="A227" i="13"/>
  <c r="A392" i="11"/>
  <c r="A231" i="11"/>
  <c r="B162" i="12"/>
  <c r="A247" i="11"/>
  <c r="A230" i="12"/>
  <c r="A528" i="11"/>
  <c r="Y59" i="14"/>
  <c r="Y58" i="14"/>
  <c r="Y57" i="14"/>
  <c r="B31" i="2"/>
  <c r="B154" i="12"/>
  <c r="E154" i="12" s="1"/>
  <c r="B162" i="13"/>
  <c r="B159" i="13"/>
  <c r="E152" i="12"/>
  <c r="A240" i="13"/>
  <c r="E152" i="13"/>
  <c r="B155" i="12"/>
  <c r="E155" i="12" s="1"/>
  <c r="A72" i="14"/>
  <c r="A231" i="13"/>
  <c r="A239" i="13"/>
  <c r="A238" i="13"/>
  <c r="A223" i="13"/>
  <c r="A254" i="13"/>
  <c r="A225" i="13"/>
  <c r="A234" i="12"/>
  <c r="A227" i="12"/>
  <c r="A241" i="12"/>
  <c r="A233" i="12"/>
  <c r="A228" i="12"/>
  <c r="A235" i="12"/>
  <c r="A249" i="12"/>
  <c r="A226" i="12"/>
  <c r="A242" i="12"/>
  <c r="A35" i="2"/>
  <c r="A37" i="2" s="1"/>
  <c r="A263" i="2"/>
  <c r="A152" i="2"/>
  <c r="E21" i="11"/>
  <c r="E162" i="13" l="1"/>
  <c r="E162" i="12"/>
  <c r="E172" i="12"/>
  <c r="A404" i="11"/>
  <c r="A240" i="12"/>
  <c r="A237" i="13"/>
  <c r="B168" i="13"/>
  <c r="B165" i="12"/>
  <c r="E165" i="12" s="1"/>
  <c r="A236" i="11"/>
  <c r="E159" i="12"/>
  <c r="A409" i="11"/>
  <c r="A236" i="13"/>
  <c r="A402" i="11"/>
  <c r="K32" i="2"/>
  <c r="B66" i="14"/>
  <c r="A250" i="13"/>
  <c r="K31" i="2"/>
  <c r="B63" i="14"/>
  <c r="A241" i="11"/>
  <c r="A240" i="11"/>
  <c r="B166" i="11"/>
  <c r="A242" i="13"/>
  <c r="E158" i="12"/>
  <c r="A405" i="11"/>
  <c r="A233" i="11"/>
  <c r="E169" i="13"/>
  <c r="B172" i="13"/>
  <c r="B171" i="13"/>
  <c r="B256" i="2"/>
  <c r="K256" i="2" s="1"/>
  <c r="B168" i="12"/>
  <c r="B167" i="12"/>
  <c r="E167" i="12" s="1"/>
  <c r="B170" i="11"/>
  <c r="B166" i="13"/>
  <c r="E166" i="13" s="1"/>
  <c r="B163" i="13"/>
  <c r="E163" i="13" s="1"/>
  <c r="B166" i="12"/>
  <c r="E166" i="12" s="1"/>
  <c r="B167" i="13"/>
  <c r="E167" i="13" s="1"/>
  <c r="B163" i="11"/>
  <c r="B169" i="12"/>
  <c r="B170" i="12"/>
  <c r="E170" i="12" s="1"/>
  <c r="B165" i="13"/>
  <c r="E165" i="13" s="1"/>
  <c r="E161" i="13"/>
  <c r="E159" i="13"/>
  <c r="A538" i="11"/>
  <c r="A257" i="11"/>
  <c r="E161" i="12"/>
  <c r="B164" i="13"/>
  <c r="E164" i="13" s="1"/>
  <c r="B171" i="12"/>
  <c r="B163" i="12"/>
  <c r="E163" i="12" s="1"/>
  <c r="C19" i="8"/>
  <c r="B180" i="12" s="1"/>
  <c r="E180" i="12" s="1"/>
  <c r="B20" i="8"/>
  <c r="B173" i="12"/>
  <c r="E173" i="12" s="1"/>
  <c r="B257" i="2"/>
  <c r="K257" i="2" s="1"/>
  <c r="B182" i="13"/>
  <c r="B181" i="12"/>
  <c r="B177" i="11"/>
  <c r="B180" i="11"/>
  <c r="E180" i="11" s="1"/>
  <c r="B173" i="11"/>
  <c r="B145" i="2"/>
  <c r="K145" i="2" s="1"/>
  <c r="B178" i="13"/>
  <c r="B180" i="13"/>
  <c r="E180" i="13" s="1"/>
  <c r="B182" i="12"/>
  <c r="B33" i="2"/>
  <c r="B174" i="12"/>
  <c r="E174" i="12" s="1"/>
  <c r="Y62" i="14"/>
  <c r="Y61" i="14"/>
  <c r="Y60" i="14"/>
  <c r="E158" i="13"/>
  <c r="A75" i="14"/>
  <c r="A233" i="13"/>
  <c r="A249" i="13"/>
  <c r="A248" i="13"/>
  <c r="A235" i="13"/>
  <c r="A264" i="13"/>
  <c r="A241" i="13"/>
  <c r="A251" i="12"/>
  <c r="A259" i="12"/>
  <c r="A245" i="12"/>
  <c r="A237" i="12"/>
  <c r="A252" i="12"/>
  <c r="A238" i="12"/>
  <c r="A236" i="12"/>
  <c r="A243" i="12"/>
  <c r="A244" i="12"/>
  <c r="A264" i="2"/>
  <c r="A153" i="2"/>
  <c r="A38" i="2"/>
  <c r="E22" i="11"/>
  <c r="A548" i="11" l="1"/>
  <c r="A415" i="11"/>
  <c r="Y64" i="14"/>
  <c r="Y63" i="14"/>
  <c r="Y65" i="14"/>
  <c r="A246" i="11"/>
  <c r="B183" i="11"/>
  <c r="E183" i="11" s="1"/>
  <c r="E171" i="12"/>
  <c r="E169" i="12"/>
  <c r="E168" i="12"/>
  <c r="A251" i="11"/>
  <c r="A260" i="13"/>
  <c r="A412" i="11"/>
  <c r="A250" i="12"/>
  <c r="B21" i="8"/>
  <c r="C20" i="8"/>
  <c r="B191" i="12" s="1"/>
  <c r="B188" i="13"/>
  <c r="B185" i="12"/>
  <c r="E185" i="12" s="1"/>
  <c r="B183" i="12"/>
  <c r="E183" i="12" s="1"/>
  <c r="B192" i="12"/>
  <c r="B34" i="2"/>
  <c r="B184" i="12"/>
  <c r="E184" i="12" s="1"/>
  <c r="B146" i="2"/>
  <c r="K146" i="2" s="1"/>
  <c r="B188" i="12"/>
  <c r="B192" i="13"/>
  <c r="B258" i="2"/>
  <c r="K258" i="2" s="1"/>
  <c r="E181" i="12"/>
  <c r="B187" i="12"/>
  <c r="E187" i="12" s="1"/>
  <c r="B183" i="13"/>
  <c r="E183" i="13" s="1"/>
  <c r="B186" i="12"/>
  <c r="E186" i="12" s="1"/>
  <c r="B181" i="13"/>
  <c r="B177" i="12"/>
  <c r="E177" i="12" s="1"/>
  <c r="B179" i="12"/>
  <c r="B177" i="13"/>
  <c r="E177" i="13" s="1"/>
  <c r="B176" i="12"/>
  <c r="E176" i="12" s="1"/>
  <c r="B175" i="13"/>
  <c r="E175" i="13" s="1"/>
  <c r="B173" i="13"/>
  <c r="E173" i="13" s="1"/>
  <c r="B176" i="13"/>
  <c r="E176" i="13" s="1"/>
  <c r="B178" i="12"/>
  <c r="B181" i="11"/>
  <c r="E181" i="11" s="1"/>
  <c r="B176" i="11"/>
  <c r="E171" i="13"/>
  <c r="A243" i="11"/>
  <c r="A250" i="11"/>
  <c r="B175" i="12"/>
  <c r="E175" i="12" s="1"/>
  <c r="A414" i="11"/>
  <c r="Y68" i="14"/>
  <c r="Y67" i="14"/>
  <c r="Y66" i="14"/>
  <c r="A419" i="11"/>
  <c r="A247" i="13"/>
  <c r="K33" i="2"/>
  <c r="B69" i="14"/>
  <c r="E182" i="12"/>
  <c r="E178" i="13"/>
  <c r="B191" i="13"/>
  <c r="B186" i="11"/>
  <c r="E186" i="11" s="1"/>
  <c r="E182" i="13"/>
  <c r="B190" i="11"/>
  <c r="E190" i="11" s="1"/>
  <c r="B191" i="11"/>
  <c r="E191" i="11" s="1"/>
  <c r="A267" i="11"/>
  <c r="E172" i="13"/>
  <c r="B179" i="13"/>
  <c r="A252" i="13"/>
  <c r="A246" i="13"/>
  <c r="E168" i="13"/>
  <c r="A81" i="14"/>
  <c r="A258" i="13"/>
  <c r="A251" i="13"/>
  <c r="A259" i="13"/>
  <c r="A274" i="13"/>
  <c r="A245" i="13"/>
  <c r="A243" i="13"/>
  <c r="A246" i="12"/>
  <c r="A247" i="12"/>
  <c r="A255" i="12"/>
  <c r="A254" i="12"/>
  <c r="A248" i="12"/>
  <c r="A269" i="12"/>
  <c r="A262" i="12"/>
  <c r="A253" i="12"/>
  <c r="A261" i="12"/>
  <c r="A265" i="2"/>
  <c r="A154" i="2"/>
  <c r="A39" i="2"/>
  <c r="E23" i="11"/>
  <c r="E191" i="12" l="1"/>
  <c r="A262" i="13"/>
  <c r="A257" i="13"/>
  <c r="A260" i="11"/>
  <c r="E188" i="12"/>
  <c r="C21" i="8"/>
  <c r="B202" i="12" s="1"/>
  <c r="B22" i="8"/>
  <c r="B211" i="13"/>
  <c r="B201" i="11"/>
  <c r="E201" i="11" s="1"/>
  <c r="B206" i="11"/>
  <c r="E206" i="11" s="1"/>
  <c r="B35" i="2"/>
  <c r="B210" i="12"/>
  <c r="E210" i="12" s="1"/>
  <c r="B37" i="2"/>
  <c r="K37" i="2" s="1"/>
  <c r="A270" i="13"/>
  <c r="A425" i="11"/>
  <c r="A277" i="11"/>
  <c r="E179" i="12"/>
  <c r="E192" i="13"/>
  <c r="E188" i="13"/>
  <c r="E179" i="13"/>
  <c r="Y70" i="14"/>
  <c r="Y69" i="14"/>
  <c r="Y71" i="14"/>
  <c r="A424" i="11"/>
  <c r="A260" i="12"/>
  <c r="B210" i="11"/>
  <c r="E210" i="11" s="1"/>
  <c r="B199" i="13"/>
  <c r="A558" i="11"/>
  <c r="E191" i="13"/>
  <c r="E192" i="12"/>
  <c r="A256" i="13"/>
  <c r="A429" i="11"/>
  <c r="A253" i="11"/>
  <c r="E178" i="12"/>
  <c r="E181" i="13"/>
  <c r="K34" i="2"/>
  <c r="B72" i="14"/>
  <c r="B189" i="12"/>
  <c r="B190" i="12"/>
  <c r="E190" i="12" s="1"/>
  <c r="B185" i="13"/>
  <c r="E185" i="13" s="1"/>
  <c r="A422" i="11"/>
  <c r="A261" i="11"/>
  <c r="B187" i="13"/>
  <c r="E187" i="13" s="1"/>
  <c r="B186" i="13"/>
  <c r="E186" i="13" s="1"/>
  <c r="A256" i="11"/>
  <c r="A84" i="14"/>
  <c r="A269" i="13"/>
  <c r="A255" i="13"/>
  <c r="A268" i="13"/>
  <c r="A261" i="13"/>
  <c r="A253" i="13"/>
  <c r="A284" i="13"/>
  <c r="A279" i="12"/>
  <c r="A265" i="12"/>
  <c r="A258" i="12"/>
  <c r="A271" i="12"/>
  <c r="A257" i="12"/>
  <c r="A264" i="12"/>
  <c r="A272" i="12"/>
  <c r="A263" i="12"/>
  <c r="A256" i="12"/>
  <c r="A266" i="2"/>
  <c r="A155" i="2"/>
  <c r="A40" i="2"/>
  <c r="E24" i="11"/>
  <c r="E202" i="12" l="1"/>
  <c r="A439" i="11"/>
  <c r="E199" i="13"/>
  <c r="A435" i="11"/>
  <c r="A280" i="13"/>
  <c r="A432" i="11"/>
  <c r="Y72" i="14"/>
  <c r="Y73" i="14"/>
  <c r="Y74" i="14"/>
  <c r="B201" i="12"/>
  <c r="A434" i="11"/>
  <c r="B23" i="8"/>
  <c r="B261" i="2"/>
  <c r="K261" i="2" s="1"/>
  <c r="B217" i="12"/>
  <c r="E217" i="12" s="1"/>
  <c r="B211" i="12"/>
  <c r="B203" i="13"/>
  <c r="E203" i="13" s="1"/>
  <c r="B203" i="11"/>
  <c r="E203" i="11" s="1"/>
  <c r="B206" i="13"/>
  <c r="E206" i="13" s="1"/>
  <c r="B203" i="12"/>
  <c r="E203" i="12" s="1"/>
  <c r="B207" i="13"/>
  <c r="E207" i="13" s="1"/>
  <c r="B206" i="12"/>
  <c r="E206" i="12" s="1"/>
  <c r="B204" i="13"/>
  <c r="E204" i="13" s="1"/>
  <c r="B216" i="12"/>
  <c r="E216" i="12" s="1"/>
  <c r="B208" i="13"/>
  <c r="B212" i="12"/>
  <c r="B212" i="13"/>
  <c r="B207" i="12"/>
  <c r="E207" i="12" s="1"/>
  <c r="B209" i="13"/>
  <c r="B205" i="12"/>
  <c r="E205" i="12" s="1"/>
  <c r="B149" i="2"/>
  <c r="K149" i="2" s="1"/>
  <c r="B221" i="13"/>
  <c r="B207" i="11"/>
  <c r="E207" i="11" s="1"/>
  <c r="B205" i="13"/>
  <c r="E205" i="13" s="1"/>
  <c r="B213" i="11"/>
  <c r="E213" i="11" s="1"/>
  <c r="B208" i="12"/>
  <c r="B209" i="12"/>
  <c r="B38" i="2"/>
  <c r="K38" i="2" s="1"/>
  <c r="B150" i="2"/>
  <c r="K150" i="2" s="1"/>
  <c r="B204" i="12"/>
  <c r="E204" i="12" s="1"/>
  <c r="A267" i="13"/>
  <c r="A568" i="11"/>
  <c r="B201" i="13"/>
  <c r="B200" i="11"/>
  <c r="E200" i="11" s="1"/>
  <c r="B196" i="12"/>
  <c r="E196" i="12" s="1"/>
  <c r="B197" i="12"/>
  <c r="E197" i="12" s="1"/>
  <c r="B199" i="12"/>
  <c r="B195" i="13"/>
  <c r="E195" i="13" s="1"/>
  <c r="B197" i="11"/>
  <c r="E197" i="11" s="1"/>
  <c r="B196" i="11"/>
  <c r="E196" i="11" s="1"/>
  <c r="B198" i="12"/>
  <c r="B194" i="13"/>
  <c r="E194" i="13" s="1"/>
  <c r="B193" i="12"/>
  <c r="E193" i="12" s="1"/>
  <c r="B259" i="2"/>
  <c r="K259" i="2" s="1"/>
  <c r="B202" i="13"/>
  <c r="B197" i="13"/>
  <c r="E197" i="13" s="1"/>
  <c r="B147" i="2"/>
  <c r="K147" i="2" s="1"/>
  <c r="B195" i="12"/>
  <c r="E195" i="12" s="1"/>
  <c r="B193" i="13"/>
  <c r="E193" i="13" s="1"/>
  <c r="A266" i="11"/>
  <c r="B194" i="12"/>
  <c r="E194" i="12" s="1"/>
  <c r="A271" i="11"/>
  <c r="A270" i="12"/>
  <c r="B200" i="13"/>
  <c r="E200" i="13" s="1"/>
  <c r="E211" i="13"/>
  <c r="A272" i="13"/>
  <c r="K35" i="2"/>
  <c r="B75" i="14"/>
  <c r="E189" i="12"/>
  <c r="A263" i="11"/>
  <c r="A266" i="13"/>
  <c r="A287" i="11"/>
  <c r="B198" i="13"/>
  <c r="B193" i="11"/>
  <c r="E193" i="11" s="1"/>
  <c r="B200" i="12"/>
  <c r="E200" i="12" s="1"/>
  <c r="A270" i="11"/>
  <c r="A87" i="14"/>
  <c r="A263" i="13"/>
  <c r="A278" i="13"/>
  <c r="A265" i="13"/>
  <c r="A294" i="13"/>
  <c r="A271" i="13"/>
  <c r="A279" i="13"/>
  <c r="A268" i="12"/>
  <c r="A275" i="12"/>
  <c r="A282" i="12"/>
  <c r="A266" i="12"/>
  <c r="A267" i="12"/>
  <c r="A289" i="12"/>
  <c r="A274" i="12"/>
  <c r="A273" i="12"/>
  <c r="A281" i="12"/>
  <c r="A267" i="2"/>
  <c r="A156" i="2"/>
  <c r="A41" i="2"/>
  <c r="E25" i="11"/>
  <c r="E212" i="13" l="1"/>
  <c r="A442" i="11"/>
  <c r="A445" i="11"/>
  <c r="A276" i="13"/>
  <c r="Y77" i="14"/>
  <c r="Y75" i="14"/>
  <c r="Y76" i="14"/>
  <c r="A276" i="11"/>
  <c r="B216" i="11"/>
  <c r="E216" i="11" s="1"/>
  <c r="E209" i="13"/>
  <c r="E211" i="12"/>
  <c r="B220" i="13"/>
  <c r="E220" i="13" s="1"/>
  <c r="E201" i="12"/>
  <c r="A281" i="11"/>
  <c r="E221" i="13"/>
  <c r="E212" i="12"/>
  <c r="B24" i="8"/>
  <c r="B214" i="13"/>
  <c r="E214" i="13" s="1"/>
  <c r="B222" i="12"/>
  <c r="B213" i="12"/>
  <c r="E213" i="12" s="1"/>
  <c r="B218" i="13"/>
  <c r="B219" i="13"/>
  <c r="B223" i="13"/>
  <c r="E223" i="13" s="1"/>
  <c r="A280" i="11"/>
  <c r="A280" i="12"/>
  <c r="B214" i="12"/>
  <c r="E214" i="12" s="1"/>
  <c r="B223" i="11"/>
  <c r="E223" i="11" s="1"/>
  <c r="B217" i="13"/>
  <c r="E217" i="13" s="1"/>
  <c r="B218" i="12"/>
  <c r="B262" i="2"/>
  <c r="K262" i="2" s="1"/>
  <c r="E208" i="13"/>
  <c r="B221" i="12"/>
  <c r="B231" i="11"/>
  <c r="E231" i="11" s="1"/>
  <c r="B222" i="13"/>
  <c r="B221" i="11"/>
  <c r="E221" i="11" s="1"/>
  <c r="A290" i="13"/>
  <c r="E198" i="13"/>
  <c r="E202" i="13"/>
  <c r="E198" i="12"/>
  <c r="E199" i="12"/>
  <c r="E201" i="13"/>
  <c r="A277" i="13"/>
  <c r="E209" i="12"/>
  <c r="A297" i="11"/>
  <c r="A273" i="11"/>
  <c r="A282" i="13"/>
  <c r="A578" i="11"/>
  <c r="E208" i="12"/>
  <c r="B219" i="12"/>
  <c r="B220" i="11"/>
  <c r="E220" i="11" s="1"/>
  <c r="B220" i="12"/>
  <c r="E220" i="12" s="1"/>
  <c r="B213" i="13"/>
  <c r="E213" i="13" s="1"/>
  <c r="B215" i="12"/>
  <c r="E215" i="12" s="1"/>
  <c r="B215" i="13"/>
  <c r="E215" i="13" s="1"/>
  <c r="A444" i="11"/>
  <c r="A449" i="11"/>
  <c r="A90" i="14"/>
  <c r="A304" i="13"/>
  <c r="A289" i="13"/>
  <c r="A275" i="13"/>
  <c r="A288" i="13"/>
  <c r="A281" i="13"/>
  <c r="A273" i="13"/>
  <c r="A276" i="12"/>
  <c r="A284" i="12"/>
  <c r="A299" i="12"/>
  <c r="A285" i="12"/>
  <c r="A292" i="12"/>
  <c r="A291" i="12"/>
  <c r="A278" i="12"/>
  <c r="A283" i="12"/>
  <c r="A277" i="12"/>
  <c r="A268" i="2"/>
  <c r="A157" i="2"/>
  <c r="A42" i="2"/>
  <c r="E26" i="11"/>
  <c r="A307" i="11" l="1"/>
  <c r="A290" i="11"/>
  <c r="E219" i="13"/>
  <c r="E218" i="13"/>
  <c r="B25" i="8"/>
  <c r="B225" i="13"/>
  <c r="E225" i="13" s="1"/>
  <c r="B226" i="13"/>
  <c r="E226" i="13" s="1"/>
  <c r="B233" i="12"/>
  <c r="E233" i="12" s="1"/>
  <c r="B238" i="12"/>
  <c r="B237" i="11"/>
  <c r="E237" i="11" s="1"/>
  <c r="B230" i="11"/>
  <c r="E230" i="11" s="1"/>
  <c r="B232" i="12"/>
  <c r="B151" i="2"/>
  <c r="K151" i="2" s="1"/>
  <c r="B230" i="13"/>
  <c r="E230" i="13" s="1"/>
  <c r="B242" i="13"/>
  <c r="A455" i="11"/>
  <c r="B225" i="12"/>
  <c r="E225" i="12" s="1"/>
  <c r="B236" i="12"/>
  <c r="E236" i="12" s="1"/>
  <c r="E219" i="12"/>
  <c r="B263" i="2"/>
  <c r="K263" i="2" s="1"/>
  <c r="E218" i="12"/>
  <c r="B226" i="12"/>
  <c r="E226" i="12" s="1"/>
  <c r="B234" i="13"/>
  <c r="E234" i="13" s="1"/>
  <c r="B224" i="12"/>
  <c r="E224" i="12" s="1"/>
  <c r="A286" i="11"/>
  <c r="B227" i="13"/>
  <c r="E227" i="13" s="1"/>
  <c r="B235" i="12"/>
  <c r="E235" i="12" s="1"/>
  <c r="B223" i="12"/>
  <c r="E223" i="12" s="1"/>
  <c r="B236" i="13"/>
  <c r="E236" i="13" s="1"/>
  <c r="B235" i="13"/>
  <c r="E235" i="13" s="1"/>
  <c r="A283" i="11"/>
  <c r="A287" i="13"/>
  <c r="A300" i="13"/>
  <c r="E222" i="13"/>
  <c r="B240" i="12"/>
  <c r="E240" i="12" s="1"/>
  <c r="B237" i="12"/>
  <c r="E237" i="12" s="1"/>
  <c r="A290" i="12"/>
  <c r="B39" i="2"/>
  <c r="K39" i="2" s="1"/>
  <c r="B227" i="12"/>
  <c r="E227" i="12" s="1"/>
  <c r="B241" i="11"/>
  <c r="E241" i="11" s="1"/>
  <c r="B152" i="2"/>
  <c r="K152" i="2" s="1"/>
  <c r="B242" i="12"/>
  <c r="B241" i="12"/>
  <c r="E222" i="12"/>
  <c r="B229" i="13"/>
  <c r="B231" i="12"/>
  <c r="B232" i="13"/>
  <c r="A452" i="11"/>
  <c r="A459" i="11"/>
  <c r="A588" i="11"/>
  <c r="A454" i="11"/>
  <c r="B241" i="13"/>
  <c r="B228" i="12"/>
  <c r="B230" i="12"/>
  <c r="E230" i="12" s="1"/>
  <c r="A292" i="13"/>
  <c r="B237" i="13"/>
  <c r="E237" i="13" s="1"/>
  <c r="E221" i="12"/>
  <c r="B233" i="11"/>
  <c r="E233" i="11" s="1"/>
  <c r="B228" i="13"/>
  <c r="B264" i="2"/>
  <c r="K264" i="2" s="1"/>
  <c r="B234" i="12"/>
  <c r="E234" i="12" s="1"/>
  <c r="B229" i="12"/>
  <c r="B236" i="11"/>
  <c r="E236" i="11" s="1"/>
  <c r="B226" i="11"/>
  <c r="E226" i="11" s="1"/>
  <c r="B231" i="13"/>
  <c r="A291" i="11"/>
  <c r="B240" i="11"/>
  <c r="E240" i="11" s="1"/>
  <c r="A286" i="13"/>
  <c r="A93" i="14"/>
  <c r="A298" i="13"/>
  <c r="A314" i="13"/>
  <c r="A291" i="13"/>
  <c r="A285" i="13"/>
  <c r="A283" i="13"/>
  <c r="A299" i="13"/>
  <c r="A309" i="12"/>
  <c r="A301" i="12"/>
  <c r="A294" i="12"/>
  <c r="A302" i="12"/>
  <c r="A286" i="12"/>
  <c r="A287" i="12"/>
  <c r="A288" i="12"/>
  <c r="A293" i="12"/>
  <c r="A295" i="12"/>
  <c r="A269" i="2"/>
  <c r="A158" i="2"/>
  <c r="A43" i="2"/>
  <c r="E27" i="11"/>
  <c r="E232" i="12" l="1"/>
  <c r="E229" i="12"/>
  <c r="E228" i="13"/>
  <c r="E228" i="12"/>
  <c r="A464" i="11"/>
  <c r="A598" i="11"/>
  <c r="A462" i="11"/>
  <c r="E232" i="13"/>
  <c r="B40" i="2"/>
  <c r="K40" i="2" s="1"/>
  <c r="A300" i="12"/>
  <c r="A297" i="13"/>
  <c r="A293" i="11"/>
  <c r="A296" i="11"/>
  <c r="A465" i="11"/>
  <c r="E231" i="13"/>
  <c r="A469" i="11"/>
  <c r="E231" i="12"/>
  <c r="E241" i="12"/>
  <c r="A310" i="13"/>
  <c r="E241" i="13"/>
  <c r="E229" i="13"/>
  <c r="A300" i="11"/>
  <c r="A296" i="13"/>
  <c r="A301" i="11"/>
  <c r="A302" i="13"/>
  <c r="E242" i="12"/>
  <c r="E242" i="13"/>
  <c r="E238" i="12"/>
  <c r="B26" i="8"/>
  <c r="B233" i="13"/>
  <c r="E233" i="13" s="1"/>
  <c r="B243" i="13"/>
  <c r="E243" i="13" s="1"/>
  <c r="B239" i="13"/>
  <c r="B240" i="13"/>
  <c r="E240" i="13" s="1"/>
  <c r="B239" i="12"/>
  <c r="B238" i="13"/>
  <c r="B243" i="12"/>
  <c r="E243" i="12" s="1"/>
  <c r="B244" i="12"/>
  <c r="E244" i="12" s="1"/>
  <c r="A317" i="11"/>
  <c r="A96" i="14"/>
  <c r="A324" i="13"/>
  <c r="A309" i="13"/>
  <c r="A293" i="13"/>
  <c r="A301" i="13"/>
  <c r="A295" i="13"/>
  <c r="A308" i="13"/>
  <c r="A312" i="12"/>
  <c r="A298" i="12"/>
  <c r="A305" i="12"/>
  <c r="A297" i="12"/>
  <c r="A311" i="12"/>
  <c r="A296" i="12"/>
  <c r="A304" i="12"/>
  <c r="A303" i="12"/>
  <c r="A319" i="12"/>
  <c r="A270" i="2"/>
  <c r="A160" i="2"/>
  <c r="A44" i="2"/>
  <c r="E28" i="11"/>
  <c r="A303" i="11" l="1"/>
  <c r="E239" i="12"/>
  <c r="A312" i="13"/>
  <c r="A306" i="13"/>
  <c r="A320" i="13"/>
  <c r="A310" i="12"/>
  <c r="A608" i="11"/>
  <c r="A475" i="11"/>
  <c r="B27" i="8"/>
  <c r="B245" i="12"/>
  <c r="E245" i="12" s="1"/>
  <c r="B253" i="11"/>
  <c r="E253" i="11" s="1"/>
  <c r="B251" i="13"/>
  <c r="B243" i="11"/>
  <c r="E243" i="11" s="1"/>
  <c r="B249" i="13"/>
  <c r="B254" i="12"/>
  <c r="E254" i="12" s="1"/>
  <c r="B250" i="13"/>
  <c r="E250" i="13" s="1"/>
  <c r="B246" i="11"/>
  <c r="E246" i="11" s="1"/>
  <c r="B256" i="12"/>
  <c r="E256" i="12" s="1"/>
  <c r="B42" i="2"/>
  <c r="K42" i="2" s="1"/>
  <c r="B260" i="11"/>
  <c r="E260" i="11" s="1"/>
  <c r="B266" i="2"/>
  <c r="K266" i="2" s="1"/>
  <c r="B253" i="13"/>
  <c r="E253" i="13" s="1"/>
  <c r="B261" i="13"/>
  <c r="B249" i="12"/>
  <c r="B260" i="12"/>
  <c r="E260" i="12" s="1"/>
  <c r="B153" i="2"/>
  <c r="K153" i="2" s="1"/>
  <c r="B252" i="12"/>
  <c r="B247" i="12"/>
  <c r="E247" i="12" s="1"/>
  <c r="B259" i="12"/>
  <c r="B251" i="12"/>
  <c r="B244" i="13"/>
  <c r="E244" i="13" s="1"/>
  <c r="B254" i="13"/>
  <c r="E254" i="13" s="1"/>
  <c r="B265" i="2"/>
  <c r="K265" i="2" s="1"/>
  <c r="B251" i="11"/>
  <c r="E251" i="11" s="1"/>
  <c r="B257" i="11"/>
  <c r="E257" i="11" s="1"/>
  <c r="B257" i="13"/>
  <c r="E257" i="13" s="1"/>
  <c r="B256" i="13"/>
  <c r="E256" i="13" s="1"/>
  <c r="B256" i="11"/>
  <c r="E256" i="11" s="1"/>
  <c r="B248" i="12"/>
  <c r="B250" i="12"/>
  <c r="E250" i="12" s="1"/>
  <c r="B245" i="13"/>
  <c r="E245" i="13" s="1"/>
  <c r="B246" i="13"/>
  <c r="E246" i="13" s="1"/>
  <c r="B247" i="13"/>
  <c r="E247" i="13" s="1"/>
  <c r="B255" i="13"/>
  <c r="E255" i="13" s="1"/>
  <c r="B246" i="12"/>
  <c r="E246" i="12" s="1"/>
  <c r="B252" i="13"/>
  <c r="B250" i="11"/>
  <c r="E250" i="11" s="1"/>
  <c r="B154" i="2"/>
  <c r="K154" i="2" s="1"/>
  <c r="A311" i="11"/>
  <c r="A310" i="11"/>
  <c r="A472" i="11"/>
  <c r="A474" i="11"/>
  <c r="A327" i="11"/>
  <c r="E238" i="13"/>
  <c r="B261" i="12"/>
  <c r="E239" i="13"/>
  <c r="B41" i="2"/>
  <c r="K41" i="2" s="1"/>
  <c r="A479" i="11"/>
  <c r="A306" i="11"/>
  <c r="A307" i="13"/>
  <c r="B248" i="13"/>
  <c r="A99" i="14"/>
  <c r="A318" i="13"/>
  <c r="A334" i="13"/>
  <c r="A311" i="13"/>
  <c r="A319" i="13"/>
  <c r="A305" i="13"/>
  <c r="A303" i="13"/>
  <c r="A314" i="12"/>
  <c r="A315" i="12"/>
  <c r="A308" i="12"/>
  <c r="A329" i="12"/>
  <c r="A321" i="12"/>
  <c r="A322" i="12"/>
  <c r="A306" i="12"/>
  <c r="A313" i="12"/>
  <c r="A307" i="12"/>
  <c r="A272" i="2"/>
  <c r="A161" i="2"/>
  <c r="A45" i="2"/>
  <c r="E29" i="11"/>
  <c r="A337" i="11" l="1"/>
  <c r="E261" i="13"/>
  <c r="A485" i="11"/>
  <c r="A317" i="13"/>
  <c r="A489" i="11"/>
  <c r="E252" i="13"/>
  <c r="E251" i="12"/>
  <c r="B262" i="12"/>
  <c r="B258" i="13"/>
  <c r="A320" i="12"/>
  <c r="A322" i="13"/>
  <c r="A482" i="11"/>
  <c r="B261" i="11"/>
  <c r="E261" i="11" s="1"/>
  <c r="E251" i="13"/>
  <c r="A313" i="11"/>
  <c r="A321" i="11"/>
  <c r="E252" i="12"/>
  <c r="E249" i="12"/>
  <c r="A316" i="13"/>
  <c r="E248" i="13"/>
  <c r="A316" i="11"/>
  <c r="E261" i="12"/>
  <c r="A484" i="11"/>
  <c r="A320" i="11"/>
  <c r="E248" i="12"/>
  <c r="E259" i="12"/>
  <c r="E249" i="13"/>
  <c r="B28" i="8"/>
  <c r="B260" i="13"/>
  <c r="E260" i="13" s="1"/>
  <c r="B262" i="13"/>
  <c r="B272" i="13"/>
  <c r="B43" i="2"/>
  <c r="K43" i="2" s="1"/>
  <c r="B267" i="2"/>
  <c r="K267" i="2" s="1"/>
  <c r="B257" i="12"/>
  <c r="E257" i="12" s="1"/>
  <c r="B268" i="12"/>
  <c r="B255" i="12"/>
  <c r="E255" i="12" s="1"/>
  <c r="B271" i="13"/>
  <c r="B266" i="12"/>
  <c r="E266" i="12" s="1"/>
  <c r="B267" i="12"/>
  <c r="E267" i="12" s="1"/>
  <c r="B263" i="13"/>
  <c r="E263" i="13" s="1"/>
  <c r="B259" i="13"/>
  <c r="B253" i="12"/>
  <c r="E253" i="12" s="1"/>
  <c r="B258" i="12"/>
  <c r="A618" i="11"/>
  <c r="A330" i="13"/>
  <c r="A102" i="14"/>
  <c r="A328" i="13"/>
  <c r="A315" i="13"/>
  <c r="A329" i="13"/>
  <c r="A321" i="13"/>
  <c r="A313" i="13"/>
  <c r="A344" i="13"/>
  <c r="A339" i="12"/>
  <c r="A316" i="12"/>
  <c r="A318" i="12"/>
  <c r="A332" i="12"/>
  <c r="A317" i="12"/>
  <c r="A325" i="12"/>
  <c r="A324" i="12"/>
  <c r="A323" i="12"/>
  <c r="A331" i="12"/>
  <c r="A273" i="2"/>
  <c r="A162" i="2"/>
  <c r="A46" i="2"/>
  <c r="E30" i="11"/>
  <c r="E271" i="13" l="1"/>
  <c r="E262" i="13"/>
  <c r="A331" i="11"/>
  <c r="E272" i="13"/>
  <c r="A332" i="13"/>
  <c r="A330" i="12"/>
  <c r="B269" i="12"/>
  <c r="A499" i="11"/>
  <c r="A495" i="11"/>
  <c r="A330" i="11"/>
  <c r="A340" i="13"/>
  <c r="A327" i="13"/>
  <c r="A347" i="11"/>
  <c r="A628" i="11"/>
  <c r="A326" i="11"/>
  <c r="E258" i="13"/>
  <c r="E258" i="12"/>
  <c r="E259" i="13"/>
  <c r="E268" i="12"/>
  <c r="B29" i="8"/>
  <c r="B266" i="13"/>
  <c r="E266" i="13" s="1"/>
  <c r="B265" i="12"/>
  <c r="E265" i="12" s="1"/>
  <c r="B281" i="13"/>
  <c r="B277" i="12"/>
  <c r="E277" i="12" s="1"/>
  <c r="B267" i="11"/>
  <c r="E267" i="11" s="1"/>
  <c r="B264" i="12"/>
  <c r="E264" i="12" s="1"/>
  <c r="B279" i="13"/>
  <c r="B270" i="13"/>
  <c r="E270" i="13" s="1"/>
  <c r="B276" i="11"/>
  <c r="E276" i="11" s="1"/>
  <c r="B277" i="11"/>
  <c r="E277" i="11" s="1"/>
  <c r="B282" i="13"/>
  <c r="B268" i="2"/>
  <c r="K268" i="2" s="1"/>
  <c r="B274" i="12"/>
  <c r="E274" i="12" s="1"/>
  <c r="B266" i="11"/>
  <c r="E266" i="11" s="1"/>
  <c r="B267" i="13"/>
  <c r="E267" i="13" s="1"/>
  <c r="B273" i="11"/>
  <c r="E273" i="11" s="1"/>
  <c r="B273" i="13"/>
  <c r="E273" i="13" s="1"/>
  <c r="B44" i="2"/>
  <c r="K44" i="2" s="1"/>
  <c r="B276" i="13"/>
  <c r="E276" i="13" s="1"/>
  <c r="B275" i="13"/>
  <c r="E275" i="13" s="1"/>
  <c r="B156" i="2"/>
  <c r="K156" i="2" s="1"/>
  <c r="B268" i="13"/>
  <c r="B270" i="12"/>
  <c r="E270" i="12" s="1"/>
  <c r="B272" i="12"/>
  <c r="B278" i="12"/>
  <c r="B280" i="11"/>
  <c r="E280" i="11" s="1"/>
  <c r="B265" i="13"/>
  <c r="E265" i="13" s="1"/>
  <c r="B280" i="12"/>
  <c r="E280" i="12" s="1"/>
  <c r="B278" i="13"/>
  <c r="B271" i="11"/>
  <c r="E271" i="11" s="1"/>
  <c r="B264" i="13"/>
  <c r="E264" i="13" s="1"/>
  <c r="B281" i="11"/>
  <c r="E281" i="11" s="1"/>
  <c r="B270" i="11"/>
  <c r="E270" i="11" s="1"/>
  <c r="B277" i="13"/>
  <c r="E277" i="13" s="1"/>
  <c r="B155" i="2"/>
  <c r="K155" i="2" s="1"/>
  <c r="B263" i="11"/>
  <c r="E263" i="11" s="1"/>
  <c r="B263" i="12"/>
  <c r="E263" i="12" s="1"/>
  <c r="B271" i="12"/>
  <c r="A494" i="11"/>
  <c r="A326" i="13"/>
  <c r="A323" i="11"/>
  <c r="B269" i="13"/>
  <c r="A492" i="11"/>
  <c r="E262" i="12"/>
  <c r="A105" i="14"/>
  <c r="A323" i="13"/>
  <c r="A331" i="13"/>
  <c r="A339" i="13"/>
  <c r="A325" i="13"/>
  <c r="A354" i="13"/>
  <c r="A338" i="13"/>
  <c r="A328" i="12"/>
  <c r="A335" i="12"/>
  <c r="A334" i="12"/>
  <c r="A326" i="12"/>
  <c r="A341" i="12"/>
  <c r="A327" i="12"/>
  <c r="A342" i="12"/>
  <c r="A333" i="12"/>
  <c r="A349" i="12"/>
  <c r="A274" i="2"/>
  <c r="A163" i="2"/>
  <c r="A48" i="2"/>
  <c r="E31" i="11"/>
  <c r="B87" i="14"/>
  <c r="B99" i="14"/>
  <c r="B102" i="14"/>
  <c r="Y102" i="14" s="1"/>
  <c r="E278" i="12" l="1"/>
  <c r="E279" i="13"/>
  <c r="E271" i="12"/>
  <c r="E272" i="12"/>
  <c r="E268" i="13"/>
  <c r="A336" i="11"/>
  <c r="A357" i="11"/>
  <c r="B279" i="12"/>
  <c r="A505" i="11"/>
  <c r="E269" i="12"/>
  <c r="A333" i="11"/>
  <c r="E282" i="13"/>
  <c r="A340" i="12"/>
  <c r="A502" i="11"/>
  <c r="E278" i="13"/>
  <c r="E281" i="13"/>
  <c r="B30" i="8"/>
  <c r="B283" i="13"/>
  <c r="E283" i="13" s="1"/>
  <c r="B281" i="12"/>
  <c r="B286" i="12"/>
  <c r="E286" i="12" s="1"/>
  <c r="B280" i="13"/>
  <c r="E280" i="13" s="1"/>
  <c r="B282" i="12"/>
  <c r="B291" i="13"/>
  <c r="B288" i="12"/>
  <c r="B290" i="12"/>
  <c r="E290" i="12" s="1"/>
  <c r="B275" i="12"/>
  <c r="E275" i="12" s="1"/>
  <c r="B291" i="11"/>
  <c r="E291" i="11" s="1"/>
  <c r="B45" i="2"/>
  <c r="K45" i="2" s="1"/>
  <c r="B284" i="12"/>
  <c r="E284" i="12" s="1"/>
  <c r="B287" i="12"/>
  <c r="E287" i="12" s="1"/>
  <c r="B269" i="2"/>
  <c r="K269" i="2" s="1"/>
  <c r="B290" i="11"/>
  <c r="E290" i="11" s="1"/>
  <c r="B285" i="13"/>
  <c r="E285" i="13" s="1"/>
  <c r="B283" i="11"/>
  <c r="E283" i="11" s="1"/>
  <c r="B274" i="13"/>
  <c r="E274" i="13" s="1"/>
  <c r="A638" i="11"/>
  <c r="A337" i="13"/>
  <c r="A340" i="11"/>
  <c r="A509" i="11"/>
  <c r="A341" i="11"/>
  <c r="A504" i="11"/>
  <c r="E269" i="13"/>
  <c r="A336" i="13"/>
  <c r="B273" i="12"/>
  <c r="E273" i="12" s="1"/>
  <c r="A350" i="13"/>
  <c r="B288" i="13"/>
  <c r="A342" i="13"/>
  <c r="B276" i="12"/>
  <c r="E276" i="12" s="1"/>
  <c r="Y101" i="14"/>
  <c r="Y99" i="14"/>
  <c r="Y100" i="14"/>
  <c r="Y89" i="14"/>
  <c r="Y87" i="14"/>
  <c r="Y88" i="14"/>
  <c r="Y103" i="14"/>
  <c r="Y104" i="14"/>
  <c r="A108" i="14"/>
  <c r="A335" i="13"/>
  <c r="A349" i="13"/>
  <c r="A364" i="13"/>
  <c r="A348" i="13"/>
  <c r="A341" i="13"/>
  <c r="A333" i="13"/>
  <c r="A352" i="12"/>
  <c r="A337" i="12"/>
  <c r="A344" i="12"/>
  <c r="A359" i="12"/>
  <c r="A351" i="12"/>
  <c r="A345" i="12"/>
  <c r="A343" i="12"/>
  <c r="A338" i="12"/>
  <c r="A336" i="12"/>
  <c r="A275" i="2"/>
  <c r="A164" i="2"/>
  <c r="A49" i="2"/>
  <c r="E32" i="11"/>
  <c r="B90" i="14"/>
  <c r="B93" i="14"/>
  <c r="B96" i="14"/>
  <c r="B105" i="14"/>
  <c r="Y107" i="14" s="1"/>
  <c r="A350" i="11" l="1"/>
  <c r="A350" i="12"/>
  <c r="A514" i="11"/>
  <c r="A347" i="13"/>
  <c r="E288" i="12"/>
  <c r="A512" i="11"/>
  <c r="A343" i="11"/>
  <c r="A367" i="11"/>
  <c r="A360" i="13"/>
  <c r="E282" i="12"/>
  <c r="A346" i="13"/>
  <c r="A519" i="11"/>
  <c r="E281" i="12"/>
  <c r="B31" i="8"/>
  <c r="B283" i="12"/>
  <c r="E283" i="12" s="1"/>
  <c r="B286" i="13"/>
  <c r="E286" i="13" s="1"/>
  <c r="B287" i="11"/>
  <c r="E287" i="11" s="1"/>
  <c r="B157" i="2"/>
  <c r="K157" i="2" s="1"/>
  <c r="B290" i="13"/>
  <c r="E290" i="13" s="1"/>
  <c r="B285" i="12"/>
  <c r="E285" i="12" s="1"/>
  <c r="B292" i="12"/>
  <c r="B291" i="12"/>
  <c r="B292" i="13"/>
  <c r="B284" i="13"/>
  <c r="E284" i="13" s="1"/>
  <c r="B289" i="13"/>
  <c r="B286" i="11"/>
  <c r="E286" i="11" s="1"/>
  <c r="B289" i="12"/>
  <c r="B287" i="13"/>
  <c r="E287" i="13" s="1"/>
  <c r="A515" i="11"/>
  <c r="E279" i="12"/>
  <c r="A346" i="11"/>
  <c r="A352" i="13"/>
  <c r="E291" i="13"/>
  <c r="E288" i="13"/>
  <c r="A351" i="11"/>
  <c r="A648" i="11"/>
  <c r="Y92" i="14"/>
  <c r="Y91" i="14"/>
  <c r="Y90" i="14"/>
  <c r="Y106" i="14"/>
  <c r="Y105" i="14"/>
  <c r="Y97" i="14"/>
  <c r="Y98" i="14"/>
  <c r="Y96" i="14"/>
  <c r="Y94" i="14"/>
  <c r="Y93" i="14"/>
  <c r="Y95" i="14"/>
  <c r="A114" i="14"/>
  <c r="A351" i="13"/>
  <c r="A374" i="13"/>
  <c r="A343" i="13"/>
  <c r="A359" i="13"/>
  <c r="A358" i="13"/>
  <c r="A345" i="13"/>
  <c r="A353" i="12"/>
  <c r="A355" i="12"/>
  <c r="A347" i="12"/>
  <c r="A346" i="12"/>
  <c r="A361" i="12"/>
  <c r="A354" i="12"/>
  <c r="A348" i="12"/>
  <c r="A369" i="12"/>
  <c r="A362" i="12"/>
  <c r="A276" i="2"/>
  <c r="A165" i="2"/>
  <c r="A50" i="2"/>
  <c r="E33" i="11"/>
  <c r="A362" i="13" l="1"/>
  <c r="A361" i="11"/>
  <c r="A356" i="11"/>
  <c r="A529" i="11"/>
  <c r="A353" i="11"/>
  <c r="A357" i="13"/>
  <c r="A360" i="12"/>
  <c r="A524" i="11"/>
  <c r="A658" i="11"/>
  <c r="A525" i="11"/>
  <c r="E289" i="13"/>
  <c r="E292" i="13"/>
  <c r="E292" i="12"/>
  <c r="B32" i="8"/>
  <c r="C31" i="8"/>
  <c r="B298" i="13"/>
  <c r="B294" i="12"/>
  <c r="E294" i="12" s="1"/>
  <c r="B272" i="2"/>
  <c r="K272" i="2" s="1"/>
  <c r="B306" i="12"/>
  <c r="E306" i="12" s="1"/>
  <c r="B300" i="13"/>
  <c r="E300" i="13" s="1"/>
  <c r="B307" i="12"/>
  <c r="E307" i="12" s="1"/>
  <c r="B301" i="12"/>
  <c r="B48" i="2"/>
  <c r="K48" i="2" s="1"/>
  <c r="B303" i="11"/>
  <c r="E303" i="11" s="1"/>
  <c r="B299" i="13"/>
  <c r="B303" i="13"/>
  <c r="E303" i="13" s="1"/>
  <c r="B302" i="13"/>
  <c r="B295" i="12"/>
  <c r="E295" i="12" s="1"/>
  <c r="B302" i="12"/>
  <c r="B293" i="12"/>
  <c r="E293" i="12" s="1"/>
  <c r="B312" i="13"/>
  <c r="B308" i="12"/>
  <c r="B311" i="11"/>
  <c r="E311" i="11" s="1"/>
  <c r="B306" i="11"/>
  <c r="E306" i="11" s="1"/>
  <c r="B309" i="12"/>
  <c r="B311" i="13"/>
  <c r="B305" i="13"/>
  <c r="E305" i="13" s="1"/>
  <c r="A356" i="13"/>
  <c r="A377" i="11"/>
  <c r="A360" i="11"/>
  <c r="E289" i="12"/>
  <c r="A522" i="11"/>
  <c r="E291" i="12"/>
  <c r="A370" i="13"/>
  <c r="A117" i="14"/>
  <c r="A384" i="13"/>
  <c r="A369" i="13"/>
  <c r="A355" i="13"/>
  <c r="A353" i="13"/>
  <c r="A361" i="13"/>
  <c r="A368" i="13"/>
  <c r="A358" i="12"/>
  <c r="A357" i="12"/>
  <c r="A364" i="12"/>
  <c r="A372" i="12"/>
  <c r="A365" i="12"/>
  <c r="A356" i="12"/>
  <c r="A379" i="12"/>
  <c r="A371" i="12"/>
  <c r="A363" i="12"/>
  <c r="A277" i="2"/>
  <c r="A166" i="2"/>
  <c r="A51" i="2"/>
  <c r="E34" i="11"/>
  <c r="A366" i="13" l="1"/>
  <c r="E301" i="12"/>
  <c r="B307" i="13"/>
  <c r="E307" i="13" s="1"/>
  <c r="A534" i="11"/>
  <c r="A367" i="13"/>
  <c r="A539" i="11"/>
  <c r="A371" i="11"/>
  <c r="A380" i="13"/>
  <c r="A370" i="11"/>
  <c r="A387" i="11"/>
  <c r="E309" i="12"/>
  <c r="E308" i="12"/>
  <c r="E302" i="12"/>
  <c r="E299" i="13"/>
  <c r="B307" i="11"/>
  <c r="E307" i="11" s="1"/>
  <c r="E298" i="13"/>
  <c r="B299" i="12"/>
  <c r="B293" i="11"/>
  <c r="E293" i="11" s="1"/>
  <c r="B270" i="2"/>
  <c r="K270" i="2" s="1"/>
  <c r="B300" i="12"/>
  <c r="E300" i="12" s="1"/>
  <c r="B298" i="12"/>
  <c r="B297" i="12"/>
  <c r="E297" i="12" s="1"/>
  <c r="B297" i="13"/>
  <c r="E297" i="13" s="1"/>
  <c r="B301" i="11"/>
  <c r="E301" i="11" s="1"/>
  <c r="B296" i="11"/>
  <c r="E296" i="11" s="1"/>
  <c r="B295" i="13"/>
  <c r="E295" i="13" s="1"/>
  <c r="B46" i="2"/>
  <c r="K46" i="2" s="1"/>
  <c r="B293" i="13"/>
  <c r="E293" i="13" s="1"/>
  <c r="B158" i="2"/>
  <c r="K158" i="2" s="1"/>
  <c r="B300" i="11"/>
  <c r="E300" i="11" s="1"/>
  <c r="B296" i="12"/>
  <c r="E296" i="12" s="1"/>
  <c r="B294" i="13"/>
  <c r="E294" i="13" s="1"/>
  <c r="B301" i="13"/>
  <c r="B114" i="14"/>
  <c r="A363" i="11"/>
  <c r="A366" i="11"/>
  <c r="E311" i="13"/>
  <c r="E302" i="13"/>
  <c r="A668" i="11"/>
  <c r="A370" i="12"/>
  <c r="A372" i="13"/>
  <c r="A532" i="11"/>
  <c r="E312" i="13"/>
  <c r="B33" i="8"/>
  <c r="B160" i="2"/>
  <c r="K160" i="2" s="1"/>
  <c r="B312" i="12"/>
  <c r="B273" i="2"/>
  <c r="K273" i="2" s="1"/>
  <c r="B310" i="13"/>
  <c r="E310" i="13" s="1"/>
  <c r="B305" i="12"/>
  <c r="E305" i="12" s="1"/>
  <c r="B304" i="13"/>
  <c r="E304" i="13" s="1"/>
  <c r="B321" i="11"/>
  <c r="E321" i="11" s="1"/>
  <c r="B306" i="13"/>
  <c r="E306" i="13" s="1"/>
  <c r="B311" i="12"/>
  <c r="B303" i="12"/>
  <c r="E303" i="12" s="1"/>
  <c r="B304" i="12"/>
  <c r="E304" i="12" s="1"/>
  <c r="B308" i="13"/>
  <c r="B309" i="13"/>
  <c r="B310" i="12"/>
  <c r="E310" i="12" s="1"/>
  <c r="B49" i="2"/>
  <c r="K49" i="2" s="1"/>
  <c r="A535" i="11"/>
  <c r="A120" i="14"/>
  <c r="A371" i="13"/>
  <c r="A379" i="13"/>
  <c r="A378" i="13"/>
  <c r="A363" i="13"/>
  <c r="A365" i="13"/>
  <c r="A394" i="13"/>
  <c r="A389" i="12"/>
  <c r="A366" i="12"/>
  <c r="A382" i="12"/>
  <c r="A375" i="12"/>
  <c r="A367" i="12"/>
  <c r="A373" i="12"/>
  <c r="A374" i="12"/>
  <c r="A381" i="12"/>
  <c r="A368" i="12"/>
  <c r="A278" i="2"/>
  <c r="A167" i="2"/>
  <c r="A52" i="2"/>
  <c r="E35" i="11"/>
  <c r="E309" i="13" l="1"/>
  <c r="E311" i="12"/>
  <c r="B316" i="12"/>
  <c r="E316" i="12" s="1"/>
  <c r="E312" i="12"/>
  <c r="A382" i="13"/>
  <c r="A373" i="11"/>
  <c r="E301" i="13"/>
  <c r="E298" i="12"/>
  <c r="E299" i="12"/>
  <c r="A377" i="13"/>
  <c r="A376" i="13"/>
  <c r="E308" i="13"/>
  <c r="B313" i="11"/>
  <c r="E313" i="11" s="1"/>
  <c r="B318" i="12"/>
  <c r="B313" i="13"/>
  <c r="E313" i="13" s="1"/>
  <c r="B317" i="12"/>
  <c r="E317" i="12" s="1"/>
  <c r="B316" i="13"/>
  <c r="E316" i="13" s="1"/>
  <c r="B321" i="13"/>
  <c r="A380" i="12"/>
  <c r="A376" i="11"/>
  <c r="Y114" i="14"/>
  <c r="Y115" i="14"/>
  <c r="Y116" i="14"/>
  <c r="B319" i="13"/>
  <c r="B117" i="14"/>
  <c r="B34" i="8"/>
  <c r="B313" i="12"/>
  <c r="E313" i="12" s="1"/>
  <c r="B314" i="12"/>
  <c r="E314" i="12" s="1"/>
  <c r="B321" i="12"/>
  <c r="B322" i="13"/>
  <c r="B320" i="12"/>
  <c r="E320" i="12" s="1"/>
  <c r="B50" i="2"/>
  <c r="K50" i="2" s="1"/>
  <c r="B315" i="12"/>
  <c r="E315" i="12" s="1"/>
  <c r="B328" i="12"/>
  <c r="B314" i="13"/>
  <c r="E314" i="13" s="1"/>
  <c r="B318" i="13"/>
  <c r="B331" i="11"/>
  <c r="E331" i="11" s="1"/>
  <c r="B161" i="2"/>
  <c r="K161" i="2" s="1"/>
  <c r="A678" i="11"/>
  <c r="A380" i="11"/>
  <c r="A381" i="11"/>
  <c r="B320" i="13"/>
  <c r="E320" i="13" s="1"/>
  <c r="A545" i="11"/>
  <c r="B317" i="13"/>
  <c r="E317" i="13" s="1"/>
  <c r="B316" i="11"/>
  <c r="E316" i="11" s="1"/>
  <c r="B319" i="12"/>
  <c r="B320" i="11"/>
  <c r="E320" i="11" s="1"/>
  <c r="B315" i="13"/>
  <c r="E315" i="13" s="1"/>
  <c r="B317" i="11"/>
  <c r="E317" i="11" s="1"/>
  <c r="B324" i="13"/>
  <c r="E324" i="13" s="1"/>
  <c r="A542" i="11"/>
  <c r="A397" i="11"/>
  <c r="A390" i="13"/>
  <c r="A549" i="11"/>
  <c r="A544" i="11"/>
  <c r="B322" i="12"/>
  <c r="A123" i="14"/>
  <c r="A388" i="13"/>
  <c r="A375" i="13"/>
  <c r="A404" i="13"/>
  <c r="A389" i="13"/>
  <c r="A373" i="13"/>
  <c r="A381" i="13"/>
  <c r="A384" i="12"/>
  <c r="A392" i="12"/>
  <c r="A378" i="12"/>
  <c r="A383" i="12"/>
  <c r="A376" i="12"/>
  <c r="A391" i="12"/>
  <c r="A377" i="12"/>
  <c r="A385" i="12"/>
  <c r="A399" i="12"/>
  <c r="A279" i="2"/>
  <c r="A168" i="2"/>
  <c r="A53" i="2"/>
  <c r="E36" i="11"/>
  <c r="A391" i="11" l="1"/>
  <c r="A688" i="11"/>
  <c r="E328" i="12"/>
  <c r="B333" i="11"/>
  <c r="E333" i="11" s="1"/>
  <c r="E319" i="12"/>
  <c r="B326" i="13"/>
  <c r="E326" i="13" s="1"/>
  <c r="B326" i="11"/>
  <c r="E326" i="11" s="1"/>
  <c r="B329" i="12"/>
  <c r="B325" i="13"/>
  <c r="E325" i="13" s="1"/>
  <c r="E322" i="13"/>
  <c r="B332" i="13"/>
  <c r="B342" i="12"/>
  <c r="Y117" i="14"/>
  <c r="Y118" i="14"/>
  <c r="Y119" i="14"/>
  <c r="A390" i="12"/>
  <c r="B328" i="13"/>
  <c r="B329" i="13"/>
  <c r="B342" i="13"/>
  <c r="E322" i="12"/>
  <c r="A407" i="11"/>
  <c r="A386" i="11"/>
  <c r="A383" i="11"/>
  <c r="A400" i="13"/>
  <c r="A552" i="11"/>
  <c r="A555" i="11"/>
  <c r="A390" i="11"/>
  <c r="B330" i="11"/>
  <c r="E330" i="11" s="1"/>
  <c r="B337" i="13"/>
  <c r="E337" i="13" s="1"/>
  <c r="B323" i="13"/>
  <c r="E323" i="13" s="1"/>
  <c r="B162" i="2"/>
  <c r="K162" i="2" s="1"/>
  <c r="B330" i="12"/>
  <c r="E330" i="12" s="1"/>
  <c r="E318" i="12"/>
  <c r="A386" i="13"/>
  <c r="A392" i="13"/>
  <c r="B324" i="12"/>
  <c r="E324" i="12" s="1"/>
  <c r="B332" i="12"/>
  <c r="A559" i="11"/>
  <c r="E318" i="13"/>
  <c r="E321" i="12"/>
  <c r="B35" i="8"/>
  <c r="B336" i="11"/>
  <c r="E336" i="11" s="1"/>
  <c r="B323" i="12"/>
  <c r="E323" i="12" s="1"/>
  <c r="E321" i="13"/>
  <c r="B339" i="13"/>
  <c r="B331" i="12"/>
  <c r="B120" i="14"/>
  <c r="Y122" i="14" s="1"/>
  <c r="A554" i="11"/>
  <c r="B51" i="2"/>
  <c r="K51" i="2" s="1"/>
  <c r="B341" i="13"/>
  <c r="B337" i="12"/>
  <c r="E337" i="12" s="1"/>
  <c r="B333" i="12"/>
  <c r="E333" i="12" s="1"/>
  <c r="B334" i="13"/>
  <c r="E334" i="13" s="1"/>
  <c r="B327" i="12"/>
  <c r="E327" i="12" s="1"/>
  <c r="B331" i="13"/>
  <c r="B326" i="12"/>
  <c r="E326" i="12" s="1"/>
  <c r="B323" i="11"/>
  <c r="E323" i="11" s="1"/>
  <c r="B274" i="2"/>
  <c r="K274" i="2" s="1"/>
  <c r="E319" i="13"/>
  <c r="B325" i="12"/>
  <c r="E325" i="12" s="1"/>
  <c r="A387" i="13"/>
  <c r="B341" i="11"/>
  <c r="E341" i="11" s="1"/>
  <c r="B333" i="13"/>
  <c r="E333" i="13" s="1"/>
  <c r="Y121" i="14"/>
  <c r="Y120" i="14"/>
  <c r="B123" i="14"/>
  <c r="Y125" i="14" s="1"/>
  <c r="A126" i="14"/>
  <c r="A385" i="13"/>
  <c r="A391" i="13"/>
  <c r="A399" i="13"/>
  <c r="A398" i="13"/>
  <c r="A414" i="13"/>
  <c r="A383" i="13"/>
  <c r="A388" i="12"/>
  <c r="A387" i="12"/>
  <c r="A402" i="12"/>
  <c r="A409" i="12"/>
  <c r="A386" i="12"/>
  <c r="A401" i="12"/>
  <c r="A393" i="12"/>
  <c r="A395" i="12"/>
  <c r="A394" i="12"/>
  <c r="A280" i="2"/>
  <c r="A169" i="2"/>
  <c r="A54" i="2"/>
  <c r="E37" i="11"/>
  <c r="A569" i="11" l="1"/>
  <c r="A417" i="11"/>
  <c r="E328" i="13"/>
  <c r="E341" i="13"/>
  <c r="E339" i="13"/>
  <c r="A402" i="13"/>
  <c r="B338" i="13"/>
  <c r="A565" i="11"/>
  <c r="B340" i="11"/>
  <c r="E340" i="11" s="1"/>
  <c r="B336" i="13"/>
  <c r="E336" i="13" s="1"/>
  <c r="E332" i="13"/>
  <c r="B341" i="12"/>
  <c r="E342" i="13"/>
  <c r="A698" i="11"/>
  <c r="A397" i="13"/>
  <c r="A564" i="11"/>
  <c r="B36" i="8"/>
  <c r="B334" i="12"/>
  <c r="E334" i="12" s="1"/>
  <c r="B351" i="13"/>
  <c r="B350" i="11"/>
  <c r="E350" i="11" s="1"/>
  <c r="B340" i="13"/>
  <c r="E340" i="13" s="1"/>
  <c r="B164" i="2"/>
  <c r="K164" i="2" s="1"/>
  <c r="B344" i="13"/>
  <c r="E344" i="13" s="1"/>
  <c r="B338" i="12"/>
  <c r="B52" i="2"/>
  <c r="K52" i="2" s="1"/>
  <c r="E332" i="12"/>
  <c r="A396" i="13"/>
  <c r="B346" i="11"/>
  <c r="E346" i="11" s="1"/>
  <c r="A400" i="11"/>
  <c r="B347" i="13"/>
  <c r="E347" i="13" s="1"/>
  <c r="A396" i="11"/>
  <c r="E329" i="13"/>
  <c r="B350" i="12"/>
  <c r="E350" i="12" s="1"/>
  <c r="B340" i="12"/>
  <c r="E340" i="12" s="1"/>
  <c r="A401" i="11"/>
  <c r="A393" i="11"/>
  <c r="E342" i="12"/>
  <c r="E331" i="13"/>
  <c r="E331" i="12"/>
  <c r="B336" i="12"/>
  <c r="E336" i="12" s="1"/>
  <c r="B335" i="12"/>
  <c r="E335" i="12" s="1"/>
  <c r="B163" i="2"/>
  <c r="K163" i="2" s="1"/>
  <c r="A562" i="11"/>
  <c r="A410" i="13"/>
  <c r="B335" i="13"/>
  <c r="E335" i="13" s="1"/>
  <c r="A400" i="12"/>
  <c r="B275" i="2"/>
  <c r="K275" i="2" s="1"/>
  <c r="E329" i="12"/>
  <c r="B339" i="12"/>
  <c r="Y123" i="14"/>
  <c r="B126" i="14"/>
  <c r="Y127" i="14" s="1"/>
  <c r="Y124" i="14"/>
  <c r="A129" i="14"/>
  <c r="A408" i="13"/>
  <c r="A393" i="13"/>
  <c r="A395" i="13"/>
  <c r="A409" i="13"/>
  <c r="A401" i="13"/>
  <c r="A424" i="13"/>
  <c r="A403" i="12"/>
  <c r="A419" i="12"/>
  <c r="A411" i="12"/>
  <c r="A412" i="12"/>
  <c r="A404" i="12"/>
  <c r="A397" i="12"/>
  <c r="A405" i="12"/>
  <c r="A396" i="12"/>
  <c r="A398" i="12"/>
  <c r="A281" i="2"/>
  <c r="A171" i="2"/>
  <c r="A55" i="2"/>
  <c r="E38" i="11"/>
  <c r="A406" i="11" l="1"/>
  <c r="A420" i="13"/>
  <c r="A403" i="11"/>
  <c r="A406" i="13"/>
  <c r="B345" i="13"/>
  <c r="E345" i="13" s="1"/>
  <c r="A574" i="11"/>
  <c r="A708" i="11"/>
  <c r="E341" i="12"/>
  <c r="E338" i="13"/>
  <c r="A427" i="11"/>
  <c r="A411" i="11"/>
  <c r="A410" i="11"/>
  <c r="E351" i="13"/>
  <c r="B37" i="8"/>
  <c r="B348" i="13"/>
  <c r="B352" i="12"/>
  <c r="B348" i="12"/>
  <c r="B343" i="12"/>
  <c r="E343" i="12" s="1"/>
  <c r="B343" i="13"/>
  <c r="E343" i="13" s="1"/>
  <c r="B345" i="12"/>
  <c r="E345" i="12" s="1"/>
  <c r="B351" i="11"/>
  <c r="E351" i="11" s="1"/>
  <c r="B344" i="12"/>
  <c r="E344" i="12" s="1"/>
  <c r="B276" i="2"/>
  <c r="K276" i="2" s="1"/>
  <c r="B346" i="12"/>
  <c r="E346" i="12" s="1"/>
  <c r="B343" i="11"/>
  <c r="E343" i="11" s="1"/>
  <c r="B349" i="13"/>
  <c r="B346" i="13"/>
  <c r="E346" i="13" s="1"/>
  <c r="B351" i="12"/>
  <c r="A407" i="13"/>
  <c r="B349" i="12"/>
  <c r="A579" i="11"/>
  <c r="E339" i="12"/>
  <c r="A410" i="12"/>
  <c r="A575" i="11"/>
  <c r="A412" i="13"/>
  <c r="A572" i="11"/>
  <c r="E338" i="12"/>
  <c r="B347" i="12"/>
  <c r="E347" i="12" s="1"/>
  <c r="Y128" i="14"/>
  <c r="Y126" i="14"/>
  <c r="A132" i="14"/>
  <c r="A419" i="13"/>
  <c r="A405" i="13"/>
  <c r="A411" i="13"/>
  <c r="A403" i="13"/>
  <c r="A434" i="13"/>
  <c r="A418" i="13"/>
  <c r="A415" i="12"/>
  <c r="A407" i="12"/>
  <c r="A422" i="12"/>
  <c r="A429" i="12"/>
  <c r="A408" i="12"/>
  <c r="A421" i="12"/>
  <c r="A406" i="12"/>
  <c r="A414" i="12"/>
  <c r="A413" i="12"/>
  <c r="A283" i="2"/>
  <c r="A172" i="2"/>
  <c r="A56" i="2"/>
  <c r="E39" i="11"/>
  <c r="A422" i="13" l="1"/>
  <c r="B358" i="13"/>
  <c r="B277" i="2"/>
  <c r="K277" i="2" s="1"/>
  <c r="E348" i="13"/>
  <c r="A420" i="12"/>
  <c r="A417" i="13"/>
  <c r="B38" i="8"/>
  <c r="C37" i="8"/>
  <c r="B362" i="13"/>
  <c r="B361" i="13"/>
  <c r="B354" i="12"/>
  <c r="E354" i="12" s="1"/>
  <c r="B356" i="12"/>
  <c r="E356" i="12" s="1"/>
  <c r="B362" i="12"/>
  <c r="B355" i="12"/>
  <c r="E355" i="12" s="1"/>
  <c r="B361" i="11"/>
  <c r="E361" i="11" s="1"/>
  <c r="B361" i="12"/>
  <c r="B360" i="12"/>
  <c r="E360" i="12" s="1"/>
  <c r="B359" i="13"/>
  <c r="B356" i="13"/>
  <c r="E356" i="13" s="1"/>
  <c r="B354" i="13"/>
  <c r="E354" i="13" s="1"/>
  <c r="B357" i="12"/>
  <c r="E357" i="12" s="1"/>
  <c r="A584" i="11"/>
  <c r="E351" i="12"/>
  <c r="E349" i="13"/>
  <c r="B359" i="12"/>
  <c r="B353" i="12"/>
  <c r="E353" i="12" s="1"/>
  <c r="B355" i="13"/>
  <c r="E355" i="13" s="1"/>
  <c r="E348" i="12"/>
  <c r="A413" i="11"/>
  <c r="A416" i="11"/>
  <c r="E349" i="12"/>
  <c r="E352" i="12"/>
  <c r="A421" i="11"/>
  <c r="A582" i="11"/>
  <c r="A585" i="11"/>
  <c r="A589" i="11"/>
  <c r="B353" i="11"/>
  <c r="E353" i="11" s="1"/>
  <c r="B165" i="2"/>
  <c r="K165" i="2" s="1"/>
  <c r="B353" i="13"/>
  <c r="E353" i="13" s="1"/>
  <c r="B360" i="11"/>
  <c r="E360" i="11" s="1"/>
  <c r="B53" i="2"/>
  <c r="K53" i="2" s="1"/>
  <c r="A420" i="11"/>
  <c r="A437" i="11"/>
  <c r="A718" i="11"/>
  <c r="A416" i="13"/>
  <c r="A430" i="13"/>
  <c r="A135" i="14"/>
  <c r="A444" i="13"/>
  <c r="A415" i="13"/>
  <c r="A421" i="13"/>
  <c r="A413" i="13"/>
  <c r="A428" i="13"/>
  <c r="A429" i="13"/>
  <c r="A416" i="12"/>
  <c r="A431" i="12"/>
  <c r="A432" i="12"/>
  <c r="A418" i="12"/>
  <c r="A417" i="12"/>
  <c r="A423" i="12"/>
  <c r="A425" i="12"/>
  <c r="A424" i="12"/>
  <c r="A439" i="12"/>
  <c r="A284" i="2"/>
  <c r="A173" i="2"/>
  <c r="A57" i="2"/>
  <c r="E40" i="11"/>
  <c r="E359" i="13" l="1"/>
  <c r="A426" i="13"/>
  <c r="A447" i="11"/>
  <c r="A426" i="11"/>
  <c r="A594" i="11"/>
  <c r="E362" i="12"/>
  <c r="B364" i="12"/>
  <c r="E364" i="12" s="1"/>
  <c r="B360" i="13"/>
  <c r="E360" i="13" s="1"/>
  <c r="A430" i="12"/>
  <c r="C38" i="8"/>
  <c r="B365" i="13" s="1"/>
  <c r="E365" i="13" s="1"/>
  <c r="B39" i="8"/>
  <c r="B370" i="13"/>
  <c r="E370" i="13" s="1"/>
  <c r="B371" i="13"/>
  <c r="B367" i="13"/>
  <c r="E367" i="13" s="1"/>
  <c r="A728" i="11"/>
  <c r="A430" i="11"/>
  <c r="B371" i="11"/>
  <c r="E371" i="11" s="1"/>
  <c r="B366" i="11"/>
  <c r="E366" i="11" s="1"/>
  <c r="A431" i="11"/>
  <c r="A423" i="11"/>
  <c r="B365" i="12"/>
  <c r="E365" i="12" s="1"/>
  <c r="B370" i="12"/>
  <c r="E370" i="12" s="1"/>
  <c r="B363" i="13"/>
  <c r="E363" i="13" s="1"/>
  <c r="B366" i="12"/>
  <c r="E366" i="12" s="1"/>
  <c r="A440" i="13"/>
  <c r="A599" i="11"/>
  <c r="A592" i="11"/>
  <c r="E361" i="12"/>
  <c r="A432" i="13"/>
  <c r="B367" i="12"/>
  <c r="E367" i="12" s="1"/>
  <c r="A595" i="11"/>
  <c r="B368" i="12"/>
  <c r="E359" i="12"/>
  <c r="B363" i="12"/>
  <c r="E363" i="12" s="1"/>
  <c r="B369" i="12"/>
  <c r="B370" i="11"/>
  <c r="E370" i="11" s="1"/>
  <c r="E361" i="13"/>
  <c r="E362" i="13"/>
  <c r="A427" i="13"/>
  <c r="B366" i="13"/>
  <c r="E366" i="13" s="1"/>
  <c r="E358" i="13"/>
  <c r="A138" i="14"/>
  <c r="A439" i="13"/>
  <c r="A423" i="13"/>
  <c r="A431" i="13"/>
  <c r="A425" i="13"/>
  <c r="A438" i="13"/>
  <c r="A454" i="13"/>
  <c r="A435" i="12"/>
  <c r="A442" i="12"/>
  <c r="A441" i="12"/>
  <c r="A449" i="12"/>
  <c r="A427" i="12"/>
  <c r="A433" i="12"/>
  <c r="A426" i="12"/>
  <c r="A434" i="12"/>
  <c r="A428" i="12"/>
  <c r="A285" i="2"/>
  <c r="A174" i="2"/>
  <c r="A59" i="2"/>
  <c r="E41" i="11"/>
  <c r="A437" i="13" l="1"/>
  <c r="A433" i="11"/>
  <c r="E371" i="13"/>
  <c r="A440" i="12"/>
  <c r="A436" i="11"/>
  <c r="A436" i="13"/>
  <c r="E368" i="12"/>
  <c r="A442" i="13"/>
  <c r="A602" i="11"/>
  <c r="A450" i="13"/>
  <c r="A738" i="11"/>
  <c r="B40" i="8"/>
  <c r="C39" i="8"/>
  <c r="B382" i="12"/>
  <c r="B380" i="11"/>
  <c r="E380" i="11" s="1"/>
  <c r="B373" i="13"/>
  <c r="E373" i="13" s="1"/>
  <c r="B374" i="12"/>
  <c r="E374" i="12" s="1"/>
  <c r="B279" i="2"/>
  <c r="K279" i="2" s="1"/>
  <c r="B167" i="2"/>
  <c r="K167" i="2" s="1"/>
  <c r="A604" i="11"/>
  <c r="B375" i="13"/>
  <c r="E375" i="13" s="1"/>
  <c r="B55" i="2"/>
  <c r="K55" i="2" s="1"/>
  <c r="A605" i="11"/>
  <c r="A441" i="11"/>
  <c r="B369" i="13"/>
  <c r="B166" i="2"/>
  <c r="K166" i="2" s="1"/>
  <c r="B372" i="13"/>
  <c r="B54" i="2"/>
  <c r="K54" i="2" s="1"/>
  <c r="B363" i="11"/>
  <c r="E363" i="11" s="1"/>
  <c r="B377" i="13"/>
  <c r="E377" i="13" s="1"/>
  <c r="A457" i="11"/>
  <c r="E369" i="12"/>
  <c r="A609" i="11"/>
  <c r="A440" i="11"/>
  <c r="B372" i="12"/>
  <c r="B278" i="2"/>
  <c r="K278" i="2" s="1"/>
  <c r="B379" i="13"/>
  <c r="B382" i="13"/>
  <c r="B377" i="12"/>
  <c r="E377" i="12" s="1"/>
  <c r="A141" i="14"/>
  <c r="A435" i="13"/>
  <c r="A449" i="13"/>
  <c r="A448" i="13"/>
  <c r="A464" i="13"/>
  <c r="A441" i="13"/>
  <c r="A433" i="13"/>
  <c r="A436" i="12"/>
  <c r="A451" i="12"/>
  <c r="A443" i="12"/>
  <c r="A438" i="12"/>
  <c r="A459" i="12"/>
  <c r="A452" i="12"/>
  <c r="A437" i="12"/>
  <c r="A445" i="12"/>
  <c r="A444" i="12"/>
  <c r="A286" i="2"/>
  <c r="A175" i="2"/>
  <c r="A60" i="2"/>
  <c r="E42" i="11"/>
  <c r="E382" i="13" l="1"/>
  <c r="E372" i="13"/>
  <c r="E372" i="12"/>
  <c r="A619" i="11"/>
  <c r="A467" i="11"/>
  <c r="A615" i="11"/>
  <c r="A614" i="11"/>
  <c r="B380" i="13"/>
  <c r="E380" i="13" s="1"/>
  <c r="B381" i="12"/>
  <c r="B375" i="12"/>
  <c r="E375" i="12" s="1"/>
  <c r="B378" i="12"/>
  <c r="B376" i="12"/>
  <c r="E376" i="12" s="1"/>
  <c r="B373" i="11"/>
  <c r="E373" i="11" s="1"/>
  <c r="B374" i="13"/>
  <c r="E374" i="13" s="1"/>
  <c r="B373" i="12"/>
  <c r="E373" i="12" s="1"/>
  <c r="B380" i="12"/>
  <c r="E380" i="12" s="1"/>
  <c r="B378" i="13"/>
  <c r="B381" i="13"/>
  <c r="B379" i="12"/>
  <c r="B376" i="11"/>
  <c r="E376" i="11" s="1"/>
  <c r="A452" i="13"/>
  <c r="B41" i="8"/>
  <c r="C40" i="8"/>
  <c r="B383" i="11"/>
  <c r="E383" i="11" s="1"/>
  <c r="B383" i="12"/>
  <c r="E383" i="12" s="1"/>
  <c r="B383" i="13"/>
  <c r="E383" i="13" s="1"/>
  <c r="B385" i="13"/>
  <c r="E385" i="13" s="1"/>
  <c r="B168" i="2"/>
  <c r="K168" i="2" s="1"/>
  <c r="A460" i="13"/>
  <c r="A446" i="11"/>
  <c r="A443" i="11"/>
  <c r="E379" i="13"/>
  <c r="A450" i="11"/>
  <c r="B390" i="11"/>
  <c r="E390" i="11" s="1"/>
  <c r="A451" i="11"/>
  <c r="A446" i="13"/>
  <c r="A450" i="12"/>
  <c r="A447" i="13"/>
  <c r="E369" i="13"/>
  <c r="E382" i="12"/>
  <c r="A748" i="11"/>
  <c r="A612" i="11"/>
  <c r="A147" i="14"/>
  <c r="A458" i="13"/>
  <c r="A443" i="13"/>
  <c r="A451" i="13"/>
  <c r="A459" i="13"/>
  <c r="A474" i="13"/>
  <c r="A445" i="13"/>
  <c r="A447" i="12"/>
  <c r="A448" i="12"/>
  <c r="A454" i="12"/>
  <c r="A461" i="12"/>
  <c r="A453" i="12"/>
  <c r="A469" i="12"/>
  <c r="A446" i="12"/>
  <c r="A462" i="12"/>
  <c r="A455" i="12"/>
  <c r="A287" i="2"/>
  <c r="A176" i="2"/>
  <c r="A61" i="2"/>
  <c r="E43" i="11"/>
  <c r="A460" i="12" l="1"/>
  <c r="A460" i="11"/>
  <c r="A470" i="13"/>
  <c r="B280" i="2"/>
  <c r="K280" i="2" s="1"/>
  <c r="A462" i="13"/>
  <c r="E381" i="13"/>
  <c r="A477" i="11"/>
  <c r="A758" i="11"/>
  <c r="B387" i="12"/>
  <c r="E387" i="12" s="1"/>
  <c r="B386" i="11"/>
  <c r="E386" i="11" s="1"/>
  <c r="A453" i="11"/>
  <c r="B56" i="2"/>
  <c r="K56" i="2" s="1"/>
  <c r="B388" i="13"/>
  <c r="B392" i="12"/>
  <c r="B391" i="11"/>
  <c r="E391" i="11" s="1"/>
  <c r="B389" i="13"/>
  <c r="B391" i="13"/>
  <c r="B388" i="12"/>
  <c r="C41" i="8"/>
  <c r="B42" i="8"/>
  <c r="B394" i="12"/>
  <c r="E394" i="12" s="1"/>
  <c r="B407" i="12"/>
  <c r="E407" i="12" s="1"/>
  <c r="B398" i="12"/>
  <c r="B393" i="12"/>
  <c r="E393" i="12" s="1"/>
  <c r="B403" i="11"/>
  <c r="E403" i="11" s="1"/>
  <c r="B398" i="13"/>
  <c r="B401" i="13"/>
  <c r="B396" i="11"/>
  <c r="E396" i="11" s="1"/>
  <c r="E378" i="13"/>
  <c r="E381" i="12"/>
  <c r="A625" i="11"/>
  <c r="B386" i="13"/>
  <c r="E386" i="13" s="1"/>
  <c r="B391" i="12"/>
  <c r="B384" i="12"/>
  <c r="E384" i="12" s="1"/>
  <c r="B387" i="13"/>
  <c r="E387" i="13" s="1"/>
  <c r="B408" i="12"/>
  <c r="A624" i="11"/>
  <c r="A629" i="11"/>
  <c r="A622" i="11"/>
  <c r="A457" i="13"/>
  <c r="A456" i="13"/>
  <c r="A461" i="11"/>
  <c r="A456" i="11"/>
  <c r="B390" i="12"/>
  <c r="E390" i="12" s="1"/>
  <c r="B386" i="12"/>
  <c r="E386" i="12" s="1"/>
  <c r="E379" i="12"/>
  <c r="E378" i="12"/>
  <c r="B385" i="12"/>
  <c r="E385" i="12" s="1"/>
  <c r="B404" i="12"/>
  <c r="E404" i="12" s="1"/>
  <c r="A150" i="14"/>
  <c r="A453" i="13"/>
  <c r="A469" i="13"/>
  <c r="A468" i="13"/>
  <c r="A455" i="13"/>
  <c r="A484" i="13"/>
  <c r="A461" i="13"/>
  <c r="A456" i="12"/>
  <c r="A464" i="12"/>
  <c r="A479" i="12"/>
  <c r="A465" i="12"/>
  <c r="A458" i="12"/>
  <c r="A463" i="12"/>
  <c r="A457" i="12"/>
  <c r="A472" i="12"/>
  <c r="A471" i="12"/>
  <c r="A288" i="2"/>
  <c r="A177" i="2"/>
  <c r="A62" i="2"/>
  <c r="E44" i="11"/>
  <c r="E401" i="13" l="1"/>
  <c r="B43" i="8"/>
  <c r="B403" i="12"/>
  <c r="E403" i="12" s="1"/>
  <c r="B416" i="12"/>
  <c r="E416" i="12" s="1"/>
  <c r="B409" i="12"/>
  <c r="B415" i="13"/>
  <c r="E415" i="13" s="1"/>
  <c r="B406" i="13"/>
  <c r="E406" i="13" s="1"/>
  <c r="B413" i="13"/>
  <c r="E413" i="13" s="1"/>
  <c r="B403" i="13"/>
  <c r="E403" i="13" s="1"/>
  <c r="B411" i="11"/>
  <c r="E411" i="11" s="1"/>
  <c r="B411" i="13"/>
  <c r="B407" i="13"/>
  <c r="E407" i="13" s="1"/>
  <c r="B408" i="13"/>
  <c r="B422" i="12"/>
  <c r="B419" i="13"/>
  <c r="B414" i="12"/>
  <c r="E414" i="12" s="1"/>
  <c r="B417" i="13"/>
  <c r="E417" i="13" s="1"/>
  <c r="B418" i="12"/>
  <c r="B171" i="2"/>
  <c r="K171" i="2" s="1"/>
  <c r="B420" i="13"/>
  <c r="E420" i="13" s="1"/>
  <c r="B422" i="13"/>
  <c r="B283" i="2"/>
  <c r="K283" i="2" s="1"/>
  <c r="B421" i="11"/>
  <c r="E421" i="11" s="1"/>
  <c r="B421" i="13"/>
  <c r="B415" i="12"/>
  <c r="E415" i="12" s="1"/>
  <c r="B413" i="12"/>
  <c r="E413" i="12" s="1"/>
  <c r="B416" i="11"/>
  <c r="E416" i="11" s="1"/>
  <c r="B410" i="12"/>
  <c r="E410" i="12" s="1"/>
  <c r="B409" i="13"/>
  <c r="B405" i="12"/>
  <c r="E405" i="12" s="1"/>
  <c r="B420" i="11"/>
  <c r="E420" i="11" s="1"/>
  <c r="B421" i="12"/>
  <c r="B417" i="12"/>
  <c r="E417" i="12" s="1"/>
  <c r="B414" i="13"/>
  <c r="E414" i="13" s="1"/>
  <c r="B404" i="13"/>
  <c r="E404" i="13" s="1"/>
  <c r="B411" i="12"/>
  <c r="B406" i="12"/>
  <c r="E406" i="12" s="1"/>
  <c r="B60" i="2"/>
  <c r="K60" i="2" s="1"/>
  <c r="B416" i="13"/>
  <c r="E416" i="13" s="1"/>
  <c r="B420" i="12"/>
  <c r="E420" i="12" s="1"/>
  <c r="B410" i="11"/>
  <c r="E410" i="11" s="1"/>
  <c r="B413" i="11"/>
  <c r="E413" i="11" s="1"/>
  <c r="B412" i="13"/>
  <c r="B406" i="11"/>
  <c r="E406" i="11" s="1"/>
  <c r="B419" i="12"/>
  <c r="B412" i="12"/>
  <c r="B418" i="13"/>
  <c r="B405" i="13"/>
  <c r="E405" i="13" s="1"/>
  <c r="A471" i="11"/>
  <c r="A634" i="11"/>
  <c r="E391" i="12"/>
  <c r="E398" i="13"/>
  <c r="B284" i="2"/>
  <c r="K284" i="2" s="1"/>
  <c r="E391" i="13"/>
  <c r="E388" i="13"/>
  <c r="A470" i="11"/>
  <c r="B59" i="2"/>
  <c r="K59" i="2" s="1"/>
  <c r="A466" i="11"/>
  <c r="A466" i="13"/>
  <c r="A632" i="11"/>
  <c r="A639" i="11"/>
  <c r="A635" i="11"/>
  <c r="B172" i="2"/>
  <c r="K172" i="2" s="1"/>
  <c r="B395" i="12"/>
  <c r="E395" i="12" s="1"/>
  <c r="B402" i="13"/>
  <c r="B401" i="11"/>
  <c r="E401" i="11" s="1"/>
  <c r="B399" i="12"/>
  <c r="B396" i="12"/>
  <c r="E396" i="12" s="1"/>
  <c r="B400" i="13"/>
  <c r="E400" i="13" s="1"/>
  <c r="B401" i="12"/>
  <c r="B400" i="11"/>
  <c r="E400" i="11" s="1"/>
  <c r="B402" i="12"/>
  <c r="B397" i="12"/>
  <c r="E397" i="12" s="1"/>
  <c r="B396" i="13"/>
  <c r="E396" i="13" s="1"/>
  <c r="B57" i="2"/>
  <c r="K57" i="2" s="1"/>
  <c r="B400" i="12"/>
  <c r="E400" i="12" s="1"/>
  <c r="B281" i="2"/>
  <c r="K281" i="2" s="1"/>
  <c r="B399" i="13"/>
  <c r="B395" i="13"/>
  <c r="E395" i="13" s="1"/>
  <c r="B393" i="11"/>
  <c r="E393" i="11" s="1"/>
  <c r="B393" i="13"/>
  <c r="E393" i="13" s="1"/>
  <c r="B169" i="2"/>
  <c r="K169" i="2" s="1"/>
  <c r="A480" i="13"/>
  <c r="E408" i="12"/>
  <c r="E389" i="13"/>
  <c r="A487" i="11"/>
  <c r="A467" i="13"/>
  <c r="E398" i="12"/>
  <c r="E388" i="12"/>
  <c r="E392" i="12"/>
  <c r="A463" i="11"/>
  <c r="A768" i="11"/>
  <c r="A472" i="13"/>
  <c r="A470" i="12"/>
  <c r="A153" i="14"/>
  <c r="A479" i="13"/>
  <c r="A478" i="13"/>
  <c r="A494" i="13"/>
  <c r="A471" i="13"/>
  <c r="A465" i="13"/>
  <c r="A463" i="13"/>
  <c r="A489" i="12"/>
  <c r="A474" i="12"/>
  <c r="A481" i="12"/>
  <c r="A473" i="12"/>
  <c r="A468" i="12"/>
  <c r="A482" i="12"/>
  <c r="A475" i="12"/>
  <c r="A466" i="12"/>
  <c r="A467" i="12"/>
  <c r="A289" i="2"/>
  <c r="A178" i="2"/>
  <c r="A63" i="2"/>
  <c r="E45" i="11"/>
  <c r="A778" i="11" l="1"/>
  <c r="A497" i="11"/>
  <c r="A490" i="13"/>
  <c r="E399" i="13"/>
  <c r="E401" i="12"/>
  <c r="A649" i="11"/>
  <c r="A476" i="13"/>
  <c r="A480" i="11"/>
  <c r="A644" i="11"/>
  <c r="A481" i="11"/>
  <c r="E412" i="12"/>
  <c r="E412" i="13"/>
  <c r="E411" i="12"/>
  <c r="E421" i="13"/>
  <c r="E402" i="13"/>
  <c r="E419" i="12"/>
  <c r="E421" i="12"/>
  <c r="E422" i="12"/>
  <c r="E402" i="12"/>
  <c r="A642" i="11"/>
  <c r="A476" i="11"/>
  <c r="E418" i="13"/>
  <c r="E422" i="13"/>
  <c r="B44" i="8"/>
  <c r="B423" i="11"/>
  <c r="E423" i="11" s="1"/>
  <c r="A645" i="11"/>
  <c r="E409" i="12"/>
  <c r="A480" i="12"/>
  <c r="A482" i="13"/>
  <c r="A473" i="11"/>
  <c r="A477" i="13"/>
  <c r="E399" i="12"/>
  <c r="E409" i="13"/>
  <c r="E418" i="12"/>
  <c r="E419" i="13"/>
  <c r="E408" i="13"/>
  <c r="E411" i="13"/>
  <c r="A156" i="14"/>
  <c r="A481" i="13"/>
  <c r="A504" i="13"/>
  <c r="A473" i="13"/>
  <c r="A475" i="13"/>
  <c r="A488" i="13"/>
  <c r="A489" i="13"/>
  <c r="A485" i="12"/>
  <c r="A492" i="12"/>
  <c r="A491" i="12"/>
  <c r="A477" i="12"/>
  <c r="A478" i="12"/>
  <c r="A484" i="12"/>
  <c r="A483" i="12"/>
  <c r="A476" i="12"/>
  <c r="A499" i="12"/>
  <c r="A290" i="2"/>
  <c r="A179" i="2"/>
  <c r="A64" i="2"/>
  <c r="E46" i="11"/>
  <c r="A490" i="12" l="1"/>
  <c r="A487" i="13"/>
  <c r="A492" i="13"/>
  <c r="A655" i="11"/>
  <c r="B45" i="8"/>
  <c r="B428" i="13"/>
  <c r="B427" i="12"/>
  <c r="E427" i="12" s="1"/>
  <c r="B424" i="13"/>
  <c r="E424" i="13" s="1"/>
  <c r="B432" i="13"/>
  <c r="B285" i="2"/>
  <c r="K285" i="2" s="1"/>
  <c r="B432" i="12"/>
  <c r="B424" i="12"/>
  <c r="E424" i="12" s="1"/>
  <c r="B429" i="12"/>
  <c r="B431" i="13"/>
  <c r="B430" i="12"/>
  <c r="E430" i="12" s="1"/>
  <c r="B429" i="13"/>
  <c r="B173" i="2"/>
  <c r="K173" i="2" s="1"/>
  <c r="B425" i="13"/>
  <c r="E425" i="13" s="1"/>
  <c r="B430" i="13"/>
  <c r="E430" i="13" s="1"/>
  <c r="B427" i="13"/>
  <c r="E427" i="13" s="1"/>
  <c r="B426" i="13"/>
  <c r="E426" i="13" s="1"/>
  <c r="B423" i="12"/>
  <c r="E423" i="12" s="1"/>
  <c r="B431" i="12"/>
  <c r="B426" i="11"/>
  <c r="E426" i="11" s="1"/>
  <c r="B425" i="12"/>
  <c r="E425" i="12" s="1"/>
  <c r="B427" i="11"/>
  <c r="E427" i="11" s="1"/>
  <c r="B430" i="11"/>
  <c r="E430" i="11" s="1"/>
  <c r="B426" i="12"/>
  <c r="E426" i="12" s="1"/>
  <c r="B423" i="13"/>
  <c r="E423" i="13" s="1"/>
  <c r="B431" i="11"/>
  <c r="E431" i="11" s="1"/>
  <c r="B428" i="12"/>
  <c r="B61" i="2"/>
  <c r="K61" i="2" s="1"/>
  <c r="A652" i="11"/>
  <c r="A507" i="11"/>
  <c r="A483" i="11"/>
  <c r="A486" i="11"/>
  <c r="A486" i="13"/>
  <c r="A500" i="13"/>
  <c r="A491" i="11"/>
  <c r="A490" i="11"/>
  <c r="A659" i="11"/>
  <c r="A654" i="11"/>
  <c r="A788" i="11"/>
  <c r="A159" i="14"/>
  <c r="A485" i="13"/>
  <c r="A483" i="13"/>
  <c r="A514" i="13"/>
  <c r="A499" i="13"/>
  <c r="A498" i="13"/>
  <c r="A491" i="13"/>
  <c r="A487" i="12"/>
  <c r="A493" i="12"/>
  <c r="A501" i="12"/>
  <c r="A494" i="12"/>
  <c r="A502" i="12"/>
  <c r="A509" i="12"/>
  <c r="A486" i="12"/>
  <c r="A488" i="12"/>
  <c r="A495" i="12"/>
  <c r="A291" i="2"/>
  <c r="A180" i="2"/>
  <c r="A65" i="2"/>
  <c r="E47" i="11"/>
  <c r="A500" i="11" l="1"/>
  <c r="A510" i="13"/>
  <c r="A496" i="13"/>
  <c r="E432" i="13"/>
  <c r="A798" i="11"/>
  <c r="A662" i="11"/>
  <c r="E428" i="13"/>
  <c r="A497" i="13"/>
  <c r="A517" i="11"/>
  <c r="E431" i="13"/>
  <c r="B46" i="8"/>
  <c r="C45" i="8"/>
  <c r="B433" i="12" s="1"/>
  <c r="E433" i="12" s="1"/>
  <c r="B174" i="2"/>
  <c r="K174" i="2" s="1"/>
  <c r="A502" i="13"/>
  <c r="A500" i="12"/>
  <c r="A664" i="11"/>
  <c r="A493" i="11"/>
  <c r="E428" i="12"/>
  <c r="E431" i="12"/>
  <c r="A665" i="11"/>
  <c r="A669" i="11"/>
  <c r="A501" i="11"/>
  <c r="A496" i="11"/>
  <c r="E429" i="13"/>
  <c r="E429" i="12"/>
  <c r="E432" i="12"/>
  <c r="A162" i="14"/>
  <c r="A493" i="13"/>
  <c r="A509" i="13"/>
  <c r="A524" i="13"/>
  <c r="A508" i="13"/>
  <c r="A501" i="13"/>
  <c r="A495" i="13"/>
  <c r="A504" i="12"/>
  <c r="A519" i="12"/>
  <c r="A511" i="12"/>
  <c r="A496" i="12"/>
  <c r="A505" i="12"/>
  <c r="A503" i="12"/>
  <c r="A498" i="12"/>
  <c r="A512" i="12"/>
  <c r="A497" i="12"/>
  <c r="A292" i="2"/>
  <c r="A182" i="2"/>
  <c r="A66" i="2"/>
  <c r="E48" i="11"/>
  <c r="A512" i="13" l="1"/>
  <c r="A527" i="11"/>
  <c r="A672" i="11"/>
  <c r="A520" i="13"/>
  <c r="A675" i="11"/>
  <c r="C46" i="8"/>
  <c r="B444" i="13" s="1"/>
  <c r="E444" i="13" s="1"/>
  <c r="B47" i="8"/>
  <c r="B443" i="12"/>
  <c r="E443" i="12" s="1"/>
  <c r="B443" i="11"/>
  <c r="E443" i="11" s="1"/>
  <c r="B447" i="11"/>
  <c r="E447" i="11" s="1"/>
  <c r="B448" i="12"/>
  <c r="B450" i="12"/>
  <c r="E450" i="12" s="1"/>
  <c r="B451" i="12"/>
  <c r="B449" i="12"/>
  <c r="B451" i="11"/>
  <c r="E451" i="11" s="1"/>
  <c r="A507" i="13"/>
  <c r="A808" i="11"/>
  <c r="A511" i="11"/>
  <c r="A674" i="11"/>
  <c r="B436" i="13"/>
  <c r="E436" i="13" s="1"/>
  <c r="B436" i="12"/>
  <c r="E436" i="12" s="1"/>
  <c r="B440" i="11"/>
  <c r="E440" i="11" s="1"/>
  <c r="B438" i="12"/>
  <c r="B434" i="12"/>
  <c r="E434" i="12" s="1"/>
  <c r="B438" i="13"/>
  <c r="B62" i="2"/>
  <c r="K62" i="2" s="1"/>
  <c r="B440" i="12"/>
  <c r="E440" i="12" s="1"/>
  <c r="B439" i="13"/>
  <c r="B442" i="13"/>
  <c r="B437" i="12"/>
  <c r="E437" i="12" s="1"/>
  <c r="B433" i="11"/>
  <c r="E433" i="11" s="1"/>
  <c r="B433" i="13"/>
  <c r="E433" i="13" s="1"/>
  <c r="B442" i="12"/>
  <c r="B441" i="12"/>
  <c r="B441" i="13"/>
  <c r="B437" i="13"/>
  <c r="E437" i="13" s="1"/>
  <c r="B439" i="12"/>
  <c r="B441" i="11"/>
  <c r="E441" i="11" s="1"/>
  <c r="B286" i="2"/>
  <c r="K286" i="2" s="1"/>
  <c r="B435" i="13"/>
  <c r="E435" i="13" s="1"/>
  <c r="B435" i="12"/>
  <c r="E435" i="12" s="1"/>
  <c r="B436" i="11"/>
  <c r="E436" i="11" s="1"/>
  <c r="A506" i="11"/>
  <c r="A679" i="11"/>
  <c r="A503" i="11"/>
  <c r="A510" i="12"/>
  <c r="A506" i="13"/>
  <c r="A510" i="11"/>
  <c r="A165" i="14"/>
  <c r="A534" i="13"/>
  <c r="A511" i="13"/>
  <c r="A519" i="13"/>
  <c r="A505" i="13"/>
  <c r="A518" i="13"/>
  <c r="A503" i="13"/>
  <c r="A506" i="12"/>
  <c r="A513" i="12"/>
  <c r="A521" i="12"/>
  <c r="A508" i="12"/>
  <c r="A507" i="12"/>
  <c r="A515" i="12"/>
  <c r="A529" i="12"/>
  <c r="A522" i="12"/>
  <c r="A514" i="12"/>
  <c r="A294" i="2"/>
  <c r="A183" i="2"/>
  <c r="A67" i="2"/>
  <c r="E49" i="11"/>
  <c r="A513" i="11" l="1"/>
  <c r="A516" i="11"/>
  <c r="A516" i="13"/>
  <c r="E439" i="13"/>
  <c r="B447" i="13"/>
  <c r="E447" i="13" s="1"/>
  <c r="B445" i="12"/>
  <c r="E445" i="12" s="1"/>
  <c r="B443" i="13"/>
  <c r="E443" i="13" s="1"/>
  <c r="B450" i="11"/>
  <c r="E450" i="11" s="1"/>
  <c r="B451" i="13"/>
  <c r="B444" i="12"/>
  <c r="E444" i="12" s="1"/>
  <c r="C47" i="8"/>
  <c r="B48" i="8"/>
  <c r="B288" i="2"/>
  <c r="K288" i="2" s="1"/>
  <c r="B458" i="13"/>
  <c r="A530" i="13"/>
  <c r="E441" i="13"/>
  <c r="E438" i="12"/>
  <c r="A521" i="11"/>
  <c r="E449" i="12"/>
  <c r="E451" i="12"/>
  <c r="E448" i="12"/>
  <c r="A520" i="11"/>
  <c r="A520" i="12"/>
  <c r="A517" i="13"/>
  <c r="B446" i="11"/>
  <c r="E446" i="11" s="1"/>
  <c r="B445" i="13"/>
  <c r="E445" i="13" s="1"/>
  <c r="B449" i="13"/>
  <c r="B450" i="13"/>
  <c r="E450" i="13" s="1"/>
  <c r="B175" i="2"/>
  <c r="K175" i="2" s="1"/>
  <c r="A522" i="13"/>
  <c r="A818" i="11"/>
  <c r="B63" i="2"/>
  <c r="K63" i="2" s="1"/>
  <c r="B287" i="2"/>
  <c r="K287" i="2" s="1"/>
  <c r="B447" i="12"/>
  <c r="E447" i="12" s="1"/>
  <c r="B446" i="13"/>
  <c r="E446" i="13" s="1"/>
  <c r="A537" i="11"/>
  <c r="E441" i="12"/>
  <c r="A689" i="11"/>
  <c r="E439" i="12"/>
  <c r="E442" i="12"/>
  <c r="E442" i="13"/>
  <c r="E438" i="13"/>
  <c r="A684" i="11"/>
  <c r="B452" i="13"/>
  <c r="B448" i="13"/>
  <c r="B446" i="12"/>
  <c r="E446" i="12" s="1"/>
  <c r="B452" i="12"/>
  <c r="A685" i="11"/>
  <c r="A682" i="11"/>
  <c r="A168" i="14"/>
  <c r="A513" i="13"/>
  <c r="A529" i="13"/>
  <c r="A521" i="13"/>
  <c r="A544" i="13"/>
  <c r="A528" i="13"/>
  <c r="A515" i="13"/>
  <c r="A518" i="12"/>
  <c r="A532" i="12"/>
  <c r="A531" i="12"/>
  <c r="A524" i="12"/>
  <c r="A525" i="12"/>
  <c r="A523" i="12"/>
  <c r="A539" i="12"/>
  <c r="A516" i="12"/>
  <c r="A517" i="12"/>
  <c r="A295" i="2"/>
  <c r="A184" i="2"/>
  <c r="A68" i="2"/>
  <c r="E50" i="11"/>
  <c r="E452" i="13" l="1"/>
  <c r="E449" i="13"/>
  <c r="E448" i="13"/>
  <c r="A532" i="13"/>
  <c r="A530" i="11"/>
  <c r="A547" i="11"/>
  <c r="A527" i="13"/>
  <c r="E452" i="12"/>
  <c r="A530" i="12"/>
  <c r="E458" i="13"/>
  <c r="C48" i="8"/>
  <c r="B49" i="8"/>
  <c r="B471" i="11"/>
  <c r="E471" i="11" s="1"/>
  <c r="B289" i="2"/>
  <c r="K289" i="2" s="1"/>
  <c r="B471" i="12"/>
  <c r="B470" i="11"/>
  <c r="E470" i="11" s="1"/>
  <c r="B467" i="11"/>
  <c r="E467" i="11" s="1"/>
  <c r="B464" i="12"/>
  <c r="E464" i="12" s="1"/>
  <c r="B466" i="13"/>
  <c r="E466" i="13" s="1"/>
  <c r="B470" i="13"/>
  <c r="E470" i="13" s="1"/>
  <c r="B463" i="12"/>
  <c r="E463" i="12" s="1"/>
  <c r="B472" i="12"/>
  <c r="B469" i="13"/>
  <c r="B465" i="12"/>
  <c r="E465" i="12" s="1"/>
  <c r="B464" i="13"/>
  <c r="E464" i="13" s="1"/>
  <c r="B469" i="12"/>
  <c r="B468" i="13"/>
  <c r="A526" i="13"/>
  <c r="A523" i="11"/>
  <c r="A695" i="11"/>
  <c r="A540" i="13"/>
  <c r="E451" i="13"/>
  <c r="A526" i="11"/>
  <c r="A692" i="11"/>
  <c r="A694" i="11"/>
  <c r="A699" i="11"/>
  <c r="A828" i="11"/>
  <c r="A531" i="11"/>
  <c r="B461" i="12"/>
  <c r="B457" i="12"/>
  <c r="E457" i="12" s="1"/>
  <c r="B461" i="13"/>
  <c r="B457" i="13"/>
  <c r="E457" i="13" s="1"/>
  <c r="B453" i="11"/>
  <c r="E453" i="11" s="1"/>
  <c r="B176" i="2"/>
  <c r="K176" i="2" s="1"/>
  <c r="B456" i="12"/>
  <c r="E456" i="12" s="1"/>
  <c r="B456" i="13"/>
  <c r="E456" i="13" s="1"/>
  <c r="B453" i="13"/>
  <c r="E453" i="13" s="1"/>
  <c r="B456" i="11"/>
  <c r="E456" i="11" s="1"/>
  <c r="B460" i="11"/>
  <c r="E460" i="11" s="1"/>
  <c r="B455" i="13"/>
  <c r="E455" i="13" s="1"/>
  <c r="B453" i="12"/>
  <c r="E453" i="12" s="1"/>
  <c r="B458" i="12"/>
  <c r="B461" i="11"/>
  <c r="E461" i="11" s="1"/>
  <c r="B454" i="12"/>
  <c r="E454" i="12" s="1"/>
  <c r="B460" i="12"/>
  <c r="E460" i="12" s="1"/>
  <c r="B462" i="12"/>
  <c r="B459" i="12"/>
  <c r="B64" i="2"/>
  <c r="K64" i="2" s="1"/>
  <c r="B459" i="13"/>
  <c r="B454" i="13"/>
  <c r="E454" i="13" s="1"/>
  <c r="B462" i="13"/>
  <c r="B455" i="12"/>
  <c r="E455" i="12" s="1"/>
  <c r="B460" i="13"/>
  <c r="E460" i="13" s="1"/>
  <c r="A171" i="14"/>
  <c r="A531" i="13"/>
  <c r="A538" i="13"/>
  <c r="A539" i="13"/>
  <c r="A525" i="13"/>
  <c r="A554" i="13"/>
  <c r="A523" i="13"/>
  <c r="A541" i="12"/>
  <c r="A533" i="12"/>
  <c r="A542" i="12"/>
  <c r="A549" i="12"/>
  <c r="A527" i="12"/>
  <c r="A534" i="12"/>
  <c r="A528" i="12"/>
  <c r="A526" i="12"/>
  <c r="A535" i="12"/>
  <c r="A296" i="2"/>
  <c r="A70" i="2"/>
  <c r="A71" i="2" s="1"/>
  <c r="A185" i="2"/>
  <c r="E51" i="11"/>
  <c r="A838" i="11" l="1"/>
  <c r="A536" i="11"/>
  <c r="A705" i="11"/>
  <c r="C49" i="8"/>
  <c r="B474" i="12" s="1"/>
  <c r="E474" i="12" s="1"/>
  <c r="B50" i="8"/>
  <c r="B479" i="13"/>
  <c r="B482" i="12"/>
  <c r="A537" i="13"/>
  <c r="E462" i="13"/>
  <c r="E459" i="12"/>
  <c r="E461" i="13"/>
  <c r="E468" i="13"/>
  <c r="B290" i="2"/>
  <c r="K290" i="2" s="1"/>
  <c r="B472" i="13"/>
  <c r="B470" i="12"/>
  <c r="E470" i="12" s="1"/>
  <c r="B65" i="2"/>
  <c r="K65" i="2" s="1"/>
  <c r="B465" i="13"/>
  <c r="E465" i="13" s="1"/>
  <c r="B468" i="12"/>
  <c r="B177" i="2"/>
  <c r="K177" i="2" s="1"/>
  <c r="B467" i="13"/>
  <c r="E467" i="13" s="1"/>
  <c r="B463" i="11"/>
  <c r="E463" i="11" s="1"/>
  <c r="B466" i="11"/>
  <c r="E466" i="11" s="1"/>
  <c r="B471" i="13"/>
  <c r="B466" i="12"/>
  <c r="E466" i="12" s="1"/>
  <c r="B463" i="13"/>
  <c r="E463" i="13" s="1"/>
  <c r="B467" i="12"/>
  <c r="E467" i="12" s="1"/>
  <c r="A540" i="11"/>
  <c r="E462" i="12"/>
  <c r="E458" i="12"/>
  <c r="A541" i="11"/>
  <c r="A709" i="11"/>
  <c r="A702" i="11"/>
  <c r="A550" i="13"/>
  <c r="A533" i="11"/>
  <c r="E469" i="12"/>
  <c r="E469" i="13"/>
  <c r="E472" i="12"/>
  <c r="B476" i="11"/>
  <c r="E476" i="11" s="1"/>
  <c r="B473" i="13"/>
  <c r="E473" i="13" s="1"/>
  <c r="A542" i="13"/>
  <c r="A704" i="11"/>
  <c r="A536" i="13"/>
  <c r="E459" i="13"/>
  <c r="E461" i="12"/>
  <c r="E471" i="12"/>
  <c r="B480" i="13"/>
  <c r="E480" i="13" s="1"/>
  <c r="A540" i="12"/>
  <c r="A557" i="11"/>
  <c r="A174" i="14"/>
  <c r="A535" i="13"/>
  <c r="A541" i="13"/>
  <c r="A533" i="13"/>
  <c r="A548" i="13"/>
  <c r="A564" i="13"/>
  <c r="A549" i="13"/>
  <c r="A559" i="12"/>
  <c r="A552" i="12"/>
  <c r="A544" i="12"/>
  <c r="A545" i="12"/>
  <c r="A543" i="12"/>
  <c r="A538" i="12"/>
  <c r="A536" i="12"/>
  <c r="A537" i="12"/>
  <c r="A551" i="12"/>
  <c r="A297" i="2"/>
  <c r="A186" i="2"/>
  <c r="A72" i="2"/>
  <c r="E52" i="11"/>
  <c r="A546" i="13" l="1"/>
  <c r="A552" i="13"/>
  <c r="B480" i="12"/>
  <c r="E480" i="12" s="1"/>
  <c r="B66" i="2"/>
  <c r="K66" i="2" s="1"/>
  <c r="A560" i="13"/>
  <c r="B478" i="13"/>
  <c r="B473" i="12"/>
  <c r="E473" i="12" s="1"/>
  <c r="B51" i="8"/>
  <c r="C50" i="8"/>
  <c r="B490" i="13"/>
  <c r="E490" i="13" s="1"/>
  <c r="B486" i="13"/>
  <c r="E486" i="13" s="1"/>
  <c r="B488" i="13"/>
  <c r="B489" i="13"/>
  <c r="B484" i="12"/>
  <c r="E484" i="12" s="1"/>
  <c r="A547" i="13"/>
  <c r="E482" i="12"/>
  <c r="B473" i="11"/>
  <c r="E473" i="11" s="1"/>
  <c r="B477" i="13"/>
  <c r="E477" i="13" s="1"/>
  <c r="B482" i="13"/>
  <c r="B476" i="12"/>
  <c r="E476" i="12" s="1"/>
  <c r="B481" i="11"/>
  <c r="E481" i="11" s="1"/>
  <c r="B178" i="2"/>
  <c r="K178" i="2" s="1"/>
  <c r="B481" i="13"/>
  <c r="B477" i="12"/>
  <c r="E477" i="12" s="1"/>
  <c r="E471" i="13"/>
  <c r="B476" i="13"/>
  <c r="E476" i="13" s="1"/>
  <c r="A567" i="11"/>
  <c r="A719" i="11"/>
  <c r="A550" i="11"/>
  <c r="E479" i="13"/>
  <c r="A546" i="11"/>
  <c r="A550" i="12"/>
  <c r="B480" i="11"/>
  <c r="E480" i="11" s="1"/>
  <c r="A714" i="11"/>
  <c r="B475" i="13"/>
  <c r="E475" i="13" s="1"/>
  <c r="A543" i="11"/>
  <c r="A712" i="11"/>
  <c r="A551" i="11"/>
  <c r="E468" i="12"/>
  <c r="E472" i="13"/>
  <c r="B479" i="12"/>
  <c r="B478" i="12"/>
  <c r="B481" i="12"/>
  <c r="B475" i="12"/>
  <c r="E475" i="12" s="1"/>
  <c r="A715" i="11"/>
  <c r="A848" i="11"/>
  <c r="A180" i="14"/>
  <c r="A551" i="13"/>
  <c r="A574" i="13"/>
  <c r="A558" i="13"/>
  <c r="A545" i="13"/>
  <c r="A543" i="13"/>
  <c r="A559" i="13"/>
  <c r="A554" i="12"/>
  <c r="A548" i="12"/>
  <c r="A546" i="12"/>
  <c r="A561" i="12"/>
  <c r="A553" i="12"/>
  <c r="A547" i="12"/>
  <c r="A555" i="12"/>
  <c r="A569" i="12"/>
  <c r="A562" i="12"/>
  <c r="A298" i="2"/>
  <c r="A187" i="2"/>
  <c r="A73" i="2"/>
  <c r="E489" i="13" l="1"/>
  <c r="C51" i="8"/>
  <c r="B498" i="13" s="1"/>
  <c r="B52" i="8"/>
  <c r="B495" i="12"/>
  <c r="E495" i="12" s="1"/>
  <c r="B501" i="13"/>
  <c r="B500" i="12"/>
  <c r="E500" i="12" s="1"/>
  <c r="B501" i="11"/>
  <c r="E501" i="11" s="1"/>
  <c r="B493" i="12"/>
  <c r="E493" i="12" s="1"/>
  <c r="B494" i="12"/>
  <c r="E494" i="12" s="1"/>
  <c r="B500" i="13"/>
  <c r="E500" i="13" s="1"/>
  <c r="B496" i="13"/>
  <c r="E496" i="13" s="1"/>
  <c r="B501" i="12"/>
  <c r="B502" i="12"/>
  <c r="B497" i="13"/>
  <c r="E497" i="13" s="1"/>
  <c r="B496" i="11"/>
  <c r="E496" i="11" s="1"/>
  <c r="B497" i="11"/>
  <c r="E497" i="11" s="1"/>
  <c r="B499" i="12"/>
  <c r="B499" i="13"/>
  <c r="B493" i="11"/>
  <c r="E493" i="11" s="1"/>
  <c r="B497" i="12"/>
  <c r="E497" i="12" s="1"/>
  <c r="B500" i="11"/>
  <c r="E500" i="11" s="1"/>
  <c r="B495" i="13"/>
  <c r="E495" i="13" s="1"/>
  <c r="B502" i="13"/>
  <c r="B498" i="12"/>
  <c r="A858" i="11"/>
  <c r="E481" i="12"/>
  <c r="A561" i="11"/>
  <c r="A553" i="11"/>
  <c r="A556" i="11"/>
  <c r="A729" i="11"/>
  <c r="B493" i="13"/>
  <c r="E493" i="13" s="1"/>
  <c r="B180" i="2"/>
  <c r="K180" i="2" s="1"/>
  <c r="B489" i="12"/>
  <c r="B485" i="13"/>
  <c r="E485" i="13" s="1"/>
  <c r="B486" i="11"/>
  <c r="E486" i="11" s="1"/>
  <c r="B488" i="12"/>
  <c r="B484" i="13"/>
  <c r="E484" i="13" s="1"/>
  <c r="B486" i="12"/>
  <c r="E486" i="12" s="1"/>
  <c r="B491" i="12"/>
  <c r="B490" i="12"/>
  <c r="E490" i="12" s="1"/>
  <c r="B487" i="12"/>
  <c r="E487" i="12" s="1"/>
  <c r="B483" i="13"/>
  <c r="E483" i="13" s="1"/>
  <c r="B483" i="11"/>
  <c r="E483" i="11" s="1"/>
  <c r="B490" i="11"/>
  <c r="E490" i="11" s="1"/>
  <c r="B179" i="2"/>
  <c r="K179" i="2" s="1"/>
  <c r="B291" i="2"/>
  <c r="K291" i="2" s="1"/>
  <c r="B492" i="13"/>
  <c r="B67" i="2"/>
  <c r="K67" i="2" s="1"/>
  <c r="B491" i="11"/>
  <c r="E491" i="11" s="1"/>
  <c r="B487" i="13"/>
  <c r="E487" i="13" s="1"/>
  <c r="B491" i="13"/>
  <c r="B483" i="12"/>
  <c r="E483" i="12" s="1"/>
  <c r="B492" i="12"/>
  <c r="B485" i="12"/>
  <c r="E485" i="12" s="1"/>
  <c r="A570" i="13"/>
  <c r="A562" i="13"/>
  <c r="A725" i="11"/>
  <c r="E479" i="12"/>
  <c r="A722" i="11"/>
  <c r="A560" i="12"/>
  <c r="A560" i="11"/>
  <c r="A577" i="11"/>
  <c r="E481" i="13"/>
  <c r="E482" i="13"/>
  <c r="E488" i="13"/>
  <c r="B292" i="2"/>
  <c r="K292" i="2" s="1"/>
  <c r="B68" i="2"/>
  <c r="K68" i="2" s="1"/>
  <c r="E478" i="12"/>
  <c r="A724" i="11"/>
  <c r="A557" i="13"/>
  <c r="E478" i="13"/>
  <c r="A556" i="13"/>
  <c r="A183" i="14"/>
  <c r="A553" i="13"/>
  <c r="A555" i="13"/>
  <c r="A584" i="13"/>
  <c r="A569" i="13"/>
  <c r="A568" i="13"/>
  <c r="A561" i="13"/>
  <c r="A571" i="12"/>
  <c r="A556" i="12"/>
  <c r="A557" i="12"/>
  <c r="A558" i="12"/>
  <c r="A565" i="12"/>
  <c r="A572" i="12"/>
  <c r="A563" i="12"/>
  <c r="A579" i="12"/>
  <c r="A564" i="12"/>
  <c r="A299" i="2"/>
  <c r="A188" i="2"/>
  <c r="A74" i="2"/>
  <c r="E54" i="11"/>
  <c r="E498" i="13" l="1"/>
  <c r="E501" i="13"/>
  <c r="A735" i="11"/>
  <c r="A580" i="13"/>
  <c r="E488" i="12"/>
  <c r="A739" i="11"/>
  <c r="A563" i="11"/>
  <c r="A868" i="11"/>
  <c r="E502" i="13"/>
  <c r="E499" i="12"/>
  <c r="B496" i="12"/>
  <c r="E496" i="12" s="1"/>
  <c r="B494" i="13"/>
  <c r="E494" i="13" s="1"/>
  <c r="A570" i="11"/>
  <c r="E491" i="13"/>
  <c r="E491" i="12"/>
  <c r="A732" i="11"/>
  <c r="A572" i="13"/>
  <c r="A566" i="11"/>
  <c r="A571" i="11"/>
  <c r="E499" i="13"/>
  <c r="E502" i="12"/>
  <c r="E501" i="12"/>
  <c r="C52" i="8"/>
  <c r="B53" i="8"/>
  <c r="A734" i="11"/>
  <c r="E492" i="13"/>
  <c r="A566" i="13"/>
  <c r="A567" i="13"/>
  <c r="A587" i="11"/>
  <c r="A570" i="12"/>
  <c r="E492" i="12"/>
  <c r="E489" i="12"/>
  <c r="E498" i="12"/>
  <c r="A186" i="14"/>
  <c r="A578" i="13"/>
  <c r="A565" i="13"/>
  <c r="A579" i="13"/>
  <c r="A594" i="13"/>
  <c r="A571" i="13"/>
  <c r="A563" i="13"/>
  <c r="A568" i="12"/>
  <c r="A573" i="12"/>
  <c r="A567" i="12"/>
  <c r="A574" i="12"/>
  <c r="A582" i="12"/>
  <c r="A566" i="12"/>
  <c r="A589" i="12"/>
  <c r="A575" i="12"/>
  <c r="A581" i="12"/>
  <c r="A300" i="2"/>
  <c r="A189" i="2"/>
  <c r="A75" i="2"/>
  <c r="A576" i="13" l="1"/>
  <c r="A581" i="11"/>
  <c r="A580" i="11"/>
  <c r="A573" i="11"/>
  <c r="A577" i="13"/>
  <c r="A744" i="11"/>
  <c r="B54" i="8"/>
  <c r="C53" i="8"/>
  <c r="B515" i="12" s="1"/>
  <c r="E515" i="12" s="1"/>
  <c r="B520" i="12"/>
  <c r="E520" i="12" s="1"/>
  <c r="B514" i="13"/>
  <c r="E514" i="13" s="1"/>
  <c r="B518" i="13"/>
  <c r="B514" i="12"/>
  <c r="E514" i="12" s="1"/>
  <c r="B515" i="13"/>
  <c r="E515" i="13" s="1"/>
  <c r="B520" i="11"/>
  <c r="E520" i="11" s="1"/>
  <c r="B516" i="13"/>
  <c r="E516" i="13" s="1"/>
  <c r="B513" i="12"/>
  <c r="E513" i="12" s="1"/>
  <c r="B516" i="11"/>
  <c r="E516" i="11" s="1"/>
  <c r="B517" i="11"/>
  <c r="E517" i="11" s="1"/>
  <c r="B295" i="2"/>
  <c r="K295" i="2" s="1"/>
  <c r="B521" i="13"/>
  <c r="B183" i="2"/>
  <c r="K183" i="2" s="1"/>
  <c r="B513" i="13"/>
  <c r="E513" i="13" s="1"/>
  <c r="B519" i="13"/>
  <c r="B522" i="12"/>
  <c r="B521" i="11"/>
  <c r="E521" i="11" s="1"/>
  <c r="B522" i="13"/>
  <c r="B519" i="12"/>
  <c r="B521" i="12"/>
  <c r="B517" i="13"/>
  <c r="E517" i="13" s="1"/>
  <c r="B517" i="12"/>
  <c r="E517" i="12" s="1"/>
  <c r="B71" i="2"/>
  <c r="K71" i="2" s="1"/>
  <c r="B520" i="13"/>
  <c r="E520" i="13" s="1"/>
  <c r="A576" i="11"/>
  <c r="A742" i="11"/>
  <c r="A597" i="11"/>
  <c r="A590" i="13"/>
  <c r="A580" i="12"/>
  <c r="B505" i="12"/>
  <c r="E505" i="12" s="1"/>
  <c r="B505" i="13"/>
  <c r="E505" i="13" s="1"/>
  <c r="B503" i="12"/>
  <c r="E503" i="12" s="1"/>
  <c r="B508" i="13"/>
  <c r="B507" i="11"/>
  <c r="E507" i="11" s="1"/>
  <c r="B510" i="11"/>
  <c r="E510" i="11" s="1"/>
  <c r="B509" i="12"/>
  <c r="B511" i="13"/>
  <c r="B506" i="12"/>
  <c r="E506" i="12" s="1"/>
  <c r="B504" i="13"/>
  <c r="E504" i="13" s="1"/>
  <c r="B510" i="12"/>
  <c r="E510" i="12" s="1"/>
  <c r="B512" i="13"/>
  <c r="B504" i="12"/>
  <c r="E504" i="12" s="1"/>
  <c r="B512" i="12"/>
  <c r="B507" i="12"/>
  <c r="E507" i="12" s="1"/>
  <c r="B294" i="2"/>
  <c r="K294" i="2" s="1"/>
  <c r="B511" i="12"/>
  <c r="B70" i="2"/>
  <c r="K70" i="2" s="1"/>
  <c r="B506" i="13"/>
  <c r="E506" i="13" s="1"/>
  <c r="B503" i="13"/>
  <c r="E503" i="13" s="1"/>
  <c r="B510" i="13"/>
  <c r="E510" i="13" s="1"/>
  <c r="B507" i="13"/>
  <c r="E507" i="13" s="1"/>
  <c r="B508" i="12"/>
  <c r="B509" i="13"/>
  <c r="B503" i="11"/>
  <c r="E503" i="11" s="1"/>
  <c r="B182" i="2"/>
  <c r="K182" i="2" s="1"/>
  <c r="B511" i="11"/>
  <c r="E511" i="11" s="1"/>
  <c r="A582" i="13"/>
  <c r="A878" i="11"/>
  <c r="A749" i="11"/>
  <c r="A745" i="11"/>
  <c r="A189" i="14"/>
  <c r="A581" i="13"/>
  <c r="A588" i="13"/>
  <c r="A573" i="13"/>
  <c r="A589" i="13"/>
  <c r="A604" i="13"/>
  <c r="A575" i="13"/>
  <c r="A584" i="12"/>
  <c r="A577" i="12"/>
  <c r="A591" i="12"/>
  <c r="A583" i="12"/>
  <c r="A576" i="12"/>
  <c r="A599" i="12"/>
  <c r="A585" i="12"/>
  <c r="A578" i="12"/>
  <c r="A592" i="12"/>
  <c r="A301" i="2"/>
  <c r="A190" i="2"/>
  <c r="A76" i="2"/>
  <c r="E56" i="11"/>
  <c r="E512" i="12" l="1"/>
  <c r="A600" i="13"/>
  <c r="A590" i="11"/>
  <c r="A592" i="13"/>
  <c r="E511" i="12"/>
  <c r="A586" i="11"/>
  <c r="E521" i="12"/>
  <c r="E522" i="12"/>
  <c r="A754" i="11"/>
  <c r="A583" i="11"/>
  <c r="A759" i="11"/>
  <c r="A755" i="11"/>
  <c r="A888" i="11"/>
  <c r="E509" i="13"/>
  <c r="E512" i="13"/>
  <c r="E511" i="13"/>
  <c r="E508" i="13"/>
  <c r="A590" i="12"/>
  <c r="A607" i="11"/>
  <c r="E522" i="13"/>
  <c r="B516" i="12"/>
  <c r="E516" i="12" s="1"/>
  <c r="B518" i="12"/>
  <c r="A586" i="13"/>
  <c r="E508" i="12"/>
  <c r="E509" i="12"/>
  <c r="A752" i="11"/>
  <c r="E519" i="12"/>
  <c r="E519" i="13"/>
  <c r="E521" i="13"/>
  <c r="E518" i="13"/>
  <c r="B513" i="11"/>
  <c r="E513" i="11" s="1"/>
  <c r="C54" i="8"/>
  <c r="B55" i="8"/>
  <c r="A587" i="13"/>
  <c r="A591" i="11"/>
  <c r="A192" i="14"/>
  <c r="A583" i="13"/>
  <c r="A598" i="13"/>
  <c r="A614" i="13"/>
  <c r="A591" i="13"/>
  <c r="A599" i="13"/>
  <c r="A585" i="13"/>
  <c r="A595" i="12"/>
  <c r="A587" i="12"/>
  <c r="A602" i="12"/>
  <c r="A586" i="12"/>
  <c r="A601" i="12"/>
  <c r="A609" i="12"/>
  <c r="A593" i="12"/>
  <c r="A594" i="12"/>
  <c r="A588" i="12"/>
  <c r="A302" i="2"/>
  <c r="A191" i="2"/>
  <c r="A77" i="2"/>
  <c r="E57" i="11"/>
  <c r="B523" i="11" l="1"/>
  <c r="E523" i="11" s="1"/>
  <c r="B530" i="13"/>
  <c r="E530" i="13" s="1"/>
  <c r="B526" i="13"/>
  <c r="E526" i="13" s="1"/>
  <c r="B529" i="13"/>
  <c r="B532" i="12"/>
  <c r="B184" i="2"/>
  <c r="K184" i="2" s="1"/>
  <c r="B525" i="12"/>
  <c r="E525" i="12" s="1"/>
  <c r="B530" i="11"/>
  <c r="E530" i="11" s="1"/>
  <c r="B530" i="12"/>
  <c r="E530" i="12" s="1"/>
  <c r="B524" i="13"/>
  <c r="E524" i="13" s="1"/>
  <c r="B531" i="12"/>
  <c r="B525" i="13"/>
  <c r="E525" i="13" s="1"/>
  <c r="B523" i="13"/>
  <c r="E523" i="13" s="1"/>
  <c r="B531" i="13"/>
  <c r="B531" i="11"/>
  <c r="E531" i="11" s="1"/>
  <c r="B527" i="13"/>
  <c r="E527" i="13" s="1"/>
  <c r="B72" i="2"/>
  <c r="K72" i="2" s="1"/>
  <c r="B532" i="13"/>
  <c r="B528" i="12"/>
  <c r="B526" i="12"/>
  <c r="E526" i="12" s="1"/>
  <c r="B529" i="12"/>
  <c r="B523" i="12"/>
  <c r="E523" i="12" s="1"/>
  <c r="B527" i="12"/>
  <c r="E527" i="12" s="1"/>
  <c r="B527" i="11"/>
  <c r="E527" i="11" s="1"/>
  <c r="B526" i="11"/>
  <c r="E526" i="11" s="1"/>
  <c r="B296" i="2"/>
  <c r="K296" i="2" s="1"/>
  <c r="B56" i="8"/>
  <c r="C55" i="8"/>
  <c r="B536" i="11"/>
  <c r="E536" i="11" s="1"/>
  <c r="B297" i="2"/>
  <c r="K297" i="2" s="1"/>
  <c r="B535" i="12"/>
  <c r="E535" i="12" s="1"/>
  <c r="B537" i="11"/>
  <c r="E537" i="11" s="1"/>
  <c r="B540" i="13"/>
  <c r="E540" i="13" s="1"/>
  <c r="B73" i="2"/>
  <c r="K73" i="2" s="1"/>
  <c r="B536" i="12"/>
  <c r="E536" i="12" s="1"/>
  <c r="B534" i="12"/>
  <c r="E534" i="12" s="1"/>
  <c r="B539" i="12"/>
  <c r="B539" i="13"/>
  <c r="B534" i="13"/>
  <c r="E534" i="13" s="1"/>
  <c r="B542" i="12"/>
  <c r="B538" i="12"/>
  <c r="B533" i="12"/>
  <c r="E533" i="12" s="1"/>
  <c r="B540" i="12"/>
  <c r="E540" i="12" s="1"/>
  <c r="B537" i="12"/>
  <c r="E537" i="12" s="1"/>
  <c r="B538" i="13"/>
  <c r="B533" i="11"/>
  <c r="E533" i="11" s="1"/>
  <c r="B541" i="11"/>
  <c r="E541" i="11" s="1"/>
  <c r="B537" i="13"/>
  <c r="E537" i="13" s="1"/>
  <c r="B185" i="2"/>
  <c r="K185" i="2" s="1"/>
  <c r="B541" i="12"/>
  <c r="B541" i="13"/>
  <c r="B542" i="13"/>
  <c r="B536" i="13"/>
  <c r="E536" i="13" s="1"/>
  <c r="A762" i="11"/>
  <c r="E518" i="12"/>
  <c r="A617" i="11"/>
  <c r="A898" i="11"/>
  <c r="A769" i="11"/>
  <c r="A593" i="11"/>
  <c r="A596" i="11"/>
  <c r="A600" i="11"/>
  <c r="A601" i="11"/>
  <c r="A610" i="13"/>
  <c r="A765" i="11"/>
  <c r="A764" i="11"/>
  <c r="A602" i="13"/>
  <c r="A596" i="13"/>
  <c r="A600" i="12"/>
  <c r="A597" i="13"/>
  <c r="B528" i="13"/>
  <c r="B524" i="12"/>
  <c r="E524" i="12" s="1"/>
  <c r="A195" i="14"/>
  <c r="A624" i="13"/>
  <c r="A609" i="13"/>
  <c r="A608" i="13"/>
  <c r="A601" i="13"/>
  <c r="A593" i="13"/>
  <c r="A595" i="13"/>
  <c r="A603" i="12"/>
  <c r="A596" i="12"/>
  <c r="A619" i="12"/>
  <c r="A612" i="12"/>
  <c r="A598" i="12"/>
  <c r="A597" i="12"/>
  <c r="A611" i="12"/>
  <c r="A605" i="12"/>
  <c r="A604" i="12"/>
  <c r="A303" i="2"/>
  <c r="A193" i="2"/>
  <c r="A78" i="2"/>
  <c r="A774" i="11" l="1"/>
  <c r="E531" i="12"/>
  <c r="A607" i="13"/>
  <c r="A775" i="11"/>
  <c r="A620" i="13"/>
  <c r="A610" i="11"/>
  <c r="A603" i="11"/>
  <c r="A908" i="11"/>
  <c r="A772" i="11"/>
  <c r="E542" i="13"/>
  <c r="E538" i="13"/>
  <c r="E542" i="12"/>
  <c r="E539" i="13"/>
  <c r="B298" i="2"/>
  <c r="K298" i="2" s="1"/>
  <c r="B533" i="13"/>
  <c r="E533" i="13" s="1"/>
  <c r="B540" i="11"/>
  <c r="E540" i="11" s="1"/>
  <c r="B535" i="13"/>
  <c r="E535" i="13" s="1"/>
  <c r="E529" i="13"/>
  <c r="A611" i="11"/>
  <c r="A606" i="11"/>
  <c r="A779" i="11"/>
  <c r="A627" i="11"/>
  <c r="E541" i="12"/>
  <c r="B546" i="13"/>
  <c r="E546" i="13" s="1"/>
  <c r="B551" i="13"/>
  <c r="E532" i="13"/>
  <c r="E531" i="13"/>
  <c r="C56" i="8"/>
  <c r="B550" i="12" s="1"/>
  <c r="E550" i="12" s="1"/>
  <c r="B57" i="8"/>
  <c r="E528" i="12"/>
  <c r="E528" i="13"/>
  <c r="A610" i="12"/>
  <c r="A612" i="13"/>
  <c r="A606" i="13"/>
  <c r="B545" i="12"/>
  <c r="E545" i="12" s="1"/>
  <c r="E541" i="13"/>
  <c r="B551" i="11"/>
  <c r="E551" i="11" s="1"/>
  <c r="B547" i="12"/>
  <c r="E547" i="12" s="1"/>
  <c r="B548" i="13"/>
  <c r="B545" i="13"/>
  <c r="E545" i="13" s="1"/>
  <c r="E538" i="12"/>
  <c r="E539" i="12"/>
  <c r="B186" i="2"/>
  <c r="K186" i="2" s="1"/>
  <c r="B544" i="13"/>
  <c r="E544" i="13" s="1"/>
  <c r="E529" i="12"/>
  <c r="E532" i="12"/>
  <c r="A198" i="14"/>
  <c r="A618" i="13"/>
  <c r="A603" i="13"/>
  <c r="A619" i="13"/>
  <c r="A611" i="13"/>
  <c r="A634" i="13"/>
  <c r="A605" i="13"/>
  <c r="A622" i="12"/>
  <c r="A629" i="12"/>
  <c r="A615" i="12"/>
  <c r="A607" i="12"/>
  <c r="A606" i="12"/>
  <c r="A621" i="12"/>
  <c r="A614" i="12"/>
  <c r="A613" i="12"/>
  <c r="A608" i="12"/>
  <c r="A305" i="2"/>
  <c r="A194" i="2"/>
  <c r="A79" i="2"/>
  <c r="E59" i="11"/>
  <c r="E551" i="13" l="1"/>
  <c r="A782" i="11"/>
  <c r="A613" i="11"/>
  <c r="A630" i="13"/>
  <c r="B547" i="13"/>
  <c r="E547" i="13" s="1"/>
  <c r="A622" i="13"/>
  <c r="B549" i="13"/>
  <c r="B544" i="12"/>
  <c r="E544" i="12" s="1"/>
  <c r="B546" i="11"/>
  <c r="E546" i="11" s="1"/>
  <c r="B546" i="12"/>
  <c r="E546" i="12" s="1"/>
  <c r="B543" i="13"/>
  <c r="E543" i="13" s="1"/>
  <c r="A637" i="11"/>
  <c r="A616" i="11"/>
  <c r="B74" i="2"/>
  <c r="K74" i="2" s="1"/>
  <c r="B561" i="12"/>
  <c r="A617" i="13"/>
  <c r="E548" i="13"/>
  <c r="A616" i="13"/>
  <c r="C57" i="8"/>
  <c r="B58" i="8"/>
  <c r="B560" i="11"/>
  <c r="E560" i="11" s="1"/>
  <c r="B558" i="13"/>
  <c r="B559" i="13"/>
  <c r="B554" i="12"/>
  <c r="E554" i="12" s="1"/>
  <c r="B543" i="12"/>
  <c r="E543" i="12" s="1"/>
  <c r="B562" i="12"/>
  <c r="B553" i="12"/>
  <c r="E553" i="12" s="1"/>
  <c r="A918" i="11"/>
  <c r="A620" i="11"/>
  <c r="A785" i="11"/>
  <c r="A784" i="11"/>
  <c r="A620" i="12"/>
  <c r="B543" i="11"/>
  <c r="E543" i="11" s="1"/>
  <c r="B551" i="12"/>
  <c r="B549" i="12"/>
  <c r="B548" i="12"/>
  <c r="B552" i="12"/>
  <c r="B550" i="13"/>
  <c r="E550" i="13" s="1"/>
  <c r="B550" i="11"/>
  <c r="E550" i="11" s="1"/>
  <c r="A789" i="11"/>
  <c r="A621" i="11"/>
  <c r="B187" i="2"/>
  <c r="K187" i="2" s="1"/>
  <c r="B552" i="13"/>
  <c r="A201" i="14"/>
  <c r="A615" i="13"/>
  <c r="A621" i="13"/>
  <c r="A644" i="13"/>
  <c r="A629" i="13"/>
  <c r="A613" i="13"/>
  <c r="A628" i="13"/>
  <c r="A624" i="12"/>
  <c r="A617" i="12"/>
  <c r="A625" i="12"/>
  <c r="A618" i="12"/>
  <c r="A631" i="12"/>
  <c r="A639" i="12"/>
  <c r="A623" i="12"/>
  <c r="A616" i="12"/>
  <c r="A632" i="12"/>
  <c r="A81" i="2"/>
  <c r="A82" i="2" s="1"/>
  <c r="A306" i="2"/>
  <c r="A195" i="2"/>
  <c r="E551" i="12" l="1"/>
  <c r="E549" i="12"/>
  <c r="E559" i="13"/>
  <c r="B299" i="2"/>
  <c r="K299" i="2" s="1"/>
  <c r="B556" i="13"/>
  <c r="E556" i="13" s="1"/>
  <c r="B560" i="12"/>
  <c r="E560" i="12" s="1"/>
  <c r="B553" i="13"/>
  <c r="E553" i="13" s="1"/>
  <c r="B554" i="13"/>
  <c r="E554" i="13" s="1"/>
  <c r="B560" i="13"/>
  <c r="E560" i="13" s="1"/>
  <c r="B555" i="12"/>
  <c r="E555" i="12" s="1"/>
  <c r="B75" i="2"/>
  <c r="K75" i="2" s="1"/>
  <c r="B557" i="12"/>
  <c r="E557" i="12" s="1"/>
  <c r="B558" i="12"/>
  <c r="B555" i="13"/>
  <c r="E555" i="13" s="1"/>
  <c r="B561" i="13"/>
  <c r="B556" i="11"/>
  <c r="E556" i="11" s="1"/>
  <c r="A627" i="13"/>
  <c r="B557" i="13"/>
  <c r="E557" i="13" s="1"/>
  <c r="A623" i="11"/>
  <c r="A630" i="12"/>
  <c r="E562" i="12"/>
  <c r="A626" i="13"/>
  <c r="A647" i="11"/>
  <c r="E549" i="13"/>
  <c r="E552" i="13"/>
  <c r="E552" i="12"/>
  <c r="A632" i="13"/>
  <c r="A792" i="11"/>
  <c r="A631" i="11"/>
  <c r="A630" i="11"/>
  <c r="E561" i="12"/>
  <c r="A640" i="13"/>
  <c r="A799" i="11"/>
  <c r="E548" i="12"/>
  <c r="A794" i="11"/>
  <c r="A795" i="11"/>
  <c r="A928" i="11"/>
  <c r="E558" i="13"/>
  <c r="C58" i="8"/>
  <c r="B59" i="8"/>
  <c r="B564" i="12"/>
  <c r="E564" i="12" s="1"/>
  <c r="B569" i="13"/>
  <c r="B188" i="2"/>
  <c r="K188" i="2" s="1"/>
  <c r="B567" i="13"/>
  <c r="E567" i="13" s="1"/>
  <c r="B76" i="2"/>
  <c r="K76" i="2" s="1"/>
  <c r="B572" i="12"/>
  <c r="B300" i="2"/>
  <c r="K300" i="2" s="1"/>
  <c r="B570" i="11"/>
  <c r="E570" i="11" s="1"/>
  <c r="B565" i="12"/>
  <c r="E565" i="12" s="1"/>
  <c r="B571" i="13"/>
  <c r="B567" i="12"/>
  <c r="E567" i="12" s="1"/>
  <c r="B566" i="13"/>
  <c r="E566" i="13" s="1"/>
  <c r="B563" i="12"/>
  <c r="E563" i="12" s="1"/>
  <c r="B568" i="13"/>
  <c r="A626" i="11"/>
  <c r="B571" i="12"/>
  <c r="B556" i="12"/>
  <c r="E556" i="12" s="1"/>
  <c r="A204" i="14"/>
  <c r="A639" i="13"/>
  <c r="A654" i="13"/>
  <c r="A623" i="13"/>
  <c r="A638" i="13"/>
  <c r="A631" i="13"/>
  <c r="A625" i="13"/>
  <c r="A649" i="12"/>
  <c r="A635" i="12"/>
  <c r="A633" i="12"/>
  <c r="A642" i="12"/>
  <c r="A641" i="12"/>
  <c r="A627" i="12"/>
  <c r="A626" i="12"/>
  <c r="A634" i="12"/>
  <c r="A628" i="12"/>
  <c r="A307" i="2"/>
  <c r="A196" i="2"/>
  <c r="A83" i="2"/>
  <c r="E61" i="11"/>
  <c r="E569" i="13" l="1"/>
  <c r="B60" i="8"/>
  <c r="C59" i="8"/>
  <c r="B77" i="2"/>
  <c r="K77" i="2" s="1"/>
  <c r="B580" i="12"/>
  <c r="E580" i="12" s="1"/>
  <c r="B580" i="11"/>
  <c r="E580" i="11" s="1"/>
  <c r="B577" i="11"/>
  <c r="E577" i="11" s="1"/>
  <c r="B576" i="12"/>
  <c r="E576" i="12" s="1"/>
  <c r="B575" i="12"/>
  <c r="E575" i="12" s="1"/>
  <c r="B581" i="12"/>
  <c r="B578" i="13"/>
  <c r="B582" i="12"/>
  <c r="B580" i="13"/>
  <c r="E580" i="13" s="1"/>
  <c r="B573" i="12"/>
  <c r="E573" i="12" s="1"/>
  <c r="B581" i="13"/>
  <c r="A636" i="13"/>
  <c r="A637" i="13"/>
  <c r="B576" i="11"/>
  <c r="E576" i="11" s="1"/>
  <c r="B301" i="2"/>
  <c r="K301" i="2" s="1"/>
  <c r="B573" i="13"/>
  <c r="E573" i="13" s="1"/>
  <c r="B579" i="12"/>
  <c r="B189" i="2"/>
  <c r="K189" i="2" s="1"/>
  <c r="B563" i="11"/>
  <c r="E563" i="11" s="1"/>
  <c r="B565" i="13"/>
  <c r="E565" i="13" s="1"/>
  <c r="B569" i="12"/>
  <c r="B570" i="12"/>
  <c r="E570" i="12" s="1"/>
  <c r="B567" i="11"/>
  <c r="E567" i="11" s="1"/>
  <c r="B568" i="12"/>
  <c r="B566" i="12"/>
  <c r="E566" i="12" s="1"/>
  <c r="B566" i="11"/>
  <c r="E566" i="11" s="1"/>
  <c r="B572" i="13"/>
  <c r="B563" i="13"/>
  <c r="E563" i="13" s="1"/>
  <c r="A805" i="11"/>
  <c r="A809" i="11"/>
  <c r="A640" i="11"/>
  <c r="A802" i="11"/>
  <c r="A633" i="11"/>
  <c r="B579" i="13"/>
  <c r="E558" i="12"/>
  <c r="A636" i="11"/>
  <c r="E571" i="12"/>
  <c r="E568" i="13"/>
  <c r="B576" i="13"/>
  <c r="E576" i="13" s="1"/>
  <c r="B573" i="11"/>
  <c r="E573" i="11" s="1"/>
  <c r="B577" i="12"/>
  <c r="E577" i="12" s="1"/>
  <c r="E572" i="12"/>
  <c r="A650" i="13"/>
  <c r="A642" i="13"/>
  <c r="B582" i="13"/>
  <c r="A640" i="12"/>
  <c r="B575" i="13"/>
  <c r="E575" i="13" s="1"/>
  <c r="E571" i="13"/>
  <c r="B581" i="11"/>
  <c r="E581" i="11" s="1"/>
  <c r="B574" i="12"/>
  <c r="E574" i="12" s="1"/>
  <c r="A938" i="11"/>
  <c r="A804" i="11"/>
  <c r="A641" i="11"/>
  <c r="A657" i="11"/>
  <c r="E561" i="13"/>
  <c r="A207" i="14"/>
  <c r="A641" i="13"/>
  <c r="A633" i="13"/>
  <c r="A635" i="13"/>
  <c r="A664" i="13"/>
  <c r="A649" i="13"/>
  <c r="A648" i="13"/>
  <c r="A636" i="12"/>
  <c r="A643" i="12"/>
  <c r="A645" i="12"/>
  <c r="A659" i="12"/>
  <c r="A638" i="12"/>
  <c r="A651" i="12"/>
  <c r="A637" i="12"/>
  <c r="A644" i="12"/>
  <c r="A652" i="12"/>
  <c r="A308" i="2"/>
  <c r="A197" i="2"/>
  <c r="A84" i="2"/>
  <c r="A660" i="13" l="1"/>
  <c r="A650" i="11"/>
  <c r="A815" i="11"/>
  <c r="E569" i="12"/>
  <c r="E582" i="12"/>
  <c r="A814" i="11"/>
  <c r="E582" i="13"/>
  <c r="A646" i="11"/>
  <c r="E568" i="12"/>
  <c r="A667" i="11"/>
  <c r="A651" i="11"/>
  <c r="A812" i="11"/>
  <c r="A819" i="11"/>
  <c r="E572" i="13"/>
  <c r="E578" i="13"/>
  <c r="B578" i="12"/>
  <c r="B577" i="13"/>
  <c r="E577" i="13" s="1"/>
  <c r="B574" i="13"/>
  <c r="E574" i="13" s="1"/>
  <c r="A643" i="11"/>
  <c r="A647" i="13"/>
  <c r="A646" i="13"/>
  <c r="A948" i="11"/>
  <c r="A650" i="12"/>
  <c r="A652" i="13"/>
  <c r="E579" i="13"/>
  <c r="E579" i="12"/>
  <c r="E581" i="13"/>
  <c r="E581" i="12"/>
  <c r="B61" i="8"/>
  <c r="C60" i="8"/>
  <c r="B583" i="13"/>
  <c r="E583" i="13" s="1"/>
  <c r="B588" i="12"/>
  <c r="B592" i="12"/>
  <c r="B586" i="12"/>
  <c r="E586" i="12" s="1"/>
  <c r="B589" i="12"/>
  <c r="A213" i="14"/>
  <c r="A643" i="13"/>
  <c r="A651" i="13"/>
  <c r="A674" i="13"/>
  <c r="A658" i="13"/>
  <c r="A659" i="13"/>
  <c r="A645" i="13"/>
  <c r="A654" i="12"/>
  <c r="A669" i="12"/>
  <c r="A655" i="12"/>
  <c r="A661" i="12"/>
  <c r="A653" i="12"/>
  <c r="A647" i="12"/>
  <c r="A662" i="12"/>
  <c r="A648" i="12"/>
  <c r="A646" i="12"/>
  <c r="A309" i="2"/>
  <c r="A198" i="2"/>
  <c r="A85" i="2"/>
  <c r="A829" i="11" l="1"/>
  <c r="A661" i="11"/>
  <c r="A656" i="11"/>
  <c r="E592" i="12"/>
  <c r="B586" i="11"/>
  <c r="E586" i="11" s="1"/>
  <c r="B590" i="13"/>
  <c r="E590" i="13" s="1"/>
  <c r="B590" i="12"/>
  <c r="E590" i="12" s="1"/>
  <c r="B583" i="12"/>
  <c r="E583" i="12" s="1"/>
  <c r="B588" i="13"/>
  <c r="B585" i="12"/>
  <c r="E585" i="12" s="1"/>
  <c r="B591" i="13"/>
  <c r="B302" i="2"/>
  <c r="K302" i="2" s="1"/>
  <c r="B591" i="12"/>
  <c r="B583" i="11"/>
  <c r="E583" i="11" s="1"/>
  <c r="B592" i="13"/>
  <c r="B591" i="11"/>
  <c r="E591" i="11" s="1"/>
  <c r="B590" i="11"/>
  <c r="E590" i="11" s="1"/>
  <c r="B584" i="12"/>
  <c r="E584" i="12" s="1"/>
  <c r="B589" i="13"/>
  <c r="B586" i="13"/>
  <c r="E586" i="13" s="1"/>
  <c r="B190" i="2"/>
  <c r="K190" i="2" s="1"/>
  <c r="B78" i="2"/>
  <c r="K78" i="2" s="1"/>
  <c r="B587" i="12"/>
  <c r="E587" i="12" s="1"/>
  <c r="B585" i="13"/>
  <c r="E585" i="13" s="1"/>
  <c r="B587" i="13"/>
  <c r="E587" i="13" s="1"/>
  <c r="A660" i="12"/>
  <c r="A656" i="13"/>
  <c r="A653" i="11"/>
  <c r="A660" i="11"/>
  <c r="C61" i="8"/>
  <c r="B598" i="12" s="1"/>
  <c r="B62" i="8"/>
  <c r="B594" i="13"/>
  <c r="E594" i="13" s="1"/>
  <c r="B598" i="13"/>
  <c r="B599" i="13"/>
  <c r="B593" i="11"/>
  <c r="E593" i="11" s="1"/>
  <c r="B596" i="11"/>
  <c r="E596" i="11" s="1"/>
  <c r="B593" i="13"/>
  <c r="E593" i="13" s="1"/>
  <c r="B600" i="12"/>
  <c r="E600" i="12" s="1"/>
  <c r="B596" i="13"/>
  <c r="E596" i="13" s="1"/>
  <c r="B597" i="13"/>
  <c r="E597" i="13" s="1"/>
  <c r="B595" i="12"/>
  <c r="E595" i="12" s="1"/>
  <c r="B601" i="12"/>
  <c r="B594" i="12"/>
  <c r="E594" i="12" s="1"/>
  <c r="B600" i="11"/>
  <c r="E600" i="11" s="1"/>
  <c r="B602" i="12"/>
  <c r="B600" i="13"/>
  <c r="E600" i="13" s="1"/>
  <c r="B79" i="2"/>
  <c r="K79" i="2" s="1"/>
  <c r="B601" i="13"/>
  <c r="B597" i="12"/>
  <c r="E597" i="12" s="1"/>
  <c r="B593" i="12"/>
  <c r="E593" i="12" s="1"/>
  <c r="B599" i="12"/>
  <c r="E589" i="12"/>
  <c r="B303" i="2"/>
  <c r="K303" i="2" s="1"/>
  <c r="A958" i="11"/>
  <c r="A657" i="13"/>
  <c r="A825" i="11"/>
  <c r="A670" i="13"/>
  <c r="E588" i="12"/>
  <c r="A662" i="13"/>
  <c r="B602" i="13"/>
  <c r="B595" i="13"/>
  <c r="E595" i="13" s="1"/>
  <c r="E578" i="12"/>
  <c r="A822" i="11"/>
  <c r="A677" i="11"/>
  <c r="A824" i="11"/>
  <c r="A216" i="14"/>
  <c r="A661" i="13"/>
  <c r="A653" i="13"/>
  <c r="A668" i="13"/>
  <c r="A655" i="13"/>
  <c r="A684" i="13"/>
  <c r="A669" i="13"/>
  <c r="A672" i="12"/>
  <c r="A671" i="12"/>
  <c r="A656" i="12"/>
  <c r="A657" i="12"/>
  <c r="A679" i="12"/>
  <c r="A665" i="12"/>
  <c r="A658" i="12"/>
  <c r="A663" i="12"/>
  <c r="A664" i="12"/>
  <c r="A310" i="2"/>
  <c r="A199" i="2"/>
  <c r="A86" i="2"/>
  <c r="E64" i="11"/>
  <c r="E598" i="12" l="1"/>
  <c r="E598" i="13"/>
  <c r="A670" i="12"/>
  <c r="E589" i="13"/>
  <c r="E591" i="13"/>
  <c r="A671" i="11"/>
  <c r="A672" i="13"/>
  <c r="A835" i="11"/>
  <c r="E601" i="12"/>
  <c r="C62" i="8"/>
  <c r="B63" i="8"/>
  <c r="B604" i="12"/>
  <c r="E604" i="12" s="1"/>
  <c r="A663" i="11"/>
  <c r="A968" i="11"/>
  <c r="A670" i="11"/>
  <c r="E592" i="13"/>
  <c r="A687" i="11"/>
  <c r="A680" i="13"/>
  <c r="A667" i="13"/>
  <c r="E599" i="12"/>
  <c r="E602" i="12"/>
  <c r="B191" i="2"/>
  <c r="K191" i="2" s="1"/>
  <c r="B596" i="12"/>
  <c r="E596" i="12" s="1"/>
  <c r="A666" i="13"/>
  <c r="E591" i="12"/>
  <c r="E588" i="13"/>
  <c r="A666" i="11"/>
  <c r="A839" i="11"/>
  <c r="A834" i="11"/>
  <c r="A832" i="11"/>
  <c r="E599" i="13"/>
  <c r="E602" i="13"/>
  <c r="E601" i="13"/>
  <c r="A219" i="14"/>
  <c r="A671" i="13"/>
  <c r="A678" i="13"/>
  <c r="A679" i="13"/>
  <c r="A663" i="13"/>
  <c r="A665" i="13"/>
  <c r="A694" i="13"/>
  <c r="A675" i="12"/>
  <c r="A689" i="12"/>
  <c r="A681" i="12"/>
  <c r="A668" i="12"/>
  <c r="A666" i="12"/>
  <c r="A674" i="12"/>
  <c r="A673" i="12"/>
  <c r="A667" i="12"/>
  <c r="A682" i="12"/>
  <c r="A311" i="2"/>
  <c r="A200" i="2"/>
  <c r="A87" i="2"/>
  <c r="A844" i="11" l="1"/>
  <c r="A676" i="11"/>
  <c r="A697" i="11"/>
  <c r="A673" i="11"/>
  <c r="A845" i="11"/>
  <c r="A842" i="11"/>
  <c r="A849" i="11"/>
  <c r="B64" i="8"/>
  <c r="C63" i="8"/>
  <c r="B614" i="13"/>
  <c r="E614" i="13" s="1"/>
  <c r="B616" i="11"/>
  <c r="E616" i="11" s="1"/>
  <c r="B619" i="12"/>
  <c r="B306" i="2"/>
  <c r="K306" i="2" s="1"/>
  <c r="B617" i="12"/>
  <c r="E617" i="12" s="1"/>
  <c r="B621" i="13"/>
  <c r="B616" i="12"/>
  <c r="E616" i="12" s="1"/>
  <c r="B613" i="12"/>
  <c r="E613" i="12" s="1"/>
  <c r="B615" i="13"/>
  <c r="E615" i="13" s="1"/>
  <c r="B615" i="12"/>
  <c r="E615" i="12" s="1"/>
  <c r="B618" i="12"/>
  <c r="B622" i="13"/>
  <c r="B194" i="2"/>
  <c r="K194" i="2" s="1"/>
  <c r="B621" i="12"/>
  <c r="B622" i="12"/>
  <c r="B613" i="13"/>
  <c r="E613" i="13" s="1"/>
  <c r="B616" i="13"/>
  <c r="E616" i="13" s="1"/>
  <c r="B614" i="12"/>
  <c r="E614" i="12" s="1"/>
  <c r="B618" i="13"/>
  <c r="B621" i="11"/>
  <c r="E621" i="11" s="1"/>
  <c r="B620" i="12"/>
  <c r="E620" i="12" s="1"/>
  <c r="B613" i="11"/>
  <c r="E613" i="11" s="1"/>
  <c r="B617" i="13"/>
  <c r="E617" i="13" s="1"/>
  <c r="B619" i="13"/>
  <c r="B620" i="11"/>
  <c r="E620" i="11" s="1"/>
  <c r="A682" i="13"/>
  <c r="A690" i="13"/>
  <c r="A680" i="11"/>
  <c r="A681" i="11"/>
  <c r="A676" i="13"/>
  <c r="A677" i="13"/>
  <c r="A978" i="11"/>
  <c r="B609" i="13"/>
  <c r="B611" i="12"/>
  <c r="B611" i="11"/>
  <c r="E611" i="11" s="1"/>
  <c r="B607" i="13"/>
  <c r="E607" i="13" s="1"/>
  <c r="B607" i="12"/>
  <c r="E607" i="12" s="1"/>
  <c r="B610" i="11"/>
  <c r="E610" i="11" s="1"/>
  <c r="B305" i="2"/>
  <c r="K305" i="2" s="1"/>
  <c r="B608" i="12"/>
  <c r="B606" i="13"/>
  <c r="E606" i="13" s="1"/>
  <c r="B608" i="13"/>
  <c r="B606" i="11"/>
  <c r="E606" i="11" s="1"/>
  <c r="B193" i="2"/>
  <c r="K193" i="2" s="1"/>
  <c r="B81" i="2"/>
  <c r="K81" i="2" s="1"/>
  <c r="B606" i="12"/>
  <c r="E606" i="12" s="1"/>
  <c r="B610" i="12"/>
  <c r="E610" i="12" s="1"/>
  <c r="B605" i="13"/>
  <c r="E605" i="13" s="1"/>
  <c r="B611" i="13"/>
  <c r="B605" i="12"/>
  <c r="E605" i="12" s="1"/>
  <c r="B604" i="13"/>
  <c r="E604" i="13" s="1"/>
  <c r="B609" i="12"/>
  <c r="B612" i="13"/>
  <c r="B603" i="13"/>
  <c r="E603" i="13" s="1"/>
  <c r="B607" i="11"/>
  <c r="E607" i="11" s="1"/>
  <c r="B603" i="11"/>
  <c r="E603" i="11" s="1"/>
  <c r="B603" i="12"/>
  <c r="E603" i="12" s="1"/>
  <c r="B612" i="12"/>
  <c r="A680" i="12"/>
  <c r="A222" i="14"/>
  <c r="A675" i="13"/>
  <c r="A689" i="13"/>
  <c r="A681" i="13"/>
  <c r="A688" i="13"/>
  <c r="A704" i="13"/>
  <c r="A673" i="13"/>
  <c r="A684" i="12"/>
  <c r="A699" i="12"/>
  <c r="A692" i="12"/>
  <c r="A683" i="12"/>
  <c r="A676" i="12"/>
  <c r="A677" i="12"/>
  <c r="A685" i="12"/>
  <c r="A691" i="12"/>
  <c r="A678" i="12"/>
  <c r="A312" i="2"/>
  <c r="A201" i="2"/>
  <c r="A88" i="2"/>
  <c r="E66" i="11"/>
  <c r="E608" i="13" l="1"/>
  <c r="A988" i="11"/>
  <c r="A690" i="11"/>
  <c r="E619" i="13"/>
  <c r="E618" i="13"/>
  <c r="E621" i="12"/>
  <c r="E619" i="12"/>
  <c r="A686" i="11"/>
  <c r="E611" i="12"/>
  <c r="E622" i="13"/>
  <c r="A859" i="11"/>
  <c r="A855" i="11"/>
  <c r="A690" i="12"/>
  <c r="E612" i="13"/>
  <c r="E611" i="13"/>
  <c r="E609" i="13"/>
  <c r="A687" i="13"/>
  <c r="A700" i="13"/>
  <c r="A692" i="13"/>
  <c r="E621" i="13"/>
  <c r="B628" i="12"/>
  <c r="B82" i="2"/>
  <c r="K82" i="2" s="1"/>
  <c r="A707" i="11"/>
  <c r="A854" i="11"/>
  <c r="E612" i="12"/>
  <c r="A686" i="13"/>
  <c r="E618" i="12"/>
  <c r="E609" i="12"/>
  <c r="E608" i="12"/>
  <c r="A691" i="11"/>
  <c r="E622" i="12"/>
  <c r="B65" i="8"/>
  <c r="C64" i="8"/>
  <c r="B629" i="13" s="1"/>
  <c r="A852" i="11"/>
  <c r="A683" i="11"/>
  <c r="A225" i="14"/>
  <c r="A714" i="13"/>
  <c r="A698" i="13"/>
  <c r="A691" i="13"/>
  <c r="A699" i="13"/>
  <c r="A683" i="13"/>
  <c r="A685" i="13"/>
  <c r="A695" i="12"/>
  <c r="A702" i="12"/>
  <c r="A709" i="12"/>
  <c r="A687" i="12"/>
  <c r="A688" i="12"/>
  <c r="A686" i="12"/>
  <c r="A701" i="12"/>
  <c r="A693" i="12"/>
  <c r="A694" i="12"/>
  <c r="A313" i="2"/>
  <c r="A202" i="2"/>
  <c r="A89" i="2"/>
  <c r="E629" i="13" l="1"/>
  <c r="E628" i="12"/>
  <c r="A700" i="11"/>
  <c r="A693" i="11"/>
  <c r="B196" i="2"/>
  <c r="K196" i="2" s="1"/>
  <c r="B195" i="2"/>
  <c r="K195" i="2" s="1"/>
  <c r="A701" i="11"/>
  <c r="A864" i="11"/>
  <c r="A865" i="11"/>
  <c r="A696" i="11"/>
  <c r="B630" i="13"/>
  <c r="E630" i="13" s="1"/>
  <c r="B625" i="12"/>
  <c r="E625" i="12" s="1"/>
  <c r="B624" i="12"/>
  <c r="E624" i="12" s="1"/>
  <c r="B626" i="11"/>
  <c r="E626" i="11" s="1"/>
  <c r="B631" i="13"/>
  <c r="B629" i="12"/>
  <c r="B631" i="12"/>
  <c r="B630" i="12"/>
  <c r="E630" i="12" s="1"/>
  <c r="B626" i="13"/>
  <c r="E626" i="13" s="1"/>
  <c r="B631" i="11"/>
  <c r="E631" i="11" s="1"/>
  <c r="B628" i="13"/>
  <c r="B632" i="12"/>
  <c r="B83" i="2"/>
  <c r="K83" i="2" s="1"/>
  <c r="B630" i="11"/>
  <c r="E630" i="11" s="1"/>
  <c r="B307" i="2"/>
  <c r="K307" i="2" s="1"/>
  <c r="B623" i="11"/>
  <c r="E623" i="11" s="1"/>
  <c r="B626" i="12"/>
  <c r="E626" i="12" s="1"/>
  <c r="B625" i="13"/>
  <c r="E625" i="13" s="1"/>
  <c r="B623" i="13"/>
  <c r="E623" i="13" s="1"/>
  <c r="B624" i="13"/>
  <c r="E624" i="13" s="1"/>
  <c r="B632" i="13"/>
  <c r="B627" i="13"/>
  <c r="E627" i="13" s="1"/>
  <c r="A702" i="13"/>
  <c r="A697" i="13"/>
  <c r="A700" i="12"/>
  <c r="B627" i="12"/>
  <c r="E627" i="12" s="1"/>
  <c r="A998" i="11"/>
  <c r="A862" i="11"/>
  <c r="B66" i="8"/>
  <c r="C65" i="8"/>
  <c r="B635" i="13" s="1"/>
  <c r="E635" i="13" s="1"/>
  <c r="B640" i="11"/>
  <c r="E640" i="11" s="1"/>
  <c r="B641" i="12"/>
  <c r="B637" i="11"/>
  <c r="E637" i="11" s="1"/>
  <c r="B641" i="11"/>
  <c r="E641" i="11" s="1"/>
  <c r="B638" i="13"/>
  <c r="B639" i="12"/>
  <c r="B634" i="13"/>
  <c r="E634" i="13" s="1"/>
  <c r="B635" i="12"/>
  <c r="E635" i="12" s="1"/>
  <c r="B637" i="13"/>
  <c r="E637" i="13" s="1"/>
  <c r="B642" i="12"/>
  <c r="B638" i="12"/>
  <c r="B640" i="12"/>
  <c r="E640" i="12" s="1"/>
  <c r="B636" i="13"/>
  <c r="E636" i="13" s="1"/>
  <c r="B639" i="13"/>
  <c r="B633" i="12"/>
  <c r="E633" i="12" s="1"/>
  <c r="B634" i="12"/>
  <c r="E634" i="12" s="1"/>
  <c r="B642" i="13"/>
  <c r="B633" i="11"/>
  <c r="E633" i="11" s="1"/>
  <c r="B637" i="12"/>
  <c r="E637" i="12" s="1"/>
  <c r="B640" i="13"/>
  <c r="E640" i="13" s="1"/>
  <c r="A696" i="13"/>
  <c r="A717" i="11"/>
  <c r="B623" i="12"/>
  <c r="E623" i="12" s="1"/>
  <c r="A710" i="13"/>
  <c r="A869" i="11"/>
  <c r="A228" i="14"/>
  <c r="A693" i="13"/>
  <c r="A709" i="13"/>
  <c r="A708" i="13"/>
  <c r="A701" i="13"/>
  <c r="A724" i="13"/>
  <c r="A695" i="13"/>
  <c r="A719" i="12"/>
  <c r="A696" i="12"/>
  <c r="A712" i="12"/>
  <c r="A704" i="12"/>
  <c r="A698" i="12"/>
  <c r="A711" i="12"/>
  <c r="A703" i="12"/>
  <c r="A697" i="12"/>
  <c r="A705" i="12"/>
  <c r="A314" i="2"/>
  <c r="A204" i="2"/>
  <c r="A90" i="2"/>
  <c r="E638" i="13" l="1"/>
  <c r="A872" i="11"/>
  <c r="E631" i="12"/>
  <c r="A879" i="11"/>
  <c r="E641" i="12"/>
  <c r="E632" i="12"/>
  <c r="A875" i="11"/>
  <c r="A874" i="11"/>
  <c r="A703" i="11"/>
  <c r="A727" i="11"/>
  <c r="E639" i="13"/>
  <c r="E642" i="12"/>
  <c r="B641" i="13"/>
  <c r="B633" i="13"/>
  <c r="E633" i="13" s="1"/>
  <c r="B636" i="11"/>
  <c r="E636" i="11" s="1"/>
  <c r="B84" i="2"/>
  <c r="K84" i="2" s="1"/>
  <c r="B636" i="12"/>
  <c r="E636" i="12" s="1"/>
  <c r="A710" i="12"/>
  <c r="E629" i="12"/>
  <c r="A706" i="11"/>
  <c r="A711" i="11"/>
  <c r="B308" i="2"/>
  <c r="K308" i="2" s="1"/>
  <c r="A710" i="11"/>
  <c r="E642" i="13"/>
  <c r="A707" i="13"/>
  <c r="E628" i="13"/>
  <c r="A720" i="13"/>
  <c r="A706" i="13"/>
  <c r="E638" i="12"/>
  <c r="E639" i="12"/>
  <c r="C66" i="8"/>
  <c r="B647" i="13" s="1"/>
  <c r="E647" i="13" s="1"/>
  <c r="B67" i="8"/>
  <c r="B644" i="12"/>
  <c r="E644" i="12" s="1"/>
  <c r="B649" i="13"/>
  <c r="B646" i="11"/>
  <c r="E646" i="11" s="1"/>
  <c r="B643" i="12"/>
  <c r="E643" i="12" s="1"/>
  <c r="B646" i="13"/>
  <c r="E646" i="13" s="1"/>
  <c r="B197" i="2"/>
  <c r="K197" i="2" s="1"/>
  <c r="A712" i="13"/>
  <c r="E632" i="13"/>
  <c r="E631" i="13"/>
  <c r="A231" i="14"/>
  <c r="A711" i="13"/>
  <c r="A703" i="13"/>
  <c r="A734" i="13"/>
  <c r="A719" i="13"/>
  <c r="A705" i="13"/>
  <c r="A718" i="13"/>
  <c r="A713" i="12"/>
  <c r="A721" i="12"/>
  <c r="A722" i="12"/>
  <c r="A715" i="12"/>
  <c r="A706" i="12"/>
  <c r="A714" i="12"/>
  <c r="A707" i="12"/>
  <c r="A708" i="12"/>
  <c r="A729" i="12"/>
  <c r="A92" i="2"/>
  <c r="A93" i="2" s="1"/>
  <c r="A316" i="2"/>
  <c r="A205" i="2"/>
  <c r="A720" i="12" l="1"/>
  <c r="A737" i="11"/>
  <c r="A722" i="13"/>
  <c r="B650" i="12"/>
  <c r="E650" i="12" s="1"/>
  <c r="A716" i="13"/>
  <c r="A720" i="11"/>
  <c r="A721" i="11"/>
  <c r="E641" i="13"/>
  <c r="A889" i="11"/>
  <c r="A885" i="11"/>
  <c r="B648" i="12"/>
  <c r="B651" i="13"/>
  <c r="B652" i="13"/>
  <c r="B650" i="11"/>
  <c r="E650" i="11" s="1"/>
  <c r="B645" i="12"/>
  <c r="E645" i="12" s="1"/>
  <c r="B651" i="12"/>
  <c r="B646" i="12"/>
  <c r="E646" i="12" s="1"/>
  <c r="B648" i="13"/>
  <c r="B652" i="12"/>
  <c r="B650" i="13"/>
  <c r="E650" i="13" s="1"/>
  <c r="B647" i="11"/>
  <c r="E647" i="11" s="1"/>
  <c r="B647" i="12"/>
  <c r="E647" i="12" s="1"/>
  <c r="B643" i="11"/>
  <c r="E643" i="11" s="1"/>
  <c r="B645" i="13"/>
  <c r="E645" i="13" s="1"/>
  <c r="B649" i="12"/>
  <c r="B85" i="2"/>
  <c r="K85" i="2" s="1"/>
  <c r="B309" i="2"/>
  <c r="K309" i="2" s="1"/>
  <c r="B643" i="13"/>
  <c r="E643" i="13" s="1"/>
  <c r="A730" i="13"/>
  <c r="A882" i="11"/>
  <c r="B68" i="8"/>
  <c r="C67" i="8"/>
  <c r="B86" i="2" s="1"/>
  <c r="K86" i="2" s="1"/>
  <c r="B198" i="2"/>
  <c r="K198" i="2" s="1"/>
  <c r="B658" i="13"/>
  <c r="B657" i="11"/>
  <c r="E657" i="11" s="1"/>
  <c r="B662" i="13"/>
  <c r="E649" i="13"/>
  <c r="A717" i="13"/>
  <c r="A716" i="11"/>
  <c r="A713" i="11"/>
  <c r="A884" i="11"/>
  <c r="A234" i="14"/>
  <c r="A744" i="13"/>
  <c r="A713" i="13"/>
  <c r="A728" i="13"/>
  <c r="A715" i="13"/>
  <c r="A729" i="13"/>
  <c r="A721" i="13"/>
  <c r="A725" i="12"/>
  <c r="A724" i="12"/>
  <c r="A732" i="12"/>
  <c r="A716" i="12"/>
  <c r="A731" i="12"/>
  <c r="A717" i="12"/>
  <c r="A739" i="12"/>
  <c r="A718" i="12"/>
  <c r="A723" i="12"/>
  <c r="A317" i="2"/>
  <c r="A206" i="2"/>
  <c r="A94" i="2"/>
  <c r="E70" i="11"/>
  <c r="B656" i="12" l="1"/>
  <c r="E656" i="12" s="1"/>
  <c r="A723" i="11"/>
  <c r="A726" i="11"/>
  <c r="A727" i="13"/>
  <c r="B660" i="12"/>
  <c r="E660" i="12" s="1"/>
  <c r="B659" i="13"/>
  <c r="B662" i="12"/>
  <c r="B654" i="12"/>
  <c r="E654" i="12" s="1"/>
  <c r="A892" i="11"/>
  <c r="A740" i="13"/>
  <c r="E648" i="13"/>
  <c r="A730" i="11"/>
  <c r="A730" i="12"/>
  <c r="E662" i="13"/>
  <c r="E658" i="13"/>
  <c r="B657" i="13"/>
  <c r="E657" i="13" s="1"/>
  <c r="B658" i="12"/>
  <c r="E652" i="13"/>
  <c r="A894" i="11"/>
  <c r="B310" i="2"/>
  <c r="K310" i="2" s="1"/>
  <c r="B655" i="12"/>
  <c r="E655" i="12" s="1"/>
  <c r="B659" i="12"/>
  <c r="B653" i="12"/>
  <c r="E653" i="12" s="1"/>
  <c r="C68" i="8"/>
  <c r="B69" i="8"/>
  <c r="B665" i="12"/>
  <c r="E665" i="12" s="1"/>
  <c r="E651" i="12"/>
  <c r="E651" i="13"/>
  <c r="B661" i="13"/>
  <c r="A731" i="11"/>
  <c r="B664" i="13"/>
  <c r="E664" i="13" s="1"/>
  <c r="B664" i="12"/>
  <c r="E664" i="12" s="1"/>
  <c r="B653" i="13"/>
  <c r="E653" i="13" s="1"/>
  <c r="B672" i="12"/>
  <c r="E649" i="12"/>
  <c r="B656" i="13"/>
  <c r="E656" i="13" s="1"/>
  <c r="A895" i="11"/>
  <c r="B655" i="13"/>
  <c r="E655" i="13" s="1"/>
  <c r="B653" i="11"/>
  <c r="E653" i="11" s="1"/>
  <c r="B660" i="13"/>
  <c r="E660" i="13" s="1"/>
  <c r="B661" i="12"/>
  <c r="E652" i="12"/>
  <c r="E648" i="12"/>
  <c r="B657" i="12"/>
  <c r="E657" i="12" s="1"/>
  <c r="B663" i="12"/>
  <c r="E663" i="12" s="1"/>
  <c r="A899" i="11"/>
  <c r="A726" i="13"/>
  <c r="A732" i="13"/>
  <c r="A747" i="11"/>
  <c r="B663" i="13"/>
  <c r="E663" i="13" s="1"/>
  <c r="A237" i="14"/>
  <c r="A725" i="13"/>
  <c r="A731" i="13"/>
  <c r="A723" i="13"/>
  <c r="A739" i="13"/>
  <c r="A738" i="13"/>
  <c r="A754" i="13"/>
  <c r="A726" i="12"/>
  <c r="A742" i="12"/>
  <c r="A733" i="12"/>
  <c r="A727" i="12"/>
  <c r="A734" i="12"/>
  <c r="A741" i="12"/>
  <c r="A749" i="12"/>
  <c r="A728" i="12"/>
  <c r="A735" i="12"/>
  <c r="A318" i="2"/>
  <c r="A207" i="2"/>
  <c r="A95" i="2"/>
  <c r="E71" i="11"/>
  <c r="A736" i="13" l="1"/>
  <c r="E661" i="13"/>
  <c r="A905" i="11"/>
  <c r="A741" i="11"/>
  <c r="B667" i="13"/>
  <c r="E667" i="13" s="1"/>
  <c r="B666" i="13"/>
  <c r="E666" i="13" s="1"/>
  <c r="B669" i="13"/>
  <c r="B311" i="2"/>
  <c r="K311" i="2" s="1"/>
  <c r="B670" i="11"/>
  <c r="E670" i="11" s="1"/>
  <c r="B670" i="12"/>
  <c r="E670" i="12" s="1"/>
  <c r="B671" i="11"/>
  <c r="E671" i="11" s="1"/>
  <c r="B671" i="12"/>
  <c r="B668" i="12"/>
  <c r="B672" i="13"/>
  <c r="B668" i="13"/>
  <c r="B669" i="12"/>
  <c r="B665" i="13"/>
  <c r="E665" i="13" s="1"/>
  <c r="B87" i="2"/>
  <c r="K87" i="2" s="1"/>
  <c r="B666" i="12"/>
  <c r="E666" i="12" s="1"/>
  <c r="B667" i="12"/>
  <c r="E667" i="12" s="1"/>
  <c r="B671" i="13"/>
  <c r="B666" i="11"/>
  <c r="E666" i="11" s="1"/>
  <c r="A740" i="12"/>
  <c r="B199" i="2"/>
  <c r="K199" i="2" s="1"/>
  <c r="E662" i="12"/>
  <c r="A737" i="13"/>
  <c r="A757" i="11"/>
  <c r="A742" i="13"/>
  <c r="A909" i="11"/>
  <c r="E672" i="12"/>
  <c r="B670" i="13"/>
  <c r="E670" i="13" s="1"/>
  <c r="E659" i="12"/>
  <c r="A904" i="11"/>
  <c r="A902" i="11"/>
  <c r="E659" i="13"/>
  <c r="A733" i="11"/>
  <c r="E661" i="12"/>
  <c r="B70" i="8"/>
  <c r="C69" i="8"/>
  <c r="B674" i="12" s="1"/>
  <c r="E674" i="12" s="1"/>
  <c r="B682" i="12"/>
  <c r="B679" i="13"/>
  <c r="B681" i="11"/>
  <c r="E681" i="11" s="1"/>
  <c r="B673" i="11"/>
  <c r="E673" i="11" s="1"/>
  <c r="B682" i="13"/>
  <c r="B678" i="12"/>
  <c r="B673" i="12"/>
  <c r="E673" i="12" s="1"/>
  <c r="B681" i="12"/>
  <c r="B680" i="13"/>
  <c r="E680" i="13" s="1"/>
  <c r="B676" i="11"/>
  <c r="E676" i="11" s="1"/>
  <c r="B676" i="12"/>
  <c r="E676" i="12" s="1"/>
  <c r="B675" i="12"/>
  <c r="E675" i="12" s="1"/>
  <c r="B678" i="13"/>
  <c r="B676" i="13"/>
  <c r="E676" i="13" s="1"/>
  <c r="B200" i="2"/>
  <c r="K200" i="2" s="1"/>
  <c r="B674" i="13"/>
  <c r="E674" i="13" s="1"/>
  <c r="B677" i="13"/>
  <c r="E677" i="13" s="1"/>
  <c r="E658" i="12"/>
  <c r="A740" i="11"/>
  <c r="A750" i="13"/>
  <c r="A736" i="11"/>
  <c r="B88" i="2"/>
  <c r="K88" i="2" s="1"/>
  <c r="A240" i="14"/>
  <c r="A733" i="13"/>
  <c r="A764" i="13"/>
  <c r="A749" i="13"/>
  <c r="A748" i="13"/>
  <c r="A741" i="13"/>
  <c r="A735" i="13"/>
  <c r="A759" i="12"/>
  <c r="A743" i="12"/>
  <c r="A751" i="12"/>
  <c r="A752" i="12"/>
  <c r="A745" i="12"/>
  <c r="A744" i="12"/>
  <c r="A736" i="12"/>
  <c r="A738" i="12"/>
  <c r="A737" i="12"/>
  <c r="A319" i="2"/>
  <c r="A208" i="2"/>
  <c r="A96" i="2"/>
  <c r="E682" i="12" l="1"/>
  <c r="B680" i="11"/>
  <c r="E680" i="11" s="1"/>
  <c r="B680" i="12"/>
  <c r="E680" i="12" s="1"/>
  <c r="C70" i="8"/>
  <c r="B690" i="13" s="1"/>
  <c r="E690" i="13" s="1"/>
  <c r="B71" i="8"/>
  <c r="B683" i="12"/>
  <c r="E683" i="12" s="1"/>
  <c r="A912" i="11"/>
  <c r="E671" i="13"/>
  <c r="E668" i="12"/>
  <c r="A915" i="11"/>
  <c r="E682" i="13"/>
  <c r="A750" i="12"/>
  <c r="E671" i="12"/>
  <c r="A746" i="11"/>
  <c r="E681" i="12"/>
  <c r="E678" i="12"/>
  <c r="A743" i="11"/>
  <c r="A914" i="11"/>
  <c r="A752" i="13"/>
  <c r="A747" i="13"/>
  <c r="E668" i="13"/>
  <c r="E669" i="13"/>
  <c r="A751" i="11"/>
  <c r="A746" i="13"/>
  <c r="A919" i="11"/>
  <c r="A767" i="11"/>
  <c r="E669" i="12"/>
  <c r="A760" i="13"/>
  <c r="A750" i="11"/>
  <c r="E678" i="13"/>
  <c r="E679" i="13"/>
  <c r="B673" i="13"/>
  <c r="E673" i="13" s="1"/>
  <c r="B681" i="13"/>
  <c r="B679" i="12"/>
  <c r="B675" i="13"/>
  <c r="E675" i="13" s="1"/>
  <c r="B677" i="12"/>
  <c r="E677" i="12" s="1"/>
  <c r="B312" i="2"/>
  <c r="K312" i="2" s="1"/>
  <c r="E672" i="13"/>
  <c r="A246" i="14"/>
  <c r="A745" i="13"/>
  <c r="A759" i="13"/>
  <c r="A758" i="13"/>
  <c r="A743" i="13"/>
  <c r="A774" i="13"/>
  <c r="A751" i="13"/>
  <c r="A748" i="12"/>
  <c r="A762" i="12"/>
  <c r="A761" i="12"/>
  <c r="A754" i="12"/>
  <c r="A753" i="12"/>
  <c r="A769" i="12"/>
  <c r="A746" i="12"/>
  <c r="A747" i="12"/>
  <c r="A755" i="12"/>
  <c r="A320" i="2"/>
  <c r="A209" i="2"/>
  <c r="A97" i="2"/>
  <c r="A756" i="13" l="1"/>
  <c r="A762" i="13"/>
  <c r="B684" i="12"/>
  <c r="E684" i="12" s="1"/>
  <c r="B691" i="12"/>
  <c r="B690" i="12"/>
  <c r="E690" i="12" s="1"/>
  <c r="B692" i="12"/>
  <c r="B72" i="8"/>
  <c r="C71" i="8"/>
  <c r="B698" i="13"/>
  <c r="B695" i="12"/>
  <c r="E695" i="12" s="1"/>
  <c r="B699" i="12"/>
  <c r="B701" i="13"/>
  <c r="B702" i="13"/>
  <c r="B698" i="12"/>
  <c r="B699" i="13"/>
  <c r="B695" i="13"/>
  <c r="E695" i="13" s="1"/>
  <c r="B696" i="12"/>
  <c r="E696" i="12" s="1"/>
  <c r="B702" i="12"/>
  <c r="B701" i="11"/>
  <c r="E701" i="11" s="1"/>
  <c r="B700" i="13"/>
  <c r="E700" i="13" s="1"/>
  <c r="B314" i="2"/>
  <c r="K314" i="2" s="1"/>
  <c r="B694" i="13"/>
  <c r="E694" i="13" s="1"/>
  <c r="B694" i="12"/>
  <c r="E694" i="12" s="1"/>
  <c r="B697" i="13"/>
  <c r="E697" i="13" s="1"/>
  <c r="B693" i="12"/>
  <c r="E693" i="12" s="1"/>
  <c r="B696" i="13"/>
  <c r="E696" i="13" s="1"/>
  <c r="B700" i="11"/>
  <c r="E700" i="11" s="1"/>
  <c r="E679" i="12"/>
  <c r="A760" i="11"/>
  <c r="A777" i="11"/>
  <c r="A770" i="13"/>
  <c r="A753" i="11"/>
  <c r="A756" i="11"/>
  <c r="A925" i="11"/>
  <c r="B683" i="11"/>
  <c r="E683" i="11" s="1"/>
  <c r="B689" i="12"/>
  <c r="B691" i="13"/>
  <c r="B89" i="2"/>
  <c r="K89" i="2" s="1"/>
  <c r="B690" i="11"/>
  <c r="E690" i="11" s="1"/>
  <c r="B201" i="2"/>
  <c r="K201" i="2" s="1"/>
  <c r="B686" i="13"/>
  <c r="E686" i="13" s="1"/>
  <c r="B686" i="11"/>
  <c r="E686" i="11" s="1"/>
  <c r="B691" i="11"/>
  <c r="E691" i="11" s="1"/>
  <c r="B687" i="11"/>
  <c r="E687" i="11" s="1"/>
  <c r="B313" i="2"/>
  <c r="K313" i="2" s="1"/>
  <c r="B685" i="13"/>
  <c r="E685" i="13" s="1"/>
  <c r="B687" i="12"/>
  <c r="E687" i="12" s="1"/>
  <c r="B683" i="13"/>
  <c r="E683" i="13" s="1"/>
  <c r="B688" i="13"/>
  <c r="B686" i="12"/>
  <c r="E686" i="12" s="1"/>
  <c r="B688" i="12"/>
  <c r="B685" i="12"/>
  <c r="E685" i="12" s="1"/>
  <c r="E681" i="13"/>
  <c r="A929" i="11"/>
  <c r="A761" i="11"/>
  <c r="A757" i="13"/>
  <c r="A924" i="11"/>
  <c r="A760" i="12"/>
  <c r="A922" i="11"/>
  <c r="B684" i="13"/>
  <c r="E684" i="13" s="1"/>
  <c r="B689" i="13"/>
  <c r="A249" i="14"/>
  <c r="A769" i="13"/>
  <c r="A761" i="13"/>
  <c r="A755" i="13"/>
  <c r="A753" i="13"/>
  <c r="A768" i="13"/>
  <c r="A784" i="13"/>
  <c r="A779" i="12"/>
  <c r="A771" i="12"/>
  <c r="A765" i="12"/>
  <c r="A772" i="12"/>
  <c r="A756" i="12"/>
  <c r="A764" i="12"/>
  <c r="A757" i="12"/>
  <c r="A763" i="12"/>
  <c r="A758" i="12"/>
  <c r="A321" i="2"/>
  <c r="A210" i="2"/>
  <c r="A98" i="2"/>
  <c r="E689" i="13" l="1"/>
  <c r="A766" i="11"/>
  <c r="A770" i="11"/>
  <c r="E702" i="12"/>
  <c r="E699" i="13"/>
  <c r="A932" i="11"/>
  <c r="A934" i="11"/>
  <c r="A771" i="11"/>
  <c r="E688" i="12"/>
  <c r="E698" i="12"/>
  <c r="E699" i="12"/>
  <c r="E692" i="12"/>
  <c r="A770" i="12"/>
  <c r="A767" i="13"/>
  <c r="A939" i="11"/>
  <c r="E688" i="13"/>
  <c r="E691" i="13"/>
  <c r="B90" i="2"/>
  <c r="K90" i="2" s="1"/>
  <c r="B700" i="12"/>
  <c r="E700" i="12" s="1"/>
  <c r="B696" i="11"/>
  <c r="E696" i="11" s="1"/>
  <c r="B697" i="12"/>
  <c r="E697" i="12" s="1"/>
  <c r="B693" i="13"/>
  <c r="E693" i="13" s="1"/>
  <c r="B202" i="2"/>
  <c r="K202" i="2" s="1"/>
  <c r="B701" i="12"/>
  <c r="E691" i="12"/>
  <c r="A766" i="13"/>
  <c r="A780" i="13"/>
  <c r="E702" i="13"/>
  <c r="E698" i="13"/>
  <c r="A772" i="13"/>
  <c r="E689" i="12"/>
  <c r="A935" i="11"/>
  <c r="A763" i="11"/>
  <c r="A787" i="11"/>
  <c r="E701" i="13"/>
  <c r="B73" i="8"/>
  <c r="C72" i="8"/>
  <c r="B708" i="13"/>
  <c r="B703" i="12"/>
  <c r="E703" i="12" s="1"/>
  <c r="B705" i="12"/>
  <c r="E705" i="12" s="1"/>
  <c r="B704" i="13"/>
  <c r="E704" i="13" s="1"/>
  <c r="B709" i="13"/>
  <c r="B704" i="12"/>
  <c r="E704" i="12" s="1"/>
  <c r="A252" i="14"/>
  <c r="A763" i="13"/>
  <c r="A771" i="13"/>
  <c r="A778" i="13"/>
  <c r="A794" i="13"/>
  <c r="A765" i="13"/>
  <c r="A779" i="13"/>
  <c r="A767" i="12"/>
  <c r="A774" i="12"/>
  <c r="A775" i="12"/>
  <c r="A781" i="12"/>
  <c r="A766" i="12"/>
  <c r="A768" i="12"/>
  <c r="A773" i="12"/>
  <c r="A789" i="12"/>
  <c r="A782" i="12"/>
  <c r="A322" i="2"/>
  <c r="A211" i="2"/>
  <c r="A99" i="2"/>
  <c r="E75" i="11"/>
  <c r="E709" i="13" l="1"/>
  <c r="E708" i="13"/>
  <c r="B707" i="12"/>
  <c r="E707" i="12" s="1"/>
  <c r="B710" i="13"/>
  <c r="E710" i="13" s="1"/>
  <c r="B316" i="2"/>
  <c r="K316" i="2" s="1"/>
  <c r="B706" i="12"/>
  <c r="E706" i="12" s="1"/>
  <c r="B711" i="13"/>
  <c r="B708" i="12"/>
  <c r="B705" i="13"/>
  <c r="E705" i="13" s="1"/>
  <c r="B703" i="11"/>
  <c r="E703" i="11" s="1"/>
  <c r="B706" i="11"/>
  <c r="E706" i="11" s="1"/>
  <c r="B710" i="12"/>
  <c r="E710" i="12" s="1"/>
  <c r="B92" i="2"/>
  <c r="K92" i="2" s="1"/>
  <c r="B204" i="2"/>
  <c r="K204" i="2" s="1"/>
  <c r="B707" i="13"/>
  <c r="E707" i="13" s="1"/>
  <c r="B709" i="12"/>
  <c r="B711" i="11"/>
  <c r="E711" i="11" s="1"/>
  <c r="B707" i="11"/>
  <c r="E707" i="11" s="1"/>
  <c r="B712" i="13"/>
  <c r="B711" i="12"/>
  <c r="A782" i="13"/>
  <c r="A776" i="13"/>
  <c r="A944" i="11"/>
  <c r="A780" i="11"/>
  <c r="B706" i="13"/>
  <c r="E706" i="13" s="1"/>
  <c r="B74" i="8"/>
  <c r="C73" i="8"/>
  <c r="B720" i="11"/>
  <c r="E720" i="11" s="1"/>
  <c r="B718" i="13"/>
  <c r="B719" i="13"/>
  <c r="B717" i="13"/>
  <c r="E717" i="13" s="1"/>
  <c r="B722" i="12"/>
  <c r="B714" i="12"/>
  <c r="E714" i="12" s="1"/>
  <c r="B714" i="13"/>
  <c r="E714" i="13" s="1"/>
  <c r="B713" i="12"/>
  <c r="E713" i="12" s="1"/>
  <c r="B715" i="12"/>
  <c r="E715" i="12" s="1"/>
  <c r="B205" i="2"/>
  <c r="K205" i="2" s="1"/>
  <c r="B720" i="13"/>
  <c r="E720" i="13" s="1"/>
  <c r="B93" i="2"/>
  <c r="K93" i="2" s="1"/>
  <c r="B721" i="12"/>
  <c r="A773" i="11"/>
  <c r="A790" i="13"/>
  <c r="E701" i="12"/>
  <c r="B703" i="13"/>
  <c r="E703" i="13" s="1"/>
  <c r="A949" i="11"/>
  <c r="A780" i="12"/>
  <c r="A781" i="11"/>
  <c r="A942" i="11"/>
  <c r="A776" i="11"/>
  <c r="B710" i="11"/>
  <c r="E710" i="11" s="1"/>
  <c r="B712" i="12"/>
  <c r="A797" i="11"/>
  <c r="A945" i="11"/>
  <c r="A777" i="13"/>
  <c r="A255" i="14"/>
  <c r="A788" i="13"/>
  <c r="A781" i="13"/>
  <c r="A789" i="13"/>
  <c r="A775" i="13"/>
  <c r="A773" i="13"/>
  <c r="A804" i="13"/>
  <c r="A783" i="12"/>
  <c r="A785" i="12"/>
  <c r="A784" i="12"/>
  <c r="A792" i="12"/>
  <c r="A778" i="12"/>
  <c r="A776" i="12"/>
  <c r="A791" i="12"/>
  <c r="A777" i="12"/>
  <c r="A799" i="12"/>
  <c r="A323" i="2"/>
  <c r="A212" i="2"/>
  <c r="A100" i="2"/>
  <c r="E76" i="11"/>
  <c r="A790" i="12" l="1"/>
  <c r="A955" i="11"/>
  <c r="A952" i="11"/>
  <c r="B726" i="11"/>
  <c r="E726" i="11" s="1"/>
  <c r="A787" i="13"/>
  <c r="A783" i="11"/>
  <c r="A786" i="13"/>
  <c r="E711" i="12"/>
  <c r="E709" i="12"/>
  <c r="E708" i="12"/>
  <c r="E712" i="12"/>
  <c r="E718" i="13"/>
  <c r="B75" i="8"/>
  <c r="C74" i="8"/>
  <c r="B723" i="11" s="1"/>
  <c r="E723" i="11" s="1"/>
  <c r="B732" i="12"/>
  <c r="B206" i="2"/>
  <c r="K206" i="2" s="1"/>
  <c r="B731" i="12"/>
  <c r="B727" i="11"/>
  <c r="E727" i="11" s="1"/>
  <c r="B724" i="12"/>
  <c r="E724" i="12" s="1"/>
  <c r="B730" i="12"/>
  <c r="E730" i="12" s="1"/>
  <c r="B732" i="13"/>
  <c r="B731" i="11"/>
  <c r="E731" i="11" s="1"/>
  <c r="B725" i="12"/>
  <c r="E725" i="12" s="1"/>
  <c r="B729" i="13"/>
  <c r="B724" i="13"/>
  <c r="E724" i="13" s="1"/>
  <c r="B727" i="12"/>
  <c r="E727" i="12" s="1"/>
  <c r="B727" i="13"/>
  <c r="E727" i="13" s="1"/>
  <c r="B728" i="12"/>
  <c r="A954" i="11"/>
  <c r="A792" i="13"/>
  <c r="B726" i="12"/>
  <c r="E726" i="12" s="1"/>
  <c r="A807" i="11"/>
  <c r="A786" i="11"/>
  <c r="A791" i="11"/>
  <c r="A959" i="11"/>
  <c r="A800" i="13"/>
  <c r="E721" i="12"/>
  <c r="B730" i="11"/>
  <c r="E730" i="11" s="1"/>
  <c r="B725" i="13"/>
  <c r="E725" i="13" s="1"/>
  <c r="B318" i="2"/>
  <c r="K318" i="2" s="1"/>
  <c r="E722" i="12"/>
  <c r="E719" i="13"/>
  <c r="B726" i="13"/>
  <c r="E726" i="13" s="1"/>
  <c r="B722" i="13"/>
  <c r="B317" i="2"/>
  <c r="K317" i="2" s="1"/>
  <c r="B719" i="12"/>
  <c r="B717" i="12"/>
  <c r="E717" i="12" s="1"/>
  <c r="B718" i="12"/>
  <c r="B716" i="12"/>
  <c r="E716" i="12" s="1"/>
  <c r="B715" i="13"/>
  <c r="E715" i="13" s="1"/>
  <c r="B713" i="13"/>
  <c r="E713" i="13" s="1"/>
  <c r="B721" i="11"/>
  <c r="E721" i="11" s="1"/>
  <c r="B720" i="12"/>
  <c r="E720" i="12" s="1"/>
  <c r="B716" i="13"/>
  <c r="E716" i="13" s="1"/>
  <c r="B713" i="11"/>
  <c r="E713" i="11" s="1"/>
  <c r="B721" i="13"/>
  <c r="A790" i="11"/>
  <c r="E712" i="13"/>
  <c r="E711" i="13"/>
  <c r="A258" i="14"/>
  <c r="A791" i="13"/>
  <c r="A783" i="13"/>
  <c r="A785" i="13"/>
  <c r="A814" i="13"/>
  <c r="A799" i="13"/>
  <c r="A798" i="13"/>
  <c r="A801" i="12"/>
  <c r="A802" i="12"/>
  <c r="A809" i="12"/>
  <c r="A788" i="12"/>
  <c r="A794" i="12"/>
  <c r="A795" i="12"/>
  <c r="A786" i="12"/>
  <c r="A787" i="12"/>
  <c r="A793" i="12"/>
  <c r="A324" i="2"/>
  <c r="A213" i="2"/>
  <c r="A101" i="2"/>
  <c r="A969" i="11" l="1"/>
  <c r="A796" i="11"/>
  <c r="E731" i="12"/>
  <c r="A800" i="11"/>
  <c r="A801" i="11"/>
  <c r="A817" i="11"/>
  <c r="E729" i="13"/>
  <c r="E732" i="13"/>
  <c r="E732" i="12"/>
  <c r="C75" i="8"/>
  <c r="B76" i="8"/>
  <c r="B735" i="12"/>
  <c r="E735" i="12" s="1"/>
  <c r="A962" i="11"/>
  <c r="E721" i="13"/>
  <c r="E718" i="12"/>
  <c r="E722" i="13"/>
  <c r="A802" i="13"/>
  <c r="B729" i="12"/>
  <c r="B94" i="2"/>
  <c r="K94" i="2" s="1"/>
  <c r="B723" i="12"/>
  <c r="E723" i="12" s="1"/>
  <c r="B728" i="13"/>
  <c r="A796" i="13"/>
  <c r="B731" i="13"/>
  <c r="A793" i="11"/>
  <c r="A800" i="12"/>
  <c r="E728" i="12"/>
  <c r="A965" i="11"/>
  <c r="E719" i="12"/>
  <c r="A810" i="13"/>
  <c r="A964" i="11"/>
  <c r="B737" i="13"/>
  <c r="E737" i="13" s="1"/>
  <c r="B737" i="11"/>
  <c r="E737" i="11" s="1"/>
  <c r="B723" i="13"/>
  <c r="E723" i="13" s="1"/>
  <c r="B95" i="2"/>
  <c r="K95" i="2" s="1"/>
  <c r="A797" i="13"/>
  <c r="A261" i="14"/>
  <c r="A795" i="13"/>
  <c r="A824" i="13"/>
  <c r="A793" i="13"/>
  <c r="A801" i="13"/>
  <c r="A809" i="13"/>
  <c r="A808" i="13"/>
  <c r="A798" i="12"/>
  <c r="A805" i="12"/>
  <c r="A812" i="12"/>
  <c r="A796" i="12"/>
  <c r="A803" i="12"/>
  <c r="A797" i="12"/>
  <c r="A811" i="12"/>
  <c r="A819" i="12"/>
  <c r="A804" i="12"/>
  <c r="A103" i="2"/>
  <c r="A325" i="2"/>
  <c r="A215" i="2"/>
  <c r="A974" i="11" l="1"/>
  <c r="E731" i="13"/>
  <c r="B734" i="12"/>
  <c r="E734" i="12" s="1"/>
  <c r="B741" i="11"/>
  <c r="E741" i="11" s="1"/>
  <c r="B739" i="12"/>
  <c r="B738" i="12"/>
  <c r="B736" i="11"/>
  <c r="E736" i="11" s="1"/>
  <c r="B733" i="11"/>
  <c r="E733" i="11" s="1"/>
  <c r="B742" i="12"/>
  <c r="B735" i="13"/>
  <c r="E735" i="13" s="1"/>
  <c r="B733" i="13"/>
  <c r="E733" i="13" s="1"/>
  <c r="B742" i="13"/>
  <c r="B740" i="11"/>
  <c r="E740" i="11" s="1"/>
  <c r="B207" i="2"/>
  <c r="K207" i="2" s="1"/>
  <c r="B741" i="13"/>
  <c r="A975" i="11"/>
  <c r="A803" i="11"/>
  <c r="A812" i="13"/>
  <c r="A972" i="11"/>
  <c r="B739" i="13"/>
  <c r="B319" i="2"/>
  <c r="K319" i="2" s="1"/>
  <c r="A820" i="13"/>
  <c r="A810" i="12"/>
  <c r="A806" i="13"/>
  <c r="B740" i="12"/>
  <c r="E740" i="12" s="1"/>
  <c r="B737" i="12"/>
  <c r="E737" i="12" s="1"/>
  <c r="B741" i="12"/>
  <c r="B733" i="12"/>
  <c r="E733" i="12" s="1"/>
  <c r="B77" i="8"/>
  <c r="C76" i="8"/>
  <c r="B320" i="2" s="1"/>
  <c r="K320" i="2" s="1"/>
  <c r="B750" i="12"/>
  <c r="E750" i="12" s="1"/>
  <c r="B750" i="11"/>
  <c r="E750" i="11" s="1"/>
  <c r="B746" i="12"/>
  <c r="E746" i="12" s="1"/>
  <c r="B751" i="12"/>
  <c r="B96" i="2"/>
  <c r="K96" i="2" s="1"/>
  <c r="B747" i="11"/>
  <c r="E747" i="11" s="1"/>
  <c r="B749" i="13"/>
  <c r="A811" i="11"/>
  <c r="A806" i="11"/>
  <c r="A807" i="13"/>
  <c r="B736" i="13"/>
  <c r="E736" i="13" s="1"/>
  <c r="E728" i="13"/>
  <c r="E729" i="12"/>
  <c r="B736" i="12"/>
  <c r="E736" i="12" s="1"/>
  <c r="B734" i="13"/>
  <c r="E734" i="13" s="1"/>
  <c r="B738" i="13"/>
  <c r="A827" i="11"/>
  <c r="A810" i="11"/>
  <c r="A979" i="11"/>
  <c r="A264" i="14"/>
  <c r="A834" i="13"/>
  <c r="A819" i="13"/>
  <c r="A805" i="13"/>
  <c r="A818" i="13"/>
  <c r="A811" i="13"/>
  <c r="A803" i="13"/>
  <c r="A821" i="12"/>
  <c r="A822" i="12"/>
  <c r="A814" i="12"/>
  <c r="A813" i="12"/>
  <c r="A807" i="12"/>
  <c r="A815" i="12"/>
  <c r="A829" i="12"/>
  <c r="A808" i="12"/>
  <c r="A806" i="12"/>
  <c r="A104" i="2"/>
  <c r="A105" i="2" s="1"/>
  <c r="A327" i="2"/>
  <c r="A216" i="2"/>
  <c r="A817" i="13" l="1"/>
  <c r="E749" i="13"/>
  <c r="B78" i="8"/>
  <c r="C77" i="8"/>
  <c r="B762" i="13"/>
  <c r="B755" i="12"/>
  <c r="E755" i="12" s="1"/>
  <c r="B97" i="2"/>
  <c r="K97" i="2" s="1"/>
  <c r="B761" i="11"/>
  <c r="E761" i="11" s="1"/>
  <c r="B759" i="13"/>
  <c r="B754" i="12"/>
  <c r="E754" i="12" s="1"/>
  <c r="B756" i="11"/>
  <c r="E756" i="11" s="1"/>
  <c r="B760" i="13"/>
  <c r="E760" i="13" s="1"/>
  <c r="B761" i="13"/>
  <c r="B762" i="12"/>
  <c r="B760" i="11"/>
  <c r="E760" i="11" s="1"/>
  <c r="B757" i="13"/>
  <c r="E757" i="13" s="1"/>
  <c r="B761" i="12"/>
  <c r="B754" i="13"/>
  <c r="E754" i="13" s="1"/>
  <c r="B753" i="12"/>
  <c r="E753" i="12" s="1"/>
  <c r="A820" i="12"/>
  <c r="E739" i="13"/>
  <c r="A822" i="13"/>
  <c r="A985" i="11"/>
  <c r="E742" i="13"/>
  <c r="A989" i="11"/>
  <c r="A837" i="11"/>
  <c r="A816" i="11"/>
  <c r="B757" i="12"/>
  <c r="E757" i="12" s="1"/>
  <c r="B756" i="12"/>
  <c r="E756" i="12" s="1"/>
  <c r="A816" i="13"/>
  <c r="A830" i="13"/>
  <c r="E741" i="13"/>
  <c r="E738" i="13"/>
  <c r="E741" i="12"/>
  <c r="A982" i="11"/>
  <c r="A813" i="11"/>
  <c r="E738" i="12"/>
  <c r="A820" i="11"/>
  <c r="A821" i="11"/>
  <c r="B760" i="12"/>
  <c r="E760" i="12" s="1"/>
  <c r="E751" i="12"/>
  <c r="B743" i="11"/>
  <c r="E743" i="11" s="1"/>
  <c r="B745" i="12"/>
  <c r="E745" i="12" s="1"/>
  <c r="B751" i="11"/>
  <c r="E751" i="11" s="1"/>
  <c r="B750" i="13"/>
  <c r="E750" i="13" s="1"/>
  <c r="B751" i="13"/>
  <c r="B208" i="2"/>
  <c r="K208" i="2" s="1"/>
  <c r="B743" i="13"/>
  <c r="E743" i="13" s="1"/>
  <c r="B745" i="13"/>
  <c r="E745" i="13" s="1"/>
  <c r="B752" i="12"/>
  <c r="B747" i="13"/>
  <c r="E747" i="13" s="1"/>
  <c r="B749" i="12"/>
  <c r="B746" i="11"/>
  <c r="E746" i="11" s="1"/>
  <c r="B752" i="13"/>
  <c r="B743" i="12"/>
  <c r="E743" i="12" s="1"/>
  <c r="B744" i="13"/>
  <c r="E744" i="13" s="1"/>
  <c r="B744" i="12"/>
  <c r="E744" i="12" s="1"/>
  <c r="B748" i="12"/>
  <c r="B747" i="12"/>
  <c r="E747" i="12" s="1"/>
  <c r="B746" i="13"/>
  <c r="E746" i="13" s="1"/>
  <c r="B748" i="13"/>
  <c r="E742" i="12"/>
  <c r="E739" i="12"/>
  <c r="A984" i="11"/>
  <c r="A267" i="14"/>
  <c r="A815" i="13"/>
  <c r="A829" i="13"/>
  <c r="A813" i="13"/>
  <c r="A821" i="13"/>
  <c r="A844" i="13"/>
  <c r="A828" i="13"/>
  <c r="A823" i="12"/>
  <c r="A839" i="12"/>
  <c r="A825" i="12"/>
  <c r="A816" i="12"/>
  <c r="A817" i="12"/>
  <c r="A832" i="12"/>
  <c r="A824" i="12"/>
  <c r="A818" i="12"/>
  <c r="A831" i="12"/>
  <c r="A328" i="2"/>
  <c r="A217" i="2"/>
  <c r="A106" i="2"/>
  <c r="E80" i="11"/>
  <c r="B753" i="13" l="1"/>
  <c r="E753" i="13" s="1"/>
  <c r="B758" i="13"/>
  <c r="B756" i="13"/>
  <c r="E756" i="13" s="1"/>
  <c r="B755" i="13"/>
  <c r="E755" i="13" s="1"/>
  <c r="B753" i="11"/>
  <c r="E753" i="11" s="1"/>
  <c r="B757" i="11"/>
  <c r="E757" i="11" s="1"/>
  <c r="B321" i="2"/>
  <c r="K321" i="2" s="1"/>
  <c r="E748" i="12"/>
  <c r="E752" i="13"/>
  <c r="E752" i="12"/>
  <c r="E751" i="13"/>
  <c r="A823" i="11"/>
  <c r="A832" i="13"/>
  <c r="E761" i="13"/>
  <c r="E748" i="13"/>
  <c r="A840" i="13"/>
  <c r="A826" i="11"/>
  <c r="A999" i="11"/>
  <c r="E762" i="13"/>
  <c r="A827" i="13"/>
  <c r="A994" i="11"/>
  <c r="E749" i="12"/>
  <c r="A830" i="11"/>
  <c r="A992" i="11"/>
  <c r="A995" i="11"/>
  <c r="A830" i="12"/>
  <c r="E761" i="12"/>
  <c r="E762" i="12"/>
  <c r="E759" i="13"/>
  <c r="B759" i="12"/>
  <c r="A831" i="11"/>
  <c r="A826" i="13"/>
  <c r="B209" i="2"/>
  <c r="K209" i="2" s="1"/>
  <c r="A847" i="11"/>
  <c r="B758" i="12"/>
  <c r="B79" i="8"/>
  <c r="C78" i="8"/>
  <c r="B771" i="13"/>
  <c r="B322" i="2"/>
  <c r="K322" i="2" s="1"/>
  <c r="B772" i="12"/>
  <c r="A270" i="14"/>
  <c r="A823" i="13"/>
  <c r="A839" i="13"/>
  <c r="A838" i="13"/>
  <c r="A854" i="13"/>
  <c r="A831" i="13"/>
  <c r="A825" i="13"/>
  <c r="A826" i="12"/>
  <c r="A828" i="12"/>
  <c r="A842" i="12"/>
  <c r="A849" i="12"/>
  <c r="A834" i="12"/>
  <c r="A835" i="12"/>
  <c r="A827" i="12"/>
  <c r="A841" i="12"/>
  <c r="A833" i="12"/>
  <c r="A329" i="2"/>
  <c r="A218" i="2"/>
  <c r="A107" i="2"/>
  <c r="E81" i="11"/>
  <c r="B765" i="12" l="1"/>
  <c r="E765" i="12" s="1"/>
  <c r="B771" i="12"/>
  <c r="B768" i="13"/>
  <c r="B770" i="13"/>
  <c r="E770" i="13" s="1"/>
  <c r="B766" i="11"/>
  <c r="E766" i="11" s="1"/>
  <c r="B764" i="13"/>
  <c r="E764" i="13" s="1"/>
  <c r="B769" i="12"/>
  <c r="B766" i="12"/>
  <c r="E766" i="12" s="1"/>
  <c r="B771" i="11"/>
  <c r="E771" i="11" s="1"/>
  <c r="B766" i="13"/>
  <c r="E766" i="13" s="1"/>
  <c r="B769" i="13"/>
  <c r="B210" i="2"/>
  <c r="K210" i="2" s="1"/>
  <c r="B98" i="2"/>
  <c r="K98" i="2" s="1"/>
  <c r="B767" i="12"/>
  <c r="E767" i="12" s="1"/>
  <c r="B763" i="11"/>
  <c r="E763" i="11" s="1"/>
  <c r="B763" i="13"/>
  <c r="E763" i="13" s="1"/>
  <c r="B772" i="13"/>
  <c r="B768" i="12"/>
  <c r="B765" i="13"/>
  <c r="E765" i="13" s="1"/>
  <c r="B770" i="12"/>
  <c r="E770" i="12" s="1"/>
  <c r="B764" i="12"/>
  <c r="E764" i="12" s="1"/>
  <c r="B767" i="13"/>
  <c r="E767" i="13" s="1"/>
  <c r="B763" i="12"/>
  <c r="E763" i="12" s="1"/>
  <c r="A857" i="11"/>
  <c r="A840" i="12"/>
  <c r="A1002" i="11"/>
  <c r="A836" i="11"/>
  <c r="E758" i="12"/>
  <c r="A836" i="13"/>
  <c r="E759" i="12"/>
  <c r="A840" i="11"/>
  <c r="A850" i="13"/>
  <c r="A833" i="11"/>
  <c r="E758" i="13"/>
  <c r="A842" i="13"/>
  <c r="E772" i="12"/>
  <c r="E771" i="13"/>
  <c r="B80" i="8"/>
  <c r="C79" i="8"/>
  <c r="B781" i="12" s="1"/>
  <c r="B773" i="13"/>
  <c r="E773" i="13" s="1"/>
  <c r="B776" i="11"/>
  <c r="E776" i="11" s="1"/>
  <c r="B775" i="12"/>
  <c r="E775" i="12" s="1"/>
  <c r="B775" i="13"/>
  <c r="E775" i="13" s="1"/>
  <c r="B778" i="12"/>
  <c r="B777" i="13"/>
  <c r="E777" i="13" s="1"/>
  <c r="B211" i="2"/>
  <c r="K211" i="2" s="1"/>
  <c r="A841" i="11"/>
  <c r="A837" i="13"/>
  <c r="A273" i="14"/>
  <c r="A848" i="13"/>
  <c r="A849" i="13"/>
  <c r="A835" i="13"/>
  <c r="A833" i="13"/>
  <c r="A841" i="13"/>
  <c r="A864" i="13"/>
  <c r="A837" i="12"/>
  <c r="A852" i="12"/>
  <c r="A843" i="12"/>
  <c r="A844" i="12"/>
  <c r="A838" i="12"/>
  <c r="A851" i="12"/>
  <c r="A859" i="12"/>
  <c r="A845" i="12"/>
  <c r="A836" i="12"/>
  <c r="A330" i="2"/>
  <c r="A219" i="2"/>
  <c r="A108" i="2"/>
  <c r="E82" i="11"/>
  <c r="E781" i="12" l="1"/>
  <c r="A846" i="11"/>
  <c r="A851" i="11"/>
  <c r="E778" i="12"/>
  <c r="B776" i="13"/>
  <c r="E776" i="13" s="1"/>
  <c r="B779" i="13"/>
  <c r="B773" i="11"/>
  <c r="E773" i="11" s="1"/>
  <c r="B81" i="8"/>
  <c r="C80" i="8"/>
  <c r="B792" i="12"/>
  <c r="B785" i="12"/>
  <c r="E785" i="12" s="1"/>
  <c r="B788" i="13"/>
  <c r="A843" i="11"/>
  <c r="E768" i="12"/>
  <c r="E771" i="12"/>
  <c r="A847" i="13"/>
  <c r="A852" i="13"/>
  <c r="A867" i="11"/>
  <c r="B780" i="12"/>
  <c r="E780" i="12" s="1"/>
  <c r="B323" i="2"/>
  <c r="K323" i="2" s="1"/>
  <c r="B780" i="11"/>
  <c r="E780" i="11" s="1"/>
  <c r="B782" i="13"/>
  <c r="B773" i="12"/>
  <c r="E773" i="12" s="1"/>
  <c r="B774" i="13"/>
  <c r="E774" i="13" s="1"/>
  <c r="B776" i="12"/>
  <c r="E776" i="12" s="1"/>
  <c r="A846" i="13"/>
  <c r="A850" i="12"/>
  <c r="E769" i="13"/>
  <c r="E769" i="12"/>
  <c r="E768" i="13"/>
  <c r="B778" i="13"/>
  <c r="B781" i="11"/>
  <c r="E781" i="11" s="1"/>
  <c r="B774" i="12"/>
  <c r="E774" i="12" s="1"/>
  <c r="B792" i="13"/>
  <c r="B791" i="12"/>
  <c r="B783" i="11"/>
  <c r="E783" i="11" s="1"/>
  <c r="B784" i="12"/>
  <c r="E784" i="12" s="1"/>
  <c r="B779" i="12"/>
  <c r="B786" i="13"/>
  <c r="E786" i="13" s="1"/>
  <c r="B212" i="2"/>
  <c r="K212" i="2" s="1"/>
  <c r="B781" i="13"/>
  <c r="B782" i="12"/>
  <c r="B99" i="2"/>
  <c r="K99" i="2" s="1"/>
  <c r="A860" i="13"/>
  <c r="A850" i="11"/>
  <c r="E772" i="13"/>
  <c r="B777" i="12"/>
  <c r="E777" i="12" s="1"/>
  <c r="A279" i="14"/>
  <c r="A845" i="13"/>
  <c r="A843" i="13"/>
  <c r="A859" i="13"/>
  <c r="A874" i="13"/>
  <c r="A851" i="13"/>
  <c r="A858" i="13"/>
  <c r="A869" i="12"/>
  <c r="A853" i="12"/>
  <c r="A861" i="12"/>
  <c r="A846" i="12"/>
  <c r="A862" i="12"/>
  <c r="A848" i="12"/>
  <c r="A854" i="12"/>
  <c r="A855" i="12"/>
  <c r="A847" i="12"/>
  <c r="A331" i="2"/>
  <c r="A220" i="2"/>
  <c r="A109" i="2"/>
  <c r="E83" i="11"/>
  <c r="A860" i="11" l="1"/>
  <c r="A862" i="13"/>
  <c r="A861" i="11"/>
  <c r="A860" i="12"/>
  <c r="A877" i="11"/>
  <c r="A857" i="13"/>
  <c r="E788" i="13"/>
  <c r="C81" i="8"/>
  <c r="B82" i="8"/>
  <c r="B797" i="13"/>
  <c r="E797" i="13" s="1"/>
  <c r="B795" i="12"/>
  <c r="E795" i="12" s="1"/>
  <c r="B795" i="13"/>
  <c r="E795" i="13" s="1"/>
  <c r="B800" i="13"/>
  <c r="E800" i="13" s="1"/>
  <c r="B796" i="11"/>
  <c r="E796" i="11" s="1"/>
  <c r="B793" i="12"/>
  <c r="E793" i="12" s="1"/>
  <c r="B794" i="12"/>
  <c r="E794" i="12" s="1"/>
  <c r="B802" i="12"/>
  <c r="B794" i="13"/>
  <c r="E794" i="13" s="1"/>
  <c r="B799" i="12"/>
  <c r="B793" i="11"/>
  <c r="E793" i="11" s="1"/>
  <c r="B213" i="2"/>
  <c r="K213" i="2" s="1"/>
  <c r="B801" i="12"/>
  <c r="B800" i="12"/>
  <c r="E800" i="12" s="1"/>
  <c r="B799" i="13"/>
  <c r="B802" i="13"/>
  <c r="E781" i="13"/>
  <c r="E779" i="12"/>
  <c r="E791" i="12"/>
  <c r="E778" i="13"/>
  <c r="A856" i="13"/>
  <c r="E782" i="13"/>
  <c r="A853" i="11"/>
  <c r="E779" i="13"/>
  <c r="A870" i="13"/>
  <c r="E782" i="12"/>
  <c r="E792" i="13"/>
  <c r="B793" i="13"/>
  <c r="E793" i="13" s="1"/>
  <c r="E792" i="12"/>
  <c r="B796" i="13"/>
  <c r="E796" i="13" s="1"/>
  <c r="B783" i="13"/>
  <c r="E783" i="13" s="1"/>
  <c r="B790" i="13"/>
  <c r="E790" i="13" s="1"/>
  <c r="B786" i="12"/>
  <c r="E786" i="12" s="1"/>
  <c r="B790" i="12"/>
  <c r="E790" i="12" s="1"/>
  <c r="B788" i="12"/>
  <c r="B786" i="11"/>
  <c r="E786" i="11" s="1"/>
  <c r="B783" i="12"/>
  <c r="E783" i="12" s="1"/>
  <c r="B789" i="12"/>
  <c r="B785" i="13"/>
  <c r="E785" i="13" s="1"/>
  <c r="B789" i="13"/>
  <c r="B324" i="2"/>
  <c r="K324" i="2" s="1"/>
  <c r="B791" i="13"/>
  <c r="B787" i="12"/>
  <c r="E787" i="12" s="1"/>
  <c r="B784" i="13"/>
  <c r="E784" i="13" s="1"/>
  <c r="B100" i="2"/>
  <c r="K100" i="2" s="1"/>
  <c r="B791" i="11"/>
  <c r="E791" i="11" s="1"/>
  <c r="B790" i="11"/>
  <c r="E790" i="11" s="1"/>
  <c r="B787" i="13"/>
  <c r="E787" i="13" s="1"/>
  <c r="A856" i="11"/>
  <c r="A282" i="14"/>
  <c r="A861" i="13"/>
  <c r="A869" i="13"/>
  <c r="A853" i="13"/>
  <c r="A884" i="13"/>
  <c r="A868" i="13"/>
  <c r="A855" i="13"/>
  <c r="A864" i="12"/>
  <c r="A856" i="12"/>
  <c r="A858" i="12"/>
  <c r="A871" i="12"/>
  <c r="A863" i="12"/>
  <c r="A872" i="12"/>
  <c r="A857" i="12"/>
  <c r="A865" i="12"/>
  <c r="A879" i="12"/>
  <c r="A332" i="2"/>
  <c r="A221" i="2"/>
  <c r="A110" i="2"/>
  <c r="E802" i="12" l="1"/>
  <c r="E789" i="13"/>
  <c r="A880" i="13"/>
  <c r="E801" i="12"/>
  <c r="A867" i="13"/>
  <c r="A872" i="13"/>
  <c r="E788" i="12"/>
  <c r="E799" i="12"/>
  <c r="C82" i="8"/>
  <c r="B83" i="8"/>
  <c r="B808" i="13"/>
  <c r="B805" i="12"/>
  <c r="E805" i="12" s="1"/>
  <c r="A866" i="11"/>
  <c r="A866" i="13"/>
  <c r="E799" i="13"/>
  <c r="A870" i="12"/>
  <c r="E791" i="13"/>
  <c r="E789" i="12"/>
  <c r="A863" i="11"/>
  <c r="E802" i="13"/>
  <c r="B801" i="11"/>
  <c r="E801" i="11" s="1"/>
  <c r="B101" i="2"/>
  <c r="K101" i="2" s="1"/>
  <c r="B801" i="13"/>
  <c r="B796" i="12"/>
  <c r="E796" i="12" s="1"/>
  <c r="B325" i="2"/>
  <c r="K325" i="2" s="1"/>
  <c r="B797" i="12"/>
  <c r="E797" i="12" s="1"/>
  <c r="B800" i="11"/>
  <c r="E800" i="11" s="1"/>
  <c r="B798" i="12"/>
  <c r="B798" i="13"/>
  <c r="A887" i="11"/>
  <c r="A871" i="11"/>
  <c r="A870" i="11"/>
  <c r="A285" i="14"/>
  <c r="A865" i="13"/>
  <c r="A894" i="13"/>
  <c r="A879" i="13"/>
  <c r="A863" i="13"/>
  <c r="A878" i="13"/>
  <c r="A871" i="13"/>
  <c r="A881" i="12"/>
  <c r="A882" i="12"/>
  <c r="A868" i="12"/>
  <c r="A889" i="12"/>
  <c r="A873" i="12"/>
  <c r="A866" i="12"/>
  <c r="A867" i="12"/>
  <c r="A875" i="12"/>
  <c r="A874" i="12"/>
  <c r="A333" i="2"/>
  <c r="A222" i="2"/>
  <c r="A111" i="2"/>
  <c r="A873" i="11" l="1"/>
  <c r="E808" i="13"/>
  <c r="B807" i="13"/>
  <c r="E807" i="13" s="1"/>
  <c r="B810" i="11"/>
  <c r="E810" i="11" s="1"/>
  <c r="B807" i="11"/>
  <c r="E807" i="11" s="1"/>
  <c r="B807" i="12"/>
  <c r="E807" i="12" s="1"/>
  <c r="B327" i="2"/>
  <c r="K327" i="2" s="1"/>
  <c r="B806" i="12"/>
  <c r="E806" i="12" s="1"/>
  <c r="B810" i="12"/>
  <c r="E810" i="12" s="1"/>
  <c r="B809" i="12"/>
  <c r="B806" i="13"/>
  <c r="E806" i="13" s="1"/>
  <c r="B805" i="13"/>
  <c r="E805" i="13" s="1"/>
  <c r="B811" i="13"/>
  <c r="B804" i="12"/>
  <c r="E804" i="12" s="1"/>
  <c r="B811" i="11"/>
  <c r="E811" i="11" s="1"/>
  <c r="B803" i="11"/>
  <c r="E803" i="11" s="1"/>
  <c r="B803" i="12"/>
  <c r="E803" i="12" s="1"/>
  <c r="B215" i="2"/>
  <c r="K215" i="2" s="1"/>
  <c r="B808" i="12"/>
  <c r="B812" i="13"/>
  <c r="B806" i="11"/>
  <c r="E806" i="11" s="1"/>
  <c r="B811" i="12"/>
  <c r="A890" i="13"/>
  <c r="E801" i="13"/>
  <c r="A876" i="13"/>
  <c r="B812" i="12"/>
  <c r="B84" i="8"/>
  <c r="C83" i="8"/>
  <c r="B822" i="13"/>
  <c r="B814" i="12"/>
  <c r="E814" i="12" s="1"/>
  <c r="B817" i="12"/>
  <c r="E817" i="12" s="1"/>
  <c r="B813" i="11"/>
  <c r="E813" i="11" s="1"/>
  <c r="B822" i="12"/>
  <c r="B821" i="12"/>
  <c r="B819" i="13"/>
  <c r="B820" i="13"/>
  <c r="E820" i="13" s="1"/>
  <c r="B818" i="13"/>
  <c r="B820" i="11"/>
  <c r="E820" i="11" s="1"/>
  <c r="B815" i="12"/>
  <c r="E815" i="12" s="1"/>
  <c r="B813" i="13"/>
  <c r="E813" i="13" s="1"/>
  <c r="B813" i="12"/>
  <c r="E813" i="12" s="1"/>
  <c r="B821" i="13"/>
  <c r="B814" i="13"/>
  <c r="E814" i="13" s="1"/>
  <c r="A897" i="11"/>
  <c r="A880" i="11"/>
  <c r="A877" i="13"/>
  <c r="E798" i="13"/>
  <c r="B804" i="13"/>
  <c r="E804" i="13" s="1"/>
  <c r="B809" i="13"/>
  <c r="A882" i="13"/>
  <c r="A881" i="11"/>
  <c r="E798" i="12"/>
  <c r="A880" i="12"/>
  <c r="A876" i="11"/>
  <c r="B803" i="13"/>
  <c r="E803" i="13" s="1"/>
  <c r="B103" i="2"/>
  <c r="K103" i="2" s="1"/>
  <c r="B810" i="13"/>
  <c r="E810" i="13" s="1"/>
  <c r="A288" i="14"/>
  <c r="A888" i="13"/>
  <c r="A881" i="13"/>
  <c r="A873" i="13"/>
  <c r="A875" i="13"/>
  <c r="A904" i="13"/>
  <c r="A889" i="13"/>
  <c r="A899" i="12"/>
  <c r="A878" i="12"/>
  <c r="A876" i="12"/>
  <c r="A884" i="12"/>
  <c r="A892" i="12"/>
  <c r="A877" i="12"/>
  <c r="A885" i="12"/>
  <c r="A883" i="12"/>
  <c r="A891" i="12"/>
  <c r="A334" i="2"/>
  <c r="A223" i="2"/>
  <c r="A112" i="2"/>
  <c r="E86" i="11"/>
  <c r="E821" i="12" l="1"/>
  <c r="E808" i="12"/>
  <c r="A886" i="11"/>
  <c r="A891" i="11"/>
  <c r="A890" i="11"/>
  <c r="E819" i="13"/>
  <c r="C84" i="8"/>
  <c r="B823" i="12" s="1"/>
  <c r="E823" i="12" s="1"/>
  <c r="B85" i="8"/>
  <c r="B329" i="2"/>
  <c r="K329" i="2" s="1"/>
  <c r="B831" i="12"/>
  <c r="B105" i="2"/>
  <c r="K105" i="2" s="1"/>
  <c r="A900" i="13"/>
  <c r="E812" i="13"/>
  <c r="A890" i="12"/>
  <c r="A887" i="13"/>
  <c r="A907" i="11"/>
  <c r="E818" i="13"/>
  <c r="E822" i="12"/>
  <c r="E811" i="12"/>
  <c r="E809" i="12"/>
  <c r="A892" i="13"/>
  <c r="E812" i="12"/>
  <c r="E809" i="13"/>
  <c r="E821" i="13"/>
  <c r="E822" i="13"/>
  <c r="B816" i="11"/>
  <c r="E816" i="11" s="1"/>
  <c r="B817" i="13"/>
  <c r="E817" i="13" s="1"/>
  <c r="B328" i="2"/>
  <c r="K328" i="2" s="1"/>
  <c r="B817" i="11"/>
  <c r="E817" i="11" s="1"/>
  <c r="B818" i="12"/>
  <c r="B216" i="2"/>
  <c r="K216" i="2" s="1"/>
  <c r="B816" i="12"/>
  <c r="E816" i="12" s="1"/>
  <c r="B104" i="2"/>
  <c r="K104" i="2" s="1"/>
  <c r="B819" i="12"/>
  <c r="B821" i="11"/>
  <c r="E821" i="11" s="1"/>
  <c r="B815" i="13"/>
  <c r="E815" i="13" s="1"/>
  <c r="B820" i="12"/>
  <c r="E820" i="12" s="1"/>
  <c r="B816" i="13"/>
  <c r="E816" i="13" s="1"/>
  <c r="A886" i="13"/>
  <c r="E811" i="13"/>
  <c r="A883" i="11"/>
  <c r="A291" i="14"/>
  <c r="A914" i="13"/>
  <c r="A891" i="13"/>
  <c r="A885" i="13"/>
  <c r="A899" i="13"/>
  <c r="A883" i="13"/>
  <c r="A898" i="13"/>
  <c r="A902" i="12"/>
  <c r="A895" i="12"/>
  <c r="A886" i="12"/>
  <c r="A887" i="12"/>
  <c r="A888" i="12"/>
  <c r="A901" i="12"/>
  <c r="A909" i="12"/>
  <c r="A893" i="12"/>
  <c r="A894" i="12"/>
  <c r="A114" i="2"/>
  <c r="A115" i="2" s="1"/>
  <c r="A335" i="2"/>
  <c r="A224" i="2"/>
  <c r="E87" i="11"/>
  <c r="A896" i="13" l="1"/>
  <c r="A902" i="13"/>
  <c r="A910" i="13"/>
  <c r="B824" i="12"/>
  <c r="E824" i="12" s="1"/>
  <c r="B825" i="12"/>
  <c r="E825" i="12" s="1"/>
  <c r="B832" i="13"/>
  <c r="C85" i="8"/>
  <c r="B86" i="8"/>
  <c r="B834" i="12"/>
  <c r="E834" i="12" s="1"/>
  <c r="B837" i="13"/>
  <c r="E837" i="13" s="1"/>
  <c r="B842" i="12"/>
  <c r="B840" i="12"/>
  <c r="E840" i="12" s="1"/>
  <c r="B841" i="12"/>
  <c r="B839" i="12"/>
  <c r="B837" i="11"/>
  <c r="E837" i="11" s="1"/>
  <c r="B835" i="12"/>
  <c r="E835" i="12" s="1"/>
  <c r="B841" i="11"/>
  <c r="E841" i="11" s="1"/>
  <c r="B838" i="13"/>
  <c r="B833" i="12"/>
  <c r="E833" i="12" s="1"/>
  <c r="B840" i="13"/>
  <c r="E840" i="13" s="1"/>
  <c r="B839" i="13"/>
  <c r="B834" i="13"/>
  <c r="E834" i="13" s="1"/>
  <c r="E819" i="12"/>
  <c r="A897" i="13"/>
  <c r="E831" i="12"/>
  <c r="A900" i="12"/>
  <c r="B832" i="12"/>
  <c r="E818" i="12"/>
  <c r="B826" i="13"/>
  <c r="E826" i="13" s="1"/>
  <c r="B823" i="13"/>
  <c r="E823" i="13" s="1"/>
  <c r="B830" i="13"/>
  <c r="E830" i="13" s="1"/>
  <c r="B830" i="12"/>
  <c r="E830" i="12" s="1"/>
  <c r="B827" i="12"/>
  <c r="E827" i="12" s="1"/>
  <c r="B828" i="12"/>
  <c r="B823" i="11"/>
  <c r="E823" i="11" s="1"/>
  <c r="B827" i="13"/>
  <c r="E827" i="13" s="1"/>
  <c r="B825" i="13"/>
  <c r="E825" i="13" s="1"/>
  <c r="B827" i="11"/>
  <c r="E827" i="11" s="1"/>
  <c r="B831" i="13"/>
  <c r="B826" i="11"/>
  <c r="E826" i="11" s="1"/>
  <c r="B831" i="11"/>
  <c r="E831" i="11" s="1"/>
  <c r="B824" i="13"/>
  <c r="E824" i="13" s="1"/>
  <c r="B217" i="2"/>
  <c r="K217" i="2" s="1"/>
  <c r="B826" i="12"/>
  <c r="E826" i="12" s="1"/>
  <c r="B829" i="12"/>
  <c r="A901" i="11"/>
  <c r="A893" i="11"/>
  <c r="A917" i="11"/>
  <c r="B830" i="11"/>
  <c r="E830" i="11" s="1"/>
  <c r="B829" i="13"/>
  <c r="B828" i="13"/>
  <c r="A900" i="11"/>
  <c r="A896" i="11"/>
  <c r="A294" i="14"/>
  <c r="A909" i="13"/>
  <c r="A901" i="13"/>
  <c r="A908" i="13"/>
  <c r="A895" i="13"/>
  <c r="A893" i="13"/>
  <c r="A924" i="13"/>
  <c r="A903" i="12"/>
  <c r="A897" i="12"/>
  <c r="A919" i="12"/>
  <c r="A896" i="12"/>
  <c r="A911" i="12"/>
  <c r="A905" i="12"/>
  <c r="A898" i="12"/>
  <c r="A904" i="12"/>
  <c r="A912" i="12"/>
  <c r="A336" i="2"/>
  <c r="A226" i="2"/>
  <c r="A116" i="2"/>
  <c r="A903" i="11" l="1"/>
  <c r="E838" i="13"/>
  <c r="E839" i="12"/>
  <c r="A912" i="13"/>
  <c r="A910" i="11"/>
  <c r="E831" i="13"/>
  <c r="E828" i="13"/>
  <c r="A927" i="11"/>
  <c r="A911" i="11"/>
  <c r="E828" i="12"/>
  <c r="E832" i="12"/>
  <c r="A907" i="13"/>
  <c r="B843" i="13"/>
  <c r="E843" i="13" s="1"/>
  <c r="E839" i="13"/>
  <c r="E841" i="12"/>
  <c r="E842" i="12"/>
  <c r="B836" i="11"/>
  <c r="E836" i="11" s="1"/>
  <c r="B836" i="12"/>
  <c r="E836" i="12" s="1"/>
  <c r="B833" i="13"/>
  <c r="E833" i="13" s="1"/>
  <c r="B838" i="12"/>
  <c r="B841" i="13"/>
  <c r="B330" i="2"/>
  <c r="K330" i="2" s="1"/>
  <c r="B218" i="2"/>
  <c r="K218" i="2" s="1"/>
  <c r="B842" i="13"/>
  <c r="B835" i="13"/>
  <c r="E835" i="13" s="1"/>
  <c r="B836" i="13"/>
  <c r="E836" i="13" s="1"/>
  <c r="B106" i="2"/>
  <c r="K106" i="2" s="1"/>
  <c r="B840" i="11"/>
  <c r="E840" i="11" s="1"/>
  <c r="B837" i="12"/>
  <c r="E837" i="12" s="1"/>
  <c r="B833" i="11"/>
  <c r="E833" i="11" s="1"/>
  <c r="B87" i="8"/>
  <c r="C86" i="8"/>
  <c r="B847" i="13" s="1"/>
  <c r="E847" i="13" s="1"/>
  <c r="B851" i="12"/>
  <c r="B850" i="13"/>
  <c r="E850" i="13" s="1"/>
  <c r="B845" i="12"/>
  <c r="E845" i="12" s="1"/>
  <c r="B849" i="13"/>
  <c r="B850" i="11"/>
  <c r="E850" i="11" s="1"/>
  <c r="B852" i="12"/>
  <c r="B847" i="11"/>
  <c r="E847" i="11" s="1"/>
  <c r="B843" i="12"/>
  <c r="E843" i="12" s="1"/>
  <c r="B844" i="12"/>
  <c r="E844" i="12" s="1"/>
  <c r="B844" i="13"/>
  <c r="E844" i="13" s="1"/>
  <c r="B851" i="11"/>
  <c r="E851" i="11" s="1"/>
  <c r="B848" i="13"/>
  <c r="A906" i="11"/>
  <c r="E829" i="13"/>
  <c r="E829" i="12"/>
  <c r="A910" i="12"/>
  <c r="B850" i="12"/>
  <c r="E850" i="12" s="1"/>
  <c r="B845" i="13"/>
  <c r="E845" i="13" s="1"/>
  <c r="B848" i="12"/>
  <c r="B851" i="13"/>
  <c r="B107" i="2"/>
  <c r="K107" i="2" s="1"/>
  <c r="B331" i="2"/>
  <c r="K331" i="2" s="1"/>
  <c r="B847" i="12"/>
  <c r="E847" i="12" s="1"/>
  <c r="E832" i="13"/>
  <c r="A920" i="13"/>
  <c r="A906" i="13"/>
  <c r="A297" i="14"/>
  <c r="A903" i="13"/>
  <c r="A905" i="13"/>
  <c r="A911" i="13"/>
  <c r="A934" i="13"/>
  <c r="A918" i="13"/>
  <c r="A919" i="13"/>
  <c r="A906" i="12"/>
  <c r="A908" i="12"/>
  <c r="A929" i="12"/>
  <c r="A915" i="12"/>
  <c r="A921" i="12"/>
  <c r="A907" i="12"/>
  <c r="A922" i="12"/>
  <c r="A914" i="12"/>
  <c r="A913" i="12"/>
  <c r="A338" i="2"/>
  <c r="A227" i="2"/>
  <c r="A117" i="2"/>
  <c r="A930" i="13" l="1"/>
  <c r="E851" i="13"/>
  <c r="A920" i="11"/>
  <c r="A916" i="11"/>
  <c r="E852" i="12"/>
  <c r="C87" i="8"/>
  <c r="B220" i="2" s="1"/>
  <c r="K220" i="2" s="1"/>
  <c r="B88" i="8"/>
  <c r="E842" i="13"/>
  <c r="E838" i="12"/>
  <c r="B843" i="11"/>
  <c r="E843" i="11" s="1"/>
  <c r="A937" i="11"/>
  <c r="E849" i="13"/>
  <c r="E851" i="12"/>
  <c r="A921" i="11"/>
  <c r="A913" i="11"/>
  <c r="A920" i="12"/>
  <c r="A916" i="13"/>
  <c r="E848" i="12"/>
  <c r="E848" i="13"/>
  <c r="B849" i="12"/>
  <c r="B852" i="13"/>
  <c r="B846" i="12"/>
  <c r="E846" i="12" s="1"/>
  <c r="B846" i="11"/>
  <c r="E846" i="11" s="1"/>
  <c r="B219" i="2"/>
  <c r="K219" i="2" s="1"/>
  <c r="E841" i="13"/>
  <c r="A917" i="13"/>
  <c r="A922" i="13"/>
  <c r="B846" i="13"/>
  <c r="E846" i="13" s="1"/>
  <c r="A300" i="14"/>
  <c r="A928" i="13"/>
  <c r="A944" i="13"/>
  <c r="A913" i="13"/>
  <c r="A915" i="13"/>
  <c r="A929" i="13"/>
  <c r="A921" i="13"/>
  <c r="A923" i="12"/>
  <c r="A931" i="12"/>
  <c r="A924" i="12"/>
  <c r="A925" i="12"/>
  <c r="A939" i="12"/>
  <c r="A932" i="12"/>
  <c r="A918" i="12"/>
  <c r="A917" i="12"/>
  <c r="A916" i="12"/>
  <c r="A339" i="2"/>
  <c r="A228" i="2"/>
  <c r="A118" i="2"/>
  <c r="E90" i="11"/>
  <c r="A927" i="13" l="1"/>
  <c r="E852" i="13"/>
  <c r="A947" i="11"/>
  <c r="B853" i="12"/>
  <c r="E853" i="12" s="1"/>
  <c r="B89" i="8"/>
  <c r="C88" i="8"/>
  <c r="B865" i="12"/>
  <c r="E865" i="12" s="1"/>
  <c r="B872" i="12"/>
  <c r="B869" i="12"/>
  <c r="B866" i="11"/>
  <c r="E866" i="11" s="1"/>
  <c r="B870" i="11"/>
  <c r="E870" i="11" s="1"/>
  <c r="B864" i="12"/>
  <c r="E864" i="12" s="1"/>
  <c r="B863" i="12"/>
  <c r="E863" i="12" s="1"/>
  <c r="B868" i="13"/>
  <c r="B867" i="11"/>
  <c r="E867" i="11" s="1"/>
  <c r="B109" i="2"/>
  <c r="K109" i="2" s="1"/>
  <c r="B869" i="13"/>
  <c r="B863" i="11"/>
  <c r="E863" i="11" s="1"/>
  <c r="B866" i="13"/>
  <c r="E866" i="13" s="1"/>
  <c r="B871" i="12"/>
  <c r="A932" i="13"/>
  <c r="E849" i="12"/>
  <c r="A931" i="11"/>
  <c r="A940" i="13"/>
  <c r="A930" i="12"/>
  <c r="A923" i="11"/>
  <c r="B859" i="12"/>
  <c r="B853" i="11"/>
  <c r="E853" i="11" s="1"/>
  <c r="B857" i="13"/>
  <c r="E857" i="13" s="1"/>
  <c r="B861" i="12"/>
  <c r="B854" i="13"/>
  <c r="E854" i="13" s="1"/>
  <c r="B859" i="13"/>
  <c r="B862" i="12"/>
  <c r="B857" i="12"/>
  <c r="E857" i="12" s="1"/>
  <c r="B861" i="13"/>
  <c r="B856" i="11"/>
  <c r="E856" i="11" s="1"/>
  <c r="B861" i="11"/>
  <c r="E861" i="11" s="1"/>
  <c r="B855" i="13"/>
  <c r="E855" i="13" s="1"/>
  <c r="B860" i="11"/>
  <c r="E860" i="11" s="1"/>
  <c r="B860" i="12"/>
  <c r="E860" i="12" s="1"/>
  <c r="B853" i="13"/>
  <c r="E853" i="13" s="1"/>
  <c r="B856" i="12"/>
  <c r="E856" i="12" s="1"/>
  <c r="B856" i="13"/>
  <c r="E856" i="13" s="1"/>
  <c r="B855" i="12"/>
  <c r="E855" i="12" s="1"/>
  <c r="B862" i="13"/>
  <c r="B858" i="13"/>
  <c r="A930" i="11"/>
  <c r="B108" i="2"/>
  <c r="K108" i="2" s="1"/>
  <c r="B332" i="2"/>
  <c r="K332" i="2" s="1"/>
  <c r="B858" i="12"/>
  <c r="A926" i="13"/>
  <c r="B854" i="12"/>
  <c r="E854" i="12" s="1"/>
  <c r="A926" i="11"/>
  <c r="A303" i="14"/>
  <c r="A954" i="13"/>
  <c r="A939" i="13"/>
  <c r="A925" i="13"/>
  <c r="A938" i="13"/>
  <c r="A931" i="13"/>
  <c r="A923" i="13"/>
  <c r="A935" i="12"/>
  <c r="A928" i="12"/>
  <c r="A934" i="12"/>
  <c r="A941" i="12"/>
  <c r="A926" i="12"/>
  <c r="A942" i="12"/>
  <c r="A927" i="12"/>
  <c r="A949" i="12"/>
  <c r="A933" i="12"/>
  <c r="A340" i="2"/>
  <c r="A229" i="2"/>
  <c r="A119" i="2"/>
  <c r="E91" i="11"/>
  <c r="A936" i="13" l="1"/>
  <c r="E862" i="13"/>
  <c r="E869" i="13"/>
  <c r="E859" i="13"/>
  <c r="A942" i="13"/>
  <c r="E872" i="12"/>
  <c r="B871" i="11"/>
  <c r="E871" i="11" s="1"/>
  <c r="B871" i="13"/>
  <c r="B867" i="12"/>
  <c r="E867" i="12" s="1"/>
  <c r="B865" i="13"/>
  <c r="E865" i="13" s="1"/>
  <c r="B333" i="2"/>
  <c r="K333" i="2" s="1"/>
  <c r="B870" i="12"/>
  <c r="E870" i="12" s="1"/>
  <c r="B221" i="2"/>
  <c r="K221" i="2" s="1"/>
  <c r="B867" i="13"/>
  <c r="E867" i="13" s="1"/>
  <c r="B868" i="12"/>
  <c r="B872" i="13"/>
  <c r="B866" i="12"/>
  <c r="E866" i="12" s="1"/>
  <c r="B863" i="13"/>
  <c r="E863" i="13" s="1"/>
  <c r="A957" i="11"/>
  <c r="A936" i="11"/>
  <c r="E858" i="12"/>
  <c r="A940" i="11"/>
  <c r="E861" i="13"/>
  <c r="E859" i="12"/>
  <c r="A940" i="12"/>
  <c r="E869" i="12"/>
  <c r="B90" i="8"/>
  <c r="C89" i="8"/>
  <c r="B879" i="13"/>
  <c r="B873" i="12"/>
  <c r="E873" i="12" s="1"/>
  <c r="B876" i="11"/>
  <c r="E876" i="11" s="1"/>
  <c r="B874" i="12"/>
  <c r="E874" i="12" s="1"/>
  <c r="B878" i="13"/>
  <c r="B874" i="13"/>
  <c r="E874" i="13" s="1"/>
  <c r="B882" i="13"/>
  <c r="B882" i="12"/>
  <c r="B880" i="11"/>
  <c r="E880" i="11" s="1"/>
  <c r="E862" i="12"/>
  <c r="A933" i="11"/>
  <c r="E858" i="13"/>
  <c r="E861" i="12"/>
  <c r="A950" i="13"/>
  <c r="A941" i="11"/>
  <c r="E871" i="12"/>
  <c r="E868" i="13"/>
  <c r="A937" i="13"/>
  <c r="A306" i="14"/>
  <c r="A941" i="13"/>
  <c r="A949" i="13"/>
  <c r="A948" i="13"/>
  <c r="A935" i="13"/>
  <c r="A933" i="13"/>
  <c r="A964" i="13"/>
  <c r="A959" i="12"/>
  <c r="A937" i="12"/>
  <c r="A944" i="12"/>
  <c r="A952" i="12"/>
  <c r="A943" i="12"/>
  <c r="A938" i="12"/>
  <c r="A936" i="12"/>
  <c r="A945" i="12"/>
  <c r="A951" i="12"/>
  <c r="A341" i="2"/>
  <c r="A230" i="2"/>
  <c r="A120" i="2"/>
  <c r="E878" i="13" l="1"/>
  <c r="A951" i="11"/>
  <c r="A943" i="11"/>
  <c r="E882" i="13"/>
  <c r="B91" i="8"/>
  <c r="C90" i="8"/>
  <c r="B883" i="11"/>
  <c r="E883" i="11" s="1"/>
  <c r="B884" i="13"/>
  <c r="E884" i="13" s="1"/>
  <c r="B887" i="12"/>
  <c r="E887" i="12" s="1"/>
  <c r="B885" i="12"/>
  <c r="E885" i="12" s="1"/>
  <c r="B887" i="11"/>
  <c r="E887" i="11" s="1"/>
  <c r="B883" i="13"/>
  <c r="E883" i="13" s="1"/>
  <c r="B884" i="12"/>
  <c r="E884" i="12" s="1"/>
  <c r="B888" i="13"/>
  <c r="B889" i="13"/>
  <c r="B111" i="2"/>
  <c r="K111" i="2" s="1"/>
  <c r="B890" i="13"/>
  <c r="E890" i="13" s="1"/>
  <c r="B891" i="13"/>
  <c r="B223" i="2"/>
  <c r="K223" i="2" s="1"/>
  <c r="B883" i="12"/>
  <c r="E883" i="12" s="1"/>
  <c r="B891" i="12"/>
  <c r="B892" i="13"/>
  <c r="B886" i="11"/>
  <c r="E886" i="11" s="1"/>
  <c r="A950" i="11"/>
  <c r="A967" i="11"/>
  <c r="E868" i="12"/>
  <c r="A947" i="13"/>
  <c r="A960" i="13"/>
  <c r="A950" i="12"/>
  <c r="A946" i="11"/>
  <c r="A952" i="13"/>
  <c r="A946" i="13"/>
  <c r="E879" i="13"/>
  <c r="E882" i="12"/>
  <c r="B873" i="11"/>
  <c r="E873" i="11" s="1"/>
  <c r="B877" i="13"/>
  <c r="E877" i="13" s="1"/>
  <c r="B881" i="11"/>
  <c r="E881" i="11" s="1"/>
  <c r="B875" i="13"/>
  <c r="E875" i="13" s="1"/>
  <c r="B880" i="13"/>
  <c r="E880" i="13" s="1"/>
  <c r="B880" i="12"/>
  <c r="E880" i="12" s="1"/>
  <c r="B222" i="2"/>
  <c r="K222" i="2" s="1"/>
  <c r="B873" i="13"/>
  <c r="E873" i="13" s="1"/>
  <c r="B877" i="12"/>
  <c r="E877" i="12" s="1"/>
  <c r="B881" i="12"/>
  <c r="B110" i="2"/>
  <c r="K110" i="2" s="1"/>
  <c r="B876" i="13"/>
  <c r="E876" i="13" s="1"/>
  <c r="B878" i="12"/>
  <c r="B875" i="12"/>
  <c r="E875" i="12" s="1"/>
  <c r="B879" i="12"/>
  <c r="B877" i="11"/>
  <c r="E877" i="11" s="1"/>
  <c r="B334" i="2"/>
  <c r="K334" i="2" s="1"/>
  <c r="B876" i="12"/>
  <c r="E876" i="12" s="1"/>
  <c r="B881" i="13"/>
  <c r="E872" i="13"/>
  <c r="E871" i="13"/>
  <c r="A312" i="14"/>
  <c r="A945" i="13"/>
  <c r="A958" i="13"/>
  <c r="A951" i="13"/>
  <c r="A959" i="13"/>
  <c r="A974" i="13"/>
  <c r="A943" i="13"/>
  <c r="A962" i="12"/>
  <c r="A946" i="12"/>
  <c r="A954" i="12"/>
  <c r="A948" i="12"/>
  <c r="A961" i="12"/>
  <c r="A953" i="12"/>
  <c r="A947" i="12"/>
  <c r="A955" i="12"/>
  <c r="A969" i="12"/>
  <c r="A342" i="2"/>
  <c r="A231" i="2"/>
  <c r="A121" i="2"/>
  <c r="E93" i="11"/>
  <c r="E881" i="12" l="1"/>
  <c r="A956" i="13"/>
  <c r="A956" i="11"/>
  <c r="A970" i="13"/>
  <c r="A977" i="11"/>
  <c r="E891" i="12"/>
  <c r="C91" i="8"/>
  <c r="B900" i="11" s="1"/>
  <c r="E900" i="11" s="1"/>
  <c r="B92" i="8"/>
  <c r="B899" i="13"/>
  <c r="B899" i="12"/>
  <c r="B895" i="12"/>
  <c r="E895" i="12" s="1"/>
  <c r="B224" i="2"/>
  <c r="K224" i="2" s="1"/>
  <c r="B902" i="13"/>
  <c r="B894" i="12"/>
  <c r="E894" i="12" s="1"/>
  <c r="B112" i="2"/>
  <c r="K112" i="2" s="1"/>
  <c r="B901" i="12"/>
  <c r="B893" i="12"/>
  <c r="E893" i="12" s="1"/>
  <c r="A962" i="13"/>
  <c r="A960" i="12"/>
  <c r="A957" i="13"/>
  <c r="E888" i="13"/>
  <c r="A960" i="11"/>
  <c r="E891" i="13"/>
  <c r="E889" i="13"/>
  <c r="E878" i="12"/>
  <c r="A953" i="11"/>
  <c r="E881" i="13"/>
  <c r="E879" i="12"/>
  <c r="E892" i="13"/>
  <c r="B888" i="12"/>
  <c r="B886" i="12"/>
  <c r="E886" i="12" s="1"/>
  <c r="B891" i="11"/>
  <c r="E891" i="11" s="1"/>
  <c r="B889" i="12"/>
  <c r="B890" i="11"/>
  <c r="E890" i="11" s="1"/>
  <c r="B335" i="2"/>
  <c r="K335" i="2" s="1"/>
  <c r="B885" i="13"/>
  <c r="E885" i="13" s="1"/>
  <c r="B887" i="13"/>
  <c r="E887" i="13" s="1"/>
  <c r="B892" i="12"/>
  <c r="B890" i="12"/>
  <c r="E890" i="12" s="1"/>
  <c r="A961" i="11"/>
  <c r="A315" i="14"/>
  <c r="A953" i="13"/>
  <c r="A961" i="13"/>
  <c r="A968" i="13"/>
  <c r="A969" i="13"/>
  <c r="A984" i="13"/>
  <c r="A955" i="13"/>
  <c r="A958" i="12"/>
  <c r="A957" i="12"/>
  <c r="A964" i="12"/>
  <c r="A979" i="12"/>
  <c r="A963" i="12"/>
  <c r="A956" i="12"/>
  <c r="A965" i="12"/>
  <c r="A971" i="12"/>
  <c r="A972" i="12"/>
  <c r="A343" i="2"/>
  <c r="A232" i="2"/>
  <c r="A122" i="2"/>
  <c r="E902" i="13" l="1"/>
  <c r="E889" i="12"/>
  <c r="E901" i="12"/>
  <c r="B897" i="13"/>
  <c r="E897" i="13" s="1"/>
  <c r="A970" i="11"/>
  <c r="A970" i="12"/>
  <c r="A963" i="11"/>
  <c r="A972" i="13"/>
  <c r="E899" i="12"/>
  <c r="C92" i="8"/>
  <c r="B910" i="13" s="1"/>
  <c r="E910" i="13" s="1"/>
  <c r="B93" i="8"/>
  <c r="B912" i="12"/>
  <c r="A980" i="13"/>
  <c r="A971" i="11"/>
  <c r="A987" i="11"/>
  <c r="A966" i="11"/>
  <c r="E892" i="12"/>
  <c r="E888" i="12"/>
  <c r="A967" i="13"/>
  <c r="E899" i="13"/>
  <c r="B900" i="13"/>
  <c r="E900" i="13" s="1"/>
  <c r="B896" i="13"/>
  <c r="E896" i="13" s="1"/>
  <c r="B898" i="13"/>
  <c r="B893" i="11"/>
  <c r="E893" i="11" s="1"/>
  <c r="B336" i="2"/>
  <c r="K336" i="2" s="1"/>
  <c r="B894" i="13"/>
  <c r="E894" i="13" s="1"/>
  <c r="B895" i="13"/>
  <c r="E895" i="13" s="1"/>
  <c r="B896" i="11"/>
  <c r="E896" i="11" s="1"/>
  <c r="B900" i="12"/>
  <c r="E900" i="12" s="1"/>
  <c r="B902" i="12"/>
  <c r="B896" i="12"/>
  <c r="E896" i="12" s="1"/>
  <c r="B901" i="11"/>
  <c r="E901" i="11" s="1"/>
  <c r="B897" i="12"/>
  <c r="E897" i="12" s="1"/>
  <c r="B898" i="12"/>
  <c r="B893" i="13"/>
  <c r="E893" i="13" s="1"/>
  <c r="B901" i="13"/>
  <c r="B897" i="11"/>
  <c r="E897" i="11" s="1"/>
  <c r="A966" i="13"/>
  <c r="A318" i="14"/>
  <c r="A978" i="13"/>
  <c r="A994" i="13"/>
  <c r="A965" i="13"/>
  <c r="A971" i="13"/>
  <c r="A979" i="13"/>
  <c r="A963" i="13"/>
  <c r="A966" i="12"/>
  <c r="A974" i="12"/>
  <c r="A975" i="12"/>
  <c r="A982" i="12"/>
  <c r="A973" i="12"/>
  <c r="A967" i="12"/>
  <c r="A981" i="12"/>
  <c r="A989" i="12"/>
  <c r="A968" i="12"/>
  <c r="A344" i="2"/>
  <c r="A233" i="2"/>
  <c r="A123" i="2"/>
  <c r="A990" i="13" l="1"/>
  <c r="B903" i="12"/>
  <c r="E903" i="12" s="1"/>
  <c r="A976" i="13"/>
  <c r="E902" i="12"/>
  <c r="A977" i="13"/>
  <c r="B911" i="13"/>
  <c r="B911" i="11"/>
  <c r="E911" i="11" s="1"/>
  <c r="B903" i="11"/>
  <c r="E903" i="11" s="1"/>
  <c r="B910" i="12"/>
  <c r="E910" i="12" s="1"/>
  <c r="B906" i="13"/>
  <c r="E906" i="13" s="1"/>
  <c r="B907" i="13"/>
  <c r="E907" i="13" s="1"/>
  <c r="B912" i="13"/>
  <c r="B338" i="2"/>
  <c r="K338" i="2" s="1"/>
  <c r="B226" i="2"/>
  <c r="K226" i="2" s="1"/>
  <c r="B908" i="12"/>
  <c r="B905" i="13"/>
  <c r="E905" i="13" s="1"/>
  <c r="B903" i="13"/>
  <c r="E903" i="13" s="1"/>
  <c r="B114" i="2"/>
  <c r="K114" i="2" s="1"/>
  <c r="B907" i="12"/>
  <c r="E907" i="12" s="1"/>
  <c r="B906" i="12"/>
  <c r="E906" i="12" s="1"/>
  <c r="B907" i="11"/>
  <c r="E907" i="11" s="1"/>
  <c r="A973" i="11"/>
  <c r="E901" i="13"/>
  <c r="A976" i="11"/>
  <c r="A981" i="11"/>
  <c r="B904" i="13"/>
  <c r="E904" i="13" s="1"/>
  <c r="B906" i="11"/>
  <c r="E906" i="11" s="1"/>
  <c r="B909" i="12"/>
  <c r="B910" i="11"/>
  <c r="E910" i="11" s="1"/>
  <c r="B905" i="12"/>
  <c r="E905" i="12" s="1"/>
  <c r="B908" i="13"/>
  <c r="A982" i="13"/>
  <c r="A980" i="12"/>
  <c r="E898" i="12"/>
  <c r="A997" i="11"/>
  <c r="E912" i="12"/>
  <c r="A980" i="11"/>
  <c r="E898" i="13"/>
  <c r="B909" i="13"/>
  <c r="B911" i="12"/>
  <c r="B904" i="12"/>
  <c r="E904" i="12" s="1"/>
  <c r="B94" i="8"/>
  <c r="C93" i="8"/>
  <c r="B227" i="2"/>
  <c r="K227" i="2" s="1"/>
  <c r="B915" i="12"/>
  <c r="E915" i="12" s="1"/>
  <c r="B917" i="13"/>
  <c r="E917" i="13" s="1"/>
  <c r="B920" i="13"/>
  <c r="E920" i="13" s="1"/>
  <c r="B913" i="12"/>
  <c r="E913" i="12" s="1"/>
  <c r="B919" i="13"/>
  <c r="B918" i="13"/>
  <c r="B922" i="12"/>
  <c r="B921" i="12"/>
  <c r="B339" i="2"/>
  <c r="K339" i="2" s="1"/>
  <c r="B914" i="12"/>
  <c r="E914" i="12" s="1"/>
  <c r="B914" i="13"/>
  <c r="E914" i="13" s="1"/>
  <c r="B917" i="11"/>
  <c r="E917" i="11" s="1"/>
  <c r="A321" i="14"/>
  <c r="A975" i="13"/>
  <c r="A989" i="13"/>
  <c r="A973" i="13"/>
  <c r="A981" i="13"/>
  <c r="A988" i="13"/>
  <c r="A999" i="12"/>
  <c r="A991" i="12"/>
  <c r="A985" i="12"/>
  <c r="A977" i="12"/>
  <c r="A984" i="12"/>
  <c r="A978" i="12"/>
  <c r="A983" i="12"/>
  <c r="A976" i="12"/>
  <c r="A992" i="12"/>
  <c r="A345" i="2"/>
  <c r="A234" i="2"/>
  <c r="E96" i="11"/>
  <c r="A990" i="12" l="1"/>
  <c r="E921" i="12"/>
  <c r="E922" i="12"/>
  <c r="E911" i="12"/>
  <c r="A990" i="11"/>
  <c r="A986" i="11"/>
  <c r="E912" i="13"/>
  <c r="A1000" i="13"/>
  <c r="E908" i="13"/>
  <c r="A986" i="13"/>
  <c r="E918" i="13"/>
  <c r="B921" i="13"/>
  <c r="B915" i="13"/>
  <c r="E915" i="13" s="1"/>
  <c r="B917" i="12"/>
  <c r="E917" i="12" s="1"/>
  <c r="B918" i="12"/>
  <c r="B921" i="11"/>
  <c r="E921" i="11" s="1"/>
  <c r="B913" i="13"/>
  <c r="E913" i="13" s="1"/>
  <c r="B916" i="12"/>
  <c r="E916" i="12" s="1"/>
  <c r="B920" i="12"/>
  <c r="E920" i="12" s="1"/>
  <c r="B919" i="12"/>
  <c r="B922" i="13"/>
  <c r="B916" i="13"/>
  <c r="E916" i="13" s="1"/>
  <c r="B916" i="11"/>
  <c r="E916" i="11" s="1"/>
  <c r="B115" i="2"/>
  <c r="K115" i="2" s="1"/>
  <c r="B920" i="11"/>
  <c r="E920" i="11" s="1"/>
  <c r="E909" i="13"/>
  <c r="A992" i="13"/>
  <c r="E908" i="12"/>
  <c r="A987" i="13"/>
  <c r="E919" i="13"/>
  <c r="C94" i="8"/>
  <c r="B95" i="8"/>
  <c r="B932" i="12"/>
  <c r="B924" i="13"/>
  <c r="E924" i="13" s="1"/>
  <c r="B928" i="13"/>
  <c r="E909" i="12"/>
  <c r="A991" i="11"/>
  <c r="A983" i="11"/>
  <c r="E911" i="13"/>
  <c r="A324" i="14"/>
  <c r="N32" i="14"/>
  <c r="H32" i="14"/>
  <c r="D32" i="14"/>
  <c r="T32" i="14"/>
  <c r="P32" i="14"/>
  <c r="R32" i="14"/>
  <c r="A999" i="13"/>
  <c r="A998" i="13"/>
  <c r="A991" i="13"/>
  <c r="A985" i="13"/>
  <c r="A983" i="13"/>
  <c r="A986" i="12"/>
  <c r="A987" i="12"/>
  <c r="A995" i="12"/>
  <c r="A993" i="12"/>
  <c r="A988" i="12"/>
  <c r="A1001" i="12"/>
  <c r="A1002" i="12"/>
  <c r="A994" i="12"/>
  <c r="A346" i="2"/>
  <c r="A235" i="2"/>
  <c r="A1001" i="11" l="1"/>
  <c r="E928" i="13"/>
  <c r="E932" i="12"/>
  <c r="B923" i="13"/>
  <c r="E923" i="13" s="1"/>
  <c r="B931" i="13"/>
  <c r="B929" i="12"/>
  <c r="B923" i="11"/>
  <c r="E923" i="11" s="1"/>
  <c r="B926" i="12"/>
  <c r="E926" i="12" s="1"/>
  <c r="B926" i="11"/>
  <c r="E926" i="11" s="1"/>
  <c r="B925" i="13"/>
  <c r="E925" i="13" s="1"/>
  <c r="B931" i="11"/>
  <c r="E931" i="11" s="1"/>
  <c r="B927" i="13"/>
  <c r="E927" i="13" s="1"/>
  <c r="B930" i="12"/>
  <c r="E930" i="12" s="1"/>
  <c r="B228" i="2"/>
  <c r="K228" i="2" s="1"/>
  <c r="B927" i="12"/>
  <c r="E927" i="12" s="1"/>
  <c r="B340" i="2"/>
  <c r="K340" i="2" s="1"/>
  <c r="B927" i="11"/>
  <c r="E927" i="11" s="1"/>
  <c r="B116" i="2"/>
  <c r="K116" i="2" s="1"/>
  <c r="B932" i="13"/>
  <c r="B928" i="12"/>
  <c r="E918" i="12"/>
  <c r="A996" i="13"/>
  <c r="B924" i="12"/>
  <c r="E924" i="12" s="1"/>
  <c r="B930" i="11"/>
  <c r="E930" i="11" s="1"/>
  <c r="B940" i="11"/>
  <c r="E940" i="11" s="1"/>
  <c r="A993" i="11"/>
  <c r="B926" i="13"/>
  <c r="E926" i="13" s="1"/>
  <c r="B931" i="12"/>
  <c r="B925" i="12"/>
  <c r="E925" i="12" s="1"/>
  <c r="B923" i="12"/>
  <c r="E923" i="12" s="1"/>
  <c r="E922" i="13"/>
  <c r="A1000" i="11"/>
  <c r="A1000" i="12"/>
  <c r="B930" i="13"/>
  <c r="E930" i="13" s="1"/>
  <c r="B929" i="13"/>
  <c r="C95" i="8"/>
  <c r="B941" i="13" s="1"/>
  <c r="B96" i="8"/>
  <c r="B938" i="13"/>
  <c r="B939" i="13"/>
  <c r="B933" i="12"/>
  <c r="E933" i="12" s="1"/>
  <c r="B941" i="12"/>
  <c r="B941" i="11"/>
  <c r="E941" i="11" s="1"/>
  <c r="B933" i="11"/>
  <c r="E933" i="11" s="1"/>
  <c r="B934" i="12"/>
  <c r="E934" i="12" s="1"/>
  <c r="B229" i="2"/>
  <c r="K229" i="2" s="1"/>
  <c r="B942" i="12"/>
  <c r="A997" i="13"/>
  <c r="A1002" i="13"/>
  <c r="E919" i="12"/>
  <c r="E921" i="13"/>
  <c r="A996" i="11"/>
  <c r="A327" i="14"/>
  <c r="A995" i="13"/>
  <c r="A1001" i="13"/>
  <c r="A993" i="13"/>
  <c r="A997" i="12"/>
  <c r="A998" i="12"/>
  <c r="A996" i="12"/>
  <c r="A347" i="2"/>
  <c r="E941" i="13" l="1"/>
  <c r="E932" i="13"/>
  <c r="B935" i="12"/>
  <c r="E935" i="12" s="1"/>
  <c r="E931" i="12"/>
  <c r="E929" i="12"/>
  <c r="E938" i="13"/>
  <c r="E941" i="12"/>
  <c r="B940" i="13"/>
  <c r="E940" i="13" s="1"/>
  <c r="C96" i="8"/>
  <c r="B951" i="13" s="1"/>
  <c r="B97" i="8"/>
  <c r="B950" i="13"/>
  <c r="E950" i="13" s="1"/>
  <c r="B944" i="13"/>
  <c r="E944" i="13" s="1"/>
  <c r="E931" i="13"/>
  <c r="E929" i="13"/>
  <c r="E942" i="12"/>
  <c r="E939" i="13"/>
  <c r="B936" i="12"/>
  <c r="E936" i="12" s="1"/>
  <c r="B936" i="13"/>
  <c r="E936" i="13" s="1"/>
  <c r="B937" i="12"/>
  <c r="E937" i="12" s="1"/>
  <c r="B937" i="11"/>
  <c r="E937" i="11" s="1"/>
  <c r="B938" i="12"/>
  <c r="B341" i="2"/>
  <c r="K341" i="2" s="1"/>
  <c r="B117" i="2"/>
  <c r="K117" i="2" s="1"/>
  <c r="B942" i="13"/>
  <c r="B937" i="13"/>
  <c r="E937" i="13" s="1"/>
  <c r="B936" i="11"/>
  <c r="E936" i="11" s="1"/>
  <c r="B934" i="13"/>
  <c r="E934" i="13" s="1"/>
  <c r="B935" i="13"/>
  <c r="E935" i="13" s="1"/>
  <c r="B940" i="12"/>
  <c r="E940" i="12" s="1"/>
  <c r="B939" i="12"/>
  <c r="B933" i="13"/>
  <c r="E933" i="13" s="1"/>
  <c r="E928" i="12"/>
  <c r="A330" i="14"/>
  <c r="L28" i="14"/>
  <c r="J28" i="14"/>
  <c r="P28" i="14"/>
  <c r="V28" i="14"/>
  <c r="J31" i="14"/>
  <c r="H31" i="14"/>
  <c r="T28" i="14"/>
  <c r="N28" i="14"/>
  <c r="R28" i="14"/>
  <c r="E951" i="13" l="1"/>
  <c r="B944" i="12"/>
  <c r="E944" i="12" s="1"/>
  <c r="B946" i="13"/>
  <c r="E946" i="13" s="1"/>
  <c r="B98" i="8"/>
  <c r="C97" i="8"/>
  <c r="B961" i="12" s="1"/>
  <c r="B954" i="13"/>
  <c r="E954" i="13" s="1"/>
  <c r="B962" i="12"/>
  <c r="B231" i="2"/>
  <c r="K231" i="2" s="1"/>
  <c r="B958" i="13"/>
  <c r="B960" i="11"/>
  <c r="E960" i="11" s="1"/>
  <c r="B959" i="13"/>
  <c r="B960" i="13"/>
  <c r="E960" i="13" s="1"/>
  <c r="B953" i="12"/>
  <c r="E953" i="12" s="1"/>
  <c r="B954" i="12"/>
  <c r="E954" i="12" s="1"/>
  <c r="E942" i="13"/>
  <c r="E938" i="12"/>
  <c r="E939" i="12"/>
  <c r="B949" i="13"/>
  <c r="B342" i="2"/>
  <c r="K342" i="2" s="1"/>
  <c r="B948" i="13"/>
  <c r="B952" i="12"/>
  <c r="B118" i="2"/>
  <c r="K118" i="2" s="1"/>
  <c r="B943" i="11"/>
  <c r="E943" i="11" s="1"/>
  <c r="B943" i="13"/>
  <c r="E943" i="13" s="1"/>
  <c r="B230" i="2"/>
  <c r="K230" i="2" s="1"/>
  <c r="B945" i="13"/>
  <c r="E945" i="13" s="1"/>
  <c r="B949" i="12"/>
  <c r="B950" i="11"/>
  <c r="E950" i="11" s="1"/>
  <c r="B951" i="11"/>
  <c r="E951" i="11" s="1"/>
  <c r="B946" i="12"/>
  <c r="E946" i="12" s="1"/>
  <c r="B947" i="12"/>
  <c r="E947" i="12" s="1"/>
  <c r="B947" i="13"/>
  <c r="E947" i="13" s="1"/>
  <c r="B950" i="12"/>
  <c r="E950" i="12" s="1"/>
  <c r="B952" i="13"/>
  <c r="B948" i="12"/>
  <c r="B951" i="12"/>
  <c r="B945" i="12"/>
  <c r="E945" i="12" s="1"/>
  <c r="B943" i="12"/>
  <c r="E943" i="12" s="1"/>
  <c r="B955" i="12"/>
  <c r="E955" i="12" s="1"/>
  <c r="A333" i="14"/>
  <c r="E100" i="11"/>
  <c r="E961" i="12" l="1"/>
  <c r="E952" i="13"/>
  <c r="E959" i="13"/>
  <c r="E962" i="12"/>
  <c r="C98" i="8"/>
  <c r="B966" i="13" s="1"/>
  <c r="E966" i="13" s="1"/>
  <c r="B99" i="8"/>
  <c r="B963" i="12"/>
  <c r="E963" i="12" s="1"/>
  <c r="B969" i="13"/>
  <c r="B971" i="12"/>
  <c r="B968" i="13"/>
  <c r="B967" i="13"/>
  <c r="E967" i="13" s="1"/>
  <c r="B972" i="13"/>
  <c r="B972" i="12"/>
  <c r="B970" i="13"/>
  <c r="E970" i="13" s="1"/>
  <c r="B965" i="12"/>
  <c r="E965" i="12" s="1"/>
  <c r="B232" i="2"/>
  <c r="K232" i="2" s="1"/>
  <c r="B970" i="12"/>
  <c r="E970" i="12" s="1"/>
  <c r="E951" i="12"/>
  <c r="B120" i="2"/>
  <c r="K120" i="2" s="1"/>
  <c r="B965" i="13"/>
  <c r="E965" i="13" s="1"/>
  <c r="B971" i="13"/>
  <c r="B953" i="11"/>
  <c r="E953" i="11" s="1"/>
  <c r="B963" i="13"/>
  <c r="E963" i="13" s="1"/>
  <c r="B964" i="12"/>
  <c r="E964" i="12" s="1"/>
  <c r="B344" i="2"/>
  <c r="K344" i="2" s="1"/>
  <c r="B968" i="12"/>
  <c r="E948" i="13"/>
  <c r="E948" i="12"/>
  <c r="E949" i="12"/>
  <c r="E952" i="12"/>
  <c r="E949" i="13"/>
  <c r="E958" i="13"/>
  <c r="B966" i="11"/>
  <c r="E966" i="11" s="1"/>
  <c r="B967" i="12"/>
  <c r="E967" i="12" s="1"/>
  <c r="B959" i="12"/>
  <c r="B962" i="13"/>
  <c r="B956" i="11"/>
  <c r="E956" i="11" s="1"/>
  <c r="B953" i="13"/>
  <c r="E953" i="13" s="1"/>
  <c r="B961" i="13"/>
  <c r="B343" i="2"/>
  <c r="K343" i="2" s="1"/>
  <c r="B957" i="12"/>
  <c r="E957" i="12" s="1"/>
  <c r="B957" i="13"/>
  <c r="E957" i="13" s="1"/>
  <c r="B955" i="13"/>
  <c r="E955" i="13" s="1"/>
  <c r="B956" i="12"/>
  <c r="E956" i="12" s="1"/>
  <c r="B119" i="2"/>
  <c r="K119" i="2" s="1"/>
  <c r="B961" i="11"/>
  <c r="E961" i="11" s="1"/>
  <c r="B958" i="12"/>
  <c r="B956" i="13"/>
  <c r="E956" i="13" s="1"/>
  <c r="L82" i="13"/>
  <c r="J82" i="13"/>
  <c r="A336" i="14"/>
  <c r="F553" i="12"/>
  <c r="J693" i="12"/>
  <c r="F243" i="12"/>
  <c r="F893" i="12"/>
  <c r="L473" i="12"/>
  <c r="F933" i="12"/>
  <c r="G883" i="12"/>
  <c r="G833" i="12"/>
  <c r="H613" i="12"/>
  <c r="I173" i="12"/>
  <c r="H123" i="12"/>
  <c r="J433" i="12"/>
  <c r="J633" i="12"/>
  <c r="F853" i="12"/>
  <c r="G653" i="12"/>
  <c r="G843" i="12"/>
  <c r="I513" i="12"/>
  <c r="J623" i="12"/>
  <c r="G633" i="12"/>
  <c r="K643" i="12"/>
  <c r="F843" i="12"/>
  <c r="L113" i="12"/>
  <c r="L243" i="12"/>
  <c r="I223" i="12"/>
  <c r="J203" i="12"/>
  <c r="H713" i="12"/>
  <c r="J943" i="12"/>
  <c r="K863" i="12"/>
  <c r="K103" i="12"/>
  <c r="G433" i="12"/>
  <c r="G463" i="12"/>
  <c r="K283" i="12"/>
  <c r="J913" i="12"/>
  <c r="I573" i="12"/>
  <c r="K193" i="12"/>
  <c r="J783" i="12"/>
  <c r="L483" i="12"/>
  <c r="L543" i="12"/>
  <c r="I423" i="12"/>
  <c r="H793" i="12"/>
  <c r="K523" i="12"/>
  <c r="L683" i="12"/>
  <c r="K853" i="12"/>
  <c r="F873" i="12"/>
  <c r="J403" i="12"/>
  <c r="L433" i="12"/>
  <c r="K723" i="12"/>
  <c r="H803" i="12"/>
  <c r="I843" i="12"/>
  <c r="J613" i="12"/>
  <c r="L373" i="12"/>
  <c r="I823" i="12"/>
  <c r="H383" i="12"/>
  <c r="J293" i="12"/>
  <c r="F673" i="12"/>
  <c r="L963" i="12"/>
  <c r="H353" i="12"/>
  <c r="L863" i="12"/>
  <c r="K483" i="12"/>
  <c r="F173" i="12"/>
  <c r="F823" i="12"/>
  <c r="L623" i="12"/>
  <c r="F433" i="12"/>
  <c r="H173" i="12"/>
  <c r="J483" i="12"/>
  <c r="J473" i="12"/>
  <c r="G753" i="12"/>
  <c r="J373" i="12"/>
  <c r="L773" i="12"/>
  <c r="F323" i="12"/>
  <c r="G703" i="12"/>
  <c r="J903" i="12"/>
  <c r="K873" i="12"/>
  <c r="I383" i="12"/>
  <c r="L733" i="12"/>
  <c r="J423" i="12"/>
  <c r="L603" i="12"/>
  <c r="J703" i="12"/>
  <c r="J223" i="12"/>
  <c r="F883" i="12"/>
  <c r="H363" i="12"/>
  <c r="G423" i="12"/>
  <c r="K423" i="12"/>
  <c r="K173" i="12"/>
  <c r="H443" i="12"/>
  <c r="L563" i="12"/>
  <c r="I593" i="12"/>
  <c r="H153" i="12"/>
  <c r="J573" i="12"/>
  <c r="I543" i="12"/>
  <c r="F293" i="12"/>
  <c r="J963" i="12"/>
  <c r="G263" i="12"/>
  <c r="K933" i="12"/>
  <c r="J523" i="12"/>
  <c r="H323" i="12"/>
  <c r="H473" i="12"/>
  <c r="K843" i="12"/>
  <c r="I623" i="12"/>
  <c r="K433" i="12"/>
  <c r="H273" i="12"/>
  <c r="I553" i="12"/>
  <c r="K113" i="12"/>
  <c r="I873" i="12"/>
  <c r="I233" i="12"/>
  <c r="I433" i="12"/>
  <c r="K253" i="12"/>
  <c r="J713" i="12"/>
  <c r="H333" i="12"/>
  <c r="H483" i="12"/>
  <c r="F613" i="12"/>
  <c r="H133" i="12"/>
  <c r="K803" i="12"/>
  <c r="I413" i="12"/>
  <c r="I213" i="12"/>
  <c r="H823" i="12"/>
  <c r="L673" i="12"/>
  <c r="L713" i="12"/>
  <c r="I493" i="12"/>
  <c r="J183" i="12"/>
  <c r="L463" i="12"/>
  <c r="I193" i="12"/>
  <c r="J383" i="12"/>
  <c r="J553" i="12"/>
  <c r="I783" i="12"/>
  <c r="G643" i="12"/>
  <c r="G233" i="12"/>
  <c r="K333" i="12"/>
  <c r="H113" i="12"/>
  <c r="F413" i="12"/>
  <c r="F233" i="12"/>
  <c r="J263" i="12"/>
  <c r="H493" i="12"/>
  <c r="K473" i="12"/>
  <c r="F453" i="12"/>
  <c r="I393" i="12"/>
  <c r="G163" i="12"/>
  <c r="L403" i="12"/>
  <c r="K443" i="12"/>
  <c r="K213" i="12"/>
  <c r="H253" i="12"/>
  <c r="J173" i="12"/>
  <c r="L153" i="12"/>
  <c r="F383" i="12"/>
  <c r="K243" i="12"/>
  <c r="J103" i="12"/>
  <c r="J873" i="12"/>
  <c r="G563" i="12"/>
  <c r="L703" i="12"/>
  <c r="H663" i="12"/>
  <c r="I913" i="12"/>
  <c r="L493" i="12"/>
  <c r="H683" i="12"/>
  <c r="F723" i="12"/>
  <c r="F863" i="12"/>
  <c r="I803" i="12"/>
  <c r="F363" i="12"/>
  <c r="F763" i="12"/>
  <c r="G183" i="12"/>
  <c r="F963" i="12"/>
  <c r="H243" i="12"/>
  <c r="L793" i="12"/>
  <c r="K323" i="12"/>
  <c r="F503" i="12"/>
  <c r="I633" i="12"/>
  <c r="H413" i="12"/>
  <c r="I103" i="12"/>
  <c r="I613" i="12"/>
  <c r="L633" i="12"/>
  <c r="L413" i="12"/>
  <c r="H733" i="12"/>
  <c r="I663" i="12"/>
  <c r="H903" i="12"/>
  <c r="H263" i="12"/>
  <c r="I833" i="12"/>
  <c r="L203" i="12"/>
  <c r="J543" i="12"/>
  <c r="L663" i="12"/>
  <c r="L953" i="12"/>
  <c r="H213" i="12"/>
  <c r="K943" i="12"/>
  <c r="G373" i="12"/>
  <c r="J663" i="12"/>
  <c r="K693" i="12"/>
  <c r="K543" i="12"/>
  <c r="K513" i="12"/>
  <c r="L423" i="12"/>
  <c r="K563" i="12"/>
  <c r="L553" i="12"/>
  <c r="F923" i="12"/>
  <c r="G413" i="12"/>
  <c r="J343" i="12"/>
  <c r="L323" i="12"/>
  <c r="H563" i="12"/>
  <c r="G473" i="12"/>
  <c r="K913" i="12"/>
  <c r="I113" i="12"/>
  <c r="L903" i="12"/>
  <c r="G963" i="12"/>
  <c r="I183" i="12"/>
  <c r="F563" i="12"/>
  <c r="L383" i="12"/>
  <c r="J283" i="12"/>
  <c r="F183" i="12"/>
  <c r="K353" i="12"/>
  <c r="H843" i="12"/>
  <c r="K393" i="12"/>
  <c r="G243" i="12"/>
  <c r="K653" i="12"/>
  <c r="K233" i="12"/>
  <c r="F593" i="12"/>
  <c r="K413" i="12"/>
  <c r="G873" i="12"/>
  <c r="H653" i="12"/>
  <c r="K823" i="12"/>
  <c r="I813" i="12"/>
  <c r="F253" i="12"/>
  <c r="L583" i="12"/>
  <c r="J743" i="12"/>
  <c r="L93" i="12"/>
  <c r="K553" i="12"/>
  <c r="J643" i="12"/>
  <c r="K713" i="12"/>
  <c r="H193" i="12"/>
  <c r="J863" i="12"/>
  <c r="K403" i="12"/>
  <c r="I933" i="12"/>
  <c r="L643" i="12"/>
  <c r="L293" i="12"/>
  <c r="H523" i="12"/>
  <c r="G663" i="12"/>
  <c r="J93" i="12"/>
  <c r="K883" i="12"/>
  <c r="I133" i="12"/>
  <c r="L533" i="12"/>
  <c r="H553" i="12"/>
  <c r="F93" i="12"/>
  <c r="L443" i="12"/>
  <c r="J673" i="12"/>
  <c r="F533" i="12"/>
  <c r="I583" i="12"/>
  <c r="L363" i="12"/>
  <c r="L883" i="12"/>
  <c r="L303" i="12"/>
  <c r="I153" i="12"/>
  <c r="J303" i="12"/>
  <c r="F153" i="12"/>
  <c r="G863" i="12"/>
  <c r="F143" i="12"/>
  <c r="G713" i="12"/>
  <c r="I243" i="12"/>
  <c r="H103" i="12"/>
  <c r="H893" i="12"/>
  <c r="L393" i="12"/>
  <c r="G693" i="12"/>
  <c r="H833" i="12"/>
  <c r="I753" i="12"/>
  <c r="J823" i="12"/>
  <c r="L453" i="12"/>
  <c r="F733" i="12"/>
  <c r="I353" i="12"/>
  <c r="F523" i="12"/>
  <c r="L213" i="12"/>
  <c r="K143" i="12"/>
  <c r="F493" i="12"/>
  <c r="L693" i="12"/>
  <c r="G603" i="12"/>
  <c r="K503" i="12"/>
  <c r="L723" i="12"/>
  <c r="G343" i="12"/>
  <c r="G893" i="12"/>
  <c r="I273" i="12"/>
  <c r="J853" i="12"/>
  <c r="G503" i="12"/>
  <c r="F423" i="12"/>
  <c r="H963" i="12"/>
  <c r="H913" i="12"/>
  <c r="G683" i="12"/>
  <c r="J143" i="12"/>
  <c r="I703" i="12"/>
  <c r="I893" i="12"/>
  <c r="J733" i="12"/>
  <c r="H763" i="12"/>
  <c r="J493" i="12"/>
  <c r="K833" i="12"/>
  <c r="F913" i="12"/>
  <c r="H783" i="12"/>
  <c r="K373" i="12"/>
  <c r="F943" i="12"/>
  <c r="L573" i="12"/>
  <c r="K263" i="12"/>
  <c r="I313" i="12"/>
  <c r="G173" i="12"/>
  <c r="J833" i="12"/>
  <c r="I483" i="12"/>
  <c r="K753" i="12"/>
  <c r="L133" i="12"/>
  <c r="K733" i="12"/>
  <c r="K633" i="12"/>
  <c r="F693" i="12"/>
  <c r="G483" i="12"/>
  <c r="L923" i="12"/>
  <c r="G533" i="12"/>
  <c r="K743" i="12"/>
  <c r="H633" i="12"/>
  <c r="J593" i="12"/>
  <c r="J123" i="12"/>
  <c r="K133" i="12"/>
  <c r="F113" i="12"/>
  <c r="H543" i="12"/>
  <c r="L513" i="12"/>
  <c r="H93" i="12"/>
  <c r="K453" i="12"/>
  <c r="I453" i="12"/>
  <c r="J723" i="12"/>
  <c r="L103" i="12"/>
  <c r="K573" i="12"/>
  <c r="I883" i="12"/>
  <c r="I93" i="12"/>
  <c r="K313" i="12"/>
  <c r="H393" i="12"/>
  <c r="L143" i="12"/>
  <c r="I683" i="12"/>
  <c r="J583" i="12"/>
  <c r="I253" i="12"/>
  <c r="G283" i="12"/>
  <c r="L813" i="12"/>
  <c r="I503" i="12"/>
  <c r="G773" i="12"/>
  <c r="J413" i="12"/>
  <c r="F443" i="12"/>
  <c r="H573" i="12"/>
  <c r="L913" i="12"/>
  <c r="I403" i="12"/>
  <c r="G823" i="12"/>
  <c r="K293" i="12"/>
  <c r="H953" i="12"/>
  <c r="I943" i="12"/>
  <c r="H933" i="12"/>
  <c r="L873" i="12"/>
  <c r="H813" i="12"/>
  <c r="G783" i="12"/>
  <c r="K383" i="12"/>
  <c r="K223" i="12"/>
  <c r="G193" i="12"/>
  <c r="G743" i="12"/>
  <c r="I283" i="12"/>
  <c r="I713" i="12"/>
  <c r="H313" i="12"/>
  <c r="J813" i="12"/>
  <c r="J803" i="12"/>
  <c r="G623" i="12"/>
  <c r="F803" i="12"/>
  <c r="J533" i="12"/>
  <c r="L823" i="12"/>
  <c r="G923" i="12"/>
  <c r="L593" i="12"/>
  <c r="H433" i="12"/>
  <c r="J153" i="12"/>
  <c r="H183" i="12"/>
  <c r="H343" i="12"/>
  <c r="J893" i="12"/>
  <c r="G293" i="12"/>
  <c r="I523" i="12"/>
  <c r="G733" i="12"/>
  <c r="I603" i="12"/>
  <c r="I203" i="12"/>
  <c r="G543" i="12"/>
  <c r="I793" i="12"/>
  <c r="F223" i="12"/>
  <c r="G813" i="12"/>
  <c r="H943" i="12"/>
  <c r="F623" i="12"/>
  <c r="G113" i="12"/>
  <c r="K203" i="12"/>
  <c r="K623" i="12"/>
  <c r="J763" i="12"/>
  <c r="L503" i="12"/>
  <c r="K93" i="12"/>
  <c r="K703" i="12"/>
  <c r="H583" i="12"/>
  <c r="L803" i="12"/>
  <c r="J923" i="12"/>
  <c r="J443" i="12"/>
  <c r="F663" i="12"/>
  <c r="K903" i="12"/>
  <c r="L313" i="12"/>
  <c r="L523" i="12"/>
  <c r="F743" i="12"/>
  <c r="G613" i="12"/>
  <c r="H623" i="12"/>
  <c r="F633" i="12"/>
  <c r="G903" i="12"/>
  <c r="L173" i="12"/>
  <c r="J253" i="12"/>
  <c r="K493" i="12"/>
  <c r="H283" i="12"/>
  <c r="G553" i="12"/>
  <c r="H853" i="12"/>
  <c r="H873" i="12"/>
  <c r="I163" i="12"/>
  <c r="F123" i="12"/>
  <c r="F543" i="12"/>
  <c r="F393" i="12"/>
  <c r="K153" i="12"/>
  <c r="J363" i="12"/>
  <c r="H503" i="12"/>
  <c r="J133" i="12"/>
  <c r="J393" i="12"/>
  <c r="I733" i="12"/>
  <c r="I653" i="12"/>
  <c r="F903" i="12"/>
  <c r="I373" i="12"/>
  <c r="L183" i="12"/>
  <c r="I343" i="12"/>
  <c r="L273" i="12"/>
  <c r="K583" i="12"/>
  <c r="H723" i="12"/>
  <c r="F583" i="12"/>
  <c r="K613" i="12"/>
  <c r="H673" i="12"/>
  <c r="J333" i="12"/>
  <c r="J933" i="12"/>
  <c r="G493" i="12"/>
  <c r="L253" i="12"/>
  <c r="J243" i="12"/>
  <c r="F783" i="12"/>
  <c r="K953" i="12"/>
  <c r="L933" i="12"/>
  <c r="L333" i="12"/>
  <c r="F353" i="12"/>
  <c r="G333" i="12"/>
  <c r="F653" i="12"/>
  <c r="I443" i="12"/>
  <c r="F343" i="12"/>
  <c r="J843" i="12"/>
  <c r="K603" i="12"/>
  <c r="H303" i="12"/>
  <c r="K663" i="12"/>
  <c r="J883" i="12"/>
  <c r="I123" i="12"/>
  <c r="I743" i="12"/>
  <c r="I263" i="12"/>
  <c r="I693" i="12"/>
  <c r="G443" i="12"/>
  <c r="G723" i="12"/>
  <c r="L193" i="12"/>
  <c r="L833" i="12"/>
  <c r="J163" i="12"/>
  <c r="I903" i="12"/>
  <c r="F643" i="12"/>
  <c r="K363" i="12"/>
  <c r="H163" i="12"/>
  <c r="H703" i="12"/>
  <c r="L163" i="12"/>
  <c r="F713" i="12"/>
  <c r="I293" i="12"/>
  <c r="J463" i="12"/>
  <c r="G943" i="12"/>
  <c r="J563" i="12"/>
  <c r="H373" i="12"/>
  <c r="F193" i="12"/>
  <c r="G913" i="12"/>
  <c r="K773" i="12"/>
  <c r="G363" i="12"/>
  <c r="J193" i="12"/>
  <c r="J653" i="12"/>
  <c r="H513" i="12"/>
  <c r="F793" i="12"/>
  <c r="G583" i="12"/>
  <c r="K183" i="12"/>
  <c r="F273" i="12"/>
  <c r="I723" i="12"/>
  <c r="J683" i="12"/>
  <c r="J313" i="12"/>
  <c r="F203" i="12"/>
  <c r="L763" i="12"/>
  <c r="K593" i="12"/>
  <c r="F313" i="12"/>
  <c r="J603" i="12"/>
  <c r="F283" i="12"/>
  <c r="F463" i="12"/>
  <c r="F603" i="12"/>
  <c r="K163" i="12"/>
  <c r="K793" i="12"/>
  <c r="F483" i="12"/>
  <c r="J273" i="12"/>
  <c r="J753" i="12"/>
  <c r="H883" i="12"/>
  <c r="J113" i="12"/>
  <c r="G123" i="12"/>
  <c r="G253" i="12"/>
  <c r="F133" i="12"/>
  <c r="I333" i="12"/>
  <c r="H293" i="12"/>
  <c r="F813" i="12"/>
  <c r="H643" i="12"/>
  <c r="G353" i="12"/>
  <c r="K123" i="12"/>
  <c r="J793" i="12"/>
  <c r="J353" i="12"/>
  <c r="F953" i="12"/>
  <c r="K963" i="12"/>
  <c r="G313" i="12"/>
  <c r="L743" i="12"/>
  <c r="J513" i="12"/>
  <c r="K303" i="12"/>
  <c r="L853" i="12"/>
  <c r="G573" i="12"/>
  <c r="F403" i="12"/>
  <c r="F773" i="12"/>
  <c r="L353" i="12"/>
  <c r="I673" i="12"/>
  <c r="F473" i="12"/>
  <c r="F703" i="12"/>
  <c r="G153" i="12"/>
  <c r="I763" i="12"/>
  <c r="G213" i="12"/>
  <c r="H693" i="12"/>
  <c r="L233" i="12"/>
  <c r="H463" i="12"/>
  <c r="F163" i="12"/>
  <c r="H403" i="12"/>
  <c r="G793" i="12"/>
  <c r="H223" i="12"/>
  <c r="I363" i="12"/>
  <c r="G523" i="12"/>
  <c r="K783" i="12"/>
  <c r="I923" i="12"/>
  <c r="J323" i="12"/>
  <c r="G763" i="12"/>
  <c r="I473" i="12"/>
  <c r="G223" i="12"/>
  <c r="L283" i="12"/>
  <c r="L783" i="12"/>
  <c r="L893" i="12"/>
  <c r="H533" i="12"/>
  <c r="I303" i="12"/>
  <c r="H423" i="12"/>
  <c r="I533" i="12"/>
  <c r="G803" i="12"/>
  <c r="H773" i="12"/>
  <c r="H923" i="12"/>
  <c r="H203" i="12"/>
  <c r="J453" i="12"/>
  <c r="F753" i="12"/>
  <c r="G383" i="12"/>
  <c r="H453" i="12"/>
  <c r="K763" i="12"/>
  <c r="L653" i="12"/>
  <c r="G273" i="12"/>
  <c r="I643" i="12"/>
  <c r="L843" i="12"/>
  <c r="H863" i="12"/>
  <c r="L753" i="12"/>
  <c r="K273" i="12"/>
  <c r="K533" i="12"/>
  <c r="H593" i="12"/>
  <c r="G323" i="12"/>
  <c r="G453" i="12"/>
  <c r="I863" i="12"/>
  <c r="H233" i="12"/>
  <c r="F833" i="12"/>
  <c r="L943" i="12"/>
  <c r="F303" i="12"/>
  <c r="F213" i="12"/>
  <c r="G593" i="12"/>
  <c r="H753" i="12"/>
  <c r="I323" i="12"/>
  <c r="K813" i="12"/>
  <c r="F333" i="12"/>
  <c r="L263" i="12"/>
  <c r="F513" i="12"/>
  <c r="G953" i="12"/>
  <c r="I563" i="12"/>
  <c r="K893" i="12"/>
  <c r="K923" i="12"/>
  <c r="G403" i="12"/>
  <c r="I953" i="12"/>
  <c r="G303" i="12"/>
  <c r="K673" i="12"/>
  <c r="K683" i="12"/>
  <c r="H743" i="12"/>
  <c r="G853" i="12"/>
  <c r="I143" i="12"/>
  <c r="L343" i="12"/>
  <c r="L223" i="12"/>
  <c r="G143" i="12"/>
  <c r="I853" i="12"/>
  <c r="L613" i="12"/>
  <c r="L123" i="12"/>
  <c r="H603" i="12"/>
  <c r="G513" i="12"/>
  <c r="G933" i="12"/>
  <c r="F683" i="12"/>
  <c r="F263" i="12"/>
  <c r="K463" i="12"/>
  <c r="I963" i="12"/>
  <c r="G393" i="12"/>
  <c r="J953" i="12"/>
  <c r="K343" i="12"/>
  <c r="J773" i="12"/>
  <c r="G203" i="12"/>
  <c r="F573" i="12"/>
  <c r="G673" i="12"/>
  <c r="G133" i="12"/>
  <c r="H143" i="12"/>
  <c r="J503" i="12"/>
  <c r="J213" i="12"/>
  <c r="I773" i="12"/>
  <c r="J233" i="12"/>
  <c r="F373" i="12"/>
  <c r="I463" i="12"/>
  <c r="K923" i="11"/>
  <c r="H293" i="11"/>
  <c r="G933" i="11"/>
  <c r="H843" i="11"/>
  <c r="L413" i="11"/>
  <c r="F173" i="11"/>
  <c r="K513" i="11"/>
  <c r="K83" i="11"/>
  <c r="G373" i="11"/>
  <c r="J893" i="11"/>
  <c r="G853" i="11"/>
  <c r="L723" i="11"/>
  <c r="K133" i="11"/>
  <c r="F243" i="11"/>
  <c r="K333" i="11"/>
  <c r="I653" i="11"/>
  <c r="J503" i="11"/>
  <c r="G293" i="11"/>
  <c r="J723" i="11"/>
  <c r="F643" i="11"/>
  <c r="K433" i="11"/>
  <c r="I523" i="11"/>
  <c r="I623" i="11"/>
  <c r="F703" i="11"/>
  <c r="H703" i="11"/>
  <c r="I923" i="11"/>
  <c r="K633" i="11"/>
  <c r="K453" i="11"/>
  <c r="K623" i="11"/>
  <c r="K523" i="11"/>
  <c r="I573" i="11"/>
  <c r="K853" i="11"/>
  <c r="I433" i="11"/>
  <c r="G443" i="11"/>
  <c r="J273" i="11"/>
  <c r="F323" i="11"/>
  <c r="I483" i="11"/>
  <c r="K643" i="11"/>
  <c r="G713" i="11"/>
  <c r="F883" i="11"/>
  <c r="G353" i="11"/>
  <c r="J583" i="11"/>
  <c r="I613" i="11"/>
  <c r="K803" i="11"/>
  <c r="I813" i="11"/>
  <c r="I473" i="11"/>
  <c r="K373" i="11"/>
  <c r="H713" i="11"/>
  <c r="I243" i="11"/>
  <c r="L613" i="11"/>
  <c r="H413" i="11"/>
  <c r="H533" i="11"/>
  <c r="J873" i="11"/>
  <c r="G463" i="11"/>
  <c r="H813" i="11"/>
  <c r="K863" i="11"/>
  <c r="K243" i="11"/>
  <c r="F683" i="11"/>
  <c r="G733" i="11"/>
  <c r="H153" i="11"/>
  <c r="F583" i="11"/>
  <c r="F363" i="11"/>
  <c r="J483" i="11"/>
  <c r="L423" i="11"/>
  <c r="F753" i="11"/>
  <c r="L873" i="11"/>
  <c r="F203" i="11"/>
  <c r="G393" i="11"/>
  <c r="G843" i="11"/>
  <c r="I543" i="11"/>
  <c r="H193" i="11"/>
  <c r="J713" i="11"/>
  <c r="J593" i="11"/>
  <c r="G633" i="11"/>
  <c r="J773" i="11"/>
  <c r="G203" i="11"/>
  <c r="F383" i="11"/>
  <c r="F803" i="11"/>
  <c r="L233" i="11"/>
  <c r="K463" i="11"/>
  <c r="G333" i="11"/>
  <c r="J923" i="11"/>
  <c r="G303" i="11"/>
  <c r="H753" i="11"/>
  <c r="H263" i="11"/>
  <c r="F313" i="11"/>
  <c r="I873" i="11"/>
  <c r="K193" i="11"/>
  <c r="I823" i="11"/>
  <c r="H113" i="11"/>
  <c r="F773" i="11"/>
  <c r="H133" i="11"/>
  <c r="J823" i="11"/>
  <c r="G403" i="11"/>
  <c r="J373" i="11"/>
  <c r="J323" i="11"/>
  <c r="K733" i="11"/>
  <c r="G283" i="11"/>
  <c r="H613" i="11"/>
  <c r="F153" i="11"/>
  <c r="J103" i="11"/>
  <c r="I233" i="11"/>
  <c r="I743" i="11"/>
  <c r="K313" i="11"/>
  <c r="H313" i="11"/>
  <c r="K163" i="11"/>
  <c r="H923" i="11"/>
  <c r="G483" i="11"/>
  <c r="H93" i="11"/>
  <c r="G243" i="11"/>
  <c r="F573" i="11"/>
  <c r="K943" i="11"/>
  <c r="F493" i="11"/>
  <c r="I343" i="11"/>
  <c r="I853" i="11"/>
  <c r="F343" i="11"/>
  <c r="I643" i="11"/>
  <c r="I153" i="11"/>
  <c r="G363" i="11"/>
  <c r="G583" i="11"/>
  <c r="G893" i="11"/>
  <c r="J943" i="11"/>
  <c r="I763" i="11"/>
  <c r="K573" i="11"/>
  <c r="H403" i="11"/>
  <c r="J123" i="11"/>
  <c r="F483" i="11"/>
  <c r="H523" i="11"/>
  <c r="I943" i="11"/>
  <c r="J133" i="11"/>
  <c r="F423" i="11"/>
  <c r="I733" i="11"/>
  <c r="H653" i="11"/>
  <c r="K393" i="11"/>
  <c r="J213" i="11"/>
  <c r="L763" i="11"/>
  <c r="K423" i="11"/>
  <c r="L813" i="11"/>
  <c r="I383" i="11"/>
  <c r="F813" i="11"/>
  <c r="J753" i="11"/>
  <c r="L263" i="11"/>
  <c r="J743" i="11"/>
  <c r="K273" i="11"/>
  <c r="F393" i="11"/>
  <c r="K533" i="11"/>
  <c r="K903" i="11"/>
  <c r="K873" i="11"/>
  <c r="L463" i="11"/>
  <c r="K543" i="11"/>
  <c r="L93" i="11"/>
  <c r="I503" i="11"/>
  <c r="J113" i="11"/>
  <c r="F623" i="11"/>
  <c r="G773" i="11"/>
  <c r="H493" i="11"/>
  <c r="H803" i="11"/>
  <c r="K93" i="11"/>
  <c r="H303" i="11"/>
  <c r="L393" i="11"/>
  <c r="F413" i="11"/>
  <c r="G153" i="11"/>
  <c r="I423" i="11"/>
  <c r="I113" i="11"/>
  <c r="G223" i="11"/>
  <c r="J623" i="11"/>
  <c r="L303" i="11"/>
  <c r="F783" i="11"/>
  <c r="H163" i="11"/>
  <c r="I893" i="11"/>
  <c r="F893" i="11"/>
  <c r="I283" i="11"/>
  <c r="J543" i="11"/>
  <c r="K253" i="11"/>
  <c r="K173" i="11"/>
  <c r="K113" i="11"/>
  <c r="F503" i="11"/>
  <c r="H883" i="11"/>
  <c r="J443" i="11"/>
  <c r="I843" i="11"/>
  <c r="L713" i="11"/>
  <c r="L743" i="11"/>
  <c r="K673" i="11"/>
  <c r="F163" i="11"/>
  <c r="G593" i="11"/>
  <c r="F283" i="11"/>
  <c r="L433" i="11"/>
  <c r="G343" i="11"/>
  <c r="H383" i="11"/>
  <c r="H623" i="11"/>
  <c r="H643" i="11"/>
  <c r="F183" i="11"/>
  <c r="H783" i="11"/>
  <c r="K443" i="11"/>
  <c r="K823" i="11"/>
  <c r="J883" i="11"/>
  <c r="J383" i="11"/>
  <c r="F723" i="11"/>
  <c r="G923" i="11"/>
  <c r="L133" i="11"/>
  <c r="L353" i="11"/>
  <c r="L403" i="11"/>
  <c r="J433" i="11"/>
  <c r="J143" i="11"/>
  <c r="H933" i="11"/>
  <c r="J733" i="11"/>
  <c r="F373" i="11"/>
  <c r="H233" i="11"/>
  <c r="I493" i="11"/>
  <c r="J843" i="11"/>
  <c r="G803" i="11"/>
  <c r="I213" i="11"/>
  <c r="H373" i="11"/>
  <c r="J573" i="11"/>
  <c r="J933" i="11"/>
  <c r="G643" i="11"/>
  <c r="L243" i="11"/>
  <c r="L653" i="11"/>
  <c r="G513" i="11"/>
  <c r="I223" i="11"/>
  <c r="G503" i="11"/>
  <c r="J283" i="11"/>
  <c r="I753" i="11"/>
  <c r="L603" i="11"/>
  <c r="L183" i="11"/>
  <c r="H723" i="11"/>
  <c r="K583" i="11"/>
  <c r="F533" i="11"/>
  <c r="G723" i="11"/>
  <c r="J333" i="11"/>
  <c r="G273" i="11"/>
  <c r="F443" i="11"/>
  <c r="J423" i="11"/>
  <c r="F233" i="11"/>
  <c r="H683" i="11"/>
  <c r="L283" i="11"/>
  <c r="G473" i="11"/>
  <c r="G423" i="11"/>
  <c r="I293" i="11"/>
  <c r="I593" i="11"/>
  <c r="H273" i="11"/>
  <c r="F253" i="11"/>
  <c r="H593" i="11"/>
  <c r="L173" i="11"/>
  <c r="F293" i="11"/>
  <c r="L513" i="11"/>
  <c r="G433" i="11"/>
  <c r="L953" i="11"/>
  <c r="G93" i="11"/>
  <c r="G603" i="11"/>
  <c r="J163" i="11"/>
  <c r="F453" i="11"/>
  <c r="H183" i="11"/>
  <c r="I163" i="11"/>
  <c r="K813" i="11"/>
  <c r="K363" i="11"/>
  <c r="I513" i="11"/>
  <c r="F513" i="11"/>
  <c r="F263" i="11"/>
  <c r="L563" i="11"/>
  <c r="K143" i="11"/>
  <c r="I723" i="11"/>
  <c r="H563" i="11"/>
  <c r="I193" i="11"/>
  <c r="H853" i="11"/>
  <c r="I793" i="11"/>
  <c r="H443" i="11"/>
  <c r="H453" i="11"/>
  <c r="J263" i="11"/>
  <c r="G763" i="11"/>
  <c r="K493" i="11"/>
  <c r="L293" i="11"/>
  <c r="H243" i="11"/>
  <c r="H393" i="11"/>
  <c r="H343" i="11"/>
  <c r="I603" i="11"/>
  <c r="L313" i="11"/>
  <c r="K753" i="11"/>
  <c r="K713" i="11"/>
  <c r="J153" i="11"/>
  <c r="F613" i="11"/>
  <c r="L623" i="11"/>
  <c r="G253" i="11"/>
  <c r="J233" i="11"/>
  <c r="L483" i="11"/>
  <c r="J453" i="11"/>
  <c r="J683" i="11"/>
  <c r="F903" i="11"/>
  <c r="H203" i="11"/>
  <c r="F303" i="11"/>
  <c r="L163" i="11"/>
  <c r="F853" i="11"/>
  <c r="G613" i="11"/>
  <c r="F193" i="11"/>
  <c r="G573" i="11"/>
  <c r="H573" i="11"/>
  <c r="H833" i="11"/>
  <c r="J203" i="11"/>
  <c r="I533" i="11"/>
  <c r="I373" i="11"/>
  <c r="I353" i="11"/>
  <c r="L573" i="11"/>
  <c r="H143" i="11"/>
  <c r="L123" i="11"/>
  <c r="H173" i="11"/>
  <c r="J763" i="11"/>
  <c r="J343" i="11"/>
  <c r="G683" i="11"/>
  <c r="G863" i="11"/>
  <c r="K203" i="11"/>
  <c r="L493" i="11"/>
  <c r="H633" i="11"/>
  <c r="F223" i="11"/>
  <c r="J953" i="11"/>
  <c r="K833" i="11"/>
  <c r="K603" i="11"/>
  <c r="I443" i="11"/>
  <c r="H123" i="11"/>
  <c r="J93" i="11"/>
  <c r="F873" i="11"/>
  <c r="K893" i="11"/>
  <c r="I203" i="11"/>
  <c r="G823" i="11"/>
  <c r="G903" i="11"/>
  <c r="F523" i="11"/>
  <c r="K293" i="11"/>
  <c r="F353" i="11"/>
  <c r="H103" i="11"/>
  <c r="K233" i="11"/>
  <c r="J813" i="11"/>
  <c r="G213" i="11"/>
  <c r="J173" i="11"/>
  <c r="J223" i="11"/>
  <c r="L853" i="11"/>
  <c r="H483" i="11"/>
  <c r="L533" i="11"/>
  <c r="J83" i="11"/>
  <c r="F943" i="11"/>
  <c r="L113" i="11"/>
  <c r="L833" i="11"/>
  <c r="I273" i="11"/>
  <c r="L363" i="11"/>
  <c r="K883" i="11"/>
  <c r="G813" i="11"/>
  <c r="I83" i="11"/>
  <c r="J833" i="11"/>
  <c r="J513" i="11"/>
  <c r="K403" i="11"/>
  <c r="L153" i="11"/>
  <c r="I903" i="11"/>
  <c r="J613" i="11"/>
  <c r="J523" i="11"/>
  <c r="F733" i="11"/>
  <c r="G563" i="11"/>
  <c r="L903" i="11"/>
  <c r="K473" i="11"/>
  <c r="H283" i="11"/>
  <c r="I803" i="11"/>
  <c r="J363" i="11"/>
  <c r="I183" i="11"/>
  <c r="H213" i="11"/>
  <c r="L843" i="11"/>
  <c r="H903" i="11"/>
  <c r="I333" i="11"/>
  <c r="K263" i="11"/>
  <c r="K683" i="11"/>
  <c r="J473" i="11"/>
  <c r="F833" i="11"/>
  <c r="L863" i="11"/>
  <c r="J463" i="11"/>
  <c r="K303" i="11"/>
  <c r="J633" i="11"/>
  <c r="K343" i="11"/>
  <c r="K563" i="11"/>
  <c r="J533" i="11"/>
  <c r="J193" i="11"/>
  <c r="J903" i="11"/>
  <c r="L943" i="11"/>
  <c r="H823" i="11"/>
  <c r="H873" i="11"/>
  <c r="F123" i="11"/>
  <c r="J783" i="11"/>
  <c r="J353" i="11"/>
  <c r="L343" i="11"/>
  <c r="I833" i="11"/>
  <c r="F823" i="11"/>
  <c r="I173" i="11"/>
  <c r="K213" i="11"/>
  <c r="J413" i="11"/>
  <c r="L453" i="11"/>
  <c r="L543" i="11"/>
  <c r="K933" i="11"/>
  <c r="F863" i="11"/>
  <c r="G113" i="11"/>
  <c r="H943" i="11"/>
  <c r="G653" i="11"/>
  <c r="L213" i="11"/>
  <c r="F603" i="11"/>
  <c r="G673" i="11"/>
  <c r="F563" i="11"/>
  <c r="G453" i="11"/>
  <c r="I323" i="11"/>
  <c r="F473" i="11"/>
  <c r="G873" i="11"/>
  <c r="L523" i="11"/>
  <c r="K153" i="11"/>
  <c r="K763" i="11"/>
  <c r="H363" i="11"/>
  <c r="I863" i="11"/>
  <c r="H863" i="11"/>
  <c r="L273" i="11"/>
  <c r="K703" i="11"/>
  <c r="G143" i="11"/>
  <c r="I313" i="11"/>
  <c r="K653" i="11"/>
  <c r="J643" i="11"/>
  <c r="K383" i="11"/>
  <c r="L643" i="11"/>
  <c r="G703" i="11"/>
  <c r="G103" i="11"/>
  <c r="L803" i="11"/>
  <c r="K723" i="11"/>
  <c r="I413" i="11"/>
  <c r="I463" i="11"/>
  <c r="G793" i="11"/>
  <c r="I263" i="11"/>
  <c r="L323" i="11"/>
  <c r="I253" i="11"/>
  <c r="I633" i="11"/>
  <c r="K613" i="11"/>
  <c r="I683" i="11"/>
  <c r="H253" i="11"/>
  <c r="H463" i="11"/>
  <c r="G233" i="11"/>
  <c r="F543" i="11"/>
  <c r="L793" i="11"/>
  <c r="J793" i="11"/>
  <c r="L783" i="11"/>
  <c r="H353" i="11"/>
  <c r="J253" i="11"/>
  <c r="L143" i="11"/>
  <c r="F653" i="11"/>
  <c r="F923" i="11"/>
  <c r="G173" i="11"/>
  <c r="L773" i="11"/>
  <c r="L683" i="11"/>
  <c r="L593" i="11"/>
  <c r="J853" i="11"/>
  <c r="J563" i="11"/>
  <c r="K183" i="11"/>
  <c r="L203" i="11"/>
  <c r="K123" i="11"/>
  <c r="L503" i="11"/>
  <c r="F793" i="11"/>
  <c r="H223" i="11"/>
  <c r="J803" i="11"/>
  <c r="L673" i="11"/>
  <c r="F633" i="11"/>
  <c r="H733" i="11"/>
  <c r="J303" i="11"/>
  <c r="G263" i="11"/>
  <c r="K843" i="11"/>
  <c r="F93" i="11"/>
  <c r="I773" i="11"/>
  <c r="G413" i="11"/>
  <c r="L753" i="11"/>
  <c r="H503" i="11"/>
  <c r="F673" i="11"/>
  <c r="H763" i="11"/>
  <c r="L193" i="11"/>
  <c r="J403" i="11"/>
  <c r="K283" i="11"/>
  <c r="L373" i="11"/>
  <c r="I103" i="11"/>
  <c r="I453" i="11"/>
  <c r="G313" i="11"/>
  <c r="L443" i="11"/>
  <c r="L733" i="11"/>
  <c r="I393" i="11"/>
  <c r="H773" i="11"/>
  <c r="L633" i="11"/>
  <c r="K503" i="11"/>
  <c r="L383" i="11"/>
  <c r="H793" i="11"/>
  <c r="I563" i="11"/>
  <c r="I133" i="11"/>
  <c r="I583" i="11"/>
  <c r="K743" i="11"/>
  <c r="I143" i="11"/>
  <c r="F593" i="11"/>
  <c r="L103" i="11"/>
  <c r="I403" i="11"/>
  <c r="L923" i="11"/>
  <c r="F403" i="11"/>
  <c r="G523" i="11"/>
  <c r="J313" i="11"/>
  <c r="L253" i="11"/>
  <c r="H323" i="11"/>
  <c r="G743" i="11"/>
  <c r="L933" i="11"/>
  <c r="G783" i="11"/>
  <c r="H673" i="11"/>
  <c r="G943" i="11"/>
  <c r="I673" i="11"/>
  <c r="F133" i="11"/>
  <c r="G183" i="11"/>
  <c r="G623" i="11"/>
  <c r="H513" i="11"/>
  <c r="K353" i="11"/>
  <c r="F213" i="11"/>
  <c r="G133" i="11"/>
  <c r="G543" i="11"/>
  <c r="K223" i="11"/>
  <c r="K413" i="11"/>
  <c r="J703" i="11"/>
  <c r="L883" i="11"/>
  <c r="J673" i="11"/>
  <c r="G123" i="11"/>
  <c r="K323" i="11"/>
  <c r="L583" i="11"/>
  <c r="L703" i="11"/>
  <c r="G193" i="11"/>
  <c r="G493" i="11"/>
  <c r="F763" i="11"/>
  <c r="F143" i="11"/>
  <c r="F933" i="11"/>
  <c r="H893" i="11"/>
  <c r="F113" i="11"/>
  <c r="K483" i="11"/>
  <c r="H743" i="11"/>
  <c r="H333" i="11"/>
  <c r="L333" i="11"/>
  <c r="I713" i="11"/>
  <c r="J183" i="11"/>
  <c r="F103" i="11"/>
  <c r="G163" i="11"/>
  <c r="I703" i="11"/>
  <c r="K773" i="11"/>
  <c r="G883" i="11"/>
  <c r="H543" i="11"/>
  <c r="F743" i="11"/>
  <c r="J603" i="11"/>
  <c r="K783" i="11"/>
  <c r="F273" i="11"/>
  <c r="J393" i="11"/>
  <c r="J243" i="11"/>
  <c r="G833" i="11"/>
  <c r="G383" i="11"/>
  <c r="I933" i="11"/>
  <c r="I363" i="11"/>
  <c r="H473" i="11"/>
  <c r="H423" i="11"/>
  <c r="L473" i="11"/>
  <c r="F843" i="11"/>
  <c r="F333" i="11"/>
  <c r="L893" i="11"/>
  <c r="H583" i="11"/>
  <c r="G753" i="11"/>
  <c r="K593" i="11"/>
  <c r="I303" i="11"/>
  <c r="J293" i="11"/>
  <c r="I883" i="11"/>
  <c r="G533" i="11"/>
  <c r="I783" i="11"/>
  <c r="H433" i="11"/>
  <c r="F713" i="11"/>
  <c r="K103" i="11"/>
  <c r="G323" i="11"/>
  <c r="F463" i="11"/>
  <c r="H603" i="11"/>
  <c r="K793" i="11"/>
  <c r="I123" i="11"/>
  <c r="J493" i="11"/>
  <c r="L823" i="11"/>
  <c r="L223" i="11"/>
  <c r="J863" i="11"/>
  <c r="J653" i="11"/>
  <c r="F433" i="11"/>
  <c r="B297" i="14"/>
  <c r="B258" i="14"/>
  <c r="B318" i="14"/>
  <c r="B294" i="14"/>
  <c r="B201" i="14"/>
  <c r="B186" i="14"/>
  <c r="B231" i="14"/>
  <c r="B192" i="14"/>
  <c r="B324" i="14"/>
  <c r="B312" i="14"/>
  <c r="B282" i="14"/>
  <c r="B291" i="14"/>
  <c r="B270" i="14"/>
  <c r="B285" i="14"/>
  <c r="B213" i="14"/>
  <c r="B216" i="14"/>
  <c r="B288" i="14"/>
  <c r="B222" i="14"/>
  <c r="B246" i="14"/>
  <c r="B234" i="14"/>
  <c r="B255" i="14"/>
  <c r="B303" i="14"/>
  <c r="B207" i="14"/>
  <c r="B267" i="14"/>
  <c r="B261" i="14"/>
  <c r="B198" i="14"/>
  <c r="B300" i="14"/>
  <c r="B315" i="14"/>
  <c r="B273" i="14"/>
  <c r="B183" i="14"/>
  <c r="B180" i="14"/>
  <c r="B228" i="14"/>
  <c r="B264" i="14"/>
  <c r="B252" i="14"/>
  <c r="B321" i="14"/>
  <c r="B108" i="14"/>
  <c r="B240" i="14"/>
  <c r="B219" i="14"/>
  <c r="B330" i="14"/>
  <c r="B225" i="14"/>
  <c r="B249" i="14"/>
  <c r="B189" i="14"/>
  <c r="B195" i="14"/>
  <c r="B327" i="14"/>
  <c r="B237" i="14"/>
  <c r="B306" i="14"/>
  <c r="B204" i="14"/>
  <c r="B279" i="14"/>
  <c r="B84" i="14"/>
  <c r="B81" i="14"/>
  <c r="B129" i="14"/>
  <c r="B132" i="14"/>
  <c r="B147" i="14"/>
  <c r="B135" i="14"/>
  <c r="B153" i="14"/>
  <c r="B159" i="14"/>
  <c r="B150" i="14"/>
  <c r="B138" i="14"/>
  <c r="B156" i="14"/>
  <c r="B165" i="14"/>
  <c r="B141" i="14"/>
  <c r="B171" i="14"/>
  <c r="B162" i="14"/>
  <c r="B174" i="14"/>
  <c r="B168" i="14"/>
  <c r="E101" i="11"/>
  <c r="E968" i="12" l="1"/>
  <c r="E972" i="12"/>
  <c r="I953" i="11"/>
  <c r="K953" i="11"/>
  <c r="H953" i="11"/>
  <c r="G953" i="11"/>
  <c r="F953" i="11"/>
  <c r="E969" i="13"/>
  <c r="E958" i="12"/>
  <c r="E961" i="13"/>
  <c r="E959" i="12"/>
  <c r="E971" i="13"/>
  <c r="E971" i="12"/>
  <c r="C99" i="8"/>
  <c r="B100" i="8"/>
  <c r="B982" i="12"/>
  <c r="B975" i="12"/>
  <c r="E962" i="13"/>
  <c r="E972" i="13"/>
  <c r="E968" i="13"/>
  <c r="B970" i="11"/>
  <c r="B969" i="12"/>
  <c r="B966" i="12"/>
  <c r="K54" i="11"/>
  <c r="F54" i="11"/>
  <c r="L54" i="11"/>
  <c r="H54" i="11"/>
  <c r="F64" i="11"/>
  <c r="J64" i="11"/>
  <c r="J54" i="11"/>
  <c r="G64" i="11"/>
  <c r="K64" i="11"/>
  <c r="H64" i="11"/>
  <c r="L64" i="11"/>
  <c r="I54" i="11"/>
  <c r="G54" i="11"/>
  <c r="I64" i="11"/>
  <c r="Y152" i="14"/>
  <c r="Y150" i="14"/>
  <c r="Y151" i="14"/>
  <c r="Y266" i="14"/>
  <c r="Y265" i="14"/>
  <c r="Y264" i="14"/>
  <c r="Y224" i="14"/>
  <c r="Y223" i="14"/>
  <c r="Y222" i="14"/>
  <c r="Y320" i="14"/>
  <c r="Y319" i="14"/>
  <c r="Y318" i="14"/>
  <c r="Y160" i="14"/>
  <c r="Y159" i="14"/>
  <c r="Y161" i="14"/>
  <c r="Y262" i="14"/>
  <c r="Y261" i="14"/>
  <c r="Y263" i="14"/>
  <c r="Y279" i="14"/>
  <c r="Y281" i="14"/>
  <c r="Y280" i="14"/>
  <c r="Y229" i="14"/>
  <c r="Y228" i="14"/>
  <c r="Y230" i="14"/>
  <c r="Y260" i="14"/>
  <c r="Y259" i="14"/>
  <c r="Y258" i="14"/>
  <c r="Y155" i="14"/>
  <c r="Y154" i="14"/>
  <c r="Y153" i="14"/>
  <c r="Y204" i="14"/>
  <c r="Y206" i="14"/>
  <c r="Y205" i="14"/>
  <c r="Y180" i="14"/>
  <c r="Y182" i="14"/>
  <c r="Y181" i="14"/>
  <c r="Y269" i="14"/>
  <c r="Y268" i="14"/>
  <c r="Y267" i="14"/>
  <c r="Y218" i="14"/>
  <c r="Y217" i="14"/>
  <c r="Y216" i="14"/>
  <c r="Y326" i="14"/>
  <c r="Y325" i="14"/>
  <c r="Y324" i="14"/>
  <c r="Y299" i="14"/>
  <c r="Y298" i="14"/>
  <c r="Y297" i="14"/>
  <c r="Y284" i="14"/>
  <c r="Y283" i="14"/>
  <c r="Y282" i="14"/>
  <c r="Y170" i="14"/>
  <c r="Y168" i="14"/>
  <c r="Y169" i="14"/>
  <c r="Y86" i="14"/>
  <c r="Y85" i="14"/>
  <c r="Y84" i="14"/>
  <c r="Y312" i="14"/>
  <c r="Y314" i="14"/>
  <c r="Y313" i="14"/>
  <c r="Y171" i="14"/>
  <c r="Y172" i="14"/>
  <c r="Y173" i="14"/>
  <c r="Y135" i="14"/>
  <c r="Y137" i="14"/>
  <c r="Y136" i="14"/>
  <c r="Y308" i="14"/>
  <c r="Y307" i="14"/>
  <c r="Y306" i="14"/>
  <c r="Y221" i="14"/>
  <c r="Y220" i="14"/>
  <c r="Y219" i="14"/>
  <c r="Y185" i="14"/>
  <c r="Y184" i="14"/>
  <c r="Y183" i="14"/>
  <c r="Y209" i="14"/>
  <c r="Y208" i="14"/>
  <c r="Y207" i="14"/>
  <c r="Y213" i="14"/>
  <c r="Y215" i="14"/>
  <c r="Y214" i="14"/>
  <c r="Y193" i="14"/>
  <c r="Y192" i="14"/>
  <c r="Y194" i="14"/>
  <c r="Y138" i="14"/>
  <c r="Y139" i="14"/>
  <c r="Y140" i="14"/>
  <c r="Y302" i="14"/>
  <c r="Y301" i="14"/>
  <c r="Y300" i="14"/>
  <c r="Y163" i="14"/>
  <c r="Y162" i="14"/>
  <c r="Y164" i="14"/>
  <c r="Y143" i="14"/>
  <c r="Y142" i="14"/>
  <c r="Y141" i="14"/>
  <c r="Y147" i="14"/>
  <c r="Y149" i="14"/>
  <c r="Y148" i="14"/>
  <c r="Y237" i="14"/>
  <c r="Y238" i="14"/>
  <c r="Y239" i="14"/>
  <c r="Y242" i="14"/>
  <c r="Y241" i="14"/>
  <c r="Y240" i="14"/>
  <c r="Y275" i="14"/>
  <c r="Y274" i="14"/>
  <c r="Y273" i="14"/>
  <c r="Y303" i="14"/>
  <c r="Y305" i="14"/>
  <c r="Y304" i="14"/>
  <c r="Y287" i="14"/>
  <c r="Y286" i="14"/>
  <c r="Y285" i="14"/>
  <c r="Y233" i="14"/>
  <c r="Y231" i="14"/>
  <c r="Y232" i="14"/>
  <c r="Y81" i="14"/>
  <c r="Y83" i="14"/>
  <c r="Y82" i="14"/>
  <c r="Y189" i="14"/>
  <c r="Y191" i="14"/>
  <c r="Y190" i="14"/>
  <c r="Y254" i="14"/>
  <c r="Y253" i="14"/>
  <c r="Y252" i="14"/>
  <c r="Y246" i="14"/>
  <c r="Y247" i="14"/>
  <c r="Y248" i="14"/>
  <c r="Y295" i="14"/>
  <c r="Y294" i="14"/>
  <c r="Y296" i="14"/>
  <c r="Y251" i="14"/>
  <c r="Y250" i="14"/>
  <c r="Y249" i="14"/>
  <c r="Y200" i="14"/>
  <c r="Y199" i="14"/>
  <c r="Y198" i="14"/>
  <c r="Y332" i="14"/>
  <c r="Y331" i="14"/>
  <c r="Y330" i="14"/>
  <c r="Y167" i="14"/>
  <c r="Y166" i="14"/>
  <c r="Y165" i="14"/>
  <c r="Y134" i="14"/>
  <c r="Y132" i="14"/>
  <c r="Y133" i="14"/>
  <c r="Y328" i="14"/>
  <c r="Y327" i="14"/>
  <c r="Y329" i="14"/>
  <c r="Y109" i="14"/>
  <c r="Y110" i="14"/>
  <c r="Y108" i="14"/>
  <c r="Y317" i="14"/>
  <c r="Y316" i="14"/>
  <c r="Y315" i="14"/>
  <c r="Y257" i="14"/>
  <c r="Y256" i="14"/>
  <c r="Y255" i="14"/>
  <c r="Y270" i="14"/>
  <c r="Y272" i="14"/>
  <c r="Y271" i="14"/>
  <c r="Y188" i="14"/>
  <c r="Y187" i="14"/>
  <c r="Y186" i="14"/>
  <c r="Y176" i="14"/>
  <c r="Y175" i="14"/>
  <c r="Y174" i="14"/>
  <c r="Y226" i="14"/>
  <c r="Y225" i="14"/>
  <c r="Y227" i="14"/>
  <c r="Y288" i="14"/>
  <c r="Y290" i="14"/>
  <c r="Y289" i="14"/>
  <c r="Y158" i="14"/>
  <c r="Y157" i="14"/>
  <c r="Y156" i="14"/>
  <c r="Y130" i="14"/>
  <c r="Y131" i="14"/>
  <c r="Y129" i="14"/>
  <c r="Y196" i="14"/>
  <c r="Y195" i="14"/>
  <c r="Y197" i="14"/>
  <c r="Y322" i="14"/>
  <c r="Y321" i="14"/>
  <c r="Y323" i="14"/>
  <c r="Y236" i="14"/>
  <c r="Y234" i="14"/>
  <c r="Y235" i="14"/>
  <c r="Y293" i="14"/>
  <c r="Y292" i="14"/>
  <c r="Y291" i="14"/>
  <c r="Y203" i="14"/>
  <c r="Y201" i="14"/>
  <c r="Y202" i="14"/>
  <c r="A339" i="14"/>
  <c r="G353" i="13"/>
  <c r="I643" i="13"/>
  <c r="H573" i="13"/>
  <c r="J473" i="13"/>
  <c r="F783" i="13"/>
  <c r="F443" i="13"/>
  <c r="J463" i="13"/>
  <c r="F303" i="13"/>
  <c r="H763" i="13"/>
  <c r="L783" i="13"/>
  <c r="L793" i="13"/>
  <c r="J823" i="13"/>
  <c r="J433" i="13"/>
  <c r="K593" i="13"/>
  <c r="I743" i="13"/>
  <c r="I423" i="13"/>
  <c r="I163" i="13"/>
  <c r="K693" i="13"/>
  <c r="H323" i="13"/>
  <c r="H363" i="13"/>
  <c r="K113" i="13"/>
  <c r="K373" i="13"/>
  <c r="G93" i="13"/>
  <c r="I723" i="13"/>
  <c r="J853" i="13"/>
  <c r="K953" i="13"/>
  <c r="H203" i="13"/>
  <c r="L713" i="13"/>
  <c r="K93" i="13"/>
  <c r="H433" i="13"/>
  <c r="I433" i="13"/>
  <c r="G613" i="13"/>
  <c r="G253" i="13"/>
  <c r="G243" i="13"/>
  <c r="F213" i="13"/>
  <c r="J493" i="13"/>
  <c r="J423" i="13"/>
  <c r="I883" i="13"/>
  <c r="G663" i="13"/>
  <c r="I153" i="13"/>
  <c r="F583" i="13"/>
  <c r="K303" i="13"/>
  <c r="I813" i="13"/>
  <c r="J363" i="13"/>
  <c r="H353" i="13"/>
  <c r="L273" i="13"/>
  <c r="K763" i="13"/>
  <c r="F643" i="13"/>
  <c r="F383" i="13"/>
  <c r="K253" i="13"/>
  <c r="F553" i="13"/>
  <c r="L143" i="13"/>
  <c r="F353" i="13"/>
  <c r="L183" i="13"/>
  <c r="I793" i="13"/>
  <c r="F803" i="13"/>
  <c r="I123" i="13"/>
  <c r="H333" i="13"/>
  <c r="G783" i="13"/>
  <c r="H953" i="13"/>
  <c r="I613" i="13"/>
  <c r="G833" i="13"/>
  <c r="G943" i="13"/>
  <c r="K623" i="13"/>
  <c r="J873" i="13"/>
  <c r="I293" i="13"/>
  <c r="G843" i="13"/>
  <c r="H453" i="13"/>
  <c r="F133" i="13"/>
  <c r="L503" i="13"/>
  <c r="F943" i="13"/>
  <c r="I493" i="13"/>
  <c r="F123" i="13"/>
  <c r="F203" i="13"/>
  <c r="L773" i="13"/>
  <c r="H563" i="13"/>
  <c r="F283" i="13"/>
  <c r="K633" i="13"/>
  <c r="F743" i="13"/>
  <c r="K813" i="13"/>
  <c r="H383" i="13"/>
  <c r="K923" i="13"/>
  <c r="J143" i="13"/>
  <c r="G333" i="13"/>
  <c r="K293" i="13"/>
  <c r="L953" i="13"/>
  <c r="K443" i="13"/>
  <c r="L413" i="13"/>
  <c r="K473" i="13"/>
  <c r="F493" i="13"/>
  <c r="F463" i="13"/>
  <c r="H143" i="13"/>
  <c r="G413" i="13"/>
  <c r="F863" i="13"/>
  <c r="F253" i="13"/>
  <c r="J393" i="13"/>
  <c r="I273" i="13"/>
  <c r="K453" i="13"/>
  <c r="F923" i="13"/>
  <c r="J273" i="13"/>
  <c r="L353" i="13"/>
  <c r="L253" i="13"/>
  <c r="L623" i="13"/>
  <c r="L733" i="13"/>
  <c r="H283" i="13"/>
  <c r="J243" i="13"/>
  <c r="G773" i="13"/>
  <c r="J843" i="13"/>
  <c r="L383" i="13"/>
  <c r="K643" i="13"/>
  <c r="G203" i="13"/>
  <c r="F393" i="13"/>
  <c r="I923" i="13"/>
  <c r="F833" i="13"/>
  <c r="L963" i="13"/>
  <c r="J753" i="13"/>
  <c r="G723" i="13"/>
  <c r="L323" i="13"/>
  <c r="L483" i="13"/>
  <c r="F723" i="13"/>
  <c r="J193" i="13"/>
  <c r="G173" i="13"/>
  <c r="I543" i="13"/>
  <c r="H493" i="13"/>
  <c r="H533" i="13"/>
  <c r="I713" i="13"/>
  <c r="I253" i="13"/>
  <c r="I303" i="13"/>
  <c r="I473" i="13"/>
  <c r="H893" i="13"/>
  <c r="J693" i="13"/>
  <c r="G823" i="13"/>
  <c r="G363" i="13"/>
  <c r="L593" i="13"/>
  <c r="G703" i="13"/>
  <c r="L473" i="13"/>
  <c r="L303" i="13"/>
  <c r="K273" i="13"/>
  <c r="I603" i="13"/>
  <c r="J343" i="13"/>
  <c r="G693" i="13"/>
  <c r="F323" i="13"/>
  <c r="K433" i="13"/>
  <c r="K963" i="13"/>
  <c r="L553" i="13"/>
  <c r="J803" i="13"/>
  <c r="G483" i="13"/>
  <c r="J773" i="13"/>
  <c r="K133" i="13"/>
  <c r="L333" i="13"/>
  <c r="G913" i="13"/>
  <c r="I893" i="13"/>
  <c r="L933" i="13"/>
  <c r="J633" i="13"/>
  <c r="F103" i="13"/>
  <c r="I583" i="13"/>
  <c r="G683" i="13"/>
  <c r="F533" i="13"/>
  <c r="L203" i="13"/>
  <c r="I753" i="13"/>
  <c r="L643" i="13"/>
  <c r="J963" i="13"/>
  <c r="H133" i="13"/>
  <c r="L893" i="13"/>
  <c r="K313" i="13"/>
  <c r="K843" i="13"/>
  <c r="G273" i="13"/>
  <c r="G493" i="13"/>
  <c r="K903" i="13"/>
  <c r="J543" i="13"/>
  <c r="H253" i="13"/>
  <c r="J313" i="13"/>
  <c r="I223" i="13"/>
  <c r="G583" i="13"/>
  <c r="L633" i="13"/>
  <c r="L443" i="13"/>
  <c r="L103" i="13"/>
  <c r="J563" i="13"/>
  <c r="F523" i="13"/>
  <c r="I873" i="13"/>
  <c r="L823" i="13"/>
  <c r="L833" i="13"/>
  <c r="G933" i="13"/>
  <c r="K403" i="13"/>
  <c r="H473" i="13"/>
  <c r="H693" i="13"/>
  <c r="J353" i="13"/>
  <c r="K603" i="13"/>
  <c r="H243" i="13"/>
  <c r="K263" i="13"/>
  <c r="L403" i="13"/>
  <c r="F673" i="13"/>
  <c r="J793" i="13"/>
  <c r="K323" i="13"/>
  <c r="J223" i="13"/>
  <c r="K533" i="13"/>
  <c r="F903" i="13"/>
  <c r="I393" i="13"/>
  <c r="I373" i="13"/>
  <c r="J573" i="13"/>
  <c r="K753" i="13"/>
  <c r="L523" i="13"/>
  <c r="L223" i="13"/>
  <c r="J683" i="13"/>
  <c r="L843" i="13"/>
  <c r="F623" i="13"/>
  <c r="H623" i="13"/>
  <c r="K673" i="13"/>
  <c r="J453" i="13"/>
  <c r="K333" i="13"/>
  <c r="I573" i="13"/>
  <c r="H773" i="13"/>
  <c r="K153" i="13"/>
  <c r="F573" i="13"/>
  <c r="I113" i="13"/>
  <c r="F763" i="13"/>
  <c r="K203" i="13"/>
  <c r="K733" i="13"/>
  <c r="G213" i="13"/>
  <c r="G473" i="13"/>
  <c r="L463" i="13"/>
  <c r="H933" i="13"/>
  <c r="J743" i="13"/>
  <c r="H923" i="13"/>
  <c r="G443" i="13"/>
  <c r="K393" i="13"/>
  <c r="L853" i="13"/>
  <c r="L803" i="13"/>
  <c r="F453" i="13"/>
  <c r="I463" i="13"/>
  <c r="H263" i="13"/>
  <c r="K283" i="13"/>
  <c r="K213" i="13"/>
  <c r="H863" i="13"/>
  <c r="I703" i="13"/>
  <c r="F823" i="13"/>
  <c r="I183" i="13"/>
  <c r="J333" i="13"/>
  <c r="H843" i="13"/>
  <c r="F953" i="13"/>
  <c r="J833" i="13"/>
  <c r="G373" i="13"/>
  <c r="G733" i="13"/>
  <c r="H783" i="13"/>
  <c r="F263" i="13"/>
  <c r="F813" i="13"/>
  <c r="K663" i="13"/>
  <c r="H733" i="13"/>
  <c r="G423" i="13"/>
  <c r="H633" i="13"/>
  <c r="J173" i="13"/>
  <c r="I143" i="13"/>
  <c r="L453" i="13"/>
  <c r="K933" i="13"/>
  <c r="L173" i="13"/>
  <c r="H153" i="13"/>
  <c r="L493" i="13"/>
  <c r="L123" i="13"/>
  <c r="G263" i="13"/>
  <c r="G953" i="13"/>
  <c r="G163" i="13"/>
  <c r="J123" i="13"/>
  <c r="H373" i="13"/>
  <c r="F843" i="13"/>
  <c r="H273" i="13"/>
  <c r="L363" i="13"/>
  <c r="J913" i="13"/>
  <c r="J113" i="13"/>
  <c r="J523" i="13"/>
  <c r="G463" i="13"/>
  <c r="J513" i="13"/>
  <c r="I843" i="13"/>
  <c r="K193" i="13"/>
  <c r="H713" i="13"/>
  <c r="F793" i="13"/>
  <c r="L113" i="13"/>
  <c r="G513" i="13"/>
  <c r="G963" i="13"/>
  <c r="K343" i="13"/>
  <c r="G453" i="13"/>
  <c r="J133" i="13"/>
  <c r="G233" i="13"/>
  <c r="F423" i="13"/>
  <c r="H683" i="13"/>
  <c r="L213" i="13"/>
  <c r="H803" i="13"/>
  <c r="L233" i="13"/>
  <c r="L393" i="13"/>
  <c r="I353" i="13"/>
  <c r="J713" i="13"/>
  <c r="H113" i="13"/>
  <c r="I203" i="13"/>
  <c r="K863" i="13"/>
  <c r="L943" i="13"/>
  <c r="L863" i="13"/>
  <c r="I503" i="13"/>
  <c r="K423" i="13"/>
  <c r="K713" i="13"/>
  <c r="L763" i="13"/>
  <c r="I263" i="13"/>
  <c r="G533" i="13"/>
  <c r="I173" i="13"/>
  <c r="J703" i="13"/>
  <c r="G653" i="13"/>
  <c r="J483" i="13"/>
  <c r="G903" i="13"/>
  <c r="G873" i="13"/>
  <c r="K513" i="13"/>
  <c r="G153" i="13"/>
  <c r="J153" i="13"/>
  <c r="F703" i="13"/>
  <c r="L663" i="13"/>
  <c r="H643" i="13"/>
  <c r="H663" i="13"/>
  <c r="H483" i="13"/>
  <c r="L693" i="13"/>
  <c r="G573" i="13"/>
  <c r="H123" i="13"/>
  <c r="H173" i="13"/>
  <c r="F373" i="13"/>
  <c r="H753" i="13"/>
  <c r="J613" i="13"/>
  <c r="I693" i="13"/>
  <c r="F193" i="13"/>
  <c r="L673" i="13"/>
  <c r="K743" i="13"/>
  <c r="I383" i="13"/>
  <c r="J373" i="13"/>
  <c r="J583" i="13"/>
  <c r="F653" i="13"/>
  <c r="J893" i="13"/>
  <c r="L543" i="13"/>
  <c r="L313" i="13"/>
  <c r="K873" i="13"/>
  <c r="F873" i="13"/>
  <c r="F363" i="13"/>
  <c r="H603" i="13"/>
  <c r="F893" i="13"/>
  <c r="G923" i="13"/>
  <c r="H343" i="13"/>
  <c r="F543" i="13"/>
  <c r="F933" i="13"/>
  <c r="K173" i="13"/>
  <c r="G393" i="13"/>
  <c r="J203" i="13"/>
  <c r="J383" i="13"/>
  <c r="I523" i="13"/>
  <c r="K583" i="13"/>
  <c r="L723" i="13"/>
  <c r="H653" i="13"/>
  <c r="L873" i="13"/>
  <c r="G643" i="13"/>
  <c r="I483" i="13"/>
  <c r="J763" i="13"/>
  <c r="J663" i="13"/>
  <c r="I823" i="13"/>
  <c r="I683" i="13"/>
  <c r="G503" i="13"/>
  <c r="I943" i="13"/>
  <c r="K223" i="13"/>
  <c r="H403" i="13"/>
  <c r="K363" i="13"/>
  <c r="F223" i="13"/>
  <c r="I803" i="13"/>
  <c r="L243" i="13"/>
  <c r="L603" i="13"/>
  <c r="J263" i="13"/>
  <c r="J733" i="13"/>
  <c r="H293" i="13"/>
  <c r="F293" i="13"/>
  <c r="H523" i="13"/>
  <c r="J413" i="13"/>
  <c r="I233" i="13"/>
  <c r="L743" i="13"/>
  <c r="H413" i="13"/>
  <c r="H463" i="13"/>
  <c r="G193" i="13"/>
  <c r="L373" i="13"/>
  <c r="F153" i="13"/>
  <c r="H913" i="13"/>
  <c r="F233" i="13"/>
  <c r="F773" i="13"/>
  <c r="I863" i="13"/>
  <c r="L583" i="13"/>
  <c r="G303" i="13"/>
  <c r="L423" i="13"/>
  <c r="L193" i="13"/>
  <c r="K573" i="13"/>
  <c r="F183" i="13"/>
  <c r="K723" i="13"/>
  <c r="G813" i="13"/>
  <c r="J403" i="13"/>
  <c r="J163" i="13"/>
  <c r="I633" i="13"/>
  <c r="I673" i="13"/>
  <c r="G433" i="13"/>
  <c r="I553" i="13"/>
  <c r="L283" i="13"/>
  <c r="K833" i="13"/>
  <c r="G623" i="13"/>
  <c r="I283" i="13"/>
  <c r="G323" i="13"/>
  <c r="G183" i="13"/>
  <c r="L683" i="13"/>
  <c r="F513" i="13"/>
  <c r="K803" i="13"/>
  <c r="I653" i="13"/>
  <c r="I783" i="13"/>
  <c r="H303" i="13"/>
  <c r="G763" i="13"/>
  <c r="J673" i="13"/>
  <c r="H613" i="13"/>
  <c r="G293" i="13"/>
  <c r="K483" i="13"/>
  <c r="G863" i="13"/>
  <c r="H823" i="13"/>
  <c r="I313" i="13"/>
  <c r="K823" i="13"/>
  <c r="G803" i="13"/>
  <c r="K493" i="13"/>
  <c r="I323" i="13"/>
  <c r="K523" i="13"/>
  <c r="F333" i="13"/>
  <c r="J643" i="13"/>
  <c r="L573" i="13"/>
  <c r="F163" i="13"/>
  <c r="L513" i="13"/>
  <c r="G793" i="13"/>
  <c r="I913" i="13"/>
  <c r="H883" i="13"/>
  <c r="H223" i="13"/>
  <c r="F693" i="13"/>
  <c r="K703" i="13"/>
  <c r="G283" i="13"/>
  <c r="G383" i="13"/>
  <c r="L813" i="13"/>
  <c r="H503" i="13"/>
  <c r="L263" i="13"/>
  <c r="I833" i="13"/>
  <c r="L883" i="13"/>
  <c r="I513" i="13"/>
  <c r="I773" i="13"/>
  <c r="G543" i="13"/>
  <c r="J293" i="13"/>
  <c r="G593" i="13"/>
  <c r="G343" i="13"/>
  <c r="H443" i="13"/>
  <c r="H853" i="13"/>
  <c r="J883" i="13"/>
  <c r="J723" i="13"/>
  <c r="I333" i="13"/>
  <c r="H903" i="13"/>
  <c r="J283" i="13"/>
  <c r="G313" i="13"/>
  <c r="G713" i="13"/>
  <c r="H233" i="13"/>
  <c r="F273" i="13"/>
  <c r="F613" i="13"/>
  <c r="K503" i="13"/>
  <c r="L923" i="13"/>
  <c r="K563" i="13"/>
  <c r="L613" i="13"/>
  <c r="G133" i="13"/>
  <c r="H963" i="13"/>
  <c r="L653" i="13"/>
  <c r="H743" i="13"/>
  <c r="J443" i="13"/>
  <c r="I403" i="13"/>
  <c r="H813" i="13"/>
  <c r="K773" i="13"/>
  <c r="K553" i="13"/>
  <c r="I343" i="13"/>
  <c r="G743" i="13"/>
  <c r="J213" i="13"/>
  <c r="G563" i="13"/>
  <c r="L753" i="13"/>
  <c r="L163" i="13"/>
  <c r="F883" i="13"/>
  <c r="J303" i="13"/>
  <c r="J863" i="13"/>
  <c r="K793" i="13"/>
  <c r="G853" i="13"/>
  <c r="I663" i="13"/>
  <c r="H163" i="13"/>
  <c r="F173" i="13"/>
  <c r="H583" i="13"/>
  <c r="J953" i="13"/>
  <c r="I533" i="13"/>
  <c r="H313" i="13"/>
  <c r="G143" i="13"/>
  <c r="J253" i="13"/>
  <c r="I243" i="13"/>
  <c r="J653" i="13"/>
  <c r="F603" i="13"/>
  <c r="J593" i="13"/>
  <c r="F483" i="13"/>
  <c r="F733" i="13"/>
  <c r="H423" i="13"/>
  <c r="K123" i="13"/>
  <c r="J183" i="13"/>
  <c r="H513" i="13"/>
  <c r="K893" i="13"/>
  <c r="L533" i="13"/>
  <c r="L563" i="13"/>
  <c r="H673" i="13"/>
  <c r="F433" i="13"/>
  <c r="H793" i="13"/>
  <c r="L913" i="13"/>
  <c r="G123" i="13"/>
  <c r="K143" i="13"/>
  <c r="K883" i="13"/>
  <c r="H553" i="13"/>
  <c r="I593" i="13"/>
  <c r="I733" i="13"/>
  <c r="J903" i="13"/>
  <c r="K353" i="13"/>
  <c r="K413" i="13"/>
  <c r="F593" i="13"/>
  <c r="J533" i="13"/>
  <c r="J933" i="13"/>
  <c r="F913" i="13"/>
  <c r="I763" i="13"/>
  <c r="I563" i="13"/>
  <c r="K183" i="13"/>
  <c r="F853" i="13"/>
  <c r="H543" i="13"/>
  <c r="J503" i="13"/>
  <c r="L293" i="13"/>
  <c r="H873" i="13"/>
  <c r="F313" i="13"/>
  <c r="H943" i="13"/>
  <c r="I953" i="13"/>
  <c r="F963" i="13"/>
  <c r="I363" i="13"/>
  <c r="G403" i="13"/>
  <c r="L343" i="13"/>
  <c r="H393" i="13"/>
  <c r="I933" i="13"/>
  <c r="F403" i="13"/>
  <c r="I413" i="13"/>
  <c r="F683" i="13"/>
  <c r="G883" i="13"/>
  <c r="F563" i="13"/>
  <c r="J923" i="13"/>
  <c r="I623" i="13"/>
  <c r="H703" i="13"/>
  <c r="F413" i="13"/>
  <c r="L133" i="13"/>
  <c r="H593" i="13"/>
  <c r="G223" i="13"/>
  <c r="G893" i="13"/>
  <c r="K543" i="13"/>
  <c r="F343" i="13"/>
  <c r="G553" i="13"/>
  <c r="F503" i="13"/>
  <c r="L703" i="13"/>
  <c r="J233" i="13"/>
  <c r="G753" i="13"/>
  <c r="F143" i="13"/>
  <c r="L433" i="13"/>
  <c r="F753" i="13"/>
  <c r="K243" i="13"/>
  <c r="K383" i="13"/>
  <c r="I903" i="13"/>
  <c r="I963" i="13"/>
  <c r="K943" i="13"/>
  <c r="H723" i="13"/>
  <c r="K853" i="13"/>
  <c r="I453" i="13"/>
  <c r="K783" i="13"/>
  <c r="F713" i="13"/>
  <c r="J813" i="13"/>
  <c r="I193" i="13"/>
  <c r="F473" i="13"/>
  <c r="K913" i="13"/>
  <c r="J553" i="13"/>
  <c r="H833" i="13"/>
  <c r="I443" i="13"/>
  <c r="F633" i="13"/>
  <c r="K463" i="13"/>
  <c r="L153" i="13"/>
  <c r="J943" i="13"/>
  <c r="H213" i="13"/>
  <c r="K613" i="13"/>
  <c r="G633" i="13"/>
  <c r="J603" i="13"/>
  <c r="J783" i="13"/>
  <c r="K653" i="13"/>
  <c r="L903" i="13"/>
  <c r="G603" i="13"/>
  <c r="J323" i="13"/>
  <c r="J623" i="13"/>
  <c r="I213" i="13"/>
  <c r="K163" i="13"/>
  <c r="G673" i="13"/>
  <c r="K233" i="13"/>
  <c r="F663" i="13"/>
  <c r="H193" i="13"/>
  <c r="I853" i="13"/>
  <c r="I133" i="13"/>
  <c r="H183" i="13"/>
  <c r="F243" i="13"/>
  <c r="K683" i="13"/>
  <c r="G523" i="13"/>
  <c r="E975" i="12" l="1"/>
  <c r="E969" i="12"/>
  <c r="E982" i="12"/>
  <c r="B101" i="8"/>
  <c r="C100" i="8"/>
  <c r="B984" i="13"/>
  <c r="B992" i="13"/>
  <c r="B988" i="13"/>
  <c r="B346" i="2"/>
  <c r="K346" i="2" s="1"/>
  <c r="B991" i="13"/>
  <c r="B989" i="13"/>
  <c r="B985" i="12"/>
  <c r="E966" i="12"/>
  <c r="E970" i="11"/>
  <c r="B973" i="13"/>
  <c r="B977" i="13"/>
  <c r="B977" i="11"/>
  <c r="B981" i="11"/>
  <c r="B973" i="12"/>
  <c r="B981" i="12"/>
  <c r="B978" i="13"/>
  <c r="B977" i="12"/>
  <c r="B978" i="12"/>
  <c r="B981" i="13"/>
  <c r="B973" i="11"/>
  <c r="B976" i="13"/>
  <c r="B233" i="2"/>
  <c r="K233" i="2" s="1"/>
  <c r="B974" i="12"/>
  <c r="B121" i="2"/>
  <c r="B345" i="2"/>
  <c r="K345" i="2" s="1"/>
  <c r="B976" i="12"/>
  <c r="B979" i="12"/>
  <c r="B975" i="13"/>
  <c r="B980" i="12"/>
  <c r="B974" i="13"/>
  <c r="B979" i="13"/>
  <c r="B982" i="13"/>
  <c r="B980" i="11"/>
  <c r="E103" i="11"/>
  <c r="E979" i="13" l="1"/>
  <c r="K121" i="2"/>
  <c r="B333" i="14"/>
  <c r="E973" i="11"/>
  <c r="J973" i="11"/>
  <c r="F973" i="11"/>
  <c r="G973" i="11"/>
  <c r="I973" i="11"/>
  <c r="L973" i="11"/>
  <c r="K973" i="11"/>
  <c r="H973" i="11"/>
  <c r="E977" i="12"/>
  <c r="E981" i="11"/>
  <c r="E985" i="12"/>
  <c r="E989" i="13"/>
  <c r="E991" i="13"/>
  <c r="E988" i="13"/>
  <c r="E992" i="13"/>
  <c r="B987" i="12"/>
  <c r="B991" i="11"/>
  <c r="E980" i="11"/>
  <c r="E974" i="13"/>
  <c r="E976" i="12"/>
  <c r="E981" i="12"/>
  <c r="E977" i="11"/>
  <c r="B990" i="12"/>
  <c r="B989" i="12"/>
  <c r="B122" i="2"/>
  <c r="B984" i="12"/>
  <c r="E982" i="13"/>
  <c r="E980" i="12"/>
  <c r="E976" i="13"/>
  <c r="E978" i="12"/>
  <c r="E973" i="12"/>
  <c r="I973" i="12"/>
  <c r="K973" i="12"/>
  <c r="G973" i="12"/>
  <c r="L973" i="12"/>
  <c r="F973" i="12"/>
  <c r="H973" i="12"/>
  <c r="J973" i="12"/>
  <c r="E977" i="13"/>
  <c r="B986" i="11"/>
  <c r="B1001" i="11"/>
  <c r="B983" i="11"/>
  <c r="B234" i="2"/>
  <c r="K234" i="2" s="1"/>
  <c r="B992" i="12"/>
  <c r="B1001" i="13"/>
  <c r="B987" i="13"/>
  <c r="B983" i="12"/>
  <c r="E975" i="13"/>
  <c r="E984" i="13"/>
  <c r="E979" i="12"/>
  <c r="E974" i="12"/>
  <c r="E981" i="13"/>
  <c r="E978" i="13"/>
  <c r="E973" i="13"/>
  <c r="H973" i="13"/>
  <c r="J973" i="13"/>
  <c r="L973" i="13"/>
  <c r="G973" i="13"/>
  <c r="F973" i="13"/>
  <c r="K973" i="13"/>
  <c r="I973" i="13"/>
  <c r="B983" i="13"/>
  <c r="B990" i="11"/>
  <c r="B988" i="12"/>
  <c r="B991" i="12"/>
  <c r="B986" i="12"/>
  <c r="B986" i="13"/>
  <c r="B985" i="13"/>
  <c r="C101" i="8"/>
  <c r="B1000" i="13" s="1"/>
  <c r="B235" i="2"/>
  <c r="K235" i="2" s="1"/>
  <c r="B123" i="2"/>
  <c r="E1000" i="13" l="1"/>
  <c r="E986" i="12"/>
  <c r="E1001" i="13"/>
  <c r="E1001" i="11"/>
  <c r="K122" i="2"/>
  <c r="B336" i="14"/>
  <c r="E987" i="12"/>
  <c r="K123" i="2"/>
  <c r="B339" i="14"/>
  <c r="E985" i="13"/>
  <c r="E988" i="12"/>
  <c r="E983" i="12"/>
  <c r="F983" i="12"/>
  <c r="I983" i="12"/>
  <c r="J983" i="12"/>
  <c r="L983" i="12"/>
  <c r="H983" i="12"/>
  <c r="K983" i="12"/>
  <c r="G983" i="12"/>
  <c r="E986" i="11"/>
  <c r="E990" i="12"/>
  <c r="E986" i="13"/>
  <c r="E990" i="11"/>
  <c r="E987" i="13"/>
  <c r="E983" i="11"/>
  <c r="F983" i="11"/>
  <c r="K983" i="11"/>
  <c r="J983" i="11"/>
  <c r="I983" i="11"/>
  <c r="L983" i="11"/>
  <c r="H983" i="11"/>
  <c r="G983" i="11"/>
  <c r="E984" i="12"/>
  <c r="E991" i="11"/>
  <c r="Y335" i="14"/>
  <c r="Y334" i="14"/>
  <c r="Y333" i="14"/>
  <c r="E983" i="13"/>
  <c r="H983" i="13"/>
  <c r="J983" i="13"/>
  <c r="I983" i="13"/>
  <c r="K983" i="13"/>
  <c r="L983" i="13"/>
  <c r="F983" i="13"/>
  <c r="G983" i="13"/>
  <c r="B235" i="18"/>
  <c r="K235" i="18" s="1"/>
  <c r="B174" i="11"/>
  <c r="B20" i="22"/>
  <c r="B247" i="24"/>
  <c r="B62" i="13"/>
  <c r="B212" i="11"/>
  <c r="B117" i="20"/>
  <c r="K117" i="20" s="1"/>
  <c r="B368" i="11"/>
  <c r="B148" i="11"/>
  <c r="B122" i="19"/>
  <c r="K122" i="19" s="1"/>
  <c r="B145" i="11"/>
  <c r="B209" i="22"/>
  <c r="K209" i="22" s="1"/>
  <c r="B347" i="22"/>
  <c r="K347" i="22" s="1"/>
  <c r="B60" i="11"/>
  <c r="B154" i="11"/>
  <c r="B89" i="19"/>
  <c r="K89" i="19" s="1"/>
  <c r="B158" i="11"/>
  <c r="B358" i="11"/>
  <c r="B94" i="11"/>
  <c r="B217" i="22"/>
  <c r="K217" i="22" s="1"/>
  <c r="B222" i="11"/>
  <c r="B82" i="20"/>
  <c r="K82" i="20" s="1"/>
  <c r="B224" i="11"/>
  <c r="B112" i="20"/>
  <c r="K112" i="20" s="1"/>
  <c r="B60" i="12"/>
  <c r="B199" i="22"/>
  <c r="K199" i="22" s="1"/>
  <c r="B81" i="19"/>
  <c r="K81" i="19" s="1"/>
  <c r="B248" i="11"/>
  <c r="B235" i="20"/>
  <c r="K235" i="20" s="1"/>
  <c r="B195" i="11"/>
  <c r="B106" i="20"/>
  <c r="K106" i="20" s="1"/>
  <c r="B233" i="22"/>
  <c r="K233" i="22" s="1"/>
  <c r="B101" i="20"/>
  <c r="K101" i="20" s="1"/>
  <c r="B69" i="11"/>
  <c r="B90" i="19"/>
  <c r="K90" i="19" s="1"/>
  <c r="B119" i="24"/>
  <c r="K119" i="24" s="1"/>
  <c r="B72" i="25"/>
  <c r="K72" i="25" s="1"/>
  <c r="B307" i="25"/>
  <c r="K307" i="25" s="1"/>
  <c r="B318" i="26"/>
  <c r="K318" i="26" s="1"/>
  <c r="B310" i="26"/>
  <c r="K310" i="26" s="1"/>
  <c r="B78" i="11"/>
  <c r="B46" i="20"/>
  <c r="K46" i="20" s="1"/>
  <c r="B97" i="20"/>
  <c r="K97" i="20" s="1"/>
  <c r="B20" i="19"/>
  <c r="B174" i="22"/>
  <c r="K174" i="22" s="1"/>
  <c r="B44" i="20"/>
  <c r="K44" i="20" s="1"/>
  <c r="B184" i="11"/>
  <c r="B204" i="22"/>
  <c r="K204" i="22" s="1"/>
  <c r="B335" i="25"/>
  <c r="K335" i="25" s="1"/>
  <c r="B107" i="18"/>
  <c r="K107" i="18" s="1"/>
  <c r="B206" i="24"/>
  <c r="K206" i="24" s="1"/>
  <c r="B92" i="20"/>
  <c r="K92" i="20" s="1"/>
  <c r="B59" i="19"/>
  <c r="K59" i="19" s="1"/>
  <c r="B123" i="20"/>
  <c r="K123" i="20" s="1"/>
  <c r="B225" i="11"/>
  <c r="B51" i="19"/>
  <c r="K51" i="19" s="1"/>
  <c r="B103" i="20"/>
  <c r="K103" i="20" s="1"/>
  <c r="B153" i="22"/>
  <c r="K153" i="22" s="1"/>
  <c r="B105" i="11"/>
  <c r="B54" i="19"/>
  <c r="K54" i="19" s="1"/>
  <c r="B60" i="19"/>
  <c r="K60" i="19" s="1"/>
  <c r="B145" i="22"/>
  <c r="K145" i="22" s="1"/>
  <c r="B197" i="26"/>
  <c r="K197" i="26" s="1"/>
  <c r="B346" i="18"/>
  <c r="K346" i="18" s="1"/>
  <c r="B29" i="19"/>
  <c r="K29" i="19" s="1"/>
  <c r="B110" i="20"/>
  <c r="K110" i="20" s="1"/>
  <c r="B135" i="22"/>
  <c r="K135" i="22" s="1"/>
  <c r="B28" i="19"/>
  <c r="K28" i="19" s="1"/>
  <c r="B63" i="20"/>
  <c r="K63" i="20" s="1"/>
  <c r="B146" i="22"/>
  <c r="K146" i="22" s="1"/>
  <c r="B64" i="19"/>
  <c r="K64" i="19" s="1"/>
  <c r="B82" i="19"/>
  <c r="K82" i="19" s="1"/>
  <c r="B87" i="20"/>
  <c r="K87" i="20" s="1"/>
  <c r="B216" i="22"/>
  <c r="K216" i="22" s="1"/>
  <c r="B227" i="22"/>
  <c r="K227" i="22" s="1"/>
  <c r="B93" i="20"/>
  <c r="K93" i="20" s="1"/>
  <c r="B104" i="19"/>
  <c r="K104" i="19" s="1"/>
  <c r="B219" i="11"/>
  <c r="B95" i="19"/>
  <c r="K95" i="19" s="1"/>
  <c r="B100" i="20"/>
  <c r="K100" i="20" s="1"/>
  <c r="B121" i="19"/>
  <c r="K121" i="19" s="1"/>
  <c r="B201" i="22"/>
  <c r="K201" i="22" s="1"/>
  <c r="B89" i="11"/>
  <c r="B205" i="11"/>
  <c r="B233" i="24"/>
  <c r="K233" i="24" s="1"/>
  <c r="B98" i="18"/>
  <c r="K98" i="18" s="1"/>
  <c r="B27" i="20"/>
  <c r="K27" i="20" s="1"/>
  <c r="B37" i="20"/>
  <c r="K37" i="20" s="1"/>
  <c r="B138" i="22"/>
  <c r="K138" i="22" s="1"/>
  <c r="B35" i="19"/>
  <c r="K35" i="19" s="1"/>
  <c r="B41" i="19"/>
  <c r="K41" i="19" s="1"/>
  <c r="B190" i="22"/>
  <c r="K190" i="22" s="1"/>
  <c r="B45" i="19"/>
  <c r="K45" i="19" s="1"/>
  <c r="B37" i="19"/>
  <c r="K37" i="19" s="1"/>
  <c r="B21" i="19"/>
  <c r="K21" i="19" s="1"/>
  <c r="B220" i="22"/>
  <c r="K220" i="22" s="1"/>
  <c r="B235" i="23"/>
  <c r="K235" i="23" s="1"/>
  <c r="B142" i="22"/>
  <c r="K142" i="22" s="1"/>
  <c r="B99" i="24"/>
  <c r="K99" i="24" s="1"/>
  <c r="B234" i="21"/>
  <c r="K234" i="21" s="1"/>
  <c r="B325" i="26"/>
  <c r="K325" i="26" s="1"/>
  <c r="B212" i="22"/>
  <c r="K212" i="22" s="1"/>
  <c r="B48" i="20"/>
  <c r="K48" i="20" s="1"/>
  <c r="B43" i="20"/>
  <c r="K43" i="20" s="1"/>
  <c r="B142" i="11"/>
  <c r="B195" i="22"/>
  <c r="K195" i="22" s="1"/>
  <c r="B199" i="11"/>
  <c r="B111" i="20"/>
  <c r="K111" i="20" s="1"/>
  <c r="B347" i="18"/>
  <c r="K347" i="18" s="1"/>
  <c r="B149" i="22"/>
  <c r="K149" i="22" s="1"/>
  <c r="B79" i="20"/>
  <c r="K79" i="20" s="1"/>
  <c r="B109" i="19"/>
  <c r="K109" i="19" s="1"/>
  <c r="B184" i="18"/>
  <c r="K184" i="18" s="1"/>
  <c r="B320" i="22"/>
  <c r="K320" i="22" s="1"/>
  <c r="B45" i="26"/>
  <c r="K45" i="26" s="1"/>
  <c r="B234" i="20"/>
  <c r="K234" i="20" s="1"/>
  <c r="B56" i="18"/>
  <c r="K56" i="18" s="1"/>
  <c r="B155" i="11"/>
  <c r="B96" i="20"/>
  <c r="K96" i="20" s="1"/>
  <c r="B165" i="22"/>
  <c r="K165" i="22" s="1"/>
  <c r="B119" i="19"/>
  <c r="K119" i="19" s="1"/>
  <c r="B198" i="22"/>
  <c r="K198" i="22" s="1"/>
  <c r="B84" i="19"/>
  <c r="K84" i="19" s="1"/>
  <c r="B235" i="26"/>
  <c r="K235" i="26" s="1"/>
  <c r="B33" i="20"/>
  <c r="K33" i="20" s="1"/>
  <c r="B209" i="11"/>
  <c r="B83" i="20"/>
  <c r="K83" i="20" s="1"/>
  <c r="B78" i="19"/>
  <c r="K78" i="19" s="1"/>
  <c r="B109" i="20"/>
  <c r="K109" i="20" s="1"/>
  <c r="B143" i="22"/>
  <c r="K143" i="22" s="1"/>
  <c r="B172" i="22"/>
  <c r="K172" i="22" s="1"/>
  <c r="B134" i="22"/>
  <c r="K134" i="22" s="1"/>
  <c r="B27" i="19"/>
  <c r="K27" i="19" s="1"/>
  <c r="B40" i="19"/>
  <c r="K40" i="19" s="1"/>
  <c r="B78" i="20"/>
  <c r="K78" i="20" s="1"/>
  <c r="B169" i="11"/>
  <c r="B106" i="19"/>
  <c r="K106" i="19" s="1"/>
  <c r="B104" i="11"/>
  <c r="B79" i="11"/>
  <c r="B70" i="21"/>
  <c r="K70" i="21" s="1"/>
  <c r="B198" i="25"/>
  <c r="K198" i="25" s="1"/>
  <c r="B56" i="19"/>
  <c r="K56" i="19" s="1"/>
  <c r="B45" i="20"/>
  <c r="K45" i="20" s="1"/>
  <c r="B61" i="20"/>
  <c r="K61" i="20" s="1"/>
  <c r="B183" i="22"/>
  <c r="K183" i="22" s="1"/>
  <c r="B122" i="20"/>
  <c r="K122" i="20" s="1"/>
  <c r="B152" i="22"/>
  <c r="K152" i="22" s="1"/>
  <c r="B193" i="22"/>
  <c r="K193" i="22" s="1"/>
  <c r="B347" i="24"/>
  <c r="K347" i="24" s="1"/>
  <c r="B152" i="11"/>
  <c r="B94" i="19"/>
  <c r="K94" i="19" s="1"/>
  <c r="B101" i="19"/>
  <c r="K101" i="19" s="1"/>
  <c r="B23" i="20"/>
  <c r="K23" i="20" s="1"/>
  <c r="B50" i="20"/>
  <c r="K50" i="20" s="1"/>
  <c r="B164" i="11"/>
  <c r="B327" i="18"/>
  <c r="K327" i="18" s="1"/>
  <c r="B108" i="21"/>
  <c r="K108" i="21" s="1"/>
  <c r="B342" i="21"/>
  <c r="K342" i="21" s="1"/>
  <c r="B120" i="21"/>
  <c r="K120" i="21" s="1"/>
  <c r="B215" i="11"/>
  <c r="B230" i="22"/>
  <c r="K230" i="22" s="1"/>
  <c r="B77" i="20"/>
  <c r="K77" i="20" s="1"/>
  <c r="B116" i="20"/>
  <c r="K116" i="20" s="1"/>
  <c r="B72" i="20"/>
  <c r="K72" i="20" s="1"/>
  <c r="B318" i="11"/>
  <c r="B73" i="19"/>
  <c r="K73" i="19" s="1"/>
  <c r="B347" i="23"/>
  <c r="K347" i="23" s="1"/>
  <c r="B215" i="22"/>
  <c r="K215" i="22" s="1"/>
  <c r="B220" i="23"/>
  <c r="K220" i="23" s="1"/>
  <c r="B103" i="26"/>
  <c r="K103" i="26" s="1"/>
  <c r="B134" i="23"/>
  <c r="B121" i="25"/>
  <c r="K121" i="25" s="1"/>
  <c r="B107" i="20"/>
  <c r="K107" i="20" s="1"/>
  <c r="B82" i="18"/>
  <c r="K82" i="18" s="1"/>
  <c r="B99" i="11"/>
  <c r="B206" i="22"/>
  <c r="K206" i="22" s="1"/>
  <c r="B57" i="19"/>
  <c r="K57" i="19" s="1"/>
  <c r="B92" i="19"/>
  <c r="K92" i="19" s="1"/>
  <c r="B62" i="11"/>
  <c r="B98" i="20"/>
  <c r="K98" i="20" s="1"/>
  <c r="B141" i="22"/>
  <c r="K141" i="22" s="1"/>
  <c r="B162" i="22"/>
  <c r="K162" i="22" s="1"/>
  <c r="B52" i="19"/>
  <c r="K52" i="19" s="1"/>
  <c r="B179" i="22"/>
  <c r="K179" i="22" s="1"/>
  <c r="B42" i="19"/>
  <c r="K42" i="19" s="1"/>
  <c r="B92" i="26"/>
  <c r="K92" i="26" s="1"/>
  <c r="B234" i="24"/>
  <c r="K234" i="24" s="1"/>
  <c r="B228" i="18"/>
  <c r="K228" i="18" s="1"/>
  <c r="B55" i="11"/>
  <c r="B76" i="19"/>
  <c r="K76" i="19" s="1"/>
  <c r="B99" i="20"/>
  <c r="K99" i="20" s="1"/>
  <c r="B118" i="20"/>
  <c r="K118" i="20" s="1"/>
  <c r="B48" i="19"/>
  <c r="K48" i="19" s="1"/>
  <c r="B147" i="22"/>
  <c r="K147" i="22" s="1"/>
  <c r="B114" i="20"/>
  <c r="K114" i="20" s="1"/>
  <c r="B49" i="19"/>
  <c r="K49" i="19" s="1"/>
  <c r="B40" i="20"/>
  <c r="K40" i="20" s="1"/>
  <c r="B219" i="24"/>
  <c r="K219" i="24" s="1"/>
  <c r="B123" i="24"/>
  <c r="K123" i="24" s="1"/>
  <c r="B86" i="24"/>
  <c r="K86" i="24" s="1"/>
  <c r="B195" i="25"/>
  <c r="K195" i="25" s="1"/>
  <c r="B343" i="24"/>
  <c r="K343" i="24" s="1"/>
  <c r="B196" i="23"/>
  <c r="K196" i="23" s="1"/>
  <c r="B67" i="20"/>
  <c r="K67" i="20" s="1"/>
  <c r="B133" i="22"/>
  <c r="B38" i="19"/>
  <c r="K38" i="19" s="1"/>
  <c r="B22" i="19"/>
  <c r="K22" i="19" s="1"/>
  <c r="B61" i="19"/>
  <c r="K61" i="19" s="1"/>
  <c r="B120" i="20"/>
  <c r="K120" i="20" s="1"/>
  <c r="B235" i="24"/>
  <c r="K235" i="24" s="1"/>
  <c r="B73" i="20"/>
  <c r="K73" i="20" s="1"/>
  <c r="B200" i="22"/>
  <c r="K200" i="22" s="1"/>
  <c r="B178" i="22"/>
  <c r="K178" i="22" s="1"/>
  <c r="B121" i="20"/>
  <c r="K121" i="20" s="1"/>
  <c r="B67" i="11"/>
  <c r="B49" i="20"/>
  <c r="K49" i="20" s="1"/>
  <c r="B176" i="22"/>
  <c r="K176" i="22" s="1"/>
  <c r="B202" i="11"/>
  <c r="B110" i="19"/>
  <c r="K110" i="19" s="1"/>
  <c r="B104" i="20"/>
  <c r="K104" i="20" s="1"/>
  <c r="B112" i="11"/>
  <c r="B104" i="23"/>
  <c r="K104" i="23" s="1"/>
  <c r="B289" i="19"/>
  <c r="K289" i="19" s="1"/>
  <c r="B150" i="22"/>
  <c r="K150" i="22" s="1"/>
  <c r="B136" i="22"/>
  <c r="K136" i="22" s="1"/>
  <c r="B41" i="20"/>
  <c r="K41" i="20" s="1"/>
  <c r="B55" i="19"/>
  <c r="K55" i="19" s="1"/>
  <c r="B67" i="19"/>
  <c r="K67" i="19" s="1"/>
  <c r="B65" i="19"/>
  <c r="K65" i="19" s="1"/>
  <c r="B325" i="21"/>
  <c r="K325" i="21" s="1"/>
  <c r="B122" i="22"/>
  <c r="K122" i="22" s="1"/>
  <c r="B114" i="24"/>
  <c r="K114" i="24" s="1"/>
  <c r="B138" i="11"/>
  <c r="B347" i="19"/>
  <c r="K347" i="19" s="1"/>
  <c r="B114" i="19"/>
  <c r="K114" i="19" s="1"/>
  <c r="B66" i="19"/>
  <c r="K66" i="19" s="1"/>
  <c r="B165" i="11"/>
  <c r="B132" i="11"/>
  <c r="B86" i="19"/>
  <c r="K86" i="19" s="1"/>
  <c r="B348" i="11"/>
  <c r="B198" i="11"/>
  <c r="B214" i="11"/>
  <c r="B21" i="20"/>
  <c r="L990" i="11" s="1"/>
  <c r="B196" i="22"/>
  <c r="K196" i="22" s="1"/>
  <c r="B211" i="22"/>
  <c r="K211" i="22" s="1"/>
  <c r="B191" i="22"/>
  <c r="K191" i="22" s="1"/>
  <c r="B100" i="23"/>
  <c r="K100" i="23" s="1"/>
  <c r="B211" i="20"/>
  <c r="K211" i="20" s="1"/>
  <c r="B57" i="12"/>
  <c r="B330" i="23"/>
  <c r="K330" i="23" s="1"/>
  <c r="B245" i="19"/>
  <c r="B53" i="11"/>
  <c r="B228" i="22"/>
  <c r="K228" i="22" s="1"/>
  <c r="B238" i="11"/>
  <c r="B58" i="11"/>
  <c r="B347" i="21"/>
  <c r="K347" i="21" s="1"/>
  <c r="B44" i="19"/>
  <c r="K44" i="19" s="1"/>
  <c r="B123" i="25"/>
  <c r="K123" i="25" s="1"/>
  <c r="B111" i="19"/>
  <c r="K111" i="19" s="1"/>
  <c r="B108" i="20"/>
  <c r="K108" i="20" s="1"/>
  <c r="B89" i="20"/>
  <c r="K89" i="20" s="1"/>
  <c r="B32" i="19"/>
  <c r="K32" i="19" s="1"/>
  <c r="B70" i="19"/>
  <c r="K70" i="19" s="1"/>
  <c r="B156" i="22"/>
  <c r="K156" i="22" s="1"/>
  <c r="B53" i="19"/>
  <c r="K53" i="19" s="1"/>
  <c r="B338" i="11"/>
  <c r="B281" i="20"/>
  <c r="K281" i="20" s="1"/>
  <c r="B226" i="26"/>
  <c r="K226" i="26" s="1"/>
  <c r="B90" i="18"/>
  <c r="K90" i="18" s="1"/>
  <c r="B221" i="21"/>
  <c r="K221" i="21" s="1"/>
  <c r="B33" i="19"/>
  <c r="K33" i="19" s="1"/>
  <c r="B160" i="22"/>
  <c r="K160" i="22" s="1"/>
  <c r="B75" i="20"/>
  <c r="K75" i="20" s="1"/>
  <c r="B154" i="22"/>
  <c r="K154" i="22" s="1"/>
  <c r="B197" i="22"/>
  <c r="K197" i="22" s="1"/>
  <c r="B210" i="22"/>
  <c r="K210" i="22" s="1"/>
  <c r="B231" i="22"/>
  <c r="K231" i="22" s="1"/>
  <c r="B63" i="19"/>
  <c r="K63" i="19" s="1"/>
  <c r="B34" i="19"/>
  <c r="K34" i="19" s="1"/>
  <c r="B35" i="20"/>
  <c r="K35" i="20" s="1"/>
  <c r="B23" i="19"/>
  <c r="K23" i="19" s="1"/>
  <c r="B157" i="22"/>
  <c r="K157" i="22" s="1"/>
  <c r="B85" i="11"/>
  <c r="B97" i="19"/>
  <c r="K97" i="19" s="1"/>
  <c r="B192" i="11"/>
  <c r="B118" i="19"/>
  <c r="K118" i="19" s="1"/>
  <c r="B115" i="19"/>
  <c r="K115" i="19" s="1"/>
  <c r="B56" i="20"/>
  <c r="K56" i="20" s="1"/>
  <c r="B59" i="20"/>
  <c r="K59" i="20" s="1"/>
  <c r="B123" i="23"/>
  <c r="K123" i="23" s="1"/>
  <c r="B123" i="22"/>
  <c r="K123" i="22" s="1"/>
  <c r="B72" i="11"/>
  <c r="B218" i="22"/>
  <c r="K218" i="22" s="1"/>
  <c r="B334" i="22"/>
  <c r="K334" i="22" s="1"/>
  <c r="B334" i="23"/>
  <c r="K334" i="23" s="1"/>
  <c r="B257" i="20"/>
  <c r="K257" i="20" s="1"/>
  <c r="B109" i="21"/>
  <c r="K109" i="21" s="1"/>
  <c r="B62" i="19"/>
  <c r="K62" i="19" s="1"/>
  <c r="B208" i="22"/>
  <c r="K208" i="22" s="1"/>
  <c r="B116" i="19"/>
  <c r="K116" i="19" s="1"/>
  <c r="B188" i="22"/>
  <c r="K188" i="22" s="1"/>
  <c r="B168" i="22"/>
  <c r="K168" i="22" s="1"/>
  <c r="B34" i="20"/>
  <c r="K34" i="20" s="1"/>
  <c r="B29" i="20"/>
  <c r="K29" i="20" s="1"/>
  <c r="B66" i="20"/>
  <c r="K66" i="20" s="1"/>
  <c r="B77" i="19"/>
  <c r="K77" i="19" s="1"/>
  <c r="B39" i="19"/>
  <c r="K39" i="19" s="1"/>
  <c r="B83" i="19"/>
  <c r="K83" i="19" s="1"/>
  <c r="B161" i="24"/>
  <c r="K161" i="24" s="1"/>
  <c r="B22" i="20"/>
  <c r="K22" i="20" s="1"/>
  <c r="B28" i="20"/>
  <c r="K28" i="20" s="1"/>
  <c r="B26" i="20"/>
  <c r="K26" i="20" s="1"/>
  <c r="B51" i="20"/>
  <c r="K51" i="20" s="1"/>
  <c r="B31" i="19"/>
  <c r="K31" i="19" s="1"/>
  <c r="B166" i="22"/>
  <c r="K166" i="22" s="1"/>
  <c r="B30" i="20"/>
  <c r="K30" i="20" s="1"/>
  <c r="B24" i="20"/>
  <c r="K24" i="20" s="1"/>
  <c r="B30" i="19"/>
  <c r="K30" i="19" s="1"/>
  <c r="B140" i="22"/>
  <c r="K140" i="22" s="1"/>
  <c r="B94" i="20"/>
  <c r="K94" i="20" s="1"/>
  <c r="B207" i="22"/>
  <c r="K207" i="22" s="1"/>
  <c r="B26" i="19"/>
  <c r="K26" i="19" s="1"/>
  <c r="B86" i="20"/>
  <c r="K86" i="20" s="1"/>
  <c r="B117" i="19"/>
  <c r="K117" i="19" s="1"/>
  <c r="B121" i="18"/>
  <c r="K121" i="18" s="1"/>
  <c r="B178" i="23"/>
  <c r="K178" i="23" s="1"/>
  <c r="B227" i="25"/>
  <c r="K227" i="25" s="1"/>
  <c r="B118" i="11"/>
  <c r="B191" i="19"/>
  <c r="K191" i="19" s="1"/>
  <c r="B340" i="24"/>
  <c r="K340" i="24" s="1"/>
  <c r="B171" i="24"/>
  <c r="K171" i="24" s="1"/>
  <c r="B123" i="18"/>
  <c r="K123" i="18" s="1"/>
  <c r="B235" i="19"/>
  <c r="K235" i="19" s="1"/>
  <c r="B84" i="11"/>
  <c r="B222" i="22"/>
  <c r="K222" i="22" s="1"/>
  <c r="B99" i="19"/>
  <c r="K99" i="19" s="1"/>
  <c r="B108" i="19"/>
  <c r="K108" i="19" s="1"/>
  <c r="B328" i="11"/>
  <c r="B74" i="19"/>
  <c r="K74" i="19" s="1"/>
  <c r="B163" i="22"/>
  <c r="K163" i="22" s="1"/>
  <c r="B180" i="22"/>
  <c r="K180" i="22" s="1"/>
  <c r="B31" i="20"/>
  <c r="K31" i="20" s="1"/>
  <c r="B43" i="19"/>
  <c r="K43" i="19" s="1"/>
  <c r="B88" i="19"/>
  <c r="K88" i="19" s="1"/>
  <c r="B232" i="22"/>
  <c r="K232" i="22" s="1"/>
  <c r="B169" i="22"/>
  <c r="K169" i="22" s="1"/>
  <c r="B344" i="19"/>
  <c r="K344" i="19" s="1"/>
  <c r="B224" i="22"/>
  <c r="K224" i="22" s="1"/>
  <c r="B115" i="20"/>
  <c r="K115" i="20" s="1"/>
  <c r="B119" i="20"/>
  <c r="K119" i="20" s="1"/>
  <c r="B68" i="11"/>
  <c r="B172" i="11"/>
  <c r="B60" i="20"/>
  <c r="K60" i="20" s="1"/>
  <c r="B77" i="11"/>
  <c r="B144" i="11"/>
  <c r="B230" i="24"/>
  <c r="K230" i="24" s="1"/>
  <c r="B74" i="20"/>
  <c r="K74" i="20" s="1"/>
  <c r="B194" i="11"/>
  <c r="B119" i="18"/>
  <c r="K119" i="18" s="1"/>
  <c r="B346" i="22"/>
  <c r="K346" i="22" s="1"/>
  <c r="B92" i="22"/>
  <c r="K92" i="22" s="1"/>
  <c r="B103" i="25"/>
  <c r="K103" i="25" s="1"/>
  <c r="B347" i="25"/>
  <c r="K347" i="25" s="1"/>
  <c r="B65" i="11"/>
  <c r="B107" i="19"/>
  <c r="K107" i="19" s="1"/>
  <c r="B109" i="11"/>
  <c r="B54" i="20"/>
  <c r="K54" i="20" s="1"/>
  <c r="B69" i="13"/>
  <c r="B93" i="19"/>
  <c r="K93" i="19" s="1"/>
  <c r="B226" i="22"/>
  <c r="K226" i="22" s="1"/>
  <c r="B182" i="22"/>
  <c r="K182" i="22" s="1"/>
  <c r="B103" i="19"/>
  <c r="K103" i="19" s="1"/>
  <c r="B100" i="19"/>
  <c r="K100" i="19" s="1"/>
  <c r="B149" i="11"/>
  <c r="B52" i="21"/>
  <c r="K52" i="21" s="1"/>
  <c r="B187" i="22"/>
  <c r="K187" i="22" s="1"/>
  <c r="B229" i="22"/>
  <c r="K229" i="22" s="1"/>
  <c r="B76" i="20"/>
  <c r="K76" i="20" s="1"/>
  <c r="B88" i="11"/>
  <c r="B75" i="19"/>
  <c r="K75" i="19" s="1"/>
  <c r="B173" i="22"/>
  <c r="K173" i="22" s="1"/>
  <c r="B139" i="22"/>
  <c r="K139" i="22" s="1"/>
  <c r="B235" i="22"/>
  <c r="K235" i="22" s="1"/>
  <c r="B50" i="19"/>
  <c r="K50" i="19" s="1"/>
  <c r="B167" i="22"/>
  <c r="K167" i="22" s="1"/>
  <c r="B62" i="20"/>
  <c r="K62" i="20" s="1"/>
  <c r="B38" i="20"/>
  <c r="K38" i="20" s="1"/>
  <c r="B71" i="19"/>
  <c r="K71" i="19" s="1"/>
  <c r="B234" i="22"/>
  <c r="K234" i="22" s="1"/>
  <c r="B185" i="11"/>
  <c r="B133" i="21"/>
  <c r="B164" i="22"/>
  <c r="K164" i="22" s="1"/>
  <c r="B347" i="20"/>
  <c r="K347" i="20" s="1"/>
  <c r="B84" i="20"/>
  <c r="K84" i="20" s="1"/>
  <c r="B222" i="23"/>
  <c r="K222" i="23" s="1"/>
  <c r="B144" i="22"/>
  <c r="K144" i="22" s="1"/>
  <c r="B123" i="19"/>
  <c r="K123" i="19" s="1"/>
  <c r="B343" i="20"/>
  <c r="K343" i="20" s="1"/>
  <c r="B194" i="22"/>
  <c r="K194" i="22" s="1"/>
  <c r="B112" i="23"/>
  <c r="K112" i="23" s="1"/>
  <c r="B68" i="20"/>
  <c r="K68" i="20" s="1"/>
  <c r="B205" i="22"/>
  <c r="K205" i="22" s="1"/>
  <c r="B52" i="20"/>
  <c r="K52" i="20" s="1"/>
  <c r="B213" i="22"/>
  <c r="K213" i="22" s="1"/>
  <c r="B98" i="19"/>
  <c r="K98" i="19" s="1"/>
  <c r="B310" i="19"/>
  <c r="K310" i="19" s="1"/>
  <c r="B88" i="20"/>
  <c r="K88" i="20" s="1"/>
  <c r="B232" i="25"/>
  <c r="K232" i="25" s="1"/>
  <c r="B81" i="20"/>
  <c r="K81" i="20" s="1"/>
  <c r="B218" i="11"/>
  <c r="B288" i="11"/>
  <c r="B112" i="19"/>
  <c r="K112" i="19" s="1"/>
  <c r="B53" i="20"/>
  <c r="K53" i="20" s="1"/>
  <c r="B68" i="19"/>
  <c r="K68" i="19" s="1"/>
  <c r="B184" i="22"/>
  <c r="K184" i="22" s="1"/>
  <c r="B70" i="20"/>
  <c r="K70" i="20" s="1"/>
  <c r="B120" i="19"/>
  <c r="K120" i="19" s="1"/>
  <c r="B204" i="11"/>
  <c r="B62" i="21"/>
  <c r="K62" i="21" s="1"/>
  <c r="B79" i="19"/>
  <c r="K79" i="19" s="1"/>
  <c r="B46" i="19"/>
  <c r="K46" i="19" s="1"/>
  <c r="B320" i="24"/>
  <c r="K320" i="24" s="1"/>
  <c r="B308" i="11"/>
  <c r="B32" i="20"/>
  <c r="K32" i="20" s="1"/>
  <c r="B24" i="19"/>
  <c r="K24" i="19" s="1"/>
  <c r="B57" i="20"/>
  <c r="K57" i="20" s="1"/>
  <c r="B125" i="11"/>
  <c r="B129" i="11"/>
  <c r="B158" i="22"/>
  <c r="K158" i="22" s="1"/>
  <c r="B180" i="18"/>
  <c r="K180" i="18" s="1"/>
  <c r="B229" i="25"/>
  <c r="K229" i="25" s="1"/>
  <c r="B228" i="11"/>
  <c r="B42" i="20"/>
  <c r="K42" i="20" s="1"/>
  <c r="B208" i="11"/>
  <c r="B85" i="20"/>
  <c r="K85" i="20" s="1"/>
  <c r="B39" i="20"/>
  <c r="K39" i="20" s="1"/>
  <c r="B157" i="26"/>
  <c r="K157" i="26" s="1"/>
  <c r="B161" i="22"/>
  <c r="K161" i="22" s="1"/>
  <c r="B313" i="22"/>
  <c r="K313" i="22" s="1"/>
  <c r="B221" i="22"/>
  <c r="K221" i="22" s="1"/>
  <c r="B273" i="18"/>
  <c r="K273" i="18" s="1"/>
  <c r="B328" i="21"/>
  <c r="K328" i="21" s="1"/>
  <c r="B185" i="25"/>
  <c r="K185" i="25" s="1"/>
  <c r="B188" i="24"/>
  <c r="K188" i="24" s="1"/>
  <c r="B43" i="22"/>
  <c r="K43" i="22" s="1"/>
  <c r="B297" i="24"/>
  <c r="K297" i="24" s="1"/>
  <c r="B338" i="24"/>
  <c r="K338" i="24" s="1"/>
  <c r="B104" i="18"/>
  <c r="K104" i="18" s="1"/>
  <c r="B198" i="21"/>
  <c r="K198" i="21" s="1"/>
  <c r="B144" i="23"/>
  <c r="K144" i="23" s="1"/>
  <c r="B322" i="20"/>
  <c r="K322" i="20" s="1"/>
  <c r="B301" i="24"/>
  <c r="K301" i="24" s="1"/>
  <c r="B21" i="26"/>
  <c r="B187" i="25"/>
  <c r="K187" i="25" s="1"/>
  <c r="B306" i="24"/>
  <c r="K306" i="24" s="1"/>
  <c r="B306" i="18"/>
  <c r="K306" i="18" s="1"/>
  <c r="B83" i="22"/>
  <c r="K83" i="22" s="1"/>
  <c r="B34" i="26"/>
  <c r="K34" i="26" s="1"/>
  <c r="B194" i="26"/>
  <c r="K194" i="26" s="1"/>
  <c r="B106" i="23"/>
  <c r="K106" i="23" s="1"/>
  <c r="B117" i="23"/>
  <c r="K117" i="23" s="1"/>
  <c r="B233" i="21"/>
  <c r="K233" i="21" s="1"/>
  <c r="B280" i="20"/>
  <c r="K280" i="20" s="1"/>
  <c r="B159" i="11"/>
  <c r="B72" i="22"/>
  <c r="K72" i="22" s="1"/>
  <c r="B230" i="21"/>
  <c r="K230" i="21" s="1"/>
  <c r="B162" i="25"/>
  <c r="K162" i="25" s="1"/>
  <c r="B204" i="24"/>
  <c r="K204" i="24" s="1"/>
  <c r="B24" i="25"/>
  <c r="K24" i="25" s="1"/>
  <c r="B261" i="20"/>
  <c r="K261" i="20" s="1"/>
  <c r="B254" i="22"/>
  <c r="K254" i="22" s="1"/>
  <c r="B29" i="26"/>
  <c r="K29" i="26" s="1"/>
  <c r="B85" i="23"/>
  <c r="K85" i="23" s="1"/>
  <c r="B336" i="22"/>
  <c r="K336" i="22" s="1"/>
  <c r="B213" i="26"/>
  <c r="K213" i="26" s="1"/>
  <c r="B73" i="25"/>
  <c r="K73" i="25" s="1"/>
  <c r="B327" i="22"/>
  <c r="K327" i="22" s="1"/>
  <c r="B231" i="25"/>
  <c r="K231" i="25" s="1"/>
  <c r="B283" i="19"/>
  <c r="K283" i="19" s="1"/>
  <c r="B215" i="20"/>
  <c r="K215" i="20" s="1"/>
  <c r="B288" i="25"/>
  <c r="K288" i="25" s="1"/>
  <c r="B275" i="22"/>
  <c r="K275" i="22" s="1"/>
  <c r="B31" i="18"/>
  <c r="K31" i="18" s="1"/>
  <c r="B86" i="22"/>
  <c r="K86" i="22" s="1"/>
  <c r="B245" i="21"/>
  <c r="F1001" i="13" s="1"/>
  <c r="B199" i="20"/>
  <c r="K199" i="20" s="1"/>
  <c r="B215" i="23"/>
  <c r="K215" i="23" s="1"/>
  <c r="B191" i="25"/>
  <c r="K191" i="25" s="1"/>
  <c r="B223" i="18"/>
  <c r="K223" i="18" s="1"/>
  <c r="B252" i="25"/>
  <c r="K252" i="25" s="1"/>
  <c r="B281" i="19"/>
  <c r="K281" i="19" s="1"/>
  <c r="B290" i="26"/>
  <c r="K290" i="26" s="1"/>
  <c r="B275" i="18"/>
  <c r="K275" i="18" s="1"/>
  <c r="B111" i="26"/>
  <c r="K111" i="26" s="1"/>
  <c r="B100" i="18"/>
  <c r="K100" i="18" s="1"/>
  <c r="B115" i="11"/>
  <c r="B191" i="21"/>
  <c r="K191" i="21" s="1"/>
  <c r="B274" i="26"/>
  <c r="K274" i="26" s="1"/>
  <c r="B332" i="20"/>
  <c r="K332" i="20" s="1"/>
  <c r="B27" i="22"/>
  <c r="K27" i="22" s="1"/>
  <c r="B31" i="23"/>
  <c r="K31" i="23" s="1"/>
  <c r="B291" i="21"/>
  <c r="K291" i="21" s="1"/>
  <c r="B198" i="18"/>
  <c r="K198" i="18" s="1"/>
  <c r="B324" i="18"/>
  <c r="K324" i="18" s="1"/>
  <c r="B175" i="22"/>
  <c r="K175" i="22" s="1"/>
  <c r="B189" i="22"/>
  <c r="K189" i="22" s="1"/>
  <c r="B347" i="26"/>
  <c r="K347" i="26" s="1"/>
  <c r="B235" i="25"/>
  <c r="K235" i="25" s="1"/>
  <c r="B319" i="26"/>
  <c r="K319" i="26" s="1"/>
  <c r="B85" i="19"/>
  <c r="K85" i="19" s="1"/>
  <c r="B335" i="22"/>
  <c r="K335" i="22" s="1"/>
  <c r="B22" i="23"/>
  <c r="K22" i="23" s="1"/>
  <c r="B79" i="26"/>
  <c r="K79" i="26" s="1"/>
  <c r="B286" i="24"/>
  <c r="K286" i="24" s="1"/>
  <c r="B283" i="20"/>
  <c r="K283" i="20" s="1"/>
  <c r="B182" i="25"/>
  <c r="K182" i="25" s="1"/>
  <c r="B104" i="21"/>
  <c r="K104" i="21" s="1"/>
  <c r="B175" i="21"/>
  <c r="K175" i="21" s="1"/>
  <c r="B115" i="26"/>
  <c r="K115" i="26" s="1"/>
  <c r="B297" i="18"/>
  <c r="K297" i="18" s="1"/>
  <c r="B109" i="22"/>
  <c r="K109" i="22" s="1"/>
  <c r="B115" i="18"/>
  <c r="K115" i="18" s="1"/>
  <c r="B108" i="26"/>
  <c r="K108" i="26" s="1"/>
  <c r="B331" i="21"/>
  <c r="K331" i="21" s="1"/>
  <c r="B50" i="25"/>
  <c r="K50" i="25" s="1"/>
  <c r="B67" i="18"/>
  <c r="K67" i="18" s="1"/>
  <c r="B140" i="21"/>
  <c r="K140" i="21" s="1"/>
  <c r="B78" i="26"/>
  <c r="K78" i="26" s="1"/>
  <c r="B288" i="20"/>
  <c r="K288" i="20" s="1"/>
  <c r="B284" i="21"/>
  <c r="K284" i="21" s="1"/>
  <c r="B223" i="26"/>
  <c r="K223" i="26" s="1"/>
  <c r="B76" i="18"/>
  <c r="K76" i="18" s="1"/>
  <c r="B98" i="22"/>
  <c r="K98" i="22" s="1"/>
  <c r="B116" i="18"/>
  <c r="K116" i="18" s="1"/>
  <c r="B100" i="24"/>
  <c r="K100" i="24" s="1"/>
  <c r="B122" i="21"/>
  <c r="K122" i="21" s="1"/>
  <c r="B99" i="21"/>
  <c r="K99" i="21" s="1"/>
  <c r="B321" i="18"/>
  <c r="K321" i="18" s="1"/>
  <c r="B218" i="24"/>
  <c r="K218" i="24" s="1"/>
  <c r="B64" i="13"/>
  <c r="B179" i="11"/>
  <c r="B164" i="21"/>
  <c r="K164" i="21" s="1"/>
  <c r="B115" i="22"/>
  <c r="K115" i="22" s="1"/>
  <c r="B273" i="21"/>
  <c r="K273" i="21" s="1"/>
  <c r="B39" i="23"/>
  <c r="K39" i="23" s="1"/>
  <c r="B51" i="23"/>
  <c r="K51" i="23" s="1"/>
  <c r="B268" i="18"/>
  <c r="K268" i="18" s="1"/>
  <c r="B277" i="19"/>
  <c r="K277" i="19" s="1"/>
  <c r="B196" i="18"/>
  <c r="K196" i="18" s="1"/>
  <c r="B338" i="18"/>
  <c r="K338" i="18" s="1"/>
  <c r="B270" i="21"/>
  <c r="K270" i="21" s="1"/>
  <c r="B345" i="24"/>
  <c r="K345" i="24" s="1"/>
  <c r="B309" i="24"/>
  <c r="K309" i="24" s="1"/>
  <c r="B336" i="18"/>
  <c r="K336" i="18" s="1"/>
  <c r="B140" i="26"/>
  <c r="K140" i="26" s="1"/>
  <c r="B317" i="25"/>
  <c r="K317" i="25" s="1"/>
  <c r="B212" i="25"/>
  <c r="K212" i="25" s="1"/>
  <c r="B90" i="22"/>
  <c r="K90" i="22" s="1"/>
  <c r="B73" i="11"/>
  <c r="B344" i="25"/>
  <c r="K344" i="25" s="1"/>
  <c r="B308" i="23"/>
  <c r="K308" i="23" s="1"/>
  <c r="B84" i="26"/>
  <c r="K84" i="26" s="1"/>
  <c r="B88" i="24"/>
  <c r="K88" i="24" s="1"/>
  <c r="B272" i="23"/>
  <c r="K272" i="23" s="1"/>
  <c r="B306" i="25"/>
  <c r="K306" i="25" s="1"/>
  <c r="B224" i="19"/>
  <c r="K224" i="19" s="1"/>
  <c r="B167" i="21"/>
  <c r="K167" i="21" s="1"/>
  <c r="B344" i="24"/>
  <c r="K344" i="24" s="1"/>
  <c r="B154" i="19"/>
  <c r="K154" i="19" s="1"/>
  <c r="B152" i="20"/>
  <c r="K152" i="20" s="1"/>
  <c r="B220" i="18"/>
  <c r="K220" i="18" s="1"/>
  <c r="B274" i="23"/>
  <c r="K274" i="23" s="1"/>
  <c r="B145" i="24"/>
  <c r="K145" i="24" s="1"/>
  <c r="B254" i="20"/>
  <c r="K254" i="20" s="1"/>
  <c r="B208" i="23"/>
  <c r="K208" i="23" s="1"/>
  <c r="B72" i="13"/>
  <c r="B206" i="21"/>
  <c r="K206" i="21" s="1"/>
  <c r="B183" i="23"/>
  <c r="K183" i="23" s="1"/>
  <c r="B81" i="22"/>
  <c r="K81" i="22" s="1"/>
  <c r="B319" i="20"/>
  <c r="K319" i="20" s="1"/>
  <c r="B334" i="18"/>
  <c r="K334" i="18" s="1"/>
  <c r="B288" i="21"/>
  <c r="K288" i="21" s="1"/>
  <c r="B151" i="22"/>
  <c r="K151" i="22" s="1"/>
  <c r="B171" i="22"/>
  <c r="K171" i="22" s="1"/>
  <c r="B185" i="22"/>
  <c r="K185" i="22" s="1"/>
  <c r="B168" i="11"/>
  <c r="B55" i="20"/>
  <c r="K55" i="20" s="1"/>
  <c r="B105" i="19"/>
  <c r="K105" i="19" s="1"/>
  <c r="B98" i="21"/>
  <c r="K98" i="21" s="1"/>
  <c r="B155" i="22"/>
  <c r="K155" i="22" s="1"/>
  <c r="B202" i="22"/>
  <c r="K202" i="22" s="1"/>
  <c r="B35" i="24"/>
  <c r="K35" i="24" s="1"/>
  <c r="B223" i="22"/>
  <c r="K223" i="22" s="1"/>
  <c r="B345" i="20"/>
  <c r="K345" i="20" s="1"/>
  <c r="B341" i="21"/>
  <c r="K341" i="21" s="1"/>
  <c r="B284" i="26"/>
  <c r="K284" i="26" s="1"/>
  <c r="B70" i="18"/>
  <c r="K70" i="18" s="1"/>
  <c r="B149" i="23"/>
  <c r="K149" i="23" s="1"/>
  <c r="B312" i="22"/>
  <c r="K312" i="22" s="1"/>
  <c r="B228" i="19"/>
  <c r="K228" i="19" s="1"/>
  <c r="B285" i="26"/>
  <c r="K285" i="26" s="1"/>
  <c r="B100" i="22"/>
  <c r="K100" i="22" s="1"/>
  <c r="B303" i="21"/>
  <c r="K303" i="21" s="1"/>
  <c r="B63" i="21"/>
  <c r="K63" i="21" s="1"/>
  <c r="B209" i="23"/>
  <c r="K209" i="23" s="1"/>
  <c r="B188" i="20"/>
  <c r="K188" i="20" s="1"/>
  <c r="B29" i="22"/>
  <c r="K29" i="22" s="1"/>
  <c r="B231" i="24"/>
  <c r="K231" i="24" s="1"/>
  <c r="B118" i="18"/>
  <c r="K118" i="18" s="1"/>
  <c r="B179" i="26"/>
  <c r="K179" i="26" s="1"/>
  <c r="B38" i="23"/>
  <c r="K38" i="23" s="1"/>
  <c r="B67" i="24"/>
  <c r="K67" i="24" s="1"/>
  <c r="B153" i="24"/>
  <c r="K153" i="24" s="1"/>
  <c r="B321" i="21"/>
  <c r="K321" i="21" s="1"/>
  <c r="B33" i="24"/>
  <c r="K33" i="24" s="1"/>
  <c r="B330" i="25"/>
  <c r="K330" i="25" s="1"/>
  <c r="B176" i="20"/>
  <c r="K176" i="20" s="1"/>
  <c r="B118" i="21"/>
  <c r="K118" i="21" s="1"/>
  <c r="B81" i="23"/>
  <c r="K81" i="23" s="1"/>
  <c r="B65" i="18"/>
  <c r="K65" i="18" s="1"/>
  <c r="B231" i="20"/>
  <c r="K231" i="20" s="1"/>
  <c r="B332" i="23"/>
  <c r="K332" i="23" s="1"/>
  <c r="B224" i="23"/>
  <c r="K224" i="23" s="1"/>
  <c r="B153" i="23"/>
  <c r="K153" i="23" s="1"/>
  <c r="B74" i="22"/>
  <c r="K74" i="22" s="1"/>
  <c r="B194" i="18"/>
  <c r="K194" i="18" s="1"/>
  <c r="B77" i="18"/>
  <c r="K77" i="18" s="1"/>
  <c r="B111" i="22"/>
  <c r="K111" i="22" s="1"/>
  <c r="B256" i="19"/>
  <c r="K256" i="19" s="1"/>
  <c r="B292" i="20"/>
  <c r="K292" i="20" s="1"/>
  <c r="B307" i="18"/>
  <c r="K307" i="18" s="1"/>
  <c r="B215" i="19"/>
  <c r="K215" i="19" s="1"/>
  <c r="B61" i="25"/>
  <c r="K61" i="25" s="1"/>
  <c r="B205" i="23"/>
  <c r="K205" i="23" s="1"/>
  <c r="B205" i="25"/>
  <c r="K205" i="25" s="1"/>
  <c r="B278" i="26"/>
  <c r="K278" i="26" s="1"/>
  <c r="B115" i="23"/>
  <c r="K115" i="23" s="1"/>
  <c r="B344" i="22"/>
  <c r="K344" i="22" s="1"/>
  <c r="B195" i="23"/>
  <c r="K195" i="23" s="1"/>
  <c r="B328" i="24"/>
  <c r="K328" i="24" s="1"/>
  <c r="B76" i="25"/>
  <c r="K76" i="25" s="1"/>
  <c r="B100" i="26"/>
  <c r="K100" i="26" s="1"/>
  <c r="B169" i="26"/>
  <c r="K169" i="26" s="1"/>
  <c r="B141" i="19"/>
  <c r="K141" i="19" s="1"/>
  <c r="B190" i="26"/>
  <c r="K190" i="26" s="1"/>
  <c r="B262" i="18"/>
  <c r="K262" i="18" s="1"/>
  <c r="B331" i="19"/>
  <c r="K331" i="19" s="1"/>
  <c r="B158" i="19"/>
  <c r="K158" i="19" s="1"/>
  <c r="B317" i="21"/>
  <c r="K317" i="21" s="1"/>
  <c r="B224" i="25"/>
  <c r="K224" i="25" s="1"/>
  <c r="B341" i="19"/>
  <c r="K341" i="19" s="1"/>
  <c r="B221" i="24"/>
  <c r="K221" i="24" s="1"/>
  <c r="B268" i="11"/>
  <c r="B288" i="19"/>
  <c r="K288" i="19" s="1"/>
  <c r="B221" i="26"/>
  <c r="K221" i="26" s="1"/>
  <c r="B345" i="23"/>
  <c r="K345" i="23" s="1"/>
  <c r="B219" i="22"/>
  <c r="K219" i="22" s="1"/>
  <c r="B229" i="11"/>
  <c r="B105" i="20"/>
  <c r="K105" i="20" s="1"/>
  <c r="B235" i="21"/>
  <c r="K235" i="21" s="1"/>
  <c r="B186" i="22"/>
  <c r="K186" i="22" s="1"/>
  <c r="B123" i="26"/>
  <c r="K123" i="26" s="1"/>
  <c r="B72" i="19"/>
  <c r="K72" i="19" s="1"/>
  <c r="B108" i="11"/>
  <c r="B71" i="20"/>
  <c r="K71" i="20" s="1"/>
  <c r="B96" i="19"/>
  <c r="K96" i="19" s="1"/>
  <c r="B123" i="21"/>
  <c r="K123" i="21" s="1"/>
  <c r="B323" i="22"/>
  <c r="K323" i="22" s="1"/>
  <c r="B226" i="21"/>
  <c r="K226" i="21" s="1"/>
  <c r="B87" i="19"/>
  <c r="K87" i="19" s="1"/>
  <c r="B278" i="11"/>
  <c r="B189" i="11"/>
  <c r="B323" i="23"/>
  <c r="K323" i="23" s="1"/>
  <c r="B63" i="26"/>
  <c r="K63" i="26" s="1"/>
  <c r="B144" i="24"/>
  <c r="K144" i="24" s="1"/>
  <c r="B146" i="26"/>
  <c r="K146" i="26" s="1"/>
  <c r="B182" i="24"/>
  <c r="K182" i="24" s="1"/>
  <c r="B280" i="23"/>
  <c r="K280" i="23" s="1"/>
  <c r="B208" i="26"/>
  <c r="K208" i="26" s="1"/>
  <c r="B265" i="18"/>
  <c r="K265" i="18" s="1"/>
  <c r="B52" i="25"/>
  <c r="K52" i="25" s="1"/>
  <c r="B211" i="21"/>
  <c r="K211" i="21" s="1"/>
  <c r="B110" i="26"/>
  <c r="K110" i="26" s="1"/>
  <c r="B82" i="22"/>
  <c r="K82" i="22" s="1"/>
  <c r="B273" i="23"/>
  <c r="K273" i="23" s="1"/>
  <c r="B191" i="23"/>
  <c r="K191" i="23" s="1"/>
  <c r="B306" i="23"/>
  <c r="K306" i="23" s="1"/>
  <c r="B216" i="23"/>
  <c r="K216" i="23" s="1"/>
  <c r="B152" i="26"/>
  <c r="K152" i="26" s="1"/>
  <c r="B199" i="25"/>
  <c r="K199" i="25" s="1"/>
  <c r="B166" i="26"/>
  <c r="K166" i="26" s="1"/>
  <c r="B152" i="21"/>
  <c r="K152" i="21" s="1"/>
  <c r="B156" i="20"/>
  <c r="K156" i="20" s="1"/>
  <c r="B279" i="20"/>
  <c r="K279" i="20" s="1"/>
  <c r="B73" i="21"/>
  <c r="K73" i="21" s="1"/>
  <c r="B173" i="26"/>
  <c r="K173" i="26" s="1"/>
  <c r="B307" i="22"/>
  <c r="K307" i="22" s="1"/>
  <c r="B182" i="26"/>
  <c r="K182" i="26" s="1"/>
  <c r="B335" i="20"/>
  <c r="K335" i="20" s="1"/>
  <c r="B204" i="18"/>
  <c r="K204" i="18" s="1"/>
  <c r="B59" i="18"/>
  <c r="K59" i="18" s="1"/>
  <c r="B63" i="12"/>
  <c r="B221" i="19"/>
  <c r="K221" i="19" s="1"/>
  <c r="B313" i="24"/>
  <c r="K313" i="24" s="1"/>
  <c r="B171" i="20"/>
  <c r="K171" i="20" s="1"/>
  <c r="B336" i="24"/>
  <c r="K336" i="24" s="1"/>
  <c r="B111" i="24"/>
  <c r="K111" i="24" s="1"/>
  <c r="B118" i="26"/>
  <c r="K118" i="26" s="1"/>
  <c r="B95" i="20"/>
  <c r="K95" i="20" s="1"/>
  <c r="B65" i="20"/>
  <c r="K65" i="20" s="1"/>
  <c r="B278" i="21"/>
  <c r="K278" i="21" s="1"/>
  <c r="B97" i="21"/>
  <c r="K97" i="21" s="1"/>
  <c r="B223" i="20"/>
  <c r="K223" i="20" s="1"/>
  <c r="B300" i="19"/>
  <c r="K300" i="19" s="1"/>
  <c r="B219" i="19"/>
  <c r="K219" i="19" s="1"/>
  <c r="B213" i="24"/>
  <c r="K213" i="24" s="1"/>
  <c r="B153" i="26"/>
  <c r="K153" i="26" s="1"/>
  <c r="B317" i="19"/>
  <c r="K317" i="19" s="1"/>
  <c r="B320" i="26"/>
  <c r="K320" i="26" s="1"/>
  <c r="B188" i="25"/>
  <c r="K188" i="25" s="1"/>
  <c r="B64" i="21"/>
  <c r="K64" i="21" s="1"/>
  <c r="B114" i="21"/>
  <c r="K114" i="21" s="1"/>
  <c r="B196" i="21"/>
  <c r="K196" i="21" s="1"/>
  <c r="B316" i="22"/>
  <c r="K316" i="22" s="1"/>
  <c r="B142" i="20"/>
  <c r="K142" i="20" s="1"/>
  <c r="B345" i="19"/>
  <c r="K345" i="19" s="1"/>
  <c r="B74" i="11"/>
  <c r="B26" i="25"/>
  <c r="K26" i="25" s="1"/>
  <c r="B224" i="20"/>
  <c r="K224" i="20" s="1"/>
  <c r="B286" i="19"/>
  <c r="K286" i="19" s="1"/>
  <c r="B335" i="19"/>
  <c r="K335" i="19" s="1"/>
  <c r="B38" i="24"/>
  <c r="K38" i="24" s="1"/>
  <c r="B138" i="18"/>
  <c r="K138" i="18" s="1"/>
  <c r="B164" i="26"/>
  <c r="K164" i="26" s="1"/>
  <c r="B175" i="26"/>
  <c r="K175" i="26" s="1"/>
  <c r="B255" i="19"/>
  <c r="K255" i="19" s="1"/>
  <c r="B63" i="11"/>
  <c r="B122" i="11"/>
  <c r="B64" i="20"/>
  <c r="K64" i="20" s="1"/>
  <c r="B96" i="18"/>
  <c r="K96" i="18" s="1"/>
  <c r="B281" i="18"/>
  <c r="K281" i="18" s="1"/>
  <c r="B184" i="21"/>
  <c r="K184" i="21" s="1"/>
  <c r="B217" i="21"/>
  <c r="K217" i="21" s="1"/>
  <c r="B336" i="20"/>
  <c r="K336" i="20" s="1"/>
  <c r="B269" i="25"/>
  <c r="K269" i="25" s="1"/>
  <c r="B119" i="21"/>
  <c r="K119" i="21" s="1"/>
  <c r="B285" i="22"/>
  <c r="K285" i="22" s="1"/>
  <c r="B177" i="19"/>
  <c r="K177" i="19" s="1"/>
  <c r="B149" i="18"/>
  <c r="K149" i="18" s="1"/>
  <c r="B21" i="24"/>
  <c r="B65" i="22"/>
  <c r="K65" i="22" s="1"/>
  <c r="B177" i="22"/>
  <c r="K177" i="22" s="1"/>
  <c r="B24" i="23"/>
  <c r="K24" i="23" s="1"/>
  <c r="B209" i="18"/>
  <c r="K209" i="18" s="1"/>
  <c r="B213" i="20"/>
  <c r="K213" i="20" s="1"/>
  <c r="B55" i="18"/>
  <c r="K55" i="18" s="1"/>
  <c r="B90" i="20"/>
  <c r="K90" i="20" s="1"/>
  <c r="B182" i="11"/>
  <c r="B108" i="24"/>
  <c r="K108" i="24" s="1"/>
  <c r="B289" i="20"/>
  <c r="K289" i="20" s="1"/>
  <c r="B285" i="21"/>
  <c r="K285" i="21" s="1"/>
  <c r="B60" i="22"/>
  <c r="K60" i="22" s="1"/>
  <c r="B110" i="18"/>
  <c r="K110" i="18" s="1"/>
  <c r="B322" i="25"/>
  <c r="K322" i="25" s="1"/>
  <c r="B378" i="11"/>
  <c r="B35" i="26"/>
  <c r="K35" i="26" s="1"/>
  <c r="B57" i="26"/>
  <c r="K57" i="26" s="1"/>
  <c r="B56" i="25"/>
  <c r="K56" i="25" s="1"/>
  <c r="B284" i="18"/>
  <c r="K284" i="18" s="1"/>
  <c r="B176" i="24"/>
  <c r="K176" i="24" s="1"/>
  <c r="B298" i="18"/>
  <c r="K298" i="18" s="1"/>
  <c r="B258" i="23"/>
  <c r="K258" i="23" s="1"/>
  <c r="B145" i="21"/>
  <c r="K145" i="21" s="1"/>
  <c r="B262" i="21"/>
  <c r="K262" i="21" s="1"/>
  <c r="B251" i="20"/>
  <c r="K251" i="20" s="1"/>
  <c r="B276" i="19"/>
  <c r="K276" i="19" s="1"/>
  <c r="B269" i="20"/>
  <c r="K269" i="20" s="1"/>
  <c r="B61" i="24"/>
  <c r="K61" i="24" s="1"/>
  <c r="B158" i="21"/>
  <c r="K158" i="21" s="1"/>
  <c r="B201" i="19"/>
  <c r="K201" i="19" s="1"/>
  <c r="B335" i="21"/>
  <c r="K335" i="21" s="1"/>
  <c r="B151" i="23"/>
  <c r="K151" i="23" s="1"/>
  <c r="B70" i="25"/>
  <c r="K70" i="25" s="1"/>
  <c r="B104" i="25"/>
  <c r="K104" i="25" s="1"/>
  <c r="B332" i="21"/>
  <c r="K332" i="21" s="1"/>
  <c r="B334" i="25"/>
  <c r="K334" i="25" s="1"/>
  <c r="B179" i="20"/>
  <c r="K179" i="20" s="1"/>
  <c r="B48" i="24"/>
  <c r="K48" i="24" s="1"/>
  <c r="B171" i="23"/>
  <c r="K171" i="23" s="1"/>
  <c r="B184" i="19"/>
  <c r="K184" i="19" s="1"/>
  <c r="B120" i="24"/>
  <c r="K120" i="24" s="1"/>
  <c r="B306" i="22"/>
  <c r="K306" i="22" s="1"/>
  <c r="B209" i="26"/>
  <c r="K209" i="26" s="1"/>
  <c r="B136" i="20"/>
  <c r="K136" i="20" s="1"/>
  <c r="B207" i="25"/>
  <c r="K207" i="25" s="1"/>
  <c r="B23" i="18"/>
  <c r="K23" i="18" s="1"/>
  <c r="B162" i="23"/>
  <c r="K162" i="23" s="1"/>
  <c r="B299" i="26"/>
  <c r="K299" i="26" s="1"/>
  <c r="B157" i="25"/>
  <c r="K157" i="25" s="1"/>
  <c r="B312" i="25"/>
  <c r="K312" i="25" s="1"/>
  <c r="B222" i="25"/>
  <c r="K222" i="25" s="1"/>
  <c r="B98" i="24"/>
  <c r="K98" i="24" s="1"/>
  <c r="B165" i="24"/>
  <c r="K165" i="24" s="1"/>
  <c r="B61" i="23"/>
  <c r="K61" i="23" s="1"/>
  <c r="B256" i="24"/>
  <c r="K256" i="24" s="1"/>
  <c r="B275" i="19"/>
  <c r="K275" i="19" s="1"/>
  <c r="B303" i="18"/>
  <c r="K303" i="18" s="1"/>
  <c r="B75" i="26"/>
  <c r="K75" i="26" s="1"/>
  <c r="B88" i="26"/>
  <c r="K88" i="26" s="1"/>
  <c r="B66" i="21"/>
  <c r="K66" i="21" s="1"/>
  <c r="B300" i="20"/>
  <c r="K300" i="20" s="1"/>
  <c r="B335" i="23"/>
  <c r="K335" i="23" s="1"/>
  <c r="B169" i="24"/>
  <c r="K169" i="24" s="1"/>
  <c r="B265" i="24"/>
  <c r="K265" i="24" s="1"/>
  <c r="B261" i="19"/>
  <c r="K261" i="19" s="1"/>
  <c r="B155" i="25"/>
  <c r="K155" i="25" s="1"/>
  <c r="B48" i="23"/>
  <c r="K48" i="23" s="1"/>
  <c r="B314" i="22"/>
  <c r="K314" i="22" s="1"/>
  <c r="B120" i="25"/>
  <c r="K120" i="25" s="1"/>
  <c r="B29" i="23"/>
  <c r="K29" i="23" s="1"/>
  <c r="B267" i="22"/>
  <c r="K267" i="22" s="1"/>
  <c r="B169" i="18"/>
  <c r="K169" i="18" s="1"/>
  <c r="B292" i="19"/>
  <c r="K292" i="19" s="1"/>
  <c r="B255" i="21"/>
  <c r="K255" i="21" s="1"/>
  <c r="B274" i="20"/>
  <c r="K274" i="20" s="1"/>
  <c r="B300" i="25"/>
  <c r="K300" i="25" s="1"/>
  <c r="B190" i="23"/>
  <c r="K190" i="23" s="1"/>
  <c r="B247" i="26"/>
  <c r="B65" i="26"/>
  <c r="K65" i="26" s="1"/>
  <c r="B212" i="19"/>
  <c r="K212" i="19" s="1"/>
  <c r="B50" i="26"/>
  <c r="K50" i="26" s="1"/>
  <c r="B342" i="18"/>
  <c r="K342" i="18" s="1"/>
  <c r="B156" i="19"/>
  <c r="K156" i="19" s="1"/>
  <c r="B300" i="26"/>
  <c r="K300" i="26" s="1"/>
  <c r="B97" i="24"/>
  <c r="K97" i="24" s="1"/>
  <c r="B114" i="11"/>
  <c r="B147" i="19"/>
  <c r="K147" i="19" s="1"/>
  <c r="B328" i="26"/>
  <c r="K328" i="26" s="1"/>
  <c r="B329" i="23"/>
  <c r="K329" i="23" s="1"/>
  <c r="B211" i="26"/>
  <c r="K211" i="26" s="1"/>
  <c r="B121" i="24"/>
  <c r="K121" i="24" s="1"/>
  <c r="B329" i="22"/>
  <c r="K329" i="22" s="1"/>
  <c r="B183" i="26"/>
  <c r="K183" i="26" s="1"/>
  <c r="B116" i="21"/>
  <c r="K116" i="21" s="1"/>
  <c r="B227" i="26"/>
  <c r="K227" i="26" s="1"/>
  <c r="B226" i="18"/>
  <c r="K226" i="18" s="1"/>
  <c r="B59" i="23"/>
  <c r="K59" i="23" s="1"/>
  <c r="B258" i="24"/>
  <c r="K258" i="24" s="1"/>
  <c r="B81" i="26"/>
  <c r="K81" i="26" s="1"/>
  <c r="B41" i="18"/>
  <c r="K41" i="18" s="1"/>
  <c r="B268" i="23"/>
  <c r="K268" i="23" s="1"/>
  <c r="B296" i="26"/>
  <c r="K296" i="26" s="1"/>
  <c r="B75" i="21"/>
  <c r="K75" i="21" s="1"/>
  <c r="B143" i="21"/>
  <c r="K143" i="21" s="1"/>
  <c r="B316" i="23"/>
  <c r="K316" i="23" s="1"/>
  <c r="B322" i="18"/>
  <c r="K322" i="18" s="1"/>
  <c r="B320" i="21"/>
  <c r="K320" i="21" s="1"/>
  <c r="B185" i="21"/>
  <c r="K185" i="21" s="1"/>
  <c r="B252" i="18"/>
  <c r="K252" i="18" s="1"/>
  <c r="B255" i="26"/>
  <c r="K255" i="26" s="1"/>
  <c r="B70" i="26"/>
  <c r="K70" i="26" s="1"/>
  <c r="B305" i="19"/>
  <c r="K305" i="19" s="1"/>
  <c r="B93" i="22"/>
  <c r="K93" i="22" s="1"/>
  <c r="B71" i="24"/>
  <c r="K71" i="24" s="1"/>
  <c r="B250" i="19"/>
  <c r="K250" i="19" s="1"/>
  <c r="B52" i="18"/>
  <c r="K52" i="18" s="1"/>
  <c r="B81" i="18"/>
  <c r="K81" i="18" s="1"/>
  <c r="B135" i="19"/>
  <c r="B257" i="22"/>
  <c r="K257" i="22" s="1"/>
  <c r="B51" i="25"/>
  <c r="K51" i="25" s="1"/>
  <c r="B302" i="19"/>
  <c r="K302" i="19" s="1"/>
  <c r="B50" i="18"/>
  <c r="K50" i="18" s="1"/>
  <c r="B277" i="18"/>
  <c r="K277" i="18" s="1"/>
  <c r="B311" i="21"/>
  <c r="K311" i="21" s="1"/>
  <c r="B88" i="18"/>
  <c r="K88" i="18" s="1"/>
  <c r="B311" i="18"/>
  <c r="K311" i="18" s="1"/>
  <c r="B309" i="21"/>
  <c r="K309" i="21" s="1"/>
  <c r="B67" i="26"/>
  <c r="K67" i="26" s="1"/>
  <c r="B324" i="20"/>
  <c r="K324" i="20" s="1"/>
  <c r="B336" i="26"/>
  <c r="K336" i="26" s="1"/>
  <c r="B285" i="20"/>
  <c r="K285" i="20" s="1"/>
  <c r="B330" i="24"/>
  <c r="K330" i="24" s="1"/>
  <c r="B83" i="25"/>
  <c r="K83" i="25" s="1"/>
  <c r="B287" i="19"/>
  <c r="K287" i="19" s="1"/>
  <c r="B178" i="24"/>
  <c r="K178" i="24" s="1"/>
  <c r="B81" i="24"/>
  <c r="K81" i="24" s="1"/>
  <c r="B117" i="22"/>
  <c r="K117" i="22" s="1"/>
  <c r="B289" i="26"/>
  <c r="K289" i="26" s="1"/>
  <c r="B63" i="22"/>
  <c r="K63" i="22" s="1"/>
  <c r="B23" i="26"/>
  <c r="K23" i="26" s="1"/>
  <c r="B33" i="21"/>
  <c r="K33" i="21" s="1"/>
  <c r="B44" i="26"/>
  <c r="K44" i="26" s="1"/>
  <c r="B138" i="24"/>
  <c r="K138" i="24" s="1"/>
  <c r="B295" i="25"/>
  <c r="K295" i="25" s="1"/>
  <c r="B252" i="24"/>
  <c r="K252" i="24" s="1"/>
  <c r="B120" i="22"/>
  <c r="K120" i="22" s="1"/>
  <c r="B169" i="20"/>
  <c r="K169" i="20" s="1"/>
  <c r="B202" i="24"/>
  <c r="K202" i="24" s="1"/>
  <c r="B278" i="20"/>
  <c r="K278" i="20" s="1"/>
  <c r="B105" i="24"/>
  <c r="K105" i="24" s="1"/>
  <c r="B319" i="22"/>
  <c r="K319" i="22" s="1"/>
  <c r="B340" i="22"/>
  <c r="K340" i="22" s="1"/>
  <c r="B45" i="21"/>
  <c r="K45" i="21" s="1"/>
  <c r="B138" i="20"/>
  <c r="K138" i="20" s="1"/>
  <c r="B276" i="18"/>
  <c r="K276" i="18" s="1"/>
  <c r="B201" i="26"/>
  <c r="K201" i="26" s="1"/>
  <c r="B217" i="19"/>
  <c r="K217" i="19" s="1"/>
  <c r="B253" i="26"/>
  <c r="K253" i="26" s="1"/>
  <c r="B45" i="22"/>
  <c r="K45" i="22" s="1"/>
  <c r="B272" i="20"/>
  <c r="K272" i="20" s="1"/>
  <c r="B286" i="20"/>
  <c r="K286" i="20" s="1"/>
  <c r="B186" i="23"/>
  <c r="K186" i="23" s="1"/>
  <c r="B252" i="26"/>
  <c r="K252" i="26" s="1"/>
  <c r="B154" i="21"/>
  <c r="K154" i="21" s="1"/>
  <c r="B265" i="22"/>
  <c r="K265" i="22" s="1"/>
  <c r="B68" i="26"/>
  <c r="K68" i="26" s="1"/>
  <c r="B193" i="21"/>
  <c r="K193" i="21" s="1"/>
  <c r="B267" i="23"/>
  <c r="K267" i="23" s="1"/>
  <c r="B168" i="23"/>
  <c r="K168" i="23" s="1"/>
  <c r="B60" i="23"/>
  <c r="K60" i="23" s="1"/>
  <c r="B342" i="22"/>
  <c r="K342" i="22" s="1"/>
  <c r="B283" i="18"/>
  <c r="K283" i="18" s="1"/>
  <c r="B331" i="18"/>
  <c r="K331" i="18" s="1"/>
  <c r="B219" i="25"/>
  <c r="K219" i="25" s="1"/>
  <c r="B328" i="22"/>
  <c r="K328" i="22" s="1"/>
  <c r="B175" i="11"/>
  <c r="B299" i="22"/>
  <c r="K299" i="22" s="1"/>
  <c r="B107" i="25"/>
  <c r="K107" i="25" s="1"/>
  <c r="B158" i="18"/>
  <c r="K158" i="18" s="1"/>
  <c r="B231" i="26"/>
  <c r="K231" i="26" s="1"/>
  <c r="B173" i="18"/>
  <c r="K173" i="18" s="1"/>
  <c r="B332" i="19"/>
  <c r="K332" i="19" s="1"/>
  <c r="B221" i="23"/>
  <c r="K221" i="23" s="1"/>
  <c r="B329" i="25"/>
  <c r="K329" i="25" s="1"/>
  <c r="B64" i="23"/>
  <c r="K64" i="23" s="1"/>
  <c r="B228" i="20"/>
  <c r="K228" i="20" s="1"/>
  <c r="B231" i="19"/>
  <c r="K231" i="19" s="1"/>
  <c r="B301" i="18"/>
  <c r="K301" i="18" s="1"/>
  <c r="B165" i="26"/>
  <c r="K165" i="26" s="1"/>
  <c r="B182" i="23"/>
  <c r="K182" i="23" s="1"/>
  <c r="B119" i="23"/>
  <c r="K119" i="23" s="1"/>
  <c r="B31" i="26"/>
  <c r="K31" i="26" s="1"/>
  <c r="B190" i="24"/>
  <c r="K190" i="24" s="1"/>
  <c r="B272" i="18"/>
  <c r="K272" i="18" s="1"/>
  <c r="B316" i="20"/>
  <c r="K316" i="20" s="1"/>
  <c r="B224" i="18"/>
  <c r="K224" i="18" s="1"/>
  <c r="B30" i="23"/>
  <c r="K30" i="23" s="1"/>
  <c r="B248" i="23"/>
  <c r="K248" i="23" s="1"/>
  <c r="B272" i="22"/>
  <c r="K272" i="22" s="1"/>
  <c r="B101" i="23"/>
  <c r="K101" i="23" s="1"/>
  <c r="B302" i="20"/>
  <c r="K302" i="20" s="1"/>
  <c r="B197" i="20"/>
  <c r="K197" i="20" s="1"/>
  <c r="B250" i="20"/>
  <c r="K250" i="20" s="1"/>
  <c r="B194" i="23"/>
  <c r="K194" i="23" s="1"/>
  <c r="B180" i="20"/>
  <c r="K180" i="20" s="1"/>
  <c r="B204" i="25"/>
  <c r="K204" i="25" s="1"/>
  <c r="B267" i="18"/>
  <c r="K267" i="18" s="1"/>
  <c r="B151" i="26"/>
  <c r="K151" i="26" s="1"/>
  <c r="B187" i="24"/>
  <c r="K187" i="24" s="1"/>
  <c r="B339" i="21"/>
  <c r="K339" i="21" s="1"/>
  <c r="B39" i="21"/>
  <c r="K39" i="21" s="1"/>
  <c r="B298" i="20"/>
  <c r="K298" i="20" s="1"/>
  <c r="B280" i="26"/>
  <c r="K280" i="26" s="1"/>
  <c r="B164" i="24"/>
  <c r="K164" i="24" s="1"/>
  <c r="B248" i="24"/>
  <c r="K248" i="24" s="1"/>
  <c r="B48" i="18"/>
  <c r="K48" i="18" s="1"/>
  <c r="B72" i="24"/>
  <c r="K72" i="24" s="1"/>
  <c r="B186" i="20"/>
  <c r="K186" i="20" s="1"/>
  <c r="B28" i="21"/>
  <c r="K28" i="21" s="1"/>
  <c r="B162" i="24"/>
  <c r="K162" i="24" s="1"/>
  <c r="B164" i="19"/>
  <c r="K164" i="19" s="1"/>
  <c r="B224" i="21"/>
  <c r="K224" i="21" s="1"/>
  <c r="B165" i="19"/>
  <c r="K165" i="19" s="1"/>
  <c r="B206" i="26"/>
  <c r="K206" i="26" s="1"/>
  <c r="B197" i="19"/>
  <c r="K197" i="19" s="1"/>
  <c r="B86" i="18"/>
  <c r="K86" i="18" s="1"/>
  <c r="B55" i="21"/>
  <c r="K55" i="21" s="1"/>
  <c r="B83" i="23"/>
  <c r="K83" i="23" s="1"/>
  <c r="B57" i="21"/>
  <c r="K57" i="21" s="1"/>
  <c r="B182" i="20"/>
  <c r="K182" i="20" s="1"/>
  <c r="B164" i="18"/>
  <c r="K164" i="18" s="1"/>
  <c r="B197" i="23"/>
  <c r="K197" i="23" s="1"/>
  <c r="B89" i="23"/>
  <c r="K89" i="23" s="1"/>
  <c r="B101" i="26"/>
  <c r="K101" i="26" s="1"/>
  <c r="B30" i="24"/>
  <c r="K30" i="24" s="1"/>
  <c r="B72" i="23"/>
  <c r="K72" i="23" s="1"/>
  <c r="B105" i="22"/>
  <c r="K105" i="22" s="1"/>
  <c r="B308" i="18"/>
  <c r="K308" i="18" s="1"/>
  <c r="B41" i="25"/>
  <c r="K41" i="25" s="1"/>
  <c r="B295" i="22"/>
  <c r="K295" i="22" s="1"/>
  <c r="B258" i="11"/>
  <c r="B256" i="22"/>
  <c r="K256" i="22" s="1"/>
  <c r="B26" i="26"/>
  <c r="K26" i="26" s="1"/>
  <c r="B286" i="21"/>
  <c r="K286" i="21" s="1"/>
  <c r="B187" i="26"/>
  <c r="K187" i="26" s="1"/>
  <c r="B75" i="24"/>
  <c r="K75" i="24" s="1"/>
  <c r="B106" i="24"/>
  <c r="K106" i="24" s="1"/>
  <c r="B247" i="18"/>
  <c r="B28" i="25"/>
  <c r="K28" i="25" s="1"/>
  <c r="B278" i="25"/>
  <c r="K278" i="25" s="1"/>
  <c r="B301" i="22"/>
  <c r="K301" i="22" s="1"/>
  <c r="B38" i="22"/>
  <c r="K38" i="22" s="1"/>
  <c r="B301" i="19"/>
  <c r="K301" i="19" s="1"/>
  <c r="B158" i="20"/>
  <c r="K158" i="20" s="1"/>
  <c r="B66" i="26"/>
  <c r="K66" i="26" s="1"/>
  <c r="B202" i="23"/>
  <c r="K202" i="23" s="1"/>
  <c r="B313" i="19"/>
  <c r="K313" i="19" s="1"/>
  <c r="B313" i="26"/>
  <c r="K313" i="26" s="1"/>
  <c r="B287" i="23"/>
  <c r="K287" i="23" s="1"/>
  <c r="B266" i="26"/>
  <c r="K266" i="26" s="1"/>
  <c r="B177" i="23"/>
  <c r="K177" i="23" s="1"/>
  <c r="B146" i="24"/>
  <c r="K146" i="24" s="1"/>
  <c r="B139" i="19"/>
  <c r="K139" i="19" s="1"/>
  <c r="B77" i="23"/>
  <c r="K77" i="23" s="1"/>
  <c r="B79" i="23"/>
  <c r="K79" i="23" s="1"/>
  <c r="B321" i="19"/>
  <c r="K321" i="19" s="1"/>
  <c r="B309" i="23"/>
  <c r="K309" i="23" s="1"/>
  <c r="B154" i="26"/>
  <c r="K154" i="26" s="1"/>
  <c r="B54" i="18"/>
  <c r="K54" i="18" s="1"/>
  <c r="B54" i="24"/>
  <c r="K54" i="24" s="1"/>
  <c r="B152" i="24"/>
  <c r="K152" i="24" s="1"/>
  <c r="B250" i="21"/>
  <c r="K250" i="21" s="1"/>
  <c r="B143" i="20"/>
  <c r="K143" i="20" s="1"/>
  <c r="B150" i="21"/>
  <c r="K150" i="21" s="1"/>
  <c r="B279" i="25"/>
  <c r="K279" i="25" s="1"/>
  <c r="B188" i="19"/>
  <c r="K188" i="19" s="1"/>
  <c r="B109" i="24"/>
  <c r="K109" i="24" s="1"/>
  <c r="B332" i="22"/>
  <c r="K332" i="22" s="1"/>
  <c r="B229" i="24"/>
  <c r="K229" i="24" s="1"/>
  <c r="B46" i="26"/>
  <c r="K46" i="26" s="1"/>
  <c r="B185" i="20"/>
  <c r="K185" i="20" s="1"/>
  <c r="B122" i="26"/>
  <c r="K122" i="26" s="1"/>
  <c r="B301" i="26"/>
  <c r="K301" i="26" s="1"/>
  <c r="B100" i="21"/>
  <c r="K100" i="21" s="1"/>
  <c r="B71" i="22"/>
  <c r="K71" i="22" s="1"/>
  <c r="B190" i="18"/>
  <c r="K190" i="18" s="1"/>
  <c r="B56" i="22"/>
  <c r="K56" i="22" s="1"/>
  <c r="B335" i="24"/>
  <c r="K335" i="24" s="1"/>
  <c r="B167" i="18"/>
  <c r="K167" i="18" s="1"/>
  <c r="B317" i="20"/>
  <c r="K317" i="20" s="1"/>
  <c r="B316" i="18"/>
  <c r="K316" i="18" s="1"/>
  <c r="B116" i="25"/>
  <c r="K116" i="25" s="1"/>
  <c r="B87" i="18"/>
  <c r="K87" i="18" s="1"/>
  <c r="B281" i="25"/>
  <c r="K281" i="25" s="1"/>
  <c r="B336" i="19"/>
  <c r="K336" i="19" s="1"/>
  <c r="B141" i="26"/>
  <c r="K141" i="26" s="1"/>
  <c r="B112" i="26"/>
  <c r="K112" i="26" s="1"/>
  <c r="B104" i="24"/>
  <c r="K104" i="24" s="1"/>
  <c r="B318" i="25"/>
  <c r="K318" i="25" s="1"/>
  <c r="B153" i="19"/>
  <c r="K153" i="19" s="1"/>
  <c r="B27" i="21"/>
  <c r="K27" i="21" s="1"/>
  <c r="B135" i="25"/>
  <c r="B106" i="22"/>
  <c r="K106" i="22" s="1"/>
  <c r="B53" i="25"/>
  <c r="K53" i="25" s="1"/>
  <c r="B176" i="18"/>
  <c r="K176" i="18" s="1"/>
  <c r="B32" i="24"/>
  <c r="K32" i="24" s="1"/>
  <c r="B248" i="25"/>
  <c r="K248" i="25" s="1"/>
  <c r="B142" i="24"/>
  <c r="K142" i="24" s="1"/>
  <c r="B219" i="23"/>
  <c r="K219" i="23" s="1"/>
  <c r="B104" i="26"/>
  <c r="K104" i="26" s="1"/>
  <c r="B78" i="21"/>
  <c r="K78" i="21" s="1"/>
  <c r="B149" i="26"/>
  <c r="K149" i="26" s="1"/>
  <c r="B309" i="19"/>
  <c r="K309" i="19" s="1"/>
  <c r="B41" i="26"/>
  <c r="K41" i="26" s="1"/>
  <c r="B51" i="22"/>
  <c r="K51" i="22" s="1"/>
  <c r="B24" i="22"/>
  <c r="K24" i="22" s="1"/>
  <c r="B56" i="21"/>
  <c r="K56" i="21" s="1"/>
  <c r="B88" i="22"/>
  <c r="K88" i="22" s="1"/>
  <c r="B44" i="22"/>
  <c r="K44" i="22" s="1"/>
  <c r="B319" i="18"/>
  <c r="K319" i="18" s="1"/>
  <c r="B50" i="22"/>
  <c r="K50" i="22" s="1"/>
  <c r="B56" i="23"/>
  <c r="K56" i="23" s="1"/>
  <c r="B205" i="19"/>
  <c r="K205" i="19" s="1"/>
  <c r="B55" i="24"/>
  <c r="K55" i="24" s="1"/>
  <c r="B327" i="19"/>
  <c r="K327" i="19" s="1"/>
  <c r="B191" i="26"/>
  <c r="K191" i="26" s="1"/>
  <c r="B276" i="26"/>
  <c r="K276" i="26" s="1"/>
  <c r="B281" i="26"/>
  <c r="K281" i="26" s="1"/>
  <c r="B98" i="23"/>
  <c r="K98" i="23" s="1"/>
  <c r="B74" i="21"/>
  <c r="K74" i="21" s="1"/>
  <c r="B65" i="23"/>
  <c r="K65" i="23" s="1"/>
  <c r="B346" i="24"/>
  <c r="K346" i="24" s="1"/>
  <c r="B313" i="20"/>
  <c r="K313" i="20" s="1"/>
  <c r="B54" i="22"/>
  <c r="K54" i="22" s="1"/>
  <c r="B269" i="19"/>
  <c r="K269" i="19" s="1"/>
  <c r="B309" i="26"/>
  <c r="K309" i="26" s="1"/>
  <c r="B162" i="21"/>
  <c r="K162" i="21" s="1"/>
  <c r="B160" i="20"/>
  <c r="K160" i="20" s="1"/>
  <c r="B128" i="11"/>
  <c r="B336" i="23"/>
  <c r="K336" i="23" s="1"/>
  <c r="B93" i="21"/>
  <c r="K93" i="21" s="1"/>
  <c r="B165" i="25"/>
  <c r="K165" i="25" s="1"/>
  <c r="B288" i="23"/>
  <c r="K288" i="23" s="1"/>
  <c r="B155" i="20"/>
  <c r="K155" i="20" s="1"/>
  <c r="B143" i="19"/>
  <c r="K143" i="19" s="1"/>
  <c r="B300" i="22"/>
  <c r="K300" i="22" s="1"/>
  <c r="B198" i="26"/>
  <c r="K198" i="26" s="1"/>
  <c r="B261" i="21"/>
  <c r="K261" i="21" s="1"/>
  <c r="B329" i="24"/>
  <c r="K329" i="24" s="1"/>
  <c r="B286" i="23"/>
  <c r="K286" i="23" s="1"/>
  <c r="B53" i="21"/>
  <c r="K53" i="21" s="1"/>
  <c r="B103" i="22"/>
  <c r="K103" i="22" s="1"/>
  <c r="B329" i="19"/>
  <c r="K329" i="19" s="1"/>
  <c r="B341" i="24"/>
  <c r="K341" i="24" s="1"/>
  <c r="B115" i="21"/>
  <c r="K115" i="21" s="1"/>
  <c r="B206" i="23"/>
  <c r="K206" i="23" s="1"/>
  <c r="B32" i="26"/>
  <c r="K32" i="26" s="1"/>
  <c r="B75" i="22"/>
  <c r="K75" i="22" s="1"/>
  <c r="B103" i="24"/>
  <c r="K103" i="24" s="1"/>
  <c r="B262" i="25"/>
  <c r="K262" i="25" s="1"/>
  <c r="B248" i="21"/>
  <c r="K248" i="21" s="1"/>
  <c r="B188" i="11"/>
  <c r="B256" i="26"/>
  <c r="K256" i="26" s="1"/>
  <c r="B174" i="21"/>
  <c r="K174" i="21" s="1"/>
  <c r="B46" i="24"/>
  <c r="K46" i="24" s="1"/>
  <c r="B26" i="22"/>
  <c r="K26" i="22" s="1"/>
  <c r="B302" i="23"/>
  <c r="K302" i="23" s="1"/>
  <c r="B261" i="25"/>
  <c r="K261" i="25" s="1"/>
  <c r="B75" i="23"/>
  <c r="K75" i="23" s="1"/>
  <c r="B262" i="23"/>
  <c r="K262" i="23" s="1"/>
  <c r="B136" i="18"/>
  <c r="K136" i="18" s="1"/>
  <c r="B73" i="22"/>
  <c r="K73" i="22" s="1"/>
  <c r="B309" i="25"/>
  <c r="K309" i="25" s="1"/>
  <c r="B286" i="26"/>
  <c r="K286" i="26" s="1"/>
  <c r="B97" i="18"/>
  <c r="K97" i="18" s="1"/>
  <c r="B338" i="19"/>
  <c r="K338" i="19" s="1"/>
  <c r="B310" i="21"/>
  <c r="K310" i="21" s="1"/>
  <c r="B44" i="23"/>
  <c r="K44" i="23" s="1"/>
  <c r="B310" i="24"/>
  <c r="K310" i="24" s="1"/>
  <c r="B141" i="18"/>
  <c r="K141" i="18" s="1"/>
  <c r="B269" i="21"/>
  <c r="K269" i="21" s="1"/>
  <c r="B309" i="20"/>
  <c r="K309" i="20" s="1"/>
  <c r="B195" i="24"/>
  <c r="K195" i="24" s="1"/>
  <c r="B101" i="24"/>
  <c r="K101" i="24" s="1"/>
  <c r="B144" i="21"/>
  <c r="K144" i="21" s="1"/>
  <c r="B27" i="23"/>
  <c r="K27" i="23" s="1"/>
  <c r="B268" i="21"/>
  <c r="K268" i="21" s="1"/>
  <c r="B35" i="23"/>
  <c r="K35" i="23" s="1"/>
  <c r="B96" i="22"/>
  <c r="K96" i="22" s="1"/>
  <c r="B193" i="24"/>
  <c r="K193" i="24" s="1"/>
  <c r="B210" i="25"/>
  <c r="K210" i="25" s="1"/>
  <c r="B221" i="18"/>
  <c r="K221" i="18" s="1"/>
  <c r="B343" i="22"/>
  <c r="K343" i="22" s="1"/>
  <c r="B308" i="21"/>
  <c r="K308" i="21" s="1"/>
  <c r="B297" i="25"/>
  <c r="K297" i="25" s="1"/>
  <c r="B277" i="24"/>
  <c r="K277" i="24" s="1"/>
  <c r="B303" i="25"/>
  <c r="K303" i="25" s="1"/>
  <c r="B298" i="11"/>
  <c r="B258" i="22"/>
  <c r="K258" i="22" s="1"/>
  <c r="B82" i="21"/>
  <c r="K82" i="21" s="1"/>
  <c r="B268" i="20"/>
  <c r="K268" i="20" s="1"/>
  <c r="B172" i="19"/>
  <c r="K172" i="19" s="1"/>
  <c r="B178" i="20"/>
  <c r="K178" i="20" s="1"/>
  <c r="B49" i="22"/>
  <c r="K49" i="22" s="1"/>
  <c r="B135" i="21"/>
  <c r="K135" i="21" s="1"/>
  <c r="B220" i="25"/>
  <c r="K220" i="25" s="1"/>
  <c r="B37" i="18"/>
  <c r="K37" i="18" s="1"/>
  <c r="B218" i="21"/>
  <c r="K218" i="21" s="1"/>
  <c r="B266" i="20"/>
  <c r="K266" i="20" s="1"/>
  <c r="B145" i="23"/>
  <c r="K145" i="23" s="1"/>
  <c r="B205" i="26"/>
  <c r="K205" i="26" s="1"/>
  <c r="B120" i="18"/>
  <c r="K120" i="18" s="1"/>
  <c r="B38" i="18"/>
  <c r="K38" i="18" s="1"/>
  <c r="B215" i="18"/>
  <c r="K215" i="18" s="1"/>
  <c r="B263" i="22"/>
  <c r="K263" i="22" s="1"/>
  <c r="B84" i="22"/>
  <c r="K84" i="22" s="1"/>
  <c r="B340" i="23"/>
  <c r="K340" i="23" s="1"/>
  <c r="B267" i="26"/>
  <c r="K267" i="26" s="1"/>
  <c r="B92" i="13"/>
  <c r="B253" i="21"/>
  <c r="K253" i="21" s="1"/>
  <c r="B323" i="21"/>
  <c r="K323" i="21" s="1"/>
  <c r="B175" i="24"/>
  <c r="K175" i="24" s="1"/>
  <c r="B208" i="18"/>
  <c r="K208" i="18" s="1"/>
  <c r="B202" i="26"/>
  <c r="K202" i="26" s="1"/>
  <c r="B188" i="23"/>
  <c r="K188" i="23" s="1"/>
  <c r="B205" i="21"/>
  <c r="K205" i="21" s="1"/>
  <c r="B273" i="22"/>
  <c r="K273" i="22" s="1"/>
  <c r="B265" i="19"/>
  <c r="K265" i="19" s="1"/>
  <c r="B57" i="18"/>
  <c r="K57" i="18" s="1"/>
  <c r="B84" i="21"/>
  <c r="K84" i="21" s="1"/>
  <c r="B44" i="21"/>
  <c r="K44" i="21" s="1"/>
  <c r="B311" i="24"/>
  <c r="K311" i="24" s="1"/>
  <c r="B272" i="24"/>
  <c r="K272" i="24" s="1"/>
  <c r="B321" i="22"/>
  <c r="K321" i="22" s="1"/>
  <c r="B156" i="21"/>
  <c r="K156" i="21" s="1"/>
  <c r="B255" i="11"/>
  <c r="B207" i="20"/>
  <c r="K207" i="20" s="1"/>
  <c r="B105" i="23"/>
  <c r="K105" i="23" s="1"/>
  <c r="B198" i="23"/>
  <c r="K198" i="23" s="1"/>
  <c r="B208" i="24"/>
  <c r="K208" i="24" s="1"/>
  <c r="B272" i="26"/>
  <c r="K272" i="26" s="1"/>
  <c r="B338" i="25"/>
  <c r="K338" i="25" s="1"/>
  <c r="B253" i="22"/>
  <c r="K253" i="22" s="1"/>
  <c r="B295" i="23"/>
  <c r="K295" i="23" s="1"/>
  <c r="B318" i="24"/>
  <c r="K318" i="24" s="1"/>
  <c r="B232" i="19"/>
  <c r="K232" i="19" s="1"/>
  <c r="B87" i="24"/>
  <c r="K87" i="24" s="1"/>
  <c r="B28" i="26"/>
  <c r="K28" i="26" s="1"/>
  <c r="B186" i="19"/>
  <c r="K186" i="19" s="1"/>
  <c r="B188" i="21"/>
  <c r="K188" i="21" s="1"/>
  <c r="B298" i="25"/>
  <c r="K298" i="25" s="1"/>
  <c r="B100" i="13"/>
  <c r="B169" i="23"/>
  <c r="K169" i="23" s="1"/>
  <c r="B291" i="22"/>
  <c r="K291" i="22" s="1"/>
  <c r="B98" i="11"/>
  <c r="B281" i="21"/>
  <c r="K281" i="21" s="1"/>
  <c r="B336" i="25"/>
  <c r="K336" i="25" s="1"/>
  <c r="B94" i="24"/>
  <c r="K94" i="24" s="1"/>
  <c r="B166" i="21"/>
  <c r="K166" i="21" s="1"/>
  <c r="B207" i="19"/>
  <c r="K207" i="19" s="1"/>
  <c r="B255" i="20"/>
  <c r="K255" i="20" s="1"/>
  <c r="B144" i="26"/>
  <c r="K144" i="26" s="1"/>
  <c r="B43" i="24"/>
  <c r="K43" i="24" s="1"/>
  <c r="B94" i="26"/>
  <c r="K94" i="26" s="1"/>
  <c r="B205" i="18"/>
  <c r="K205" i="18" s="1"/>
  <c r="B161" i="18"/>
  <c r="K161" i="18" s="1"/>
  <c r="B220" i="24"/>
  <c r="K220" i="24" s="1"/>
  <c r="B318" i="18"/>
  <c r="K318" i="18" s="1"/>
  <c r="B37" i="24"/>
  <c r="K37" i="24" s="1"/>
  <c r="B95" i="23"/>
  <c r="K95" i="23" s="1"/>
  <c r="B267" i="20"/>
  <c r="K267" i="20" s="1"/>
  <c r="B79" i="22"/>
  <c r="K79" i="22" s="1"/>
  <c r="B215" i="24"/>
  <c r="K215" i="24" s="1"/>
  <c r="B279" i="19"/>
  <c r="K279" i="19" s="1"/>
  <c r="B184" i="24"/>
  <c r="K184" i="24" s="1"/>
  <c r="B294" i="21"/>
  <c r="K294" i="21" s="1"/>
  <c r="B184" i="23"/>
  <c r="K184" i="23" s="1"/>
  <c r="B23" i="22"/>
  <c r="K23" i="22" s="1"/>
  <c r="B66" i="18"/>
  <c r="K66" i="18" s="1"/>
  <c r="B213" i="25"/>
  <c r="K213" i="25" s="1"/>
  <c r="B287" i="25"/>
  <c r="K287" i="25" s="1"/>
  <c r="B55" i="22"/>
  <c r="K55" i="22" s="1"/>
  <c r="B263" i="24"/>
  <c r="K263" i="24" s="1"/>
  <c r="B116" i="23"/>
  <c r="K116" i="23" s="1"/>
  <c r="B26" i="24"/>
  <c r="K26" i="24" s="1"/>
  <c r="B215" i="25"/>
  <c r="K215" i="25" s="1"/>
  <c r="B168" i="18"/>
  <c r="K168" i="18" s="1"/>
  <c r="B146" i="23"/>
  <c r="K146" i="23" s="1"/>
  <c r="B319" i="24"/>
  <c r="K319" i="24" s="1"/>
  <c r="B76" i="23"/>
  <c r="K76" i="23" s="1"/>
  <c r="B165" i="23"/>
  <c r="K165" i="23" s="1"/>
  <c r="B165" i="21"/>
  <c r="K165" i="21" s="1"/>
  <c r="B195" i="20"/>
  <c r="K195" i="20" s="1"/>
  <c r="B43" i="18"/>
  <c r="K43" i="18" s="1"/>
  <c r="B141" i="21"/>
  <c r="K141" i="21" s="1"/>
  <c r="B64" i="22"/>
  <c r="K64" i="22" s="1"/>
  <c r="B275" i="20"/>
  <c r="K275" i="20" s="1"/>
  <c r="B233" i="26"/>
  <c r="K233" i="26" s="1"/>
  <c r="B179" i="18"/>
  <c r="K179" i="18" s="1"/>
  <c r="B147" i="26"/>
  <c r="K147" i="26" s="1"/>
  <c r="B266" i="22"/>
  <c r="K266" i="22" s="1"/>
  <c r="B74" i="26"/>
  <c r="K74" i="26" s="1"/>
  <c r="B285" i="19"/>
  <c r="K285" i="19" s="1"/>
  <c r="B95" i="25"/>
  <c r="K95" i="25" s="1"/>
  <c r="B59" i="25"/>
  <c r="K59" i="25" s="1"/>
  <c r="B331" i="22"/>
  <c r="K331" i="22" s="1"/>
  <c r="B344" i="21"/>
  <c r="K344" i="21" s="1"/>
  <c r="B289" i="24"/>
  <c r="K289" i="24" s="1"/>
  <c r="B200" i="25"/>
  <c r="K200" i="25" s="1"/>
  <c r="B312" i="26"/>
  <c r="K312" i="26" s="1"/>
  <c r="B205" i="24"/>
  <c r="K205" i="24" s="1"/>
  <c r="B171" i="19"/>
  <c r="K171" i="19" s="1"/>
  <c r="B212" i="18"/>
  <c r="K212" i="18" s="1"/>
  <c r="B303" i="20"/>
  <c r="K303" i="20" s="1"/>
  <c r="B258" i="26"/>
  <c r="K258" i="26" s="1"/>
  <c r="B62" i="23"/>
  <c r="K62" i="23" s="1"/>
  <c r="B277" i="23"/>
  <c r="K277" i="23" s="1"/>
  <c r="B303" i="24"/>
  <c r="K303" i="24" s="1"/>
  <c r="B150" i="20"/>
  <c r="K150" i="20" s="1"/>
  <c r="B202" i="19"/>
  <c r="K202" i="19" s="1"/>
  <c r="B41" i="21"/>
  <c r="K41" i="21" s="1"/>
  <c r="B139" i="21"/>
  <c r="K139" i="21" s="1"/>
  <c r="B95" i="26"/>
  <c r="K95" i="26" s="1"/>
  <c r="B250" i="24"/>
  <c r="K250" i="24" s="1"/>
  <c r="B265" i="23"/>
  <c r="K265" i="23" s="1"/>
  <c r="B65" i="25"/>
  <c r="K65" i="25" s="1"/>
  <c r="B66" i="24"/>
  <c r="K66" i="24" s="1"/>
  <c r="B70" i="22"/>
  <c r="K70" i="22" s="1"/>
  <c r="B312" i="24"/>
  <c r="K312" i="24" s="1"/>
  <c r="B316" i="24"/>
  <c r="K316" i="24" s="1"/>
  <c r="B140" i="20"/>
  <c r="K140" i="20" s="1"/>
  <c r="B277" i="26"/>
  <c r="K277" i="26" s="1"/>
  <c r="B279" i="18"/>
  <c r="K279" i="18" s="1"/>
  <c r="B145" i="19"/>
  <c r="K145" i="19" s="1"/>
  <c r="B150" i="25"/>
  <c r="K150" i="25" s="1"/>
  <c r="B298" i="24"/>
  <c r="K298" i="24" s="1"/>
  <c r="B287" i="21"/>
  <c r="K287" i="21" s="1"/>
  <c r="B217" i="23"/>
  <c r="K217" i="23" s="1"/>
  <c r="B287" i="24"/>
  <c r="K287" i="24" s="1"/>
  <c r="B345" i="25"/>
  <c r="K345" i="25" s="1"/>
  <c r="B323" i="26"/>
  <c r="K323" i="26" s="1"/>
  <c r="B178" i="25"/>
  <c r="K178" i="25" s="1"/>
  <c r="B84" i="24"/>
  <c r="K84" i="24" s="1"/>
  <c r="B343" i="26"/>
  <c r="K343" i="26" s="1"/>
  <c r="B342" i="19"/>
  <c r="K342" i="19" s="1"/>
  <c r="B138" i="26"/>
  <c r="K138" i="26" s="1"/>
  <c r="B55" i="25"/>
  <c r="K55" i="25" s="1"/>
  <c r="B201" i="23"/>
  <c r="K201" i="23" s="1"/>
  <c r="B93" i="18"/>
  <c r="K93" i="18" s="1"/>
  <c r="B204" i="23"/>
  <c r="K204" i="23" s="1"/>
  <c r="B40" i="26"/>
  <c r="K40" i="26" s="1"/>
  <c r="B139" i="11"/>
  <c r="B99" i="26"/>
  <c r="K99" i="26" s="1"/>
  <c r="B167" i="26"/>
  <c r="K167" i="26" s="1"/>
  <c r="B341" i="26"/>
  <c r="K341" i="26" s="1"/>
  <c r="B145" i="25"/>
  <c r="K145" i="25" s="1"/>
  <c r="B33" i="23"/>
  <c r="K33" i="23" s="1"/>
  <c r="B279" i="21"/>
  <c r="K279" i="21" s="1"/>
  <c r="B59" i="21"/>
  <c r="K59" i="21" s="1"/>
  <c r="B53" i="24"/>
  <c r="K53" i="24" s="1"/>
  <c r="B232" i="26"/>
  <c r="K232" i="26" s="1"/>
  <c r="B26" i="18"/>
  <c r="K26" i="18" s="1"/>
  <c r="B268" i="19"/>
  <c r="K268" i="19" s="1"/>
  <c r="B183" i="19"/>
  <c r="K183" i="19" s="1"/>
  <c r="B154" i="20"/>
  <c r="K154" i="20" s="1"/>
  <c r="B270" i="20"/>
  <c r="K270" i="20" s="1"/>
  <c r="B273" i="20"/>
  <c r="K273" i="20" s="1"/>
  <c r="B163" i="18"/>
  <c r="K163" i="18" s="1"/>
  <c r="B78" i="23"/>
  <c r="K78" i="23" s="1"/>
  <c r="B178" i="18"/>
  <c r="K178" i="18" s="1"/>
  <c r="B318" i="21"/>
  <c r="K318" i="21" s="1"/>
  <c r="B205" i="20"/>
  <c r="K205" i="20" s="1"/>
  <c r="B331" i="25"/>
  <c r="K331" i="25" s="1"/>
  <c r="B174" i="25"/>
  <c r="K174" i="25" s="1"/>
  <c r="B139" i="26"/>
  <c r="K139" i="26" s="1"/>
  <c r="B253" i="25"/>
  <c r="K253" i="25" s="1"/>
  <c r="B168" i="26"/>
  <c r="K168" i="26" s="1"/>
  <c r="B280" i="18"/>
  <c r="K280" i="18" s="1"/>
  <c r="B283" i="25"/>
  <c r="K283" i="25" s="1"/>
  <c r="B61" i="26"/>
  <c r="K61" i="26" s="1"/>
  <c r="B174" i="19"/>
  <c r="K174" i="19" s="1"/>
  <c r="B151" i="19"/>
  <c r="K151" i="19" s="1"/>
  <c r="B252" i="19"/>
  <c r="K252" i="19" s="1"/>
  <c r="B290" i="19"/>
  <c r="K290" i="19" s="1"/>
  <c r="B77" i="25"/>
  <c r="K77" i="25" s="1"/>
  <c r="B42" i="18"/>
  <c r="K42" i="18" s="1"/>
  <c r="B149" i="25"/>
  <c r="K149" i="25" s="1"/>
  <c r="B266" i="19"/>
  <c r="K266" i="19" s="1"/>
  <c r="B157" i="24"/>
  <c r="K157" i="24" s="1"/>
  <c r="B46" i="22"/>
  <c r="K46" i="22" s="1"/>
  <c r="B302" i="25"/>
  <c r="K302" i="25" s="1"/>
  <c r="B338" i="21"/>
  <c r="K338" i="21" s="1"/>
  <c r="B308" i="25"/>
  <c r="K308" i="25" s="1"/>
  <c r="B107" i="21"/>
  <c r="K107" i="21" s="1"/>
  <c r="B62" i="24"/>
  <c r="K62" i="24" s="1"/>
  <c r="B321" i="25"/>
  <c r="K321" i="25" s="1"/>
  <c r="B264" i="26"/>
  <c r="K264" i="26" s="1"/>
  <c r="B220" i="26"/>
  <c r="K220" i="26" s="1"/>
  <c r="B226" i="23"/>
  <c r="K226" i="23" s="1"/>
  <c r="B284" i="25"/>
  <c r="K284" i="25" s="1"/>
  <c r="B265" i="21"/>
  <c r="K265" i="21" s="1"/>
  <c r="B62" i="26"/>
  <c r="K62" i="26" s="1"/>
  <c r="B118" i="23"/>
  <c r="K118" i="23" s="1"/>
  <c r="B217" i="26"/>
  <c r="K217" i="26" s="1"/>
  <c r="B272" i="19"/>
  <c r="K272" i="19" s="1"/>
  <c r="B103" i="23"/>
  <c r="K103" i="23" s="1"/>
  <c r="B307" i="26"/>
  <c r="K307" i="26" s="1"/>
  <c r="B340" i="20"/>
  <c r="K340" i="20" s="1"/>
  <c r="B167" i="24"/>
  <c r="K167" i="24" s="1"/>
  <c r="B200" i="19"/>
  <c r="K200" i="19" s="1"/>
  <c r="B302" i="18"/>
  <c r="K302" i="18" s="1"/>
  <c r="B62" i="22"/>
  <c r="K62" i="22" s="1"/>
  <c r="B138" i="25"/>
  <c r="K138" i="25" s="1"/>
  <c r="B166" i="18"/>
  <c r="K166" i="18" s="1"/>
  <c r="B139" i="25"/>
  <c r="K139" i="25" s="1"/>
  <c r="B144" i="25"/>
  <c r="K144" i="25" s="1"/>
  <c r="B37" i="26"/>
  <c r="K37" i="26" s="1"/>
  <c r="B322" i="22"/>
  <c r="K322" i="22" s="1"/>
  <c r="B111" i="23"/>
  <c r="K111" i="23" s="1"/>
  <c r="B230" i="19"/>
  <c r="K230" i="19" s="1"/>
  <c r="B171" i="25"/>
  <c r="K171" i="25" s="1"/>
  <c r="B263" i="19"/>
  <c r="K263" i="19" s="1"/>
  <c r="B43" i="26"/>
  <c r="K43" i="26" s="1"/>
  <c r="B303" i="23"/>
  <c r="K303" i="23" s="1"/>
  <c r="B49" i="24"/>
  <c r="K49" i="24" s="1"/>
  <c r="B92" i="18"/>
  <c r="K92" i="18" s="1"/>
  <c r="B90" i="24"/>
  <c r="K90" i="24" s="1"/>
  <c r="B261" i="23"/>
  <c r="K261" i="23" s="1"/>
  <c r="B158" i="24"/>
  <c r="K158" i="24" s="1"/>
  <c r="B49" i="21"/>
  <c r="K49" i="21" s="1"/>
  <c r="B139" i="18"/>
  <c r="K139" i="18" s="1"/>
  <c r="B157" i="21"/>
  <c r="K157" i="21" s="1"/>
  <c r="B160" i="23"/>
  <c r="K160" i="23" s="1"/>
  <c r="B147" i="25"/>
  <c r="K147" i="25" s="1"/>
  <c r="B291" i="25"/>
  <c r="K291" i="25" s="1"/>
  <c r="B216" i="26"/>
  <c r="K216" i="26" s="1"/>
  <c r="B101" i="25"/>
  <c r="K101" i="25" s="1"/>
  <c r="B324" i="21"/>
  <c r="K324" i="21" s="1"/>
  <c r="B255" i="18"/>
  <c r="K255" i="18" s="1"/>
  <c r="B79" i="24"/>
  <c r="K79" i="24" s="1"/>
  <c r="B339" i="24"/>
  <c r="K339" i="24" s="1"/>
  <c r="B169" i="19"/>
  <c r="K169" i="19" s="1"/>
  <c r="B294" i="20"/>
  <c r="K294" i="20" s="1"/>
  <c r="B198" i="24"/>
  <c r="K198" i="24" s="1"/>
  <c r="B141" i="23"/>
  <c r="K141" i="23" s="1"/>
  <c r="B226" i="25"/>
  <c r="K226" i="25" s="1"/>
  <c r="B115" i="24"/>
  <c r="K115" i="24" s="1"/>
  <c r="B323" i="24"/>
  <c r="K323" i="24" s="1"/>
  <c r="B247" i="21"/>
  <c r="K247" i="21" s="1"/>
  <c r="B224" i="26"/>
  <c r="K224" i="26" s="1"/>
  <c r="B107" i="22"/>
  <c r="K107" i="22" s="1"/>
  <c r="B323" i="20"/>
  <c r="K323" i="20" s="1"/>
  <c r="B147" i="21"/>
  <c r="K147" i="21" s="1"/>
  <c r="B257" i="18"/>
  <c r="K257" i="18" s="1"/>
  <c r="B264" i="23"/>
  <c r="K264" i="23" s="1"/>
  <c r="B71" i="26"/>
  <c r="K71" i="26" s="1"/>
  <c r="B86" i="25"/>
  <c r="K86" i="25" s="1"/>
  <c r="B333" i="18"/>
  <c r="K333" i="18" s="1"/>
  <c r="B206" i="20"/>
  <c r="K206" i="20" s="1"/>
  <c r="B167" i="23"/>
  <c r="K167" i="23" s="1"/>
  <c r="B89" i="22"/>
  <c r="K89" i="22" s="1"/>
  <c r="B92" i="23"/>
  <c r="K92" i="23" s="1"/>
  <c r="B120" i="26"/>
  <c r="K120" i="26" s="1"/>
  <c r="B157" i="20"/>
  <c r="K157" i="20" s="1"/>
  <c r="B53" i="23"/>
  <c r="K53" i="23" s="1"/>
  <c r="B48" i="22"/>
  <c r="K48" i="22" s="1"/>
  <c r="B23" i="21"/>
  <c r="G1001" i="11" s="1"/>
  <c r="B343" i="18"/>
  <c r="K343" i="18" s="1"/>
  <c r="B152" i="19"/>
  <c r="K152" i="19" s="1"/>
  <c r="B33" i="26"/>
  <c r="K33" i="26" s="1"/>
  <c r="B172" i="21"/>
  <c r="K172" i="21" s="1"/>
  <c r="B173" i="21"/>
  <c r="K173" i="21" s="1"/>
  <c r="B297" i="21"/>
  <c r="K297" i="21" s="1"/>
  <c r="B316" i="21"/>
  <c r="K316" i="21" s="1"/>
  <c r="B306" i="21"/>
  <c r="K306" i="21" s="1"/>
  <c r="B27" i="26"/>
  <c r="K27" i="26" s="1"/>
  <c r="B53" i="26"/>
  <c r="K53" i="26" s="1"/>
  <c r="B77" i="22"/>
  <c r="K77" i="22" s="1"/>
  <c r="B138" i="21"/>
  <c r="K138" i="21" s="1"/>
  <c r="B142" i="25"/>
  <c r="K142" i="25" s="1"/>
  <c r="B65" i="24"/>
  <c r="K65" i="24" s="1"/>
  <c r="B291" i="26"/>
  <c r="K291" i="26" s="1"/>
  <c r="B49" i="18"/>
  <c r="K49" i="18" s="1"/>
  <c r="B185" i="24"/>
  <c r="K185" i="24" s="1"/>
  <c r="B234" i="26"/>
  <c r="K234" i="26" s="1"/>
  <c r="B341" i="25"/>
  <c r="K341" i="25" s="1"/>
  <c r="B227" i="21"/>
  <c r="K227" i="21" s="1"/>
  <c r="B311" i="19"/>
  <c r="K311" i="19" s="1"/>
  <c r="B81" i="21"/>
  <c r="K81" i="21" s="1"/>
  <c r="B195" i="26"/>
  <c r="K195" i="26" s="1"/>
  <c r="B197" i="21"/>
  <c r="K197" i="21" s="1"/>
  <c r="B259" i="22"/>
  <c r="K259" i="22" s="1"/>
  <c r="B298" i="21"/>
  <c r="K298" i="21" s="1"/>
  <c r="B234" i="25"/>
  <c r="K234" i="25" s="1"/>
  <c r="B232" i="21"/>
  <c r="K232" i="21" s="1"/>
  <c r="B340" i="21"/>
  <c r="K340" i="21" s="1"/>
  <c r="B209" i="21"/>
  <c r="K209" i="21" s="1"/>
  <c r="B296" i="18"/>
  <c r="K296" i="18" s="1"/>
  <c r="B342" i="24"/>
  <c r="K342" i="24" s="1"/>
  <c r="B334" i="26"/>
  <c r="K334" i="26" s="1"/>
  <c r="B96" i="25"/>
  <c r="K96" i="25" s="1"/>
  <c r="B218" i="18"/>
  <c r="K218" i="18" s="1"/>
  <c r="B154" i="25"/>
  <c r="K154" i="25" s="1"/>
  <c r="B269" i="22"/>
  <c r="K269" i="22" s="1"/>
  <c r="B61" i="18"/>
  <c r="K61" i="18" s="1"/>
  <c r="B289" i="25"/>
  <c r="K289" i="25" s="1"/>
  <c r="B346" i="20"/>
  <c r="K346" i="20" s="1"/>
  <c r="B263" i="25"/>
  <c r="K263" i="25" s="1"/>
  <c r="B258" i="19"/>
  <c r="K258" i="19" s="1"/>
  <c r="B284" i="22"/>
  <c r="K284" i="22" s="1"/>
  <c r="B84" i="23"/>
  <c r="K84" i="23" s="1"/>
  <c r="B119" i="22"/>
  <c r="K119" i="22" s="1"/>
  <c r="B67" i="21"/>
  <c r="K67" i="21" s="1"/>
  <c r="B138" i="23"/>
  <c r="K138" i="23" s="1"/>
  <c r="B109" i="26"/>
  <c r="K109" i="26" s="1"/>
  <c r="B144" i="20"/>
  <c r="K144" i="20" s="1"/>
  <c r="B281" i="23"/>
  <c r="K281" i="23" s="1"/>
  <c r="B250" i="23"/>
  <c r="K250" i="23" s="1"/>
  <c r="B266" i="24"/>
  <c r="K266" i="24" s="1"/>
  <c r="B71" i="25"/>
  <c r="K71" i="25" s="1"/>
  <c r="B175" i="25"/>
  <c r="K175" i="25" s="1"/>
  <c r="B31" i="24"/>
  <c r="K31" i="24" s="1"/>
  <c r="B142" i="21"/>
  <c r="K142" i="21" s="1"/>
  <c r="B35" i="21"/>
  <c r="K35" i="21" s="1"/>
  <c r="B180" i="25"/>
  <c r="K180" i="25" s="1"/>
  <c r="B332" i="18"/>
  <c r="K332" i="18" s="1"/>
  <c r="B30" i="25"/>
  <c r="K30" i="25" s="1"/>
  <c r="B29" i="18"/>
  <c r="K29" i="18" s="1"/>
  <c r="B259" i="19"/>
  <c r="K259" i="19" s="1"/>
  <c r="B150" i="18"/>
  <c r="K150" i="18" s="1"/>
  <c r="B285" i="18"/>
  <c r="K285" i="18" s="1"/>
  <c r="B176" i="25"/>
  <c r="K176" i="25" s="1"/>
  <c r="B141" i="25"/>
  <c r="K141" i="25" s="1"/>
  <c r="B161" i="26"/>
  <c r="K161" i="26" s="1"/>
  <c r="B308" i="22"/>
  <c r="K308" i="22" s="1"/>
  <c r="B99" i="25"/>
  <c r="K99" i="25" s="1"/>
  <c r="B110" i="23"/>
  <c r="K110" i="23" s="1"/>
  <c r="B334" i="21"/>
  <c r="K334" i="21" s="1"/>
  <c r="B172" i="23"/>
  <c r="K172" i="23" s="1"/>
  <c r="B319" i="19"/>
  <c r="K319" i="19" s="1"/>
  <c r="B314" i="18"/>
  <c r="K314" i="18" s="1"/>
  <c r="B314" i="20"/>
  <c r="K314" i="20" s="1"/>
  <c r="B264" i="25"/>
  <c r="K264" i="25" s="1"/>
  <c r="B291" i="23"/>
  <c r="K291" i="23" s="1"/>
  <c r="B325" i="23"/>
  <c r="K325" i="23" s="1"/>
  <c r="B216" i="25"/>
  <c r="K216" i="25" s="1"/>
  <c r="B334" i="24"/>
  <c r="K334" i="24" s="1"/>
  <c r="B202" i="18"/>
  <c r="K202" i="18" s="1"/>
  <c r="B221" i="20"/>
  <c r="K221" i="20" s="1"/>
  <c r="B24" i="21"/>
  <c r="K24" i="21" s="1"/>
  <c r="B86" i="26"/>
  <c r="K86" i="26" s="1"/>
  <c r="B233" i="20"/>
  <c r="K233" i="20" s="1"/>
  <c r="B194" i="21"/>
  <c r="K194" i="21" s="1"/>
  <c r="B151" i="20"/>
  <c r="K151" i="20" s="1"/>
  <c r="B155" i="24"/>
  <c r="K155" i="24" s="1"/>
  <c r="B259" i="20"/>
  <c r="K259" i="20" s="1"/>
  <c r="B73" i="26"/>
  <c r="K73" i="26" s="1"/>
  <c r="B258" i="18"/>
  <c r="K258" i="18" s="1"/>
  <c r="B85" i="25"/>
  <c r="K85" i="25" s="1"/>
  <c r="B263" i="23"/>
  <c r="K263" i="23" s="1"/>
  <c r="B32" i="25"/>
  <c r="K32" i="25" s="1"/>
  <c r="B264" i="18"/>
  <c r="K264" i="18" s="1"/>
  <c r="B289" i="21"/>
  <c r="K289" i="21" s="1"/>
  <c r="B26" i="21"/>
  <c r="K26" i="21" s="1"/>
  <c r="B50" i="21"/>
  <c r="K50" i="21" s="1"/>
  <c r="B269" i="23"/>
  <c r="K269" i="23" s="1"/>
  <c r="B84" i="13"/>
  <c r="B56" i="26"/>
  <c r="K56" i="26" s="1"/>
  <c r="B218" i="25"/>
  <c r="K218" i="25" s="1"/>
  <c r="B217" i="20"/>
  <c r="K217" i="20" s="1"/>
  <c r="B215" i="26"/>
  <c r="K215" i="26" s="1"/>
  <c r="B231" i="18"/>
  <c r="K231" i="18" s="1"/>
  <c r="B267" i="21"/>
  <c r="K267" i="21" s="1"/>
  <c r="B302" i="22"/>
  <c r="K302" i="22" s="1"/>
  <c r="B152" i="25"/>
  <c r="K152" i="25" s="1"/>
  <c r="B64" i="18"/>
  <c r="K64" i="18" s="1"/>
  <c r="B153" i="25"/>
  <c r="K153" i="25" s="1"/>
  <c r="B200" i="24"/>
  <c r="K200" i="24" s="1"/>
  <c r="B108" i="22"/>
  <c r="K108" i="22" s="1"/>
  <c r="B210" i="24"/>
  <c r="K210" i="24" s="1"/>
  <c r="B35" i="22"/>
  <c r="K35" i="22" s="1"/>
  <c r="B177" i="25"/>
  <c r="K177" i="25" s="1"/>
  <c r="B67" i="23"/>
  <c r="K67" i="23" s="1"/>
  <c r="B250" i="26"/>
  <c r="K250" i="26" s="1"/>
  <c r="B164" i="23"/>
  <c r="K164" i="23" s="1"/>
  <c r="B166" i="25"/>
  <c r="K166" i="25" s="1"/>
  <c r="B233" i="23"/>
  <c r="K233" i="23" s="1"/>
  <c r="B305" i="23"/>
  <c r="K305" i="23" s="1"/>
  <c r="B312" i="20"/>
  <c r="K312" i="20" s="1"/>
  <c r="B95" i="11"/>
  <c r="B232" i="24"/>
  <c r="K232" i="24" s="1"/>
  <c r="B229" i="18"/>
  <c r="K229" i="18" s="1"/>
  <c r="B186" i="18"/>
  <c r="K186" i="18" s="1"/>
  <c r="B175" i="18"/>
  <c r="K175" i="18" s="1"/>
  <c r="B68" i="23"/>
  <c r="K68" i="23" s="1"/>
  <c r="B227" i="18"/>
  <c r="K227" i="18" s="1"/>
  <c r="B317" i="26"/>
  <c r="K317" i="26" s="1"/>
  <c r="B239" i="11"/>
  <c r="B301" i="21"/>
  <c r="K301" i="21" s="1"/>
  <c r="B232" i="18"/>
  <c r="K232" i="18" s="1"/>
  <c r="B314" i="19"/>
  <c r="K314" i="19" s="1"/>
  <c r="B279" i="24"/>
  <c r="K279" i="24" s="1"/>
  <c r="B120" i="23"/>
  <c r="K120" i="23" s="1"/>
  <c r="B318" i="23"/>
  <c r="K318" i="23" s="1"/>
  <c r="B165" i="18"/>
  <c r="K165" i="18" s="1"/>
  <c r="B66" i="22"/>
  <c r="K66" i="22" s="1"/>
  <c r="B294" i="18"/>
  <c r="K294" i="18" s="1"/>
  <c r="B93" i="26"/>
  <c r="K93" i="26" s="1"/>
  <c r="B61" i="21"/>
  <c r="K61" i="21" s="1"/>
  <c r="B204" i="20"/>
  <c r="K204" i="20" s="1"/>
  <c r="B322" i="21"/>
  <c r="K322" i="21" s="1"/>
  <c r="B230" i="23"/>
  <c r="K230" i="23" s="1"/>
  <c r="B116" i="22"/>
  <c r="K116" i="22" s="1"/>
  <c r="B77" i="24"/>
  <c r="K77" i="24" s="1"/>
  <c r="B302" i="24"/>
  <c r="K302" i="24" s="1"/>
  <c r="B178" i="21"/>
  <c r="K178" i="21" s="1"/>
  <c r="B38" i="25"/>
  <c r="K38" i="25" s="1"/>
  <c r="B146" i="20"/>
  <c r="K146" i="20" s="1"/>
  <c r="B299" i="25"/>
  <c r="K299" i="25" s="1"/>
  <c r="B152" i="18"/>
  <c r="K152" i="18" s="1"/>
  <c r="B323" i="25"/>
  <c r="K323" i="25" s="1"/>
  <c r="B335" i="26"/>
  <c r="K335" i="26" s="1"/>
  <c r="B218" i="20"/>
  <c r="K218" i="20" s="1"/>
  <c r="B324" i="24"/>
  <c r="K324" i="24" s="1"/>
  <c r="B34" i="23"/>
  <c r="K34" i="23" s="1"/>
  <c r="B93" i="25"/>
  <c r="K93" i="25" s="1"/>
  <c r="B37" i="21"/>
  <c r="K37" i="21" s="1"/>
  <c r="B207" i="21"/>
  <c r="K207" i="21" s="1"/>
  <c r="B144" i="19"/>
  <c r="K144" i="19" s="1"/>
  <c r="B295" i="26"/>
  <c r="K295" i="26" s="1"/>
  <c r="B194" i="24"/>
  <c r="K194" i="24" s="1"/>
  <c r="B276" i="23"/>
  <c r="K276" i="23" s="1"/>
  <c r="B251" i="22"/>
  <c r="K251" i="22" s="1"/>
  <c r="B317" i="23"/>
  <c r="K317" i="23" s="1"/>
  <c r="B312" i="19"/>
  <c r="K312" i="19" s="1"/>
  <c r="B76" i="21"/>
  <c r="K76" i="21" s="1"/>
  <c r="B262" i="19"/>
  <c r="K262" i="19" s="1"/>
  <c r="B299" i="18"/>
  <c r="K299" i="18" s="1"/>
  <c r="B89" i="25"/>
  <c r="K89" i="25" s="1"/>
  <c r="B313" i="23"/>
  <c r="K313" i="23" s="1"/>
  <c r="B62" i="18"/>
  <c r="K62" i="18" s="1"/>
  <c r="B43" i="23"/>
  <c r="K43" i="23" s="1"/>
  <c r="B161" i="19"/>
  <c r="K161" i="19" s="1"/>
  <c r="B296" i="25"/>
  <c r="K296" i="25" s="1"/>
  <c r="B156" i="18"/>
  <c r="K156" i="18" s="1"/>
  <c r="B139" i="20"/>
  <c r="K139" i="20" s="1"/>
  <c r="B54" i="21"/>
  <c r="K54" i="21" s="1"/>
  <c r="B251" i="26"/>
  <c r="K251" i="26" s="1"/>
  <c r="B114" i="18"/>
  <c r="K114" i="18" s="1"/>
  <c r="B46" i="25"/>
  <c r="K46" i="25" s="1"/>
  <c r="B346" i="25"/>
  <c r="K346" i="25" s="1"/>
  <c r="B117" i="18"/>
  <c r="K117" i="18" s="1"/>
  <c r="B59" i="24"/>
  <c r="K59" i="24" s="1"/>
  <c r="B255" i="22"/>
  <c r="K255" i="22" s="1"/>
  <c r="B247" i="23"/>
  <c r="B143" i="25"/>
  <c r="K143" i="25" s="1"/>
  <c r="B310" i="25"/>
  <c r="K310" i="25" s="1"/>
  <c r="B208" i="21"/>
  <c r="K208" i="21" s="1"/>
  <c r="B157" i="23"/>
  <c r="K157" i="23" s="1"/>
  <c r="B259" i="21"/>
  <c r="K259" i="21" s="1"/>
  <c r="B331" i="26"/>
  <c r="K331" i="26" s="1"/>
  <c r="B285" i="25"/>
  <c r="K285" i="25" s="1"/>
  <c r="B87" i="22"/>
  <c r="K87" i="22" s="1"/>
  <c r="B316" i="25"/>
  <c r="K316" i="25" s="1"/>
  <c r="B257" i="23"/>
  <c r="K257" i="23" s="1"/>
  <c r="B310" i="23"/>
  <c r="K310" i="23" s="1"/>
  <c r="B143" i="18"/>
  <c r="K143" i="18" s="1"/>
  <c r="B87" i="23"/>
  <c r="K87" i="23" s="1"/>
  <c r="B38" i="21"/>
  <c r="K38" i="21" s="1"/>
  <c r="B74" i="25"/>
  <c r="K74" i="25" s="1"/>
  <c r="B172" i="18"/>
  <c r="K172" i="18" s="1"/>
  <c r="B85" i="21"/>
  <c r="K85" i="21" s="1"/>
  <c r="B195" i="19"/>
  <c r="K195" i="19" s="1"/>
  <c r="B40" i="25"/>
  <c r="K40" i="25" s="1"/>
  <c r="B266" i="25"/>
  <c r="K266" i="25" s="1"/>
  <c r="B163" i="24"/>
  <c r="K163" i="24" s="1"/>
  <c r="B285" i="24"/>
  <c r="K285" i="24" s="1"/>
  <c r="B340" i="25"/>
  <c r="K340" i="25" s="1"/>
  <c r="B119" i="26"/>
  <c r="K119" i="26" s="1"/>
  <c r="B207" i="18"/>
  <c r="K207" i="18" s="1"/>
  <c r="B95" i="22"/>
  <c r="K95" i="22" s="1"/>
  <c r="B33" i="22"/>
  <c r="K33" i="22" s="1"/>
  <c r="B156" i="25"/>
  <c r="K156" i="25" s="1"/>
  <c r="B50" i="23"/>
  <c r="K50" i="23" s="1"/>
  <c r="B211" i="25"/>
  <c r="K211" i="25" s="1"/>
  <c r="B308" i="24"/>
  <c r="K308" i="24" s="1"/>
  <c r="B147" i="18"/>
  <c r="K147" i="18" s="1"/>
  <c r="B329" i="18"/>
  <c r="K329" i="18" s="1"/>
  <c r="B138" i="19"/>
  <c r="K138" i="19" s="1"/>
  <c r="B341" i="23"/>
  <c r="K341" i="23" s="1"/>
  <c r="B26" i="23"/>
  <c r="K26" i="23" s="1"/>
  <c r="B286" i="25"/>
  <c r="K286" i="25" s="1"/>
  <c r="B227" i="19"/>
  <c r="K227" i="19" s="1"/>
  <c r="B199" i="21"/>
  <c r="K199" i="21" s="1"/>
  <c r="B98" i="25"/>
  <c r="K98" i="25" s="1"/>
  <c r="B87" i="26"/>
  <c r="K87" i="26" s="1"/>
  <c r="B142" i="23"/>
  <c r="K142" i="23" s="1"/>
  <c r="B105" i="21"/>
  <c r="K105" i="21" s="1"/>
  <c r="B65" i="21"/>
  <c r="K65" i="21" s="1"/>
  <c r="B279" i="26"/>
  <c r="K279" i="26" s="1"/>
  <c r="B228" i="24"/>
  <c r="K228" i="24" s="1"/>
  <c r="B229" i="21"/>
  <c r="K229" i="21" s="1"/>
  <c r="B173" i="20"/>
  <c r="K173" i="20" s="1"/>
  <c r="B256" i="25"/>
  <c r="K256" i="25" s="1"/>
  <c r="B72" i="21"/>
  <c r="K72" i="21" s="1"/>
  <c r="B296" i="23"/>
  <c r="K296" i="23" s="1"/>
  <c r="B323" i="19"/>
  <c r="K323" i="19" s="1"/>
  <c r="B332" i="25"/>
  <c r="K332" i="25" s="1"/>
  <c r="B254" i="23"/>
  <c r="K254" i="23" s="1"/>
  <c r="B117" i="26"/>
  <c r="K117" i="26" s="1"/>
  <c r="B183" i="20"/>
  <c r="K183" i="20" s="1"/>
  <c r="B88" i="23"/>
  <c r="K88" i="23" s="1"/>
  <c r="B140" i="24"/>
  <c r="K140" i="24" s="1"/>
  <c r="B149" i="24"/>
  <c r="K149" i="24" s="1"/>
  <c r="B254" i="26"/>
  <c r="K254" i="26" s="1"/>
  <c r="B209" i="24"/>
  <c r="K209" i="24" s="1"/>
  <c r="B33" i="18"/>
  <c r="K33" i="18" s="1"/>
  <c r="B83" i="24"/>
  <c r="K83" i="24" s="1"/>
  <c r="B156" i="26"/>
  <c r="K156" i="26" s="1"/>
  <c r="B119" i="25"/>
  <c r="K119" i="25" s="1"/>
  <c r="B114" i="26"/>
  <c r="K114" i="26" s="1"/>
  <c r="B119" i="11"/>
  <c r="B168" i="21"/>
  <c r="K168" i="21" s="1"/>
  <c r="B143" i="26"/>
  <c r="K143" i="26" s="1"/>
  <c r="B61" i="22"/>
  <c r="K61" i="22" s="1"/>
  <c r="B94" i="18"/>
  <c r="K94" i="18" s="1"/>
  <c r="B229" i="23"/>
  <c r="K229" i="23" s="1"/>
  <c r="B208" i="20"/>
  <c r="K208" i="20" s="1"/>
  <c r="B28" i="22"/>
  <c r="K28" i="22" s="1"/>
  <c r="B196" i="20"/>
  <c r="K196" i="20" s="1"/>
  <c r="B114" i="25"/>
  <c r="K114" i="25" s="1"/>
  <c r="B105" i="26"/>
  <c r="K105" i="26" s="1"/>
  <c r="B232" i="20"/>
  <c r="K232" i="20" s="1"/>
  <c r="B218" i="23"/>
  <c r="K218" i="23" s="1"/>
  <c r="B187" i="18"/>
  <c r="K187" i="18" s="1"/>
  <c r="B167" i="20"/>
  <c r="K167" i="20" s="1"/>
  <c r="B97" i="11"/>
  <c r="B219" i="18"/>
  <c r="K219" i="18" s="1"/>
  <c r="B42" i="22"/>
  <c r="K42" i="22" s="1"/>
  <c r="B154" i="23"/>
  <c r="K154" i="23" s="1"/>
  <c r="B309" i="18"/>
  <c r="K309" i="18" s="1"/>
  <c r="B321" i="23"/>
  <c r="K321" i="23" s="1"/>
  <c r="B262" i="26"/>
  <c r="K262" i="26" s="1"/>
  <c r="B167" i="19"/>
  <c r="K167" i="19" s="1"/>
  <c r="B121" i="21"/>
  <c r="K121" i="21" s="1"/>
  <c r="B162" i="19"/>
  <c r="K162" i="19" s="1"/>
  <c r="B207" i="23"/>
  <c r="K207" i="23" s="1"/>
  <c r="B325" i="18"/>
  <c r="K325" i="18" s="1"/>
  <c r="B333" i="20"/>
  <c r="K333" i="20" s="1"/>
  <c r="B183" i="18"/>
  <c r="K183" i="18" s="1"/>
  <c r="B175" i="20"/>
  <c r="K175" i="20" s="1"/>
  <c r="B139" i="24"/>
  <c r="K139" i="24" s="1"/>
  <c r="B144" i="18"/>
  <c r="K144" i="18" s="1"/>
  <c r="B307" i="19"/>
  <c r="K307" i="19" s="1"/>
  <c r="B268" i="25"/>
  <c r="K268" i="25" s="1"/>
  <c r="B338" i="23"/>
  <c r="K338" i="23" s="1"/>
  <c r="B71" i="18"/>
  <c r="K71" i="18" s="1"/>
  <c r="B24" i="26"/>
  <c r="K24" i="26" s="1"/>
  <c r="B292" i="25"/>
  <c r="K292" i="25" s="1"/>
  <c r="B31" i="25"/>
  <c r="K31" i="25" s="1"/>
  <c r="B345" i="26"/>
  <c r="K345" i="26" s="1"/>
  <c r="B308" i="19"/>
  <c r="K308" i="19" s="1"/>
  <c r="B101" i="22"/>
  <c r="K101" i="22" s="1"/>
  <c r="B116" i="24"/>
  <c r="K116" i="24" s="1"/>
  <c r="B196" i="26"/>
  <c r="K196" i="26" s="1"/>
  <c r="B220" i="21"/>
  <c r="K220" i="21" s="1"/>
  <c r="B44" i="24"/>
  <c r="K44" i="24" s="1"/>
  <c r="B42" i="26"/>
  <c r="K42" i="26" s="1"/>
  <c r="B90" i="25"/>
  <c r="K90" i="25" s="1"/>
  <c r="B122" i="24"/>
  <c r="K122" i="24" s="1"/>
  <c r="B135" i="26"/>
  <c r="G987" i="12" s="1"/>
  <c r="B114" i="23"/>
  <c r="K114" i="23" s="1"/>
  <c r="B78" i="25"/>
  <c r="K78" i="25" s="1"/>
  <c r="B227" i="23"/>
  <c r="K227" i="23" s="1"/>
  <c r="B167" i="25"/>
  <c r="K167" i="25" s="1"/>
  <c r="B118" i="24"/>
  <c r="K118" i="24" s="1"/>
  <c r="B85" i="22"/>
  <c r="K85" i="22" s="1"/>
  <c r="B34" i="21"/>
  <c r="K34" i="21" s="1"/>
  <c r="B217" i="18"/>
  <c r="K217" i="18" s="1"/>
  <c r="B166" i="19"/>
  <c r="K166" i="19" s="1"/>
  <c r="B235" i="11"/>
  <c r="B344" i="26"/>
  <c r="K344" i="26" s="1"/>
  <c r="B257" i="21"/>
  <c r="K257" i="21" s="1"/>
  <c r="B43" i="25"/>
  <c r="K43" i="25" s="1"/>
  <c r="B151" i="18"/>
  <c r="K151" i="18" s="1"/>
  <c r="B320" i="23"/>
  <c r="K320" i="23" s="1"/>
  <c r="B213" i="19"/>
  <c r="K213" i="19" s="1"/>
  <c r="B106" i="25"/>
  <c r="K106" i="25" s="1"/>
  <c r="B254" i="24"/>
  <c r="K254" i="24" s="1"/>
  <c r="B254" i="25"/>
  <c r="K254" i="25" s="1"/>
  <c r="B275" i="24"/>
  <c r="K275" i="24" s="1"/>
  <c r="B294" i="23"/>
  <c r="K294" i="23" s="1"/>
  <c r="B269" i="26"/>
  <c r="K269" i="26" s="1"/>
  <c r="B193" i="20"/>
  <c r="K193" i="20" s="1"/>
  <c r="B248" i="20"/>
  <c r="H1000" i="13" s="1"/>
  <c r="B108" i="25"/>
  <c r="K108" i="25" s="1"/>
  <c r="B248" i="19"/>
  <c r="K248" i="19" s="1"/>
  <c r="B164" i="25"/>
  <c r="K164" i="25" s="1"/>
  <c r="B190" i="19"/>
  <c r="K190" i="19" s="1"/>
  <c r="B265" i="25"/>
  <c r="K265" i="25" s="1"/>
  <c r="B284" i="20"/>
  <c r="K284" i="20" s="1"/>
  <c r="B300" i="21"/>
  <c r="K300" i="21" s="1"/>
  <c r="B33" i="25"/>
  <c r="K33" i="25" s="1"/>
  <c r="B273" i="26"/>
  <c r="K273" i="26" s="1"/>
  <c r="B200" i="20"/>
  <c r="K200" i="20" s="1"/>
  <c r="B216" i="19"/>
  <c r="K216" i="19" s="1"/>
  <c r="B42" i="24"/>
  <c r="K42" i="24" s="1"/>
  <c r="B177" i="18"/>
  <c r="K177" i="18" s="1"/>
  <c r="B301" i="20"/>
  <c r="K301" i="20" s="1"/>
  <c r="B136" i="24"/>
  <c r="K136" i="24" s="1"/>
  <c r="B345" i="21"/>
  <c r="K345" i="21" s="1"/>
  <c r="B173" i="19"/>
  <c r="K173" i="19" s="1"/>
  <c r="B268" i="24"/>
  <c r="K268" i="24" s="1"/>
  <c r="B324" i="22"/>
  <c r="K324" i="22" s="1"/>
  <c r="B259" i="11"/>
  <c r="B35" i="25"/>
  <c r="K35" i="25" s="1"/>
  <c r="B49" i="25"/>
  <c r="K49" i="25" s="1"/>
  <c r="B190" i="21"/>
  <c r="K190" i="21" s="1"/>
  <c r="B190" i="20"/>
  <c r="K190" i="20" s="1"/>
  <c r="B82" i="26"/>
  <c r="K82" i="26" s="1"/>
  <c r="B212" i="20"/>
  <c r="K212" i="20" s="1"/>
  <c r="B27" i="24"/>
  <c r="K27" i="24" s="1"/>
  <c r="B41" i="23"/>
  <c r="K41" i="23" s="1"/>
  <c r="B288" i="26"/>
  <c r="K288" i="26" s="1"/>
  <c r="B179" i="19"/>
  <c r="K179" i="19" s="1"/>
  <c r="B155" i="18"/>
  <c r="K155" i="18" s="1"/>
  <c r="B272" i="21"/>
  <c r="K272" i="21" s="1"/>
  <c r="B166" i="20"/>
  <c r="K166" i="20" s="1"/>
  <c r="B40" i="23"/>
  <c r="K40" i="23" s="1"/>
  <c r="B278" i="19"/>
  <c r="K278" i="19" s="1"/>
  <c r="B230" i="20"/>
  <c r="K230" i="20" s="1"/>
  <c r="B312" i="21"/>
  <c r="K312" i="21" s="1"/>
  <c r="B92" i="11"/>
  <c r="B54" i="23"/>
  <c r="K54" i="23" s="1"/>
  <c r="B68" i="22"/>
  <c r="K68" i="22" s="1"/>
  <c r="B275" i="23"/>
  <c r="K275" i="23" s="1"/>
  <c r="B294" i="25"/>
  <c r="K294" i="25" s="1"/>
  <c r="B193" i="18"/>
  <c r="K193" i="18" s="1"/>
  <c r="B152" i="23"/>
  <c r="K152" i="23" s="1"/>
  <c r="B295" i="21"/>
  <c r="K295" i="21" s="1"/>
  <c r="B106" i="21"/>
  <c r="K106" i="21" s="1"/>
  <c r="B330" i="21"/>
  <c r="K330" i="21" s="1"/>
  <c r="B327" i="25"/>
  <c r="K327" i="25" s="1"/>
  <c r="B294" i="19"/>
  <c r="K294" i="19" s="1"/>
  <c r="B319" i="21"/>
  <c r="K319" i="21" s="1"/>
  <c r="B153" i="21"/>
  <c r="K153" i="21" s="1"/>
  <c r="B302" i="21"/>
  <c r="K302" i="21" s="1"/>
  <c r="B201" i="20"/>
  <c r="K201" i="20" s="1"/>
  <c r="B248" i="22"/>
  <c r="K248" i="22" s="1"/>
  <c r="B156" i="23"/>
  <c r="K156" i="23" s="1"/>
  <c r="B165" i="20"/>
  <c r="K165" i="20" s="1"/>
  <c r="B290" i="25"/>
  <c r="K290" i="25" s="1"/>
  <c r="B292" i="23"/>
  <c r="K292" i="23" s="1"/>
  <c r="B85" i="24"/>
  <c r="K85" i="24" s="1"/>
  <c r="B168" i="24"/>
  <c r="K168" i="24" s="1"/>
  <c r="B259" i="23"/>
  <c r="K259" i="23" s="1"/>
  <c r="B281" i="24"/>
  <c r="K281" i="24" s="1"/>
  <c r="B82" i="23"/>
  <c r="K82" i="23" s="1"/>
  <c r="B254" i="19"/>
  <c r="K254" i="19" s="1"/>
  <c r="B283" i="26"/>
  <c r="K283" i="26" s="1"/>
  <c r="B174" i="18"/>
  <c r="K174" i="18" s="1"/>
  <c r="B250" i="25"/>
  <c r="K250" i="25" s="1"/>
  <c r="B59" i="22"/>
  <c r="K59" i="22" s="1"/>
  <c r="B318" i="22"/>
  <c r="K318" i="22" s="1"/>
  <c r="B331" i="24"/>
  <c r="K331" i="24" s="1"/>
  <c r="B328" i="18"/>
  <c r="K328" i="18" s="1"/>
  <c r="B333" i="23"/>
  <c r="K333" i="23" s="1"/>
  <c r="B277" i="22"/>
  <c r="K277" i="22" s="1"/>
  <c r="B259" i="25"/>
  <c r="K259" i="25" s="1"/>
  <c r="B263" i="26"/>
  <c r="K263" i="26" s="1"/>
  <c r="B178" i="26"/>
  <c r="K178" i="26" s="1"/>
  <c r="B180" i="26"/>
  <c r="K180" i="26" s="1"/>
  <c r="B294" i="22"/>
  <c r="K294" i="22" s="1"/>
  <c r="B312" i="23"/>
  <c r="K312" i="23" s="1"/>
  <c r="B312" i="18"/>
  <c r="K312" i="18" s="1"/>
  <c r="B151" i="24"/>
  <c r="K151" i="24" s="1"/>
  <c r="B190" i="25"/>
  <c r="K190" i="25" s="1"/>
  <c r="B24" i="18"/>
  <c r="K24" i="18" s="1"/>
  <c r="B253" i="19"/>
  <c r="K253" i="19" s="1"/>
  <c r="B279" i="22"/>
  <c r="K279" i="22" s="1"/>
  <c r="B169" i="21"/>
  <c r="K169" i="21" s="1"/>
  <c r="B176" i="19"/>
  <c r="K176" i="19" s="1"/>
  <c r="B161" i="23"/>
  <c r="K161" i="23" s="1"/>
  <c r="B92" i="24"/>
  <c r="K92" i="24" s="1"/>
  <c r="B324" i="23"/>
  <c r="K324" i="23" s="1"/>
  <c r="B98" i="26"/>
  <c r="K98" i="26" s="1"/>
  <c r="B135" i="24"/>
  <c r="B75" i="25"/>
  <c r="K75" i="25" s="1"/>
  <c r="B110" i="24"/>
  <c r="K110" i="24" s="1"/>
  <c r="B171" i="21"/>
  <c r="K171" i="21" s="1"/>
  <c r="B117" i="21"/>
  <c r="K117" i="21" s="1"/>
  <c r="B182" i="19"/>
  <c r="K182" i="19" s="1"/>
  <c r="B212" i="21"/>
  <c r="K212" i="21" s="1"/>
  <c r="B307" i="21"/>
  <c r="K307" i="21" s="1"/>
  <c r="B325" i="25"/>
  <c r="K325" i="25" s="1"/>
  <c r="B306" i="26"/>
  <c r="K306" i="26" s="1"/>
  <c r="B78" i="24"/>
  <c r="K78" i="24" s="1"/>
  <c r="B197" i="25"/>
  <c r="K197" i="25" s="1"/>
  <c r="B191" i="20"/>
  <c r="K191" i="20" s="1"/>
  <c r="B305" i="25"/>
  <c r="K305" i="25" s="1"/>
  <c r="B267" i="24"/>
  <c r="K267" i="24" s="1"/>
  <c r="B325" i="24"/>
  <c r="K325" i="24" s="1"/>
  <c r="B276" i="25"/>
  <c r="K276" i="25" s="1"/>
  <c r="B296" i="19"/>
  <c r="K296" i="19" s="1"/>
  <c r="B258" i="25"/>
  <c r="K258" i="25" s="1"/>
  <c r="B163" i="25"/>
  <c r="K163" i="25" s="1"/>
  <c r="B51" i="24"/>
  <c r="K51" i="24" s="1"/>
  <c r="B234" i="11"/>
  <c r="B176" i="23"/>
  <c r="K176" i="23" s="1"/>
  <c r="B110" i="25"/>
  <c r="K110" i="25" s="1"/>
  <c r="B261" i="26"/>
  <c r="K261" i="26" s="1"/>
  <c r="B213" i="23"/>
  <c r="K213" i="23" s="1"/>
  <c r="B40" i="22"/>
  <c r="K40" i="22" s="1"/>
  <c r="B185" i="19"/>
  <c r="K185" i="19" s="1"/>
  <c r="B135" i="20"/>
  <c r="J990" i="12" s="1"/>
  <c r="B276" i="21"/>
  <c r="K276" i="21" s="1"/>
  <c r="B284" i="19"/>
  <c r="K284" i="19" s="1"/>
  <c r="B296" i="22"/>
  <c r="K296" i="22" s="1"/>
  <c r="B327" i="24"/>
  <c r="K327" i="24" s="1"/>
  <c r="B327" i="21"/>
  <c r="K327" i="21" s="1"/>
  <c r="B31" i="21"/>
  <c r="K31" i="21" s="1"/>
  <c r="B60" i="18"/>
  <c r="K60" i="18" s="1"/>
  <c r="B173" i="23"/>
  <c r="K173" i="23" s="1"/>
  <c r="B150" i="19"/>
  <c r="K150" i="19" s="1"/>
  <c r="B31" i="22"/>
  <c r="K31" i="22" s="1"/>
  <c r="B57" i="22"/>
  <c r="K57" i="22" s="1"/>
  <c r="B173" i="24"/>
  <c r="K173" i="24" s="1"/>
  <c r="B284" i="23"/>
  <c r="K284" i="23" s="1"/>
  <c r="B83" i="18"/>
  <c r="K83" i="18" s="1"/>
  <c r="B230" i="26"/>
  <c r="K230" i="26" s="1"/>
  <c r="B338" i="26"/>
  <c r="K338" i="26" s="1"/>
  <c r="B223" i="21"/>
  <c r="K223" i="21" s="1"/>
  <c r="B50" i="24"/>
  <c r="K50" i="24" s="1"/>
  <c r="B207" i="26"/>
  <c r="K207" i="26" s="1"/>
  <c r="B309" i="22"/>
  <c r="K309" i="22" s="1"/>
  <c r="B112" i="22"/>
  <c r="K112" i="22" s="1"/>
  <c r="B318" i="19"/>
  <c r="K318" i="19" s="1"/>
  <c r="B270" i="26"/>
  <c r="K270" i="26" s="1"/>
  <c r="B334" i="19"/>
  <c r="K334" i="19" s="1"/>
  <c r="B226" i="19"/>
  <c r="K226" i="19" s="1"/>
  <c r="B103" i="21"/>
  <c r="K103" i="21" s="1"/>
  <c r="B291" i="24"/>
  <c r="K291" i="24" s="1"/>
  <c r="B287" i="18"/>
  <c r="K287" i="18" s="1"/>
  <c r="B322" i="23"/>
  <c r="K322" i="23" s="1"/>
  <c r="B172" i="24"/>
  <c r="K172" i="24" s="1"/>
  <c r="B327" i="20"/>
  <c r="K327" i="20" s="1"/>
  <c r="B263" i="20"/>
  <c r="K263" i="20" s="1"/>
  <c r="B270" i="19"/>
  <c r="K270" i="19" s="1"/>
  <c r="B172" i="26"/>
  <c r="K172" i="26" s="1"/>
  <c r="B68" i="18"/>
  <c r="K68" i="18" s="1"/>
  <c r="B108" i="23"/>
  <c r="K108" i="23" s="1"/>
  <c r="B206" i="25"/>
  <c r="K206" i="25" s="1"/>
  <c r="B188" i="26"/>
  <c r="K188" i="26" s="1"/>
  <c r="B141" i="24"/>
  <c r="K141" i="24" s="1"/>
  <c r="B320" i="25"/>
  <c r="K320" i="25" s="1"/>
  <c r="B63" i="24"/>
  <c r="K63" i="24" s="1"/>
  <c r="B197" i="18"/>
  <c r="K197" i="18" s="1"/>
  <c r="B44" i="18"/>
  <c r="K44" i="18" s="1"/>
  <c r="B23" i="23"/>
  <c r="K23" i="23" s="1"/>
  <c r="B329" i="26"/>
  <c r="K329" i="26" s="1"/>
  <c r="B140" i="25"/>
  <c r="K140" i="25" s="1"/>
  <c r="B155" i="23"/>
  <c r="K155" i="23" s="1"/>
  <c r="B292" i="26"/>
  <c r="K292" i="26" s="1"/>
  <c r="B72" i="26"/>
  <c r="K72" i="26" s="1"/>
  <c r="B196" i="25"/>
  <c r="K196" i="25" s="1"/>
  <c r="B105" i="18"/>
  <c r="K105" i="18" s="1"/>
  <c r="B320" i="20"/>
  <c r="K320" i="20" s="1"/>
  <c r="B261" i="18"/>
  <c r="K261" i="18" s="1"/>
  <c r="B155" i="19"/>
  <c r="K155" i="19" s="1"/>
  <c r="B269" i="18"/>
  <c r="K269" i="18" s="1"/>
  <c r="B37" i="23"/>
  <c r="K37" i="23" s="1"/>
  <c r="B264" i="20"/>
  <c r="K264" i="20" s="1"/>
  <c r="B77" i="26"/>
  <c r="K77" i="26" s="1"/>
  <c r="B302" i="26"/>
  <c r="K302" i="26" s="1"/>
  <c r="B296" i="20"/>
  <c r="K296" i="20" s="1"/>
  <c r="B310" i="20"/>
  <c r="K310" i="20" s="1"/>
  <c r="B175" i="23"/>
  <c r="K175" i="23" s="1"/>
  <c r="B187" i="19"/>
  <c r="K187" i="19" s="1"/>
  <c r="B142" i="26"/>
  <c r="K142" i="26" s="1"/>
  <c r="B174" i="26"/>
  <c r="K174" i="26" s="1"/>
  <c r="B323" i="18"/>
  <c r="K323" i="18" s="1"/>
  <c r="B321" i="26"/>
  <c r="K321" i="26" s="1"/>
  <c r="B189" i="25"/>
  <c r="K189" i="25" s="1"/>
  <c r="B311" i="20"/>
  <c r="K311" i="20" s="1"/>
  <c r="B73" i="18"/>
  <c r="K73" i="18" s="1"/>
  <c r="B305" i="22"/>
  <c r="K305" i="22" s="1"/>
  <c r="B227" i="24"/>
  <c r="K227" i="24" s="1"/>
  <c r="B96" i="24"/>
  <c r="K96" i="24" s="1"/>
  <c r="B270" i="18"/>
  <c r="K270" i="18" s="1"/>
  <c r="B99" i="23"/>
  <c r="K99" i="23" s="1"/>
  <c r="B110" i="21"/>
  <c r="K110" i="21" s="1"/>
  <c r="B301" i="25"/>
  <c r="K301" i="25" s="1"/>
  <c r="B109" i="18"/>
  <c r="K109" i="18" s="1"/>
  <c r="B328" i="20"/>
  <c r="K328" i="20" s="1"/>
  <c r="B251" i="18"/>
  <c r="K251" i="18" s="1"/>
  <c r="B275" i="26"/>
  <c r="K275" i="26" s="1"/>
  <c r="B60" i="21"/>
  <c r="K60" i="21" s="1"/>
  <c r="B73" i="23"/>
  <c r="K73" i="23" s="1"/>
  <c r="B90" i="21"/>
  <c r="K90" i="21" s="1"/>
  <c r="B314" i="23"/>
  <c r="K314" i="23" s="1"/>
  <c r="B251" i="21"/>
  <c r="K251" i="21" s="1"/>
  <c r="B157" i="18"/>
  <c r="K157" i="18" s="1"/>
  <c r="B72" i="18"/>
  <c r="K72" i="18" s="1"/>
  <c r="B229" i="20"/>
  <c r="K229" i="20" s="1"/>
  <c r="B213" i="21"/>
  <c r="K213" i="21" s="1"/>
  <c r="B145" i="20"/>
  <c r="K145" i="20" s="1"/>
  <c r="B74" i="18"/>
  <c r="K74" i="18" s="1"/>
  <c r="B211" i="19"/>
  <c r="K211" i="19" s="1"/>
  <c r="B292" i="24"/>
  <c r="K292" i="24" s="1"/>
  <c r="B186" i="26"/>
  <c r="K186" i="26" s="1"/>
  <c r="B314" i="24"/>
  <c r="K314" i="24" s="1"/>
  <c r="B32" i="23"/>
  <c r="K32" i="23" s="1"/>
  <c r="B301" i="23"/>
  <c r="K301" i="23" s="1"/>
  <c r="B43" i="21"/>
  <c r="K43" i="21" s="1"/>
  <c r="B276" i="24"/>
  <c r="K276" i="24" s="1"/>
  <c r="B278" i="24"/>
  <c r="K278" i="24" s="1"/>
  <c r="B78" i="18"/>
  <c r="K78" i="18" s="1"/>
  <c r="B201" i="18"/>
  <c r="K201" i="18" s="1"/>
  <c r="B266" i="21"/>
  <c r="K266" i="21" s="1"/>
  <c r="B163" i="26"/>
  <c r="K163" i="26" s="1"/>
  <c r="B164" i="20"/>
  <c r="K164" i="20" s="1"/>
  <c r="B30" i="18"/>
  <c r="K30" i="18" s="1"/>
  <c r="B34" i="22"/>
  <c r="K34" i="22" s="1"/>
  <c r="B296" i="21"/>
  <c r="K296" i="21" s="1"/>
  <c r="B297" i="20"/>
  <c r="K297" i="20" s="1"/>
  <c r="B251" i="24"/>
  <c r="K251" i="24" s="1"/>
  <c r="B64" i="25"/>
  <c r="K64" i="25" s="1"/>
  <c r="B324" i="25"/>
  <c r="K324" i="25" s="1"/>
  <c r="B112" i="21"/>
  <c r="K112" i="21" s="1"/>
  <c r="B118" i="25"/>
  <c r="K118" i="25" s="1"/>
  <c r="B136" i="21"/>
  <c r="K136" i="21" s="1"/>
  <c r="B53" i="18"/>
  <c r="K53" i="18" s="1"/>
  <c r="B198" i="19"/>
  <c r="K198" i="19" s="1"/>
  <c r="B107" i="23"/>
  <c r="K107" i="23" s="1"/>
  <c r="B216" i="21"/>
  <c r="K216" i="21" s="1"/>
  <c r="B28" i="24"/>
  <c r="K28" i="24" s="1"/>
  <c r="B305" i="20"/>
  <c r="K305" i="20" s="1"/>
  <c r="B339" i="22"/>
  <c r="K339" i="22" s="1"/>
  <c r="B338" i="20"/>
  <c r="K338" i="20" s="1"/>
  <c r="B135" i="11"/>
  <c r="B299" i="23"/>
  <c r="K299" i="23" s="1"/>
  <c r="B45" i="23"/>
  <c r="K45" i="23" s="1"/>
  <c r="B286" i="18"/>
  <c r="K286" i="18" s="1"/>
  <c r="B245" i="11"/>
  <c r="B143" i="23"/>
  <c r="K143" i="23" s="1"/>
  <c r="B158" i="25"/>
  <c r="K158" i="25" s="1"/>
  <c r="B251" i="19"/>
  <c r="K251" i="19" s="1"/>
  <c r="B279" i="23"/>
  <c r="K279" i="23" s="1"/>
  <c r="B147" i="23"/>
  <c r="K147" i="23" s="1"/>
  <c r="B196" i="24"/>
  <c r="K196" i="24" s="1"/>
  <c r="B145" i="26"/>
  <c r="K145" i="26" s="1"/>
  <c r="B51" i="21"/>
  <c r="K51" i="21" s="1"/>
  <c r="B264" i="24"/>
  <c r="K264" i="24" s="1"/>
  <c r="B264" i="19"/>
  <c r="K264" i="19" s="1"/>
  <c r="B153" i="20"/>
  <c r="K153" i="20" s="1"/>
  <c r="B171" i="18"/>
  <c r="K171" i="18" s="1"/>
  <c r="B40" i="24"/>
  <c r="K40" i="24" s="1"/>
  <c r="B183" i="24"/>
  <c r="K183" i="24" s="1"/>
  <c r="B117" i="25"/>
  <c r="K117" i="25" s="1"/>
  <c r="B339" i="20"/>
  <c r="K339" i="20" s="1"/>
  <c r="B224" i="24"/>
  <c r="K224" i="24" s="1"/>
  <c r="B44" i="25"/>
  <c r="K44" i="25" s="1"/>
  <c r="B48" i="25"/>
  <c r="K48" i="25" s="1"/>
  <c r="B37" i="22"/>
  <c r="K37" i="22" s="1"/>
  <c r="B298" i="22"/>
  <c r="K298" i="22" s="1"/>
  <c r="B169" i="25"/>
  <c r="K169" i="25" s="1"/>
  <c r="B161" i="25"/>
  <c r="K161" i="25" s="1"/>
  <c r="B342" i="20"/>
  <c r="K342" i="20" s="1"/>
  <c r="B248" i="26"/>
  <c r="K248" i="26" s="1"/>
  <c r="B158" i="23"/>
  <c r="K158" i="23" s="1"/>
  <c r="B298" i="26"/>
  <c r="K298" i="26" s="1"/>
  <c r="B189" i="19"/>
  <c r="K189" i="19" s="1"/>
  <c r="B150" i="26"/>
  <c r="K150" i="26" s="1"/>
  <c r="B176" i="21"/>
  <c r="K176" i="21" s="1"/>
  <c r="B66" i="23"/>
  <c r="K66" i="23" s="1"/>
  <c r="B251" i="23"/>
  <c r="K251" i="23" s="1"/>
  <c r="B139" i="23"/>
  <c r="K139" i="23" s="1"/>
  <c r="B184" i="20"/>
  <c r="K184" i="20" s="1"/>
  <c r="B186" i="25"/>
  <c r="K186" i="25" s="1"/>
  <c r="B305" i="18"/>
  <c r="K305" i="18" s="1"/>
  <c r="B345" i="18"/>
  <c r="K345" i="18" s="1"/>
  <c r="B300" i="24"/>
  <c r="K300" i="24" s="1"/>
  <c r="B206" i="18"/>
  <c r="K206" i="18" s="1"/>
  <c r="B207" i="24"/>
  <c r="K207" i="24" s="1"/>
  <c r="B84" i="18"/>
  <c r="K84" i="18" s="1"/>
  <c r="B23" i="24"/>
  <c r="K23" i="24" s="1"/>
  <c r="B230" i="18"/>
  <c r="K230" i="18" s="1"/>
  <c r="B277" i="25"/>
  <c r="K277" i="25" s="1"/>
  <c r="B280" i="24"/>
  <c r="K280" i="24" s="1"/>
  <c r="B107" i="26"/>
  <c r="K107" i="26" s="1"/>
  <c r="B333" i="21"/>
  <c r="K333" i="21" s="1"/>
  <c r="B276" i="20"/>
  <c r="K276" i="20" s="1"/>
  <c r="B217" i="24"/>
  <c r="K217" i="24" s="1"/>
  <c r="B233" i="25"/>
  <c r="K233" i="25" s="1"/>
  <c r="B106" i="26"/>
  <c r="K106" i="26" s="1"/>
  <c r="B208" i="19"/>
  <c r="K208" i="19" s="1"/>
  <c r="B289" i="22"/>
  <c r="K289" i="22" s="1"/>
  <c r="B158" i="26"/>
  <c r="K158" i="26" s="1"/>
  <c r="B162" i="26"/>
  <c r="K162" i="26" s="1"/>
  <c r="B194" i="20"/>
  <c r="K194" i="20" s="1"/>
  <c r="B270" i="22"/>
  <c r="K270" i="22" s="1"/>
  <c r="B253" i="18"/>
  <c r="K253" i="18" s="1"/>
  <c r="B116" i="26"/>
  <c r="K116" i="26" s="1"/>
  <c r="B330" i="20"/>
  <c r="K330" i="20" s="1"/>
  <c r="B200" i="18"/>
  <c r="K200" i="18" s="1"/>
  <c r="B266" i="18"/>
  <c r="K266" i="18" s="1"/>
  <c r="B83" i="21"/>
  <c r="K83" i="21" s="1"/>
  <c r="B278" i="18"/>
  <c r="K278" i="18" s="1"/>
  <c r="B54" i="26"/>
  <c r="K54" i="26" s="1"/>
  <c r="B223" i="25"/>
  <c r="K223" i="25" s="1"/>
  <c r="B288" i="22"/>
  <c r="K288" i="22" s="1"/>
  <c r="B338" i="22"/>
  <c r="K338" i="22" s="1"/>
  <c r="B223" i="24"/>
  <c r="K223" i="24" s="1"/>
  <c r="B342" i="25"/>
  <c r="K342" i="25" s="1"/>
  <c r="B160" i="24"/>
  <c r="K160" i="24" s="1"/>
  <c r="B228" i="26"/>
  <c r="K228" i="26" s="1"/>
  <c r="B288" i="18"/>
  <c r="K288" i="18" s="1"/>
  <c r="B57" i="23"/>
  <c r="K57" i="23" s="1"/>
  <c r="B174" i="23"/>
  <c r="K174" i="23" s="1"/>
  <c r="B297" i="22"/>
  <c r="K297" i="22" s="1"/>
  <c r="B41" i="24"/>
  <c r="K41" i="24" s="1"/>
  <c r="B30" i="21"/>
  <c r="K30" i="21" s="1"/>
  <c r="B32" i="18"/>
  <c r="K32" i="18" s="1"/>
  <c r="B94" i="23"/>
  <c r="K94" i="23" s="1"/>
  <c r="B313" i="18"/>
  <c r="K313" i="18" s="1"/>
  <c r="B208" i="25"/>
  <c r="K208" i="25" s="1"/>
  <c r="B317" i="24"/>
  <c r="K317" i="24" s="1"/>
  <c r="B79" i="21"/>
  <c r="K79" i="21" s="1"/>
  <c r="B212" i="26"/>
  <c r="K212" i="26" s="1"/>
  <c r="B140" i="18"/>
  <c r="K140" i="18" s="1"/>
  <c r="B202" i="20"/>
  <c r="K202" i="20" s="1"/>
  <c r="B333" i="22"/>
  <c r="K333" i="22" s="1"/>
  <c r="B202" i="25"/>
  <c r="K202" i="25" s="1"/>
  <c r="B340" i="26"/>
  <c r="K340" i="26" s="1"/>
  <c r="B197" i="24"/>
  <c r="K197" i="24" s="1"/>
  <c r="B346" i="26"/>
  <c r="K346" i="26" s="1"/>
  <c r="B186" i="24"/>
  <c r="K186" i="24" s="1"/>
  <c r="B247" i="25"/>
  <c r="B250" i="18"/>
  <c r="K250" i="18" s="1"/>
  <c r="B232" i="23"/>
  <c r="K232" i="23" s="1"/>
  <c r="B111" i="21"/>
  <c r="K111" i="21" s="1"/>
  <c r="B231" i="21"/>
  <c r="K231" i="21" s="1"/>
  <c r="B53" i="22"/>
  <c r="K53" i="22" s="1"/>
  <c r="B217" i="25"/>
  <c r="K217" i="25" s="1"/>
  <c r="B287" i="26"/>
  <c r="K287" i="26" s="1"/>
  <c r="B140" i="19"/>
  <c r="K140" i="19" s="1"/>
  <c r="B46" i="21"/>
  <c r="K46" i="21" s="1"/>
  <c r="B163" i="23"/>
  <c r="K163" i="23" s="1"/>
  <c r="B299" i="24"/>
  <c r="K299" i="24" s="1"/>
  <c r="B29" i="24"/>
  <c r="K29" i="24" s="1"/>
  <c r="B252" i="21"/>
  <c r="K252" i="21" s="1"/>
  <c r="B272" i="25"/>
  <c r="K272" i="25" s="1"/>
  <c r="B219" i="26"/>
  <c r="K219" i="26" s="1"/>
  <c r="B71" i="21"/>
  <c r="K71" i="21" s="1"/>
  <c r="B339" i="23"/>
  <c r="K339" i="23" s="1"/>
  <c r="B210" i="20"/>
  <c r="K210" i="20" s="1"/>
  <c r="B233" i="18"/>
  <c r="K233" i="18" s="1"/>
  <c r="B40" i="18"/>
  <c r="K40" i="18" s="1"/>
  <c r="B314" i="26"/>
  <c r="K314" i="26" s="1"/>
  <c r="B52" i="26"/>
  <c r="K52" i="26" s="1"/>
  <c r="B313" i="25"/>
  <c r="K313" i="25" s="1"/>
  <c r="B100" i="25"/>
  <c r="K100" i="25" s="1"/>
  <c r="B168" i="19"/>
  <c r="K168" i="19" s="1"/>
  <c r="B211" i="18"/>
  <c r="K211" i="18" s="1"/>
  <c r="B172" i="25"/>
  <c r="K172" i="25" s="1"/>
  <c r="B232" i="11"/>
  <c r="B344" i="18"/>
  <c r="K344" i="18" s="1"/>
  <c r="B227" i="20"/>
  <c r="K227" i="20" s="1"/>
  <c r="B262" i="24"/>
  <c r="K262" i="24" s="1"/>
  <c r="B62" i="25"/>
  <c r="K62" i="25" s="1"/>
  <c r="B179" i="24"/>
  <c r="K179" i="24" s="1"/>
  <c r="B278" i="23"/>
  <c r="K278" i="23" s="1"/>
  <c r="B63" i="18"/>
  <c r="K63" i="18" s="1"/>
  <c r="B112" i="24"/>
  <c r="K112" i="24" s="1"/>
  <c r="B290" i="21"/>
  <c r="K290" i="21" s="1"/>
  <c r="B177" i="20"/>
  <c r="K177" i="20" s="1"/>
  <c r="B60" i="24"/>
  <c r="K60" i="24" s="1"/>
  <c r="B66" i="25"/>
  <c r="K66" i="25" s="1"/>
  <c r="B121" i="23"/>
  <c r="K121" i="23" s="1"/>
  <c r="B230" i="25"/>
  <c r="K230" i="25" s="1"/>
  <c r="B136" i="25"/>
  <c r="K136" i="25" s="1"/>
  <c r="B122" i="23"/>
  <c r="K122" i="23" s="1"/>
  <c r="B106" i="18"/>
  <c r="K106" i="18" s="1"/>
  <c r="B303" i="22"/>
  <c r="K303" i="22" s="1"/>
  <c r="B234" i="23"/>
  <c r="K234" i="23" s="1"/>
  <c r="B161" i="20"/>
  <c r="K161" i="20" s="1"/>
  <c r="B135" i="18"/>
  <c r="B155" i="26"/>
  <c r="K155" i="26" s="1"/>
  <c r="B210" i="19"/>
  <c r="K210" i="19" s="1"/>
  <c r="B79" i="25"/>
  <c r="K79" i="25" s="1"/>
  <c r="B311" i="26"/>
  <c r="K311" i="26" s="1"/>
  <c r="B209" i="20"/>
  <c r="K209" i="20" s="1"/>
  <c r="B93" i="23"/>
  <c r="K93" i="23" s="1"/>
  <c r="B317" i="18"/>
  <c r="K317" i="18" s="1"/>
  <c r="B267" i="19"/>
  <c r="K267" i="19" s="1"/>
  <c r="B101" i="18"/>
  <c r="K101" i="18" s="1"/>
  <c r="B336" i="21"/>
  <c r="K336" i="21" s="1"/>
  <c r="B253" i="23"/>
  <c r="K253" i="23" s="1"/>
  <c r="B174" i="20"/>
  <c r="K174" i="20" s="1"/>
  <c r="B278" i="22"/>
  <c r="K278" i="22" s="1"/>
  <c r="B185" i="26"/>
  <c r="K185" i="26" s="1"/>
  <c r="B290" i="20"/>
  <c r="K290" i="20" s="1"/>
  <c r="B274" i="24"/>
  <c r="K274" i="24" s="1"/>
  <c r="B333" i="26"/>
  <c r="K333" i="26" s="1"/>
  <c r="B263" i="18"/>
  <c r="K263" i="18" s="1"/>
  <c r="B60" i="26"/>
  <c r="K60" i="26" s="1"/>
  <c r="B168" i="25"/>
  <c r="K168" i="25" s="1"/>
  <c r="B321" i="20"/>
  <c r="K321" i="20" s="1"/>
  <c r="B233" i="19"/>
  <c r="K233" i="19" s="1"/>
  <c r="B295" i="24"/>
  <c r="K295" i="24" s="1"/>
  <c r="B330" i="26"/>
  <c r="K330" i="26" s="1"/>
  <c r="B189" i="26"/>
  <c r="K189" i="26" s="1"/>
  <c r="B83" i="26"/>
  <c r="K83" i="26" s="1"/>
  <c r="B184" i="26"/>
  <c r="K184" i="26" s="1"/>
  <c r="B254" i="18"/>
  <c r="K254" i="18" s="1"/>
  <c r="B32" i="21"/>
  <c r="K32" i="21" s="1"/>
  <c r="B297" i="23"/>
  <c r="K297" i="23" s="1"/>
  <c r="B194" i="25"/>
  <c r="K194" i="25" s="1"/>
  <c r="B234" i="18"/>
  <c r="K234" i="18" s="1"/>
  <c r="B280" i="22"/>
  <c r="K280" i="22" s="1"/>
  <c r="B223" i="19"/>
  <c r="K223" i="19" s="1"/>
  <c r="B99" i="22"/>
  <c r="K99" i="22" s="1"/>
  <c r="B89" i="18"/>
  <c r="K89" i="18" s="1"/>
  <c r="B274" i="18"/>
  <c r="K274" i="18" s="1"/>
  <c r="B291" i="20"/>
  <c r="K291" i="20" s="1"/>
  <c r="B99" i="18"/>
  <c r="K99" i="18" s="1"/>
  <c r="B37" i="25"/>
  <c r="K37" i="25" s="1"/>
  <c r="B322" i="24"/>
  <c r="K322" i="24" s="1"/>
  <c r="B256" i="18"/>
  <c r="K256" i="18" s="1"/>
  <c r="B222" i="20"/>
  <c r="K222" i="20" s="1"/>
  <c r="B195" i="18"/>
  <c r="K195" i="18" s="1"/>
  <c r="B221" i="25"/>
  <c r="K221" i="25" s="1"/>
  <c r="B30" i="22"/>
  <c r="K30" i="22" s="1"/>
  <c r="B186" i="21"/>
  <c r="K186" i="21" s="1"/>
  <c r="B242" i="11"/>
  <c r="B307" i="23"/>
  <c r="K307" i="23" s="1"/>
  <c r="B101" i="21"/>
  <c r="K101" i="21" s="1"/>
  <c r="B200" i="26"/>
  <c r="K200" i="26" s="1"/>
  <c r="B219" i="20"/>
  <c r="K219" i="20" s="1"/>
  <c r="B331" i="23"/>
  <c r="K331" i="23" s="1"/>
  <c r="B277" i="21"/>
  <c r="K277" i="21" s="1"/>
  <c r="B319" i="23"/>
  <c r="K319" i="23" s="1"/>
  <c r="B318" i="20"/>
  <c r="K318" i="20" s="1"/>
  <c r="B325" i="22"/>
  <c r="K325" i="22" s="1"/>
  <c r="B228" i="21"/>
  <c r="K228" i="21" s="1"/>
  <c r="B331" i="20"/>
  <c r="K331" i="20" s="1"/>
  <c r="B306" i="19"/>
  <c r="K306" i="19" s="1"/>
  <c r="B177" i="26"/>
  <c r="K177" i="26" s="1"/>
  <c r="B122" i="25"/>
  <c r="K122" i="25" s="1"/>
  <c r="B303" i="26"/>
  <c r="K303" i="26" s="1"/>
  <c r="B145" i="18"/>
  <c r="K145" i="18" s="1"/>
  <c r="B339" i="18"/>
  <c r="K339" i="18" s="1"/>
  <c r="B94" i="21"/>
  <c r="K94" i="21" s="1"/>
  <c r="B247" i="19"/>
  <c r="K247" i="19" s="1"/>
  <c r="B39" i="22"/>
  <c r="K39" i="22" s="1"/>
  <c r="B45" i="18"/>
  <c r="K45" i="18" s="1"/>
  <c r="B49" i="23"/>
  <c r="K49" i="23" s="1"/>
  <c r="B204" i="19"/>
  <c r="K204" i="19" s="1"/>
  <c r="B122" i="18"/>
  <c r="K122" i="18" s="1"/>
  <c r="B39" i="26"/>
  <c r="K39" i="26" s="1"/>
  <c r="B273" i="24"/>
  <c r="K273" i="24" s="1"/>
  <c r="B187" i="20"/>
  <c r="K187" i="20" s="1"/>
  <c r="B189" i="24"/>
  <c r="K189" i="24" s="1"/>
  <c r="B264" i="21"/>
  <c r="K264" i="21" s="1"/>
  <c r="B27" i="25"/>
  <c r="K27" i="25" s="1"/>
  <c r="B300" i="23"/>
  <c r="K300" i="23" s="1"/>
  <c r="B150" i="23"/>
  <c r="K150" i="23" s="1"/>
  <c r="B67" i="25"/>
  <c r="K67" i="25" s="1"/>
  <c r="B48" i="21"/>
  <c r="K48" i="21" s="1"/>
  <c r="B213" i="18"/>
  <c r="K213" i="18" s="1"/>
  <c r="B316" i="26"/>
  <c r="K316" i="26" s="1"/>
  <c r="B146" i="18"/>
  <c r="K146" i="18" s="1"/>
  <c r="B280" i="21"/>
  <c r="K280" i="21" s="1"/>
  <c r="B202" i="21"/>
  <c r="K202" i="21" s="1"/>
  <c r="B96" i="26"/>
  <c r="K96" i="26" s="1"/>
  <c r="B228" i="25"/>
  <c r="K228" i="25" s="1"/>
  <c r="B179" i="21"/>
  <c r="K179" i="21" s="1"/>
  <c r="B85" i="18"/>
  <c r="K85" i="18" s="1"/>
  <c r="B342" i="26"/>
  <c r="K342" i="26" s="1"/>
  <c r="B229" i="19"/>
  <c r="K229" i="19" s="1"/>
  <c r="B226" i="24"/>
  <c r="K226" i="24" s="1"/>
  <c r="B74" i="24"/>
  <c r="K74" i="24" s="1"/>
  <c r="B103" i="18"/>
  <c r="K103" i="18" s="1"/>
  <c r="B287" i="20"/>
  <c r="K287" i="20" s="1"/>
  <c r="B333" i="25"/>
  <c r="K333" i="25" s="1"/>
  <c r="B209" i="19"/>
  <c r="K209" i="19" s="1"/>
  <c r="B258" i="20"/>
  <c r="K258" i="20" s="1"/>
  <c r="B39" i="18"/>
  <c r="K39" i="18" s="1"/>
  <c r="B288" i="24"/>
  <c r="K288" i="24" s="1"/>
  <c r="B300" i="18"/>
  <c r="K300" i="18" s="1"/>
  <c r="B79" i="18"/>
  <c r="K79" i="18" s="1"/>
  <c r="B322" i="19"/>
  <c r="K322" i="19" s="1"/>
  <c r="B199" i="18"/>
  <c r="K199" i="18" s="1"/>
  <c r="B255" i="24"/>
  <c r="K255" i="24" s="1"/>
  <c r="B70" i="23"/>
  <c r="K70" i="23" s="1"/>
  <c r="B252" i="22"/>
  <c r="K252" i="22" s="1"/>
  <c r="B42" i="23"/>
  <c r="K42" i="23" s="1"/>
  <c r="B294" i="24"/>
  <c r="K294" i="24" s="1"/>
  <c r="B184" i="25"/>
  <c r="K184" i="25" s="1"/>
  <c r="B163" i="19"/>
  <c r="K163" i="19" s="1"/>
  <c r="B297" i="19"/>
  <c r="K297" i="19" s="1"/>
  <c r="B332" i="24"/>
  <c r="K332" i="24" s="1"/>
  <c r="B341" i="20"/>
  <c r="K341" i="20" s="1"/>
  <c r="B339" i="26"/>
  <c r="K339" i="26" s="1"/>
  <c r="B261" i="22"/>
  <c r="K261" i="22" s="1"/>
  <c r="B182" i="18"/>
  <c r="K182" i="18" s="1"/>
  <c r="B51" i="26"/>
  <c r="K51" i="26" s="1"/>
  <c r="B76" i="22"/>
  <c r="K76" i="22" s="1"/>
  <c r="B189" i="20"/>
  <c r="K189" i="20" s="1"/>
  <c r="B193" i="25"/>
  <c r="K193" i="25" s="1"/>
  <c r="B223" i="23"/>
  <c r="K223" i="23" s="1"/>
  <c r="B324" i="19"/>
  <c r="K324" i="19" s="1"/>
  <c r="B257" i="26"/>
  <c r="K257" i="26" s="1"/>
  <c r="B39" i="24"/>
  <c r="K39" i="24" s="1"/>
  <c r="B171" i="26"/>
  <c r="K171" i="26" s="1"/>
  <c r="B257" i="24"/>
  <c r="K257" i="24" s="1"/>
  <c r="B40" i="21"/>
  <c r="K40" i="21" s="1"/>
  <c r="B178" i="19"/>
  <c r="K178" i="19" s="1"/>
  <c r="B291" i="19"/>
  <c r="K291" i="19" s="1"/>
  <c r="B147" i="20"/>
  <c r="K147" i="20" s="1"/>
  <c r="B160" i="26"/>
  <c r="K160" i="26" s="1"/>
  <c r="B306" i="20"/>
  <c r="K306" i="20" s="1"/>
  <c r="B112" i="18"/>
  <c r="K112" i="18" s="1"/>
  <c r="B220" i="20"/>
  <c r="K220" i="20" s="1"/>
  <c r="B263" i="21"/>
  <c r="K263" i="21" s="1"/>
  <c r="B314" i="25"/>
  <c r="K314" i="25" s="1"/>
  <c r="B299" i="20"/>
  <c r="K299" i="20" s="1"/>
  <c r="B112" i="25"/>
  <c r="K112" i="25" s="1"/>
  <c r="B325" i="20"/>
  <c r="K325" i="20" s="1"/>
  <c r="B198" i="20"/>
  <c r="K198" i="20" s="1"/>
  <c r="B250" i="22"/>
  <c r="K250" i="22" s="1"/>
  <c r="B136" i="19"/>
  <c r="K136" i="19" s="1"/>
  <c r="B87" i="25"/>
  <c r="K87" i="25" s="1"/>
  <c r="B149" i="20"/>
  <c r="K149" i="20" s="1"/>
  <c r="B335" i="18"/>
  <c r="K335" i="18" s="1"/>
  <c r="B45" i="25"/>
  <c r="K45" i="25" s="1"/>
  <c r="B283" i="22"/>
  <c r="K283" i="22" s="1"/>
  <c r="B81" i="25"/>
  <c r="K81" i="25" s="1"/>
  <c r="B262" i="22"/>
  <c r="K262" i="22" s="1"/>
  <c r="B254" i="21"/>
  <c r="K254" i="21" s="1"/>
  <c r="B32" i="22"/>
  <c r="K32" i="22" s="1"/>
  <c r="B175" i="19"/>
  <c r="K175" i="19" s="1"/>
  <c r="B176" i="26"/>
  <c r="K176" i="26" s="1"/>
  <c r="B259" i="24"/>
  <c r="K259" i="24" s="1"/>
  <c r="B189" i="23"/>
  <c r="K189" i="23" s="1"/>
  <c r="B303" i="19"/>
  <c r="K303" i="19" s="1"/>
  <c r="B210" i="26"/>
  <c r="K210" i="26" s="1"/>
  <c r="B180" i="23"/>
  <c r="K180" i="23" s="1"/>
  <c r="B34" i="18"/>
  <c r="K34" i="18" s="1"/>
  <c r="B68" i="25"/>
  <c r="K68" i="25" s="1"/>
  <c r="B82" i="24"/>
  <c r="K82" i="24" s="1"/>
  <c r="B255" i="23"/>
  <c r="K255" i="23" s="1"/>
  <c r="B266" i="23"/>
  <c r="K266" i="23" s="1"/>
  <c r="B295" i="20"/>
  <c r="K295" i="20" s="1"/>
  <c r="B155" i="21"/>
  <c r="K155" i="21" s="1"/>
  <c r="B68" i="24"/>
  <c r="K68" i="24" s="1"/>
  <c r="B174" i="24"/>
  <c r="K174" i="24" s="1"/>
  <c r="B149" i="21"/>
  <c r="K149" i="21" s="1"/>
  <c r="B63" i="23"/>
  <c r="K63" i="23" s="1"/>
  <c r="B54" i="25"/>
  <c r="K54" i="25" s="1"/>
  <c r="B215" i="21"/>
  <c r="K215" i="21" s="1"/>
  <c r="B59" i="26"/>
  <c r="K59" i="26" s="1"/>
  <c r="B291" i="18"/>
  <c r="K291" i="18" s="1"/>
  <c r="B211" i="24"/>
  <c r="K211" i="24" s="1"/>
  <c r="B299" i="19"/>
  <c r="K299" i="19" s="1"/>
  <c r="B136" i="26"/>
  <c r="K136" i="26" s="1"/>
  <c r="B290" i="23"/>
  <c r="K290" i="23" s="1"/>
  <c r="B257" i="19"/>
  <c r="K257" i="19" s="1"/>
  <c r="B92" i="21"/>
  <c r="K92" i="21" s="1"/>
  <c r="B333" i="24"/>
  <c r="K333" i="24" s="1"/>
  <c r="B73" i="24"/>
  <c r="K73" i="24" s="1"/>
  <c r="B179" i="25"/>
  <c r="K179" i="25" s="1"/>
  <c r="B261" i="24"/>
  <c r="K261" i="24" s="1"/>
  <c r="B52" i="23"/>
  <c r="K52" i="23" s="1"/>
  <c r="B143" i="24"/>
  <c r="K143" i="24" s="1"/>
  <c r="B280" i="19"/>
  <c r="K280" i="19" s="1"/>
  <c r="B283" i="21"/>
  <c r="K283" i="21" s="1"/>
  <c r="B274" i="25"/>
  <c r="K274" i="25" s="1"/>
  <c r="B162" i="18"/>
  <c r="K162" i="18" s="1"/>
  <c r="B298" i="23"/>
  <c r="K298" i="23" s="1"/>
  <c r="B317" i="22"/>
  <c r="K317" i="22" s="1"/>
  <c r="B185" i="23"/>
  <c r="K185" i="23" s="1"/>
  <c r="B95" i="18"/>
  <c r="K95" i="18" s="1"/>
  <c r="B109" i="25"/>
  <c r="K109" i="25" s="1"/>
  <c r="B78" i="22"/>
  <c r="K78" i="22" s="1"/>
  <c r="B209" i="25"/>
  <c r="K209" i="25" s="1"/>
  <c r="B96" i="21"/>
  <c r="K96" i="21" s="1"/>
  <c r="B94" i="25"/>
  <c r="K94" i="25" s="1"/>
  <c r="B46" i="23"/>
  <c r="K46" i="23" s="1"/>
  <c r="B102" i="11"/>
  <c r="B218" i="19"/>
  <c r="K218" i="19" s="1"/>
  <c r="B34" i="24"/>
  <c r="K34" i="24" s="1"/>
  <c r="B68" i="21"/>
  <c r="K68" i="21" s="1"/>
  <c r="B194" i="19"/>
  <c r="K194" i="19" s="1"/>
  <c r="B325" i="19"/>
  <c r="K325" i="19" s="1"/>
  <c r="B38" i="26"/>
  <c r="K38" i="26" s="1"/>
  <c r="B274" i="19"/>
  <c r="K274" i="19" s="1"/>
  <c r="B327" i="23"/>
  <c r="K327" i="23" s="1"/>
  <c r="B71" i="23"/>
  <c r="K71" i="23" s="1"/>
  <c r="B97" i="25"/>
  <c r="K97" i="25" s="1"/>
  <c r="B204" i="26"/>
  <c r="K204" i="26" s="1"/>
  <c r="B180" i="21"/>
  <c r="K180" i="21" s="1"/>
  <c r="B93" i="24"/>
  <c r="K93" i="24" s="1"/>
  <c r="B310" i="18"/>
  <c r="K310" i="18" s="1"/>
  <c r="B251" i="25"/>
  <c r="K251" i="25" s="1"/>
  <c r="B177" i="21"/>
  <c r="K177" i="21" s="1"/>
  <c r="B201" i="21"/>
  <c r="K201" i="21" s="1"/>
  <c r="B24" i="24"/>
  <c r="K24" i="24" s="1"/>
  <c r="B286" i="22"/>
  <c r="K286" i="22" s="1"/>
  <c r="B264" i="22"/>
  <c r="K264" i="22" s="1"/>
  <c r="B247" i="22"/>
  <c r="B274" i="21"/>
  <c r="K274" i="21" s="1"/>
  <c r="B193" i="19"/>
  <c r="K193" i="19" s="1"/>
  <c r="B52" i="22"/>
  <c r="K52" i="22" s="1"/>
  <c r="B216" i="24"/>
  <c r="K216" i="24" s="1"/>
  <c r="B180" i="19"/>
  <c r="K180" i="19" s="1"/>
  <c r="B229" i="26"/>
  <c r="K229" i="26" s="1"/>
  <c r="B111" i="25"/>
  <c r="K111" i="25" s="1"/>
  <c r="B319" i="25"/>
  <c r="K319" i="25" s="1"/>
  <c r="B311" i="25"/>
  <c r="K311" i="25" s="1"/>
  <c r="B340" i="18"/>
  <c r="K340" i="18" s="1"/>
  <c r="B67" i="22"/>
  <c r="K67" i="22" s="1"/>
  <c r="B283" i="24"/>
  <c r="K283" i="24" s="1"/>
  <c r="B188" i="18"/>
  <c r="K188" i="18" s="1"/>
  <c r="B39" i="25"/>
  <c r="K39" i="25" s="1"/>
  <c r="B274" i="22"/>
  <c r="K274" i="22" s="1"/>
  <c r="B289" i="18"/>
  <c r="K289" i="18" s="1"/>
  <c r="B320" i="19"/>
  <c r="K320" i="19" s="1"/>
  <c r="B147" i="24"/>
  <c r="K147" i="24" s="1"/>
  <c r="B290" i="24"/>
  <c r="K290" i="24" s="1"/>
  <c r="B168" i="20"/>
  <c r="K168" i="20" s="1"/>
  <c r="B292" i="22"/>
  <c r="K292" i="22" s="1"/>
  <c r="B163" i="21"/>
  <c r="K163" i="21" s="1"/>
  <c r="B290" i="18"/>
  <c r="K290" i="18" s="1"/>
  <c r="B28" i="23"/>
  <c r="K28" i="23" s="1"/>
  <c r="B160" i="18"/>
  <c r="K160" i="18" s="1"/>
  <c r="B161" i="21"/>
  <c r="K161" i="21" s="1"/>
  <c r="B177" i="24"/>
  <c r="K177" i="24" s="1"/>
  <c r="B308" i="20"/>
  <c r="K308" i="20" s="1"/>
  <c r="B273" i="25"/>
  <c r="K273" i="25" s="1"/>
  <c r="B142" i="18"/>
  <c r="K142" i="18" s="1"/>
  <c r="B149" i="19"/>
  <c r="K149" i="19" s="1"/>
  <c r="B160" i="21"/>
  <c r="K160" i="21" s="1"/>
  <c r="B76" i="26"/>
  <c r="K76" i="26" s="1"/>
  <c r="B265" i="20"/>
  <c r="K265" i="20" s="1"/>
  <c r="B97" i="26"/>
  <c r="K97" i="26" s="1"/>
  <c r="B329" i="21"/>
  <c r="K329" i="21" s="1"/>
  <c r="B292" i="21"/>
  <c r="K292" i="21" s="1"/>
  <c r="B109" i="23"/>
  <c r="K109" i="23" s="1"/>
  <c r="B111" i="18"/>
  <c r="K111" i="18" s="1"/>
  <c r="B212" i="23"/>
  <c r="K212" i="23" s="1"/>
  <c r="B193" i="26"/>
  <c r="K193" i="26" s="1"/>
  <c r="B89" i="24"/>
  <c r="K89" i="24" s="1"/>
  <c r="B121" i="26"/>
  <c r="K121" i="26" s="1"/>
  <c r="B265" i="26"/>
  <c r="K265" i="26" s="1"/>
  <c r="B270" i="23"/>
  <c r="K270" i="23" s="1"/>
  <c r="B328" i="19"/>
  <c r="K328" i="19" s="1"/>
  <c r="B210" i="18"/>
  <c r="K210" i="18" s="1"/>
  <c r="B307" i="24"/>
  <c r="K307" i="24" s="1"/>
  <c r="B329" i="20"/>
  <c r="K329" i="20" s="1"/>
  <c r="B35" i="18"/>
  <c r="K35" i="18" s="1"/>
  <c r="B305" i="21"/>
  <c r="K305" i="21" s="1"/>
  <c r="B222" i="19"/>
  <c r="K222" i="19" s="1"/>
  <c r="B211" i="23"/>
  <c r="K211" i="23" s="1"/>
  <c r="B107" i="24"/>
  <c r="K107" i="24" s="1"/>
  <c r="B90" i="23"/>
  <c r="K90" i="23" s="1"/>
  <c r="B273" i="19"/>
  <c r="K273" i="19" s="1"/>
  <c r="B290" i="22"/>
  <c r="K290" i="22" s="1"/>
  <c r="B343" i="25"/>
  <c r="K343" i="25" s="1"/>
  <c r="B187" i="21"/>
  <c r="K187" i="21" s="1"/>
  <c r="B150" i="24"/>
  <c r="K150" i="24" s="1"/>
  <c r="B281" i="22"/>
  <c r="K281" i="22" s="1"/>
  <c r="B154" i="18"/>
  <c r="K154" i="18" s="1"/>
  <c r="B195" i="21"/>
  <c r="K195" i="21" s="1"/>
  <c r="B212" i="24"/>
  <c r="K212" i="24" s="1"/>
  <c r="B346" i="19"/>
  <c r="K346" i="19" s="1"/>
  <c r="B327" i="26"/>
  <c r="K327" i="26" s="1"/>
  <c r="B313" i="21"/>
  <c r="K313" i="21" s="1"/>
  <c r="B343" i="21"/>
  <c r="K343" i="21" s="1"/>
  <c r="B257" i="25"/>
  <c r="K257" i="25" s="1"/>
  <c r="B199" i="19"/>
  <c r="K199" i="19" s="1"/>
  <c r="B70" i="24"/>
  <c r="K70" i="24" s="1"/>
  <c r="B42" i="21"/>
  <c r="K42" i="21" s="1"/>
  <c r="B141" i="20"/>
  <c r="K141" i="20" s="1"/>
  <c r="B97" i="23"/>
  <c r="K97" i="23" s="1"/>
  <c r="B270" i="24"/>
  <c r="K270" i="24" s="1"/>
  <c r="B269" i="24"/>
  <c r="K269" i="24" s="1"/>
  <c r="B88" i="25"/>
  <c r="K88" i="25" s="1"/>
  <c r="B256" i="20"/>
  <c r="K256" i="20" s="1"/>
  <c r="B267" i="25"/>
  <c r="K267" i="25" s="1"/>
  <c r="B320" i="18"/>
  <c r="K320" i="18" s="1"/>
  <c r="B252" i="23"/>
  <c r="K252" i="23" s="1"/>
  <c r="B189" i="21"/>
  <c r="K189" i="21" s="1"/>
  <c r="B275" i="25"/>
  <c r="K275" i="25" s="1"/>
  <c r="B299" i="21"/>
  <c r="K299" i="21" s="1"/>
  <c r="B84" i="25"/>
  <c r="K84" i="25" s="1"/>
  <c r="B162" i="20"/>
  <c r="K162" i="20" s="1"/>
  <c r="B330" i="19"/>
  <c r="K330" i="19" s="1"/>
  <c r="B89" i="26"/>
  <c r="K89" i="26" s="1"/>
  <c r="B180" i="24"/>
  <c r="K180" i="24" s="1"/>
  <c r="B182" i="21"/>
  <c r="K182" i="21" s="1"/>
  <c r="B55" i="26"/>
  <c r="K55" i="26" s="1"/>
  <c r="B346" i="21"/>
  <c r="K346" i="21" s="1"/>
  <c r="B34" i="25"/>
  <c r="K34" i="25" s="1"/>
  <c r="B23" i="25"/>
  <c r="G986" i="11" s="1"/>
  <c r="B173" i="25"/>
  <c r="K173" i="25" s="1"/>
  <c r="B46" i="18"/>
  <c r="K46" i="18" s="1"/>
  <c r="B154" i="24"/>
  <c r="K154" i="24" s="1"/>
  <c r="B277" i="20"/>
  <c r="K277" i="20" s="1"/>
  <c r="B76" i="24"/>
  <c r="K76" i="24" s="1"/>
  <c r="B183" i="21"/>
  <c r="K183" i="21" s="1"/>
  <c r="B204" i="21"/>
  <c r="K204" i="21" s="1"/>
  <c r="B295" i="18"/>
  <c r="K295" i="18" s="1"/>
  <c r="B262" i="20"/>
  <c r="K262" i="20" s="1"/>
  <c r="B226" i="20"/>
  <c r="K226" i="20" s="1"/>
  <c r="B316" i="19"/>
  <c r="K316" i="19" s="1"/>
  <c r="B294" i="26"/>
  <c r="K294" i="26" s="1"/>
  <c r="B51" i="18"/>
  <c r="K51" i="18" s="1"/>
  <c r="B253" i="20"/>
  <c r="K253" i="20" s="1"/>
  <c r="B321" i="24"/>
  <c r="K321" i="24" s="1"/>
  <c r="B64" i="26"/>
  <c r="K64" i="26" s="1"/>
  <c r="B328" i="25"/>
  <c r="K328" i="25" s="1"/>
  <c r="B248" i="18"/>
  <c r="K248" i="18" s="1"/>
  <c r="B30" i="26"/>
  <c r="K30" i="26" s="1"/>
  <c r="B166" i="24"/>
  <c r="K166" i="24" s="1"/>
  <c r="B41" i="22"/>
  <c r="K41" i="22" s="1"/>
  <c r="B63" i="25"/>
  <c r="K63" i="25" s="1"/>
  <c r="B295" i="19"/>
  <c r="K295" i="19" s="1"/>
  <c r="B344" i="23"/>
  <c r="K344" i="23" s="1"/>
  <c r="B210" i="21"/>
  <c r="K210" i="21" s="1"/>
  <c r="B324" i="26"/>
  <c r="K324" i="26" s="1"/>
  <c r="B110" i="22"/>
  <c r="K110" i="22" s="1"/>
  <c r="B199" i="24"/>
  <c r="K199" i="24" s="1"/>
  <c r="B57" i="25"/>
  <c r="K57" i="25" s="1"/>
  <c r="B222" i="18"/>
  <c r="K222" i="18" s="1"/>
  <c r="B142" i="19"/>
  <c r="K142" i="19" s="1"/>
  <c r="B340" i="19"/>
  <c r="K340" i="19" s="1"/>
  <c r="B308" i="26"/>
  <c r="K308" i="26" s="1"/>
  <c r="B311" i="22"/>
  <c r="K311" i="22" s="1"/>
  <c r="B219" i="21"/>
  <c r="K219" i="21" s="1"/>
  <c r="B334" i="20"/>
  <c r="K334" i="20" s="1"/>
  <c r="B343" i="19"/>
  <c r="K343" i="19" s="1"/>
  <c r="B191" i="18"/>
  <c r="K191" i="18" s="1"/>
  <c r="B189" i="18"/>
  <c r="K189" i="18" s="1"/>
  <c r="B117" i="24"/>
  <c r="K117" i="24" s="1"/>
  <c r="B314" i="21"/>
  <c r="K314" i="21" s="1"/>
  <c r="B75" i="18"/>
  <c r="K75" i="18" s="1"/>
  <c r="B259" i="26"/>
  <c r="K259" i="26" s="1"/>
  <c r="B249" i="11"/>
  <c r="B311" i="23"/>
  <c r="K311" i="23" s="1"/>
  <c r="B284" i="24"/>
  <c r="K284" i="24" s="1"/>
  <c r="B94" i="22"/>
  <c r="K94" i="22" s="1"/>
  <c r="B86" i="21"/>
  <c r="K86" i="21" s="1"/>
  <c r="B56" i="24"/>
  <c r="K56" i="24" s="1"/>
  <c r="B121" i="22"/>
  <c r="K121" i="22" s="1"/>
  <c r="B156" i="24"/>
  <c r="K156" i="24" s="1"/>
  <c r="B151" i="21"/>
  <c r="K151" i="21" s="1"/>
  <c r="B210" i="23"/>
  <c r="K210" i="23" s="1"/>
  <c r="B287" i="22"/>
  <c r="K287" i="22" s="1"/>
  <c r="B270" i="25"/>
  <c r="K270" i="25" s="1"/>
  <c r="B259" i="18"/>
  <c r="K259" i="18" s="1"/>
  <c r="B179" i="23"/>
  <c r="K179" i="23" s="1"/>
  <c r="B252" i="20"/>
  <c r="K252" i="20" s="1"/>
  <c r="B95" i="24"/>
  <c r="K95" i="24" s="1"/>
  <c r="B162" i="11"/>
  <c r="B60" i="25"/>
  <c r="K60" i="25" s="1"/>
  <c r="B234" i="19"/>
  <c r="K234" i="19" s="1"/>
  <c r="B151" i="25"/>
  <c r="K151" i="25" s="1"/>
  <c r="B216" i="18"/>
  <c r="K216" i="18" s="1"/>
  <c r="B45" i="24"/>
  <c r="K45" i="24" s="1"/>
  <c r="B206" i="19"/>
  <c r="K206" i="19" s="1"/>
  <c r="B28" i="18"/>
  <c r="K28" i="18" s="1"/>
  <c r="B310" i="22"/>
  <c r="K310" i="22" s="1"/>
  <c r="B256" i="23"/>
  <c r="K256" i="23" s="1"/>
  <c r="B289" i="23"/>
  <c r="K289" i="23" s="1"/>
  <c r="B57" i="24"/>
  <c r="K57" i="24" s="1"/>
  <c r="B82" i="25"/>
  <c r="K82" i="25" s="1"/>
  <c r="B124" i="11"/>
  <c r="B218" i="26"/>
  <c r="K218" i="26" s="1"/>
  <c r="B160" i="19"/>
  <c r="K160" i="19" s="1"/>
  <c r="B166" i="23"/>
  <c r="K166" i="23" s="1"/>
  <c r="B115" i="25"/>
  <c r="K115" i="25" s="1"/>
  <c r="B268" i="22"/>
  <c r="K268" i="22" s="1"/>
  <c r="B343" i="23"/>
  <c r="K343" i="23" s="1"/>
  <c r="B285" i="23"/>
  <c r="K285" i="23" s="1"/>
  <c r="B185" i="18"/>
  <c r="K185" i="18" s="1"/>
  <c r="B228" i="23"/>
  <c r="K228" i="23" s="1"/>
  <c r="B332" i="26"/>
  <c r="K332" i="26" s="1"/>
  <c r="B388" i="11"/>
  <c r="B258" i="21"/>
  <c r="K258" i="21" s="1"/>
  <c r="B172" i="20"/>
  <c r="K172" i="20" s="1"/>
  <c r="B296" i="24"/>
  <c r="K296" i="24" s="1"/>
  <c r="B268" i="26"/>
  <c r="K268" i="26" s="1"/>
  <c r="B108" i="18"/>
  <c r="K108" i="18" s="1"/>
  <c r="B85" i="26"/>
  <c r="K85" i="26" s="1"/>
  <c r="B292" i="18"/>
  <c r="K292" i="18" s="1"/>
  <c r="B255" i="25"/>
  <c r="K255" i="25" s="1"/>
  <c r="B345" i="22"/>
  <c r="K345" i="22" s="1"/>
  <c r="B77" i="21"/>
  <c r="K77" i="21" s="1"/>
  <c r="B105" i="25"/>
  <c r="K105" i="25" s="1"/>
  <c r="B140" i="23"/>
  <c r="K140" i="23" s="1"/>
  <c r="B276" i="22"/>
  <c r="K276" i="22" s="1"/>
  <c r="B322" i="26"/>
  <c r="K322" i="26" s="1"/>
  <c r="B136" i="23"/>
  <c r="K136" i="23" s="1"/>
  <c r="B183" i="25"/>
  <c r="K183" i="25" s="1"/>
  <c r="B146" i="25"/>
  <c r="K146" i="25" s="1"/>
  <c r="B86" i="23"/>
  <c r="K86" i="23" s="1"/>
  <c r="B49" i="26"/>
  <c r="K49" i="26" s="1"/>
  <c r="B160" i="25"/>
  <c r="K160" i="25" s="1"/>
  <c r="B201" i="25"/>
  <c r="K201" i="25" s="1"/>
  <c r="B328" i="23"/>
  <c r="K328" i="23" s="1"/>
  <c r="B92" i="25"/>
  <c r="K92" i="25" s="1"/>
  <c r="B29" i="25"/>
  <c r="K29" i="25" s="1"/>
  <c r="B187" i="23"/>
  <c r="K187" i="23" s="1"/>
  <c r="B87" i="21"/>
  <c r="K87" i="21" s="1"/>
  <c r="B118" i="22"/>
  <c r="K118" i="22" s="1"/>
  <c r="B344" i="20"/>
  <c r="K344" i="20" s="1"/>
  <c r="B333" i="19"/>
  <c r="K333" i="19" s="1"/>
  <c r="B307" i="20"/>
  <c r="K307" i="20" s="1"/>
  <c r="B104" i="22"/>
  <c r="K104" i="22" s="1"/>
  <c r="B42" i="25"/>
  <c r="K42" i="25" s="1"/>
  <c r="B55" i="23"/>
  <c r="K55" i="23" s="1"/>
  <c r="B29" i="21"/>
  <c r="K29" i="21" s="1"/>
  <c r="B220" i="19"/>
  <c r="K220" i="19" s="1"/>
  <c r="B134" i="11"/>
  <c r="B146" i="21"/>
  <c r="K146" i="21" s="1"/>
  <c r="B339" i="19"/>
  <c r="K339" i="19" s="1"/>
  <c r="B253" i="24"/>
  <c r="K253" i="24" s="1"/>
  <c r="B256" i="21"/>
  <c r="K256" i="21" s="1"/>
  <c r="B191" i="24"/>
  <c r="K191" i="24" s="1"/>
  <c r="B216" i="20"/>
  <c r="K216" i="20" s="1"/>
  <c r="B280" i="25"/>
  <c r="K280" i="25" s="1"/>
  <c r="B330" i="18"/>
  <c r="K330" i="18" s="1"/>
  <c r="B48" i="26"/>
  <c r="K48" i="26" s="1"/>
  <c r="B153" i="18"/>
  <c r="K153" i="18" s="1"/>
  <c r="B178" i="11"/>
  <c r="B305" i="26"/>
  <c r="K305" i="26" s="1"/>
  <c r="B146" i="19"/>
  <c r="K146" i="19" s="1"/>
  <c r="B114" i="22"/>
  <c r="K114" i="22" s="1"/>
  <c r="B157" i="19"/>
  <c r="K157" i="19" s="1"/>
  <c r="B88" i="21"/>
  <c r="K88" i="21" s="1"/>
  <c r="B254" i="11"/>
  <c r="B341" i="18"/>
  <c r="K341" i="18" s="1"/>
  <c r="B193" i="23"/>
  <c r="K193" i="23" s="1"/>
  <c r="B298" i="19"/>
  <c r="K298" i="19" s="1"/>
  <c r="B200" i="23"/>
  <c r="K200" i="23" s="1"/>
  <c r="B346" i="23"/>
  <c r="K346" i="23" s="1"/>
  <c r="B305" i="24"/>
  <c r="K305" i="24" s="1"/>
  <c r="B330" i="22"/>
  <c r="K330" i="22" s="1"/>
  <c r="B341" i="22"/>
  <c r="K341" i="22" s="1"/>
  <c r="B90" i="26"/>
  <c r="K90" i="26" s="1"/>
  <c r="B231" i="23"/>
  <c r="K231" i="23" s="1"/>
  <c r="B297" i="26"/>
  <c r="K297" i="26" s="1"/>
  <c r="B222" i="21"/>
  <c r="K222" i="21" s="1"/>
  <c r="B200" i="21"/>
  <c r="K200" i="21" s="1"/>
  <c r="B96" i="23"/>
  <c r="K96" i="23" s="1"/>
  <c r="B27" i="18"/>
  <c r="K27" i="18" s="1"/>
  <c r="B94" i="13"/>
  <c r="B163" i="20"/>
  <c r="K163" i="20" s="1"/>
  <c r="B52" i="24"/>
  <c r="K52" i="24" s="1"/>
  <c r="B342" i="23"/>
  <c r="K342" i="23" s="1"/>
  <c r="B222" i="24"/>
  <c r="K222" i="24" s="1"/>
  <c r="B199" i="26"/>
  <c r="K199" i="26" s="1"/>
  <c r="B89" i="21"/>
  <c r="K89" i="21" s="1"/>
  <c r="B275" i="21"/>
  <c r="K275" i="21" s="1"/>
  <c r="B283" i="23"/>
  <c r="K283" i="23" s="1"/>
  <c r="B196" i="19"/>
  <c r="K196" i="19" s="1"/>
  <c r="B222" i="26"/>
  <c r="K222" i="26" s="1"/>
  <c r="B95" i="21"/>
  <c r="K95" i="21" s="1"/>
  <c r="B199" i="23"/>
  <c r="K199" i="23" s="1"/>
  <c r="B339" i="25"/>
  <c r="K339" i="25" s="1"/>
  <c r="B64" i="24"/>
  <c r="K64" i="24" s="1"/>
  <c r="B201" i="24"/>
  <c r="K201" i="24" s="1"/>
  <c r="B74" i="23"/>
  <c r="K74" i="23" s="1"/>
  <c r="B97" i="22"/>
  <c r="K97" i="22" s="1"/>
  <c r="B244" i="11"/>
  <c r="B252" i="11"/>
  <c r="B114" i="13"/>
  <c r="B269" i="11"/>
  <c r="B262" i="11"/>
  <c r="B264" i="11"/>
  <c r="B398" i="11"/>
  <c r="B272" i="11"/>
  <c r="B265" i="11"/>
  <c r="B274" i="11"/>
  <c r="B292" i="11"/>
  <c r="B279" i="11"/>
  <c r="B289" i="11"/>
  <c r="B282" i="11"/>
  <c r="B284" i="11"/>
  <c r="B408" i="11"/>
  <c r="B285" i="11"/>
  <c r="B418" i="11"/>
  <c r="B275" i="11"/>
  <c r="B428" i="11"/>
  <c r="B144" i="13"/>
  <c r="B295" i="11"/>
  <c r="B305" i="11"/>
  <c r="B187" i="11"/>
  <c r="B312" i="11"/>
  <c r="B157" i="11"/>
  <c r="B299" i="11"/>
  <c r="B294" i="11"/>
  <c r="B315" i="11"/>
  <c r="B304" i="11"/>
  <c r="B438" i="11"/>
  <c r="B448" i="11"/>
  <c r="B314" i="11"/>
  <c r="B309" i="11"/>
  <c r="B302" i="11"/>
  <c r="B167" i="11"/>
  <c r="B174" i="13"/>
  <c r="B319" i="11"/>
  <c r="B352" i="11"/>
  <c r="B189" i="13"/>
  <c r="B184" i="13"/>
  <c r="B332" i="11"/>
  <c r="B349" i="11"/>
  <c r="B210" i="13"/>
  <c r="B339" i="11"/>
  <c r="B211" i="11"/>
  <c r="B324" i="11"/>
  <c r="B325" i="11"/>
  <c r="B335" i="11"/>
  <c r="B322" i="11"/>
  <c r="B458" i="11"/>
  <c r="B355" i="11"/>
  <c r="B468" i="11"/>
  <c r="B329" i="11"/>
  <c r="B334" i="11"/>
  <c r="B190" i="13"/>
  <c r="B478" i="11"/>
  <c r="B196" i="13"/>
  <c r="B488" i="11"/>
  <c r="B365" i="11"/>
  <c r="B354" i="11"/>
  <c r="B345" i="11"/>
  <c r="B217" i="11"/>
  <c r="B342" i="11"/>
  <c r="B372" i="11"/>
  <c r="B216" i="13"/>
  <c r="B359" i="11"/>
  <c r="B364" i="11"/>
  <c r="B498" i="11"/>
  <c r="B344" i="11"/>
  <c r="B227" i="11"/>
  <c r="B374" i="11"/>
  <c r="B375" i="11"/>
  <c r="B369" i="11"/>
  <c r="B362" i="11"/>
  <c r="B224" i="13"/>
  <c r="B385" i="11"/>
  <c r="B399" i="11"/>
  <c r="B382" i="11"/>
  <c r="B247" i="11"/>
  <c r="B508" i="11"/>
  <c r="B395" i="11"/>
  <c r="B379" i="11"/>
  <c r="B394" i="11"/>
  <c r="B392" i="11"/>
  <c r="B518" i="11"/>
  <c r="B389" i="11"/>
  <c r="B528" i="11"/>
  <c r="B384" i="11"/>
  <c r="B405" i="11"/>
  <c r="B409" i="11"/>
  <c r="B425" i="11"/>
  <c r="B429" i="11"/>
  <c r="B414" i="11"/>
  <c r="B404" i="11"/>
  <c r="B415" i="11"/>
  <c r="B558" i="11"/>
  <c r="B297" i="11"/>
  <c r="B402" i="11"/>
  <c r="B538" i="11"/>
  <c r="B422" i="11"/>
  <c r="B548" i="11"/>
  <c r="B419" i="11"/>
  <c r="B424" i="11"/>
  <c r="B412" i="11"/>
  <c r="B578" i="11"/>
  <c r="B439" i="11"/>
  <c r="B455" i="11"/>
  <c r="B434" i="11"/>
  <c r="B310" i="11"/>
  <c r="B432" i="11"/>
  <c r="B435" i="11"/>
  <c r="B568" i="11"/>
  <c r="B296" i="13"/>
  <c r="B330" i="13"/>
  <c r="B445" i="11"/>
  <c r="B449" i="11"/>
  <c r="B442" i="11"/>
  <c r="B444" i="11"/>
  <c r="B588" i="11"/>
  <c r="B459" i="11"/>
  <c r="B327" i="13"/>
  <c r="B454" i="11"/>
  <c r="B474" i="11"/>
  <c r="B464" i="11"/>
  <c r="B469" i="11"/>
  <c r="B327" i="11"/>
  <c r="B472" i="11"/>
  <c r="B465" i="11"/>
  <c r="B479" i="11"/>
  <c r="B598" i="11"/>
  <c r="B452" i="11"/>
  <c r="B475" i="11"/>
  <c r="B337" i="11"/>
  <c r="B489" i="11"/>
  <c r="B347" i="11"/>
  <c r="B608" i="11"/>
  <c r="B352" i="13"/>
  <c r="B482" i="11"/>
  <c r="B492" i="11"/>
  <c r="B484" i="11"/>
  <c r="B485" i="11"/>
  <c r="B499" i="11"/>
  <c r="B462" i="11"/>
  <c r="B350" i="13"/>
  <c r="B504" i="11"/>
  <c r="B648" i="11"/>
  <c r="B356" i="11"/>
  <c r="B618" i="11"/>
  <c r="B515" i="11"/>
  <c r="B505" i="11"/>
  <c r="B357" i="13"/>
  <c r="B519" i="11"/>
  <c r="B628" i="11"/>
  <c r="B495" i="11"/>
  <c r="B357" i="11"/>
  <c r="B509" i="11"/>
  <c r="B494" i="11"/>
  <c r="B368" i="13"/>
  <c r="B514" i="11"/>
  <c r="B512" i="11"/>
  <c r="B502" i="11"/>
  <c r="B377" i="11"/>
  <c r="B358" i="12"/>
  <c r="B658" i="11"/>
  <c r="B524" i="11"/>
  <c r="B364" i="13"/>
  <c r="B522" i="11"/>
  <c r="B534" i="11"/>
  <c r="B371" i="12"/>
  <c r="B367" i="11"/>
  <c r="B392" i="13"/>
  <c r="B532" i="11"/>
  <c r="B638" i="11"/>
  <c r="B381" i="11"/>
  <c r="B376" i="13"/>
  <c r="B387" i="11"/>
  <c r="B668" i="11"/>
  <c r="B535" i="11"/>
  <c r="B390" i="13"/>
  <c r="B529" i="11"/>
  <c r="B525" i="11"/>
  <c r="B397" i="13"/>
  <c r="B549" i="11"/>
  <c r="B545" i="11"/>
  <c r="B678" i="11"/>
  <c r="B384" i="13"/>
  <c r="B542" i="11"/>
  <c r="B407" i="11"/>
  <c r="B417" i="11"/>
  <c r="B562" i="11"/>
  <c r="B555" i="11"/>
  <c r="B394" i="13"/>
  <c r="B397" i="11"/>
  <c r="B410" i="13"/>
  <c r="B389" i="12"/>
  <c r="B539" i="11"/>
  <c r="B554" i="11"/>
  <c r="B579" i="11"/>
  <c r="B698" i="11"/>
  <c r="B688" i="11"/>
  <c r="B544" i="11"/>
  <c r="B565" i="11"/>
  <c r="B559" i="11"/>
  <c r="B564" i="11"/>
  <c r="B569" i="11"/>
  <c r="B552" i="11"/>
  <c r="B437" i="11"/>
  <c r="B440" i="13"/>
  <c r="B572" i="11"/>
  <c r="B574" i="11"/>
  <c r="B708" i="11"/>
  <c r="B575" i="11"/>
  <c r="B434" i="13"/>
  <c r="B604" i="11"/>
  <c r="B589" i="11"/>
  <c r="B599" i="11"/>
  <c r="B595" i="11"/>
  <c r="B457" i="11"/>
  <c r="B609" i="11"/>
  <c r="B585" i="11"/>
  <c r="B728" i="11"/>
  <c r="B584" i="11"/>
  <c r="B718" i="11"/>
  <c r="B594" i="11"/>
  <c r="B592" i="11"/>
  <c r="B582" i="11"/>
  <c r="B614" i="11"/>
  <c r="B619" i="11"/>
  <c r="B738" i="11"/>
  <c r="B602" i="11"/>
  <c r="B605" i="11"/>
  <c r="B748" i="11"/>
  <c r="B615" i="11"/>
  <c r="B625" i="11"/>
  <c r="B634" i="11"/>
  <c r="B622" i="11"/>
  <c r="B768" i="11"/>
  <c r="B639" i="11"/>
  <c r="B632" i="11"/>
  <c r="B612" i="11"/>
  <c r="B487" i="11"/>
  <c r="B477" i="11"/>
  <c r="B474" i="13"/>
  <c r="B629" i="11"/>
  <c r="B758" i="11"/>
  <c r="B624" i="11"/>
  <c r="B506" i="11"/>
  <c r="B778" i="11"/>
  <c r="B644" i="11"/>
  <c r="B642" i="11"/>
  <c r="B635" i="11"/>
  <c r="B649" i="11"/>
  <c r="B645" i="11"/>
  <c r="B669" i="11"/>
  <c r="B798" i="11"/>
  <c r="B664" i="11"/>
  <c r="B652" i="11"/>
  <c r="B655" i="11"/>
  <c r="B665" i="11"/>
  <c r="B659" i="11"/>
  <c r="B662" i="11"/>
  <c r="B654" i="11"/>
  <c r="B788" i="11"/>
  <c r="B675" i="11"/>
  <c r="B808" i="11"/>
  <c r="B672" i="11"/>
  <c r="B828" i="11"/>
  <c r="B818" i="11"/>
  <c r="B684" i="11"/>
  <c r="B682" i="11"/>
  <c r="B685" i="11"/>
  <c r="B679" i="11"/>
  <c r="B689" i="11"/>
  <c r="B674" i="11"/>
  <c r="B547" i="11"/>
  <c r="B692" i="11"/>
  <c r="B571" i="11"/>
  <c r="B709" i="11"/>
  <c r="B562" i="13"/>
  <c r="B553" i="11"/>
  <c r="B695" i="11"/>
  <c r="B699" i="11"/>
  <c r="B557" i="11"/>
  <c r="B570" i="13"/>
  <c r="B704" i="11"/>
  <c r="B712" i="11"/>
  <c r="B714" i="11"/>
  <c r="B561" i="11"/>
  <c r="B694" i="11"/>
  <c r="B559" i="12"/>
  <c r="B838" i="11"/>
  <c r="B715" i="11"/>
  <c r="B564" i="13"/>
  <c r="B735" i="11"/>
  <c r="B722" i="11"/>
  <c r="B719" i="11"/>
  <c r="B702" i="11"/>
  <c r="B729" i="11"/>
  <c r="B705" i="11"/>
  <c r="B858" i="11"/>
  <c r="B725" i="11"/>
  <c r="B742" i="11"/>
  <c r="B584" i="13"/>
  <c r="B848" i="11"/>
  <c r="B739" i="11"/>
  <c r="B597" i="11"/>
  <c r="B745" i="11"/>
  <c r="B732" i="11"/>
  <c r="B734" i="11"/>
  <c r="B749" i="11"/>
  <c r="B724" i="11"/>
  <c r="B587" i="11"/>
  <c r="B610" i="13"/>
  <c r="B764" i="11"/>
  <c r="B601" i="11"/>
  <c r="B754" i="11"/>
  <c r="B744" i="11"/>
  <c r="B898" i="11"/>
  <c r="B888" i="11"/>
  <c r="B755" i="11"/>
  <c r="B878" i="11"/>
  <c r="B752" i="11"/>
  <c r="B620" i="13"/>
  <c r="B868" i="11"/>
  <c r="B617" i="11"/>
  <c r="B759" i="11"/>
  <c r="B762" i="11"/>
  <c r="B769" i="11"/>
  <c r="B765" i="11"/>
  <c r="B627" i="11"/>
  <c r="B825" i="11"/>
  <c r="B775" i="11"/>
  <c r="B918" i="11"/>
  <c r="B782" i="11"/>
  <c r="B779" i="11"/>
  <c r="B772" i="11"/>
  <c r="B908" i="11"/>
  <c r="B785" i="11"/>
  <c r="B789" i="11"/>
  <c r="B784" i="11"/>
  <c r="B774" i="11"/>
  <c r="B651" i="11"/>
  <c r="B644" i="13"/>
  <c r="B809" i="11"/>
  <c r="B661" i="11"/>
  <c r="B819" i="11"/>
  <c r="B805" i="11"/>
  <c r="B792" i="11"/>
  <c r="B928" i="11"/>
  <c r="B656" i="11"/>
  <c r="B812" i="11"/>
  <c r="B938" i="11"/>
  <c r="B795" i="11"/>
  <c r="B663" i="11"/>
  <c r="B660" i="11"/>
  <c r="B802" i="11"/>
  <c r="B804" i="11"/>
  <c r="B654" i="13"/>
  <c r="B799" i="11"/>
  <c r="B794" i="11"/>
  <c r="B667" i="11"/>
  <c r="B677" i="11"/>
  <c r="B839" i="11"/>
  <c r="B978" i="11"/>
  <c r="B814" i="11"/>
  <c r="B948" i="11"/>
  <c r="B829" i="11"/>
  <c r="B697" i="11"/>
  <c r="B832" i="11"/>
  <c r="B835" i="11"/>
  <c r="B998" i="11"/>
  <c r="B692" i="13"/>
  <c r="B824" i="11"/>
  <c r="B815" i="11"/>
  <c r="B687" i="13"/>
  <c r="B958" i="11"/>
  <c r="B693" i="11"/>
  <c r="B852" i="11"/>
  <c r="B842" i="11"/>
  <c r="B845" i="11"/>
  <c r="B822" i="11"/>
  <c r="B855" i="11"/>
  <c r="B988" i="11"/>
  <c r="B968" i="11"/>
  <c r="B849" i="11"/>
  <c r="B844" i="11"/>
  <c r="B834" i="11"/>
  <c r="B865" i="11"/>
  <c r="B854" i="11"/>
  <c r="B716" i="11"/>
  <c r="B717" i="11"/>
  <c r="B875" i="11"/>
  <c r="B859" i="11"/>
  <c r="B869" i="11"/>
  <c r="B892" i="11"/>
  <c r="B864" i="11"/>
  <c r="B862" i="11"/>
  <c r="B730" i="13"/>
  <c r="B874" i="11"/>
  <c r="B879" i="11"/>
  <c r="B885" i="11"/>
  <c r="B899" i="11"/>
  <c r="B740" i="13"/>
  <c r="B882" i="11"/>
  <c r="B872" i="11"/>
  <c r="B889" i="11"/>
  <c r="B884" i="11"/>
  <c r="B894" i="11"/>
  <c r="B895" i="11"/>
  <c r="B770" i="11"/>
  <c r="B905" i="11"/>
  <c r="B922" i="11"/>
  <c r="B909" i="11"/>
  <c r="B767" i="11"/>
  <c r="B902" i="11"/>
  <c r="B915" i="11"/>
  <c r="B912" i="11"/>
  <c r="B904" i="11"/>
  <c r="B914" i="11"/>
  <c r="B924" i="11"/>
  <c r="B787" i="11"/>
  <c r="B919" i="11"/>
  <c r="B925" i="11"/>
  <c r="B780" i="13"/>
  <c r="B777" i="11"/>
  <c r="B929" i="11"/>
  <c r="B939" i="11"/>
  <c r="B932" i="11"/>
  <c r="B797" i="11"/>
  <c r="B949" i="11"/>
  <c r="B942" i="11"/>
  <c r="B944" i="11"/>
  <c r="B934" i="11"/>
  <c r="B945" i="11"/>
  <c r="B935" i="11"/>
  <c r="B952" i="11"/>
  <c r="B969" i="11"/>
  <c r="B965" i="11"/>
  <c r="B959" i="11"/>
  <c r="B962" i="11"/>
  <c r="B955" i="11"/>
  <c r="B954" i="11"/>
  <c r="B975" i="11"/>
  <c r="B972" i="11"/>
  <c r="B964" i="11"/>
  <c r="B979" i="11"/>
  <c r="B985" i="11"/>
  <c r="B995" i="11"/>
  <c r="B999" i="11"/>
  <c r="B989" i="11"/>
  <c r="B994" i="11"/>
  <c r="B974" i="11"/>
  <c r="B984" i="11"/>
  <c r="B992" i="11"/>
  <c r="B857" i="11"/>
  <c r="B982" i="11"/>
  <c r="B1002" i="11"/>
  <c r="B860" i="13"/>
  <c r="B864" i="13"/>
  <c r="B870" i="13"/>
  <c r="B886" i="13"/>
  <c r="B913" i="11"/>
  <c r="B946" i="11"/>
  <c r="B964" i="13"/>
  <c r="B967" i="11"/>
  <c r="B957" i="11"/>
  <c r="B947" i="11"/>
  <c r="B960" i="12"/>
  <c r="B963" i="11"/>
  <c r="B980" i="13"/>
  <c r="B971" i="11"/>
  <c r="B976" i="11"/>
  <c r="B987" i="11"/>
  <c r="B1002" i="12"/>
  <c r="B997" i="13"/>
  <c r="B999" i="12"/>
  <c r="B998" i="13"/>
  <c r="B1001" i="12"/>
  <c r="B996" i="11"/>
  <c r="B997" i="12"/>
  <c r="B993" i="11"/>
  <c r="B990" i="13"/>
  <c r="B993" i="13"/>
  <c r="B993" i="12"/>
  <c r="B998" i="12"/>
  <c r="B997" i="11"/>
  <c r="B995" i="13"/>
  <c r="B996" i="13"/>
  <c r="B1000" i="12"/>
  <c r="B995" i="12"/>
  <c r="B999" i="13"/>
  <c r="B994" i="13"/>
  <c r="B994" i="12"/>
  <c r="B347" i="2"/>
  <c r="K347" i="2" s="1"/>
  <c r="B996" i="12"/>
  <c r="E991" i="12"/>
  <c r="I991" i="12"/>
  <c r="B1002" i="13"/>
  <c r="E992" i="12"/>
  <c r="K992" i="12"/>
  <c r="G992" i="12"/>
  <c r="E989" i="12"/>
  <c r="H989" i="12"/>
  <c r="F989" i="12"/>
  <c r="B1000" i="11"/>
  <c r="E105" i="11"/>
  <c r="E997" i="12" l="1"/>
  <c r="H997" i="12"/>
  <c r="F997" i="12"/>
  <c r="J997" i="12"/>
  <c r="I997" i="12"/>
  <c r="G997" i="12"/>
  <c r="K997" i="12"/>
  <c r="L997" i="12"/>
  <c r="E964" i="13"/>
  <c r="H964" i="13"/>
  <c r="F964" i="13"/>
  <c r="G964" i="13"/>
  <c r="I964" i="13"/>
  <c r="K964" i="13"/>
  <c r="J964" i="13"/>
  <c r="L964" i="13"/>
  <c r="E974" i="11"/>
  <c r="F974" i="11"/>
  <c r="L974" i="11"/>
  <c r="K974" i="11"/>
  <c r="I974" i="11"/>
  <c r="G974" i="11"/>
  <c r="J974" i="11"/>
  <c r="H974" i="11"/>
  <c r="E952" i="11"/>
  <c r="I952" i="11"/>
  <c r="F952" i="11"/>
  <c r="H952" i="11"/>
  <c r="K952" i="11"/>
  <c r="J952" i="11"/>
  <c r="L952" i="11"/>
  <c r="G952" i="11"/>
  <c r="E780" i="13"/>
  <c r="L780" i="13"/>
  <c r="K780" i="13"/>
  <c r="H780" i="13"/>
  <c r="G780" i="13"/>
  <c r="F780" i="13"/>
  <c r="J780" i="13"/>
  <c r="I780" i="13"/>
  <c r="E894" i="11"/>
  <c r="J894" i="11"/>
  <c r="G894" i="11"/>
  <c r="L894" i="11"/>
  <c r="F894" i="11"/>
  <c r="K894" i="11"/>
  <c r="I894" i="11"/>
  <c r="H894" i="11"/>
  <c r="E875" i="11"/>
  <c r="F875" i="11"/>
  <c r="L875" i="11"/>
  <c r="K875" i="11"/>
  <c r="J875" i="11"/>
  <c r="G875" i="11"/>
  <c r="H875" i="11"/>
  <c r="I875" i="11"/>
  <c r="E845" i="11"/>
  <c r="K845" i="11"/>
  <c r="I845" i="11"/>
  <c r="J845" i="11"/>
  <c r="L845" i="11"/>
  <c r="G845" i="11"/>
  <c r="H845" i="11"/>
  <c r="F845" i="11"/>
  <c r="E697" i="11"/>
  <c r="I697" i="11"/>
  <c r="L697" i="11"/>
  <c r="F697" i="11"/>
  <c r="G697" i="11"/>
  <c r="K697" i="11"/>
  <c r="J697" i="11"/>
  <c r="H697" i="11"/>
  <c r="E938" i="11"/>
  <c r="J938" i="11"/>
  <c r="H938" i="11"/>
  <c r="G938" i="11"/>
  <c r="K938" i="11"/>
  <c r="I938" i="11"/>
  <c r="L938" i="11"/>
  <c r="F938" i="11"/>
  <c r="E772" i="11"/>
  <c r="L772" i="11"/>
  <c r="I772" i="11"/>
  <c r="F772" i="11"/>
  <c r="G772" i="11"/>
  <c r="J772" i="11"/>
  <c r="K772" i="11"/>
  <c r="H772" i="11"/>
  <c r="E769" i="11"/>
  <c r="G769" i="11"/>
  <c r="K769" i="11"/>
  <c r="H769" i="11"/>
  <c r="I769" i="11"/>
  <c r="F769" i="11"/>
  <c r="J769" i="11"/>
  <c r="L769" i="11"/>
  <c r="E732" i="11"/>
  <c r="K732" i="11"/>
  <c r="G732" i="11"/>
  <c r="J732" i="11"/>
  <c r="H732" i="11"/>
  <c r="I732" i="11"/>
  <c r="F732" i="11"/>
  <c r="L732" i="11"/>
  <c r="E715" i="11"/>
  <c r="L715" i="11"/>
  <c r="G715" i="11"/>
  <c r="F715" i="11"/>
  <c r="J715" i="11"/>
  <c r="H715" i="11"/>
  <c r="I715" i="11"/>
  <c r="K715" i="11"/>
  <c r="E553" i="11"/>
  <c r="L553" i="11"/>
  <c r="I553" i="11"/>
  <c r="K553" i="11"/>
  <c r="F553" i="11"/>
  <c r="H553" i="11"/>
  <c r="J553" i="11"/>
  <c r="G553" i="11"/>
  <c r="E675" i="11"/>
  <c r="J675" i="11"/>
  <c r="G675" i="11"/>
  <c r="F675" i="11"/>
  <c r="L675" i="11"/>
  <c r="H675" i="11"/>
  <c r="I675" i="11"/>
  <c r="K675" i="11"/>
  <c r="E778" i="11"/>
  <c r="I778" i="11"/>
  <c r="L778" i="11"/>
  <c r="G778" i="11"/>
  <c r="K778" i="11"/>
  <c r="H778" i="11"/>
  <c r="J778" i="11"/>
  <c r="F778" i="11"/>
  <c r="E612" i="11"/>
  <c r="L612" i="11"/>
  <c r="J612" i="11"/>
  <c r="H612" i="11"/>
  <c r="F612" i="11"/>
  <c r="I612" i="11"/>
  <c r="K612" i="11"/>
  <c r="G612" i="11"/>
  <c r="E594" i="11"/>
  <c r="I594" i="11"/>
  <c r="G594" i="11"/>
  <c r="J594" i="11"/>
  <c r="K594" i="11"/>
  <c r="F594" i="11"/>
  <c r="L594" i="11"/>
  <c r="H594" i="11"/>
  <c r="E575" i="11"/>
  <c r="H575" i="11"/>
  <c r="K575" i="11"/>
  <c r="G575" i="11"/>
  <c r="F575" i="11"/>
  <c r="I575" i="11"/>
  <c r="L575" i="11"/>
  <c r="J575" i="11"/>
  <c r="E539" i="11"/>
  <c r="H539" i="11"/>
  <c r="K539" i="11"/>
  <c r="G539" i="11"/>
  <c r="L539" i="11"/>
  <c r="I539" i="11"/>
  <c r="J539" i="11"/>
  <c r="F539" i="11"/>
  <c r="E529" i="11"/>
  <c r="L529" i="11"/>
  <c r="I529" i="11"/>
  <c r="F529" i="11"/>
  <c r="J529" i="11"/>
  <c r="H529" i="11"/>
  <c r="G529" i="11"/>
  <c r="K529" i="11"/>
  <c r="E534" i="11"/>
  <c r="L534" i="11"/>
  <c r="F534" i="11"/>
  <c r="G534" i="11"/>
  <c r="I534" i="11"/>
  <c r="J534" i="11"/>
  <c r="H534" i="11"/>
  <c r="K534" i="11"/>
  <c r="E509" i="11"/>
  <c r="H509" i="11"/>
  <c r="J509" i="11"/>
  <c r="K509" i="11"/>
  <c r="I509" i="11"/>
  <c r="L509" i="11"/>
  <c r="G509" i="11"/>
  <c r="F509" i="11"/>
  <c r="E608" i="11"/>
  <c r="I608" i="11"/>
  <c r="K608" i="11"/>
  <c r="G608" i="11"/>
  <c r="L608" i="11"/>
  <c r="H608" i="11"/>
  <c r="F608" i="11"/>
  <c r="J608" i="11"/>
  <c r="E464" i="11"/>
  <c r="I464" i="11"/>
  <c r="G464" i="11"/>
  <c r="J464" i="11"/>
  <c r="K464" i="11"/>
  <c r="H464" i="11"/>
  <c r="L464" i="11"/>
  <c r="F464" i="11"/>
  <c r="E434" i="11"/>
  <c r="K434" i="11"/>
  <c r="I434" i="11"/>
  <c r="G434" i="11"/>
  <c r="F434" i="11"/>
  <c r="L434" i="11"/>
  <c r="J434" i="11"/>
  <c r="H434" i="11"/>
  <c r="E429" i="11"/>
  <c r="H429" i="11"/>
  <c r="I429" i="11"/>
  <c r="F429" i="11"/>
  <c r="L429" i="11"/>
  <c r="K429" i="11"/>
  <c r="J429" i="11"/>
  <c r="G429" i="11"/>
  <c r="E392" i="11"/>
  <c r="K392" i="11"/>
  <c r="I392" i="11"/>
  <c r="H392" i="11"/>
  <c r="L392" i="11"/>
  <c r="F392" i="11"/>
  <c r="J392" i="11"/>
  <c r="G392" i="11"/>
  <c r="E498" i="11"/>
  <c r="J498" i="11"/>
  <c r="H498" i="11"/>
  <c r="I498" i="11"/>
  <c r="L498" i="11"/>
  <c r="K498" i="11"/>
  <c r="F498" i="11"/>
  <c r="G498" i="11"/>
  <c r="E478" i="11"/>
  <c r="I478" i="11"/>
  <c r="K478" i="11"/>
  <c r="G478" i="11"/>
  <c r="F478" i="11"/>
  <c r="H478" i="11"/>
  <c r="L478" i="11"/>
  <c r="J478" i="11"/>
  <c r="E339" i="11"/>
  <c r="L339" i="11"/>
  <c r="H339" i="11"/>
  <c r="G339" i="11"/>
  <c r="I339" i="11"/>
  <c r="F339" i="11"/>
  <c r="K339" i="11"/>
  <c r="J339" i="11"/>
  <c r="E314" i="11"/>
  <c r="L314" i="11"/>
  <c r="J314" i="11"/>
  <c r="I314" i="11"/>
  <c r="K314" i="11"/>
  <c r="H314" i="11"/>
  <c r="G314" i="11"/>
  <c r="F314" i="11"/>
  <c r="E285" i="11"/>
  <c r="K285" i="11"/>
  <c r="I285" i="11"/>
  <c r="G285" i="11"/>
  <c r="J285" i="11"/>
  <c r="L285" i="11"/>
  <c r="H285" i="11"/>
  <c r="F285" i="11"/>
  <c r="E262" i="11"/>
  <c r="I262" i="11"/>
  <c r="J262" i="11"/>
  <c r="K262" i="11"/>
  <c r="F262" i="11"/>
  <c r="H262" i="11"/>
  <c r="L262" i="11"/>
  <c r="G262" i="11"/>
  <c r="E245" i="11"/>
  <c r="F245" i="11"/>
  <c r="I245" i="11"/>
  <c r="L245" i="11"/>
  <c r="K245" i="11"/>
  <c r="J245" i="11"/>
  <c r="G245" i="11"/>
  <c r="H245" i="11"/>
  <c r="G175" i="11"/>
  <c r="I175" i="11"/>
  <c r="J175" i="11"/>
  <c r="L175" i="11"/>
  <c r="F175" i="11"/>
  <c r="K175" i="11"/>
  <c r="H175" i="11"/>
  <c r="E182" i="11"/>
  <c r="J182" i="11"/>
  <c r="H182" i="11"/>
  <c r="I182" i="11"/>
  <c r="L182" i="11"/>
  <c r="G182" i="11"/>
  <c r="K182" i="11"/>
  <c r="F182" i="11"/>
  <c r="E63" i="12"/>
  <c r="L63" i="12"/>
  <c r="G63" i="12"/>
  <c r="H63" i="12"/>
  <c r="I63" i="12"/>
  <c r="J63" i="12"/>
  <c r="F63" i="12"/>
  <c r="K63" i="12"/>
  <c r="G168" i="11"/>
  <c r="J168" i="11"/>
  <c r="F168" i="11"/>
  <c r="K168" i="11"/>
  <c r="I168" i="11"/>
  <c r="H168" i="11"/>
  <c r="L168" i="11"/>
  <c r="E208" i="11"/>
  <c r="K208" i="11"/>
  <c r="I208" i="11"/>
  <c r="L208" i="11"/>
  <c r="G208" i="11"/>
  <c r="H208" i="11"/>
  <c r="F208" i="11"/>
  <c r="J208" i="11"/>
  <c r="E84" i="11"/>
  <c r="H84" i="11"/>
  <c r="G84" i="11"/>
  <c r="L84" i="11"/>
  <c r="J84" i="11"/>
  <c r="F84" i="11"/>
  <c r="I84" i="11"/>
  <c r="K84" i="11"/>
  <c r="E338" i="11"/>
  <c r="L338" i="11"/>
  <c r="H338" i="11"/>
  <c r="I338" i="11"/>
  <c r="G338" i="11"/>
  <c r="K338" i="11"/>
  <c r="F338" i="11"/>
  <c r="J338" i="11"/>
  <c r="E214" i="11"/>
  <c r="F214" i="11"/>
  <c r="H214" i="11"/>
  <c r="J214" i="11"/>
  <c r="K214" i="11"/>
  <c r="L214" i="11"/>
  <c r="G214" i="11"/>
  <c r="I214" i="11"/>
  <c r="G132" i="11"/>
  <c r="J132" i="11"/>
  <c r="K132" i="11"/>
  <c r="I132" i="11"/>
  <c r="L132" i="11"/>
  <c r="F132" i="11"/>
  <c r="H132" i="11"/>
  <c r="H152" i="11"/>
  <c r="F152" i="11"/>
  <c r="I152" i="11"/>
  <c r="K152" i="11"/>
  <c r="J152" i="11"/>
  <c r="L152" i="11"/>
  <c r="G152" i="11"/>
  <c r="E209" i="11"/>
  <c r="J209" i="11"/>
  <c r="F209" i="11"/>
  <c r="G209" i="11"/>
  <c r="H209" i="11"/>
  <c r="I209" i="11"/>
  <c r="L209" i="11"/>
  <c r="K209" i="11"/>
  <c r="E195" i="11"/>
  <c r="G195" i="11"/>
  <c r="J195" i="11"/>
  <c r="I195" i="11"/>
  <c r="K195" i="11"/>
  <c r="L195" i="11"/>
  <c r="F195" i="11"/>
  <c r="H195" i="11"/>
  <c r="E358" i="11"/>
  <c r="G358" i="11"/>
  <c r="H358" i="11"/>
  <c r="L358" i="11"/>
  <c r="J358" i="11"/>
  <c r="I358" i="11"/>
  <c r="K358" i="11"/>
  <c r="F358" i="11"/>
  <c r="F60" i="11"/>
  <c r="I60" i="11"/>
  <c r="J60" i="11"/>
  <c r="H60" i="11"/>
  <c r="K60" i="11"/>
  <c r="L60" i="11"/>
  <c r="G60" i="11"/>
  <c r="E60" i="11"/>
  <c r="E212" i="11"/>
  <c r="F212" i="11"/>
  <c r="J212" i="11"/>
  <c r="L212" i="11"/>
  <c r="G212" i="11"/>
  <c r="K212" i="11"/>
  <c r="I212" i="11"/>
  <c r="H212" i="11"/>
  <c r="I174" i="11"/>
  <c r="G174" i="11"/>
  <c r="L174" i="11"/>
  <c r="H174" i="11"/>
  <c r="K174" i="11"/>
  <c r="J174" i="11"/>
  <c r="F174" i="11"/>
  <c r="L986" i="13"/>
  <c r="H990" i="12"/>
  <c r="J986" i="11"/>
  <c r="I986" i="11"/>
  <c r="Y338" i="14"/>
  <c r="Y337" i="14"/>
  <c r="Y336" i="14"/>
  <c r="K1001" i="13"/>
  <c r="J986" i="12"/>
  <c r="F991" i="12"/>
  <c r="E995" i="13"/>
  <c r="K995" i="13"/>
  <c r="H995" i="13"/>
  <c r="L995" i="13"/>
  <c r="I995" i="13"/>
  <c r="G995" i="13"/>
  <c r="J995" i="13"/>
  <c r="F995" i="13"/>
  <c r="E971" i="11"/>
  <c r="G971" i="11"/>
  <c r="I971" i="11"/>
  <c r="H971" i="11"/>
  <c r="L971" i="11"/>
  <c r="J971" i="11"/>
  <c r="F971" i="11"/>
  <c r="K971" i="11"/>
  <c r="E864" i="13"/>
  <c r="L864" i="13"/>
  <c r="F864" i="13"/>
  <c r="K864" i="13"/>
  <c r="I864" i="13"/>
  <c r="H864" i="13"/>
  <c r="J864" i="13"/>
  <c r="G864" i="13"/>
  <c r="E975" i="11"/>
  <c r="I975" i="11"/>
  <c r="J975" i="11"/>
  <c r="K975" i="11"/>
  <c r="G975" i="11"/>
  <c r="L975" i="11"/>
  <c r="H975" i="11"/>
  <c r="F975" i="11"/>
  <c r="E942" i="11"/>
  <c r="K942" i="11"/>
  <c r="F942" i="11"/>
  <c r="H942" i="11"/>
  <c r="I942" i="11"/>
  <c r="G942" i="11"/>
  <c r="J942" i="11"/>
  <c r="L942" i="11"/>
  <c r="E902" i="11"/>
  <c r="L902" i="11"/>
  <c r="J902" i="11"/>
  <c r="I902" i="11"/>
  <c r="G902" i="11"/>
  <c r="K902" i="11"/>
  <c r="F902" i="11"/>
  <c r="H902" i="11"/>
  <c r="E874" i="11"/>
  <c r="K874" i="11"/>
  <c r="F874" i="11"/>
  <c r="H874" i="11"/>
  <c r="L874" i="11"/>
  <c r="J874" i="11"/>
  <c r="I874" i="11"/>
  <c r="G874" i="11"/>
  <c r="E717" i="11"/>
  <c r="H717" i="11"/>
  <c r="F717" i="11"/>
  <c r="J717" i="11"/>
  <c r="I717" i="11"/>
  <c r="L717" i="11"/>
  <c r="G717" i="11"/>
  <c r="K717" i="11"/>
  <c r="E998" i="11"/>
  <c r="G998" i="11"/>
  <c r="I998" i="11"/>
  <c r="L998" i="11"/>
  <c r="F998" i="11"/>
  <c r="H998" i="11"/>
  <c r="K998" i="11"/>
  <c r="J998" i="11"/>
  <c r="E799" i="11"/>
  <c r="I799" i="11"/>
  <c r="L799" i="11"/>
  <c r="J799" i="11"/>
  <c r="F799" i="11"/>
  <c r="G799" i="11"/>
  <c r="K799" i="11"/>
  <c r="H799" i="11"/>
  <c r="E644" i="13"/>
  <c r="K644" i="13"/>
  <c r="F644" i="13"/>
  <c r="H644" i="13"/>
  <c r="J644" i="13"/>
  <c r="I644" i="13"/>
  <c r="L644" i="13"/>
  <c r="G644" i="13"/>
  <c r="E762" i="11"/>
  <c r="J762" i="11"/>
  <c r="K762" i="11"/>
  <c r="L762" i="11"/>
  <c r="I762" i="11"/>
  <c r="H762" i="11"/>
  <c r="G762" i="11"/>
  <c r="F762" i="11"/>
  <c r="E601" i="11"/>
  <c r="H601" i="11"/>
  <c r="F601" i="11"/>
  <c r="I601" i="11"/>
  <c r="G601" i="11"/>
  <c r="J601" i="11"/>
  <c r="L601" i="11"/>
  <c r="K601" i="11"/>
  <c r="E705" i="11"/>
  <c r="K705" i="11"/>
  <c r="I705" i="11"/>
  <c r="F705" i="11"/>
  <c r="L705" i="11"/>
  <c r="H705" i="11"/>
  <c r="J705" i="11"/>
  <c r="G705" i="11"/>
  <c r="E714" i="11"/>
  <c r="F714" i="11"/>
  <c r="G714" i="11"/>
  <c r="I714" i="11"/>
  <c r="H714" i="11"/>
  <c r="L714" i="11"/>
  <c r="J714" i="11"/>
  <c r="K714" i="11"/>
  <c r="E685" i="11"/>
  <c r="J685" i="11"/>
  <c r="K685" i="11"/>
  <c r="I685" i="11"/>
  <c r="F685" i="11"/>
  <c r="L685" i="11"/>
  <c r="H685" i="11"/>
  <c r="G685" i="11"/>
  <c r="E665" i="11"/>
  <c r="K665" i="11"/>
  <c r="I665" i="11"/>
  <c r="J665" i="11"/>
  <c r="L665" i="11"/>
  <c r="H665" i="11"/>
  <c r="F665" i="11"/>
  <c r="G665" i="11"/>
  <c r="E474" i="13"/>
  <c r="K474" i="13"/>
  <c r="G474" i="13"/>
  <c r="J474" i="13"/>
  <c r="L474" i="13"/>
  <c r="F474" i="13"/>
  <c r="H474" i="13"/>
  <c r="I474" i="13"/>
  <c r="E614" i="11"/>
  <c r="K614" i="11"/>
  <c r="G614" i="11"/>
  <c r="H614" i="11"/>
  <c r="I614" i="11"/>
  <c r="J614" i="11"/>
  <c r="L614" i="11"/>
  <c r="F614" i="11"/>
  <c r="E589" i="11"/>
  <c r="F589" i="11"/>
  <c r="L589" i="11"/>
  <c r="J589" i="11"/>
  <c r="H589" i="11"/>
  <c r="K589" i="11"/>
  <c r="I589" i="11"/>
  <c r="G589" i="11"/>
  <c r="E559" i="11"/>
  <c r="K559" i="11"/>
  <c r="L559" i="11"/>
  <c r="J559" i="11"/>
  <c r="H559" i="11"/>
  <c r="F559" i="11"/>
  <c r="I559" i="11"/>
  <c r="G559" i="11"/>
  <c r="E549" i="11"/>
  <c r="J549" i="11"/>
  <c r="F549" i="11"/>
  <c r="G549" i="11"/>
  <c r="K549" i="11"/>
  <c r="I549" i="11"/>
  <c r="L549" i="11"/>
  <c r="H549" i="11"/>
  <c r="E392" i="13"/>
  <c r="L392" i="13"/>
  <c r="F392" i="13"/>
  <c r="I392" i="13"/>
  <c r="H392" i="13"/>
  <c r="K392" i="13"/>
  <c r="G392" i="13"/>
  <c r="J392" i="13"/>
  <c r="E357" i="11"/>
  <c r="G357" i="11"/>
  <c r="L357" i="11"/>
  <c r="K357" i="11"/>
  <c r="J357" i="11"/>
  <c r="F357" i="11"/>
  <c r="H357" i="11"/>
  <c r="I357" i="11"/>
  <c r="E462" i="11"/>
  <c r="F462" i="11"/>
  <c r="K462" i="11"/>
  <c r="G462" i="11"/>
  <c r="L462" i="11"/>
  <c r="H462" i="11"/>
  <c r="J462" i="11"/>
  <c r="I462" i="11"/>
  <c r="E452" i="11"/>
  <c r="G452" i="11"/>
  <c r="K452" i="11"/>
  <c r="I452" i="11"/>
  <c r="L452" i="11"/>
  <c r="J452" i="11"/>
  <c r="H452" i="11"/>
  <c r="F452" i="11"/>
  <c r="E445" i="11"/>
  <c r="F445" i="11"/>
  <c r="I445" i="11"/>
  <c r="K445" i="11"/>
  <c r="G445" i="11"/>
  <c r="J445" i="11"/>
  <c r="L445" i="11"/>
  <c r="H445" i="11"/>
  <c r="E424" i="11"/>
  <c r="I424" i="11"/>
  <c r="G424" i="11"/>
  <c r="H424" i="11"/>
  <c r="K424" i="11"/>
  <c r="F424" i="11"/>
  <c r="J424" i="11"/>
  <c r="L424" i="11"/>
  <c r="E425" i="11"/>
  <c r="G425" i="11"/>
  <c r="L425" i="11"/>
  <c r="J425" i="11"/>
  <c r="K425" i="11"/>
  <c r="H425" i="11"/>
  <c r="I425" i="11"/>
  <c r="F425" i="11"/>
  <c r="E374" i="11"/>
  <c r="F374" i="11"/>
  <c r="I374" i="11"/>
  <c r="L374" i="11"/>
  <c r="J374" i="11"/>
  <c r="H374" i="11"/>
  <c r="G374" i="11"/>
  <c r="K374" i="11"/>
  <c r="E342" i="11"/>
  <c r="L342" i="11"/>
  <c r="J342" i="11"/>
  <c r="F342" i="11"/>
  <c r="H342" i="11"/>
  <c r="K342" i="11"/>
  <c r="G342" i="11"/>
  <c r="I342" i="11"/>
  <c r="E210" i="13"/>
  <c r="H210" i="13"/>
  <c r="I210" i="13"/>
  <c r="K210" i="13"/>
  <c r="G210" i="13"/>
  <c r="L210" i="13"/>
  <c r="F210" i="13"/>
  <c r="J210" i="13"/>
  <c r="F167" i="11"/>
  <c r="J167" i="11"/>
  <c r="I167" i="11"/>
  <c r="H167" i="11"/>
  <c r="L167" i="11"/>
  <c r="G167" i="11"/>
  <c r="K167" i="11"/>
  <c r="E187" i="11"/>
  <c r="G187" i="11"/>
  <c r="I187" i="11"/>
  <c r="J187" i="11"/>
  <c r="K187" i="11"/>
  <c r="H187" i="11"/>
  <c r="L187" i="11"/>
  <c r="F187" i="11"/>
  <c r="K247" i="22"/>
  <c r="J112" i="13"/>
  <c r="K112" i="13"/>
  <c r="I102" i="13"/>
  <c r="K102" i="13"/>
  <c r="H112" i="13"/>
  <c r="F112" i="13"/>
  <c r="F102" i="13"/>
  <c r="G102" i="13"/>
  <c r="J102" i="13"/>
  <c r="L112" i="13"/>
  <c r="G112" i="13"/>
  <c r="H102" i="13"/>
  <c r="I112" i="13"/>
  <c r="L102" i="13"/>
  <c r="H122" i="13"/>
  <c r="L122" i="13"/>
  <c r="K122" i="13"/>
  <c r="G122" i="13"/>
  <c r="I122" i="13"/>
  <c r="F122" i="13"/>
  <c r="J122" i="13"/>
  <c r="H132" i="13"/>
  <c r="K132" i="13"/>
  <c r="G142" i="13"/>
  <c r="I132" i="13"/>
  <c r="H142" i="13"/>
  <c r="F132" i="13"/>
  <c r="L142" i="13"/>
  <c r="J142" i="13"/>
  <c r="L132" i="13"/>
  <c r="G132" i="13"/>
  <c r="J132" i="13"/>
  <c r="F142" i="13"/>
  <c r="I142" i="13"/>
  <c r="F152" i="13"/>
  <c r="I152" i="13"/>
  <c r="K152" i="13"/>
  <c r="H152" i="13"/>
  <c r="G152" i="13"/>
  <c r="J152" i="13"/>
  <c r="H162" i="13"/>
  <c r="J162" i="13"/>
  <c r="L162" i="13"/>
  <c r="K162" i="13"/>
  <c r="F162" i="13"/>
  <c r="G162" i="13"/>
  <c r="I162" i="13"/>
  <c r="K182" i="13"/>
  <c r="J172" i="13"/>
  <c r="G172" i="13"/>
  <c r="G182" i="13"/>
  <c r="I172" i="13"/>
  <c r="J182" i="13"/>
  <c r="F172" i="13"/>
  <c r="K192" i="13"/>
  <c r="H192" i="13"/>
  <c r="J192" i="13"/>
  <c r="G192" i="13"/>
  <c r="F192" i="13"/>
  <c r="G212" i="13"/>
  <c r="I212" i="13"/>
  <c r="K202" i="13"/>
  <c r="I202" i="13"/>
  <c r="L212" i="13"/>
  <c r="J202" i="13"/>
  <c r="J212" i="13"/>
  <c r="H212" i="13"/>
  <c r="H202" i="13"/>
  <c r="K212" i="13"/>
  <c r="F212" i="13"/>
  <c r="G202" i="13"/>
  <c r="L222" i="13"/>
  <c r="H222" i="13"/>
  <c r="I222" i="13"/>
  <c r="F222" i="13"/>
  <c r="K222" i="13"/>
  <c r="G222" i="13"/>
  <c r="J222" i="13"/>
  <c r="I232" i="13"/>
  <c r="G232" i="13"/>
  <c r="I242" i="13"/>
  <c r="L242" i="13"/>
  <c r="K232" i="13"/>
  <c r="K242" i="13"/>
  <c r="H232" i="13"/>
  <c r="J232" i="13"/>
  <c r="J242" i="13"/>
  <c r="F232" i="13"/>
  <c r="H242" i="13"/>
  <c r="L232" i="13"/>
  <c r="G242" i="13"/>
  <c r="F242" i="13"/>
  <c r="K252" i="13"/>
  <c r="H252" i="13"/>
  <c r="G252" i="13"/>
  <c r="F252" i="13"/>
  <c r="I252" i="13"/>
  <c r="L252" i="13"/>
  <c r="J252" i="13"/>
  <c r="F262" i="13"/>
  <c r="J262" i="13"/>
  <c r="F272" i="13"/>
  <c r="L272" i="13"/>
  <c r="K272" i="13"/>
  <c r="H262" i="13"/>
  <c r="J272" i="13"/>
  <c r="G272" i="13"/>
  <c r="I262" i="13"/>
  <c r="G262" i="13"/>
  <c r="K262" i="13"/>
  <c r="L262" i="13"/>
  <c r="H272" i="13"/>
  <c r="I272" i="13"/>
  <c r="L282" i="13"/>
  <c r="F282" i="13"/>
  <c r="H282" i="13"/>
  <c r="K282" i="13"/>
  <c r="I282" i="13"/>
  <c r="J282" i="13"/>
  <c r="G282" i="13"/>
  <c r="I292" i="13"/>
  <c r="J292" i="13"/>
  <c r="L292" i="13"/>
  <c r="G292" i="13"/>
  <c r="H292" i="13"/>
  <c r="H302" i="13"/>
  <c r="F302" i="13"/>
  <c r="I312" i="13"/>
  <c r="L312" i="13"/>
  <c r="J302" i="13"/>
  <c r="G302" i="13"/>
  <c r="J312" i="13"/>
  <c r="H312" i="13"/>
  <c r="K302" i="13"/>
  <c r="K312" i="13"/>
  <c r="G312" i="13"/>
  <c r="I302" i="13"/>
  <c r="F312" i="13"/>
  <c r="I322" i="13"/>
  <c r="J322" i="13"/>
  <c r="H322" i="13"/>
  <c r="G322" i="13"/>
  <c r="K322" i="13"/>
  <c r="F322" i="13"/>
  <c r="L322" i="13"/>
  <c r="G332" i="13"/>
  <c r="H332" i="13"/>
  <c r="J342" i="13"/>
  <c r="F342" i="13"/>
  <c r="L342" i="13"/>
  <c r="K332" i="13"/>
  <c r="L332" i="13"/>
  <c r="H342" i="13"/>
  <c r="I342" i="13"/>
  <c r="J332" i="13"/>
  <c r="F332" i="13"/>
  <c r="G342" i="13"/>
  <c r="I332" i="13"/>
  <c r="K342" i="13"/>
  <c r="L362" i="13"/>
  <c r="I362" i="13"/>
  <c r="G362" i="13"/>
  <c r="K362" i="13"/>
  <c r="J362" i="13"/>
  <c r="F362" i="13"/>
  <c r="H382" i="13"/>
  <c r="F382" i="13"/>
  <c r="H372" i="13"/>
  <c r="F372" i="13"/>
  <c r="G382" i="13"/>
  <c r="I382" i="13"/>
  <c r="G372" i="13"/>
  <c r="J382" i="13"/>
  <c r="K372" i="13"/>
  <c r="L382" i="13"/>
  <c r="K382" i="13"/>
  <c r="J372" i="13"/>
  <c r="I372" i="13"/>
  <c r="K412" i="13"/>
  <c r="K402" i="13"/>
  <c r="L422" i="13"/>
  <c r="K422" i="13"/>
  <c r="F412" i="13"/>
  <c r="J412" i="13"/>
  <c r="H402" i="13"/>
  <c r="F422" i="13"/>
  <c r="H412" i="13"/>
  <c r="G412" i="13"/>
  <c r="L402" i="13"/>
  <c r="I402" i="13"/>
  <c r="J422" i="13"/>
  <c r="G422" i="13"/>
  <c r="G402" i="13"/>
  <c r="I412" i="13"/>
  <c r="L412" i="13"/>
  <c r="F402" i="13"/>
  <c r="J402" i="13"/>
  <c r="I422" i="13"/>
  <c r="H422" i="13"/>
  <c r="I432" i="13"/>
  <c r="F432" i="13"/>
  <c r="H432" i="13"/>
  <c r="L432" i="13"/>
  <c r="G432" i="13"/>
  <c r="J432" i="13"/>
  <c r="H442" i="13"/>
  <c r="I442" i="13"/>
  <c r="K442" i="13"/>
  <c r="F442" i="13"/>
  <c r="G442" i="13"/>
  <c r="F452" i="13"/>
  <c r="H452" i="13"/>
  <c r="I452" i="13"/>
  <c r="J452" i="13"/>
  <c r="G452" i="13"/>
  <c r="K452" i="13"/>
  <c r="F462" i="13"/>
  <c r="H462" i="13"/>
  <c r="K462" i="13"/>
  <c r="L462" i="13"/>
  <c r="J462" i="13"/>
  <c r="I462" i="13"/>
  <c r="G462" i="13"/>
  <c r="L472" i="13"/>
  <c r="I472" i="13"/>
  <c r="H472" i="13"/>
  <c r="G472" i="13"/>
  <c r="F472" i="13"/>
  <c r="J472" i="13"/>
  <c r="K472" i="13"/>
  <c r="H482" i="13"/>
  <c r="L482" i="13"/>
  <c r="K482" i="13"/>
  <c r="G482" i="13"/>
  <c r="F482" i="13"/>
  <c r="J482" i="13"/>
  <c r="I482" i="13"/>
  <c r="J502" i="13"/>
  <c r="G502" i="13"/>
  <c r="F492" i="13"/>
  <c r="L492" i="13"/>
  <c r="F502" i="13"/>
  <c r="G492" i="13"/>
  <c r="H492" i="13"/>
  <c r="H502" i="13"/>
  <c r="J492" i="13"/>
  <c r="I502" i="13"/>
  <c r="K502" i="13"/>
  <c r="K492" i="13"/>
  <c r="I512" i="13"/>
  <c r="G512" i="13"/>
  <c r="J522" i="13"/>
  <c r="F522" i="13"/>
  <c r="H522" i="13"/>
  <c r="J512" i="13"/>
  <c r="K522" i="13"/>
  <c r="F512" i="13"/>
  <c r="H512" i="13"/>
  <c r="L512" i="13"/>
  <c r="I522" i="13"/>
  <c r="G522" i="13"/>
  <c r="K512" i="13"/>
  <c r="L522" i="13"/>
  <c r="K542" i="13"/>
  <c r="I542" i="13"/>
  <c r="G532" i="13"/>
  <c r="G542" i="13"/>
  <c r="J542" i="13"/>
  <c r="I532" i="13"/>
  <c r="H532" i="13"/>
  <c r="F542" i="13"/>
  <c r="J532" i="13"/>
  <c r="F532" i="13"/>
  <c r="L542" i="13"/>
  <c r="H542" i="13"/>
  <c r="K532" i="13"/>
  <c r="L532" i="13"/>
  <c r="F552" i="13"/>
  <c r="J552" i="13"/>
  <c r="I552" i="13"/>
  <c r="G552" i="13"/>
  <c r="L552" i="13"/>
  <c r="K552" i="13"/>
  <c r="H552" i="13"/>
  <c r="K582" i="13"/>
  <c r="G582" i="13"/>
  <c r="G572" i="13"/>
  <c r="H582" i="13"/>
  <c r="F572" i="13"/>
  <c r="L582" i="13"/>
  <c r="J582" i="13"/>
  <c r="H572" i="13"/>
  <c r="J572" i="13"/>
  <c r="F582" i="13"/>
  <c r="I582" i="13"/>
  <c r="I572" i="13"/>
  <c r="K572" i="13"/>
  <c r="I592" i="13"/>
  <c r="J602" i="13"/>
  <c r="G602" i="13"/>
  <c r="G592" i="13"/>
  <c r="I602" i="13"/>
  <c r="J592" i="13"/>
  <c r="H592" i="13"/>
  <c r="H602" i="13"/>
  <c r="F602" i="13"/>
  <c r="K592" i="13"/>
  <c r="K602" i="13"/>
  <c r="F592" i="13"/>
  <c r="J622" i="13"/>
  <c r="J612" i="13"/>
  <c r="F612" i="13"/>
  <c r="G622" i="13"/>
  <c r="K622" i="13"/>
  <c r="K612" i="13"/>
  <c r="L622" i="13"/>
  <c r="I622" i="13"/>
  <c r="H612" i="13"/>
  <c r="H622" i="13"/>
  <c r="F622" i="13"/>
  <c r="I612" i="13"/>
  <c r="G612" i="13"/>
  <c r="J642" i="13"/>
  <c r="F632" i="13"/>
  <c r="L632" i="13"/>
  <c r="K642" i="13"/>
  <c r="G642" i="13"/>
  <c r="K632" i="13"/>
  <c r="F642" i="13"/>
  <c r="I632" i="13"/>
  <c r="I642" i="13"/>
  <c r="H632" i="13"/>
  <c r="G632" i="13"/>
  <c r="J632" i="13"/>
  <c r="I662" i="13"/>
  <c r="F652" i="13"/>
  <c r="K652" i="13"/>
  <c r="H662" i="13"/>
  <c r="F662" i="13"/>
  <c r="H652" i="13"/>
  <c r="G662" i="13"/>
  <c r="J662" i="13"/>
  <c r="G652" i="13"/>
  <c r="I652" i="13"/>
  <c r="K662" i="13"/>
  <c r="L652" i="13"/>
  <c r="J652" i="13"/>
  <c r="L682" i="13"/>
  <c r="K672" i="13"/>
  <c r="H672" i="13"/>
  <c r="J672" i="13"/>
  <c r="F672" i="13"/>
  <c r="K682" i="13"/>
  <c r="I672" i="13"/>
  <c r="J682" i="13"/>
  <c r="H682" i="13"/>
  <c r="G682" i="13"/>
  <c r="G672" i="13"/>
  <c r="L672" i="13"/>
  <c r="F682" i="13"/>
  <c r="L702" i="13"/>
  <c r="F702" i="13"/>
  <c r="G702" i="13"/>
  <c r="J702" i="13"/>
  <c r="H702" i="13"/>
  <c r="I702" i="13"/>
  <c r="K702" i="13"/>
  <c r="F712" i="13"/>
  <c r="K712" i="13"/>
  <c r="G712" i="13"/>
  <c r="J712" i="13"/>
  <c r="L712" i="13"/>
  <c r="H712" i="13"/>
  <c r="I712" i="13"/>
  <c r="J732" i="13"/>
  <c r="K732" i="13"/>
  <c r="L722" i="13"/>
  <c r="J722" i="13"/>
  <c r="G732" i="13"/>
  <c r="G722" i="13"/>
  <c r="K722" i="13"/>
  <c r="H732" i="13"/>
  <c r="I732" i="13"/>
  <c r="F722" i="13"/>
  <c r="H722" i="13"/>
  <c r="F732" i="13"/>
  <c r="I722" i="13"/>
  <c r="H742" i="13"/>
  <c r="F742" i="13"/>
  <c r="K742" i="13"/>
  <c r="I742" i="13"/>
  <c r="L742" i="13"/>
  <c r="G742" i="13"/>
  <c r="J742" i="13"/>
  <c r="F752" i="13"/>
  <c r="H752" i="13"/>
  <c r="L762" i="13"/>
  <c r="K752" i="13"/>
  <c r="G762" i="13"/>
  <c r="J762" i="13"/>
  <c r="I752" i="13"/>
  <c r="F762" i="13"/>
  <c r="J752" i="13"/>
  <c r="I762" i="13"/>
  <c r="F772" i="13"/>
  <c r="L772" i="13"/>
  <c r="K772" i="13"/>
  <c r="H772" i="13"/>
  <c r="I772" i="13"/>
  <c r="G772" i="13"/>
  <c r="J772" i="13"/>
  <c r="G782" i="13"/>
  <c r="J792" i="13"/>
  <c r="H792" i="13"/>
  <c r="J782" i="13"/>
  <c r="G792" i="13"/>
  <c r="K782" i="13"/>
  <c r="I782" i="13"/>
  <c r="L782" i="13"/>
  <c r="L792" i="13"/>
  <c r="H782" i="13"/>
  <c r="I792" i="13"/>
  <c r="F782" i="13"/>
  <c r="K792" i="13"/>
  <c r="F792" i="13"/>
  <c r="L802" i="13"/>
  <c r="J802" i="13"/>
  <c r="K802" i="13"/>
  <c r="F802" i="13"/>
  <c r="I802" i="13"/>
  <c r="H802" i="13"/>
  <c r="G802" i="13"/>
  <c r="J812" i="13"/>
  <c r="G822" i="13"/>
  <c r="I822" i="13"/>
  <c r="L812" i="13"/>
  <c r="H822" i="13"/>
  <c r="G812" i="13"/>
  <c r="I812" i="13"/>
  <c r="F822" i="13"/>
  <c r="F812" i="13"/>
  <c r="L822" i="13"/>
  <c r="H812" i="13"/>
  <c r="K812" i="13"/>
  <c r="J822" i="13"/>
  <c r="K822" i="13"/>
  <c r="F832" i="13"/>
  <c r="L832" i="13"/>
  <c r="I832" i="13"/>
  <c r="G832" i="13"/>
  <c r="J832" i="13"/>
  <c r="H832" i="13"/>
  <c r="K832" i="13"/>
  <c r="J842" i="13"/>
  <c r="I842" i="13"/>
  <c r="L842" i="13"/>
  <c r="K842" i="13"/>
  <c r="H842" i="13"/>
  <c r="F842" i="13"/>
  <c r="G842" i="13"/>
  <c r="G852" i="13"/>
  <c r="L852" i="13"/>
  <c r="F852" i="13"/>
  <c r="J852" i="13"/>
  <c r="H852" i="13"/>
  <c r="K852" i="13"/>
  <c r="I852" i="13"/>
  <c r="I862" i="13"/>
  <c r="F862" i="13"/>
  <c r="K862" i="13"/>
  <c r="H862" i="13"/>
  <c r="J862" i="13"/>
  <c r="L862" i="13"/>
  <c r="F882" i="13"/>
  <c r="K872" i="13"/>
  <c r="G872" i="13"/>
  <c r="I882" i="13"/>
  <c r="H882" i="13"/>
  <c r="J872" i="13"/>
  <c r="L872" i="13"/>
  <c r="J882" i="13"/>
  <c r="G882" i="13"/>
  <c r="I872" i="13"/>
  <c r="F872" i="13"/>
  <c r="K882" i="13"/>
  <c r="H872" i="13"/>
  <c r="K892" i="13"/>
  <c r="H892" i="13"/>
  <c r="G892" i="13"/>
  <c r="I892" i="13"/>
  <c r="L892" i="13"/>
  <c r="F892" i="13"/>
  <c r="J892" i="13"/>
  <c r="I902" i="13"/>
  <c r="K902" i="13"/>
  <c r="H902" i="13"/>
  <c r="F902" i="13"/>
  <c r="J902" i="13"/>
  <c r="L902" i="13"/>
  <c r="G902" i="13"/>
  <c r="L912" i="13"/>
  <c r="G912" i="13"/>
  <c r="J912" i="13"/>
  <c r="L922" i="13"/>
  <c r="K922" i="13"/>
  <c r="H922" i="13"/>
  <c r="J922" i="13"/>
  <c r="F922" i="13"/>
  <c r="G922" i="13"/>
  <c r="I922" i="13"/>
  <c r="G932" i="13"/>
  <c r="I932" i="13"/>
  <c r="J932" i="13"/>
  <c r="F932" i="13"/>
  <c r="H932" i="13"/>
  <c r="J942" i="13"/>
  <c r="L942" i="13"/>
  <c r="G942" i="13"/>
  <c r="F942" i="13"/>
  <c r="H942" i="13"/>
  <c r="K942" i="13"/>
  <c r="I942" i="13"/>
  <c r="K952" i="13"/>
  <c r="L152" i="13"/>
  <c r="L172" i="13"/>
  <c r="L192" i="13"/>
  <c r="F292" i="13"/>
  <c r="L372" i="13"/>
  <c r="L452" i="13"/>
  <c r="L592" i="13"/>
  <c r="L642" i="13"/>
  <c r="L732" i="13"/>
  <c r="H762" i="13"/>
  <c r="H912" i="13"/>
  <c r="K932" i="13"/>
  <c r="H952" i="13"/>
  <c r="I952" i="13"/>
  <c r="L182" i="13"/>
  <c r="F182" i="13"/>
  <c r="I192" i="13"/>
  <c r="K292" i="13"/>
  <c r="K432" i="13"/>
  <c r="I492" i="13"/>
  <c r="L602" i="13"/>
  <c r="L662" i="13"/>
  <c r="K762" i="13"/>
  <c r="G862" i="13"/>
  <c r="F912" i="13"/>
  <c r="L972" i="13"/>
  <c r="J952" i="13"/>
  <c r="G952" i="13"/>
  <c r="K142" i="13"/>
  <c r="K172" i="13"/>
  <c r="H182" i="13"/>
  <c r="L202" i="13"/>
  <c r="H362" i="13"/>
  <c r="J442" i="13"/>
  <c r="L572" i="13"/>
  <c r="H642" i="13"/>
  <c r="G752" i="13"/>
  <c r="L932" i="13"/>
  <c r="K912" i="13"/>
  <c r="L952" i="13"/>
  <c r="I182" i="13"/>
  <c r="L502" i="13"/>
  <c r="L882" i="13"/>
  <c r="F952" i="13"/>
  <c r="F202" i="13"/>
  <c r="L612" i="13"/>
  <c r="I912" i="13"/>
  <c r="H172" i="13"/>
  <c r="L442" i="13"/>
  <c r="L752" i="13"/>
  <c r="L302" i="13"/>
  <c r="F972" i="13"/>
  <c r="I682" i="13"/>
  <c r="I962" i="13"/>
  <c r="H962" i="13"/>
  <c r="J972" i="13"/>
  <c r="L962" i="13"/>
  <c r="K972" i="13"/>
  <c r="K962" i="13"/>
  <c r="G962" i="13"/>
  <c r="H972" i="13"/>
  <c r="F962" i="13"/>
  <c r="J962" i="13"/>
  <c r="I972" i="13"/>
  <c r="G972" i="13"/>
  <c r="F992" i="13"/>
  <c r="G992" i="13"/>
  <c r="J982" i="13"/>
  <c r="L982" i="13"/>
  <c r="K992" i="13"/>
  <c r="K982" i="13"/>
  <c r="H992" i="13"/>
  <c r="I992" i="13"/>
  <c r="H982" i="13"/>
  <c r="F982" i="13"/>
  <c r="J992" i="13"/>
  <c r="I982" i="13"/>
  <c r="L992" i="13"/>
  <c r="G982" i="13"/>
  <c r="K135" i="18"/>
  <c r="F98" i="12"/>
  <c r="K98" i="12"/>
  <c r="K108" i="12"/>
  <c r="G108" i="12"/>
  <c r="F88" i="12"/>
  <c r="K88" i="12"/>
  <c r="G98" i="12"/>
  <c r="F108" i="12"/>
  <c r="J108" i="12"/>
  <c r="H88" i="12"/>
  <c r="J88" i="12"/>
  <c r="I88" i="12"/>
  <c r="H98" i="12"/>
  <c r="L98" i="12"/>
  <c r="H108" i="12"/>
  <c r="L88" i="12"/>
  <c r="G88" i="12"/>
  <c r="I98" i="12"/>
  <c r="J98" i="12"/>
  <c r="L108" i="12"/>
  <c r="I108" i="12"/>
  <c r="L118" i="12"/>
  <c r="K118" i="12"/>
  <c r="J118" i="12"/>
  <c r="H118" i="12"/>
  <c r="F118" i="12"/>
  <c r="I118" i="12"/>
  <c r="G118" i="12"/>
  <c r="G128" i="12"/>
  <c r="L128" i="12"/>
  <c r="H128" i="12"/>
  <c r="K128" i="12"/>
  <c r="J128" i="12"/>
  <c r="F128" i="12"/>
  <c r="I128" i="12"/>
  <c r="K138" i="12"/>
  <c r="J138" i="12"/>
  <c r="G138" i="12"/>
  <c r="L138" i="12"/>
  <c r="F138" i="12"/>
  <c r="H138" i="12"/>
  <c r="I138" i="12"/>
  <c r="I148" i="12"/>
  <c r="J148" i="12"/>
  <c r="L148" i="12"/>
  <c r="F148" i="12"/>
  <c r="H148" i="12"/>
  <c r="K148" i="12"/>
  <c r="G148" i="12"/>
  <c r="H158" i="12"/>
  <c r="G158" i="12"/>
  <c r="F158" i="12"/>
  <c r="L158" i="12"/>
  <c r="I158" i="12"/>
  <c r="J158" i="12"/>
  <c r="K158" i="12"/>
  <c r="K168" i="12"/>
  <c r="G168" i="12"/>
  <c r="L168" i="12"/>
  <c r="J168" i="12"/>
  <c r="F168" i="12"/>
  <c r="H168" i="12"/>
  <c r="I168" i="12"/>
  <c r="H188" i="12"/>
  <c r="J188" i="12"/>
  <c r="J178" i="12"/>
  <c r="L178" i="12"/>
  <c r="F178" i="12"/>
  <c r="G188" i="12"/>
  <c r="K188" i="12"/>
  <c r="I178" i="12"/>
  <c r="H178" i="12"/>
  <c r="I188" i="12"/>
  <c r="F188" i="12"/>
  <c r="K178" i="12"/>
  <c r="G178" i="12"/>
  <c r="L188" i="12"/>
  <c r="I198" i="12"/>
  <c r="K198" i="12"/>
  <c r="F208" i="12"/>
  <c r="K208" i="12"/>
  <c r="G198" i="12"/>
  <c r="J208" i="12"/>
  <c r="L198" i="12"/>
  <c r="L208" i="12"/>
  <c r="H208" i="12"/>
  <c r="J198" i="12"/>
  <c r="I208" i="12"/>
  <c r="F198" i="12"/>
  <c r="H198" i="12"/>
  <c r="G208" i="12"/>
  <c r="F218" i="12"/>
  <c r="H218" i="12"/>
  <c r="L218" i="12"/>
  <c r="K218" i="12"/>
  <c r="G218" i="12"/>
  <c r="J218" i="12"/>
  <c r="I218" i="12"/>
  <c r="H228" i="12"/>
  <c r="I228" i="12"/>
  <c r="L238" i="12"/>
  <c r="G238" i="12"/>
  <c r="K228" i="12"/>
  <c r="J238" i="12"/>
  <c r="J228" i="12"/>
  <c r="I238" i="12"/>
  <c r="L228" i="12"/>
  <c r="G228" i="12"/>
  <c r="F228" i="12"/>
  <c r="K238" i="12"/>
  <c r="F238" i="12"/>
  <c r="H238" i="12"/>
  <c r="J248" i="12"/>
  <c r="H248" i="12"/>
  <c r="K248" i="12"/>
  <c r="G248" i="12"/>
  <c r="L248" i="12"/>
  <c r="I248" i="12"/>
  <c r="F248" i="12"/>
  <c r="G258" i="12"/>
  <c r="L258" i="12"/>
  <c r="G268" i="12"/>
  <c r="K268" i="12"/>
  <c r="J258" i="12"/>
  <c r="H268" i="12"/>
  <c r="H258" i="12"/>
  <c r="F268" i="12"/>
  <c r="F258" i="12"/>
  <c r="I258" i="12"/>
  <c r="L268" i="12"/>
  <c r="I268" i="12"/>
  <c r="K258" i="12"/>
  <c r="J268" i="12"/>
  <c r="L278" i="12"/>
  <c r="G278" i="12"/>
  <c r="I278" i="12"/>
  <c r="J278" i="12"/>
  <c r="K278" i="12"/>
  <c r="F278" i="12"/>
  <c r="H278" i="12"/>
  <c r="F288" i="12"/>
  <c r="G288" i="12"/>
  <c r="H288" i="12"/>
  <c r="J288" i="12"/>
  <c r="K288" i="12"/>
  <c r="L288" i="12"/>
  <c r="I288" i="12"/>
  <c r="F308" i="12"/>
  <c r="L308" i="12"/>
  <c r="J308" i="12"/>
  <c r="I308" i="12"/>
  <c r="G308" i="12"/>
  <c r="H308" i="12"/>
  <c r="K308" i="12"/>
  <c r="I298" i="12"/>
  <c r="H298" i="12"/>
  <c r="L298" i="12"/>
  <c r="K298" i="12"/>
  <c r="F298" i="12"/>
  <c r="J298" i="12"/>
  <c r="G298" i="12"/>
  <c r="I328" i="12"/>
  <c r="G328" i="12"/>
  <c r="G318" i="12"/>
  <c r="K328" i="12"/>
  <c r="I318" i="12"/>
  <c r="H328" i="12"/>
  <c r="K318" i="12"/>
  <c r="L318" i="12"/>
  <c r="J328" i="12"/>
  <c r="F328" i="12"/>
  <c r="F318" i="12"/>
  <c r="H318" i="12"/>
  <c r="L328" i="12"/>
  <c r="J318" i="12"/>
  <c r="K338" i="12"/>
  <c r="H338" i="12"/>
  <c r="G338" i="12"/>
  <c r="J338" i="12"/>
  <c r="F338" i="12"/>
  <c r="L338" i="12"/>
  <c r="I338" i="12"/>
  <c r="G348" i="12"/>
  <c r="K348" i="12"/>
  <c r="J348" i="12"/>
  <c r="H348" i="12"/>
  <c r="I348" i="12"/>
  <c r="L348" i="12"/>
  <c r="F348" i="12"/>
  <c r="H368" i="12"/>
  <c r="G368" i="12"/>
  <c r="I368" i="12"/>
  <c r="L368" i="12"/>
  <c r="K368" i="12"/>
  <c r="F368" i="12"/>
  <c r="J368" i="12"/>
  <c r="J378" i="12"/>
  <c r="F378" i="12"/>
  <c r="L378" i="12"/>
  <c r="I378" i="12"/>
  <c r="G378" i="12"/>
  <c r="K378" i="12"/>
  <c r="H378" i="12"/>
  <c r="G408" i="12"/>
  <c r="G398" i="12"/>
  <c r="F398" i="12"/>
  <c r="J388" i="12"/>
  <c r="H398" i="12"/>
  <c r="I398" i="12"/>
  <c r="L388" i="12"/>
  <c r="F408" i="12"/>
  <c r="K398" i="12"/>
  <c r="H388" i="12"/>
  <c r="L408" i="12"/>
  <c r="J408" i="12"/>
  <c r="G388" i="12"/>
  <c r="L398" i="12"/>
  <c r="I408" i="12"/>
  <c r="K408" i="12"/>
  <c r="J398" i="12"/>
  <c r="I388" i="12"/>
  <c r="F388" i="12"/>
  <c r="H408" i="12"/>
  <c r="K388" i="12"/>
  <c r="I418" i="12"/>
  <c r="H418" i="12"/>
  <c r="G418" i="12"/>
  <c r="K418" i="12"/>
  <c r="J418" i="12"/>
  <c r="L418" i="12"/>
  <c r="F418" i="12"/>
  <c r="J428" i="12"/>
  <c r="L428" i="12"/>
  <c r="K428" i="12"/>
  <c r="F428" i="12"/>
  <c r="H428" i="12"/>
  <c r="G428" i="12"/>
  <c r="I428" i="12"/>
  <c r="L438" i="12"/>
  <c r="H448" i="12"/>
  <c r="G448" i="12"/>
  <c r="I438" i="12"/>
  <c r="H438" i="12"/>
  <c r="F438" i="12"/>
  <c r="I448" i="12"/>
  <c r="J448" i="12"/>
  <c r="K438" i="12"/>
  <c r="J438" i="12"/>
  <c r="G438" i="12"/>
  <c r="F448" i="12"/>
  <c r="L448" i="12"/>
  <c r="K448" i="12"/>
  <c r="H458" i="12"/>
  <c r="K458" i="12"/>
  <c r="L458" i="12"/>
  <c r="F458" i="12"/>
  <c r="G458" i="12"/>
  <c r="J458" i="12"/>
  <c r="I458" i="12"/>
  <c r="K468" i="12"/>
  <c r="L468" i="12"/>
  <c r="G468" i="12"/>
  <c r="F468" i="12"/>
  <c r="H468" i="12"/>
  <c r="J468" i="12"/>
  <c r="I468" i="12"/>
  <c r="I478" i="12"/>
  <c r="H478" i="12"/>
  <c r="F478" i="12"/>
  <c r="L478" i="12"/>
  <c r="J478" i="12"/>
  <c r="K478" i="12"/>
  <c r="G478" i="12"/>
  <c r="L488" i="12"/>
  <c r="K498" i="12"/>
  <c r="I498" i="12"/>
  <c r="F488" i="12"/>
  <c r="J488" i="12"/>
  <c r="H488" i="12"/>
  <c r="F498" i="12"/>
  <c r="J498" i="12"/>
  <c r="I488" i="12"/>
  <c r="G488" i="12"/>
  <c r="H498" i="12"/>
  <c r="G498" i="12"/>
  <c r="K488" i="12"/>
  <c r="L498" i="12"/>
  <c r="K508" i="12"/>
  <c r="G508" i="12"/>
  <c r="I508" i="12"/>
  <c r="L508" i="12"/>
  <c r="H508" i="12"/>
  <c r="F508" i="12"/>
  <c r="J508" i="12"/>
  <c r="H518" i="12"/>
  <c r="L518" i="12"/>
  <c r="I518" i="12"/>
  <c r="G518" i="12"/>
  <c r="F518" i="12"/>
  <c r="J518" i="12"/>
  <c r="K518" i="12"/>
  <c r="I528" i="12"/>
  <c r="G528" i="12"/>
  <c r="L538" i="12"/>
  <c r="J538" i="12"/>
  <c r="L528" i="12"/>
  <c r="J528" i="12"/>
  <c r="G538" i="12"/>
  <c r="I538" i="12"/>
  <c r="K528" i="12"/>
  <c r="F528" i="12"/>
  <c r="K538" i="12"/>
  <c r="F538" i="12"/>
  <c r="H528" i="12"/>
  <c r="H538" i="12"/>
  <c r="H548" i="12"/>
  <c r="F548" i="12"/>
  <c r="K548" i="12"/>
  <c r="L548" i="12"/>
  <c r="G548" i="12"/>
  <c r="I548" i="12"/>
  <c r="J548" i="12"/>
  <c r="K558" i="12"/>
  <c r="H558" i="12"/>
  <c r="L558" i="12"/>
  <c r="I558" i="12"/>
  <c r="J558" i="12"/>
  <c r="F558" i="12"/>
  <c r="G558" i="12"/>
  <c r="L568" i="12"/>
  <c r="I568" i="12"/>
  <c r="F568" i="12"/>
  <c r="H568" i="12"/>
  <c r="G568" i="12"/>
  <c r="J568" i="12"/>
  <c r="K568" i="12"/>
  <c r="F588" i="12"/>
  <c r="G588" i="12"/>
  <c r="J578" i="12"/>
  <c r="L578" i="12"/>
  <c r="G578" i="12"/>
  <c r="H578" i="12"/>
  <c r="J588" i="12"/>
  <c r="H588" i="12"/>
  <c r="L588" i="12"/>
  <c r="K588" i="12"/>
  <c r="K578" i="12"/>
  <c r="I588" i="12"/>
  <c r="I578" i="12"/>
  <c r="F578" i="12"/>
  <c r="F598" i="12"/>
  <c r="K598" i="12"/>
  <c r="H598" i="12"/>
  <c r="I598" i="12"/>
  <c r="L598" i="12"/>
  <c r="G598" i="12"/>
  <c r="J598" i="12"/>
  <c r="F618" i="12"/>
  <c r="H618" i="12"/>
  <c r="H608" i="12"/>
  <c r="I608" i="12"/>
  <c r="G618" i="12"/>
  <c r="K618" i="12"/>
  <c r="K608" i="12"/>
  <c r="J608" i="12"/>
  <c r="L618" i="12"/>
  <c r="I618" i="12"/>
  <c r="G608" i="12"/>
  <c r="J618" i="12"/>
  <c r="L608" i="12"/>
  <c r="F608" i="12"/>
  <c r="L628" i="12"/>
  <c r="F628" i="12"/>
  <c r="G628" i="12"/>
  <c r="J628" i="12"/>
  <c r="K628" i="12"/>
  <c r="H628" i="12"/>
  <c r="I628" i="12"/>
  <c r="I638" i="12"/>
  <c r="H638" i="12"/>
  <c r="L638" i="12"/>
  <c r="J638" i="12"/>
  <c r="G638" i="12"/>
  <c r="F638" i="12"/>
  <c r="K638" i="12"/>
  <c r="F648" i="12"/>
  <c r="K648" i="12"/>
  <c r="I648" i="12"/>
  <c r="L648" i="12"/>
  <c r="H648" i="12"/>
  <c r="J648" i="12"/>
  <c r="G648" i="12"/>
  <c r="I658" i="12"/>
  <c r="K658" i="12"/>
  <c r="F658" i="12"/>
  <c r="L658" i="12"/>
  <c r="J658" i="12"/>
  <c r="G658" i="12"/>
  <c r="H658" i="12"/>
  <c r="G668" i="12"/>
  <c r="K668" i="12"/>
  <c r="G678" i="12"/>
  <c r="F678" i="12"/>
  <c r="J678" i="12"/>
  <c r="K678" i="12"/>
  <c r="J668" i="12"/>
  <c r="L668" i="12"/>
  <c r="I678" i="12"/>
  <c r="H678" i="12"/>
  <c r="H668" i="12"/>
  <c r="F668" i="12"/>
  <c r="I668" i="12"/>
  <c r="L678" i="12"/>
  <c r="L688" i="12"/>
  <c r="F688" i="12"/>
  <c r="I698" i="12"/>
  <c r="H698" i="12"/>
  <c r="I688" i="12"/>
  <c r="J688" i="12"/>
  <c r="F698" i="12"/>
  <c r="L698" i="12"/>
  <c r="H688" i="12"/>
  <c r="G688" i="12"/>
  <c r="K698" i="12"/>
  <c r="J698" i="12"/>
  <c r="K688" i="12"/>
  <c r="G698" i="12"/>
  <c r="K708" i="12"/>
  <c r="H708" i="12"/>
  <c r="J708" i="12"/>
  <c r="F708" i="12"/>
  <c r="I708" i="12"/>
  <c r="L708" i="12"/>
  <c r="G708" i="12"/>
  <c r="G718" i="12"/>
  <c r="I718" i="12"/>
  <c r="H728" i="12"/>
  <c r="L728" i="12"/>
  <c r="K718" i="12"/>
  <c r="H718" i="12"/>
  <c r="J718" i="12"/>
  <c r="J728" i="12"/>
  <c r="G728" i="12"/>
  <c r="F718" i="12"/>
  <c r="L718" i="12"/>
  <c r="K728" i="12"/>
  <c r="I728" i="12"/>
  <c r="F728" i="12"/>
  <c r="K738" i="12"/>
  <c r="G738" i="12"/>
  <c r="F738" i="12"/>
  <c r="L738" i="12"/>
  <c r="H738" i="12"/>
  <c r="J738" i="12"/>
  <c r="I738" i="12"/>
  <c r="G748" i="12"/>
  <c r="K748" i="12"/>
  <c r="L748" i="12"/>
  <c r="F748" i="12"/>
  <c r="J748" i="12"/>
  <c r="I748" i="12"/>
  <c r="H748" i="12"/>
  <c r="H758" i="12"/>
  <c r="G758" i="12"/>
  <c r="J758" i="12"/>
  <c r="K758" i="12"/>
  <c r="L758" i="12"/>
  <c r="I758" i="12"/>
  <c r="F758" i="12"/>
  <c r="F778" i="12"/>
  <c r="L768" i="12"/>
  <c r="K768" i="12"/>
  <c r="K778" i="12"/>
  <c r="I778" i="12"/>
  <c r="F768" i="12"/>
  <c r="J768" i="12"/>
  <c r="G778" i="12"/>
  <c r="G768" i="12"/>
  <c r="J778" i="12"/>
  <c r="H778" i="12"/>
  <c r="H768" i="12"/>
  <c r="L778" i="12"/>
  <c r="I768" i="12"/>
  <c r="H788" i="12"/>
  <c r="K788" i="12"/>
  <c r="I788" i="12"/>
  <c r="F788" i="12"/>
  <c r="G788" i="12"/>
  <c r="L788" i="12"/>
  <c r="J788" i="12"/>
  <c r="F798" i="12"/>
  <c r="L798" i="12"/>
  <c r="I798" i="12"/>
  <c r="G798" i="12"/>
  <c r="J798" i="12"/>
  <c r="K798" i="12"/>
  <c r="H798" i="12"/>
  <c r="L808" i="12"/>
  <c r="G808" i="12"/>
  <c r="J808" i="12"/>
  <c r="K808" i="12"/>
  <c r="F808" i="12"/>
  <c r="I808" i="12"/>
  <c r="H808" i="12"/>
  <c r="K818" i="12"/>
  <c r="H818" i="12"/>
  <c r="J818" i="12"/>
  <c r="I818" i="12"/>
  <c r="F818" i="12"/>
  <c r="G818" i="12"/>
  <c r="L818" i="12"/>
  <c r="H828" i="12"/>
  <c r="F828" i="12"/>
  <c r="G828" i="12"/>
  <c r="I828" i="12"/>
  <c r="J828" i="12"/>
  <c r="L828" i="12"/>
  <c r="K828" i="12"/>
  <c r="F838" i="12"/>
  <c r="G838" i="12"/>
  <c r="H848" i="12"/>
  <c r="K848" i="12"/>
  <c r="L838" i="12"/>
  <c r="I848" i="12"/>
  <c r="I838" i="12"/>
  <c r="H838" i="12"/>
  <c r="L848" i="12"/>
  <c r="J838" i="12"/>
  <c r="K838" i="12"/>
  <c r="F848" i="12"/>
  <c r="J848" i="12"/>
  <c r="G848" i="12"/>
  <c r="G858" i="12"/>
  <c r="I858" i="12"/>
  <c r="K858" i="12"/>
  <c r="F858" i="12"/>
  <c r="J858" i="12"/>
  <c r="H858" i="12"/>
  <c r="L858" i="12"/>
  <c r="G868" i="12"/>
  <c r="F868" i="12"/>
  <c r="K868" i="12"/>
  <c r="I868" i="12"/>
  <c r="L868" i="12"/>
  <c r="J868" i="12"/>
  <c r="H868" i="12"/>
  <c r="J878" i="12"/>
  <c r="L878" i="12"/>
  <c r="G878" i="12"/>
  <c r="F878" i="12"/>
  <c r="H878" i="12"/>
  <c r="K878" i="12"/>
  <c r="I878" i="12"/>
  <c r="I888" i="12"/>
  <c r="K888" i="12"/>
  <c r="H888" i="12"/>
  <c r="J888" i="12"/>
  <c r="G888" i="12"/>
  <c r="L888" i="12"/>
  <c r="F888" i="12"/>
  <c r="I898" i="12"/>
  <c r="H898" i="12"/>
  <c r="J898" i="12"/>
  <c r="F898" i="12"/>
  <c r="K898" i="12"/>
  <c r="G898" i="12"/>
  <c r="L898" i="12"/>
  <c r="G908" i="12"/>
  <c r="I908" i="12"/>
  <c r="H908" i="12"/>
  <c r="K908" i="12"/>
  <c r="L908" i="12"/>
  <c r="J908" i="12"/>
  <c r="F908" i="12"/>
  <c r="K918" i="12"/>
  <c r="H918" i="12"/>
  <c r="L918" i="12"/>
  <c r="G918" i="12"/>
  <c r="I918" i="12"/>
  <c r="J918" i="12"/>
  <c r="F918" i="12"/>
  <c r="F928" i="12"/>
  <c r="L928" i="12"/>
  <c r="J928" i="12"/>
  <c r="H928" i="12"/>
  <c r="I928" i="12"/>
  <c r="K928" i="12"/>
  <c r="G928" i="12"/>
  <c r="F938" i="12"/>
  <c r="L938" i="12"/>
  <c r="H938" i="12"/>
  <c r="I938" i="12"/>
  <c r="J938" i="12"/>
  <c r="G938" i="12"/>
  <c r="K938" i="12"/>
  <c r="F948" i="12"/>
  <c r="I948" i="12"/>
  <c r="H948" i="12"/>
  <c r="G948" i="12"/>
  <c r="L948" i="12"/>
  <c r="K948" i="12"/>
  <c r="J948" i="12"/>
  <c r="I968" i="12"/>
  <c r="G958" i="12"/>
  <c r="L958" i="12"/>
  <c r="H958" i="12"/>
  <c r="L968" i="12"/>
  <c r="K968" i="12"/>
  <c r="F958" i="12"/>
  <c r="I958" i="12"/>
  <c r="H968" i="12"/>
  <c r="F968" i="12"/>
  <c r="J968" i="12"/>
  <c r="G968" i="12"/>
  <c r="J958" i="12"/>
  <c r="K958" i="12"/>
  <c r="L978" i="12"/>
  <c r="H978" i="12"/>
  <c r="J978" i="12"/>
  <c r="I978" i="12"/>
  <c r="K978" i="12"/>
  <c r="F978" i="12"/>
  <c r="G978" i="12"/>
  <c r="I992" i="12"/>
  <c r="J991" i="12"/>
  <c r="G991" i="12"/>
  <c r="E995" i="12"/>
  <c r="G995" i="12"/>
  <c r="L995" i="12"/>
  <c r="F995" i="12"/>
  <c r="K995" i="12"/>
  <c r="H995" i="12"/>
  <c r="J995" i="12"/>
  <c r="I995" i="12"/>
  <c r="E1001" i="12"/>
  <c r="J1001" i="12"/>
  <c r="I1001" i="12"/>
  <c r="L1001" i="12"/>
  <c r="H1001" i="12"/>
  <c r="F1001" i="12"/>
  <c r="G1001" i="12"/>
  <c r="K1001" i="12"/>
  <c r="E957" i="11"/>
  <c r="I957" i="11"/>
  <c r="J957" i="11"/>
  <c r="L957" i="11"/>
  <c r="H957" i="11"/>
  <c r="K957" i="11"/>
  <c r="G957" i="11"/>
  <c r="F957" i="11"/>
  <c r="E992" i="11"/>
  <c r="J992" i="11"/>
  <c r="G992" i="11"/>
  <c r="F992" i="11"/>
  <c r="H992" i="11"/>
  <c r="L992" i="11"/>
  <c r="K992" i="11"/>
  <c r="I992" i="11"/>
  <c r="E979" i="11"/>
  <c r="J979" i="11"/>
  <c r="H979" i="11"/>
  <c r="G979" i="11"/>
  <c r="F979" i="11"/>
  <c r="K979" i="11"/>
  <c r="L979" i="11"/>
  <c r="I979" i="11"/>
  <c r="E945" i="11"/>
  <c r="H945" i="11"/>
  <c r="L945" i="11"/>
  <c r="K945" i="11"/>
  <c r="G945" i="11"/>
  <c r="J945" i="11"/>
  <c r="I945" i="11"/>
  <c r="F945" i="11"/>
  <c r="E919" i="11"/>
  <c r="L919" i="11"/>
  <c r="K919" i="11"/>
  <c r="H919" i="11"/>
  <c r="F919" i="11"/>
  <c r="G919" i="11"/>
  <c r="I919" i="11"/>
  <c r="J919" i="11"/>
  <c r="E889" i="11"/>
  <c r="H889" i="11"/>
  <c r="J889" i="11"/>
  <c r="L889" i="11"/>
  <c r="F889" i="11"/>
  <c r="K889" i="11"/>
  <c r="I889" i="11"/>
  <c r="G889" i="11"/>
  <c r="E869" i="11"/>
  <c r="K869" i="11"/>
  <c r="J869" i="11"/>
  <c r="I869" i="11"/>
  <c r="G869" i="11"/>
  <c r="H869" i="11"/>
  <c r="F869" i="11"/>
  <c r="L869" i="11"/>
  <c r="E855" i="11"/>
  <c r="G855" i="11"/>
  <c r="K855" i="11"/>
  <c r="I855" i="11"/>
  <c r="J855" i="11"/>
  <c r="H855" i="11"/>
  <c r="L855" i="11"/>
  <c r="F855" i="11"/>
  <c r="E835" i="11"/>
  <c r="H835" i="11"/>
  <c r="L835" i="11"/>
  <c r="K835" i="11"/>
  <c r="J835" i="11"/>
  <c r="G835" i="11"/>
  <c r="I835" i="11"/>
  <c r="F835" i="11"/>
  <c r="E654" i="13"/>
  <c r="G654" i="13"/>
  <c r="K654" i="13"/>
  <c r="J654" i="13"/>
  <c r="I654" i="13"/>
  <c r="L654" i="13"/>
  <c r="F654" i="13"/>
  <c r="H654" i="13"/>
  <c r="E819" i="11"/>
  <c r="G819" i="11"/>
  <c r="L819" i="11"/>
  <c r="I819" i="11"/>
  <c r="H819" i="11"/>
  <c r="J819" i="11"/>
  <c r="K819" i="11"/>
  <c r="F819" i="11"/>
  <c r="E782" i="11"/>
  <c r="L782" i="11"/>
  <c r="G782" i="11"/>
  <c r="J782" i="11"/>
  <c r="F782" i="11"/>
  <c r="I782" i="11"/>
  <c r="H782" i="11"/>
  <c r="K782" i="11"/>
  <c r="E759" i="11"/>
  <c r="K759" i="11"/>
  <c r="H759" i="11"/>
  <c r="L759" i="11"/>
  <c r="I759" i="11"/>
  <c r="F759" i="11"/>
  <c r="G759" i="11"/>
  <c r="J759" i="11"/>
  <c r="E764" i="11"/>
  <c r="L764" i="11"/>
  <c r="G764" i="11"/>
  <c r="J764" i="11"/>
  <c r="K764" i="11"/>
  <c r="H764" i="11"/>
  <c r="F764" i="11"/>
  <c r="I764" i="11"/>
  <c r="E742" i="11"/>
  <c r="I742" i="11"/>
  <c r="K742" i="11"/>
  <c r="J742" i="11"/>
  <c r="L742" i="11"/>
  <c r="H742" i="11"/>
  <c r="G742" i="11"/>
  <c r="F742" i="11"/>
  <c r="E559" i="12"/>
  <c r="F559" i="12"/>
  <c r="H559" i="12"/>
  <c r="K559" i="12"/>
  <c r="I559" i="12"/>
  <c r="G559" i="12"/>
  <c r="L559" i="12"/>
  <c r="J559" i="12"/>
  <c r="E709" i="11"/>
  <c r="I709" i="11"/>
  <c r="G709" i="11"/>
  <c r="J709" i="11"/>
  <c r="H709" i="11"/>
  <c r="K709" i="11"/>
  <c r="L709" i="11"/>
  <c r="F709" i="11"/>
  <c r="E682" i="11"/>
  <c r="F682" i="11"/>
  <c r="I682" i="11"/>
  <c r="L682" i="11"/>
  <c r="G682" i="11"/>
  <c r="H682" i="11"/>
  <c r="J682" i="11"/>
  <c r="K682" i="11"/>
  <c r="E655" i="11"/>
  <c r="H655" i="11"/>
  <c r="I655" i="11"/>
  <c r="F655" i="11"/>
  <c r="G655" i="11"/>
  <c r="L655" i="11"/>
  <c r="K655" i="11"/>
  <c r="J655" i="11"/>
  <c r="E624" i="11"/>
  <c r="K624" i="11"/>
  <c r="F624" i="11"/>
  <c r="I624" i="11"/>
  <c r="G624" i="11"/>
  <c r="J624" i="11"/>
  <c r="H624" i="11"/>
  <c r="L624" i="11"/>
  <c r="E625" i="11"/>
  <c r="J625" i="11"/>
  <c r="H625" i="11"/>
  <c r="L625" i="11"/>
  <c r="I625" i="11"/>
  <c r="F625" i="11"/>
  <c r="G625" i="11"/>
  <c r="K625" i="11"/>
  <c r="E582" i="11"/>
  <c r="J582" i="11"/>
  <c r="K582" i="11"/>
  <c r="L582" i="11"/>
  <c r="H582" i="11"/>
  <c r="F582" i="11"/>
  <c r="G582" i="11"/>
  <c r="I582" i="11"/>
  <c r="E457" i="11"/>
  <c r="I457" i="11"/>
  <c r="K457" i="11"/>
  <c r="F457" i="11"/>
  <c r="G457" i="11"/>
  <c r="J457" i="11"/>
  <c r="L457" i="11"/>
  <c r="H457" i="11"/>
  <c r="E552" i="11"/>
  <c r="G552" i="11"/>
  <c r="H552" i="11"/>
  <c r="K552" i="11"/>
  <c r="L552" i="11"/>
  <c r="F552" i="11"/>
  <c r="J552" i="11"/>
  <c r="I552" i="11"/>
  <c r="E410" i="13"/>
  <c r="H410" i="13"/>
  <c r="F410" i="13"/>
  <c r="J410" i="13"/>
  <c r="I410" i="13"/>
  <c r="G410" i="13"/>
  <c r="K410" i="13"/>
  <c r="L410" i="13"/>
  <c r="E384" i="13"/>
  <c r="L384" i="13"/>
  <c r="F384" i="13"/>
  <c r="J384" i="13"/>
  <c r="H384" i="13"/>
  <c r="G384" i="13"/>
  <c r="K384" i="13"/>
  <c r="I384" i="13"/>
  <c r="E381" i="11"/>
  <c r="L381" i="11"/>
  <c r="I381" i="11"/>
  <c r="J381" i="11"/>
  <c r="F381" i="11"/>
  <c r="G381" i="11"/>
  <c r="H381" i="11"/>
  <c r="K381" i="11"/>
  <c r="E364" i="13"/>
  <c r="H364" i="13"/>
  <c r="G364" i="13"/>
  <c r="F364" i="13"/>
  <c r="I364" i="13"/>
  <c r="L364" i="13"/>
  <c r="J364" i="13"/>
  <c r="K364" i="13"/>
  <c r="E495" i="11"/>
  <c r="K495" i="11"/>
  <c r="I495" i="11"/>
  <c r="L495" i="11"/>
  <c r="H495" i="11"/>
  <c r="F495" i="11"/>
  <c r="G495" i="11"/>
  <c r="J495" i="11"/>
  <c r="E499" i="11"/>
  <c r="J499" i="11"/>
  <c r="I499" i="11"/>
  <c r="K499" i="11"/>
  <c r="F499" i="11"/>
  <c r="H499" i="11"/>
  <c r="L499" i="11"/>
  <c r="G499" i="11"/>
  <c r="E598" i="11"/>
  <c r="H598" i="11"/>
  <c r="G598" i="11"/>
  <c r="K598" i="11"/>
  <c r="F598" i="11"/>
  <c r="L598" i="11"/>
  <c r="I598" i="11"/>
  <c r="J598" i="11"/>
  <c r="E444" i="11"/>
  <c r="H444" i="11"/>
  <c r="F444" i="11"/>
  <c r="I444" i="11"/>
  <c r="K444" i="11"/>
  <c r="J444" i="11"/>
  <c r="G444" i="11"/>
  <c r="L444" i="11"/>
  <c r="E432" i="11"/>
  <c r="K432" i="11"/>
  <c r="L432" i="11"/>
  <c r="G432" i="11"/>
  <c r="I432" i="11"/>
  <c r="F432" i="11"/>
  <c r="J432" i="11"/>
  <c r="H432" i="11"/>
  <c r="E402" i="11"/>
  <c r="J402" i="11"/>
  <c r="K402" i="11"/>
  <c r="L402" i="11"/>
  <c r="I402" i="11"/>
  <c r="F402" i="11"/>
  <c r="H402" i="11"/>
  <c r="G402" i="11"/>
  <c r="E389" i="11"/>
  <c r="K389" i="11"/>
  <c r="H389" i="11"/>
  <c r="J389" i="11"/>
  <c r="L389" i="11"/>
  <c r="I389" i="11"/>
  <c r="G389" i="11"/>
  <c r="F389" i="11"/>
  <c r="E362" i="11"/>
  <c r="K362" i="11"/>
  <c r="H362" i="11"/>
  <c r="F362" i="11"/>
  <c r="L362" i="11"/>
  <c r="G362" i="11"/>
  <c r="J362" i="11"/>
  <c r="I362" i="11"/>
  <c r="E217" i="11"/>
  <c r="F217" i="11"/>
  <c r="L217" i="11"/>
  <c r="G217" i="11"/>
  <c r="J217" i="11"/>
  <c r="K217" i="11"/>
  <c r="I217" i="11"/>
  <c r="H217" i="11"/>
  <c r="E334" i="11"/>
  <c r="J334" i="11"/>
  <c r="I334" i="11"/>
  <c r="F334" i="11"/>
  <c r="H334" i="11"/>
  <c r="G334" i="11"/>
  <c r="K334" i="11"/>
  <c r="L334" i="11"/>
  <c r="E324" i="11"/>
  <c r="H324" i="11"/>
  <c r="F324" i="11"/>
  <c r="L324" i="11"/>
  <c r="K324" i="11"/>
  <c r="J324" i="11"/>
  <c r="G324" i="11"/>
  <c r="I324" i="11"/>
  <c r="E302" i="11"/>
  <c r="K302" i="11"/>
  <c r="L302" i="11"/>
  <c r="G302" i="11"/>
  <c r="I302" i="11"/>
  <c r="F302" i="11"/>
  <c r="H302" i="11"/>
  <c r="J302" i="11"/>
  <c r="E305" i="11"/>
  <c r="H305" i="11"/>
  <c r="L305" i="11"/>
  <c r="G305" i="11"/>
  <c r="I305" i="11"/>
  <c r="J305" i="11"/>
  <c r="K305" i="11"/>
  <c r="F305" i="11"/>
  <c r="E94" i="13"/>
  <c r="H94" i="13"/>
  <c r="I94" i="13"/>
  <c r="G94" i="13"/>
  <c r="J94" i="13"/>
  <c r="L94" i="13"/>
  <c r="K94" i="13"/>
  <c r="F94" i="13"/>
  <c r="I124" i="11"/>
  <c r="J124" i="11"/>
  <c r="K124" i="11"/>
  <c r="G124" i="11"/>
  <c r="F124" i="11"/>
  <c r="L124" i="11"/>
  <c r="H124" i="11"/>
  <c r="E232" i="11"/>
  <c r="K232" i="11"/>
  <c r="F232" i="11"/>
  <c r="J232" i="11"/>
  <c r="L232" i="11"/>
  <c r="G232" i="11"/>
  <c r="I232" i="11"/>
  <c r="H232" i="11"/>
  <c r="K247" i="25"/>
  <c r="H106" i="13"/>
  <c r="F106" i="13"/>
  <c r="G86" i="13"/>
  <c r="L86" i="13"/>
  <c r="I106" i="13"/>
  <c r="L106" i="13"/>
  <c r="J86" i="13"/>
  <c r="F86" i="13"/>
  <c r="K86" i="13"/>
  <c r="K106" i="13"/>
  <c r="G106" i="13"/>
  <c r="H86" i="13"/>
  <c r="I86" i="13"/>
  <c r="J106" i="13"/>
  <c r="J96" i="13"/>
  <c r="H96" i="13"/>
  <c r="K96" i="13"/>
  <c r="I96" i="13"/>
  <c r="L96" i="13"/>
  <c r="G96" i="13"/>
  <c r="F96" i="13"/>
  <c r="K116" i="13"/>
  <c r="G116" i="13"/>
  <c r="F116" i="13"/>
  <c r="L726" i="13"/>
  <c r="I696" i="13"/>
  <c r="H346" i="13"/>
  <c r="L266" i="13"/>
  <c r="H906" i="13"/>
  <c r="G336" i="13"/>
  <c r="J336" i="13"/>
  <c r="I396" i="13"/>
  <c r="L846" i="13"/>
  <c r="K586" i="13"/>
  <c r="G266" i="13"/>
  <c r="K726" i="13"/>
  <c r="L826" i="13"/>
  <c r="K776" i="13"/>
  <c r="H876" i="13"/>
  <c r="J556" i="13"/>
  <c r="F506" i="13"/>
  <c r="K276" i="13"/>
  <c r="H546" i="13"/>
  <c r="I126" i="13"/>
  <c r="J706" i="13"/>
  <c r="L776" i="13"/>
  <c r="J856" i="13"/>
  <c r="J626" i="13"/>
  <c r="K696" i="13"/>
  <c r="G786" i="13"/>
  <c r="J136" i="13"/>
  <c r="H656" i="13"/>
  <c r="L706" i="13"/>
  <c r="J416" i="13"/>
  <c r="H756" i="13"/>
  <c r="J126" i="13"/>
  <c r="L866" i="13"/>
  <c r="J266" i="13"/>
  <c r="K496" i="13"/>
  <c r="G656" i="13"/>
  <c r="L436" i="13"/>
  <c r="J356" i="13"/>
  <c r="F866" i="13"/>
  <c r="H556" i="13"/>
  <c r="L876" i="13"/>
  <c r="I596" i="13"/>
  <c r="I506" i="13"/>
  <c r="F576" i="13"/>
  <c r="F656" i="13"/>
  <c r="L696" i="13"/>
  <c r="G726" i="13"/>
  <c r="J786" i="13"/>
  <c r="J406" i="13"/>
  <c r="F766" i="13"/>
  <c r="G556" i="13"/>
  <c r="K706" i="13"/>
  <c r="F176" i="13"/>
  <c r="I116" i="13"/>
  <c r="K676" i="13"/>
  <c r="J946" i="13"/>
  <c r="L366" i="13"/>
  <c r="K656" i="13"/>
  <c r="J116" i="13"/>
  <c r="J436" i="13"/>
  <c r="G856" i="13"/>
  <c r="J526" i="13"/>
  <c r="F696" i="13"/>
  <c r="F416" i="13"/>
  <c r="G136" i="13"/>
  <c r="I656" i="13"/>
  <c r="K636" i="13"/>
  <c r="K826" i="13"/>
  <c r="G696" i="13"/>
  <c r="I566" i="13"/>
  <c r="L136" i="13"/>
  <c r="K266" i="13"/>
  <c r="K186" i="13"/>
  <c r="G766" i="13"/>
  <c r="G596" i="13"/>
  <c r="G636" i="13"/>
  <c r="F326" i="13"/>
  <c r="L906" i="13"/>
  <c r="G776" i="13"/>
  <c r="H596" i="13"/>
  <c r="J486" i="13"/>
  <c r="H176" i="13"/>
  <c r="L816" i="13"/>
  <c r="G146" i="13"/>
  <c r="G926" i="13"/>
  <c r="F946" i="13"/>
  <c r="J896" i="13"/>
  <c r="I336" i="13"/>
  <c r="L896" i="13"/>
  <c r="H636" i="13"/>
  <c r="L616" i="13"/>
  <c r="I466" i="13"/>
  <c r="G396" i="13"/>
  <c r="F336" i="13"/>
  <c r="H246" i="13"/>
  <c r="G306" i="13"/>
  <c r="I536" i="13"/>
  <c r="K466" i="13"/>
  <c r="F516" i="13"/>
  <c r="F436" i="13"/>
  <c r="H616" i="13"/>
  <c r="F896" i="13"/>
  <c r="G276" i="13"/>
  <c r="H846" i="13"/>
  <c r="H496" i="13"/>
  <c r="I936" i="13"/>
  <c r="G486" i="13"/>
  <c r="I476" i="13"/>
  <c r="F156" i="13"/>
  <c r="F286" i="13"/>
  <c r="G496" i="13"/>
  <c r="H236" i="13"/>
  <c r="F456" i="13"/>
  <c r="J756" i="13"/>
  <c r="H156" i="13"/>
  <c r="I516" i="13"/>
  <c r="J776" i="13"/>
  <c r="J506" i="13"/>
  <c r="I666" i="13"/>
  <c r="K956" i="13"/>
  <c r="H366" i="13"/>
  <c r="I386" i="13"/>
  <c r="K416" i="13"/>
  <c r="G896" i="13"/>
  <c r="L306" i="13"/>
  <c r="L606" i="13"/>
  <c r="J866" i="13"/>
  <c r="K366" i="13"/>
  <c r="G256" i="13"/>
  <c r="G206" i="13"/>
  <c r="I456" i="13"/>
  <c r="H486" i="13"/>
  <c r="H126" i="13"/>
  <c r="I426" i="13"/>
  <c r="L246" i="13"/>
  <c r="F546" i="13"/>
  <c r="G816" i="13"/>
  <c r="G286" i="13"/>
  <c r="H786" i="13"/>
  <c r="H466" i="13"/>
  <c r="K606" i="13"/>
  <c r="F856" i="13"/>
  <c r="I896" i="13"/>
  <c r="L276" i="13"/>
  <c r="F966" i="13"/>
  <c r="H776" i="13"/>
  <c r="G836" i="13"/>
  <c r="G126" i="13"/>
  <c r="F916" i="13"/>
  <c r="G456" i="13"/>
  <c r="J636" i="13"/>
  <c r="H766" i="13"/>
  <c r="K566" i="13"/>
  <c r="K536" i="13"/>
  <c r="J276" i="13"/>
  <c r="F446" i="13"/>
  <c r="F186" i="13"/>
  <c r="J586" i="13"/>
  <c r="I406" i="13"/>
  <c r="F616" i="13"/>
  <c r="J846" i="13"/>
  <c r="J366" i="13"/>
  <c r="K846" i="13"/>
  <c r="I286" i="13"/>
  <c r="J906" i="13"/>
  <c r="K476" i="13"/>
  <c r="J316" i="13"/>
  <c r="I366" i="13"/>
  <c r="K516" i="13"/>
  <c r="I706" i="13"/>
  <c r="I866" i="13"/>
  <c r="L326" i="13"/>
  <c r="K766" i="13"/>
  <c r="F566" i="13"/>
  <c r="K746" i="13"/>
  <c r="F266" i="13"/>
  <c r="F586" i="13"/>
  <c r="J426" i="13"/>
  <c r="L526" i="13"/>
  <c r="F726" i="13"/>
  <c r="K856" i="13"/>
  <c r="L566" i="13"/>
  <c r="L556" i="13"/>
  <c r="I736" i="13"/>
  <c r="J606" i="13"/>
  <c r="K686" i="13"/>
  <c r="K716" i="13"/>
  <c r="F876" i="13"/>
  <c r="L356" i="13"/>
  <c r="G676" i="13"/>
  <c r="I416" i="13"/>
  <c r="J616" i="13"/>
  <c r="F676" i="13"/>
  <c r="F366" i="13"/>
  <c r="J716" i="13"/>
  <c r="H836" i="13"/>
  <c r="F956" i="13"/>
  <c r="L336" i="13"/>
  <c r="F466" i="13"/>
  <c r="I806" i="13"/>
  <c r="L626" i="13"/>
  <c r="I356" i="13"/>
  <c r="J676" i="13"/>
  <c r="K326" i="13"/>
  <c r="K336" i="13"/>
  <c r="J746" i="13"/>
  <c r="I786" i="13"/>
  <c r="K226" i="13"/>
  <c r="G866" i="13"/>
  <c r="J256" i="13"/>
  <c r="K596" i="13"/>
  <c r="H716" i="13"/>
  <c r="I686" i="13"/>
  <c r="I906" i="13"/>
  <c r="L786" i="13"/>
  <c r="H926" i="13"/>
  <c r="K246" i="13"/>
  <c r="G526" i="13"/>
  <c r="H816" i="13"/>
  <c r="H826" i="13"/>
  <c r="L166" i="13"/>
  <c r="J346" i="13"/>
  <c r="F846" i="13"/>
  <c r="F396" i="13"/>
  <c r="I556" i="13"/>
  <c r="F346" i="13"/>
  <c r="F406" i="13"/>
  <c r="L916" i="13"/>
  <c r="J306" i="13"/>
  <c r="I626" i="13"/>
  <c r="J666" i="13"/>
  <c r="G166" i="13"/>
  <c r="G386" i="13"/>
  <c r="K896" i="13"/>
  <c r="J456" i="13"/>
  <c r="L126" i="13"/>
  <c r="F276" i="13"/>
  <c r="K206" i="13"/>
  <c r="I726" i="13"/>
  <c r="K796" i="13"/>
  <c r="J446" i="13"/>
  <c r="J736" i="13"/>
  <c r="G616" i="13"/>
  <c r="K816" i="13"/>
  <c r="H406" i="13"/>
  <c r="G876" i="13"/>
  <c r="L736" i="13"/>
  <c r="H866" i="13"/>
  <c r="F316" i="13"/>
  <c r="I526" i="13"/>
  <c r="F936" i="13"/>
  <c r="G536" i="13"/>
  <c r="H796" i="13"/>
  <c r="K136" i="13"/>
  <c r="I766" i="13"/>
  <c r="H396" i="13"/>
  <c r="H206" i="13"/>
  <c r="H896" i="13"/>
  <c r="K926" i="13"/>
  <c r="L176" i="13"/>
  <c r="I446" i="13"/>
  <c r="I236" i="13"/>
  <c r="G966" i="13"/>
  <c r="I176" i="13"/>
  <c r="I276" i="13"/>
  <c r="H536" i="13"/>
  <c r="G176" i="13"/>
  <c r="H306" i="13"/>
  <c r="L256" i="13"/>
  <c r="F746" i="13"/>
  <c r="F476" i="13"/>
  <c r="K836" i="13"/>
  <c r="I496" i="13"/>
  <c r="I876" i="13"/>
  <c r="K936" i="13"/>
  <c r="H146" i="13"/>
  <c r="H186" i="13"/>
  <c r="G716" i="13"/>
  <c r="F646" i="13"/>
  <c r="F686" i="13"/>
  <c r="J566" i="13"/>
  <c r="K546" i="13"/>
  <c r="J496" i="13"/>
  <c r="H256" i="13"/>
  <c r="I266" i="13"/>
  <c r="I256" i="13"/>
  <c r="H576" i="13"/>
  <c r="K386" i="13"/>
  <c r="G946" i="13"/>
  <c r="J836" i="13"/>
  <c r="I946" i="13"/>
  <c r="K576" i="13"/>
  <c r="L576" i="13"/>
  <c r="K526" i="13"/>
  <c r="G406" i="13"/>
  <c r="H526" i="13"/>
  <c r="J916" i="13"/>
  <c r="L936" i="13"/>
  <c r="L766" i="13"/>
  <c r="G666" i="13"/>
  <c r="L476" i="13"/>
  <c r="I326" i="13"/>
  <c r="L666" i="13"/>
  <c r="H166" i="13"/>
  <c r="I146" i="13"/>
  <c r="L806" i="13"/>
  <c r="L516" i="13"/>
  <c r="G846" i="13"/>
  <c r="J466" i="13"/>
  <c r="L156" i="13"/>
  <c r="L236" i="13"/>
  <c r="G566" i="13"/>
  <c r="H706" i="13"/>
  <c r="K126" i="13"/>
  <c r="I226" i="13"/>
  <c r="L656" i="13"/>
  <c r="L226" i="13"/>
  <c r="K646" i="13"/>
  <c r="K966" i="13"/>
  <c r="F526" i="13"/>
  <c r="F716" i="13"/>
  <c r="I636" i="13"/>
  <c r="F306" i="13"/>
  <c r="K866" i="13"/>
  <c r="K946" i="13"/>
  <c r="J936" i="13"/>
  <c r="F136" i="13"/>
  <c r="K626" i="13"/>
  <c r="L676" i="13"/>
  <c r="L446" i="13"/>
  <c r="G326" i="13"/>
  <c r="G446" i="13"/>
  <c r="L186" i="13"/>
  <c r="I606" i="13"/>
  <c r="L116" i="13"/>
  <c r="L456" i="13"/>
  <c r="L596" i="13"/>
  <c r="L396" i="13"/>
  <c r="L416" i="13"/>
  <c r="I776" i="13"/>
  <c r="G686" i="13"/>
  <c r="L956" i="13"/>
  <c r="G826" i="13"/>
  <c r="F256" i="13"/>
  <c r="G226" i="13"/>
  <c r="L286" i="13"/>
  <c r="K916" i="13"/>
  <c r="I836" i="13"/>
  <c r="J536" i="13"/>
  <c r="J876" i="13"/>
  <c r="H916" i="13"/>
  <c r="K236" i="13"/>
  <c r="L346" i="13"/>
  <c r="G476" i="13"/>
  <c r="L646" i="13"/>
  <c r="G796" i="13"/>
  <c r="K736" i="13"/>
  <c r="G516" i="13"/>
  <c r="I916" i="13"/>
  <c r="I546" i="13"/>
  <c r="J796" i="13"/>
  <c r="F226" i="13"/>
  <c r="J966" i="13"/>
  <c r="G246" i="13"/>
  <c r="F386" i="13"/>
  <c r="J816" i="13"/>
  <c r="L386" i="13"/>
  <c r="L496" i="13"/>
  <c r="I746" i="13"/>
  <c r="I486" i="13"/>
  <c r="F496" i="13"/>
  <c r="F486" i="13"/>
  <c r="H456" i="13"/>
  <c r="G736" i="13"/>
  <c r="L756" i="13"/>
  <c r="L146" i="13"/>
  <c r="H566" i="13"/>
  <c r="L856" i="13"/>
  <c r="H696" i="13"/>
  <c r="I716" i="13"/>
  <c r="J926" i="13"/>
  <c r="G436" i="13"/>
  <c r="J576" i="13"/>
  <c r="L536" i="13"/>
  <c r="F816" i="13"/>
  <c r="L206" i="13"/>
  <c r="K316" i="13"/>
  <c r="K906" i="13"/>
  <c r="G606" i="13"/>
  <c r="F776" i="13"/>
  <c r="K486" i="13"/>
  <c r="K756" i="13"/>
  <c r="J386" i="13"/>
  <c r="I156" i="13"/>
  <c r="H736" i="13"/>
  <c r="H666" i="13"/>
  <c r="K446" i="13"/>
  <c r="G316" i="13"/>
  <c r="K256" i="13"/>
  <c r="H446" i="13"/>
  <c r="F146" i="13"/>
  <c r="J476" i="13"/>
  <c r="G156" i="13"/>
  <c r="H676" i="13"/>
  <c r="F636" i="13"/>
  <c r="H586" i="13"/>
  <c r="I306" i="13"/>
  <c r="F206" i="13"/>
  <c r="K156" i="13"/>
  <c r="J286" i="13"/>
  <c r="H136" i="13"/>
  <c r="H226" i="13"/>
  <c r="H626" i="13"/>
  <c r="H426" i="13"/>
  <c r="F556" i="13"/>
  <c r="H476" i="13"/>
  <c r="H286" i="13"/>
  <c r="I436" i="13"/>
  <c r="L636" i="13"/>
  <c r="H726" i="13"/>
  <c r="J176" i="13"/>
  <c r="G906" i="13"/>
  <c r="K166" i="13"/>
  <c r="J186" i="13"/>
  <c r="K426" i="13"/>
  <c r="K616" i="13"/>
  <c r="G186" i="13"/>
  <c r="J246" i="13"/>
  <c r="F806" i="13"/>
  <c r="F356" i="13"/>
  <c r="I346" i="13"/>
  <c r="K176" i="13"/>
  <c r="I966" i="13"/>
  <c r="G646" i="13"/>
  <c r="K556" i="13"/>
  <c r="I676" i="13"/>
  <c r="G756" i="13"/>
  <c r="F596" i="13"/>
  <c r="H336" i="13"/>
  <c r="H416" i="13"/>
  <c r="H116" i="13"/>
  <c r="J656" i="13"/>
  <c r="J156" i="13"/>
  <c r="G916" i="13"/>
  <c r="I186" i="13"/>
  <c r="L966" i="13"/>
  <c r="F166" i="13"/>
  <c r="F126" i="13"/>
  <c r="F756" i="13"/>
  <c r="I826" i="13"/>
  <c r="H806" i="13"/>
  <c r="J686" i="13"/>
  <c r="J236" i="13"/>
  <c r="H316" i="13"/>
  <c r="J596" i="13"/>
  <c r="K396" i="13"/>
  <c r="L316" i="13"/>
  <c r="L466" i="13"/>
  <c r="G956" i="13"/>
  <c r="I796" i="13"/>
  <c r="L836" i="13"/>
  <c r="L926" i="13"/>
  <c r="L426" i="13"/>
  <c r="I956" i="13"/>
  <c r="G706" i="13"/>
  <c r="F926" i="13"/>
  <c r="F606" i="13"/>
  <c r="G416" i="13"/>
  <c r="K876" i="13"/>
  <c r="L796" i="13"/>
  <c r="I616" i="13"/>
  <c r="G466" i="13"/>
  <c r="L686" i="13"/>
  <c r="L546" i="13"/>
  <c r="H966" i="13"/>
  <c r="J326" i="13"/>
  <c r="J146" i="13"/>
  <c r="J956" i="13"/>
  <c r="G746" i="13"/>
  <c r="F536" i="13"/>
  <c r="G576" i="13"/>
  <c r="F236" i="13"/>
  <c r="H646" i="13"/>
  <c r="J206" i="13"/>
  <c r="H606" i="13"/>
  <c r="L486" i="13"/>
  <c r="H516" i="13"/>
  <c r="H686" i="13"/>
  <c r="H936" i="13"/>
  <c r="L506" i="13"/>
  <c r="F706" i="13"/>
  <c r="H326" i="13"/>
  <c r="J826" i="13"/>
  <c r="F836" i="13"/>
  <c r="F666" i="13"/>
  <c r="I756" i="13"/>
  <c r="J696" i="13"/>
  <c r="J226" i="13"/>
  <c r="K306" i="13"/>
  <c r="L406" i="13"/>
  <c r="J396" i="13"/>
  <c r="H386" i="13"/>
  <c r="H506" i="13"/>
  <c r="I246" i="13"/>
  <c r="L946" i="13"/>
  <c r="I576" i="13"/>
  <c r="F626" i="13"/>
  <c r="K666" i="13"/>
  <c r="J546" i="13"/>
  <c r="J166" i="13"/>
  <c r="I646" i="13"/>
  <c r="H856" i="13"/>
  <c r="F786" i="13"/>
  <c r="I206" i="13"/>
  <c r="G506" i="13"/>
  <c r="K146" i="13"/>
  <c r="H266" i="13"/>
  <c r="H356" i="13"/>
  <c r="K356" i="13"/>
  <c r="K506" i="13"/>
  <c r="L586" i="13"/>
  <c r="K786" i="13"/>
  <c r="F736" i="13"/>
  <c r="H746" i="13"/>
  <c r="G936" i="13"/>
  <c r="F426" i="13"/>
  <c r="F246" i="13"/>
  <c r="F826" i="13"/>
  <c r="G236" i="13"/>
  <c r="G366" i="13"/>
  <c r="I166" i="13"/>
  <c r="I586" i="13"/>
  <c r="I846" i="13"/>
  <c r="K456" i="13"/>
  <c r="G806" i="13"/>
  <c r="J726" i="13"/>
  <c r="J516" i="13"/>
  <c r="F796" i="13"/>
  <c r="F906" i="13"/>
  <c r="L716" i="13"/>
  <c r="H436" i="13"/>
  <c r="I856" i="13"/>
  <c r="G546" i="13"/>
  <c r="G626" i="13"/>
  <c r="K806" i="13"/>
  <c r="G346" i="13"/>
  <c r="K436" i="13"/>
  <c r="H946" i="13"/>
  <c r="H956" i="13"/>
  <c r="K406" i="13"/>
  <c r="J806" i="13"/>
  <c r="K286" i="13"/>
  <c r="I816" i="13"/>
  <c r="J766" i="13"/>
  <c r="K346" i="13"/>
  <c r="L746" i="13"/>
  <c r="G426" i="13"/>
  <c r="I136" i="13"/>
  <c r="G356" i="13"/>
  <c r="H276" i="13"/>
  <c r="J646" i="13"/>
  <c r="G586" i="13"/>
  <c r="I316" i="13"/>
  <c r="I926" i="13"/>
  <c r="K976" i="13"/>
  <c r="L976" i="13"/>
  <c r="G976" i="13"/>
  <c r="I976" i="13"/>
  <c r="H976" i="13"/>
  <c r="J976" i="13"/>
  <c r="F976" i="13"/>
  <c r="K119" i="11"/>
  <c r="J119" i="11"/>
  <c r="L119" i="11"/>
  <c r="I119" i="11"/>
  <c r="F119" i="11"/>
  <c r="G119" i="11"/>
  <c r="H119" i="11"/>
  <c r="E239" i="11"/>
  <c r="L239" i="11"/>
  <c r="H239" i="11"/>
  <c r="J239" i="11"/>
  <c r="G239" i="11"/>
  <c r="K239" i="11"/>
  <c r="F239" i="11"/>
  <c r="I239" i="11"/>
  <c r="E298" i="11"/>
  <c r="F298" i="11"/>
  <c r="K298" i="11"/>
  <c r="I298" i="11"/>
  <c r="L298" i="11"/>
  <c r="H298" i="11"/>
  <c r="G298" i="11"/>
  <c r="J298" i="11"/>
  <c r="E188" i="11"/>
  <c r="G188" i="11"/>
  <c r="L188" i="11"/>
  <c r="I188" i="11"/>
  <c r="J188" i="11"/>
  <c r="F188" i="11"/>
  <c r="K188" i="11"/>
  <c r="H188" i="11"/>
  <c r="K135" i="25"/>
  <c r="F96" i="12"/>
  <c r="I96" i="12"/>
  <c r="F86" i="12"/>
  <c r="G86" i="12"/>
  <c r="G106" i="12"/>
  <c r="L106" i="12"/>
  <c r="I106" i="12"/>
  <c r="L96" i="12"/>
  <c r="H86" i="12"/>
  <c r="H106" i="12"/>
  <c r="K106" i="12"/>
  <c r="G96" i="12"/>
  <c r="K96" i="12"/>
  <c r="K86" i="12"/>
  <c r="I86" i="12"/>
  <c r="J106" i="12"/>
  <c r="H96" i="12"/>
  <c r="J96" i="12"/>
  <c r="J86" i="12"/>
  <c r="L86" i="12"/>
  <c r="K116" i="12"/>
  <c r="G116" i="12"/>
  <c r="H696" i="12"/>
  <c r="G636" i="12"/>
  <c r="H386" i="12"/>
  <c r="L476" i="12"/>
  <c r="G666" i="12"/>
  <c r="G606" i="12"/>
  <c r="I346" i="12"/>
  <c r="G496" i="12"/>
  <c r="G256" i="12"/>
  <c r="F646" i="12"/>
  <c r="L176" i="12"/>
  <c r="L576" i="12"/>
  <c r="G916" i="12"/>
  <c r="K756" i="12"/>
  <c r="G296" i="12"/>
  <c r="J516" i="12"/>
  <c r="H636" i="12"/>
  <c r="G316" i="12"/>
  <c r="J156" i="12"/>
  <c r="H846" i="12"/>
  <c r="L486" i="12"/>
  <c r="H336" i="12"/>
  <c r="K196" i="12"/>
  <c r="F486" i="12"/>
  <c r="G696" i="12"/>
  <c r="F206" i="12"/>
  <c r="F696" i="12"/>
  <c r="H916" i="12"/>
  <c r="J706" i="12"/>
  <c r="F596" i="12"/>
  <c r="G536" i="12"/>
  <c r="H586" i="12"/>
  <c r="H276" i="12"/>
  <c r="K716" i="12"/>
  <c r="H926" i="12"/>
  <c r="L866" i="12"/>
  <c r="K156" i="12"/>
  <c r="G876" i="12"/>
  <c r="F156" i="12"/>
  <c r="K216" i="12"/>
  <c r="I476" i="12"/>
  <c r="L836" i="12"/>
  <c r="H766" i="12"/>
  <c r="L766" i="12"/>
  <c r="J826" i="12"/>
  <c r="K126" i="12"/>
  <c r="K536" i="12"/>
  <c r="H876" i="12"/>
  <c r="H306" i="12"/>
  <c r="I446" i="12"/>
  <c r="I256" i="12"/>
  <c r="J416" i="12"/>
  <c r="H936" i="12"/>
  <c r="L536" i="12"/>
  <c r="G306" i="12"/>
  <c r="F886" i="12"/>
  <c r="I906" i="12"/>
  <c r="L226" i="12"/>
  <c r="J916" i="12"/>
  <c r="H526" i="12"/>
  <c r="G406" i="12"/>
  <c r="H376" i="12"/>
  <c r="G956" i="12"/>
  <c r="J556" i="12"/>
  <c r="L696" i="12"/>
  <c r="L186" i="12"/>
  <c r="F176" i="12"/>
  <c r="H856" i="12"/>
  <c r="G796" i="12"/>
  <c r="K316" i="12"/>
  <c r="I296" i="12"/>
  <c r="K816" i="12"/>
  <c r="G906" i="12"/>
  <c r="L926" i="12"/>
  <c r="I316" i="12"/>
  <c r="H216" i="12"/>
  <c r="J136" i="12"/>
  <c r="K136" i="12"/>
  <c r="I586" i="12"/>
  <c r="K306" i="12"/>
  <c r="J596" i="12"/>
  <c r="L946" i="12"/>
  <c r="J836" i="12"/>
  <c r="K826" i="12"/>
  <c r="K726" i="12"/>
  <c r="L366" i="12"/>
  <c r="F396" i="12"/>
  <c r="F526" i="12"/>
  <c r="L616" i="12"/>
  <c r="F686" i="12"/>
  <c r="L506" i="12"/>
  <c r="K276" i="12"/>
  <c r="F136" i="12"/>
  <c r="H616" i="12"/>
  <c r="K896" i="12"/>
  <c r="L116" i="12"/>
  <c r="F316" i="12"/>
  <c r="H596" i="12"/>
  <c r="L916" i="12"/>
  <c r="I606" i="12"/>
  <c r="K486" i="12"/>
  <c r="L216" i="12"/>
  <c r="L756" i="12"/>
  <c r="G136" i="12"/>
  <c r="G426" i="12"/>
  <c r="J606" i="12"/>
  <c r="K166" i="12"/>
  <c r="I266" i="12"/>
  <c r="J346" i="12"/>
  <c r="L426" i="12"/>
  <c r="L876" i="12"/>
  <c r="G466" i="12"/>
  <c r="F116" i="12"/>
  <c r="H116" i="12"/>
  <c r="L136" i="12"/>
  <c r="F866" i="12"/>
  <c r="J746" i="12"/>
  <c r="J306" i="12"/>
  <c r="F706" i="12"/>
  <c r="K496" i="12"/>
  <c r="F286" i="12"/>
  <c r="J176" i="12"/>
  <c r="K916" i="12"/>
  <c r="I426" i="12"/>
  <c r="K616" i="12"/>
  <c r="I646" i="12"/>
  <c r="L586" i="12"/>
  <c r="I116" i="12"/>
  <c r="F856" i="12"/>
  <c r="I166" i="12"/>
  <c r="I756" i="12"/>
  <c r="L316" i="12"/>
  <c r="G456" i="12"/>
  <c r="F216" i="12"/>
  <c r="G226" i="12"/>
  <c r="F586" i="12"/>
  <c r="F436" i="12"/>
  <c r="K376" i="12"/>
  <c r="J586" i="12"/>
  <c r="K856" i="12"/>
  <c r="I636" i="12"/>
  <c r="I186" i="12"/>
  <c r="G866" i="12"/>
  <c r="J756" i="12"/>
  <c r="G336" i="12"/>
  <c r="H356" i="12"/>
  <c r="L666" i="12"/>
  <c r="G576" i="12"/>
  <c r="F406" i="12"/>
  <c r="G556" i="12"/>
  <c r="K436" i="12"/>
  <c r="K256" i="12"/>
  <c r="L396" i="12"/>
  <c r="G436" i="12"/>
  <c r="I786" i="12"/>
  <c r="I656" i="12"/>
  <c r="H796" i="12"/>
  <c r="I286" i="12"/>
  <c r="J256" i="12"/>
  <c r="K406" i="12"/>
  <c r="H146" i="12"/>
  <c r="K796" i="12"/>
  <c r="G166" i="12"/>
  <c r="G816" i="12"/>
  <c r="K836" i="12"/>
  <c r="H286" i="12"/>
  <c r="J546" i="12"/>
  <c r="I776" i="12"/>
  <c r="L596" i="12"/>
  <c r="K206" i="12"/>
  <c r="H546" i="12"/>
  <c r="G246" i="12"/>
  <c r="G836" i="12"/>
  <c r="L356" i="12"/>
  <c r="L206" i="12"/>
  <c r="K456" i="12"/>
  <c r="K516" i="12"/>
  <c r="G936" i="12"/>
  <c r="K326" i="12"/>
  <c r="F576" i="12"/>
  <c r="I376" i="12"/>
  <c r="H456" i="12"/>
  <c r="F446" i="12"/>
  <c r="G386" i="12"/>
  <c r="G766" i="12"/>
  <c r="G236" i="12"/>
  <c r="J796" i="12"/>
  <c r="J566" i="12"/>
  <c r="F926" i="12"/>
  <c r="J696" i="12"/>
  <c r="G826" i="12"/>
  <c r="J726" i="12"/>
  <c r="F386" i="12"/>
  <c r="H606" i="12"/>
  <c r="J716" i="12"/>
  <c r="L526" i="12"/>
  <c r="F456" i="12"/>
  <c r="G416" i="12"/>
  <c r="F516" i="12"/>
  <c r="G526" i="12"/>
  <c r="J366" i="12"/>
  <c r="K906" i="12"/>
  <c r="G626" i="12"/>
  <c r="J446" i="12"/>
  <c r="I326" i="12"/>
  <c r="F736" i="12"/>
  <c r="G486" i="12"/>
  <c r="L496" i="12"/>
  <c r="K446" i="12"/>
  <c r="H886" i="12"/>
  <c r="I736" i="12"/>
  <c r="H676" i="12"/>
  <c r="I716" i="12"/>
  <c r="G276" i="12"/>
  <c r="F346" i="12"/>
  <c r="F306" i="12"/>
  <c r="L806" i="12"/>
  <c r="I896" i="12"/>
  <c r="L236" i="12"/>
  <c r="G686" i="12"/>
  <c r="L746" i="12"/>
  <c r="H626" i="12"/>
  <c r="J526" i="12"/>
  <c r="J266" i="12"/>
  <c r="G586" i="12"/>
  <c r="I436" i="12"/>
  <c r="K546" i="12"/>
  <c r="L126" i="12"/>
  <c r="F126" i="12"/>
  <c r="H476" i="12"/>
  <c r="H396" i="12"/>
  <c r="F506" i="12"/>
  <c r="I916" i="12"/>
  <c r="F936" i="12"/>
  <c r="K656" i="12"/>
  <c r="K366" i="12"/>
  <c r="L156" i="12"/>
  <c r="J876" i="12"/>
  <c r="J396" i="12"/>
  <c r="J676" i="12"/>
  <c r="J326" i="12"/>
  <c r="I596" i="12"/>
  <c r="I366" i="12"/>
  <c r="H466" i="12"/>
  <c r="I796" i="12"/>
  <c r="I866" i="12"/>
  <c r="I676" i="12"/>
  <c r="H556" i="12"/>
  <c r="L376" i="12"/>
  <c r="H136" i="12"/>
  <c r="J466" i="12"/>
  <c r="L936" i="12"/>
  <c r="F266" i="12"/>
  <c r="I306" i="12"/>
  <c r="H236" i="12"/>
  <c r="J116" i="12"/>
  <c r="H836" i="12"/>
  <c r="I456" i="12"/>
  <c r="L166" i="12"/>
  <c r="K236" i="12"/>
  <c r="J456" i="12"/>
  <c r="H516" i="12"/>
  <c r="I566" i="12"/>
  <c r="F236" i="12"/>
  <c r="G396" i="12"/>
  <c r="F186" i="12"/>
  <c r="K556" i="12"/>
  <c r="G846" i="12"/>
  <c r="I826" i="12"/>
  <c r="I236" i="12"/>
  <c r="L816" i="12"/>
  <c r="F296" i="12"/>
  <c r="J776" i="12"/>
  <c r="I466" i="12"/>
  <c r="K386" i="12"/>
  <c r="J926" i="12"/>
  <c r="J576" i="12"/>
  <c r="F666" i="12"/>
  <c r="L686" i="12"/>
  <c r="K356" i="12"/>
  <c r="G896" i="12"/>
  <c r="I766" i="12"/>
  <c r="I836" i="12"/>
  <c r="K426" i="12"/>
  <c r="L246" i="12"/>
  <c r="H536" i="12"/>
  <c r="L706" i="12"/>
  <c r="I536" i="12"/>
  <c r="I216" i="12"/>
  <c r="I526" i="12"/>
  <c r="L386" i="12"/>
  <c r="K596" i="12"/>
  <c r="J886" i="12"/>
  <c r="L446" i="12"/>
  <c r="F366" i="12"/>
  <c r="L286" i="12"/>
  <c r="K806" i="12"/>
  <c r="G596" i="12"/>
  <c r="G746" i="12"/>
  <c r="F426" i="12"/>
  <c r="I816" i="12"/>
  <c r="F756" i="12"/>
  <c r="L736" i="12"/>
  <c r="H686" i="12"/>
  <c r="H826" i="12"/>
  <c r="L716" i="12"/>
  <c r="F726" i="12"/>
  <c r="K146" i="12"/>
  <c r="K336" i="12"/>
  <c r="H496" i="12"/>
  <c r="H756" i="12"/>
  <c r="L416" i="12"/>
  <c r="J816" i="12"/>
  <c r="H646" i="12"/>
  <c r="H806" i="12"/>
  <c r="L326" i="12"/>
  <c r="I146" i="12"/>
  <c r="J206" i="12"/>
  <c r="G646" i="12"/>
  <c r="I206" i="12"/>
  <c r="J436" i="12"/>
  <c r="K606" i="12"/>
  <c r="K246" i="12"/>
  <c r="K286" i="12"/>
  <c r="I176" i="12"/>
  <c r="F546" i="12"/>
  <c r="I246" i="12"/>
  <c r="J786" i="12"/>
  <c r="J376" i="12"/>
  <c r="L826" i="12"/>
  <c r="J146" i="12"/>
  <c r="L546" i="12"/>
  <c r="F826" i="12"/>
  <c r="G886" i="12"/>
  <c r="L906" i="12"/>
  <c r="G926" i="12"/>
  <c r="L566" i="12"/>
  <c r="F956" i="12"/>
  <c r="L336" i="12"/>
  <c r="K926" i="12"/>
  <c r="J216" i="12"/>
  <c r="L466" i="12"/>
  <c r="F796" i="12"/>
  <c r="K936" i="12"/>
  <c r="G176" i="12"/>
  <c r="L606" i="12"/>
  <c r="J226" i="12"/>
  <c r="G266" i="12"/>
  <c r="K736" i="12"/>
  <c r="G376" i="12"/>
  <c r="H126" i="12"/>
  <c r="J506" i="12"/>
  <c r="G506" i="12"/>
  <c r="H366" i="12"/>
  <c r="I616" i="12"/>
  <c r="K526" i="12"/>
  <c r="H316" i="12"/>
  <c r="K686" i="12"/>
  <c r="I356" i="12"/>
  <c r="I496" i="12"/>
  <c r="H716" i="12"/>
  <c r="J186" i="12"/>
  <c r="J856" i="12"/>
  <c r="K696" i="12"/>
  <c r="J736" i="12"/>
  <c r="F496" i="12"/>
  <c r="H296" i="12"/>
  <c r="J686" i="12"/>
  <c r="I486" i="12"/>
  <c r="J426" i="12"/>
  <c r="L646" i="12"/>
  <c r="L956" i="12"/>
  <c r="H656" i="12"/>
  <c r="I396" i="12"/>
  <c r="F166" i="12"/>
  <c r="G186" i="12"/>
  <c r="K576" i="12"/>
  <c r="K666" i="12"/>
  <c r="K506" i="12"/>
  <c r="F946" i="12"/>
  <c r="F476" i="12"/>
  <c r="H346" i="12"/>
  <c r="I696" i="12"/>
  <c r="H406" i="12"/>
  <c r="I626" i="12"/>
  <c r="K476" i="12"/>
  <c r="L436" i="12"/>
  <c r="F196" i="12"/>
  <c r="F916" i="12"/>
  <c r="J166" i="12"/>
  <c r="H436" i="12"/>
  <c r="K866" i="12"/>
  <c r="F746" i="12"/>
  <c r="J616" i="12"/>
  <c r="K646" i="12"/>
  <c r="I926" i="12"/>
  <c r="F146" i="12"/>
  <c r="K786" i="12"/>
  <c r="I946" i="12"/>
  <c r="H746" i="12"/>
  <c r="K626" i="12"/>
  <c r="K946" i="12"/>
  <c r="L516" i="12"/>
  <c r="J286" i="12"/>
  <c r="J846" i="12"/>
  <c r="G716" i="12"/>
  <c r="G146" i="12"/>
  <c r="F846" i="12"/>
  <c r="J246" i="12"/>
  <c r="J766" i="12"/>
  <c r="J946" i="12"/>
  <c r="F656" i="12"/>
  <c r="J666" i="12"/>
  <c r="K176" i="12"/>
  <c r="H446" i="12"/>
  <c r="F806" i="12"/>
  <c r="L196" i="12"/>
  <c r="L796" i="12"/>
  <c r="H896" i="12"/>
  <c r="J356" i="12"/>
  <c r="J936" i="12"/>
  <c r="K226" i="12"/>
  <c r="I516" i="12"/>
  <c r="K746" i="12"/>
  <c r="J626" i="12"/>
  <c r="F376" i="12"/>
  <c r="G776" i="12"/>
  <c r="L786" i="12"/>
  <c r="I336" i="12"/>
  <c r="J636" i="12"/>
  <c r="F716" i="12"/>
  <c r="F876" i="12"/>
  <c r="L846" i="12"/>
  <c r="J296" i="12"/>
  <c r="F636" i="12"/>
  <c r="K956" i="12"/>
  <c r="H506" i="12"/>
  <c r="G946" i="12"/>
  <c r="L406" i="12"/>
  <c r="I886" i="12"/>
  <c r="G676" i="12"/>
  <c r="H256" i="12"/>
  <c r="H266" i="12"/>
  <c r="F816" i="12"/>
  <c r="K186" i="12"/>
  <c r="H156" i="12"/>
  <c r="J196" i="12"/>
  <c r="J386" i="12"/>
  <c r="J276" i="12"/>
  <c r="F246" i="12"/>
  <c r="H576" i="12"/>
  <c r="I936" i="12"/>
  <c r="H416" i="12"/>
  <c r="I706" i="12"/>
  <c r="I416" i="12"/>
  <c r="H166" i="12"/>
  <c r="J536" i="12"/>
  <c r="K636" i="12"/>
  <c r="F566" i="12"/>
  <c r="H776" i="12"/>
  <c r="G446" i="12"/>
  <c r="K886" i="12"/>
  <c r="G286" i="12"/>
  <c r="I746" i="12"/>
  <c r="J646" i="12"/>
  <c r="L776" i="12"/>
  <c r="F896" i="12"/>
  <c r="L296" i="12"/>
  <c r="G516" i="12"/>
  <c r="L676" i="12"/>
  <c r="I876" i="12"/>
  <c r="G806" i="12"/>
  <c r="K466" i="12"/>
  <c r="H206" i="12"/>
  <c r="K586" i="12"/>
  <c r="F276" i="12"/>
  <c r="I666" i="12"/>
  <c r="J406" i="12"/>
  <c r="H226" i="12"/>
  <c r="L306" i="12"/>
  <c r="H736" i="12"/>
  <c r="F556" i="12"/>
  <c r="J866" i="12"/>
  <c r="J126" i="12"/>
  <c r="J806" i="12"/>
  <c r="G206" i="12"/>
  <c r="K876" i="12"/>
  <c r="J496" i="12"/>
  <c r="J656" i="12"/>
  <c r="G366" i="12"/>
  <c r="G126" i="12"/>
  <c r="K266" i="12"/>
  <c r="G356" i="12"/>
  <c r="F336" i="12"/>
  <c r="K346" i="12"/>
  <c r="I276" i="12"/>
  <c r="H866" i="12"/>
  <c r="G216" i="12"/>
  <c r="F786" i="12"/>
  <c r="J336" i="12"/>
  <c r="F106" i="12"/>
  <c r="I126" i="12"/>
  <c r="K296" i="12"/>
  <c r="K566" i="12"/>
  <c r="L346" i="12"/>
  <c r="H426" i="12"/>
  <c r="L276" i="12"/>
  <c r="G856" i="12"/>
  <c r="K676" i="12"/>
  <c r="L456" i="12"/>
  <c r="K766" i="12"/>
  <c r="K396" i="12"/>
  <c r="L886" i="12"/>
  <c r="H176" i="12"/>
  <c r="L656" i="12"/>
  <c r="H666" i="12"/>
  <c r="G546" i="12"/>
  <c r="F536" i="12"/>
  <c r="I856" i="12"/>
  <c r="L856" i="12"/>
  <c r="H816" i="12"/>
  <c r="F626" i="12"/>
  <c r="H906" i="12"/>
  <c r="J956" i="12"/>
  <c r="G736" i="12"/>
  <c r="J316" i="12"/>
  <c r="I136" i="12"/>
  <c r="H946" i="12"/>
  <c r="F606" i="12"/>
  <c r="I956" i="12"/>
  <c r="G656" i="12"/>
  <c r="H706" i="12"/>
  <c r="H326" i="12"/>
  <c r="F776" i="12"/>
  <c r="I726" i="12"/>
  <c r="K416" i="12"/>
  <c r="J486" i="12"/>
  <c r="F616" i="12"/>
  <c r="H726" i="12"/>
  <c r="G196" i="12"/>
  <c r="H566" i="12"/>
  <c r="G566" i="12"/>
  <c r="J476" i="12"/>
  <c r="L266" i="12"/>
  <c r="H196" i="12"/>
  <c r="I386" i="12"/>
  <c r="L146" i="12"/>
  <c r="I546" i="12"/>
  <c r="F416" i="12"/>
  <c r="F766" i="12"/>
  <c r="G786" i="12"/>
  <c r="F466" i="12"/>
  <c r="H956" i="12"/>
  <c r="F906" i="12"/>
  <c r="H186" i="12"/>
  <c r="G756" i="12"/>
  <c r="F226" i="12"/>
  <c r="I156" i="12"/>
  <c r="G726" i="12"/>
  <c r="I576" i="12"/>
  <c r="I556" i="12"/>
  <c r="I506" i="12"/>
  <c r="F326" i="12"/>
  <c r="G476" i="12"/>
  <c r="G706" i="12"/>
  <c r="L256" i="12"/>
  <c r="G616" i="12"/>
  <c r="L556" i="12"/>
  <c r="L726" i="12"/>
  <c r="K846" i="12"/>
  <c r="J236" i="12"/>
  <c r="K776" i="12"/>
  <c r="J896" i="12"/>
  <c r="L626" i="12"/>
  <c r="H786" i="12"/>
  <c r="L636" i="12"/>
  <c r="K706" i="12"/>
  <c r="G156" i="12"/>
  <c r="H246" i="12"/>
  <c r="I806" i="12"/>
  <c r="G326" i="12"/>
  <c r="I406" i="12"/>
  <c r="F836" i="12"/>
  <c r="L896" i="12"/>
  <c r="J906" i="12"/>
  <c r="I846" i="12"/>
  <c r="I686" i="12"/>
  <c r="G346" i="12"/>
  <c r="H486" i="12"/>
  <c r="F676" i="12"/>
  <c r="F356" i="12"/>
  <c r="I196" i="12"/>
  <c r="F256" i="12"/>
  <c r="I226" i="12"/>
  <c r="J966" i="12"/>
  <c r="F966" i="12"/>
  <c r="H966" i="12"/>
  <c r="G966" i="12"/>
  <c r="I966" i="12"/>
  <c r="L966" i="12"/>
  <c r="K966" i="12"/>
  <c r="K976" i="12"/>
  <c r="L976" i="12"/>
  <c r="I976" i="12"/>
  <c r="J976" i="12"/>
  <c r="G976" i="12"/>
  <c r="F976" i="12"/>
  <c r="H976" i="12"/>
  <c r="K135" i="19"/>
  <c r="F99" i="12"/>
  <c r="H99" i="12"/>
  <c r="G89" i="12"/>
  <c r="L89" i="12"/>
  <c r="K89" i="12"/>
  <c r="I99" i="12"/>
  <c r="G99" i="12"/>
  <c r="H89" i="12"/>
  <c r="I89" i="12"/>
  <c r="K99" i="12"/>
  <c r="F89" i="12"/>
  <c r="J89" i="12"/>
  <c r="J99" i="12"/>
  <c r="L99" i="12"/>
  <c r="J109" i="12"/>
  <c r="I109" i="12"/>
  <c r="L109" i="12"/>
  <c r="G109" i="12"/>
  <c r="H109" i="12"/>
  <c r="K109" i="12"/>
  <c r="F109" i="12"/>
  <c r="L119" i="12"/>
  <c r="K119" i="12"/>
  <c r="H119" i="12"/>
  <c r="J119" i="12"/>
  <c r="G119" i="12"/>
  <c r="F119" i="12"/>
  <c r="I119" i="12"/>
  <c r="F129" i="12"/>
  <c r="H129" i="12"/>
  <c r="G129" i="12"/>
  <c r="I129" i="12"/>
  <c r="J129" i="12"/>
  <c r="K129" i="12"/>
  <c r="L129" i="12"/>
  <c r="I139" i="12"/>
  <c r="G139" i="12"/>
  <c r="H139" i="12"/>
  <c r="K139" i="12"/>
  <c r="F139" i="12"/>
  <c r="J139" i="12"/>
  <c r="L139" i="12"/>
  <c r="H149" i="12"/>
  <c r="L149" i="12"/>
  <c r="G149" i="12"/>
  <c r="F149" i="12"/>
  <c r="K149" i="12"/>
  <c r="I149" i="12"/>
  <c r="J149" i="12"/>
  <c r="L159" i="12"/>
  <c r="I159" i="12"/>
  <c r="K159" i="12"/>
  <c r="J159" i="12"/>
  <c r="H159" i="12"/>
  <c r="G159" i="12"/>
  <c r="F159" i="12"/>
  <c r="I169" i="12"/>
  <c r="J169" i="12"/>
  <c r="H169" i="12"/>
  <c r="L169" i="12"/>
  <c r="K169" i="12"/>
  <c r="G169" i="12"/>
  <c r="F169" i="12"/>
  <c r="L179" i="12"/>
  <c r="F179" i="12"/>
  <c r="H179" i="12"/>
  <c r="K179" i="12"/>
  <c r="J179" i="12"/>
  <c r="G179" i="12"/>
  <c r="I179" i="12"/>
  <c r="H189" i="12"/>
  <c r="G189" i="12"/>
  <c r="L189" i="12"/>
  <c r="F189" i="12"/>
  <c r="I189" i="12"/>
  <c r="J189" i="12"/>
  <c r="K189" i="12"/>
  <c r="G199" i="12"/>
  <c r="F199" i="12"/>
  <c r="K209" i="12"/>
  <c r="H209" i="12"/>
  <c r="J199" i="12"/>
  <c r="F209" i="12"/>
  <c r="I209" i="12"/>
  <c r="I199" i="12"/>
  <c r="H199" i="12"/>
  <c r="L209" i="12"/>
  <c r="J209" i="12"/>
  <c r="L199" i="12"/>
  <c r="K199" i="12"/>
  <c r="G209" i="12"/>
  <c r="F219" i="12"/>
  <c r="H219" i="12"/>
  <c r="G219" i="12"/>
  <c r="K219" i="12"/>
  <c r="J219" i="12"/>
  <c r="L219" i="12"/>
  <c r="I219" i="12"/>
  <c r="H229" i="12"/>
  <c r="G229" i="12"/>
  <c r="L229" i="12"/>
  <c r="F229" i="12"/>
  <c r="J229" i="12"/>
  <c r="I229" i="12"/>
  <c r="K229" i="12"/>
  <c r="G239" i="12"/>
  <c r="F239" i="12"/>
  <c r="K239" i="12"/>
  <c r="I239" i="12"/>
  <c r="L239" i="12"/>
  <c r="H239" i="12"/>
  <c r="J239" i="12"/>
  <c r="G249" i="12"/>
  <c r="F259" i="12"/>
  <c r="I249" i="12"/>
  <c r="K249" i="12"/>
  <c r="L259" i="12"/>
  <c r="H249" i="12"/>
  <c r="J249" i="12"/>
  <c r="K259" i="12"/>
  <c r="H259" i="12"/>
  <c r="L249" i="12"/>
  <c r="F249" i="12"/>
  <c r="G259" i="12"/>
  <c r="I259" i="12"/>
  <c r="J259" i="12"/>
  <c r="L269" i="12"/>
  <c r="F269" i="12"/>
  <c r="G269" i="12"/>
  <c r="I269" i="12"/>
  <c r="J269" i="12"/>
  <c r="H269" i="12"/>
  <c r="K269" i="12"/>
  <c r="I279" i="12"/>
  <c r="K279" i="12"/>
  <c r="G279" i="12"/>
  <c r="J279" i="12"/>
  <c r="L279" i="12"/>
  <c r="H279" i="12"/>
  <c r="F279" i="12"/>
  <c r="H289" i="12"/>
  <c r="J289" i="12"/>
  <c r="F289" i="12"/>
  <c r="I289" i="12"/>
  <c r="G289" i="12"/>
  <c r="K289" i="12"/>
  <c r="L289" i="12"/>
  <c r="F309" i="12"/>
  <c r="J309" i="12"/>
  <c r="G309" i="12"/>
  <c r="I309" i="12"/>
  <c r="H309" i="12"/>
  <c r="L309" i="12"/>
  <c r="K309" i="12"/>
  <c r="G299" i="12"/>
  <c r="J299" i="12"/>
  <c r="F299" i="12"/>
  <c r="K299" i="12"/>
  <c r="L299" i="12"/>
  <c r="H299" i="12"/>
  <c r="I299" i="12"/>
  <c r="H319" i="12"/>
  <c r="I319" i="12"/>
  <c r="F319" i="12"/>
  <c r="K319" i="12"/>
  <c r="L319" i="12"/>
  <c r="J319" i="12"/>
  <c r="G319" i="12"/>
  <c r="I329" i="12"/>
  <c r="K329" i="12"/>
  <c r="L329" i="12"/>
  <c r="G329" i="12"/>
  <c r="F329" i="12"/>
  <c r="J329" i="12"/>
  <c r="H329" i="12"/>
  <c r="J339" i="12"/>
  <c r="F339" i="12"/>
  <c r="G339" i="12"/>
  <c r="K339" i="12"/>
  <c r="I339" i="12"/>
  <c r="L339" i="12"/>
  <c r="H339" i="12"/>
  <c r="H349" i="12"/>
  <c r="K349" i="12"/>
  <c r="J349" i="12"/>
  <c r="I349" i="12"/>
  <c r="L349" i="12"/>
  <c r="F349" i="12"/>
  <c r="G349" i="12"/>
  <c r="L359" i="12"/>
  <c r="K359" i="12"/>
  <c r="F359" i="12"/>
  <c r="H359" i="12"/>
  <c r="I359" i="12"/>
  <c r="J359" i="12"/>
  <c r="G359" i="12"/>
  <c r="J369" i="12"/>
  <c r="F369" i="12"/>
  <c r="K369" i="12"/>
  <c r="G369" i="12"/>
  <c r="L369" i="12"/>
  <c r="I369" i="12"/>
  <c r="H369" i="12"/>
  <c r="F379" i="12"/>
  <c r="I379" i="12"/>
  <c r="L379" i="12"/>
  <c r="G379" i="12"/>
  <c r="H379" i="12"/>
  <c r="J379" i="12"/>
  <c r="K379" i="12"/>
  <c r="I419" i="12"/>
  <c r="L409" i="12"/>
  <c r="H409" i="12"/>
  <c r="G399" i="12"/>
  <c r="F399" i="12"/>
  <c r="H419" i="12"/>
  <c r="I399" i="12"/>
  <c r="L419" i="12"/>
  <c r="J419" i="12"/>
  <c r="I409" i="12"/>
  <c r="K399" i="12"/>
  <c r="F409" i="12"/>
  <c r="G419" i="12"/>
  <c r="G409" i="12"/>
  <c r="J409" i="12"/>
  <c r="H399" i="12"/>
  <c r="J399" i="12"/>
  <c r="F419" i="12"/>
  <c r="K409" i="12"/>
  <c r="L399" i="12"/>
  <c r="I429" i="12"/>
  <c r="K429" i="12"/>
  <c r="F429" i="12"/>
  <c r="G429" i="12"/>
  <c r="J429" i="12"/>
  <c r="L429" i="12"/>
  <c r="H429" i="12"/>
  <c r="L449" i="12"/>
  <c r="K449" i="12"/>
  <c r="G439" i="12"/>
  <c r="K439" i="12"/>
  <c r="G449" i="12"/>
  <c r="J449" i="12"/>
  <c r="H449" i="12"/>
  <c r="J439" i="12"/>
  <c r="H439" i="12"/>
  <c r="L439" i="12"/>
  <c r="I449" i="12"/>
  <c r="F449" i="12"/>
  <c r="I439" i="12"/>
  <c r="F439" i="12"/>
  <c r="J459" i="12"/>
  <c r="K469" i="12"/>
  <c r="L469" i="12"/>
  <c r="H459" i="12"/>
  <c r="J469" i="12"/>
  <c r="I459" i="12"/>
  <c r="F459" i="12"/>
  <c r="I469" i="12"/>
  <c r="G469" i="12"/>
  <c r="K459" i="12"/>
  <c r="H469" i="12"/>
  <c r="G459" i="12"/>
  <c r="L459" i="12"/>
  <c r="F469" i="12"/>
  <c r="G479" i="12"/>
  <c r="L479" i="12"/>
  <c r="K479" i="12"/>
  <c r="H479" i="12"/>
  <c r="J479" i="12"/>
  <c r="I479" i="12"/>
  <c r="F479" i="12"/>
  <c r="I499" i="12"/>
  <c r="F499" i="12"/>
  <c r="L489" i="12"/>
  <c r="J489" i="12"/>
  <c r="G499" i="12"/>
  <c r="L499" i="12"/>
  <c r="K489" i="12"/>
  <c r="J499" i="12"/>
  <c r="I489" i="12"/>
  <c r="G489" i="12"/>
  <c r="K499" i="12"/>
  <c r="H499" i="12"/>
  <c r="F489" i="12"/>
  <c r="H489" i="12"/>
  <c r="L509" i="12"/>
  <c r="I509" i="12"/>
  <c r="K519" i="12"/>
  <c r="G519" i="12"/>
  <c r="G509" i="12"/>
  <c r="F519" i="12"/>
  <c r="F509" i="12"/>
  <c r="J509" i="12"/>
  <c r="I519" i="12"/>
  <c r="K509" i="12"/>
  <c r="L519" i="12"/>
  <c r="H519" i="12"/>
  <c r="H509" i="12"/>
  <c r="J519" i="12"/>
  <c r="K539" i="12"/>
  <c r="K529" i="12"/>
  <c r="I529" i="12"/>
  <c r="L529" i="12"/>
  <c r="I539" i="12"/>
  <c r="G539" i="12"/>
  <c r="F529" i="12"/>
  <c r="H529" i="12"/>
  <c r="J529" i="12"/>
  <c r="J539" i="12"/>
  <c r="F539" i="12"/>
  <c r="G529" i="12"/>
  <c r="H539" i="12"/>
  <c r="G549" i="12"/>
  <c r="J549" i="12"/>
  <c r="L549" i="12"/>
  <c r="K549" i="12"/>
  <c r="F549" i="12"/>
  <c r="I549" i="12"/>
  <c r="H549" i="12"/>
  <c r="G569" i="12"/>
  <c r="J569" i="12"/>
  <c r="H579" i="12"/>
  <c r="G579" i="12"/>
  <c r="F569" i="12"/>
  <c r="I569" i="12"/>
  <c r="K569" i="12"/>
  <c r="I579" i="12"/>
  <c r="K579" i="12"/>
  <c r="L569" i="12"/>
  <c r="F579" i="12"/>
  <c r="H569" i="12"/>
  <c r="J579" i="12"/>
  <c r="G589" i="12"/>
  <c r="K589" i="12"/>
  <c r="J589" i="12"/>
  <c r="L589" i="12"/>
  <c r="I589" i="12"/>
  <c r="H589" i="12"/>
  <c r="F589" i="12"/>
  <c r="H599" i="12"/>
  <c r="F599" i="12"/>
  <c r="K599" i="12"/>
  <c r="L599" i="12"/>
  <c r="J599" i="12"/>
  <c r="I599" i="12"/>
  <c r="G599" i="12"/>
  <c r="J619" i="12"/>
  <c r="H619" i="12"/>
  <c r="I609" i="12"/>
  <c r="K609" i="12"/>
  <c r="G619" i="12"/>
  <c r="G609" i="12"/>
  <c r="L609" i="12"/>
  <c r="J609" i="12"/>
  <c r="I619" i="12"/>
  <c r="F619" i="12"/>
  <c r="H609" i="12"/>
  <c r="K619" i="12"/>
  <c r="L619" i="12"/>
  <c r="F609" i="12"/>
  <c r="I629" i="12"/>
  <c r="H639" i="12"/>
  <c r="I639" i="12"/>
  <c r="H629" i="12"/>
  <c r="J629" i="12"/>
  <c r="K629" i="12"/>
  <c r="F639" i="12"/>
  <c r="J639" i="12"/>
  <c r="G629" i="12"/>
  <c r="F629" i="12"/>
  <c r="G639" i="12"/>
  <c r="K639" i="12"/>
  <c r="L629" i="12"/>
  <c r="L639" i="12"/>
  <c r="H649" i="12"/>
  <c r="F649" i="12"/>
  <c r="J649" i="12"/>
  <c r="I649" i="12"/>
  <c r="G649" i="12"/>
  <c r="L649" i="12"/>
  <c r="K649" i="12"/>
  <c r="G659" i="12"/>
  <c r="F659" i="12"/>
  <c r="K659" i="12"/>
  <c r="L659" i="12"/>
  <c r="H659" i="12"/>
  <c r="J659" i="12"/>
  <c r="I659" i="12"/>
  <c r="I669" i="12"/>
  <c r="J669" i="12"/>
  <c r="H669" i="12"/>
  <c r="K669" i="12"/>
  <c r="G669" i="12"/>
  <c r="F669" i="12"/>
  <c r="L669" i="12"/>
  <c r="L679" i="12"/>
  <c r="J679" i="12"/>
  <c r="H679" i="12"/>
  <c r="I679" i="12"/>
  <c r="G679" i="12"/>
  <c r="K679" i="12"/>
  <c r="F679" i="12"/>
  <c r="J699" i="12"/>
  <c r="L699" i="12"/>
  <c r="F689" i="12"/>
  <c r="F699" i="12"/>
  <c r="G699" i="12"/>
  <c r="I689" i="12"/>
  <c r="K689" i="12"/>
  <c r="K699" i="12"/>
  <c r="I699" i="12"/>
  <c r="J689" i="12"/>
  <c r="H689" i="12"/>
  <c r="H699" i="12"/>
  <c r="L689" i="12"/>
  <c r="G689" i="12"/>
  <c r="I709" i="12"/>
  <c r="K709" i="12"/>
  <c r="J709" i="12"/>
  <c r="G709" i="12"/>
  <c r="L709" i="12"/>
  <c r="F709" i="12"/>
  <c r="H709" i="12"/>
  <c r="H719" i="12"/>
  <c r="I719" i="12"/>
  <c r="G719" i="12"/>
  <c r="F719" i="12"/>
  <c r="J719" i="12"/>
  <c r="K719" i="12"/>
  <c r="H729" i="12"/>
  <c r="J729" i="12"/>
  <c r="K729" i="12"/>
  <c r="I729" i="12"/>
  <c r="G729" i="12"/>
  <c r="F729" i="12"/>
  <c r="L729" i="12"/>
  <c r="G739" i="12"/>
  <c r="J739" i="12"/>
  <c r="K739" i="12"/>
  <c r="H739" i="12"/>
  <c r="I739" i="12"/>
  <c r="F739" i="12"/>
  <c r="H749" i="12"/>
  <c r="I749" i="12"/>
  <c r="G749" i="12"/>
  <c r="K749" i="12"/>
  <c r="F749" i="12"/>
  <c r="L749" i="12"/>
  <c r="J749" i="12"/>
  <c r="L759" i="12"/>
  <c r="J759" i="12"/>
  <c r="K759" i="12"/>
  <c r="H759" i="12"/>
  <c r="G759" i="12"/>
  <c r="I759" i="12"/>
  <c r="F759" i="12"/>
  <c r="L769" i="12"/>
  <c r="K769" i="12"/>
  <c r="G769" i="12"/>
  <c r="J769" i="12"/>
  <c r="F769" i="12"/>
  <c r="I769" i="12"/>
  <c r="H769" i="12"/>
  <c r="G779" i="12"/>
  <c r="H779" i="12"/>
  <c r="F779" i="12"/>
  <c r="J779" i="12"/>
  <c r="I779" i="12"/>
  <c r="L779" i="12"/>
  <c r="K779" i="12"/>
  <c r="F799" i="12"/>
  <c r="G799" i="12"/>
  <c r="I789" i="12"/>
  <c r="H789" i="12"/>
  <c r="I799" i="12"/>
  <c r="L789" i="12"/>
  <c r="L799" i="12"/>
  <c r="G789" i="12"/>
  <c r="J799" i="12"/>
  <c r="K799" i="12"/>
  <c r="J789" i="12"/>
  <c r="K789" i="12"/>
  <c r="H799" i="12"/>
  <c r="F789" i="12"/>
  <c r="L809" i="12"/>
  <c r="H809" i="12"/>
  <c r="K809" i="12"/>
  <c r="G809" i="12"/>
  <c r="F809" i="12"/>
  <c r="I809" i="12"/>
  <c r="J809" i="12"/>
  <c r="G819" i="12"/>
  <c r="K819" i="12"/>
  <c r="H819" i="12"/>
  <c r="F819" i="12"/>
  <c r="L819" i="12"/>
  <c r="I819" i="12"/>
  <c r="J819" i="12"/>
  <c r="I839" i="12"/>
  <c r="L839" i="12"/>
  <c r="K829" i="12"/>
  <c r="H829" i="12"/>
  <c r="F829" i="12"/>
  <c r="F839" i="12"/>
  <c r="H839" i="12"/>
  <c r="J829" i="12"/>
  <c r="J839" i="12"/>
  <c r="K839" i="12"/>
  <c r="G829" i="12"/>
  <c r="L829" i="12"/>
  <c r="G839" i="12"/>
  <c r="I829" i="12"/>
  <c r="L849" i="12"/>
  <c r="F849" i="12"/>
  <c r="H849" i="12"/>
  <c r="G849" i="12"/>
  <c r="K849" i="12"/>
  <c r="I849" i="12"/>
  <c r="J849" i="12"/>
  <c r="H859" i="12"/>
  <c r="I859" i="12"/>
  <c r="H869" i="12"/>
  <c r="K869" i="12"/>
  <c r="K859" i="12"/>
  <c r="L859" i="12"/>
  <c r="J869" i="12"/>
  <c r="I869" i="12"/>
  <c r="G859" i="12"/>
  <c r="G869" i="12"/>
  <c r="F859" i="12"/>
  <c r="J859" i="12"/>
  <c r="L869" i="12"/>
  <c r="F869" i="12"/>
  <c r="F879" i="12"/>
  <c r="H879" i="12"/>
  <c r="K879" i="12"/>
  <c r="G879" i="12"/>
  <c r="I879" i="12"/>
  <c r="L879" i="12"/>
  <c r="J879" i="12"/>
  <c r="L889" i="12"/>
  <c r="H889" i="12"/>
  <c r="L899" i="12"/>
  <c r="H899" i="12"/>
  <c r="I889" i="12"/>
  <c r="F899" i="12"/>
  <c r="J889" i="12"/>
  <c r="K899" i="12"/>
  <c r="I899" i="12"/>
  <c r="G889" i="12"/>
  <c r="K889" i="12"/>
  <c r="G899" i="12"/>
  <c r="J899" i="12"/>
  <c r="F889" i="12"/>
  <c r="H909" i="12"/>
  <c r="F909" i="12"/>
  <c r="G909" i="12"/>
  <c r="I909" i="12"/>
  <c r="J909" i="12"/>
  <c r="K909" i="12"/>
  <c r="L909" i="12"/>
  <c r="F919" i="12"/>
  <c r="I919" i="12"/>
  <c r="J919" i="12"/>
  <c r="L919" i="12"/>
  <c r="H919" i="12"/>
  <c r="G919" i="12"/>
  <c r="K919" i="12"/>
  <c r="F929" i="12"/>
  <c r="J929" i="12"/>
  <c r="H929" i="12"/>
  <c r="G929" i="12"/>
  <c r="I929" i="12"/>
  <c r="F939" i="12"/>
  <c r="G939" i="12"/>
  <c r="K939" i="12"/>
  <c r="J939" i="12"/>
  <c r="H939" i="12"/>
  <c r="I939" i="12"/>
  <c r="L949" i="12"/>
  <c r="L719" i="12"/>
  <c r="L939" i="12"/>
  <c r="F949" i="12"/>
  <c r="G949" i="12"/>
  <c r="K419" i="12"/>
  <c r="L739" i="12"/>
  <c r="K949" i="12"/>
  <c r="H949" i="12"/>
  <c r="L579" i="12"/>
  <c r="L929" i="12"/>
  <c r="I949" i="12"/>
  <c r="K929" i="12"/>
  <c r="J949" i="12"/>
  <c r="L539" i="12"/>
  <c r="G959" i="12"/>
  <c r="K959" i="12"/>
  <c r="L959" i="12"/>
  <c r="I959" i="12"/>
  <c r="H959" i="12"/>
  <c r="J959" i="12"/>
  <c r="F959" i="12"/>
  <c r="I969" i="12"/>
  <c r="F969" i="12"/>
  <c r="J969" i="12"/>
  <c r="G969" i="12"/>
  <c r="H969" i="12"/>
  <c r="K969" i="12"/>
  <c r="L969" i="12"/>
  <c r="I979" i="12"/>
  <c r="J979" i="12"/>
  <c r="F979" i="12"/>
  <c r="K979" i="12"/>
  <c r="G979" i="12"/>
  <c r="L979" i="12"/>
  <c r="H979" i="12"/>
  <c r="G114" i="11"/>
  <c r="K114" i="11"/>
  <c r="L114" i="11"/>
  <c r="J114" i="11"/>
  <c r="F114" i="11"/>
  <c r="H114" i="11"/>
  <c r="I114" i="11"/>
  <c r="K247" i="26"/>
  <c r="I87" i="13"/>
  <c r="L97" i="13"/>
  <c r="J97" i="13"/>
  <c r="H87" i="13"/>
  <c r="J87" i="13"/>
  <c r="H97" i="13"/>
  <c r="G87" i="13"/>
  <c r="L87" i="13"/>
  <c r="F97" i="13"/>
  <c r="K87" i="13"/>
  <c r="F87" i="13"/>
  <c r="I97" i="13"/>
  <c r="G107" i="13"/>
  <c r="J107" i="13"/>
  <c r="K117" i="13"/>
  <c r="L107" i="13"/>
  <c r="L117" i="13"/>
  <c r="G117" i="13"/>
  <c r="I107" i="13"/>
  <c r="J117" i="13"/>
  <c r="H117" i="13"/>
  <c r="H107" i="13"/>
  <c r="G567" i="13"/>
  <c r="H407" i="13"/>
  <c r="K797" i="13"/>
  <c r="G257" i="13"/>
  <c r="I607" i="13"/>
  <c r="J437" i="13"/>
  <c r="F527" i="13"/>
  <c r="F187" i="13"/>
  <c r="H637" i="13"/>
  <c r="F467" i="13"/>
  <c r="L487" i="13"/>
  <c r="L437" i="13"/>
  <c r="J967" i="13"/>
  <c r="I427" i="13"/>
  <c r="H277" i="13"/>
  <c r="H167" i="13"/>
  <c r="K907" i="13"/>
  <c r="K917" i="13"/>
  <c r="F717" i="13"/>
  <c r="I117" i="13"/>
  <c r="I587" i="13"/>
  <c r="K927" i="13"/>
  <c r="G917" i="13"/>
  <c r="L227" i="13"/>
  <c r="L697" i="13"/>
  <c r="I297" i="13"/>
  <c r="F707" i="13"/>
  <c r="I157" i="13"/>
  <c r="G797" i="13"/>
  <c r="H247" i="13"/>
  <c r="F447" i="13"/>
  <c r="L707" i="13"/>
  <c r="F297" i="13"/>
  <c r="I547" i="13"/>
  <c r="I447" i="13"/>
  <c r="F147" i="13"/>
  <c r="I377" i="13"/>
  <c r="K807" i="13"/>
  <c r="H217" i="13"/>
  <c r="K537" i="13"/>
  <c r="K737" i="13"/>
  <c r="F257" i="13"/>
  <c r="F747" i="13"/>
  <c r="I407" i="13"/>
  <c r="H187" i="13"/>
  <c r="F427" i="13"/>
  <c r="F307" i="13"/>
  <c r="L417" i="13"/>
  <c r="L747" i="13"/>
  <c r="L957" i="13"/>
  <c r="J377" i="13"/>
  <c r="F787" i="13"/>
  <c r="J527" i="13"/>
  <c r="L477" i="13"/>
  <c r="F807" i="13"/>
  <c r="K207" i="13"/>
  <c r="K637" i="13"/>
  <c r="H437" i="13"/>
  <c r="K627" i="13"/>
  <c r="K607" i="13"/>
  <c r="F437" i="13"/>
  <c r="H127" i="13"/>
  <c r="L917" i="13"/>
  <c r="I857" i="13"/>
  <c r="G877" i="13"/>
  <c r="J587" i="13"/>
  <c r="J677" i="13"/>
  <c r="F887" i="13"/>
  <c r="G137" i="13"/>
  <c r="J257" i="13"/>
  <c r="I257" i="13"/>
  <c r="H467" i="13"/>
  <c r="G557" i="13"/>
  <c r="I677" i="13"/>
  <c r="J757" i="13"/>
  <c r="J617" i="13"/>
  <c r="K827" i="13"/>
  <c r="L777" i="13"/>
  <c r="G867" i="13"/>
  <c r="H777" i="13"/>
  <c r="H887" i="13"/>
  <c r="I707" i="13"/>
  <c r="K407" i="13"/>
  <c r="L557" i="13"/>
  <c r="G457" i="13"/>
  <c r="F947" i="13"/>
  <c r="L237" i="13"/>
  <c r="L537" i="13"/>
  <c r="G347" i="13"/>
  <c r="K857" i="13"/>
  <c r="H317" i="13"/>
  <c r="H617" i="13"/>
  <c r="I187" i="13"/>
  <c r="F577" i="13"/>
  <c r="J957" i="13"/>
  <c r="G787" i="13"/>
  <c r="K307" i="13"/>
  <c r="G737" i="13"/>
  <c r="F927" i="13"/>
  <c r="L217" i="13"/>
  <c r="G217" i="13"/>
  <c r="H367" i="13"/>
  <c r="H477" i="13"/>
  <c r="K657" i="13"/>
  <c r="J867" i="13"/>
  <c r="L297" i="13"/>
  <c r="J727" i="13"/>
  <c r="H417" i="13"/>
  <c r="K567" i="13"/>
  <c r="J557" i="13"/>
  <c r="F247" i="13"/>
  <c r="H307" i="13"/>
  <c r="F377" i="13"/>
  <c r="F627" i="13"/>
  <c r="F827" i="13"/>
  <c r="L867" i="13"/>
  <c r="H667" i="13"/>
  <c r="G827" i="13"/>
  <c r="H537" i="13"/>
  <c r="I777" i="13"/>
  <c r="K747" i="13"/>
  <c r="J637" i="13"/>
  <c r="F477" i="13"/>
  <c r="L857" i="13"/>
  <c r="G487" i="13"/>
  <c r="G507" i="13"/>
  <c r="H567" i="13"/>
  <c r="H677" i="13"/>
  <c r="L597" i="13"/>
  <c r="J167" i="13"/>
  <c r="L667" i="13"/>
  <c r="K757" i="13"/>
  <c r="K137" i="13"/>
  <c r="I317" i="13"/>
  <c r="H757" i="13"/>
  <c r="J657" i="13"/>
  <c r="G237" i="13"/>
  <c r="I497" i="13"/>
  <c r="K497" i="13"/>
  <c r="K847" i="13"/>
  <c r="L387" i="13"/>
  <c r="G447" i="13"/>
  <c r="L137" i="13"/>
  <c r="G417" i="13"/>
  <c r="F617" i="13"/>
  <c r="L827" i="13"/>
  <c r="J927" i="13"/>
  <c r="L377" i="13"/>
  <c r="G777" i="13"/>
  <c r="H377" i="13"/>
  <c r="I727" i="13"/>
  <c r="F107" i="13"/>
  <c r="I887" i="13"/>
  <c r="G97" i="13"/>
  <c r="I517" i="13"/>
  <c r="H867" i="13"/>
  <c r="L177" i="13"/>
  <c r="F497" i="13"/>
  <c r="H937" i="13"/>
  <c r="K877" i="13"/>
  <c r="I717" i="13"/>
  <c r="L307" i="13"/>
  <c r="K177" i="13"/>
  <c r="J267" i="13"/>
  <c r="I947" i="13"/>
  <c r="J707" i="13"/>
  <c r="G677" i="13"/>
  <c r="F347" i="13"/>
  <c r="J147" i="13"/>
  <c r="K837" i="13"/>
  <c r="L947" i="13"/>
  <c r="F917" i="13"/>
  <c r="H727" i="13"/>
  <c r="J317" i="13"/>
  <c r="K867" i="13"/>
  <c r="F767" i="13"/>
  <c r="G837" i="13"/>
  <c r="J917" i="13"/>
  <c r="H697" i="13"/>
  <c r="L547" i="13"/>
  <c r="G267" i="13"/>
  <c r="H337" i="13"/>
  <c r="K517" i="13"/>
  <c r="L877" i="13"/>
  <c r="K487" i="13"/>
  <c r="G707" i="13"/>
  <c r="J907" i="13"/>
  <c r="L907" i="13"/>
  <c r="I537" i="13"/>
  <c r="H817" i="13"/>
  <c r="F337" i="13"/>
  <c r="G207" i="13"/>
  <c r="J667" i="13"/>
  <c r="I657" i="13"/>
  <c r="H967" i="13"/>
  <c r="K957" i="13"/>
  <c r="I467" i="13"/>
  <c r="F677" i="13"/>
  <c r="L147" i="13"/>
  <c r="J537" i="13"/>
  <c r="G597" i="13"/>
  <c r="L457" i="13"/>
  <c r="F237" i="13"/>
  <c r="G577" i="13"/>
  <c r="J417" i="13"/>
  <c r="F407" i="13"/>
  <c r="G527" i="13"/>
  <c r="G607" i="13"/>
  <c r="L897" i="13"/>
  <c r="K897" i="13"/>
  <c r="K277" i="13"/>
  <c r="I847" i="13"/>
  <c r="K817" i="13"/>
  <c r="J807" i="13"/>
  <c r="L837" i="13"/>
  <c r="K787" i="13"/>
  <c r="G467" i="13"/>
  <c r="J837" i="13"/>
  <c r="G807" i="13"/>
  <c r="L317" i="13"/>
  <c r="L577" i="13"/>
  <c r="K767" i="13"/>
  <c r="G367" i="13"/>
  <c r="I797" i="13"/>
  <c r="J197" i="13"/>
  <c r="L427" i="13"/>
  <c r="G547" i="13"/>
  <c r="F417" i="13"/>
  <c r="J887" i="13"/>
  <c r="H457" i="13"/>
  <c r="F877" i="13"/>
  <c r="I867" i="13"/>
  <c r="F487" i="13"/>
  <c r="G897" i="13"/>
  <c r="G167" i="13"/>
  <c r="H507" i="13"/>
  <c r="K507" i="13"/>
  <c r="L647" i="13"/>
  <c r="L727" i="13"/>
  <c r="L797" i="13"/>
  <c r="I137" i="13"/>
  <c r="G657" i="13"/>
  <c r="F387" i="13"/>
  <c r="I927" i="13"/>
  <c r="F867" i="13"/>
  <c r="H597" i="13"/>
  <c r="G817" i="13"/>
  <c r="F217" i="13"/>
  <c r="G537" i="13"/>
  <c r="L447" i="13"/>
  <c r="G927" i="13"/>
  <c r="K417" i="13"/>
  <c r="I907" i="13"/>
  <c r="F177" i="13"/>
  <c r="I697" i="13"/>
  <c r="F227" i="13"/>
  <c r="I897" i="13"/>
  <c r="I387" i="13"/>
  <c r="G757" i="13"/>
  <c r="L407" i="13"/>
  <c r="H527" i="13"/>
  <c r="I197" i="13"/>
  <c r="J247" i="13"/>
  <c r="F127" i="13"/>
  <c r="K707" i="13"/>
  <c r="J817" i="13"/>
  <c r="F857" i="13"/>
  <c r="I507" i="13"/>
  <c r="F727" i="13"/>
  <c r="G287" i="13"/>
  <c r="G967" i="13"/>
  <c r="K317" i="13"/>
  <c r="G477" i="13"/>
  <c r="G407" i="13"/>
  <c r="I227" i="13"/>
  <c r="H737" i="13"/>
  <c r="J877" i="13"/>
  <c r="I487" i="13"/>
  <c r="K157" i="13"/>
  <c r="L527" i="13"/>
  <c r="J387" i="13"/>
  <c r="F587" i="13"/>
  <c r="I597" i="13"/>
  <c r="J717" i="13"/>
  <c r="I557" i="13"/>
  <c r="I417" i="13"/>
  <c r="L257" i="13"/>
  <c r="K97" i="13"/>
  <c r="F937" i="13"/>
  <c r="L157" i="13"/>
  <c r="G627" i="13"/>
  <c r="H707" i="13"/>
  <c r="J337" i="13"/>
  <c r="G697" i="13"/>
  <c r="J507" i="13"/>
  <c r="K347" i="13"/>
  <c r="J607" i="13"/>
  <c r="I877" i="13"/>
  <c r="J767" i="13"/>
  <c r="J137" i="13"/>
  <c r="L247" i="13"/>
  <c r="F367" i="13"/>
  <c r="K127" i="13"/>
  <c r="H847" i="13"/>
  <c r="J547" i="13"/>
  <c r="H907" i="13"/>
  <c r="K527" i="13"/>
  <c r="K717" i="13"/>
  <c r="J207" i="13"/>
  <c r="H207" i="13"/>
  <c r="I817" i="13"/>
  <c r="J407" i="13"/>
  <c r="J447" i="13"/>
  <c r="G847" i="13"/>
  <c r="J737" i="13"/>
  <c r="H517" i="13"/>
  <c r="J157" i="13"/>
  <c r="H427" i="13"/>
  <c r="J497" i="13"/>
  <c r="G767" i="13"/>
  <c r="K887" i="13"/>
  <c r="I527" i="13"/>
  <c r="G937" i="13"/>
  <c r="H497" i="13"/>
  <c r="L497" i="13"/>
  <c r="I617" i="13"/>
  <c r="J697" i="13"/>
  <c r="J477" i="13"/>
  <c r="G517" i="13"/>
  <c r="G947" i="13"/>
  <c r="K147" i="13"/>
  <c r="J747" i="13"/>
  <c r="G187" i="13"/>
  <c r="K107" i="13"/>
  <c r="F117" i="13"/>
  <c r="H807" i="13"/>
  <c r="K267" i="13"/>
  <c r="L567" i="13"/>
  <c r="I217" i="13"/>
  <c r="F667" i="13"/>
  <c r="L737" i="13"/>
  <c r="G957" i="13"/>
  <c r="H487" i="13"/>
  <c r="G387" i="13"/>
  <c r="G227" i="13"/>
  <c r="F207" i="13"/>
  <c r="L657" i="13"/>
  <c r="I667" i="13"/>
  <c r="F737" i="13"/>
  <c r="F317" i="13"/>
  <c r="F507" i="13"/>
  <c r="F777" i="13"/>
  <c r="J627" i="13"/>
  <c r="G197" i="13"/>
  <c r="K227" i="13"/>
  <c r="G297" i="13"/>
  <c r="G127" i="13"/>
  <c r="K167" i="13"/>
  <c r="L887" i="13"/>
  <c r="H877" i="13"/>
  <c r="L367" i="13"/>
  <c r="G147" i="13"/>
  <c r="F697" i="13"/>
  <c r="J297" i="13"/>
  <c r="J277" i="13"/>
  <c r="L807" i="13"/>
  <c r="K457" i="13"/>
  <c r="H197" i="13"/>
  <c r="F657" i="13"/>
  <c r="K937" i="13"/>
  <c r="I167" i="13"/>
  <c r="F517" i="13"/>
  <c r="J347" i="13"/>
  <c r="I457" i="13"/>
  <c r="F277" i="13"/>
  <c r="H747" i="13"/>
  <c r="F647" i="13"/>
  <c r="J857" i="13"/>
  <c r="H577" i="13"/>
  <c r="H287" i="13"/>
  <c r="K447" i="13"/>
  <c r="H587" i="13"/>
  <c r="I647" i="13"/>
  <c r="H387" i="13"/>
  <c r="I337" i="13"/>
  <c r="G307" i="13"/>
  <c r="F457" i="13"/>
  <c r="K197" i="13"/>
  <c r="G277" i="13"/>
  <c r="F797" i="13"/>
  <c r="F957" i="13"/>
  <c r="H947" i="13"/>
  <c r="I287" i="13"/>
  <c r="F607" i="13"/>
  <c r="L167" i="13"/>
  <c r="K187" i="13"/>
  <c r="J427" i="13"/>
  <c r="L587" i="13"/>
  <c r="I937" i="13"/>
  <c r="L937" i="13"/>
  <c r="K557" i="13"/>
  <c r="L847" i="13"/>
  <c r="I127" i="13"/>
  <c r="G247" i="13"/>
  <c r="F537" i="13"/>
  <c r="F907" i="13"/>
  <c r="L467" i="13"/>
  <c r="I267" i="13"/>
  <c r="L757" i="13"/>
  <c r="J647" i="13"/>
  <c r="L927" i="13"/>
  <c r="F557" i="13"/>
  <c r="K337" i="13"/>
  <c r="I917" i="13"/>
  <c r="L187" i="13"/>
  <c r="L267" i="13"/>
  <c r="K437" i="13"/>
  <c r="H157" i="13"/>
  <c r="K587" i="13"/>
  <c r="G177" i="13"/>
  <c r="F637" i="13"/>
  <c r="F837" i="13"/>
  <c r="G637" i="13"/>
  <c r="I237" i="13"/>
  <c r="G337" i="13"/>
  <c r="J577" i="13"/>
  <c r="J467" i="13"/>
  <c r="F197" i="13"/>
  <c r="G377" i="13"/>
  <c r="J897" i="13"/>
  <c r="L617" i="13"/>
  <c r="K377" i="13"/>
  <c r="I477" i="13"/>
  <c r="I967" i="13"/>
  <c r="H657" i="13"/>
  <c r="I637" i="13"/>
  <c r="H177" i="13"/>
  <c r="I807" i="13"/>
  <c r="I247" i="13"/>
  <c r="F897" i="13"/>
  <c r="K967" i="13"/>
  <c r="H147" i="13"/>
  <c r="I307" i="13"/>
  <c r="J227" i="13"/>
  <c r="H897" i="13"/>
  <c r="K237" i="13"/>
  <c r="J597" i="13"/>
  <c r="G727" i="13"/>
  <c r="G647" i="13"/>
  <c r="L507" i="13"/>
  <c r="K777" i="13"/>
  <c r="G497" i="13"/>
  <c r="I737" i="13"/>
  <c r="I207" i="13"/>
  <c r="F757" i="13"/>
  <c r="G437" i="13"/>
  <c r="L967" i="13"/>
  <c r="K577" i="13"/>
  <c r="I787" i="13"/>
  <c r="J847" i="13"/>
  <c r="I177" i="13"/>
  <c r="L817" i="13"/>
  <c r="J797" i="13"/>
  <c r="G857" i="13"/>
  <c r="H237" i="13"/>
  <c r="K647" i="13"/>
  <c r="I767" i="13"/>
  <c r="I747" i="13"/>
  <c r="I147" i="13"/>
  <c r="H957" i="13"/>
  <c r="K617" i="13"/>
  <c r="J567" i="13"/>
  <c r="L767" i="13"/>
  <c r="G747" i="13"/>
  <c r="H857" i="13"/>
  <c r="L207" i="13"/>
  <c r="J517" i="13"/>
  <c r="F567" i="13"/>
  <c r="I347" i="13"/>
  <c r="K597" i="13"/>
  <c r="F967" i="13"/>
  <c r="J827" i="13"/>
  <c r="G427" i="13"/>
  <c r="L627" i="13"/>
  <c r="K947" i="13"/>
  <c r="G317" i="13"/>
  <c r="H257" i="13"/>
  <c r="I757" i="13"/>
  <c r="J367" i="13"/>
  <c r="J487" i="13"/>
  <c r="H557" i="13"/>
  <c r="H927" i="13"/>
  <c r="L197" i="13"/>
  <c r="K727" i="13"/>
  <c r="L607" i="13"/>
  <c r="G587" i="13"/>
  <c r="G717" i="13"/>
  <c r="K667" i="13"/>
  <c r="L347" i="13"/>
  <c r="J127" i="13"/>
  <c r="I957" i="13"/>
  <c r="H837" i="13"/>
  <c r="L717" i="13"/>
  <c r="F287" i="13"/>
  <c r="L787" i="13"/>
  <c r="J237" i="13"/>
  <c r="K547" i="13"/>
  <c r="K477" i="13"/>
  <c r="H347" i="13"/>
  <c r="L517" i="13"/>
  <c r="J187" i="13"/>
  <c r="K247" i="13"/>
  <c r="I367" i="13"/>
  <c r="L337" i="13"/>
  <c r="H547" i="13"/>
  <c r="G617" i="13"/>
  <c r="I627" i="13"/>
  <c r="H797" i="13"/>
  <c r="L637" i="13"/>
  <c r="L677" i="13"/>
  <c r="H607" i="13"/>
  <c r="K257" i="13"/>
  <c r="J947" i="13"/>
  <c r="G907" i="13"/>
  <c r="H767" i="13"/>
  <c r="K467" i="13"/>
  <c r="K427" i="13"/>
  <c r="L127" i="13"/>
  <c r="G887" i="13"/>
  <c r="I837" i="13"/>
  <c r="J287" i="13"/>
  <c r="F847" i="13"/>
  <c r="H717" i="13"/>
  <c r="H267" i="13"/>
  <c r="J937" i="13"/>
  <c r="F597" i="13"/>
  <c r="I577" i="13"/>
  <c r="L277" i="13"/>
  <c r="F167" i="13"/>
  <c r="K677" i="13"/>
  <c r="K387" i="13"/>
  <c r="I277" i="13"/>
  <c r="I567" i="13"/>
  <c r="J307" i="13"/>
  <c r="K697" i="13"/>
  <c r="J457" i="13"/>
  <c r="G157" i="13"/>
  <c r="H787" i="13"/>
  <c r="F157" i="13"/>
  <c r="J787" i="13"/>
  <c r="H297" i="13"/>
  <c r="K287" i="13"/>
  <c r="F267" i="13"/>
  <c r="F547" i="13"/>
  <c r="H627" i="13"/>
  <c r="H137" i="13"/>
  <c r="J177" i="13"/>
  <c r="I827" i="13"/>
  <c r="F817" i="13"/>
  <c r="K367" i="13"/>
  <c r="J777" i="13"/>
  <c r="J217" i="13"/>
  <c r="I437" i="13"/>
  <c r="F137" i="13"/>
  <c r="H917" i="13"/>
  <c r="H827" i="13"/>
  <c r="K217" i="13"/>
  <c r="K297" i="13"/>
  <c r="G667" i="13"/>
  <c r="L287" i="13"/>
  <c r="H647" i="13"/>
  <c r="H227" i="13"/>
  <c r="H447" i="13"/>
  <c r="K977" i="13"/>
  <c r="L977" i="13"/>
  <c r="J977" i="13"/>
  <c r="H977" i="13"/>
  <c r="I977" i="13"/>
  <c r="F977" i="13"/>
  <c r="G977" i="13"/>
  <c r="E189" i="11"/>
  <c r="L189" i="11"/>
  <c r="I189" i="11"/>
  <c r="G189" i="11"/>
  <c r="F189" i="11"/>
  <c r="J189" i="11"/>
  <c r="H189" i="11"/>
  <c r="K189" i="11"/>
  <c r="G108" i="11"/>
  <c r="H108" i="11"/>
  <c r="I108" i="11"/>
  <c r="J108" i="11"/>
  <c r="L108" i="11"/>
  <c r="F108" i="11"/>
  <c r="K108" i="11"/>
  <c r="E72" i="13"/>
  <c r="K72" i="13"/>
  <c r="F72" i="13"/>
  <c r="H72" i="13"/>
  <c r="J72" i="13"/>
  <c r="I72" i="13"/>
  <c r="G72" i="13"/>
  <c r="L72" i="13"/>
  <c r="E64" i="13"/>
  <c r="L64" i="13"/>
  <c r="F64" i="13"/>
  <c r="J64" i="13"/>
  <c r="G64" i="13"/>
  <c r="H64" i="13"/>
  <c r="K64" i="13"/>
  <c r="I64" i="13"/>
  <c r="G115" i="11"/>
  <c r="J115" i="11"/>
  <c r="I115" i="11"/>
  <c r="L115" i="11"/>
  <c r="F115" i="11"/>
  <c r="K115" i="11"/>
  <c r="H115" i="11"/>
  <c r="J159" i="11"/>
  <c r="I159" i="11"/>
  <c r="K159" i="11"/>
  <c r="G159" i="11"/>
  <c r="L159" i="11"/>
  <c r="H159" i="11"/>
  <c r="F159" i="11"/>
  <c r="E228" i="11"/>
  <c r="H228" i="11"/>
  <c r="J228" i="11"/>
  <c r="L228" i="11"/>
  <c r="F228" i="11"/>
  <c r="G228" i="11"/>
  <c r="I228" i="11"/>
  <c r="K228" i="11"/>
  <c r="G129" i="11"/>
  <c r="K129" i="11"/>
  <c r="H129" i="11"/>
  <c r="J129" i="11"/>
  <c r="F129" i="11"/>
  <c r="I129" i="11"/>
  <c r="L129" i="11"/>
  <c r="E69" i="13"/>
  <c r="I69" i="13"/>
  <c r="F69" i="13"/>
  <c r="K69" i="13"/>
  <c r="J69" i="13"/>
  <c r="G69" i="13"/>
  <c r="H69" i="13"/>
  <c r="L69" i="13"/>
  <c r="I65" i="11"/>
  <c r="F65" i="11"/>
  <c r="H65" i="11"/>
  <c r="K65" i="11"/>
  <c r="L65" i="11"/>
  <c r="G65" i="11"/>
  <c r="J65" i="11"/>
  <c r="E65" i="11"/>
  <c r="G172" i="11"/>
  <c r="J172" i="11"/>
  <c r="K172" i="11"/>
  <c r="I172" i="11"/>
  <c r="H172" i="11"/>
  <c r="F172" i="11"/>
  <c r="L172" i="11"/>
  <c r="K118" i="11"/>
  <c r="J118" i="11"/>
  <c r="L118" i="11"/>
  <c r="G118" i="11"/>
  <c r="I118" i="11"/>
  <c r="F118" i="11"/>
  <c r="H118" i="11"/>
  <c r="J72" i="11"/>
  <c r="L72" i="11"/>
  <c r="I72" i="11"/>
  <c r="F72" i="11"/>
  <c r="K72" i="11"/>
  <c r="H72" i="11"/>
  <c r="G72" i="11"/>
  <c r="E72" i="11"/>
  <c r="H53" i="11"/>
  <c r="F53" i="11"/>
  <c r="I53" i="11"/>
  <c r="K53" i="11"/>
  <c r="J53" i="11"/>
  <c r="G53" i="11"/>
  <c r="L53" i="11"/>
  <c r="E53" i="11"/>
  <c r="E348" i="11"/>
  <c r="F348" i="11"/>
  <c r="H348" i="11"/>
  <c r="G348" i="11"/>
  <c r="K348" i="11"/>
  <c r="J348" i="11"/>
  <c r="L348" i="11"/>
  <c r="I348" i="11"/>
  <c r="E215" i="11"/>
  <c r="L215" i="11"/>
  <c r="K215" i="11"/>
  <c r="I215" i="11"/>
  <c r="H215" i="11"/>
  <c r="G215" i="11"/>
  <c r="F215" i="11"/>
  <c r="J215" i="11"/>
  <c r="K169" i="11"/>
  <c r="I169" i="11"/>
  <c r="L169" i="11"/>
  <c r="G169" i="11"/>
  <c r="H169" i="11"/>
  <c r="F169" i="11"/>
  <c r="J169" i="11"/>
  <c r="E205" i="11"/>
  <c r="G205" i="11"/>
  <c r="K205" i="11"/>
  <c r="L205" i="11"/>
  <c r="J205" i="11"/>
  <c r="I205" i="11"/>
  <c r="F205" i="11"/>
  <c r="H205" i="11"/>
  <c r="K20" i="19"/>
  <c r="K59" i="11"/>
  <c r="H59" i="11"/>
  <c r="L59" i="11"/>
  <c r="J59" i="11"/>
  <c r="F59" i="11"/>
  <c r="G59" i="11"/>
  <c r="I59" i="11"/>
  <c r="E248" i="11"/>
  <c r="L248" i="11"/>
  <c r="F248" i="11"/>
  <c r="H248" i="11"/>
  <c r="J248" i="11"/>
  <c r="I248" i="11"/>
  <c r="G248" i="11"/>
  <c r="K248" i="11"/>
  <c r="E368" i="11"/>
  <c r="K368" i="11"/>
  <c r="H368" i="11"/>
  <c r="L368" i="11"/>
  <c r="I368" i="11"/>
  <c r="F368" i="11"/>
  <c r="G368" i="11"/>
  <c r="J368" i="11"/>
  <c r="K247" i="24"/>
  <c r="H85" i="13"/>
  <c r="L85" i="13"/>
  <c r="F95" i="13"/>
  <c r="G105" i="13"/>
  <c r="G85" i="13"/>
  <c r="J85" i="13"/>
  <c r="K85" i="13"/>
  <c r="L95" i="13"/>
  <c r="L105" i="13"/>
  <c r="I85" i="13"/>
  <c r="J95" i="13"/>
  <c r="H105" i="13"/>
  <c r="F85" i="13"/>
  <c r="F115" i="13"/>
  <c r="J115" i="13"/>
  <c r="F665" i="13"/>
  <c r="H495" i="13"/>
  <c r="L175" i="13"/>
  <c r="L725" i="13"/>
  <c r="L705" i="13"/>
  <c r="H915" i="13"/>
  <c r="G275" i="13"/>
  <c r="H175" i="13"/>
  <c r="F215" i="13"/>
  <c r="J295" i="13"/>
  <c r="L115" i="13"/>
  <c r="L325" i="13"/>
  <c r="H295" i="13"/>
  <c r="K375" i="13"/>
  <c r="J855" i="13"/>
  <c r="G435" i="13"/>
  <c r="H355" i="13"/>
  <c r="H235" i="13"/>
  <c r="H195" i="13"/>
  <c r="J485" i="13"/>
  <c r="F905" i="13"/>
  <c r="G565" i="13"/>
  <c r="H285" i="13"/>
  <c r="H535" i="13"/>
  <c r="K575" i="13"/>
  <c r="F825" i="13"/>
  <c r="H955" i="13"/>
  <c r="J215" i="13"/>
  <c r="G945" i="13"/>
  <c r="K195" i="13"/>
  <c r="F485" i="13"/>
  <c r="G205" i="13"/>
  <c r="F325" i="13"/>
  <c r="J575" i="13"/>
  <c r="G405" i="13"/>
  <c r="L805" i="13"/>
  <c r="F805" i="13"/>
  <c r="L515" i="13"/>
  <c r="L235" i="13"/>
  <c r="L215" i="13"/>
  <c r="J595" i="13"/>
  <c r="I625" i="13"/>
  <c r="G645" i="13"/>
  <c r="G215" i="13"/>
  <c r="J915" i="13"/>
  <c r="J415" i="13"/>
  <c r="G605" i="13"/>
  <c r="K925" i="13"/>
  <c r="J105" i="13"/>
  <c r="L735" i="13"/>
  <c r="K695" i="13"/>
  <c r="F945" i="13"/>
  <c r="K715" i="13"/>
  <c r="H735" i="13"/>
  <c r="K895" i="13"/>
  <c r="K205" i="13"/>
  <c r="J945" i="13"/>
  <c r="J835" i="13"/>
  <c r="H95" i="13"/>
  <c r="G655" i="13"/>
  <c r="H895" i="13"/>
  <c r="K785" i="13"/>
  <c r="H815" i="13"/>
  <c r="G415" i="13"/>
  <c r="J205" i="13"/>
  <c r="I365" i="13"/>
  <c r="K545" i="13"/>
  <c r="F715" i="13"/>
  <c r="J495" i="13"/>
  <c r="I305" i="13"/>
  <c r="J905" i="13"/>
  <c r="G615" i="13"/>
  <c r="H515" i="13"/>
  <c r="K745" i="13"/>
  <c r="I925" i="13"/>
  <c r="I225" i="13"/>
  <c r="K145" i="13"/>
  <c r="G585" i="13"/>
  <c r="J585" i="13"/>
  <c r="G635" i="13"/>
  <c r="I795" i="13"/>
  <c r="I695" i="13"/>
  <c r="L505" i="13"/>
  <c r="K795" i="13"/>
  <c r="K345" i="13"/>
  <c r="F135" i="13"/>
  <c r="F445" i="13"/>
  <c r="F305" i="13"/>
  <c r="G145" i="13"/>
  <c r="K835" i="13"/>
  <c r="I435" i="13"/>
  <c r="H715" i="13"/>
  <c r="G575" i="13"/>
  <c r="I785" i="13"/>
  <c r="L265" i="13"/>
  <c r="G735" i="13"/>
  <c r="J385" i="13"/>
  <c r="G295" i="13"/>
  <c r="L575" i="13"/>
  <c r="I525" i="13"/>
  <c r="J175" i="13"/>
  <c r="H125" i="13"/>
  <c r="F675" i="13"/>
  <c r="J725" i="13"/>
  <c r="K185" i="13"/>
  <c r="L715" i="13"/>
  <c r="K865" i="13"/>
  <c r="F315" i="13"/>
  <c r="K675" i="13"/>
  <c r="J235" i="13"/>
  <c r="L825" i="13"/>
  <c r="K175" i="13"/>
  <c r="J515" i="13"/>
  <c r="L625" i="13"/>
  <c r="K235" i="13"/>
  <c r="I275" i="13"/>
  <c r="J635" i="13"/>
  <c r="I955" i="13"/>
  <c r="J145" i="13"/>
  <c r="L535" i="13"/>
  <c r="G245" i="13"/>
  <c r="I705" i="13"/>
  <c r="I775" i="13"/>
  <c r="G535" i="13"/>
  <c r="J535" i="13"/>
  <c r="K465" i="13"/>
  <c r="K215" i="13"/>
  <c r="F895" i="13"/>
  <c r="G265" i="13"/>
  <c r="H725" i="13"/>
  <c r="G675" i="13"/>
  <c r="K315" i="13"/>
  <c r="H115" i="13"/>
  <c r="K275" i="13"/>
  <c r="G465" i="13"/>
  <c r="G665" i="13"/>
  <c r="L255" i="13"/>
  <c r="L585" i="13"/>
  <c r="F155" i="13"/>
  <c r="K285" i="13"/>
  <c r="J695" i="13"/>
  <c r="H795" i="13"/>
  <c r="L225" i="13"/>
  <c r="L425" i="13"/>
  <c r="K825" i="13"/>
  <c r="G765" i="13"/>
  <c r="J165" i="13"/>
  <c r="J445" i="13"/>
  <c r="L285" i="13"/>
  <c r="L485" i="13"/>
  <c r="G345" i="13"/>
  <c r="F405" i="13"/>
  <c r="F505" i="13"/>
  <c r="J935" i="13"/>
  <c r="G95" i="13"/>
  <c r="I395" i="13"/>
  <c r="H655" i="13"/>
  <c r="G595" i="13"/>
  <c r="I165" i="13"/>
  <c r="I135" i="13"/>
  <c r="G395" i="13"/>
  <c r="J765" i="13"/>
  <c r="I485" i="13"/>
  <c r="L925" i="13"/>
  <c r="F275" i="13"/>
  <c r="F515" i="13"/>
  <c r="K955" i="13"/>
  <c r="F775" i="13"/>
  <c r="L895" i="13"/>
  <c r="K385" i="13"/>
  <c r="F765" i="13"/>
  <c r="H455" i="13"/>
  <c r="L875" i="13"/>
  <c r="J365" i="13"/>
  <c r="H445" i="13"/>
  <c r="I295" i="13"/>
  <c r="G545" i="13"/>
  <c r="F355" i="13"/>
  <c r="H395" i="13"/>
  <c r="G935" i="13"/>
  <c r="J785" i="13"/>
  <c r="H925" i="13"/>
  <c r="H145" i="13"/>
  <c r="G625" i="13"/>
  <c r="H315" i="13"/>
  <c r="H625" i="13"/>
  <c r="K625" i="13"/>
  <c r="L245" i="13"/>
  <c r="G955" i="13"/>
  <c r="K915" i="13"/>
  <c r="H885" i="13"/>
  <c r="L195" i="13"/>
  <c r="F755" i="13"/>
  <c r="H635" i="13"/>
  <c r="J345" i="13"/>
  <c r="H545" i="13"/>
  <c r="K515" i="13"/>
  <c r="J735" i="13"/>
  <c r="K245" i="13"/>
  <c r="G895" i="13"/>
  <c r="L295" i="13"/>
  <c r="J965" i="13"/>
  <c r="G785" i="13"/>
  <c r="L135" i="13"/>
  <c r="K305" i="13"/>
  <c r="K445" i="13"/>
  <c r="G455" i="13"/>
  <c r="L445" i="13"/>
  <c r="F955" i="13"/>
  <c r="I195" i="13"/>
  <c r="L885" i="13"/>
  <c r="L395" i="13"/>
  <c r="H155" i="13"/>
  <c r="K635" i="13"/>
  <c r="F605" i="13"/>
  <c r="L605" i="13"/>
  <c r="L745" i="13"/>
  <c r="F615" i="13"/>
  <c r="F835" i="13"/>
  <c r="I125" i="13"/>
  <c r="J465" i="13"/>
  <c r="I565" i="13"/>
  <c r="G555" i="13"/>
  <c r="K885" i="13"/>
  <c r="L815" i="13"/>
  <c r="G875" i="13"/>
  <c r="K605" i="13"/>
  <c r="G805" i="13"/>
  <c r="F915" i="13"/>
  <c r="F595" i="13"/>
  <c r="I415" i="13"/>
  <c r="K415" i="13"/>
  <c r="K325" i="13"/>
  <c r="G255" i="13"/>
  <c r="G885" i="13"/>
  <c r="G825" i="13"/>
  <c r="K615" i="13"/>
  <c r="J455" i="13"/>
  <c r="F125" i="13"/>
  <c r="F395" i="13"/>
  <c r="I535" i="13"/>
  <c r="G425" i="13"/>
  <c r="G705" i="13"/>
  <c r="J795" i="13"/>
  <c r="L145" i="13"/>
  <c r="I945" i="13"/>
  <c r="F365" i="13"/>
  <c r="K945" i="13"/>
  <c r="H205" i="13"/>
  <c r="K355" i="13"/>
  <c r="F385" i="13"/>
  <c r="K165" i="13"/>
  <c r="F855" i="13"/>
  <c r="I715" i="13"/>
  <c r="J625" i="13"/>
  <c r="I905" i="13"/>
  <c r="F345" i="13"/>
  <c r="H665" i="13"/>
  <c r="K95" i="13"/>
  <c r="G515" i="13"/>
  <c r="I605" i="13"/>
  <c r="K475" i="13"/>
  <c r="G375" i="13"/>
  <c r="G835" i="13"/>
  <c r="K435" i="13"/>
  <c r="G165" i="13"/>
  <c r="I455" i="13"/>
  <c r="I185" i="13"/>
  <c r="L835" i="13"/>
  <c r="F295" i="13"/>
  <c r="K525" i="13"/>
  <c r="G685" i="13"/>
  <c r="J435" i="13"/>
  <c r="K555" i="13"/>
  <c r="I445" i="13"/>
  <c r="G335" i="13"/>
  <c r="F525" i="13"/>
  <c r="H775" i="13"/>
  <c r="L795" i="13"/>
  <c r="H335" i="13"/>
  <c r="I175" i="13"/>
  <c r="G315" i="13"/>
  <c r="H765" i="13"/>
  <c r="I825" i="13"/>
  <c r="I865" i="13"/>
  <c r="F185" i="13"/>
  <c r="L595" i="13"/>
  <c r="L525" i="13"/>
  <c r="I235" i="13"/>
  <c r="L865" i="13"/>
  <c r="F165" i="13"/>
  <c r="H275" i="13"/>
  <c r="H605" i="13"/>
  <c r="H215" i="13"/>
  <c r="J925" i="13"/>
  <c r="F705" i="13"/>
  <c r="F145" i="13"/>
  <c r="K845" i="13"/>
  <c r="K855" i="13"/>
  <c r="F845" i="13"/>
  <c r="F875" i="13"/>
  <c r="H185" i="13"/>
  <c r="J875" i="13"/>
  <c r="G305" i="13"/>
  <c r="I545" i="13"/>
  <c r="G745" i="13"/>
  <c r="G485" i="13"/>
  <c r="I745" i="13"/>
  <c r="J225" i="13"/>
  <c r="L345" i="13"/>
  <c r="J265" i="13"/>
  <c r="K755" i="13"/>
  <c r="H485" i="13"/>
  <c r="G225" i="13"/>
  <c r="G715" i="13"/>
  <c r="L555" i="13"/>
  <c r="K725" i="13"/>
  <c r="L635" i="13"/>
  <c r="G385" i="13"/>
  <c r="K585" i="13"/>
  <c r="F495" i="13"/>
  <c r="H165" i="13"/>
  <c r="J185" i="13"/>
  <c r="G505" i="13"/>
  <c r="I555" i="13"/>
  <c r="G795" i="13"/>
  <c r="H855" i="13"/>
  <c r="I685" i="13"/>
  <c r="I675" i="13"/>
  <c r="H695" i="13"/>
  <c r="K135" i="13"/>
  <c r="F245" i="13"/>
  <c r="F205" i="13"/>
  <c r="I645" i="13"/>
  <c r="J375" i="13"/>
  <c r="H835" i="13"/>
  <c r="F335" i="13"/>
  <c r="F965" i="13"/>
  <c r="J715" i="13"/>
  <c r="G155" i="13"/>
  <c r="F695" i="13"/>
  <c r="I385" i="13"/>
  <c r="I755" i="13"/>
  <c r="G325" i="13"/>
  <c r="L475" i="13"/>
  <c r="F795" i="13"/>
  <c r="I505" i="13"/>
  <c r="F735" i="13"/>
  <c r="K405" i="13"/>
  <c r="H805" i="13"/>
  <c r="I495" i="13"/>
  <c r="I345" i="13"/>
  <c r="K655" i="13"/>
  <c r="G115" i="13"/>
  <c r="I575" i="13"/>
  <c r="L945" i="13"/>
  <c r="L335" i="13"/>
  <c r="L185" i="13"/>
  <c r="K225" i="13"/>
  <c r="H385" i="13"/>
  <c r="K735" i="13"/>
  <c r="H595" i="13"/>
  <c r="I915" i="13"/>
  <c r="I95" i="13"/>
  <c r="H325" i="13"/>
  <c r="G475" i="13"/>
  <c r="K295" i="13"/>
  <c r="I465" i="13"/>
  <c r="J825" i="13"/>
  <c r="K775" i="13"/>
  <c r="I285" i="13"/>
  <c r="H525" i="13"/>
  <c r="H435" i="13"/>
  <c r="F435" i="13"/>
  <c r="I895" i="13"/>
  <c r="I835" i="13"/>
  <c r="F935" i="13"/>
  <c r="I735" i="13"/>
  <c r="K495" i="13"/>
  <c r="I215" i="13"/>
  <c r="K705" i="13"/>
  <c r="K395" i="13"/>
  <c r="J815" i="13"/>
  <c r="G285" i="13"/>
  <c r="H375" i="13"/>
  <c r="I375" i="13"/>
  <c r="H785" i="13"/>
  <c r="F785" i="13"/>
  <c r="I585" i="13"/>
  <c r="F545" i="13"/>
  <c r="G695" i="13"/>
  <c r="J475" i="13"/>
  <c r="J315" i="13"/>
  <c r="G365" i="13"/>
  <c r="H865" i="13"/>
  <c r="J325" i="13"/>
  <c r="K685" i="13"/>
  <c r="L465" i="13"/>
  <c r="L775" i="13"/>
  <c r="L545" i="13"/>
  <c r="I595" i="13"/>
  <c r="J425" i="13"/>
  <c r="L785" i="13"/>
  <c r="H745" i="13"/>
  <c r="J755" i="13"/>
  <c r="G525" i="13"/>
  <c r="K485" i="13"/>
  <c r="G845" i="13"/>
  <c r="J555" i="13"/>
  <c r="G185" i="13"/>
  <c r="L685" i="13"/>
  <c r="I855" i="13"/>
  <c r="F585" i="13"/>
  <c r="J395" i="13"/>
  <c r="F255" i="13"/>
  <c r="H255" i="13"/>
  <c r="L675" i="13"/>
  <c r="J135" i="13"/>
  <c r="G925" i="13"/>
  <c r="K265" i="13"/>
  <c r="I475" i="13"/>
  <c r="L855" i="13"/>
  <c r="F575" i="13"/>
  <c r="F225" i="13"/>
  <c r="H965" i="13"/>
  <c r="J845" i="13"/>
  <c r="H575" i="13"/>
  <c r="L305" i="13"/>
  <c r="J545" i="13"/>
  <c r="K125" i="13"/>
  <c r="H475" i="13"/>
  <c r="H505" i="13"/>
  <c r="J195" i="13"/>
  <c r="J355" i="13"/>
  <c r="J285" i="13"/>
  <c r="I355" i="13"/>
  <c r="G445" i="13"/>
  <c r="L415" i="13"/>
  <c r="J125" i="13"/>
  <c r="F375" i="13"/>
  <c r="J745" i="13"/>
  <c r="L165" i="13"/>
  <c r="F655" i="13"/>
  <c r="G355" i="13"/>
  <c r="L905" i="13"/>
  <c r="G775" i="13"/>
  <c r="J685" i="13"/>
  <c r="I205" i="13"/>
  <c r="L125" i="13"/>
  <c r="H56" i="14" s="1"/>
  <c r="G865" i="13"/>
  <c r="F885" i="13"/>
  <c r="I245" i="13"/>
  <c r="L355" i="13"/>
  <c r="G495" i="13"/>
  <c r="F565" i="13"/>
  <c r="H265" i="13"/>
  <c r="I845" i="13"/>
  <c r="G815" i="13"/>
  <c r="H675" i="13"/>
  <c r="H825" i="13"/>
  <c r="H755" i="13"/>
  <c r="L455" i="13"/>
  <c r="I335" i="13"/>
  <c r="H905" i="13"/>
  <c r="I815" i="13"/>
  <c r="L365" i="13"/>
  <c r="H135" i="13"/>
  <c r="I255" i="13"/>
  <c r="F555" i="13"/>
  <c r="J405" i="13"/>
  <c r="L915" i="13"/>
  <c r="J255" i="13"/>
  <c r="I665" i="13"/>
  <c r="G135" i="13"/>
  <c r="I965" i="13"/>
  <c r="I155" i="13"/>
  <c r="K115" i="13"/>
  <c r="I265" i="13"/>
  <c r="L935" i="13"/>
  <c r="F865" i="13"/>
  <c r="F235" i="13"/>
  <c r="I115" i="13"/>
  <c r="J245" i="13"/>
  <c r="L205" i="13"/>
  <c r="J645" i="13"/>
  <c r="K665" i="13"/>
  <c r="F195" i="13"/>
  <c r="K765" i="13"/>
  <c r="F175" i="13"/>
  <c r="L315" i="13"/>
  <c r="K905" i="13"/>
  <c r="F685" i="13"/>
  <c r="H555" i="13"/>
  <c r="I325" i="13"/>
  <c r="I315" i="13"/>
  <c r="H875" i="13"/>
  <c r="J655" i="13"/>
  <c r="G905" i="13"/>
  <c r="J615" i="13"/>
  <c r="K425" i="13"/>
  <c r="I935" i="13"/>
  <c r="K505" i="13"/>
  <c r="L845" i="13"/>
  <c r="L695" i="13"/>
  <c r="F635" i="13"/>
  <c r="L375" i="13"/>
  <c r="I875" i="13"/>
  <c r="H225" i="13"/>
  <c r="J865" i="13"/>
  <c r="L765" i="13"/>
  <c r="F535" i="13"/>
  <c r="J565" i="13"/>
  <c r="J805" i="13"/>
  <c r="L275" i="13"/>
  <c r="H365" i="13"/>
  <c r="H645" i="13"/>
  <c r="H585" i="13"/>
  <c r="H425" i="13"/>
  <c r="G175" i="13"/>
  <c r="J525" i="13"/>
  <c r="G725" i="13"/>
  <c r="G915" i="13"/>
  <c r="F925" i="13"/>
  <c r="I615" i="13"/>
  <c r="J705" i="13"/>
  <c r="L155" i="13"/>
  <c r="K535" i="13"/>
  <c r="G965" i="13"/>
  <c r="J885" i="13"/>
  <c r="F455" i="13"/>
  <c r="L565" i="13"/>
  <c r="L965" i="13"/>
  <c r="J305" i="13"/>
  <c r="F105" i="13"/>
  <c r="H705" i="13"/>
  <c r="F415" i="13"/>
  <c r="K805" i="13"/>
  <c r="I805" i="13"/>
  <c r="F725" i="13"/>
  <c r="J275" i="13"/>
  <c r="K455" i="13"/>
  <c r="K105" i="13"/>
  <c r="H685" i="13"/>
  <c r="H565" i="13"/>
  <c r="K335" i="13"/>
  <c r="H415" i="13"/>
  <c r="F625" i="13"/>
  <c r="I145" i="13"/>
  <c r="I725" i="13"/>
  <c r="K155" i="13"/>
  <c r="F815" i="13"/>
  <c r="K815" i="13"/>
  <c r="H465" i="13"/>
  <c r="L665" i="13"/>
  <c r="H345" i="13"/>
  <c r="I765" i="13"/>
  <c r="J605" i="13"/>
  <c r="L435" i="13"/>
  <c r="J775" i="13"/>
  <c r="K365" i="13"/>
  <c r="J675" i="13"/>
  <c r="L755" i="13"/>
  <c r="F745" i="13"/>
  <c r="H935" i="13"/>
  <c r="K935" i="13"/>
  <c r="F645" i="13"/>
  <c r="L405" i="13"/>
  <c r="H615" i="13"/>
  <c r="K875" i="13"/>
  <c r="H305" i="13"/>
  <c r="J505" i="13"/>
  <c r="F265" i="13"/>
  <c r="K565" i="13"/>
  <c r="I885" i="13"/>
  <c r="L385" i="13"/>
  <c r="G125" i="13"/>
  <c r="F475" i="13"/>
  <c r="I425" i="13"/>
  <c r="G235" i="13"/>
  <c r="I655" i="13"/>
  <c r="K255" i="13"/>
  <c r="I105" i="13"/>
  <c r="G855" i="13"/>
  <c r="I515" i="13"/>
  <c r="I635" i="13"/>
  <c r="L955" i="13"/>
  <c r="K965" i="13"/>
  <c r="F285" i="13"/>
  <c r="H245" i="13"/>
  <c r="J155" i="13"/>
  <c r="G755" i="13"/>
  <c r="H405" i="13"/>
  <c r="L655" i="13"/>
  <c r="L495" i="13"/>
  <c r="G195" i="13"/>
  <c r="K645" i="13"/>
  <c r="H945" i="13"/>
  <c r="J895" i="13"/>
  <c r="K595" i="13"/>
  <c r="L645" i="13"/>
  <c r="J955" i="13"/>
  <c r="F425" i="13"/>
  <c r="I405" i="13"/>
  <c r="J335" i="13"/>
  <c r="H845" i="13"/>
  <c r="L615" i="13"/>
  <c r="J665" i="13"/>
  <c r="F465" i="13"/>
  <c r="I975" i="13"/>
  <c r="G975" i="13"/>
  <c r="J975" i="13"/>
  <c r="L975" i="13"/>
  <c r="F975" i="13"/>
  <c r="H975" i="13"/>
  <c r="K975" i="13"/>
  <c r="F991" i="11"/>
  <c r="K991" i="11"/>
  <c r="L984" i="12"/>
  <c r="G984" i="12"/>
  <c r="L987" i="13"/>
  <c r="J987" i="13"/>
  <c r="G990" i="11"/>
  <c r="J986" i="13"/>
  <c r="I986" i="13"/>
  <c r="I990" i="12"/>
  <c r="L990" i="12"/>
  <c r="H986" i="11"/>
  <c r="F988" i="12"/>
  <c r="J988" i="12"/>
  <c r="J985" i="13"/>
  <c r="H985" i="13"/>
  <c r="Y339" i="14"/>
  <c r="Y340" i="14"/>
  <c r="Y341" i="14"/>
  <c r="L987" i="12"/>
  <c r="F987" i="12"/>
  <c r="L1001" i="11"/>
  <c r="F1001" i="11"/>
  <c r="I1001" i="13"/>
  <c r="G1001" i="13"/>
  <c r="K986" i="12"/>
  <c r="H986" i="12"/>
  <c r="G1000" i="13"/>
  <c r="I1000" i="13"/>
  <c r="E994" i="13"/>
  <c r="J994" i="13"/>
  <c r="G994" i="13"/>
  <c r="K994" i="13"/>
  <c r="F994" i="13"/>
  <c r="L994" i="13"/>
  <c r="H994" i="13"/>
  <c r="I994" i="13"/>
  <c r="E996" i="13"/>
  <c r="J996" i="13"/>
  <c r="H996" i="13"/>
  <c r="G996" i="13"/>
  <c r="L996" i="13"/>
  <c r="K996" i="13"/>
  <c r="F996" i="13"/>
  <c r="I996" i="13"/>
  <c r="E999" i="12"/>
  <c r="L999" i="12"/>
  <c r="J999" i="12"/>
  <c r="H999" i="12"/>
  <c r="F999" i="12"/>
  <c r="G999" i="12"/>
  <c r="I999" i="12"/>
  <c r="K999" i="12"/>
  <c r="E976" i="11"/>
  <c r="K976" i="11"/>
  <c r="F976" i="11"/>
  <c r="H976" i="11"/>
  <c r="I976" i="11"/>
  <c r="L976" i="11"/>
  <c r="J976" i="11"/>
  <c r="G976" i="11"/>
  <c r="E870" i="13"/>
  <c r="I870" i="13"/>
  <c r="G870" i="13"/>
  <c r="L870" i="13"/>
  <c r="K870" i="13"/>
  <c r="F870" i="13"/>
  <c r="J870" i="13"/>
  <c r="H870" i="13"/>
  <c r="E995" i="11"/>
  <c r="H995" i="11"/>
  <c r="L995" i="11"/>
  <c r="K995" i="11"/>
  <c r="I995" i="11"/>
  <c r="F995" i="11"/>
  <c r="J995" i="11"/>
  <c r="G995" i="11"/>
  <c r="E972" i="11"/>
  <c r="F972" i="11"/>
  <c r="J972" i="11"/>
  <c r="K972" i="11"/>
  <c r="G972" i="11"/>
  <c r="H972" i="11"/>
  <c r="I972" i="11"/>
  <c r="L972" i="11"/>
  <c r="E944" i="11"/>
  <c r="J944" i="11"/>
  <c r="L944" i="11"/>
  <c r="F944" i="11"/>
  <c r="G944" i="11"/>
  <c r="H944" i="11"/>
  <c r="I944" i="11"/>
  <c r="K944" i="11"/>
  <c r="E924" i="11"/>
  <c r="I924" i="11"/>
  <c r="H924" i="11"/>
  <c r="L924" i="11"/>
  <c r="J924" i="11"/>
  <c r="F924" i="11"/>
  <c r="G924" i="11"/>
  <c r="K924" i="11"/>
  <c r="E915" i="11"/>
  <c r="H915" i="11"/>
  <c r="J915" i="11"/>
  <c r="I915" i="11"/>
  <c r="G915" i="11"/>
  <c r="K915" i="11"/>
  <c r="L915" i="11"/>
  <c r="F915" i="11"/>
  <c r="E882" i="11"/>
  <c r="F882" i="11"/>
  <c r="J882" i="11"/>
  <c r="H882" i="11"/>
  <c r="K882" i="11"/>
  <c r="I882" i="11"/>
  <c r="L882" i="11"/>
  <c r="G882" i="11"/>
  <c r="E864" i="11"/>
  <c r="K864" i="11"/>
  <c r="I864" i="11"/>
  <c r="L864" i="11"/>
  <c r="G864" i="11"/>
  <c r="H864" i="11"/>
  <c r="J864" i="11"/>
  <c r="F864" i="11"/>
  <c r="E865" i="11"/>
  <c r="G865" i="11"/>
  <c r="I865" i="11"/>
  <c r="L865" i="11"/>
  <c r="K865" i="11"/>
  <c r="J865" i="11"/>
  <c r="F865" i="11"/>
  <c r="H865" i="11"/>
  <c r="E958" i="11"/>
  <c r="F958" i="11"/>
  <c r="J958" i="11"/>
  <c r="K958" i="11"/>
  <c r="G958" i="11"/>
  <c r="H958" i="11"/>
  <c r="I958" i="11"/>
  <c r="L958" i="11"/>
  <c r="E978" i="11"/>
  <c r="J978" i="11"/>
  <c r="I978" i="11"/>
  <c r="H978" i="11"/>
  <c r="G978" i="11"/>
  <c r="K978" i="11"/>
  <c r="L978" i="11"/>
  <c r="F978" i="11"/>
  <c r="E794" i="11"/>
  <c r="I794" i="11"/>
  <c r="L794" i="11"/>
  <c r="G794" i="11"/>
  <c r="H794" i="11"/>
  <c r="J794" i="11"/>
  <c r="K794" i="11"/>
  <c r="F794" i="11"/>
  <c r="E792" i="11"/>
  <c r="G792" i="11"/>
  <c r="K792" i="11"/>
  <c r="H792" i="11"/>
  <c r="F792" i="11"/>
  <c r="L792" i="11"/>
  <c r="I792" i="11"/>
  <c r="J792" i="11"/>
  <c r="E809" i="11"/>
  <c r="H809" i="11"/>
  <c r="L809" i="11"/>
  <c r="G809" i="11"/>
  <c r="K809" i="11"/>
  <c r="F809" i="11"/>
  <c r="I809" i="11"/>
  <c r="J809" i="11"/>
  <c r="E775" i="11"/>
  <c r="K775" i="11"/>
  <c r="F775" i="11"/>
  <c r="L775" i="11"/>
  <c r="J775" i="11"/>
  <c r="I775" i="11"/>
  <c r="G775" i="11"/>
  <c r="H775" i="11"/>
  <c r="E755" i="11"/>
  <c r="L755" i="11"/>
  <c r="F755" i="11"/>
  <c r="H755" i="11"/>
  <c r="J755" i="11"/>
  <c r="G755" i="11"/>
  <c r="I755" i="11"/>
  <c r="K755" i="11"/>
  <c r="E754" i="11"/>
  <c r="H754" i="11"/>
  <c r="I754" i="11"/>
  <c r="G754" i="11"/>
  <c r="K754" i="11"/>
  <c r="F754" i="11"/>
  <c r="L754" i="11"/>
  <c r="J754" i="11"/>
  <c r="E848" i="11"/>
  <c r="G848" i="11"/>
  <c r="I848" i="11"/>
  <c r="J848" i="11"/>
  <c r="H848" i="11"/>
  <c r="F848" i="11"/>
  <c r="K848" i="11"/>
  <c r="L848" i="11"/>
  <c r="E719" i="11"/>
  <c r="J719" i="11"/>
  <c r="F719" i="11"/>
  <c r="K719" i="11"/>
  <c r="G719" i="11"/>
  <c r="I719" i="11"/>
  <c r="L719" i="11"/>
  <c r="H719" i="11"/>
  <c r="E561" i="11"/>
  <c r="F561" i="11"/>
  <c r="I561" i="11"/>
  <c r="L561" i="11"/>
  <c r="H561" i="11"/>
  <c r="G561" i="11"/>
  <c r="K561" i="11"/>
  <c r="J561" i="11"/>
  <c r="E692" i="11"/>
  <c r="H692" i="11"/>
  <c r="K692" i="11"/>
  <c r="J692" i="11"/>
  <c r="L692" i="11"/>
  <c r="I692" i="11"/>
  <c r="F692" i="11"/>
  <c r="G692" i="11"/>
  <c r="E679" i="11"/>
  <c r="I679" i="11"/>
  <c r="J679" i="11"/>
  <c r="L679" i="11"/>
  <c r="F679" i="11"/>
  <c r="K679" i="11"/>
  <c r="G679" i="11"/>
  <c r="H679" i="11"/>
  <c r="E659" i="11"/>
  <c r="I659" i="11"/>
  <c r="F659" i="11"/>
  <c r="J659" i="11"/>
  <c r="L659" i="11"/>
  <c r="K659" i="11"/>
  <c r="H659" i="11"/>
  <c r="G659" i="11"/>
  <c r="E664" i="11"/>
  <c r="K664" i="11"/>
  <c r="J664" i="11"/>
  <c r="G664" i="11"/>
  <c r="H664" i="11"/>
  <c r="I664" i="11"/>
  <c r="L664" i="11"/>
  <c r="F664" i="11"/>
  <c r="E629" i="11"/>
  <c r="H629" i="11"/>
  <c r="F629" i="11"/>
  <c r="I629" i="11"/>
  <c r="L629" i="11"/>
  <c r="K629" i="11"/>
  <c r="J629" i="11"/>
  <c r="G629" i="11"/>
  <c r="E622" i="11"/>
  <c r="J622" i="11"/>
  <c r="F622" i="11"/>
  <c r="H622" i="11"/>
  <c r="K622" i="11"/>
  <c r="G622" i="11"/>
  <c r="L622" i="11"/>
  <c r="I622" i="11"/>
  <c r="E748" i="11"/>
  <c r="H748" i="11"/>
  <c r="F748" i="11"/>
  <c r="G748" i="11"/>
  <c r="K748" i="11"/>
  <c r="I748" i="11"/>
  <c r="L748" i="11"/>
  <c r="J748" i="11"/>
  <c r="E585" i="11"/>
  <c r="G585" i="11"/>
  <c r="I585" i="11"/>
  <c r="H585" i="11"/>
  <c r="J585" i="11"/>
  <c r="L585" i="11"/>
  <c r="F585" i="11"/>
  <c r="K585" i="11"/>
  <c r="E440" i="13"/>
  <c r="L440" i="13"/>
  <c r="F440" i="13"/>
  <c r="J440" i="13"/>
  <c r="H440" i="13"/>
  <c r="G440" i="13"/>
  <c r="K440" i="13"/>
  <c r="I440" i="13"/>
  <c r="E564" i="11"/>
  <c r="F564" i="11"/>
  <c r="G564" i="11"/>
  <c r="I564" i="11"/>
  <c r="L564" i="11"/>
  <c r="J564" i="11"/>
  <c r="K564" i="11"/>
  <c r="H564" i="11"/>
  <c r="E394" i="13"/>
  <c r="K394" i="13"/>
  <c r="L394" i="13"/>
  <c r="G394" i="13"/>
  <c r="I394" i="13"/>
  <c r="J394" i="13"/>
  <c r="H394" i="13"/>
  <c r="F394" i="13"/>
  <c r="E407" i="11"/>
  <c r="G407" i="11"/>
  <c r="H407" i="11"/>
  <c r="L407" i="11"/>
  <c r="I407" i="11"/>
  <c r="F407" i="11"/>
  <c r="K407" i="11"/>
  <c r="J407" i="11"/>
  <c r="E387" i="11"/>
  <c r="K387" i="11"/>
  <c r="H387" i="11"/>
  <c r="J387" i="11"/>
  <c r="G387" i="11"/>
  <c r="L387" i="11"/>
  <c r="I387" i="11"/>
  <c r="F387" i="11"/>
  <c r="E532" i="11"/>
  <c r="I532" i="11"/>
  <c r="G532" i="11"/>
  <c r="H532" i="11"/>
  <c r="J532" i="11"/>
  <c r="K532" i="11"/>
  <c r="L532" i="11"/>
  <c r="F532" i="11"/>
  <c r="E512" i="11"/>
  <c r="F512" i="11"/>
  <c r="J512" i="11"/>
  <c r="K512" i="11"/>
  <c r="L512" i="11"/>
  <c r="G512" i="11"/>
  <c r="H512" i="11"/>
  <c r="I512" i="11"/>
  <c r="E618" i="11"/>
  <c r="I618" i="11"/>
  <c r="F618" i="11"/>
  <c r="L618" i="11"/>
  <c r="K618" i="11"/>
  <c r="J618" i="11"/>
  <c r="H618" i="11"/>
  <c r="G618" i="11"/>
  <c r="E350" i="13"/>
  <c r="K350" i="13"/>
  <c r="F350" i="13"/>
  <c r="I350" i="13"/>
  <c r="G350" i="13"/>
  <c r="H350" i="13"/>
  <c r="J350" i="13"/>
  <c r="L350" i="13"/>
  <c r="E475" i="11"/>
  <c r="L475" i="11"/>
  <c r="F475" i="11"/>
  <c r="H475" i="11"/>
  <c r="G475" i="11"/>
  <c r="I475" i="11"/>
  <c r="K475" i="11"/>
  <c r="J475" i="11"/>
  <c r="E459" i="11"/>
  <c r="H459" i="11"/>
  <c r="J459" i="11"/>
  <c r="I459" i="11"/>
  <c r="F459" i="11"/>
  <c r="K459" i="11"/>
  <c r="L459" i="11"/>
  <c r="G459" i="11"/>
  <c r="E449" i="11"/>
  <c r="H449" i="11"/>
  <c r="I449" i="11"/>
  <c r="J449" i="11"/>
  <c r="F449" i="11"/>
  <c r="L449" i="11"/>
  <c r="K449" i="11"/>
  <c r="G449" i="11"/>
  <c r="E412" i="11"/>
  <c r="I412" i="11"/>
  <c r="F412" i="11"/>
  <c r="J412" i="11"/>
  <c r="G412" i="11"/>
  <c r="H412" i="11"/>
  <c r="L412" i="11"/>
  <c r="K412" i="11"/>
  <c r="E422" i="11"/>
  <c r="I422" i="11"/>
  <c r="F422" i="11"/>
  <c r="G422" i="11"/>
  <c r="K422" i="11"/>
  <c r="L422" i="11"/>
  <c r="J422" i="11"/>
  <c r="H422" i="11"/>
  <c r="E384" i="11"/>
  <c r="K384" i="11"/>
  <c r="I384" i="11"/>
  <c r="F384" i="11"/>
  <c r="G384" i="11"/>
  <c r="L384" i="11"/>
  <c r="H384" i="11"/>
  <c r="J384" i="11"/>
  <c r="E385" i="11"/>
  <c r="L385" i="11"/>
  <c r="H385" i="11"/>
  <c r="I385" i="11"/>
  <c r="K385" i="11"/>
  <c r="G385" i="11"/>
  <c r="J385" i="11"/>
  <c r="F385" i="11"/>
  <c r="E372" i="11"/>
  <c r="L372" i="11"/>
  <c r="K372" i="11"/>
  <c r="F372" i="11"/>
  <c r="H372" i="11"/>
  <c r="J372" i="11"/>
  <c r="G372" i="11"/>
  <c r="I372" i="11"/>
  <c r="E354" i="11"/>
  <c r="H354" i="11"/>
  <c r="K354" i="11"/>
  <c r="G354" i="11"/>
  <c r="L354" i="11"/>
  <c r="F354" i="11"/>
  <c r="J354" i="11"/>
  <c r="I354" i="11"/>
  <c r="E335" i="11"/>
  <c r="L335" i="11"/>
  <c r="G335" i="11"/>
  <c r="F335" i="11"/>
  <c r="I335" i="11"/>
  <c r="J335" i="11"/>
  <c r="H335" i="11"/>
  <c r="K335" i="11"/>
  <c r="E174" i="13"/>
  <c r="I174" i="13"/>
  <c r="G174" i="13"/>
  <c r="L174" i="13"/>
  <c r="K174" i="13"/>
  <c r="J174" i="13"/>
  <c r="H174" i="13"/>
  <c r="F174" i="13"/>
  <c r="E312" i="11"/>
  <c r="K312" i="11"/>
  <c r="F312" i="11"/>
  <c r="L312" i="11"/>
  <c r="I312" i="11"/>
  <c r="J312" i="11"/>
  <c r="G312" i="11"/>
  <c r="H312" i="11"/>
  <c r="E144" i="13"/>
  <c r="G144" i="13"/>
  <c r="H144" i="13"/>
  <c r="L144" i="13"/>
  <c r="K144" i="13"/>
  <c r="F144" i="13"/>
  <c r="J144" i="13"/>
  <c r="I144" i="13"/>
  <c r="E265" i="11"/>
  <c r="G265" i="11"/>
  <c r="F265" i="11"/>
  <c r="L265" i="11"/>
  <c r="K265" i="11"/>
  <c r="J265" i="11"/>
  <c r="I265" i="11"/>
  <c r="H265" i="11"/>
  <c r="E244" i="11"/>
  <c r="G244" i="11"/>
  <c r="K244" i="11"/>
  <c r="J244" i="11"/>
  <c r="F244" i="11"/>
  <c r="H244" i="11"/>
  <c r="I244" i="11"/>
  <c r="L244" i="11"/>
  <c r="H178" i="11"/>
  <c r="I178" i="11"/>
  <c r="J178" i="11"/>
  <c r="K178" i="11"/>
  <c r="F178" i="11"/>
  <c r="G178" i="11"/>
  <c r="L178" i="11"/>
  <c r="G135" i="11"/>
  <c r="F135" i="11"/>
  <c r="I135" i="11"/>
  <c r="J135" i="11"/>
  <c r="L135" i="11"/>
  <c r="H135" i="11"/>
  <c r="K135" i="11"/>
  <c r="E234" i="11"/>
  <c r="I234" i="11"/>
  <c r="J234" i="11"/>
  <c r="K234" i="11"/>
  <c r="H234" i="11"/>
  <c r="F234" i="11"/>
  <c r="G234" i="11"/>
  <c r="L234" i="11"/>
  <c r="E100" i="13"/>
  <c r="L100" i="13"/>
  <c r="F100" i="13"/>
  <c r="K100" i="13"/>
  <c r="J100" i="13"/>
  <c r="I100" i="13"/>
  <c r="G100" i="13"/>
  <c r="H100" i="13"/>
  <c r="E255" i="11"/>
  <c r="G255" i="11"/>
  <c r="L255" i="11"/>
  <c r="I255" i="11"/>
  <c r="K255" i="11"/>
  <c r="F255" i="11"/>
  <c r="H255" i="11"/>
  <c r="J255" i="11"/>
  <c r="K21" i="24"/>
  <c r="I75" i="11"/>
  <c r="L75" i="11"/>
  <c r="G75" i="11"/>
  <c r="F75" i="11"/>
  <c r="J75" i="11"/>
  <c r="H75" i="11"/>
  <c r="K75" i="11"/>
  <c r="E204" i="11"/>
  <c r="F204" i="11"/>
  <c r="H204" i="11"/>
  <c r="J204" i="11"/>
  <c r="L204" i="11"/>
  <c r="G204" i="11"/>
  <c r="K204" i="11"/>
  <c r="I204" i="11"/>
  <c r="E185" i="11"/>
  <c r="L185" i="11"/>
  <c r="H185" i="11"/>
  <c r="J185" i="11"/>
  <c r="F185" i="11"/>
  <c r="G185" i="11"/>
  <c r="K185" i="11"/>
  <c r="I185" i="11"/>
  <c r="E194" i="11"/>
  <c r="G194" i="11"/>
  <c r="F194" i="11"/>
  <c r="J194" i="11"/>
  <c r="L194" i="11"/>
  <c r="I194" i="11"/>
  <c r="K194" i="11"/>
  <c r="H194" i="11"/>
  <c r="E238" i="11"/>
  <c r="H238" i="11"/>
  <c r="G238" i="11"/>
  <c r="F238" i="11"/>
  <c r="I238" i="11"/>
  <c r="K238" i="11"/>
  <c r="L238" i="11"/>
  <c r="J238" i="11"/>
  <c r="E202" i="11"/>
  <c r="F202" i="11"/>
  <c r="H202" i="11"/>
  <c r="G202" i="11"/>
  <c r="L202" i="11"/>
  <c r="I202" i="11"/>
  <c r="J202" i="11"/>
  <c r="K202" i="11"/>
  <c r="I104" i="11"/>
  <c r="K104" i="11"/>
  <c r="L104" i="11"/>
  <c r="F104" i="11"/>
  <c r="J104" i="11"/>
  <c r="G104" i="11"/>
  <c r="H104" i="11"/>
  <c r="E104" i="11"/>
  <c r="H155" i="11"/>
  <c r="G155" i="11"/>
  <c r="K155" i="11"/>
  <c r="I155" i="11"/>
  <c r="F155" i="11"/>
  <c r="L155" i="11"/>
  <c r="J155" i="11"/>
  <c r="E219" i="11"/>
  <c r="F219" i="11"/>
  <c r="K219" i="11"/>
  <c r="L219" i="11"/>
  <c r="I219" i="11"/>
  <c r="J219" i="11"/>
  <c r="H219" i="11"/>
  <c r="G219" i="11"/>
  <c r="J69" i="11"/>
  <c r="I69" i="11"/>
  <c r="K69" i="11"/>
  <c r="F69" i="11"/>
  <c r="L69" i="11"/>
  <c r="H69" i="11"/>
  <c r="G69" i="11"/>
  <c r="E69" i="11"/>
  <c r="I991" i="11"/>
  <c r="F987" i="13"/>
  <c r="K988" i="12"/>
  <c r="K985" i="13"/>
  <c r="I985" i="13"/>
  <c r="H987" i="12"/>
  <c r="J1001" i="11"/>
  <c r="I986" i="12"/>
  <c r="F1000" i="13"/>
  <c r="K989" i="12"/>
  <c r="L992" i="12"/>
  <c r="L991" i="12"/>
  <c r="E996" i="12"/>
  <c r="K996" i="12"/>
  <c r="I996" i="12"/>
  <c r="J996" i="12"/>
  <c r="G996" i="12"/>
  <c r="F996" i="12"/>
  <c r="L996" i="12"/>
  <c r="H996" i="12"/>
  <c r="E993" i="13"/>
  <c r="J993" i="13"/>
  <c r="K993" i="13"/>
  <c r="G993" i="13"/>
  <c r="I993" i="13"/>
  <c r="L993" i="13"/>
  <c r="H993" i="13"/>
  <c r="F993" i="13"/>
  <c r="E997" i="13"/>
  <c r="I997" i="13"/>
  <c r="H997" i="13"/>
  <c r="J997" i="13"/>
  <c r="L997" i="13"/>
  <c r="F997" i="13"/>
  <c r="G997" i="13"/>
  <c r="K997" i="13"/>
  <c r="E947" i="11"/>
  <c r="F947" i="11"/>
  <c r="L947" i="11"/>
  <c r="H947" i="11"/>
  <c r="I947" i="11"/>
  <c r="J947" i="11"/>
  <c r="K947" i="11"/>
  <c r="G947" i="11"/>
  <c r="E857" i="11"/>
  <c r="K857" i="11"/>
  <c r="F857" i="11"/>
  <c r="G857" i="11"/>
  <c r="I857" i="11"/>
  <c r="L857" i="11"/>
  <c r="J857" i="11"/>
  <c r="H857" i="11"/>
  <c r="E994" i="11"/>
  <c r="H994" i="11"/>
  <c r="J994" i="11"/>
  <c r="K994" i="11"/>
  <c r="L994" i="11"/>
  <c r="I994" i="11"/>
  <c r="F994" i="11"/>
  <c r="G994" i="11"/>
  <c r="E959" i="11"/>
  <c r="H959" i="11"/>
  <c r="G959" i="11"/>
  <c r="I959" i="11"/>
  <c r="L959" i="11"/>
  <c r="F959" i="11"/>
  <c r="K959" i="11"/>
  <c r="J959" i="11"/>
  <c r="E939" i="11"/>
  <c r="F939" i="11"/>
  <c r="G939" i="11"/>
  <c r="I939" i="11"/>
  <c r="J939" i="11"/>
  <c r="L939" i="11"/>
  <c r="K939" i="11"/>
  <c r="H939" i="11"/>
  <c r="E925" i="11"/>
  <c r="F925" i="11"/>
  <c r="G925" i="11"/>
  <c r="K925" i="11"/>
  <c r="J925" i="11"/>
  <c r="I925" i="11"/>
  <c r="L925" i="11"/>
  <c r="H925" i="11"/>
  <c r="E905" i="11"/>
  <c r="F905" i="11"/>
  <c r="K905" i="11"/>
  <c r="G905" i="11"/>
  <c r="L905" i="11"/>
  <c r="H905" i="11"/>
  <c r="I905" i="11"/>
  <c r="J905" i="11"/>
  <c r="E884" i="11"/>
  <c r="K884" i="11"/>
  <c r="F884" i="11"/>
  <c r="J884" i="11"/>
  <c r="L884" i="11"/>
  <c r="G884" i="11"/>
  <c r="H884" i="11"/>
  <c r="I884" i="11"/>
  <c r="E892" i="11"/>
  <c r="L892" i="11"/>
  <c r="G892" i="11"/>
  <c r="F892" i="11"/>
  <c r="J892" i="11"/>
  <c r="H892" i="11"/>
  <c r="K892" i="11"/>
  <c r="I892" i="11"/>
  <c r="E988" i="11"/>
  <c r="J988" i="11"/>
  <c r="G988" i="11"/>
  <c r="F988" i="11"/>
  <c r="L988" i="11"/>
  <c r="H988" i="11"/>
  <c r="I988" i="11"/>
  <c r="K988" i="11"/>
  <c r="E842" i="11"/>
  <c r="L842" i="11"/>
  <c r="G842" i="11"/>
  <c r="F842" i="11"/>
  <c r="I842" i="11"/>
  <c r="K842" i="11"/>
  <c r="J842" i="11"/>
  <c r="H842" i="11"/>
  <c r="E829" i="11"/>
  <c r="L829" i="11"/>
  <c r="F829" i="11"/>
  <c r="H829" i="11"/>
  <c r="K829" i="11"/>
  <c r="G829" i="11"/>
  <c r="J829" i="11"/>
  <c r="I829" i="11"/>
  <c r="E660" i="11"/>
  <c r="F660" i="11"/>
  <c r="J660" i="11"/>
  <c r="I660" i="11"/>
  <c r="L660" i="11"/>
  <c r="H660" i="11"/>
  <c r="G660" i="11"/>
  <c r="K660" i="11"/>
  <c r="E812" i="11"/>
  <c r="K812" i="11"/>
  <c r="L812" i="11"/>
  <c r="F812" i="11"/>
  <c r="J812" i="11"/>
  <c r="H812" i="11"/>
  <c r="G812" i="11"/>
  <c r="I812" i="11"/>
  <c r="E789" i="11"/>
  <c r="F789" i="11"/>
  <c r="K789" i="11"/>
  <c r="I789" i="11"/>
  <c r="G789" i="11"/>
  <c r="H789" i="11"/>
  <c r="L789" i="11"/>
  <c r="J789" i="11"/>
  <c r="E825" i="11"/>
  <c r="G825" i="11"/>
  <c r="H825" i="11"/>
  <c r="J825" i="11"/>
  <c r="L825" i="11"/>
  <c r="I825" i="11"/>
  <c r="F825" i="11"/>
  <c r="K825" i="11"/>
  <c r="E620" i="13"/>
  <c r="G620" i="13"/>
  <c r="L620" i="13"/>
  <c r="R218" i="14" s="1"/>
  <c r="F620" i="13"/>
  <c r="J620" i="13"/>
  <c r="I620" i="13"/>
  <c r="K620" i="13"/>
  <c r="H620" i="13"/>
  <c r="E724" i="11"/>
  <c r="J724" i="11"/>
  <c r="L724" i="11"/>
  <c r="K724" i="11"/>
  <c r="F724" i="11"/>
  <c r="I724" i="11"/>
  <c r="G724" i="11"/>
  <c r="H724" i="11"/>
  <c r="E745" i="11"/>
  <c r="H745" i="11"/>
  <c r="G745" i="11"/>
  <c r="I745" i="11"/>
  <c r="K745" i="11"/>
  <c r="F745" i="11"/>
  <c r="J745" i="11"/>
  <c r="L745" i="11"/>
  <c r="E722" i="11"/>
  <c r="H722" i="11"/>
  <c r="F722" i="11"/>
  <c r="G722" i="11"/>
  <c r="L722" i="11"/>
  <c r="J722" i="11"/>
  <c r="I722" i="11"/>
  <c r="K722" i="11"/>
  <c r="E557" i="11"/>
  <c r="G557" i="11"/>
  <c r="J557" i="11"/>
  <c r="F557" i="11"/>
  <c r="H557" i="11"/>
  <c r="I557" i="11"/>
  <c r="L557" i="11"/>
  <c r="K557" i="11"/>
  <c r="E562" i="13"/>
  <c r="H562" i="13"/>
  <c r="F562" i="13"/>
  <c r="G562" i="13"/>
  <c r="J562" i="13"/>
  <c r="K562" i="13"/>
  <c r="I562" i="13"/>
  <c r="L562" i="13"/>
  <c r="E828" i="11"/>
  <c r="F828" i="11"/>
  <c r="I828" i="11"/>
  <c r="L828" i="11"/>
  <c r="G828" i="11"/>
  <c r="K828" i="11"/>
  <c r="J828" i="11"/>
  <c r="H828" i="11"/>
  <c r="E798" i="11"/>
  <c r="H798" i="11"/>
  <c r="F798" i="11"/>
  <c r="J798" i="11"/>
  <c r="L798" i="11"/>
  <c r="K798" i="11"/>
  <c r="I798" i="11"/>
  <c r="G798" i="11"/>
  <c r="E635" i="11"/>
  <c r="I635" i="11"/>
  <c r="J635" i="11"/>
  <c r="K635" i="11"/>
  <c r="F635" i="11"/>
  <c r="G635" i="11"/>
  <c r="L635" i="11"/>
  <c r="H635" i="11"/>
  <c r="E632" i="11"/>
  <c r="I632" i="11"/>
  <c r="K632" i="11"/>
  <c r="G632" i="11"/>
  <c r="F632" i="11"/>
  <c r="L632" i="11"/>
  <c r="H632" i="11"/>
  <c r="J632" i="11"/>
  <c r="E605" i="11"/>
  <c r="I605" i="11"/>
  <c r="F605" i="11"/>
  <c r="G605" i="11"/>
  <c r="L605" i="11"/>
  <c r="J605" i="11"/>
  <c r="K605" i="11"/>
  <c r="H605" i="11"/>
  <c r="E718" i="11"/>
  <c r="J718" i="11"/>
  <c r="F718" i="11"/>
  <c r="G718" i="11"/>
  <c r="H718" i="11"/>
  <c r="K718" i="11"/>
  <c r="I718" i="11"/>
  <c r="L718" i="11"/>
  <c r="E708" i="11"/>
  <c r="H708" i="11"/>
  <c r="I708" i="11"/>
  <c r="K708" i="11"/>
  <c r="G708" i="11"/>
  <c r="L708" i="11"/>
  <c r="F708" i="11"/>
  <c r="J708" i="11"/>
  <c r="E437" i="11"/>
  <c r="G437" i="11"/>
  <c r="K437" i="11"/>
  <c r="F437" i="11"/>
  <c r="I437" i="11"/>
  <c r="J437" i="11"/>
  <c r="L437" i="11"/>
  <c r="H437" i="11"/>
  <c r="E389" i="12"/>
  <c r="L389" i="12"/>
  <c r="F389" i="12"/>
  <c r="H389" i="12"/>
  <c r="K389" i="12"/>
  <c r="I389" i="12"/>
  <c r="G389" i="12"/>
  <c r="J389" i="12"/>
  <c r="E555" i="11"/>
  <c r="L555" i="11"/>
  <c r="G555" i="11"/>
  <c r="K555" i="11"/>
  <c r="F555" i="11"/>
  <c r="J555" i="11"/>
  <c r="H555" i="11"/>
  <c r="I555" i="11"/>
  <c r="E390" i="13"/>
  <c r="J390" i="13"/>
  <c r="F390" i="13"/>
  <c r="L390" i="13"/>
  <c r="I390" i="13"/>
  <c r="G390" i="13"/>
  <c r="K390" i="13"/>
  <c r="H390" i="13"/>
  <c r="E522" i="11"/>
  <c r="K522" i="11"/>
  <c r="L522" i="11"/>
  <c r="I522" i="11"/>
  <c r="J522" i="11"/>
  <c r="F522" i="11"/>
  <c r="H522" i="11"/>
  <c r="G522" i="11"/>
  <c r="E358" i="12"/>
  <c r="K358" i="12"/>
  <c r="H358" i="12"/>
  <c r="J358" i="12"/>
  <c r="G358" i="12"/>
  <c r="L358" i="12"/>
  <c r="F358" i="12"/>
  <c r="I358" i="12"/>
  <c r="E357" i="13"/>
  <c r="G357" i="13"/>
  <c r="J357" i="13"/>
  <c r="I357" i="13"/>
  <c r="L357" i="13"/>
  <c r="H357" i="13"/>
  <c r="K357" i="13"/>
  <c r="F357" i="13"/>
  <c r="E492" i="11"/>
  <c r="K492" i="11"/>
  <c r="G492" i="11"/>
  <c r="L492" i="11"/>
  <c r="J492" i="11"/>
  <c r="F492" i="11"/>
  <c r="H492" i="11"/>
  <c r="I492" i="11"/>
  <c r="E472" i="11"/>
  <c r="F472" i="11"/>
  <c r="I472" i="11"/>
  <c r="K472" i="11"/>
  <c r="H472" i="11"/>
  <c r="L472" i="11"/>
  <c r="J472" i="11"/>
  <c r="G472" i="11"/>
  <c r="E474" i="11"/>
  <c r="K474" i="11"/>
  <c r="H474" i="11"/>
  <c r="G474" i="11"/>
  <c r="I474" i="11"/>
  <c r="L474" i="11"/>
  <c r="J474" i="11"/>
  <c r="F474" i="11"/>
  <c r="E435" i="11"/>
  <c r="J435" i="11"/>
  <c r="K435" i="11"/>
  <c r="I435" i="11"/>
  <c r="F435" i="11"/>
  <c r="H435" i="11"/>
  <c r="G435" i="11"/>
  <c r="L435" i="11"/>
  <c r="E538" i="11"/>
  <c r="K538" i="11"/>
  <c r="I538" i="11"/>
  <c r="L538" i="11"/>
  <c r="H538" i="11"/>
  <c r="J538" i="11"/>
  <c r="F538" i="11"/>
  <c r="G538" i="11"/>
  <c r="E415" i="11"/>
  <c r="F415" i="11"/>
  <c r="K415" i="11"/>
  <c r="L415" i="11"/>
  <c r="G415" i="11"/>
  <c r="H415" i="11"/>
  <c r="J415" i="11"/>
  <c r="I415" i="11"/>
  <c r="E394" i="11"/>
  <c r="J394" i="11"/>
  <c r="G394" i="11"/>
  <c r="F394" i="11"/>
  <c r="K394" i="11"/>
  <c r="H394" i="11"/>
  <c r="I394" i="11"/>
  <c r="L394" i="11"/>
  <c r="E247" i="11"/>
  <c r="J247" i="11"/>
  <c r="L247" i="11"/>
  <c r="I247" i="11"/>
  <c r="F247" i="11"/>
  <c r="K247" i="11"/>
  <c r="G247" i="11"/>
  <c r="H247" i="11"/>
  <c r="E364" i="11"/>
  <c r="F364" i="11"/>
  <c r="G364" i="11"/>
  <c r="I364" i="11"/>
  <c r="J364" i="11"/>
  <c r="H364" i="11"/>
  <c r="L364" i="11"/>
  <c r="K364" i="11"/>
  <c r="E190" i="13"/>
  <c r="J190" i="13"/>
  <c r="H190" i="13"/>
  <c r="I190" i="13"/>
  <c r="L190" i="13"/>
  <c r="G190" i="13"/>
  <c r="F190" i="13"/>
  <c r="K190" i="13"/>
  <c r="E355" i="11"/>
  <c r="K355" i="11"/>
  <c r="G355" i="11"/>
  <c r="I355" i="11"/>
  <c r="J355" i="11"/>
  <c r="H355" i="11"/>
  <c r="L355" i="11"/>
  <c r="F355" i="11"/>
  <c r="E189" i="13"/>
  <c r="L189" i="13"/>
  <c r="J189" i="13"/>
  <c r="I189" i="13"/>
  <c r="F189" i="13"/>
  <c r="G189" i="13"/>
  <c r="H189" i="13"/>
  <c r="K189" i="13"/>
  <c r="E294" i="11"/>
  <c r="I294" i="11"/>
  <c r="G294" i="11"/>
  <c r="K294" i="11"/>
  <c r="H294" i="11"/>
  <c r="F294" i="11"/>
  <c r="J294" i="11"/>
  <c r="L294" i="11"/>
  <c r="E428" i="11"/>
  <c r="K428" i="11"/>
  <c r="G428" i="11"/>
  <c r="L428" i="11"/>
  <c r="I428" i="11"/>
  <c r="J428" i="11"/>
  <c r="F428" i="11"/>
  <c r="H428" i="11"/>
  <c r="E279" i="11"/>
  <c r="L279" i="11"/>
  <c r="J279" i="11"/>
  <c r="G279" i="11"/>
  <c r="F279" i="11"/>
  <c r="H279" i="11"/>
  <c r="I279" i="11"/>
  <c r="K279" i="11"/>
  <c r="E242" i="11"/>
  <c r="G242" i="11"/>
  <c r="J242" i="11"/>
  <c r="H242" i="11"/>
  <c r="K242" i="11"/>
  <c r="I242" i="11"/>
  <c r="L242" i="11"/>
  <c r="F242" i="11"/>
  <c r="E1000" i="11"/>
  <c r="L1000" i="11"/>
  <c r="I1000" i="11"/>
  <c r="H1000" i="11"/>
  <c r="F1000" i="11"/>
  <c r="G1000" i="11"/>
  <c r="J1000" i="11"/>
  <c r="K1000" i="11"/>
  <c r="G989" i="12"/>
  <c r="E997" i="11"/>
  <c r="K997" i="11"/>
  <c r="I997" i="11"/>
  <c r="F997" i="11"/>
  <c r="J997" i="11"/>
  <c r="H997" i="11"/>
  <c r="L997" i="11"/>
  <c r="G997" i="11"/>
  <c r="E990" i="13"/>
  <c r="G990" i="13"/>
  <c r="L990" i="13"/>
  <c r="K990" i="13"/>
  <c r="H990" i="13"/>
  <c r="J990" i="13"/>
  <c r="F990" i="13"/>
  <c r="I990" i="13"/>
  <c r="E1002" i="12"/>
  <c r="J1002" i="12"/>
  <c r="L1002" i="12"/>
  <c r="H1002" i="12"/>
  <c r="F1002" i="12"/>
  <c r="I1002" i="12"/>
  <c r="G1002" i="12"/>
  <c r="K1002" i="12"/>
  <c r="E980" i="13"/>
  <c r="J980" i="13"/>
  <c r="G980" i="13"/>
  <c r="I980" i="13"/>
  <c r="H980" i="13"/>
  <c r="L980" i="13"/>
  <c r="R335" i="14" s="1"/>
  <c r="F980" i="13"/>
  <c r="K980" i="13"/>
  <c r="E913" i="11"/>
  <c r="I913" i="11"/>
  <c r="J913" i="11"/>
  <c r="L913" i="11"/>
  <c r="H913" i="11"/>
  <c r="G913" i="11"/>
  <c r="K913" i="11"/>
  <c r="F913" i="11"/>
  <c r="E860" i="13"/>
  <c r="I860" i="13"/>
  <c r="K860" i="13"/>
  <c r="H860" i="13"/>
  <c r="J860" i="13"/>
  <c r="G860" i="13"/>
  <c r="F860" i="13"/>
  <c r="L860" i="13"/>
  <c r="E989" i="11"/>
  <c r="K989" i="11"/>
  <c r="L989" i="11"/>
  <c r="I989" i="11"/>
  <c r="H989" i="11"/>
  <c r="J989" i="11"/>
  <c r="G989" i="11"/>
  <c r="F989" i="11"/>
  <c r="E954" i="11"/>
  <c r="L954" i="11"/>
  <c r="G954" i="11"/>
  <c r="H954" i="11"/>
  <c r="I954" i="11"/>
  <c r="J954" i="11"/>
  <c r="K954" i="11"/>
  <c r="F954" i="11"/>
  <c r="E965" i="11"/>
  <c r="G965" i="11"/>
  <c r="L965" i="11"/>
  <c r="F965" i="11"/>
  <c r="K965" i="11"/>
  <c r="H965" i="11"/>
  <c r="I965" i="11"/>
  <c r="J965" i="11"/>
  <c r="E949" i="11"/>
  <c r="I949" i="11"/>
  <c r="G949" i="11"/>
  <c r="K949" i="11"/>
  <c r="F949" i="11"/>
  <c r="J949" i="11"/>
  <c r="H949" i="11"/>
  <c r="L949" i="11"/>
  <c r="E929" i="11"/>
  <c r="H929" i="11"/>
  <c r="I929" i="11"/>
  <c r="F929" i="11"/>
  <c r="L929" i="11"/>
  <c r="G929" i="11"/>
  <c r="J929" i="11"/>
  <c r="K929" i="11"/>
  <c r="E904" i="11"/>
  <c r="K904" i="11"/>
  <c r="H904" i="11"/>
  <c r="F904" i="11"/>
  <c r="I904" i="11"/>
  <c r="J904" i="11"/>
  <c r="L904" i="11"/>
  <c r="G904" i="11"/>
  <c r="E767" i="11"/>
  <c r="I767" i="11"/>
  <c r="L767" i="11"/>
  <c r="F767" i="11"/>
  <c r="G767" i="11"/>
  <c r="H767" i="11"/>
  <c r="K767" i="11"/>
  <c r="J767" i="11"/>
  <c r="E770" i="11"/>
  <c r="K770" i="11"/>
  <c r="J770" i="11"/>
  <c r="G770" i="11"/>
  <c r="L770" i="11"/>
  <c r="H770" i="11"/>
  <c r="F770" i="11"/>
  <c r="I770" i="11"/>
  <c r="E899" i="11"/>
  <c r="I899" i="11"/>
  <c r="J899" i="11"/>
  <c r="L899" i="11"/>
  <c r="K899" i="11"/>
  <c r="H899" i="11"/>
  <c r="G899" i="11"/>
  <c r="F899" i="11"/>
  <c r="E730" i="13"/>
  <c r="I730" i="13"/>
  <c r="F730" i="13"/>
  <c r="K730" i="13"/>
  <c r="J730" i="13"/>
  <c r="L730" i="13"/>
  <c r="R254" i="14" s="1"/>
  <c r="H730" i="13"/>
  <c r="G730" i="13"/>
  <c r="E716" i="11"/>
  <c r="I716" i="11"/>
  <c r="F716" i="11"/>
  <c r="L716" i="11"/>
  <c r="H716" i="11"/>
  <c r="G716" i="11"/>
  <c r="K716" i="11"/>
  <c r="J716" i="11"/>
  <c r="E844" i="11"/>
  <c r="F844" i="11"/>
  <c r="J844" i="11"/>
  <c r="L844" i="11"/>
  <c r="G844" i="11"/>
  <c r="I844" i="11"/>
  <c r="K844" i="11"/>
  <c r="H844" i="11"/>
  <c r="E852" i="11"/>
  <c r="K852" i="11"/>
  <c r="I852" i="11"/>
  <c r="F852" i="11"/>
  <c r="G852" i="11"/>
  <c r="H852" i="11"/>
  <c r="J852" i="11"/>
  <c r="L852" i="11"/>
  <c r="E815" i="11"/>
  <c r="G815" i="11"/>
  <c r="I815" i="11"/>
  <c r="K815" i="11"/>
  <c r="H815" i="11"/>
  <c r="L815" i="11"/>
  <c r="F815" i="11"/>
  <c r="J815" i="11"/>
  <c r="E948" i="11"/>
  <c r="K948" i="11"/>
  <c r="L948" i="11"/>
  <c r="G948" i="11"/>
  <c r="F948" i="11"/>
  <c r="J948" i="11"/>
  <c r="H948" i="11"/>
  <c r="I948" i="11"/>
  <c r="E677" i="11"/>
  <c r="J677" i="11"/>
  <c r="F677" i="11"/>
  <c r="L677" i="11"/>
  <c r="I677" i="11"/>
  <c r="H677" i="11"/>
  <c r="G677" i="11"/>
  <c r="K677" i="11"/>
  <c r="E663" i="11"/>
  <c r="I663" i="11"/>
  <c r="J663" i="11"/>
  <c r="G663" i="11"/>
  <c r="L663" i="11"/>
  <c r="H663" i="11"/>
  <c r="K663" i="11"/>
  <c r="F663" i="11"/>
  <c r="E656" i="11"/>
  <c r="G656" i="11"/>
  <c r="H656" i="11"/>
  <c r="L656" i="11"/>
  <c r="F656" i="11"/>
  <c r="I656" i="11"/>
  <c r="K656" i="11"/>
  <c r="J656" i="11"/>
  <c r="E651" i="11"/>
  <c r="J651" i="11"/>
  <c r="I651" i="11"/>
  <c r="F651" i="11"/>
  <c r="L651" i="11"/>
  <c r="G651" i="11"/>
  <c r="K651" i="11"/>
  <c r="H651" i="11"/>
  <c r="E785" i="11"/>
  <c r="H785" i="11"/>
  <c r="K785" i="11"/>
  <c r="I785" i="11"/>
  <c r="F785" i="11"/>
  <c r="J785" i="11"/>
  <c r="L785" i="11"/>
  <c r="G785" i="11"/>
  <c r="E627" i="11"/>
  <c r="H627" i="11"/>
  <c r="J627" i="11"/>
  <c r="F627" i="11"/>
  <c r="K627" i="11"/>
  <c r="G627" i="11"/>
  <c r="L627" i="11"/>
  <c r="I627" i="11"/>
  <c r="E752" i="11"/>
  <c r="F752" i="11"/>
  <c r="K752" i="11"/>
  <c r="L752" i="11"/>
  <c r="I752" i="11"/>
  <c r="H752" i="11"/>
  <c r="J752" i="11"/>
  <c r="G752" i="11"/>
  <c r="E898" i="11"/>
  <c r="J898" i="11"/>
  <c r="H898" i="11"/>
  <c r="F898" i="11"/>
  <c r="G898" i="11"/>
  <c r="K898" i="11"/>
  <c r="L898" i="11"/>
  <c r="I898" i="11"/>
  <c r="E749" i="11"/>
  <c r="L749" i="11"/>
  <c r="I749" i="11"/>
  <c r="F749" i="11"/>
  <c r="H749" i="11"/>
  <c r="J749" i="11"/>
  <c r="G749" i="11"/>
  <c r="K749" i="11"/>
  <c r="E597" i="11"/>
  <c r="I597" i="11"/>
  <c r="F597" i="11"/>
  <c r="K597" i="11"/>
  <c r="L597" i="11"/>
  <c r="H597" i="11"/>
  <c r="J597" i="11"/>
  <c r="G597" i="11"/>
  <c r="E729" i="11"/>
  <c r="G729" i="11"/>
  <c r="H729" i="11"/>
  <c r="I729" i="11"/>
  <c r="L729" i="11"/>
  <c r="F729" i="11"/>
  <c r="J729" i="11"/>
  <c r="K729" i="11"/>
  <c r="E735" i="11"/>
  <c r="K735" i="11"/>
  <c r="I735" i="11"/>
  <c r="G735" i="11"/>
  <c r="H735" i="11"/>
  <c r="L735" i="11"/>
  <c r="J735" i="11"/>
  <c r="F735" i="11"/>
  <c r="E712" i="11"/>
  <c r="G712" i="11"/>
  <c r="F712" i="11"/>
  <c r="L712" i="11"/>
  <c r="I712" i="11"/>
  <c r="K712" i="11"/>
  <c r="J712" i="11"/>
  <c r="H712" i="11"/>
  <c r="E699" i="11"/>
  <c r="F699" i="11"/>
  <c r="L699" i="11"/>
  <c r="H699" i="11"/>
  <c r="J699" i="11"/>
  <c r="G699" i="11"/>
  <c r="K699" i="11"/>
  <c r="I699" i="11"/>
  <c r="E674" i="11"/>
  <c r="L674" i="11"/>
  <c r="I674" i="11"/>
  <c r="F674" i="11"/>
  <c r="K674" i="11"/>
  <c r="G674" i="11"/>
  <c r="H674" i="11"/>
  <c r="J674" i="11"/>
  <c r="E672" i="11"/>
  <c r="K672" i="11"/>
  <c r="G672" i="11"/>
  <c r="J672" i="11"/>
  <c r="L672" i="11"/>
  <c r="I672" i="11"/>
  <c r="H672" i="11"/>
  <c r="F672" i="11"/>
  <c r="E654" i="11"/>
  <c r="L654" i="11"/>
  <c r="F654" i="11"/>
  <c r="J654" i="11"/>
  <c r="K654" i="11"/>
  <c r="H654" i="11"/>
  <c r="G654" i="11"/>
  <c r="I654" i="11"/>
  <c r="E669" i="11"/>
  <c r="G669" i="11"/>
  <c r="J669" i="11"/>
  <c r="L669" i="11"/>
  <c r="K669" i="11"/>
  <c r="I669" i="11"/>
  <c r="F669" i="11"/>
  <c r="H669" i="11"/>
  <c r="E642" i="11"/>
  <c r="G642" i="11"/>
  <c r="K642" i="11"/>
  <c r="H642" i="11"/>
  <c r="L642" i="11"/>
  <c r="F642" i="11"/>
  <c r="I642" i="11"/>
  <c r="J642" i="11"/>
  <c r="E477" i="11"/>
  <c r="H477" i="11"/>
  <c r="J477" i="11"/>
  <c r="F477" i="11"/>
  <c r="L477" i="11"/>
  <c r="G477" i="11"/>
  <c r="I477" i="11"/>
  <c r="K477" i="11"/>
  <c r="E639" i="11"/>
  <c r="K639" i="11"/>
  <c r="G639" i="11"/>
  <c r="J639" i="11"/>
  <c r="L639" i="11"/>
  <c r="H639" i="11"/>
  <c r="I639" i="11"/>
  <c r="F639" i="11"/>
  <c r="E602" i="11"/>
  <c r="G602" i="11"/>
  <c r="K602" i="11"/>
  <c r="I602" i="11"/>
  <c r="J602" i="11"/>
  <c r="L602" i="11"/>
  <c r="H602" i="11"/>
  <c r="F602" i="11"/>
  <c r="E584" i="11"/>
  <c r="K584" i="11"/>
  <c r="H584" i="11"/>
  <c r="L584" i="11"/>
  <c r="F584" i="11"/>
  <c r="G584" i="11"/>
  <c r="J584" i="11"/>
  <c r="I584" i="11"/>
  <c r="E604" i="11"/>
  <c r="K604" i="11"/>
  <c r="I604" i="11"/>
  <c r="G604" i="11"/>
  <c r="L604" i="11"/>
  <c r="F604" i="11"/>
  <c r="J604" i="11"/>
  <c r="H604" i="11"/>
  <c r="E574" i="11"/>
  <c r="K574" i="11"/>
  <c r="L574" i="11"/>
  <c r="H574" i="11"/>
  <c r="I574" i="11"/>
  <c r="G574" i="11"/>
  <c r="J574" i="11"/>
  <c r="F574" i="11"/>
  <c r="E565" i="11"/>
  <c r="F565" i="11"/>
  <c r="K565" i="11"/>
  <c r="J565" i="11"/>
  <c r="G565" i="11"/>
  <c r="L565" i="11"/>
  <c r="H565" i="11"/>
  <c r="I565" i="11"/>
  <c r="E579" i="11"/>
  <c r="J579" i="11"/>
  <c r="G579" i="11"/>
  <c r="H579" i="11"/>
  <c r="L579" i="11"/>
  <c r="K579" i="11"/>
  <c r="I579" i="11"/>
  <c r="F579" i="11"/>
  <c r="E562" i="11"/>
  <c r="J562" i="11"/>
  <c r="L562" i="11"/>
  <c r="H562" i="11"/>
  <c r="I562" i="11"/>
  <c r="G562" i="11"/>
  <c r="F562" i="11"/>
  <c r="K562" i="11"/>
  <c r="E397" i="13"/>
  <c r="I397" i="13"/>
  <c r="H397" i="13"/>
  <c r="L397" i="13"/>
  <c r="G397" i="13"/>
  <c r="F397" i="13"/>
  <c r="K397" i="13"/>
  <c r="J397" i="13"/>
  <c r="E535" i="11"/>
  <c r="G535" i="11"/>
  <c r="J535" i="11"/>
  <c r="K535" i="11"/>
  <c r="F535" i="11"/>
  <c r="H535" i="11"/>
  <c r="L535" i="11"/>
  <c r="I535" i="11"/>
  <c r="E367" i="11"/>
  <c r="J367" i="11"/>
  <c r="L367" i="11"/>
  <c r="H367" i="11"/>
  <c r="G367" i="11"/>
  <c r="I367" i="11"/>
  <c r="F367" i="11"/>
  <c r="K367" i="11"/>
  <c r="E377" i="11"/>
  <c r="G377" i="11"/>
  <c r="H377" i="11"/>
  <c r="F377" i="11"/>
  <c r="I377" i="11"/>
  <c r="K377" i="11"/>
  <c r="J377" i="11"/>
  <c r="L377" i="11"/>
  <c r="E368" i="13"/>
  <c r="J368" i="13"/>
  <c r="G368" i="13"/>
  <c r="K368" i="13"/>
  <c r="H368" i="13"/>
  <c r="I368" i="13"/>
  <c r="L368" i="13"/>
  <c r="F368" i="13"/>
  <c r="E505" i="11"/>
  <c r="L505" i="11"/>
  <c r="I505" i="11"/>
  <c r="H505" i="11"/>
  <c r="G505" i="11"/>
  <c r="J505" i="11"/>
  <c r="F505" i="11"/>
  <c r="K505" i="11"/>
  <c r="E648" i="11"/>
  <c r="J648" i="11"/>
  <c r="H648" i="11"/>
  <c r="F648" i="11"/>
  <c r="I648" i="11"/>
  <c r="G648" i="11"/>
  <c r="L648" i="11"/>
  <c r="K648" i="11"/>
  <c r="E482" i="11"/>
  <c r="K482" i="11"/>
  <c r="H482" i="11"/>
  <c r="F482" i="11"/>
  <c r="I482" i="11"/>
  <c r="L482" i="11"/>
  <c r="J482" i="11"/>
  <c r="G482" i="11"/>
  <c r="E489" i="11"/>
  <c r="I489" i="11"/>
  <c r="F489" i="11"/>
  <c r="G489" i="11"/>
  <c r="K489" i="11"/>
  <c r="H489" i="11"/>
  <c r="J489" i="11"/>
  <c r="L489" i="11"/>
  <c r="E327" i="11"/>
  <c r="L327" i="11"/>
  <c r="F327" i="11"/>
  <c r="H327" i="11"/>
  <c r="K327" i="11"/>
  <c r="G327" i="11"/>
  <c r="J327" i="11"/>
  <c r="I327" i="11"/>
  <c r="E454" i="11"/>
  <c r="I454" i="11"/>
  <c r="K454" i="11"/>
  <c r="J454" i="11"/>
  <c r="F454" i="11"/>
  <c r="H454" i="11"/>
  <c r="G454" i="11"/>
  <c r="L454" i="11"/>
  <c r="E330" i="13"/>
  <c r="H330" i="13"/>
  <c r="L330" i="13"/>
  <c r="K330" i="13"/>
  <c r="J330" i="13"/>
  <c r="F330" i="13"/>
  <c r="I330" i="13"/>
  <c r="G330" i="13"/>
  <c r="E439" i="11"/>
  <c r="K439" i="11"/>
  <c r="F439" i="11"/>
  <c r="J439" i="11"/>
  <c r="G439" i="11"/>
  <c r="L439" i="11"/>
  <c r="I439" i="11"/>
  <c r="H439" i="11"/>
  <c r="E419" i="11"/>
  <c r="J419" i="11"/>
  <c r="L419" i="11"/>
  <c r="H419" i="11"/>
  <c r="G419" i="11"/>
  <c r="K419" i="11"/>
  <c r="F419" i="11"/>
  <c r="I419" i="11"/>
  <c r="E404" i="11"/>
  <c r="I404" i="11"/>
  <c r="J404" i="11"/>
  <c r="G404" i="11"/>
  <c r="L404" i="11"/>
  <c r="K404" i="11"/>
  <c r="F404" i="11"/>
  <c r="H404" i="11"/>
  <c r="E409" i="11"/>
  <c r="K409" i="11"/>
  <c r="H409" i="11"/>
  <c r="J409" i="11"/>
  <c r="G409" i="11"/>
  <c r="F409" i="11"/>
  <c r="L409" i="11"/>
  <c r="I409" i="11"/>
  <c r="E379" i="11"/>
  <c r="L379" i="11"/>
  <c r="H379" i="11"/>
  <c r="I379" i="11"/>
  <c r="G379" i="11"/>
  <c r="F379" i="11"/>
  <c r="K379" i="11"/>
  <c r="J379" i="11"/>
  <c r="E382" i="11"/>
  <c r="L382" i="11"/>
  <c r="F382" i="11"/>
  <c r="J382" i="11"/>
  <c r="K382" i="11"/>
  <c r="H382" i="11"/>
  <c r="G382" i="11"/>
  <c r="I382" i="11"/>
  <c r="E227" i="11"/>
  <c r="H227" i="11"/>
  <c r="G227" i="11"/>
  <c r="K227" i="11"/>
  <c r="L227" i="11"/>
  <c r="F227" i="11"/>
  <c r="J227" i="11"/>
  <c r="I227" i="11"/>
  <c r="E359" i="11"/>
  <c r="K359" i="11"/>
  <c r="L359" i="11"/>
  <c r="F359" i="11"/>
  <c r="G359" i="11"/>
  <c r="I359" i="11"/>
  <c r="H359" i="11"/>
  <c r="J359" i="11"/>
  <c r="E488" i="11"/>
  <c r="F488" i="11"/>
  <c r="I488" i="11"/>
  <c r="L488" i="11"/>
  <c r="H488" i="11"/>
  <c r="K488" i="11"/>
  <c r="J488" i="11"/>
  <c r="G488" i="11"/>
  <c r="E458" i="11"/>
  <c r="K458" i="11"/>
  <c r="F458" i="11"/>
  <c r="L458" i="11"/>
  <c r="I458" i="11"/>
  <c r="J458" i="11"/>
  <c r="G458" i="11"/>
  <c r="H458" i="11"/>
  <c r="E349" i="11"/>
  <c r="G349" i="11"/>
  <c r="K349" i="11"/>
  <c r="I349" i="11"/>
  <c r="H349" i="11"/>
  <c r="L349" i="11"/>
  <c r="J349" i="11"/>
  <c r="F349" i="11"/>
  <c r="E352" i="11"/>
  <c r="H352" i="11"/>
  <c r="F352" i="11"/>
  <c r="G352" i="11"/>
  <c r="I352" i="11"/>
  <c r="K352" i="11"/>
  <c r="J352" i="11"/>
  <c r="L352" i="11"/>
  <c r="E438" i="11"/>
  <c r="L438" i="11"/>
  <c r="H438" i="11"/>
  <c r="F438" i="11"/>
  <c r="G438" i="11"/>
  <c r="K438" i="11"/>
  <c r="J438" i="11"/>
  <c r="I438" i="11"/>
  <c r="E299" i="11"/>
  <c r="J299" i="11"/>
  <c r="G299" i="11"/>
  <c r="I299" i="11"/>
  <c r="L299" i="11"/>
  <c r="H299" i="11"/>
  <c r="F299" i="11"/>
  <c r="K299" i="11"/>
  <c r="E275" i="11"/>
  <c r="G275" i="11"/>
  <c r="I275" i="11"/>
  <c r="L275" i="11"/>
  <c r="K275" i="11"/>
  <c r="F275" i="11"/>
  <c r="J275" i="11"/>
  <c r="H275" i="11"/>
  <c r="E284" i="11"/>
  <c r="L284" i="11"/>
  <c r="H284" i="11"/>
  <c r="F284" i="11"/>
  <c r="K284" i="11"/>
  <c r="J284" i="11"/>
  <c r="G284" i="11"/>
  <c r="I284" i="11"/>
  <c r="E292" i="11"/>
  <c r="G292" i="11"/>
  <c r="L292" i="11"/>
  <c r="I292" i="11"/>
  <c r="J292" i="11"/>
  <c r="H292" i="11"/>
  <c r="F292" i="11"/>
  <c r="K292" i="11"/>
  <c r="E398" i="11"/>
  <c r="L398" i="11"/>
  <c r="K398" i="11"/>
  <c r="H398" i="11"/>
  <c r="I398" i="11"/>
  <c r="G398" i="11"/>
  <c r="J398" i="11"/>
  <c r="F398" i="11"/>
  <c r="E114" i="13"/>
  <c r="K114" i="13"/>
  <c r="F114" i="13"/>
  <c r="L114" i="13"/>
  <c r="H114" i="13"/>
  <c r="I114" i="13"/>
  <c r="J114" i="13"/>
  <c r="G114" i="13"/>
  <c r="E254" i="11"/>
  <c r="K254" i="11"/>
  <c r="L254" i="11"/>
  <c r="G254" i="11"/>
  <c r="I254" i="11"/>
  <c r="F254" i="11"/>
  <c r="H254" i="11"/>
  <c r="J254" i="11"/>
  <c r="I102" i="11"/>
  <c r="H102" i="11"/>
  <c r="L102" i="11"/>
  <c r="F102" i="11"/>
  <c r="J102" i="11"/>
  <c r="K102" i="11"/>
  <c r="G102" i="11"/>
  <c r="E102" i="11"/>
  <c r="J95" i="11"/>
  <c r="H95" i="11"/>
  <c r="I95" i="11"/>
  <c r="G95" i="11"/>
  <c r="E95" i="11"/>
  <c r="L95" i="11"/>
  <c r="F95" i="11"/>
  <c r="K95" i="11"/>
  <c r="L989" i="12"/>
  <c r="J989" i="12"/>
  <c r="F992" i="12"/>
  <c r="J992" i="12"/>
  <c r="E1002" i="13"/>
  <c r="L1002" i="13"/>
  <c r="V341" i="14" s="1"/>
  <c r="F1002" i="13"/>
  <c r="I1002" i="13"/>
  <c r="H1002" i="13"/>
  <c r="G1002" i="13"/>
  <c r="J1002" i="13"/>
  <c r="K1002" i="13"/>
  <c r="K991" i="12"/>
  <c r="H991" i="12"/>
  <c r="E994" i="12"/>
  <c r="L994" i="12"/>
  <c r="G994" i="12"/>
  <c r="J994" i="12"/>
  <c r="H994" i="12"/>
  <c r="I994" i="12"/>
  <c r="K994" i="12"/>
  <c r="F994" i="12"/>
  <c r="E1000" i="12"/>
  <c r="G1000" i="12"/>
  <c r="H1000" i="12"/>
  <c r="F1000" i="12"/>
  <c r="L1000" i="12"/>
  <c r="J1000" i="12"/>
  <c r="K1000" i="12"/>
  <c r="I1000" i="12"/>
  <c r="E998" i="12"/>
  <c r="J998" i="12"/>
  <c r="G998" i="12"/>
  <c r="L998" i="12"/>
  <c r="F998" i="12"/>
  <c r="I998" i="12"/>
  <c r="H998" i="12"/>
  <c r="K998" i="12"/>
  <c r="E993" i="11"/>
  <c r="J993" i="11"/>
  <c r="G993" i="11"/>
  <c r="L993" i="11"/>
  <c r="K993" i="11"/>
  <c r="I993" i="11"/>
  <c r="F993" i="11"/>
  <c r="H993" i="11"/>
  <c r="E998" i="13"/>
  <c r="G998" i="13"/>
  <c r="F998" i="13"/>
  <c r="K998" i="13"/>
  <c r="L998" i="13"/>
  <c r="H998" i="13"/>
  <c r="I998" i="13"/>
  <c r="J998" i="13"/>
  <c r="E987" i="11"/>
  <c r="H987" i="11"/>
  <c r="K987" i="11"/>
  <c r="G987" i="11"/>
  <c r="L987" i="11"/>
  <c r="J987" i="11"/>
  <c r="I987" i="11"/>
  <c r="F987" i="11"/>
  <c r="E963" i="11"/>
  <c r="H963" i="11"/>
  <c r="I963" i="11"/>
  <c r="F963" i="11"/>
  <c r="J963" i="11"/>
  <c r="G963" i="11"/>
  <c r="L963" i="11"/>
  <c r="K963" i="11"/>
  <c r="E967" i="11"/>
  <c r="L967" i="11"/>
  <c r="G967" i="11"/>
  <c r="F967" i="11"/>
  <c r="K967" i="11"/>
  <c r="H967" i="11"/>
  <c r="I967" i="11"/>
  <c r="J967" i="11"/>
  <c r="E886" i="13"/>
  <c r="J886" i="13"/>
  <c r="K886" i="13"/>
  <c r="G886" i="13"/>
  <c r="L886" i="13"/>
  <c r="F886" i="13"/>
  <c r="I886" i="13"/>
  <c r="H886" i="13"/>
  <c r="E1002" i="11"/>
  <c r="K1002" i="11"/>
  <c r="G1002" i="11"/>
  <c r="L1002" i="11"/>
  <c r="F1002" i="11"/>
  <c r="J1002" i="11"/>
  <c r="I1002" i="11"/>
  <c r="H1002" i="11"/>
  <c r="E984" i="11"/>
  <c r="I984" i="11"/>
  <c r="J984" i="11"/>
  <c r="H984" i="11"/>
  <c r="F984" i="11"/>
  <c r="K984" i="11"/>
  <c r="L984" i="11"/>
  <c r="G984" i="11"/>
  <c r="E999" i="11"/>
  <c r="L999" i="11"/>
  <c r="I999" i="11"/>
  <c r="K999" i="11"/>
  <c r="F999" i="11"/>
  <c r="J999" i="11"/>
  <c r="G999" i="11"/>
  <c r="H999" i="11"/>
  <c r="E964" i="11"/>
  <c r="J964" i="11"/>
  <c r="F964" i="11"/>
  <c r="K964" i="11"/>
  <c r="H964" i="11"/>
  <c r="L964" i="11"/>
  <c r="G964" i="11"/>
  <c r="I964" i="11"/>
  <c r="E955" i="11"/>
  <c r="F955" i="11"/>
  <c r="H955" i="11"/>
  <c r="K955" i="11"/>
  <c r="L955" i="11"/>
  <c r="I955" i="11"/>
  <c r="J955" i="11"/>
  <c r="G955" i="11"/>
  <c r="E969" i="11"/>
  <c r="H969" i="11"/>
  <c r="L969" i="11"/>
  <c r="J969" i="11"/>
  <c r="G969" i="11"/>
  <c r="K969" i="11"/>
  <c r="I969" i="11"/>
  <c r="F969" i="11"/>
  <c r="E934" i="11"/>
  <c r="G934" i="11"/>
  <c r="I934" i="11"/>
  <c r="K934" i="11"/>
  <c r="H934" i="11"/>
  <c r="J934" i="11"/>
  <c r="L934" i="11"/>
  <c r="F934" i="11"/>
  <c r="E797" i="11"/>
  <c r="F797" i="11"/>
  <c r="H797" i="11"/>
  <c r="K797" i="11"/>
  <c r="I797" i="11"/>
  <c r="G797" i="11"/>
  <c r="L797" i="11"/>
  <c r="J797" i="11"/>
  <c r="E777" i="11"/>
  <c r="H777" i="11"/>
  <c r="J777" i="11"/>
  <c r="G777" i="11"/>
  <c r="I777" i="11"/>
  <c r="K777" i="11"/>
  <c r="F777" i="11"/>
  <c r="L777" i="11"/>
  <c r="E787" i="11"/>
  <c r="L787" i="11"/>
  <c r="J787" i="11"/>
  <c r="F787" i="11"/>
  <c r="H787" i="11"/>
  <c r="K787" i="11"/>
  <c r="G787" i="11"/>
  <c r="I787" i="11"/>
  <c r="E912" i="11"/>
  <c r="G912" i="11"/>
  <c r="L912" i="11"/>
  <c r="F912" i="11"/>
  <c r="J912" i="11"/>
  <c r="H912" i="11"/>
  <c r="K912" i="11"/>
  <c r="I912" i="11"/>
  <c r="E909" i="11"/>
  <c r="G909" i="11"/>
  <c r="F909" i="11"/>
  <c r="H909" i="11"/>
  <c r="L909" i="11"/>
  <c r="I909" i="11"/>
  <c r="K909" i="11"/>
  <c r="J909" i="11"/>
  <c r="E895" i="11"/>
  <c r="L895" i="11"/>
  <c r="H895" i="11"/>
  <c r="I895" i="11"/>
  <c r="K895" i="11"/>
  <c r="J895" i="11"/>
  <c r="G895" i="11"/>
  <c r="F895" i="11"/>
  <c r="E872" i="11"/>
  <c r="F872" i="11"/>
  <c r="L872" i="11"/>
  <c r="I872" i="11"/>
  <c r="J872" i="11"/>
  <c r="K872" i="11"/>
  <c r="H872" i="11"/>
  <c r="G872" i="11"/>
  <c r="E885" i="11"/>
  <c r="H885" i="11"/>
  <c r="I885" i="11"/>
  <c r="G885" i="11"/>
  <c r="F885" i="11"/>
  <c r="K885" i="11"/>
  <c r="J885" i="11"/>
  <c r="L885" i="11"/>
  <c r="E862" i="11"/>
  <c r="F862" i="11"/>
  <c r="K862" i="11"/>
  <c r="I862" i="11"/>
  <c r="G862" i="11"/>
  <c r="H862" i="11"/>
  <c r="L862" i="11"/>
  <c r="J862" i="11"/>
  <c r="E859" i="11"/>
  <c r="L859" i="11"/>
  <c r="G859" i="11"/>
  <c r="F859" i="11"/>
  <c r="I859" i="11"/>
  <c r="H859" i="11"/>
  <c r="J859" i="11"/>
  <c r="K859" i="11"/>
  <c r="E854" i="11"/>
  <c r="K854" i="11"/>
  <c r="J854" i="11"/>
  <c r="F854" i="11"/>
  <c r="G854" i="11"/>
  <c r="L854" i="11"/>
  <c r="I854" i="11"/>
  <c r="H854" i="11"/>
  <c r="E849" i="11"/>
  <c r="G849" i="11"/>
  <c r="H849" i="11"/>
  <c r="L849" i="11"/>
  <c r="J849" i="11"/>
  <c r="K849" i="11"/>
  <c r="I849" i="11"/>
  <c r="F849" i="11"/>
  <c r="E822" i="11"/>
  <c r="K822" i="11"/>
  <c r="L822" i="11"/>
  <c r="F822" i="11"/>
  <c r="J822" i="11"/>
  <c r="G822" i="11"/>
  <c r="I822" i="11"/>
  <c r="H822" i="11"/>
  <c r="E693" i="11"/>
  <c r="J693" i="11"/>
  <c r="G693" i="11"/>
  <c r="K693" i="11"/>
  <c r="F693" i="11"/>
  <c r="I693" i="11"/>
  <c r="H693" i="11"/>
  <c r="L693" i="11"/>
  <c r="E824" i="11"/>
  <c r="H824" i="11"/>
  <c r="F824" i="11"/>
  <c r="L824" i="11"/>
  <c r="J824" i="11"/>
  <c r="G824" i="11"/>
  <c r="I824" i="11"/>
  <c r="K824" i="11"/>
  <c r="E832" i="11"/>
  <c r="I832" i="11"/>
  <c r="G832" i="11"/>
  <c r="F832" i="11"/>
  <c r="K832" i="11"/>
  <c r="L832" i="11"/>
  <c r="J832" i="11"/>
  <c r="H832" i="11"/>
  <c r="E814" i="11"/>
  <c r="H814" i="11"/>
  <c r="F814" i="11"/>
  <c r="G814" i="11"/>
  <c r="J814" i="11"/>
  <c r="L814" i="11"/>
  <c r="K814" i="11"/>
  <c r="I814" i="11"/>
  <c r="E667" i="11"/>
  <c r="J667" i="11"/>
  <c r="I667" i="11"/>
  <c r="H667" i="11"/>
  <c r="K667" i="11"/>
  <c r="F667" i="11"/>
  <c r="L667" i="11"/>
  <c r="G667" i="11"/>
  <c r="E804" i="11"/>
  <c r="K804" i="11"/>
  <c r="H804" i="11"/>
  <c r="F804" i="11"/>
  <c r="G804" i="11"/>
  <c r="I804" i="11"/>
  <c r="J804" i="11"/>
  <c r="L804" i="11"/>
  <c r="E795" i="11"/>
  <c r="I795" i="11"/>
  <c r="K795" i="11"/>
  <c r="F795" i="11"/>
  <c r="G795" i="11"/>
  <c r="J795" i="11"/>
  <c r="H795" i="11"/>
  <c r="L795" i="11"/>
  <c r="E928" i="11"/>
  <c r="I928" i="11"/>
  <c r="G928" i="11"/>
  <c r="J928" i="11"/>
  <c r="K928" i="11"/>
  <c r="L928" i="11"/>
  <c r="F928" i="11"/>
  <c r="H928" i="11"/>
  <c r="E661" i="11"/>
  <c r="I661" i="11"/>
  <c r="H661" i="11"/>
  <c r="F661" i="11"/>
  <c r="J661" i="11"/>
  <c r="K661" i="11"/>
  <c r="G661" i="11"/>
  <c r="L661" i="11"/>
  <c r="E774" i="11"/>
  <c r="I774" i="11"/>
  <c r="F774" i="11"/>
  <c r="H774" i="11"/>
  <c r="J774" i="11"/>
  <c r="K774" i="11"/>
  <c r="L774" i="11"/>
  <c r="G774" i="11"/>
  <c r="E908" i="11"/>
  <c r="K908" i="11"/>
  <c r="H908" i="11"/>
  <c r="L908" i="11"/>
  <c r="F908" i="11"/>
  <c r="G908" i="11"/>
  <c r="J908" i="11"/>
  <c r="I908" i="11"/>
  <c r="E918" i="11"/>
  <c r="I918" i="11"/>
  <c r="G918" i="11"/>
  <c r="K918" i="11"/>
  <c r="F918" i="11"/>
  <c r="J918" i="11"/>
  <c r="H918" i="11"/>
  <c r="L918" i="11"/>
  <c r="E765" i="11"/>
  <c r="K765" i="11"/>
  <c r="F765" i="11"/>
  <c r="I765" i="11"/>
  <c r="J765" i="11"/>
  <c r="H765" i="11"/>
  <c r="G765" i="11"/>
  <c r="L765" i="11"/>
  <c r="E617" i="11"/>
  <c r="K617" i="11"/>
  <c r="H617" i="11"/>
  <c r="G617" i="11"/>
  <c r="L617" i="11"/>
  <c r="I617" i="11"/>
  <c r="J617" i="11"/>
  <c r="F617" i="11"/>
  <c r="E878" i="11"/>
  <c r="H878" i="11"/>
  <c r="I878" i="11"/>
  <c r="F878" i="11"/>
  <c r="J878" i="11"/>
  <c r="L878" i="11"/>
  <c r="G878" i="11"/>
  <c r="K878" i="11"/>
  <c r="E744" i="11"/>
  <c r="J744" i="11"/>
  <c r="I744" i="11"/>
  <c r="G744" i="11"/>
  <c r="K744" i="11"/>
  <c r="L744" i="11"/>
  <c r="H744" i="11"/>
  <c r="F744" i="11"/>
  <c r="E610" i="13"/>
  <c r="K610" i="13"/>
  <c r="L610" i="13"/>
  <c r="J610" i="13"/>
  <c r="H610" i="13"/>
  <c r="I610" i="13"/>
  <c r="G610" i="13"/>
  <c r="F610" i="13"/>
  <c r="E734" i="11"/>
  <c r="K734" i="11"/>
  <c r="H734" i="11"/>
  <c r="I734" i="11"/>
  <c r="G734" i="11"/>
  <c r="L734" i="11"/>
  <c r="F734" i="11"/>
  <c r="J734" i="11"/>
  <c r="E739" i="11"/>
  <c r="L739" i="11"/>
  <c r="J739" i="11"/>
  <c r="K739" i="11"/>
  <c r="H739" i="11"/>
  <c r="G739" i="11"/>
  <c r="F739" i="11"/>
  <c r="I739" i="11"/>
  <c r="E725" i="11"/>
  <c r="L725" i="11"/>
  <c r="F725" i="11"/>
  <c r="J725" i="11"/>
  <c r="I725" i="11"/>
  <c r="G725" i="11"/>
  <c r="H725" i="11"/>
  <c r="K725" i="11"/>
  <c r="E702" i="11"/>
  <c r="F702" i="11"/>
  <c r="L702" i="11"/>
  <c r="G702" i="11"/>
  <c r="K702" i="11"/>
  <c r="I702" i="11"/>
  <c r="H702" i="11"/>
  <c r="J702" i="11"/>
  <c r="E564" i="13"/>
  <c r="F564" i="13"/>
  <c r="J564" i="13"/>
  <c r="K564" i="13"/>
  <c r="L564" i="13"/>
  <c r="I564" i="13"/>
  <c r="H564" i="13"/>
  <c r="G564" i="13"/>
  <c r="E694" i="11"/>
  <c r="F694" i="11"/>
  <c r="H694" i="11"/>
  <c r="I694" i="11"/>
  <c r="G694" i="11"/>
  <c r="L694" i="11"/>
  <c r="K694" i="11"/>
  <c r="J694" i="11"/>
  <c r="E704" i="11"/>
  <c r="H704" i="11"/>
  <c r="J704" i="11"/>
  <c r="I704" i="11"/>
  <c r="F704" i="11"/>
  <c r="L704" i="11"/>
  <c r="K704" i="11"/>
  <c r="G704" i="11"/>
  <c r="E695" i="11"/>
  <c r="J695" i="11"/>
  <c r="I695" i="11"/>
  <c r="L695" i="11"/>
  <c r="H695" i="11"/>
  <c r="F695" i="11"/>
  <c r="G695" i="11"/>
  <c r="K695" i="11"/>
  <c r="E571" i="11"/>
  <c r="H571" i="11"/>
  <c r="I571" i="11"/>
  <c r="G571" i="11"/>
  <c r="J571" i="11"/>
  <c r="F571" i="11"/>
  <c r="K571" i="11"/>
  <c r="L571" i="11"/>
  <c r="E689" i="11"/>
  <c r="F689" i="11"/>
  <c r="L689" i="11"/>
  <c r="G689" i="11"/>
  <c r="K689" i="11"/>
  <c r="H689" i="11"/>
  <c r="J689" i="11"/>
  <c r="I689" i="11"/>
  <c r="E684" i="11"/>
  <c r="L684" i="11"/>
  <c r="I684" i="11"/>
  <c r="H684" i="11"/>
  <c r="K684" i="11"/>
  <c r="F684" i="11"/>
  <c r="G684" i="11"/>
  <c r="J684" i="11"/>
  <c r="E808" i="11"/>
  <c r="I808" i="11"/>
  <c r="H808" i="11"/>
  <c r="J808" i="11"/>
  <c r="L808" i="11"/>
  <c r="F808" i="11"/>
  <c r="G808" i="11"/>
  <c r="K808" i="11"/>
  <c r="E662" i="11"/>
  <c r="J662" i="11"/>
  <c r="K662" i="11"/>
  <c r="L662" i="11"/>
  <c r="G662" i="11"/>
  <c r="I662" i="11"/>
  <c r="F662" i="11"/>
  <c r="H662" i="11"/>
  <c r="E652" i="11"/>
  <c r="L652" i="11"/>
  <c r="F652" i="11"/>
  <c r="G652" i="11"/>
  <c r="J652" i="11"/>
  <c r="K652" i="11"/>
  <c r="H652" i="11"/>
  <c r="I652" i="11"/>
  <c r="E645" i="11"/>
  <c r="H645" i="11"/>
  <c r="G645" i="11"/>
  <c r="F645" i="11"/>
  <c r="J645" i="11"/>
  <c r="L645" i="11"/>
  <c r="I645" i="11"/>
  <c r="K645" i="11"/>
  <c r="E644" i="11"/>
  <c r="G644" i="11"/>
  <c r="I644" i="11"/>
  <c r="J644" i="11"/>
  <c r="K644" i="11"/>
  <c r="H644" i="11"/>
  <c r="L644" i="11"/>
  <c r="F644" i="11"/>
  <c r="E758" i="11"/>
  <c r="L758" i="11"/>
  <c r="K758" i="11"/>
  <c r="G758" i="11"/>
  <c r="F758" i="11"/>
  <c r="J758" i="11"/>
  <c r="H758" i="11"/>
  <c r="I758" i="11"/>
  <c r="E487" i="11"/>
  <c r="F487" i="11"/>
  <c r="H487" i="11"/>
  <c r="K487" i="11"/>
  <c r="G487" i="11"/>
  <c r="I487" i="11"/>
  <c r="L487" i="11"/>
  <c r="J487" i="11"/>
  <c r="E768" i="11"/>
  <c r="J768" i="11"/>
  <c r="L768" i="11"/>
  <c r="I768" i="11"/>
  <c r="H768" i="11"/>
  <c r="K768" i="11"/>
  <c r="F768" i="11"/>
  <c r="G768" i="11"/>
  <c r="E615" i="11"/>
  <c r="L615" i="11"/>
  <c r="I615" i="11"/>
  <c r="F615" i="11"/>
  <c r="G615" i="11"/>
  <c r="H615" i="11"/>
  <c r="J615" i="11"/>
  <c r="K615" i="11"/>
  <c r="E738" i="11"/>
  <c r="F738" i="11"/>
  <c r="L738" i="11"/>
  <c r="H738" i="11"/>
  <c r="K738" i="11"/>
  <c r="I738" i="11"/>
  <c r="G738" i="11"/>
  <c r="J738" i="11"/>
  <c r="E592" i="11"/>
  <c r="K592" i="11"/>
  <c r="J592" i="11"/>
  <c r="L592" i="11"/>
  <c r="H592" i="11"/>
  <c r="G592" i="11"/>
  <c r="F592" i="11"/>
  <c r="I592" i="11"/>
  <c r="E728" i="11"/>
  <c r="H728" i="11"/>
  <c r="J728" i="11"/>
  <c r="K728" i="11"/>
  <c r="L728" i="11"/>
  <c r="F728" i="11"/>
  <c r="G728" i="11"/>
  <c r="I728" i="11"/>
  <c r="E595" i="11"/>
  <c r="J595" i="11"/>
  <c r="G595" i="11"/>
  <c r="K595" i="11"/>
  <c r="F595" i="11"/>
  <c r="H595" i="11"/>
  <c r="L595" i="11"/>
  <c r="I595" i="11"/>
  <c r="E434" i="13"/>
  <c r="I434" i="13"/>
  <c r="F434" i="13"/>
  <c r="K434" i="13"/>
  <c r="G434" i="13"/>
  <c r="L434" i="13"/>
  <c r="J434" i="13"/>
  <c r="H434" i="13"/>
  <c r="E572" i="11"/>
  <c r="H572" i="11"/>
  <c r="I572" i="11"/>
  <c r="K572" i="11"/>
  <c r="L572" i="11"/>
  <c r="J572" i="11"/>
  <c r="F572" i="11"/>
  <c r="G572" i="11"/>
  <c r="E569" i="11"/>
  <c r="F569" i="11"/>
  <c r="L569" i="11"/>
  <c r="I569" i="11"/>
  <c r="G569" i="11"/>
  <c r="H569" i="11"/>
  <c r="J569" i="11"/>
  <c r="K569" i="11"/>
  <c r="E544" i="11"/>
  <c r="F544" i="11"/>
  <c r="J544" i="11"/>
  <c r="G544" i="11"/>
  <c r="I544" i="11"/>
  <c r="L544" i="11"/>
  <c r="K544" i="11"/>
  <c r="H544" i="11"/>
  <c r="E554" i="11"/>
  <c r="F554" i="11"/>
  <c r="I554" i="11"/>
  <c r="G554" i="11"/>
  <c r="K554" i="11"/>
  <c r="L554" i="11"/>
  <c r="H554" i="11"/>
  <c r="J554" i="11"/>
  <c r="E397" i="11"/>
  <c r="F397" i="11"/>
  <c r="K397" i="11"/>
  <c r="L397" i="11"/>
  <c r="J397" i="11"/>
  <c r="G397" i="11"/>
  <c r="I397" i="11"/>
  <c r="H397" i="11"/>
  <c r="E417" i="11"/>
  <c r="G417" i="11"/>
  <c r="F417" i="11"/>
  <c r="L417" i="11"/>
  <c r="J417" i="11"/>
  <c r="K417" i="11"/>
  <c r="I417" i="11"/>
  <c r="H417" i="11"/>
  <c r="E678" i="11"/>
  <c r="K678" i="11"/>
  <c r="J678" i="11"/>
  <c r="G678" i="11"/>
  <c r="L678" i="11"/>
  <c r="F678" i="11"/>
  <c r="H678" i="11"/>
  <c r="I678" i="11"/>
  <c r="E525" i="11"/>
  <c r="G525" i="11"/>
  <c r="I525" i="11"/>
  <c r="J525" i="11"/>
  <c r="K525" i="11"/>
  <c r="H525" i="11"/>
  <c r="F525" i="11"/>
  <c r="L525" i="11"/>
  <c r="E668" i="11"/>
  <c r="K668" i="11"/>
  <c r="F668" i="11"/>
  <c r="H668" i="11"/>
  <c r="J668" i="11"/>
  <c r="G668" i="11"/>
  <c r="L668" i="11"/>
  <c r="I668" i="11"/>
  <c r="E638" i="11"/>
  <c r="J638" i="11"/>
  <c r="I638" i="11"/>
  <c r="F638" i="11"/>
  <c r="G638" i="11"/>
  <c r="H638" i="11"/>
  <c r="K638" i="11"/>
  <c r="L638" i="11"/>
  <c r="E371" i="12"/>
  <c r="G371" i="12"/>
  <c r="H371" i="12"/>
  <c r="F371" i="12"/>
  <c r="L371" i="12"/>
  <c r="K371" i="12"/>
  <c r="I371" i="12"/>
  <c r="J371" i="12"/>
  <c r="E524" i="11"/>
  <c r="I524" i="11"/>
  <c r="G524" i="11"/>
  <c r="F524" i="11"/>
  <c r="K524" i="11"/>
  <c r="H524" i="11"/>
  <c r="L524" i="11"/>
  <c r="J524" i="11"/>
  <c r="E502" i="11"/>
  <c r="I502" i="11"/>
  <c r="L502" i="11"/>
  <c r="J502" i="11"/>
  <c r="H502" i="11"/>
  <c r="K502" i="11"/>
  <c r="G502" i="11"/>
  <c r="F502" i="11"/>
  <c r="E494" i="11"/>
  <c r="F494" i="11"/>
  <c r="H494" i="11"/>
  <c r="G494" i="11"/>
  <c r="J494" i="11"/>
  <c r="K494" i="11"/>
  <c r="I494" i="11"/>
  <c r="L494" i="11"/>
  <c r="E628" i="11"/>
  <c r="H628" i="11"/>
  <c r="F628" i="11"/>
  <c r="L628" i="11"/>
  <c r="K628" i="11"/>
  <c r="G628" i="11"/>
  <c r="J628" i="11"/>
  <c r="I628" i="11"/>
  <c r="E515" i="11"/>
  <c r="F515" i="11"/>
  <c r="K515" i="11"/>
  <c r="G515" i="11"/>
  <c r="H515" i="11"/>
  <c r="L515" i="11"/>
  <c r="J515" i="11"/>
  <c r="I515" i="11"/>
  <c r="E504" i="11"/>
  <c r="H504" i="11"/>
  <c r="F504" i="11"/>
  <c r="L504" i="11"/>
  <c r="J504" i="11"/>
  <c r="K504" i="11"/>
  <c r="I504" i="11"/>
  <c r="G504" i="11"/>
  <c r="E485" i="11"/>
  <c r="I485" i="11"/>
  <c r="F485" i="11"/>
  <c r="L485" i="11"/>
  <c r="J485" i="11"/>
  <c r="H485" i="11"/>
  <c r="G485" i="11"/>
  <c r="K485" i="11"/>
  <c r="E352" i="13"/>
  <c r="J352" i="13"/>
  <c r="G352" i="13"/>
  <c r="L352" i="13"/>
  <c r="K352" i="13"/>
  <c r="F352" i="13"/>
  <c r="H352" i="13"/>
  <c r="I352" i="13"/>
  <c r="E337" i="11"/>
  <c r="L337" i="11"/>
  <c r="I337" i="11"/>
  <c r="K337" i="11"/>
  <c r="J337" i="11"/>
  <c r="G337" i="11"/>
  <c r="F337" i="11"/>
  <c r="H337" i="11"/>
  <c r="E479" i="11"/>
  <c r="K479" i="11"/>
  <c r="F479" i="11"/>
  <c r="J479" i="11"/>
  <c r="H479" i="11"/>
  <c r="G479" i="11"/>
  <c r="I479" i="11"/>
  <c r="L479" i="11"/>
  <c r="E469" i="11"/>
  <c r="F469" i="11"/>
  <c r="I469" i="11"/>
  <c r="J469" i="11"/>
  <c r="L469" i="11"/>
  <c r="G469" i="11"/>
  <c r="K469" i="11"/>
  <c r="H469" i="11"/>
  <c r="E327" i="13"/>
  <c r="G327" i="13"/>
  <c r="I327" i="13"/>
  <c r="K327" i="13"/>
  <c r="L327" i="13"/>
  <c r="H327" i="13"/>
  <c r="J327" i="13"/>
  <c r="F327" i="13"/>
  <c r="E442" i="11"/>
  <c r="F442" i="11"/>
  <c r="L442" i="11"/>
  <c r="G442" i="11"/>
  <c r="H442" i="11"/>
  <c r="J442" i="11"/>
  <c r="I442" i="11"/>
  <c r="K442" i="11"/>
  <c r="E296" i="13"/>
  <c r="K296" i="13"/>
  <c r="H296" i="13"/>
  <c r="F296" i="13"/>
  <c r="L296" i="13"/>
  <c r="I296" i="13"/>
  <c r="J296" i="13"/>
  <c r="G296" i="13"/>
  <c r="E310" i="11"/>
  <c r="I310" i="11"/>
  <c r="G310" i="11"/>
  <c r="L310" i="11"/>
  <c r="F310" i="11"/>
  <c r="J310" i="11"/>
  <c r="K310" i="11"/>
  <c r="H310" i="11"/>
  <c r="E578" i="11"/>
  <c r="G578" i="11"/>
  <c r="H578" i="11"/>
  <c r="I578" i="11"/>
  <c r="F578" i="11"/>
  <c r="L578" i="11"/>
  <c r="J578" i="11"/>
  <c r="K578" i="11"/>
  <c r="E548" i="11"/>
  <c r="H548" i="11"/>
  <c r="G548" i="11"/>
  <c r="K548" i="11"/>
  <c r="F548" i="11"/>
  <c r="L548" i="11"/>
  <c r="I548" i="11"/>
  <c r="J548" i="11"/>
  <c r="E297" i="11"/>
  <c r="L297" i="11"/>
  <c r="K297" i="11"/>
  <c r="I297" i="11"/>
  <c r="H297" i="11"/>
  <c r="F297" i="11"/>
  <c r="J297" i="11"/>
  <c r="G297" i="11"/>
  <c r="E414" i="11"/>
  <c r="G414" i="11"/>
  <c r="I414" i="11"/>
  <c r="L414" i="11"/>
  <c r="F414" i="11"/>
  <c r="J414" i="11"/>
  <c r="K414" i="11"/>
  <c r="H414" i="11"/>
  <c r="E405" i="11"/>
  <c r="F405" i="11"/>
  <c r="G405" i="11"/>
  <c r="H405" i="11"/>
  <c r="J405" i="11"/>
  <c r="K405" i="11"/>
  <c r="L405" i="11"/>
  <c r="I405" i="11"/>
  <c r="E518" i="11"/>
  <c r="H518" i="11"/>
  <c r="I518" i="11"/>
  <c r="J518" i="11"/>
  <c r="L518" i="11"/>
  <c r="K518" i="11"/>
  <c r="G518" i="11"/>
  <c r="F518" i="11"/>
  <c r="E395" i="11"/>
  <c r="I395" i="11"/>
  <c r="H395" i="11"/>
  <c r="F395" i="11"/>
  <c r="K395" i="11"/>
  <c r="G395" i="11"/>
  <c r="L395" i="11"/>
  <c r="J395" i="11"/>
  <c r="E399" i="11"/>
  <c r="H399" i="11"/>
  <c r="K399" i="11"/>
  <c r="J399" i="11"/>
  <c r="G399" i="11"/>
  <c r="F399" i="11"/>
  <c r="I399" i="11"/>
  <c r="L399" i="11"/>
  <c r="E369" i="11"/>
  <c r="H369" i="11"/>
  <c r="F369" i="11"/>
  <c r="K369" i="11"/>
  <c r="J369" i="11"/>
  <c r="I369" i="11"/>
  <c r="G369" i="11"/>
  <c r="L369" i="11"/>
  <c r="E344" i="11"/>
  <c r="J344" i="11"/>
  <c r="F344" i="11"/>
  <c r="G344" i="11"/>
  <c r="H344" i="11"/>
  <c r="I344" i="11"/>
  <c r="L344" i="11"/>
  <c r="K344" i="11"/>
  <c r="E216" i="13"/>
  <c r="L216" i="13"/>
  <c r="K216" i="13"/>
  <c r="F216" i="13"/>
  <c r="I216" i="13"/>
  <c r="J216" i="13"/>
  <c r="G216" i="13"/>
  <c r="H216" i="13"/>
  <c r="E345" i="11"/>
  <c r="G345" i="11"/>
  <c r="F345" i="11"/>
  <c r="L345" i="11"/>
  <c r="K345" i="11"/>
  <c r="H345" i="11"/>
  <c r="J345" i="11"/>
  <c r="I345" i="11"/>
  <c r="E196" i="13"/>
  <c r="H196" i="13"/>
  <c r="F196" i="13"/>
  <c r="I196" i="13"/>
  <c r="L196" i="13"/>
  <c r="G196" i="13"/>
  <c r="K196" i="13"/>
  <c r="J196" i="13"/>
  <c r="E329" i="11"/>
  <c r="G329" i="11"/>
  <c r="L329" i="11"/>
  <c r="I329" i="11"/>
  <c r="K329" i="11"/>
  <c r="H329" i="11"/>
  <c r="J329" i="11"/>
  <c r="F329" i="11"/>
  <c r="E322" i="11"/>
  <c r="I322" i="11"/>
  <c r="H322" i="11"/>
  <c r="G322" i="11"/>
  <c r="L322" i="11"/>
  <c r="K322" i="11"/>
  <c r="F322" i="11"/>
  <c r="J322" i="11"/>
  <c r="E211" i="11"/>
  <c r="I211" i="11"/>
  <c r="F211" i="11"/>
  <c r="G211" i="11"/>
  <c r="J211" i="11"/>
  <c r="K211" i="11"/>
  <c r="L211" i="11"/>
  <c r="H211" i="11"/>
  <c r="E332" i="11"/>
  <c r="G332" i="11"/>
  <c r="F332" i="11"/>
  <c r="L332" i="11"/>
  <c r="K332" i="11"/>
  <c r="H332" i="11"/>
  <c r="J332" i="11"/>
  <c r="I332" i="11"/>
  <c r="E319" i="11"/>
  <c r="G319" i="11"/>
  <c r="L319" i="11"/>
  <c r="K319" i="11"/>
  <c r="J319" i="11"/>
  <c r="I319" i="11"/>
  <c r="F319" i="11"/>
  <c r="H319" i="11"/>
  <c r="E309" i="11"/>
  <c r="G309" i="11"/>
  <c r="I309" i="11"/>
  <c r="L309" i="11"/>
  <c r="K309" i="11"/>
  <c r="H309" i="11"/>
  <c r="F309" i="11"/>
  <c r="J309" i="11"/>
  <c r="E304" i="11"/>
  <c r="H304" i="11"/>
  <c r="F304" i="11"/>
  <c r="L304" i="11"/>
  <c r="J304" i="11"/>
  <c r="G304" i="11"/>
  <c r="K304" i="11"/>
  <c r="I304" i="11"/>
  <c r="F157" i="11"/>
  <c r="L157" i="11"/>
  <c r="H157" i="11"/>
  <c r="G157" i="11"/>
  <c r="K157" i="11"/>
  <c r="I157" i="11"/>
  <c r="J157" i="11"/>
  <c r="E295" i="11"/>
  <c r="L295" i="11"/>
  <c r="G295" i="11"/>
  <c r="I295" i="11"/>
  <c r="H295" i="11"/>
  <c r="K295" i="11"/>
  <c r="J295" i="11"/>
  <c r="F295" i="11"/>
  <c r="E418" i="11"/>
  <c r="G418" i="11"/>
  <c r="L418" i="11"/>
  <c r="I418" i="11"/>
  <c r="K418" i="11"/>
  <c r="J418" i="11"/>
  <c r="H418" i="11"/>
  <c r="F418" i="11"/>
  <c r="E282" i="11"/>
  <c r="J282" i="11"/>
  <c r="G282" i="11"/>
  <c r="H282" i="11"/>
  <c r="F282" i="11"/>
  <c r="I282" i="11"/>
  <c r="K282" i="11"/>
  <c r="L282" i="11"/>
  <c r="E274" i="11"/>
  <c r="G274" i="11"/>
  <c r="I274" i="11"/>
  <c r="F274" i="11"/>
  <c r="L274" i="11"/>
  <c r="J274" i="11"/>
  <c r="H274" i="11"/>
  <c r="K274" i="11"/>
  <c r="E264" i="11"/>
  <c r="G264" i="11"/>
  <c r="K264" i="11"/>
  <c r="L264" i="11"/>
  <c r="I264" i="11"/>
  <c r="H264" i="11"/>
  <c r="J264" i="11"/>
  <c r="F264" i="11"/>
  <c r="E252" i="11"/>
  <c r="I252" i="11"/>
  <c r="L252" i="11"/>
  <c r="K252" i="11"/>
  <c r="F252" i="11"/>
  <c r="G252" i="11"/>
  <c r="H252" i="11"/>
  <c r="J252" i="11"/>
  <c r="H134" i="11"/>
  <c r="J134" i="11"/>
  <c r="G134" i="11"/>
  <c r="L134" i="11"/>
  <c r="I134" i="11"/>
  <c r="F134" i="11"/>
  <c r="K134" i="11"/>
  <c r="E388" i="11"/>
  <c r="H388" i="11"/>
  <c r="K388" i="11"/>
  <c r="F388" i="11"/>
  <c r="J388" i="11"/>
  <c r="I388" i="11"/>
  <c r="L388" i="11"/>
  <c r="G388" i="11"/>
  <c r="L162" i="11"/>
  <c r="J162" i="11"/>
  <c r="I162" i="11"/>
  <c r="F162" i="11"/>
  <c r="K162" i="11"/>
  <c r="H162" i="11"/>
  <c r="G162" i="11"/>
  <c r="E249" i="11"/>
  <c r="F249" i="11"/>
  <c r="K249" i="11"/>
  <c r="I249" i="11"/>
  <c r="H249" i="11"/>
  <c r="G249" i="11"/>
  <c r="J249" i="11"/>
  <c r="L249" i="11"/>
  <c r="K23" i="25"/>
  <c r="L96" i="11"/>
  <c r="H106" i="11"/>
  <c r="L106" i="11"/>
  <c r="L86" i="11"/>
  <c r="I96" i="11"/>
  <c r="H96" i="11"/>
  <c r="G106" i="11"/>
  <c r="K106" i="11"/>
  <c r="F86" i="11"/>
  <c r="I86" i="11"/>
  <c r="H86" i="11"/>
  <c r="G96" i="11"/>
  <c r="J96" i="11"/>
  <c r="J106" i="11"/>
  <c r="F106" i="11"/>
  <c r="J86" i="11"/>
  <c r="K86" i="11"/>
  <c r="K96" i="11"/>
  <c r="F96" i="11"/>
  <c r="I106" i="11"/>
  <c r="G86" i="11"/>
  <c r="I116" i="11"/>
  <c r="F116" i="11"/>
  <c r="J116" i="11"/>
  <c r="G116" i="11"/>
  <c r="H116" i="11"/>
  <c r="L116" i="11"/>
  <c r="K116" i="11"/>
  <c r="H126" i="11"/>
  <c r="I136" i="11"/>
  <c r="G126" i="11"/>
  <c r="F126" i="11"/>
  <c r="H136" i="11"/>
  <c r="L606" i="11"/>
  <c r="G516" i="11"/>
  <c r="H586" i="11"/>
  <c r="G866" i="11"/>
  <c r="F366" i="11"/>
  <c r="G916" i="11"/>
  <c r="J616" i="11"/>
  <c r="F136" i="11"/>
  <c r="K806" i="11"/>
  <c r="G366" i="11"/>
  <c r="G456" i="11"/>
  <c r="L896" i="11"/>
  <c r="G426" i="11"/>
  <c r="J846" i="11"/>
  <c r="J736" i="11"/>
  <c r="I916" i="11"/>
  <c r="J286" i="11"/>
  <c r="I586" i="11"/>
  <c r="K886" i="11"/>
  <c r="H936" i="11"/>
  <c r="G926" i="11"/>
  <c r="G556" i="11"/>
  <c r="K866" i="11"/>
  <c r="F276" i="11"/>
  <c r="J486" i="11"/>
  <c r="G776" i="11"/>
  <c r="J316" i="11"/>
  <c r="H836" i="11"/>
  <c r="L576" i="11"/>
  <c r="K146" i="11"/>
  <c r="J536" i="11"/>
  <c r="H926" i="11"/>
  <c r="L486" i="11"/>
  <c r="L816" i="11"/>
  <c r="J666" i="11"/>
  <c r="I676" i="11"/>
  <c r="G966" i="11"/>
  <c r="K666" i="11"/>
  <c r="H286" i="11"/>
  <c r="J906" i="11"/>
  <c r="J496" i="11"/>
  <c r="G166" i="11"/>
  <c r="H186" i="11"/>
  <c r="I826" i="11"/>
  <c r="J786" i="11"/>
  <c r="I286" i="11"/>
  <c r="H316" i="11"/>
  <c r="K566" i="11"/>
  <c r="J816" i="11"/>
  <c r="J686" i="11"/>
  <c r="J796" i="11"/>
  <c r="K296" i="11"/>
  <c r="H726" i="11"/>
  <c r="J426" i="11"/>
  <c r="L376" i="11"/>
  <c r="G746" i="11"/>
  <c r="L346" i="11"/>
  <c r="J436" i="11"/>
  <c r="H266" i="11"/>
  <c r="H866" i="11"/>
  <c r="F886" i="11"/>
  <c r="H816" i="11"/>
  <c r="K226" i="11"/>
  <c r="K426" i="11"/>
  <c r="J636" i="11"/>
  <c r="L426" i="11"/>
  <c r="K446" i="11"/>
  <c r="H686" i="11"/>
  <c r="F676" i="11"/>
  <c r="L766" i="11"/>
  <c r="J856" i="11"/>
  <c r="L856" i="11"/>
  <c r="H376" i="11"/>
  <c r="J126" i="11"/>
  <c r="K136" i="11"/>
  <c r="L216" i="11"/>
  <c r="F316" i="11"/>
  <c r="J296" i="11"/>
  <c r="J646" i="11"/>
  <c r="L276" i="11"/>
  <c r="F826" i="11"/>
  <c r="J346" i="11"/>
  <c r="F756" i="11"/>
  <c r="L796" i="11"/>
  <c r="J726" i="11"/>
  <c r="I626" i="11"/>
  <c r="L776" i="11"/>
  <c r="F346" i="11"/>
  <c r="I816" i="11"/>
  <c r="F666" i="11"/>
  <c r="H796" i="11"/>
  <c r="K936" i="11"/>
  <c r="K726" i="11"/>
  <c r="G316" i="11"/>
  <c r="I686" i="11"/>
  <c r="H486" i="11"/>
  <c r="L466" i="11"/>
  <c r="F846" i="11"/>
  <c r="I486" i="11"/>
  <c r="L446" i="11"/>
  <c r="F246" i="11"/>
  <c r="K956" i="11"/>
  <c r="L526" i="11"/>
  <c r="F736" i="11"/>
  <c r="J926" i="11"/>
  <c r="J366" i="11"/>
  <c r="I386" i="11"/>
  <c r="G536" i="11"/>
  <c r="K646" i="11"/>
  <c r="H966" i="11"/>
  <c r="J866" i="11"/>
  <c r="J376" i="11"/>
  <c r="K596" i="11"/>
  <c r="G306" i="11"/>
  <c r="I896" i="11"/>
  <c r="F436" i="11"/>
  <c r="J196" i="11"/>
  <c r="F786" i="11"/>
  <c r="H886" i="11"/>
  <c r="L226" i="11"/>
  <c r="F536" i="11"/>
  <c r="I966" i="11"/>
  <c r="H516" i="11"/>
  <c r="J516" i="11"/>
  <c r="I926" i="11"/>
  <c r="L316" i="11"/>
  <c r="I556" i="11"/>
  <c r="H206" i="11"/>
  <c r="J596" i="11"/>
  <c r="F706" i="11"/>
  <c r="F396" i="11"/>
  <c r="J466" i="11"/>
  <c r="L186" i="11"/>
  <c r="G396" i="11"/>
  <c r="K266" i="11"/>
  <c r="H676" i="11"/>
  <c r="I846" i="11"/>
  <c r="L136" i="11"/>
  <c r="H256" i="11"/>
  <c r="I936" i="11"/>
  <c r="I806" i="11"/>
  <c r="H576" i="11"/>
  <c r="G286" i="11"/>
  <c r="H856" i="11"/>
  <c r="G956" i="11"/>
  <c r="H346" i="11"/>
  <c r="L386" i="11"/>
  <c r="H956" i="11"/>
  <c r="K206" i="11"/>
  <c r="K536" i="11"/>
  <c r="I726" i="11"/>
  <c r="F876" i="11"/>
  <c r="I196" i="11"/>
  <c r="K676" i="11"/>
  <c r="G546" i="11"/>
  <c r="K456" i="11"/>
  <c r="F286" i="11"/>
  <c r="H776" i="11"/>
  <c r="K776" i="11"/>
  <c r="K796" i="11"/>
  <c r="F266" i="11"/>
  <c r="K746" i="11"/>
  <c r="J696" i="11"/>
  <c r="F206" i="11"/>
  <c r="J876" i="11"/>
  <c r="I876" i="11"/>
  <c r="K756" i="11"/>
  <c r="I856" i="11"/>
  <c r="K896" i="11"/>
  <c r="L476" i="11"/>
  <c r="L736" i="11"/>
  <c r="L516" i="11"/>
  <c r="K966" i="11"/>
  <c r="H276" i="11"/>
  <c r="L966" i="11"/>
  <c r="H156" i="11"/>
  <c r="H636" i="11"/>
  <c r="F806" i="11"/>
  <c r="I186" i="11"/>
  <c r="L326" i="11"/>
  <c r="K306" i="11"/>
  <c r="L566" i="11"/>
  <c r="J526" i="11"/>
  <c r="G876" i="11"/>
  <c r="F816" i="11"/>
  <c r="J266" i="11"/>
  <c r="L926" i="11"/>
  <c r="L916" i="11"/>
  <c r="L826" i="11"/>
  <c r="L866" i="11"/>
  <c r="K916" i="11"/>
  <c r="L636" i="11"/>
  <c r="I766" i="11"/>
  <c r="F216" i="11"/>
  <c r="H416" i="11"/>
  <c r="K626" i="11"/>
  <c r="L666" i="11"/>
  <c r="J336" i="11"/>
  <c r="J306" i="11"/>
  <c r="H626" i="11"/>
  <c r="I126" i="11"/>
  <c r="F726" i="11"/>
  <c r="H786" i="11"/>
  <c r="K816" i="11"/>
  <c r="G626" i="11"/>
  <c r="J136" i="11"/>
  <c r="K256" i="11"/>
  <c r="I666" i="11"/>
  <c r="G206" i="11"/>
  <c r="F836" i="11"/>
  <c r="G576" i="11"/>
  <c r="I836" i="11"/>
  <c r="L936" i="11"/>
  <c r="K636" i="11"/>
  <c r="L336" i="11"/>
  <c r="G706" i="11"/>
  <c r="L206" i="11"/>
  <c r="G596" i="11"/>
  <c r="H226" i="11"/>
  <c r="G146" i="11"/>
  <c r="G436" i="11"/>
  <c r="F386" i="11"/>
  <c r="L146" i="11"/>
  <c r="I316" i="11"/>
  <c r="H666" i="11"/>
  <c r="L626" i="11"/>
  <c r="L706" i="11"/>
  <c r="K186" i="11"/>
  <c r="K396" i="11"/>
  <c r="K406" i="11"/>
  <c r="H596" i="11"/>
  <c r="K476" i="11"/>
  <c r="K216" i="11"/>
  <c r="G816" i="11"/>
  <c r="H606" i="11"/>
  <c r="H766" i="11"/>
  <c r="K766" i="11"/>
  <c r="F296" i="11"/>
  <c r="I706" i="11"/>
  <c r="L366" i="11"/>
  <c r="G156" i="11"/>
  <c r="F696" i="11"/>
  <c r="H526" i="11"/>
  <c r="F406" i="11"/>
  <c r="J386" i="11"/>
  <c r="G806" i="11"/>
  <c r="L286" i="11"/>
  <c r="H386" i="11"/>
  <c r="H216" i="11"/>
  <c r="L596" i="11"/>
  <c r="K196" i="11"/>
  <c r="H696" i="11"/>
  <c r="K326" i="11"/>
  <c r="I886" i="11"/>
  <c r="H396" i="11"/>
  <c r="I156" i="11"/>
  <c r="K786" i="11"/>
  <c r="G246" i="11"/>
  <c r="F496" i="11"/>
  <c r="F776" i="11"/>
  <c r="F486" i="11"/>
  <c r="H176" i="11"/>
  <c r="K276" i="11"/>
  <c r="H736" i="11"/>
  <c r="F626" i="11"/>
  <c r="J836" i="11"/>
  <c r="J476" i="11"/>
  <c r="I336" i="11"/>
  <c r="H616" i="11"/>
  <c r="G666" i="11"/>
  <c r="J236" i="11"/>
  <c r="I516" i="11"/>
  <c r="I226" i="11"/>
  <c r="H406" i="11"/>
  <c r="F226" i="11"/>
  <c r="K166" i="11"/>
  <c r="K126" i="11"/>
  <c r="J626" i="11"/>
  <c r="I796" i="11"/>
  <c r="I416" i="11"/>
  <c r="H196" i="11"/>
  <c r="G836" i="11"/>
  <c r="L256" i="11"/>
  <c r="J176" i="11"/>
  <c r="K856" i="11"/>
  <c r="K846" i="11"/>
  <c r="I466" i="11"/>
  <c r="H536" i="11"/>
  <c r="H306" i="11"/>
  <c r="L586" i="11"/>
  <c r="F746" i="11"/>
  <c r="K876" i="11"/>
  <c r="F896" i="11"/>
  <c r="F936" i="11"/>
  <c r="I616" i="11"/>
  <c r="H426" i="11"/>
  <c r="G236" i="11"/>
  <c r="I436" i="11"/>
  <c r="G496" i="11"/>
  <c r="J936" i="11"/>
  <c r="L396" i="11"/>
  <c r="L246" i="11"/>
  <c r="J756" i="11"/>
  <c r="I306" i="11"/>
  <c r="L436" i="11"/>
  <c r="I696" i="11"/>
  <c r="L836" i="11"/>
  <c r="K736" i="11"/>
  <c r="K346" i="11"/>
  <c r="F546" i="11"/>
  <c r="F596" i="11"/>
  <c r="I906" i="11"/>
  <c r="F966" i="11"/>
  <c r="L126" i="11"/>
  <c r="K386" i="11"/>
  <c r="H456" i="11"/>
  <c r="K616" i="11"/>
  <c r="F336" i="11"/>
  <c r="L536" i="11"/>
  <c r="F236" i="11"/>
  <c r="G476" i="11"/>
  <c r="I176" i="11"/>
  <c r="L676" i="11"/>
  <c r="J806" i="11"/>
  <c r="L696" i="11"/>
  <c r="I756" i="11"/>
  <c r="I426" i="11"/>
  <c r="I376" i="11"/>
  <c r="H496" i="11"/>
  <c r="H546" i="11"/>
  <c r="L726" i="11"/>
  <c r="G446" i="11"/>
  <c r="F916" i="11"/>
  <c r="G586" i="11"/>
  <c r="J186" i="11"/>
  <c r="F606" i="11"/>
  <c r="G406" i="11"/>
  <c r="G696" i="11"/>
  <c r="I206" i="11"/>
  <c r="J166" i="11"/>
  <c r="F556" i="11"/>
  <c r="J676" i="11"/>
  <c r="H706" i="11"/>
  <c r="K926" i="11"/>
  <c r="F156" i="11"/>
  <c r="J706" i="11"/>
  <c r="K176" i="11"/>
  <c r="J456" i="11"/>
  <c r="I526" i="11"/>
  <c r="G936" i="11"/>
  <c r="K336" i="11"/>
  <c r="F526" i="11"/>
  <c r="G326" i="11"/>
  <c r="G886" i="11"/>
  <c r="L416" i="11"/>
  <c r="F146" i="11"/>
  <c r="G736" i="11"/>
  <c r="G386" i="11"/>
  <c r="I576" i="11"/>
  <c r="L306" i="11"/>
  <c r="L756" i="11"/>
  <c r="L876" i="11"/>
  <c r="F426" i="11"/>
  <c r="H916" i="11"/>
  <c r="K496" i="11"/>
  <c r="J276" i="11"/>
  <c r="G486" i="11"/>
  <c r="L156" i="11"/>
  <c r="K516" i="11"/>
  <c r="F256" i="11"/>
  <c r="F856" i="11"/>
  <c r="L686" i="11"/>
  <c r="F586" i="11"/>
  <c r="L166" i="11"/>
  <c r="J956" i="11"/>
  <c r="H246" i="11"/>
  <c r="I606" i="11"/>
  <c r="G346" i="11"/>
  <c r="K316" i="11"/>
  <c r="G526" i="11"/>
  <c r="G566" i="11"/>
  <c r="J826" i="11"/>
  <c r="L456" i="11"/>
  <c r="I566" i="11"/>
  <c r="L266" i="11"/>
  <c r="G686" i="11"/>
  <c r="K576" i="11"/>
  <c r="L196" i="11"/>
  <c r="K366" i="11"/>
  <c r="I476" i="11"/>
  <c r="H846" i="11"/>
  <c r="F616" i="11"/>
  <c r="I166" i="11"/>
  <c r="J576" i="11"/>
  <c r="J556" i="11"/>
  <c r="F456" i="11"/>
  <c r="J896" i="11"/>
  <c r="K416" i="11"/>
  <c r="L496" i="11"/>
  <c r="G676" i="11"/>
  <c r="I326" i="11"/>
  <c r="K286" i="11"/>
  <c r="J586" i="11"/>
  <c r="I866" i="11"/>
  <c r="H566" i="11"/>
  <c r="F306" i="11"/>
  <c r="J606" i="11"/>
  <c r="K156" i="11"/>
  <c r="J396" i="11"/>
  <c r="I296" i="11"/>
  <c r="I256" i="11"/>
  <c r="H366" i="11"/>
  <c r="I266" i="11"/>
  <c r="I636" i="11"/>
  <c r="G376" i="11"/>
  <c r="H466" i="11"/>
  <c r="J566" i="11"/>
  <c r="H806" i="11"/>
  <c r="L886" i="11"/>
  <c r="L956" i="11"/>
  <c r="F466" i="11"/>
  <c r="G136" i="11"/>
  <c r="F516" i="11"/>
  <c r="J226" i="11"/>
  <c r="F376" i="11"/>
  <c r="F926" i="11"/>
  <c r="J916" i="11"/>
  <c r="H436" i="11"/>
  <c r="K706" i="11"/>
  <c r="G846" i="11"/>
  <c r="J766" i="11"/>
  <c r="J206" i="11"/>
  <c r="H876" i="11"/>
  <c r="G226" i="11"/>
  <c r="G266" i="11"/>
  <c r="I646" i="11"/>
  <c r="F646" i="11"/>
  <c r="G786" i="11"/>
  <c r="K586" i="11"/>
  <c r="F686" i="11"/>
  <c r="K826" i="11"/>
  <c r="G336" i="11"/>
  <c r="H146" i="11"/>
  <c r="J146" i="11"/>
  <c r="H476" i="11"/>
  <c r="J406" i="11"/>
  <c r="H556" i="11"/>
  <c r="G186" i="11"/>
  <c r="G276" i="11"/>
  <c r="L296" i="11"/>
  <c r="G296" i="11"/>
  <c r="I406" i="11"/>
  <c r="F476" i="11"/>
  <c r="K526" i="11"/>
  <c r="K606" i="11"/>
  <c r="J246" i="11"/>
  <c r="K836" i="11"/>
  <c r="I956" i="11"/>
  <c r="G646" i="11"/>
  <c r="H756" i="11"/>
  <c r="G606" i="11"/>
  <c r="K246" i="11"/>
  <c r="G756" i="11"/>
  <c r="H336" i="11"/>
  <c r="G616" i="11"/>
  <c r="J156" i="11"/>
  <c r="L746" i="11"/>
  <c r="G176" i="11"/>
  <c r="I246" i="11"/>
  <c r="J446" i="11"/>
  <c r="H326" i="11"/>
  <c r="G826" i="11"/>
  <c r="I546" i="11"/>
  <c r="I446" i="11"/>
  <c r="G796" i="11"/>
  <c r="K686" i="11"/>
  <c r="F956" i="11"/>
  <c r="G636" i="11"/>
  <c r="G466" i="11"/>
  <c r="F906" i="11"/>
  <c r="I736" i="11"/>
  <c r="F196" i="11"/>
  <c r="H896" i="11"/>
  <c r="G726" i="11"/>
  <c r="H906" i="11"/>
  <c r="F176" i="11"/>
  <c r="L906" i="11"/>
  <c r="I236" i="11"/>
  <c r="G856" i="11"/>
  <c r="J746" i="11"/>
  <c r="F166" i="11"/>
  <c r="K486" i="11"/>
  <c r="F446" i="11"/>
  <c r="I786" i="11"/>
  <c r="F766" i="11"/>
  <c r="F326" i="11"/>
  <c r="J776" i="11"/>
  <c r="L546" i="11"/>
  <c r="I146" i="11"/>
  <c r="K556" i="11"/>
  <c r="L406" i="11"/>
  <c r="F636" i="11"/>
  <c r="K376" i="11"/>
  <c r="H646" i="11"/>
  <c r="K236" i="11"/>
  <c r="J886" i="11"/>
  <c r="G906" i="11"/>
  <c r="H296" i="11"/>
  <c r="L846" i="11"/>
  <c r="L616" i="11"/>
  <c r="I776" i="11"/>
  <c r="G896" i="11"/>
  <c r="H236" i="11"/>
  <c r="G766" i="11"/>
  <c r="I596" i="11"/>
  <c r="F866" i="11"/>
  <c r="J216" i="11"/>
  <c r="H166" i="11"/>
  <c r="G256" i="11"/>
  <c r="H826" i="11"/>
  <c r="J966" i="11"/>
  <c r="F416" i="11"/>
  <c r="J256" i="11"/>
  <c r="I536" i="11"/>
  <c r="I456" i="11"/>
  <c r="F576" i="11"/>
  <c r="L176" i="11"/>
  <c r="I346" i="11"/>
  <c r="G416" i="11"/>
  <c r="I496" i="11"/>
  <c r="K906" i="11"/>
  <c r="K436" i="11"/>
  <c r="F566" i="11"/>
  <c r="H746" i="11"/>
  <c r="G196" i="11"/>
  <c r="J546" i="11"/>
  <c r="G216" i="11"/>
  <c r="I216" i="11"/>
  <c r="I396" i="11"/>
  <c r="H446" i="11"/>
  <c r="K696" i="11"/>
  <c r="L556" i="11"/>
  <c r="L236" i="11"/>
  <c r="L646" i="11"/>
  <c r="L786" i="11"/>
  <c r="L806" i="11"/>
  <c r="I746" i="11"/>
  <c r="J326" i="11"/>
  <c r="F796" i="11"/>
  <c r="K466" i="11"/>
  <c r="J416" i="11"/>
  <c r="K546" i="11"/>
  <c r="I366" i="11"/>
  <c r="I276" i="11"/>
  <c r="F186" i="11"/>
  <c r="I92" i="11"/>
  <c r="L92" i="11"/>
  <c r="G92" i="11"/>
  <c r="H92" i="11"/>
  <c r="J92" i="11"/>
  <c r="F92" i="11"/>
  <c r="K92" i="11"/>
  <c r="E92" i="11"/>
  <c r="E235" i="11"/>
  <c r="K235" i="11"/>
  <c r="J235" i="11"/>
  <c r="I235" i="11"/>
  <c r="F235" i="11"/>
  <c r="H235" i="11"/>
  <c r="G235" i="11"/>
  <c r="L235" i="11"/>
  <c r="L97" i="11"/>
  <c r="G97" i="11"/>
  <c r="F97" i="11"/>
  <c r="I97" i="11"/>
  <c r="K97" i="11"/>
  <c r="E97" i="11"/>
  <c r="J97" i="11"/>
  <c r="H97" i="11"/>
  <c r="E258" i="11"/>
  <c r="J258" i="11"/>
  <c r="H258" i="11"/>
  <c r="I258" i="11"/>
  <c r="L258" i="11"/>
  <c r="K258" i="11"/>
  <c r="G258" i="11"/>
  <c r="F258" i="11"/>
  <c r="E74" i="11"/>
  <c r="H74" i="11"/>
  <c r="L74" i="11"/>
  <c r="F74" i="11"/>
  <c r="G74" i="11"/>
  <c r="I74" i="11"/>
  <c r="K74" i="11"/>
  <c r="J74" i="11"/>
  <c r="E278" i="11"/>
  <c r="G278" i="11"/>
  <c r="L278" i="11"/>
  <c r="J278" i="11"/>
  <c r="H278" i="11"/>
  <c r="F278" i="11"/>
  <c r="I278" i="11"/>
  <c r="K278" i="11"/>
  <c r="G73" i="11"/>
  <c r="E73" i="11"/>
  <c r="K73" i="11"/>
  <c r="F73" i="11"/>
  <c r="I73" i="11"/>
  <c r="H73" i="11"/>
  <c r="J73" i="11"/>
  <c r="L73" i="11"/>
  <c r="F125" i="11"/>
  <c r="J125" i="11"/>
  <c r="G125" i="11"/>
  <c r="I125" i="11"/>
  <c r="L125" i="11"/>
  <c r="K125" i="11"/>
  <c r="H125" i="11"/>
  <c r="E308" i="11"/>
  <c r="J308" i="11"/>
  <c r="F308" i="11"/>
  <c r="G308" i="11"/>
  <c r="H308" i="11"/>
  <c r="L308" i="11"/>
  <c r="K308" i="11"/>
  <c r="I308" i="11"/>
  <c r="E288" i="11"/>
  <c r="H288" i="11"/>
  <c r="K288" i="11"/>
  <c r="F288" i="11"/>
  <c r="G288" i="11"/>
  <c r="L288" i="11"/>
  <c r="J288" i="11"/>
  <c r="I288" i="11"/>
  <c r="K133" i="21"/>
  <c r="K81" i="12"/>
  <c r="L81" i="12"/>
  <c r="J71" i="12"/>
  <c r="F71" i="12"/>
  <c r="I81" i="12"/>
  <c r="H71" i="12"/>
  <c r="G81" i="12"/>
  <c r="I71" i="12"/>
  <c r="G71" i="12"/>
  <c r="H81" i="12"/>
  <c r="J81" i="12"/>
  <c r="K71" i="12"/>
  <c r="F81" i="12"/>
  <c r="L71" i="12"/>
  <c r="I91" i="12"/>
  <c r="F91" i="12"/>
  <c r="G91" i="12"/>
  <c r="H91" i="12"/>
  <c r="L91" i="12"/>
  <c r="K91" i="12"/>
  <c r="J91" i="12"/>
  <c r="I101" i="12"/>
  <c r="K101" i="12"/>
  <c r="L101" i="12"/>
  <c r="J101" i="12"/>
  <c r="H101" i="12"/>
  <c r="F101" i="12"/>
  <c r="G101" i="12"/>
  <c r="H111" i="12"/>
  <c r="F111" i="12"/>
  <c r="G111" i="12"/>
  <c r="K111" i="12"/>
  <c r="J111" i="12"/>
  <c r="I111" i="12"/>
  <c r="L111" i="12"/>
  <c r="K121" i="12"/>
  <c r="J121" i="12"/>
  <c r="I121" i="12"/>
  <c r="H121" i="12"/>
  <c r="G121" i="12"/>
  <c r="F121" i="12"/>
  <c r="L121" i="12"/>
  <c r="I131" i="12"/>
  <c r="K131" i="12"/>
  <c r="L131" i="12"/>
  <c r="J131" i="12"/>
  <c r="G131" i="12"/>
  <c r="F131" i="12"/>
  <c r="H131" i="12"/>
  <c r="J141" i="12"/>
  <c r="F141" i="12"/>
  <c r="L141" i="12"/>
  <c r="K141" i="12"/>
  <c r="G141" i="12"/>
  <c r="I141" i="12"/>
  <c r="H141" i="12"/>
  <c r="H151" i="12"/>
  <c r="I151" i="12"/>
  <c r="F151" i="12"/>
  <c r="L151" i="12"/>
  <c r="J151" i="12"/>
  <c r="K151" i="12"/>
  <c r="J161" i="12"/>
  <c r="H161" i="12"/>
  <c r="L161" i="12"/>
  <c r="F161" i="12"/>
  <c r="K161" i="12"/>
  <c r="I161" i="12"/>
  <c r="G161" i="12"/>
  <c r="F171" i="12"/>
  <c r="L171" i="12"/>
  <c r="I181" i="12"/>
  <c r="J181" i="12"/>
  <c r="G171" i="12"/>
  <c r="I171" i="12"/>
  <c r="H171" i="12"/>
  <c r="L181" i="12"/>
  <c r="G181" i="12"/>
  <c r="K181" i="12"/>
  <c r="J171" i="12"/>
  <c r="K171" i="12"/>
  <c r="F181" i="12"/>
  <c r="H181" i="12"/>
  <c r="H191" i="12"/>
  <c r="L191" i="12"/>
  <c r="I191" i="12"/>
  <c r="K191" i="12"/>
  <c r="J191" i="12"/>
  <c r="F191" i="12"/>
  <c r="G191" i="12"/>
  <c r="F211" i="12"/>
  <c r="G211" i="12"/>
  <c r="K201" i="12"/>
  <c r="F201" i="12"/>
  <c r="H211" i="12"/>
  <c r="G201" i="12"/>
  <c r="J201" i="12"/>
  <c r="K211" i="12"/>
  <c r="L211" i="12"/>
  <c r="I201" i="12"/>
  <c r="L201" i="12"/>
  <c r="I211" i="12"/>
  <c r="J211" i="12"/>
  <c r="H201" i="12"/>
  <c r="J221" i="12"/>
  <c r="H221" i="12"/>
  <c r="F221" i="12"/>
  <c r="I221" i="12"/>
  <c r="G221" i="12"/>
  <c r="L221" i="12"/>
  <c r="K221" i="12"/>
  <c r="K231" i="12"/>
  <c r="F231" i="12"/>
  <c r="J241" i="12"/>
  <c r="K241" i="12"/>
  <c r="H231" i="12"/>
  <c r="I231" i="12"/>
  <c r="G231" i="12"/>
  <c r="F241" i="12"/>
  <c r="G241" i="12"/>
  <c r="I241" i="12"/>
  <c r="L231" i="12"/>
  <c r="J231" i="12"/>
  <c r="L241" i="12"/>
  <c r="H241" i="12"/>
  <c r="L251" i="12"/>
  <c r="F251" i="12"/>
  <c r="L261" i="12"/>
  <c r="K251" i="12"/>
  <c r="J251" i="12"/>
  <c r="K261" i="12"/>
  <c r="G251" i="12"/>
  <c r="F261" i="12"/>
  <c r="G261" i="12"/>
  <c r="H251" i="12"/>
  <c r="I251" i="12"/>
  <c r="J261" i="12"/>
  <c r="H261" i="12"/>
  <c r="I261" i="12"/>
  <c r="K271" i="12"/>
  <c r="H271" i="12"/>
  <c r="L271" i="12"/>
  <c r="F271" i="12"/>
  <c r="G271" i="12"/>
  <c r="I271" i="12"/>
  <c r="J271" i="12"/>
  <c r="F281" i="12"/>
  <c r="H281" i="12"/>
  <c r="L281" i="12"/>
  <c r="K281" i="12"/>
  <c r="J281" i="12"/>
  <c r="G281" i="12"/>
  <c r="I281" i="12"/>
  <c r="G291" i="12"/>
  <c r="I291" i="12"/>
  <c r="K291" i="12"/>
  <c r="F291" i="12"/>
  <c r="H291" i="12"/>
  <c r="L291" i="12"/>
  <c r="J291" i="12"/>
  <c r="J301" i="12"/>
  <c r="I301" i="12"/>
  <c r="G301" i="12"/>
  <c r="K301" i="12"/>
  <c r="L301" i="12"/>
  <c r="F301" i="12"/>
  <c r="H301" i="12"/>
  <c r="K311" i="12"/>
  <c r="G311" i="12"/>
  <c r="L311" i="12"/>
  <c r="F311" i="12"/>
  <c r="J311" i="12"/>
  <c r="I311" i="12"/>
  <c r="H311" i="12"/>
  <c r="H321" i="12"/>
  <c r="J321" i="12"/>
  <c r="G321" i="12"/>
  <c r="I321" i="12"/>
  <c r="F321" i="12"/>
  <c r="K321" i="12"/>
  <c r="L321" i="12"/>
  <c r="J331" i="12"/>
  <c r="F331" i="12"/>
  <c r="H331" i="12"/>
  <c r="G331" i="12"/>
  <c r="I331" i="12"/>
  <c r="K331" i="12"/>
  <c r="L331" i="12"/>
  <c r="I341" i="12"/>
  <c r="L341" i="12"/>
  <c r="G341" i="12"/>
  <c r="K341" i="12"/>
  <c r="F341" i="12"/>
  <c r="H341" i="12"/>
  <c r="J341" i="12"/>
  <c r="K351" i="12"/>
  <c r="G351" i="12"/>
  <c r="L351" i="12"/>
  <c r="I351" i="12"/>
  <c r="J351" i="12"/>
  <c r="H351" i="12"/>
  <c r="F351" i="12"/>
  <c r="K361" i="12"/>
  <c r="H361" i="12"/>
  <c r="I361" i="12"/>
  <c r="G361" i="12"/>
  <c r="F361" i="12"/>
  <c r="L361" i="12"/>
  <c r="J361" i="12"/>
  <c r="L381" i="12"/>
  <c r="I381" i="12"/>
  <c r="F381" i="12"/>
  <c r="H381" i="12"/>
  <c r="J381" i="12"/>
  <c r="K381" i="12"/>
  <c r="G381" i="12"/>
  <c r="K391" i="12"/>
  <c r="I391" i="12"/>
  <c r="L391" i="12"/>
  <c r="J391" i="12"/>
  <c r="G391" i="12"/>
  <c r="H391" i="12"/>
  <c r="F391" i="12"/>
  <c r="G401" i="12"/>
  <c r="K401" i="12"/>
  <c r="J411" i="12"/>
  <c r="F421" i="12"/>
  <c r="J421" i="12"/>
  <c r="H421" i="12"/>
  <c r="L401" i="12"/>
  <c r="F401" i="12"/>
  <c r="H411" i="12"/>
  <c r="K411" i="12"/>
  <c r="G421" i="12"/>
  <c r="K421" i="12"/>
  <c r="I401" i="12"/>
  <c r="L411" i="12"/>
  <c r="I421" i="12"/>
  <c r="J401" i="12"/>
  <c r="H401" i="12"/>
  <c r="G411" i="12"/>
  <c r="I411" i="12"/>
  <c r="L421" i="12"/>
  <c r="F411" i="12"/>
  <c r="L431" i="12"/>
  <c r="J431" i="12"/>
  <c r="F431" i="12"/>
  <c r="I431" i="12"/>
  <c r="K431" i="12"/>
  <c r="H431" i="12"/>
  <c r="G431" i="12"/>
  <c r="J451" i="12"/>
  <c r="F451" i="12"/>
  <c r="L441" i="12"/>
  <c r="L451" i="12"/>
  <c r="H451" i="12"/>
  <c r="G441" i="12"/>
  <c r="K441" i="12"/>
  <c r="I451" i="12"/>
  <c r="H441" i="12"/>
  <c r="K451" i="12"/>
  <c r="G451" i="12"/>
  <c r="I441" i="12"/>
  <c r="J441" i="12"/>
  <c r="F441" i="12"/>
  <c r="H461" i="12"/>
  <c r="H471" i="12"/>
  <c r="I471" i="12"/>
  <c r="I461" i="12"/>
  <c r="F471" i="12"/>
  <c r="J461" i="12"/>
  <c r="G461" i="12"/>
  <c r="G471" i="12"/>
  <c r="F461" i="12"/>
  <c r="L471" i="12"/>
  <c r="L461" i="12"/>
  <c r="K461" i="12"/>
  <c r="K471" i="12"/>
  <c r="J471" i="12"/>
  <c r="H481" i="12"/>
  <c r="K481" i="12"/>
  <c r="G481" i="12"/>
  <c r="I481" i="12"/>
  <c r="L481" i="12"/>
  <c r="F481" i="12"/>
  <c r="J481" i="12"/>
  <c r="L491" i="12"/>
  <c r="G491" i="12"/>
  <c r="K501" i="12"/>
  <c r="J491" i="12"/>
  <c r="J501" i="12"/>
  <c r="F491" i="12"/>
  <c r="H501" i="12"/>
  <c r="L501" i="12"/>
  <c r="K491" i="12"/>
  <c r="I491" i="12"/>
  <c r="G501" i="12"/>
  <c r="I501" i="12"/>
  <c r="H491" i="12"/>
  <c r="F501" i="12"/>
  <c r="I511" i="12"/>
  <c r="F511" i="12"/>
  <c r="G521" i="12"/>
  <c r="I521" i="12"/>
  <c r="K521" i="12"/>
  <c r="L511" i="12"/>
  <c r="G511" i="12"/>
  <c r="F521" i="12"/>
  <c r="H511" i="12"/>
  <c r="L521" i="12"/>
  <c r="K511" i="12"/>
  <c r="H521" i="12"/>
  <c r="J521" i="12"/>
  <c r="J511" i="12"/>
  <c r="K531" i="12"/>
  <c r="F531" i="12"/>
  <c r="J541" i="12"/>
  <c r="I541" i="12"/>
  <c r="L531" i="12"/>
  <c r="H531" i="12"/>
  <c r="G541" i="12"/>
  <c r="H541" i="12"/>
  <c r="I531" i="12"/>
  <c r="J531" i="12"/>
  <c r="K541" i="12"/>
  <c r="G531" i="12"/>
  <c r="L541" i="12"/>
  <c r="F541" i="12"/>
  <c r="I551" i="12"/>
  <c r="G551" i="12"/>
  <c r="K561" i="12"/>
  <c r="J551" i="12"/>
  <c r="J561" i="12"/>
  <c r="F561" i="12"/>
  <c r="F551" i="12"/>
  <c r="L551" i="12"/>
  <c r="I561" i="12"/>
  <c r="G561" i="12"/>
  <c r="K551" i="12"/>
  <c r="H551" i="12"/>
  <c r="H561" i="12"/>
  <c r="L561" i="12"/>
  <c r="G571" i="12"/>
  <c r="L571" i="12"/>
  <c r="H571" i="12"/>
  <c r="J571" i="12"/>
  <c r="I571" i="12"/>
  <c r="K571" i="12"/>
  <c r="F571" i="12"/>
  <c r="F581" i="12"/>
  <c r="K581" i="12"/>
  <c r="G581" i="12"/>
  <c r="J581" i="12"/>
  <c r="H581" i="12"/>
  <c r="L581" i="12"/>
  <c r="I581" i="12"/>
  <c r="J601" i="12"/>
  <c r="G591" i="12"/>
  <c r="I591" i="12"/>
  <c r="L601" i="12"/>
  <c r="I601" i="12"/>
  <c r="G601" i="12"/>
  <c r="J591" i="12"/>
  <c r="H601" i="12"/>
  <c r="L591" i="12"/>
  <c r="F601" i="12"/>
  <c r="K601" i="12"/>
  <c r="F591" i="12"/>
  <c r="H591" i="12"/>
  <c r="K591" i="12"/>
  <c r="K621" i="12"/>
  <c r="I621" i="12"/>
  <c r="G611" i="12"/>
  <c r="J621" i="12"/>
  <c r="L611" i="12"/>
  <c r="I611" i="12"/>
  <c r="G621" i="12"/>
  <c r="H621" i="12"/>
  <c r="F611" i="12"/>
  <c r="K611" i="12"/>
  <c r="L621" i="12"/>
  <c r="F621" i="12"/>
  <c r="J611" i="12"/>
  <c r="H611" i="12"/>
  <c r="I631" i="12"/>
  <c r="F631" i="12"/>
  <c r="G641" i="12"/>
  <c r="K641" i="12"/>
  <c r="J631" i="12"/>
  <c r="H641" i="12"/>
  <c r="L631" i="12"/>
  <c r="G631" i="12"/>
  <c r="I641" i="12"/>
  <c r="K631" i="12"/>
  <c r="F641" i="12"/>
  <c r="H631" i="12"/>
  <c r="L641" i="12"/>
  <c r="J641" i="12"/>
  <c r="K651" i="12"/>
  <c r="J651" i="12"/>
  <c r="H651" i="12"/>
  <c r="I651" i="12"/>
  <c r="L651" i="12"/>
  <c r="G651" i="12"/>
  <c r="F651" i="12"/>
  <c r="J661" i="12"/>
  <c r="H661" i="12"/>
  <c r="F661" i="12"/>
  <c r="L661" i="12"/>
  <c r="G661" i="12"/>
  <c r="K661" i="12"/>
  <c r="I661" i="12"/>
  <c r="F671" i="12"/>
  <c r="G671" i="12"/>
  <c r="L681" i="12"/>
  <c r="J681" i="12"/>
  <c r="L671" i="12"/>
  <c r="K681" i="12"/>
  <c r="I671" i="12"/>
  <c r="I681" i="12"/>
  <c r="H681" i="12"/>
  <c r="J671" i="12"/>
  <c r="G681" i="12"/>
  <c r="K671" i="12"/>
  <c r="H671" i="12"/>
  <c r="F681" i="12"/>
  <c r="I691" i="12"/>
  <c r="H691" i="12"/>
  <c r="G691" i="12"/>
  <c r="F691" i="12"/>
  <c r="K691" i="12"/>
  <c r="J691" i="12"/>
  <c r="L691" i="12"/>
  <c r="L701" i="12"/>
  <c r="I701" i="12"/>
  <c r="G701" i="12"/>
  <c r="F701" i="12"/>
  <c r="J701" i="12"/>
  <c r="H701" i="12"/>
  <c r="K701" i="12"/>
  <c r="G711" i="12"/>
  <c r="K711" i="12"/>
  <c r="K721" i="12"/>
  <c r="J721" i="12"/>
  <c r="I711" i="12"/>
  <c r="H711" i="12"/>
  <c r="I721" i="12"/>
  <c r="J711" i="12"/>
  <c r="F711" i="12"/>
  <c r="H721" i="12"/>
  <c r="L711" i="12"/>
  <c r="F721" i="12"/>
  <c r="G721" i="12"/>
  <c r="L721" i="12"/>
  <c r="G731" i="12"/>
  <c r="I731" i="12"/>
  <c r="J731" i="12"/>
  <c r="K731" i="12"/>
  <c r="F731" i="12"/>
  <c r="H731" i="12"/>
  <c r="L731" i="12"/>
  <c r="H741" i="12"/>
  <c r="F741" i="12"/>
  <c r="K751" i="12"/>
  <c r="L741" i="12"/>
  <c r="I751" i="12"/>
  <c r="J751" i="12"/>
  <c r="I741" i="12"/>
  <c r="K741" i="12"/>
  <c r="F751" i="12"/>
  <c r="H751" i="12"/>
  <c r="J741" i="12"/>
  <c r="G741" i="12"/>
  <c r="G751" i="12"/>
  <c r="L751" i="12"/>
  <c r="G761" i="12"/>
  <c r="H761" i="12"/>
  <c r="I761" i="12"/>
  <c r="F761" i="12"/>
  <c r="J761" i="12"/>
  <c r="L761" i="12"/>
  <c r="K761" i="12"/>
  <c r="L781" i="12"/>
  <c r="K771" i="12"/>
  <c r="L771" i="12"/>
  <c r="K781" i="12"/>
  <c r="F781" i="12"/>
  <c r="I771" i="12"/>
  <c r="G771" i="12"/>
  <c r="H781" i="12"/>
  <c r="J771" i="12"/>
  <c r="I781" i="12"/>
  <c r="G781" i="12"/>
  <c r="H771" i="12"/>
  <c r="J781" i="12"/>
  <c r="F771" i="12"/>
  <c r="I791" i="12"/>
  <c r="J791" i="12"/>
  <c r="G791" i="12"/>
  <c r="L791" i="12"/>
  <c r="K791" i="12"/>
  <c r="F791" i="12"/>
  <c r="H791" i="12"/>
  <c r="H801" i="12"/>
  <c r="J801" i="12"/>
  <c r="K801" i="12"/>
  <c r="F801" i="12"/>
  <c r="G801" i="12"/>
  <c r="I801" i="12"/>
  <c r="L801" i="12"/>
  <c r="F821" i="12"/>
  <c r="H811" i="12"/>
  <c r="K811" i="12"/>
  <c r="K821" i="12"/>
  <c r="J821" i="12"/>
  <c r="L821" i="12"/>
  <c r="J811" i="12"/>
  <c r="F811" i="12"/>
  <c r="H821" i="12"/>
  <c r="L811" i="12"/>
  <c r="G821" i="12"/>
  <c r="I821" i="12"/>
  <c r="I811" i="12"/>
  <c r="G811" i="12"/>
  <c r="G831" i="12"/>
  <c r="K831" i="12"/>
  <c r="L831" i="12"/>
  <c r="J831" i="12"/>
  <c r="F831" i="12"/>
  <c r="H831" i="12"/>
  <c r="I831" i="12"/>
  <c r="H841" i="12"/>
  <c r="L841" i="12"/>
  <c r="I841" i="12"/>
  <c r="K841" i="12"/>
  <c r="G841" i="12"/>
  <c r="J841" i="12"/>
  <c r="F841" i="12"/>
  <c r="J851" i="12"/>
  <c r="F851" i="12"/>
  <c r="L851" i="12"/>
  <c r="H851" i="12"/>
  <c r="G851" i="12"/>
  <c r="I851" i="12"/>
  <c r="K851" i="12"/>
  <c r="K861" i="12"/>
  <c r="H861" i="12"/>
  <c r="F871" i="12"/>
  <c r="L871" i="12"/>
  <c r="I861" i="12"/>
  <c r="L861" i="12"/>
  <c r="I871" i="12"/>
  <c r="G861" i="12"/>
  <c r="G871" i="12"/>
  <c r="F861" i="12"/>
  <c r="J861" i="12"/>
  <c r="H871" i="12"/>
  <c r="K871" i="12"/>
  <c r="J871" i="12"/>
  <c r="H881" i="12"/>
  <c r="J891" i="12"/>
  <c r="F881" i="12"/>
  <c r="G891" i="12"/>
  <c r="L881" i="12"/>
  <c r="G881" i="12"/>
  <c r="F891" i="12"/>
  <c r="K891" i="12"/>
  <c r="J881" i="12"/>
  <c r="L891" i="12"/>
  <c r="I881" i="12"/>
  <c r="K881" i="12"/>
  <c r="H891" i="12"/>
  <c r="I891" i="12"/>
  <c r="K901" i="12"/>
  <c r="L901" i="12"/>
  <c r="I901" i="12"/>
  <c r="J901" i="12"/>
  <c r="G901" i="12"/>
  <c r="F901" i="12"/>
  <c r="H901" i="12"/>
  <c r="H921" i="12"/>
  <c r="G921" i="12"/>
  <c r="I911" i="12"/>
  <c r="L911" i="12"/>
  <c r="F921" i="12"/>
  <c r="J921" i="12"/>
  <c r="F911" i="12"/>
  <c r="L921" i="12"/>
  <c r="K921" i="12"/>
  <c r="G911" i="12"/>
  <c r="J911" i="12"/>
  <c r="I921" i="12"/>
  <c r="H911" i="12"/>
  <c r="K911" i="12"/>
  <c r="J931" i="12"/>
  <c r="H931" i="12"/>
  <c r="H941" i="12"/>
  <c r="L941" i="12"/>
  <c r="I941" i="12"/>
  <c r="G931" i="12"/>
  <c r="J941" i="12"/>
  <c r="L931" i="12"/>
  <c r="F931" i="12"/>
  <c r="K941" i="12"/>
  <c r="K931" i="12"/>
  <c r="I931" i="12"/>
  <c r="F941" i="12"/>
  <c r="G941" i="12"/>
  <c r="L961" i="12"/>
  <c r="F951" i="12"/>
  <c r="L951" i="12"/>
  <c r="H961" i="12"/>
  <c r="K961" i="12"/>
  <c r="I951" i="12"/>
  <c r="K951" i="12"/>
  <c r="G961" i="12"/>
  <c r="J961" i="12"/>
  <c r="H951" i="12"/>
  <c r="J951" i="12"/>
  <c r="I961" i="12"/>
  <c r="F961" i="12"/>
  <c r="G951" i="12"/>
  <c r="K971" i="12"/>
  <c r="H971" i="12"/>
  <c r="I971" i="12"/>
  <c r="G971" i="12"/>
  <c r="J971" i="12"/>
  <c r="F971" i="12"/>
  <c r="L971" i="12"/>
  <c r="G151" i="12"/>
  <c r="I981" i="12"/>
  <c r="G981" i="12"/>
  <c r="K981" i="12"/>
  <c r="J981" i="12"/>
  <c r="F981" i="12"/>
  <c r="H981" i="12"/>
  <c r="L981" i="12"/>
  <c r="G88" i="11"/>
  <c r="L88" i="11"/>
  <c r="J88" i="11"/>
  <c r="K88" i="11"/>
  <c r="E88" i="11"/>
  <c r="F88" i="11"/>
  <c r="I88" i="11"/>
  <c r="H88" i="11"/>
  <c r="J144" i="11"/>
  <c r="L144" i="11"/>
  <c r="F144" i="11"/>
  <c r="I144" i="11"/>
  <c r="H144" i="11"/>
  <c r="G144" i="11"/>
  <c r="K144" i="11"/>
  <c r="J68" i="11"/>
  <c r="F68" i="11"/>
  <c r="H68" i="11"/>
  <c r="K68" i="11"/>
  <c r="G68" i="11"/>
  <c r="I68" i="11"/>
  <c r="L68" i="11"/>
  <c r="E68" i="11"/>
  <c r="K85" i="11"/>
  <c r="H85" i="11"/>
  <c r="J85" i="11"/>
  <c r="F85" i="11"/>
  <c r="I85" i="11"/>
  <c r="L85" i="11"/>
  <c r="G85" i="11"/>
  <c r="E85" i="11"/>
  <c r="H58" i="11"/>
  <c r="L58" i="11"/>
  <c r="I58" i="11"/>
  <c r="G58" i="11"/>
  <c r="K58" i="11"/>
  <c r="F58" i="11"/>
  <c r="J58" i="11"/>
  <c r="E58" i="11"/>
  <c r="K245" i="19"/>
  <c r="G79" i="13"/>
  <c r="H79" i="13"/>
  <c r="I79" i="13"/>
  <c r="J79" i="13"/>
  <c r="K79" i="13"/>
  <c r="L79" i="13"/>
  <c r="F79" i="13"/>
  <c r="K99" i="13"/>
  <c r="I99" i="13"/>
  <c r="I89" i="13"/>
  <c r="J89" i="13"/>
  <c r="G109" i="13"/>
  <c r="F109" i="13"/>
  <c r="I109" i="13"/>
  <c r="F99" i="13"/>
  <c r="G89" i="13"/>
  <c r="H89" i="13"/>
  <c r="K109" i="13"/>
  <c r="J109" i="13"/>
  <c r="L109" i="13"/>
  <c r="H99" i="13"/>
  <c r="L99" i="13"/>
  <c r="F89" i="13"/>
  <c r="H109" i="13"/>
  <c r="J99" i="13"/>
  <c r="G99" i="13"/>
  <c r="K89" i="13"/>
  <c r="L89" i="13"/>
  <c r="L119" i="13"/>
  <c r="K119" i="13"/>
  <c r="F119" i="13"/>
  <c r="H119" i="13"/>
  <c r="J119" i="13"/>
  <c r="G119" i="13"/>
  <c r="I119" i="13"/>
  <c r="K129" i="13"/>
  <c r="I129" i="13"/>
  <c r="H129" i="13"/>
  <c r="L129" i="13"/>
  <c r="G129" i="13"/>
  <c r="F129" i="13"/>
  <c r="J129" i="13"/>
  <c r="G139" i="13"/>
  <c r="L139" i="13"/>
  <c r="J139" i="13"/>
  <c r="H139" i="13"/>
  <c r="F139" i="13"/>
  <c r="I139" i="13"/>
  <c r="K139" i="13"/>
  <c r="F149" i="13"/>
  <c r="I149" i="13"/>
  <c r="G149" i="13"/>
  <c r="J149" i="13"/>
  <c r="H149" i="13"/>
  <c r="K149" i="13"/>
  <c r="K169" i="13"/>
  <c r="H169" i="13"/>
  <c r="H159" i="13"/>
  <c r="I159" i="13"/>
  <c r="L159" i="13"/>
  <c r="I169" i="13"/>
  <c r="F169" i="13"/>
  <c r="G159" i="13"/>
  <c r="K159" i="13"/>
  <c r="J169" i="13"/>
  <c r="L169" i="13"/>
  <c r="F159" i="13"/>
  <c r="J159" i="13"/>
  <c r="G169" i="13"/>
  <c r="I179" i="13"/>
  <c r="K179" i="13"/>
  <c r="J179" i="13"/>
  <c r="L179" i="13"/>
  <c r="G179" i="13"/>
  <c r="H179" i="13"/>
  <c r="F179" i="13"/>
  <c r="F199" i="13"/>
  <c r="J199" i="13"/>
  <c r="G199" i="13"/>
  <c r="K199" i="13"/>
  <c r="I199" i="13"/>
  <c r="L199" i="13"/>
  <c r="H199" i="13"/>
  <c r="F209" i="13"/>
  <c r="H209" i="13"/>
  <c r="L209" i="13"/>
  <c r="G209" i="13"/>
  <c r="J209" i="13"/>
  <c r="K209" i="13"/>
  <c r="I209" i="13"/>
  <c r="J219" i="13"/>
  <c r="I219" i="13"/>
  <c r="F219" i="13"/>
  <c r="G219" i="13"/>
  <c r="L219" i="13"/>
  <c r="K219" i="13"/>
  <c r="H219" i="13"/>
  <c r="G229" i="13"/>
  <c r="F229" i="13"/>
  <c r="H229" i="13"/>
  <c r="K229" i="13"/>
  <c r="L229" i="13"/>
  <c r="I229" i="13"/>
  <c r="J229" i="13"/>
  <c r="F239" i="13"/>
  <c r="J239" i="13"/>
  <c r="H239" i="13"/>
  <c r="I239" i="13"/>
  <c r="K239" i="13"/>
  <c r="L239" i="13"/>
  <c r="G239" i="13"/>
  <c r="I249" i="13"/>
  <c r="J249" i="13"/>
  <c r="G249" i="13"/>
  <c r="L249" i="13"/>
  <c r="F249" i="13"/>
  <c r="H249" i="13"/>
  <c r="K249" i="13"/>
  <c r="H259" i="13"/>
  <c r="K259" i="13"/>
  <c r="G259" i="13"/>
  <c r="I259" i="13"/>
  <c r="F259" i="13"/>
  <c r="L259" i="13"/>
  <c r="J259" i="13"/>
  <c r="H279" i="13"/>
  <c r="J279" i="13"/>
  <c r="I269" i="13"/>
  <c r="F279" i="13"/>
  <c r="L269" i="13"/>
  <c r="K279" i="13"/>
  <c r="K269" i="13"/>
  <c r="G269" i="13"/>
  <c r="F269" i="13"/>
  <c r="L279" i="13"/>
  <c r="G279" i="13"/>
  <c r="J269" i="13"/>
  <c r="H269" i="13"/>
  <c r="I279" i="13"/>
  <c r="J289" i="13"/>
  <c r="H289" i="13"/>
  <c r="L289" i="13"/>
  <c r="I289" i="13"/>
  <c r="K289" i="13"/>
  <c r="G289" i="13"/>
  <c r="F289" i="13"/>
  <c r="H299" i="13"/>
  <c r="F299" i="13"/>
  <c r="I299" i="13"/>
  <c r="K299" i="13"/>
  <c r="L299" i="13"/>
  <c r="G299" i="13"/>
  <c r="J299" i="13"/>
  <c r="K309" i="13"/>
  <c r="F309" i="13"/>
  <c r="H309" i="13"/>
  <c r="L309" i="13"/>
  <c r="G309" i="13"/>
  <c r="J309" i="13"/>
  <c r="I309" i="13"/>
  <c r="H319" i="13"/>
  <c r="F319" i="13"/>
  <c r="K319" i="13"/>
  <c r="I319" i="13"/>
  <c r="J319" i="13"/>
  <c r="L319" i="13"/>
  <c r="G319" i="13"/>
  <c r="H339" i="13"/>
  <c r="F339" i="13"/>
  <c r="F329" i="13"/>
  <c r="K329" i="13"/>
  <c r="I339" i="13"/>
  <c r="G329" i="13"/>
  <c r="J339" i="13"/>
  <c r="H329" i="13"/>
  <c r="L339" i="13"/>
  <c r="G339" i="13"/>
  <c r="K339" i="13"/>
  <c r="I329" i="13"/>
  <c r="L329" i="13"/>
  <c r="J329" i="13"/>
  <c r="F349" i="13"/>
  <c r="L349" i="13"/>
  <c r="J349" i="13"/>
  <c r="I349" i="13"/>
  <c r="K349" i="13"/>
  <c r="G349" i="13"/>
  <c r="H349" i="13"/>
  <c r="H359" i="13"/>
  <c r="K359" i="13"/>
  <c r="L359" i="13"/>
  <c r="J359" i="13"/>
  <c r="F359" i="13"/>
  <c r="G359" i="13"/>
  <c r="I359" i="13"/>
  <c r="J379" i="13"/>
  <c r="F379" i="13"/>
  <c r="L369" i="13"/>
  <c r="G379" i="13"/>
  <c r="I369" i="13"/>
  <c r="H379" i="13"/>
  <c r="L379" i="13"/>
  <c r="K369" i="13"/>
  <c r="G369" i="13"/>
  <c r="I379" i="13"/>
  <c r="K379" i="13"/>
  <c r="F369" i="13"/>
  <c r="H369" i="13"/>
  <c r="J369" i="13"/>
  <c r="F389" i="13"/>
  <c r="K389" i="13"/>
  <c r="H389" i="13"/>
  <c r="L389" i="13"/>
  <c r="J389" i="13"/>
  <c r="I389" i="13"/>
  <c r="G389" i="13"/>
  <c r="L399" i="13"/>
  <c r="G399" i="13"/>
  <c r="G409" i="13"/>
  <c r="F409" i="13"/>
  <c r="I419" i="13"/>
  <c r="K419" i="13"/>
  <c r="J399" i="13"/>
  <c r="H399" i="13"/>
  <c r="K409" i="13"/>
  <c r="H419" i="13"/>
  <c r="I409" i="13"/>
  <c r="L419" i="13"/>
  <c r="K399" i="13"/>
  <c r="I399" i="13"/>
  <c r="J409" i="13"/>
  <c r="L409" i="13"/>
  <c r="J419" i="13"/>
  <c r="G419" i="13"/>
  <c r="F399" i="13"/>
  <c r="H409" i="13"/>
  <c r="F419" i="13"/>
  <c r="J429" i="13"/>
  <c r="L429" i="13"/>
  <c r="K429" i="13"/>
  <c r="H429" i="13"/>
  <c r="F429" i="13"/>
  <c r="G429" i="13"/>
  <c r="I429" i="13"/>
  <c r="I439" i="13"/>
  <c r="G439" i="13"/>
  <c r="H439" i="13"/>
  <c r="L439" i="13"/>
  <c r="J439" i="13"/>
  <c r="F439" i="13"/>
  <c r="K439" i="13"/>
  <c r="I449" i="13"/>
  <c r="F449" i="13"/>
  <c r="K449" i="13"/>
  <c r="G449" i="13"/>
  <c r="L449" i="13"/>
  <c r="H449" i="13"/>
  <c r="J449" i="13"/>
  <c r="F469" i="13"/>
  <c r="L469" i="13"/>
  <c r="H459" i="13"/>
  <c r="I459" i="13"/>
  <c r="G469" i="13"/>
  <c r="L459" i="13"/>
  <c r="H469" i="13"/>
  <c r="I469" i="13"/>
  <c r="K459" i="13"/>
  <c r="J469" i="13"/>
  <c r="K469" i="13"/>
  <c r="F459" i="13"/>
  <c r="J459" i="13"/>
  <c r="G459" i="13"/>
  <c r="I479" i="13"/>
  <c r="L479" i="13"/>
  <c r="K479" i="13"/>
  <c r="H479" i="13"/>
  <c r="G479" i="13"/>
  <c r="F479" i="13"/>
  <c r="J479" i="13"/>
  <c r="F489" i="13"/>
  <c r="L489" i="13"/>
  <c r="K489" i="13"/>
  <c r="I489" i="13"/>
  <c r="J489" i="13"/>
  <c r="G489" i="13"/>
  <c r="H489" i="13"/>
  <c r="G499" i="13"/>
  <c r="J499" i="13"/>
  <c r="I499" i="13"/>
  <c r="F499" i="13"/>
  <c r="K499" i="13"/>
  <c r="H499" i="13"/>
  <c r="H509" i="13"/>
  <c r="K509" i="13"/>
  <c r="H519" i="13"/>
  <c r="K519" i="13"/>
  <c r="J509" i="13"/>
  <c r="G509" i="13"/>
  <c r="F519" i="13"/>
  <c r="F509" i="13"/>
  <c r="L519" i="13"/>
  <c r="G519" i="13"/>
  <c r="L509" i="13"/>
  <c r="I509" i="13"/>
  <c r="I519" i="13"/>
  <c r="J519" i="13"/>
  <c r="G539" i="13"/>
  <c r="L539" i="13"/>
  <c r="K529" i="13"/>
  <c r="F529" i="13"/>
  <c r="J539" i="13"/>
  <c r="J529" i="13"/>
  <c r="G529" i="13"/>
  <c r="F539" i="13"/>
  <c r="I539" i="13"/>
  <c r="I529" i="13"/>
  <c r="K539" i="13"/>
  <c r="H539" i="13"/>
  <c r="H529" i="13"/>
  <c r="L529" i="13"/>
  <c r="F559" i="13"/>
  <c r="H559" i="13"/>
  <c r="K549" i="13"/>
  <c r="H549" i="13"/>
  <c r="J559" i="13"/>
  <c r="G549" i="13"/>
  <c r="I549" i="13"/>
  <c r="K559" i="13"/>
  <c r="L559" i="13"/>
  <c r="L549" i="13"/>
  <c r="G559" i="13"/>
  <c r="I559" i="13"/>
  <c r="J549" i="13"/>
  <c r="F549" i="13"/>
  <c r="F569" i="13"/>
  <c r="I569" i="13"/>
  <c r="G569" i="13"/>
  <c r="L569" i="13"/>
  <c r="J569" i="13"/>
  <c r="H569" i="13"/>
  <c r="K569" i="13"/>
  <c r="I579" i="13"/>
  <c r="H579" i="13"/>
  <c r="F579" i="13"/>
  <c r="J579" i="13"/>
  <c r="L579" i="13"/>
  <c r="K579" i="13"/>
  <c r="G579" i="13"/>
  <c r="I589" i="13"/>
  <c r="J589" i="13"/>
  <c r="H599" i="13"/>
  <c r="G599" i="13"/>
  <c r="F589" i="13"/>
  <c r="K599" i="13"/>
  <c r="I599" i="13"/>
  <c r="G589" i="13"/>
  <c r="L589" i="13"/>
  <c r="F599" i="13"/>
  <c r="J599" i="13"/>
  <c r="K589" i="13"/>
  <c r="H589" i="13"/>
  <c r="L599" i="13"/>
  <c r="L619" i="13"/>
  <c r="H619" i="13"/>
  <c r="J609" i="13"/>
  <c r="G609" i="13"/>
  <c r="G619" i="13"/>
  <c r="K609" i="13"/>
  <c r="I619" i="13"/>
  <c r="F619" i="13"/>
  <c r="L609" i="13"/>
  <c r="F609" i="13"/>
  <c r="K619" i="13"/>
  <c r="J619" i="13"/>
  <c r="H609" i="13"/>
  <c r="I609" i="13"/>
  <c r="H629" i="13"/>
  <c r="K629" i="13"/>
  <c r="J629" i="13"/>
  <c r="L629" i="13"/>
  <c r="G629" i="13"/>
  <c r="F629" i="13"/>
  <c r="I629" i="13"/>
  <c r="K639" i="13"/>
  <c r="J639" i="13"/>
  <c r="F639" i="13"/>
  <c r="G639" i="13"/>
  <c r="I639" i="13"/>
  <c r="L639" i="13"/>
  <c r="H639" i="13"/>
  <c r="F649" i="13"/>
  <c r="I649" i="13"/>
  <c r="L649" i="13"/>
  <c r="K649" i="13"/>
  <c r="J649" i="13"/>
  <c r="G649" i="13"/>
  <c r="H649" i="13"/>
  <c r="J659" i="13"/>
  <c r="K659" i="13"/>
  <c r="F659" i="13"/>
  <c r="G659" i="13"/>
  <c r="H659" i="13"/>
  <c r="L659" i="13"/>
  <c r="I659" i="13"/>
  <c r="G669" i="13"/>
  <c r="J679" i="13"/>
  <c r="L669" i="13"/>
  <c r="H679" i="13"/>
  <c r="J669" i="13"/>
  <c r="H669" i="13"/>
  <c r="L679" i="13"/>
  <c r="I679" i="13"/>
  <c r="I669" i="13"/>
  <c r="K669" i="13"/>
  <c r="F669" i="13"/>
  <c r="K679" i="13"/>
  <c r="G679" i="13"/>
  <c r="F679" i="13"/>
  <c r="G689" i="13"/>
  <c r="L689" i="13"/>
  <c r="I699" i="13"/>
  <c r="J699" i="13"/>
  <c r="H689" i="13"/>
  <c r="K699" i="13"/>
  <c r="K689" i="13"/>
  <c r="F689" i="13"/>
  <c r="F699" i="13"/>
  <c r="L699" i="13"/>
  <c r="I689" i="13"/>
  <c r="J689" i="13"/>
  <c r="G699" i="13"/>
  <c r="H699" i="13"/>
  <c r="K709" i="13"/>
  <c r="J709" i="13"/>
  <c r="G709" i="13"/>
  <c r="I709" i="13"/>
  <c r="L709" i="13"/>
  <c r="F709" i="13"/>
  <c r="H709" i="13"/>
  <c r="H719" i="13"/>
  <c r="J719" i="13"/>
  <c r="L719" i="13"/>
  <c r="G719" i="13"/>
  <c r="F719" i="13"/>
  <c r="I719" i="13"/>
  <c r="K719" i="13"/>
  <c r="J729" i="13"/>
  <c r="F729" i="13"/>
  <c r="G729" i="13"/>
  <c r="K729" i="13"/>
  <c r="L729" i="13"/>
  <c r="H729" i="13"/>
  <c r="I729" i="13"/>
  <c r="H749" i="13"/>
  <c r="G739" i="13"/>
  <c r="K739" i="13"/>
  <c r="F739" i="13"/>
  <c r="J739" i="13"/>
  <c r="F749" i="13"/>
  <c r="J749" i="13"/>
  <c r="H739" i="13"/>
  <c r="L739" i="13"/>
  <c r="I749" i="13"/>
  <c r="L749" i="13"/>
  <c r="I739" i="13"/>
  <c r="G749" i="13"/>
  <c r="K749" i="13"/>
  <c r="I759" i="13"/>
  <c r="H759" i="13"/>
  <c r="J759" i="13"/>
  <c r="K759" i="13"/>
  <c r="L759" i="13"/>
  <c r="F759" i="13"/>
  <c r="G759" i="13"/>
  <c r="F769" i="13"/>
  <c r="K769" i="13"/>
  <c r="I769" i="13"/>
  <c r="G769" i="13"/>
  <c r="J769" i="13"/>
  <c r="L769" i="13"/>
  <c r="H769" i="13"/>
  <c r="H779" i="13"/>
  <c r="K779" i="13"/>
  <c r="J779" i="13"/>
  <c r="F779" i="13"/>
  <c r="L779" i="13"/>
  <c r="I779" i="13"/>
  <c r="G779" i="13"/>
  <c r="H789" i="13"/>
  <c r="H799" i="13"/>
  <c r="I789" i="13"/>
  <c r="I799" i="13"/>
  <c r="G789" i="13"/>
  <c r="G799" i="13"/>
  <c r="K789" i="13"/>
  <c r="J789" i="13"/>
  <c r="L799" i="13"/>
  <c r="K799" i="13"/>
  <c r="F789" i="13"/>
  <c r="J799" i="13"/>
  <c r="L789" i="13"/>
  <c r="F799" i="13"/>
  <c r="G819" i="13"/>
  <c r="I819" i="13"/>
  <c r="J809" i="13"/>
  <c r="G809" i="13"/>
  <c r="H819" i="13"/>
  <c r="L809" i="13"/>
  <c r="J819" i="13"/>
  <c r="F819" i="13"/>
  <c r="K809" i="13"/>
  <c r="F809" i="13"/>
  <c r="K819" i="13"/>
  <c r="L819" i="13"/>
  <c r="I809" i="13"/>
  <c r="H809" i="13"/>
  <c r="L839" i="13"/>
  <c r="J839" i="13"/>
  <c r="G829" i="13"/>
  <c r="H829" i="13"/>
  <c r="H839" i="13"/>
  <c r="K829" i="13"/>
  <c r="K839" i="13"/>
  <c r="G839" i="13"/>
  <c r="J829" i="13"/>
  <c r="F839" i="13"/>
  <c r="L829" i="13"/>
  <c r="I829" i="13"/>
  <c r="I839" i="13"/>
  <c r="F829" i="13"/>
  <c r="L849" i="13"/>
  <c r="G849" i="13"/>
  <c r="K849" i="13"/>
  <c r="H849" i="13"/>
  <c r="J849" i="13"/>
  <c r="F849" i="13"/>
  <c r="I849" i="13"/>
  <c r="I869" i="13"/>
  <c r="K869" i="13"/>
  <c r="H859" i="13"/>
  <c r="L859" i="13"/>
  <c r="F869" i="13"/>
  <c r="J859" i="13"/>
  <c r="J869" i="13"/>
  <c r="G859" i="13"/>
  <c r="K859" i="13"/>
  <c r="H869" i="13"/>
  <c r="L869" i="13"/>
  <c r="F859" i="13"/>
  <c r="I859" i="13"/>
  <c r="G869" i="13"/>
  <c r="H879" i="13"/>
  <c r="G879" i="13"/>
  <c r="K879" i="13"/>
  <c r="J879" i="13"/>
  <c r="L879" i="13"/>
  <c r="F879" i="13"/>
  <c r="I879" i="13"/>
  <c r="I889" i="13"/>
  <c r="H889" i="13"/>
  <c r="J889" i="13"/>
  <c r="F889" i="13"/>
  <c r="G889" i="13"/>
  <c r="K889" i="13"/>
  <c r="L889" i="13"/>
  <c r="F899" i="13"/>
  <c r="H899" i="13"/>
  <c r="J899" i="13"/>
  <c r="L899" i="13"/>
  <c r="K899" i="13"/>
  <c r="G899" i="13"/>
  <c r="I899" i="13"/>
  <c r="F909" i="13"/>
  <c r="K909" i="13"/>
  <c r="K919" i="13"/>
  <c r="J919" i="13"/>
  <c r="G909" i="13"/>
  <c r="H909" i="13"/>
  <c r="H919" i="13"/>
  <c r="F919" i="13"/>
  <c r="J909" i="13"/>
  <c r="I919" i="13"/>
  <c r="G919" i="13"/>
  <c r="I909" i="13"/>
  <c r="L909" i="13"/>
  <c r="L919" i="13"/>
  <c r="H929" i="13"/>
  <c r="J929" i="13"/>
  <c r="G939" i="13"/>
  <c r="L929" i="13"/>
  <c r="J939" i="13"/>
  <c r="F929" i="13"/>
  <c r="K929" i="13"/>
  <c r="L939" i="13"/>
  <c r="H939" i="13"/>
  <c r="I929" i="13"/>
  <c r="F939" i="13"/>
  <c r="G929" i="13"/>
  <c r="I939" i="13"/>
  <c r="K939" i="13"/>
  <c r="H959" i="13"/>
  <c r="F949" i="13"/>
  <c r="H949" i="13"/>
  <c r="L149" i="13"/>
  <c r="G959" i="13"/>
  <c r="K959" i="13"/>
  <c r="L949" i="13"/>
  <c r="L499" i="13"/>
  <c r="L959" i="13"/>
  <c r="F959" i="13"/>
  <c r="J949" i="13"/>
  <c r="I949" i="13"/>
  <c r="I959" i="13"/>
  <c r="G949" i="13"/>
  <c r="J959" i="13"/>
  <c r="K949" i="13"/>
  <c r="L969" i="13"/>
  <c r="P332" i="14" s="1"/>
  <c r="G969" i="13"/>
  <c r="F969" i="13"/>
  <c r="J969" i="13"/>
  <c r="H969" i="13"/>
  <c r="K969" i="13"/>
  <c r="I969" i="13"/>
  <c r="G979" i="13"/>
  <c r="K979" i="13"/>
  <c r="F989" i="13"/>
  <c r="H989" i="13"/>
  <c r="L979" i="13"/>
  <c r="I989" i="13"/>
  <c r="H979" i="13"/>
  <c r="I979" i="13"/>
  <c r="G989" i="13"/>
  <c r="J989" i="13"/>
  <c r="J979" i="13"/>
  <c r="F979" i="13"/>
  <c r="L989" i="13"/>
  <c r="K989" i="13"/>
  <c r="K21" i="20"/>
  <c r="J80" i="11"/>
  <c r="L80" i="11"/>
  <c r="K70" i="11"/>
  <c r="L70" i="11"/>
  <c r="K80" i="11"/>
  <c r="J70" i="11"/>
  <c r="H70" i="11"/>
  <c r="H80" i="11"/>
  <c r="I70" i="11"/>
  <c r="I80" i="11"/>
  <c r="F80" i="11"/>
  <c r="G70" i="11"/>
  <c r="F70" i="11"/>
  <c r="G80" i="11"/>
  <c r="K100" i="11"/>
  <c r="J100" i="11"/>
  <c r="F90" i="11"/>
  <c r="L90" i="11"/>
  <c r="J110" i="11"/>
  <c r="I100" i="11"/>
  <c r="L100" i="11"/>
  <c r="G90" i="11"/>
  <c r="I90" i="11"/>
  <c r="F110" i="11"/>
  <c r="F100" i="11"/>
  <c r="H100" i="11"/>
  <c r="H90" i="11"/>
  <c r="K90" i="11"/>
  <c r="H110" i="11"/>
  <c r="I110" i="11"/>
  <c r="G100" i="11"/>
  <c r="J90" i="11"/>
  <c r="K110" i="11"/>
  <c r="G110" i="11"/>
  <c r="I120" i="11"/>
  <c r="F120" i="11"/>
  <c r="G120" i="11"/>
  <c r="K120" i="11"/>
  <c r="H120" i="11"/>
  <c r="G150" i="11"/>
  <c r="L800" i="11"/>
  <c r="H930" i="11"/>
  <c r="L290" i="11"/>
  <c r="G500" i="11"/>
  <c r="H940" i="11"/>
  <c r="I320" i="11"/>
  <c r="K960" i="11"/>
  <c r="F410" i="11"/>
  <c r="L480" i="11"/>
  <c r="G940" i="11"/>
  <c r="H440" i="11"/>
  <c r="G410" i="11"/>
  <c r="G170" i="11"/>
  <c r="I650" i="11"/>
  <c r="L860" i="11"/>
  <c r="L550" i="11"/>
  <c r="J780" i="11"/>
  <c r="J470" i="11"/>
  <c r="L870" i="11"/>
  <c r="H600" i="11"/>
  <c r="G630" i="11"/>
  <c r="J440" i="11"/>
  <c r="K280" i="11"/>
  <c r="F750" i="11"/>
  <c r="J950" i="11"/>
  <c r="G880" i="11"/>
  <c r="F540" i="11"/>
  <c r="F590" i="11"/>
  <c r="I440" i="11"/>
  <c r="G870" i="11"/>
  <c r="H760" i="11"/>
  <c r="K470" i="11"/>
  <c r="J490" i="11"/>
  <c r="K780" i="11"/>
  <c r="G650" i="11"/>
  <c r="I950" i="11"/>
  <c r="K610" i="11"/>
  <c r="L680" i="11"/>
  <c r="G390" i="11"/>
  <c r="J850" i="11"/>
  <c r="J190" i="11"/>
  <c r="L840" i="11"/>
  <c r="K400" i="11"/>
  <c r="L520" i="11"/>
  <c r="J680" i="11"/>
  <c r="G290" i="11"/>
  <c r="F700" i="11"/>
  <c r="G320" i="11"/>
  <c r="J120" i="11"/>
  <c r="I350" i="11"/>
  <c r="L950" i="11"/>
  <c r="F340" i="11"/>
  <c r="G220" i="11"/>
  <c r="L760" i="11"/>
  <c r="L450" i="11"/>
  <c r="F270" i="11"/>
  <c r="J520" i="11"/>
  <c r="L370" i="11"/>
  <c r="I810" i="11"/>
  <c r="J760" i="11"/>
  <c r="K830" i="11"/>
  <c r="L900" i="11"/>
  <c r="G210" i="11"/>
  <c r="L470" i="11"/>
  <c r="K700" i="11"/>
  <c r="F160" i="11"/>
  <c r="L330" i="11"/>
  <c r="K430" i="11"/>
  <c r="F490" i="11"/>
  <c r="L610" i="11"/>
  <c r="F900" i="11"/>
  <c r="H490" i="11"/>
  <c r="H780" i="11"/>
  <c r="F620" i="11"/>
  <c r="K440" i="11"/>
  <c r="J370" i="11"/>
  <c r="I760" i="11"/>
  <c r="G930" i="11"/>
  <c r="H360" i="11"/>
  <c r="L700" i="11"/>
  <c r="H390" i="11"/>
  <c r="I420" i="11"/>
  <c r="H590" i="11"/>
  <c r="H700" i="11"/>
  <c r="K170" i="11"/>
  <c r="I920" i="11"/>
  <c r="J160" i="11"/>
  <c r="K230" i="11"/>
  <c r="K480" i="11"/>
  <c r="H800" i="11"/>
  <c r="H790" i="11"/>
  <c r="G330" i="11"/>
  <c r="L930" i="11"/>
  <c r="H630" i="11"/>
  <c r="G840" i="11"/>
  <c r="G440" i="11"/>
  <c r="K150" i="11"/>
  <c r="F280" i="11"/>
  <c r="J210" i="11"/>
  <c r="J700" i="11"/>
  <c r="L420" i="11"/>
  <c r="J500" i="11"/>
  <c r="H230" i="11"/>
  <c r="J590" i="11"/>
  <c r="G450" i="11"/>
  <c r="K510" i="11"/>
  <c r="J890" i="11"/>
  <c r="I910" i="11"/>
  <c r="L260" i="11"/>
  <c r="J450" i="11"/>
  <c r="J940" i="11"/>
  <c r="F730" i="11"/>
  <c r="I800" i="11"/>
  <c r="H530" i="11"/>
  <c r="G430" i="11"/>
  <c r="K490" i="11"/>
  <c r="J690" i="11"/>
  <c r="H570" i="11"/>
  <c r="I640" i="11"/>
  <c r="L780" i="11"/>
  <c r="G610" i="11"/>
  <c r="L690" i="11"/>
  <c r="J630" i="11"/>
  <c r="F360" i="11"/>
  <c r="I590" i="11"/>
  <c r="K900" i="11"/>
  <c r="F610" i="11"/>
  <c r="I550" i="11"/>
  <c r="L510" i="11"/>
  <c r="L740" i="11"/>
  <c r="J600" i="11"/>
  <c r="J200" i="11"/>
  <c r="H710" i="11"/>
  <c r="K370" i="11"/>
  <c r="K410" i="11"/>
  <c r="G680" i="11"/>
  <c r="I190" i="11"/>
  <c r="L210" i="11"/>
  <c r="L340" i="11"/>
  <c r="G670" i="11"/>
  <c r="I400" i="11"/>
  <c r="H330" i="11"/>
  <c r="L110" i="11"/>
  <c r="G230" i="11"/>
  <c r="G160" i="11"/>
  <c r="G200" i="11"/>
  <c r="F880" i="11"/>
  <c r="K360" i="11"/>
  <c r="G130" i="11"/>
  <c r="F350" i="11"/>
  <c r="I840" i="11"/>
  <c r="G590" i="11"/>
  <c r="G700" i="11"/>
  <c r="G400" i="11"/>
  <c r="L640" i="11"/>
  <c r="F230" i="11"/>
  <c r="G570" i="11"/>
  <c r="F390" i="11"/>
  <c r="J140" i="11"/>
  <c r="F290" i="11"/>
  <c r="K680" i="11"/>
  <c r="L830" i="11"/>
  <c r="J320" i="11"/>
  <c r="J930" i="11"/>
  <c r="F370" i="11"/>
  <c r="J820" i="11"/>
  <c r="F430" i="11"/>
  <c r="J670" i="11"/>
  <c r="H880" i="11"/>
  <c r="L820" i="11"/>
  <c r="F200" i="11"/>
  <c r="L120" i="11"/>
  <c r="F260" i="11"/>
  <c r="I870" i="11"/>
  <c r="I900" i="11"/>
  <c r="F240" i="11"/>
  <c r="K750" i="11"/>
  <c r="K720" i="11"/>
  <c r="F850" i="11"/>
  <c r="I620" i="11"/>
  <c r="H410" i="11"/>
  <c r="I610" i="11"/>
  <c r="F250" i="11"/>
  <c r="I630" i="11"/>
  <c r="H130" i="11"/>
  <c r="I300" i="11"/>
  <c r="I370" i="11"/>
  <c r="J730" i="11"/>
  <c r="F320" i="11"/>
  <c r="I200" i="11"/>
  <c r="J410" i="11"/>
  <c r="F800" i="11"/>
  <c r="I260" i="11"/>
  <c r="F640" i="11"/>
  <c r="G280" i="11"/>
  <c r="H640" i="11"/>
  <c r="K250" i="11"/>
  <c r="H520" i="11"/>
  <c r="L720" i="11"/>
  <c r="F820" i="11"/>
  <c r="K740" i="11"/>
  <c r="G960" i="11"/>
  <c r="F530" i="11"/>
  <c r="H320" i="11"/>
  <c r="I850" i="11"/>
  <c r="F470" i="11"/>
  <c r="K180" i="11"/>
  <c r="L410" i="11"/>
  <c r="K260" i="11"/>
  <c r="I820" i="11"/>
  <c r="L880" i="11"/>
  <c r="J750" i="11"/>
  <c r="H450" i="11"/>
  <c r="G800" i="11"/>
  <c r="G250" i="11"/>
  <c r="F830" i="11"/>
  <c r="I390" i="11"/>
  <c r="K390" i="11"/>
  <c r="K520" i="11"/>
  <c r="I230" i="11"/>
  <c r="K240" i="11"/>
  <c r="H340" i="11"/>
  <c r="F790" i="11"/>
  <c r="G420" i="11"/>
  <c r="F140" i="11"/>
  <c r="F600" i="11"/>
  <c r="H840" i="11"/>
  <c r="K890" i="11"/>
  <c r="I680" i="11"/>
  <c r="H900" i="11"/>
  <c r="J130" i="11"/>
  <c r="F740" i="11"/>
  <c r="J230" i="11"/>
  <c r="H920" i="11"/>
  <c r="I890" i="11"/>
  <c r="G540" i="11"/>
  <c r="F570" i="11"/>
  <c r="L670" i="11"/>
  <c r="J720" i="11"/>
  <c r="F300" i="11"/>
  <c r="I700" i="11"/>
  <c r="H580" i="11"/>
  <c r="L440" i="11"/>
  <c r="K540" i="11"/>
  <c r="K710" i="11"/>
  <c r="J880" i="11"/>
  <c r="G530" i="11"/>
  <c r="L570" i="11"/>
  <c r="L500" i="11"/>
  <c r="K620" i="11"/>
  <c r="L850" i="11"/>
  <c r="F870" i="11"/>
  <c r="I670" i="11"/>
  <c r="L790" i="11"/>
  <c r="J480" i="11"/>
  <c r="H680" i="11"/>
  <c r="K580" i="11"/>
  <c r="F960" i="11"/>
  <c r="J220" i="11"/>
  <c r="G240" i="11"/>
  <c r="K600" i="11"/>
  <c r="G480" i="11"/>
  <c r="F710" i="11"/>
  <c r="J910" i="11"/>
  <c r="G920" i="11"/>
  <c r="L400" i="11"/>
  <c r="G890" i="11"/>
  <c r="J260" i="11"/>
  <c r="J340" i="11"/>
  <c r="J290" i="11"/>
  <c r="I580" i="11"/>
  <c r="F510" i="11"/>
  <c r="I750" i="11"/>
  <c r="H550" i="11"/>
  <c r="H480" i="11"/>
  <c r="I500" i="11"/>
  <c r="L140" i="11"/>
  <c r="H540" i="11"/>
  <c r="G370" i="11"/>
  <c r="G510" i="11"/>
  <c r="L650" i="11"/>
  <c r="I270" i="11"/>
  <c r="K730" i="11"/>
  <c r="I540" i="11"/>
  <c r="L380" i="11"/>
  <c r="G640" i="11"/>
  <c r="I690" i="11"/>
  <c r="L600" i="11"/>
  <c r="H860" i="11"/>
  <c r="F840" i="11"/>
  <c r="H670" i="11"/>
  <c r="F130" i="11"/>
  <c r="H180" i="11"/>
  <c r="K690" i="11"/>
  <c r="F940" i="11"/>
  <c r="G900" i="11"/>
  <c r="F720" i="11"/>
  <c r="H260" i="11"/>
  <c r="K790" i="11"/>
  <c r="K140" i="11"/>
  <c r="I330" i="11"/>
  <c r="K910" i="11"/>
  <c r="G270" i="11"/>
  <c r="I720" i="11"/>
  <c r="J280" i="11"/>
  <c r="I740" i="11"/>
  <c r="K650" i="11"/>
  <c r="J960" i="11"/>
  <c r="K800" i="11"/>
  <c r="L960" i="11"/>
  <c r="L920" i="11"/>
  <c r="G830" i="11"/>
  <c r="F910" i="11"/>
  <c r="J360" i="11"/>
  <c r="I600" i="11"/>
  <c r="J460" i="11"/>
  <c r="F380" i="11"/>
  <c r="H200" i="11"/>
  <c r="K220" i="11"/>
  <c r="I450" i="11"/>
  <c r="G850" i="11"/>
  <c r="K450" i="11"/>
  <c r="K330" i="11"/>
  <c r="F920" i="11"/>
  <c r="H610" i="11"/>
  <c r="F690" i="11"/>
  <c r="G710" i="11"/>
  <c r="L460" i="11"/>
  <c r="H290" i="11"/>
  <c r="I510" i="11"/>
  <c r="F500" i="11"/>
  <c r="L750" i="11"/>
  <c r="L250" i="11"/>
  <c r="J330" i="11"/>
  <c r="F170" i="11"/>
  <c r="K850" i="11"/>
  <c r="I240" i="11"/>
  <c r="J610" i="11"/>
  <c r="I490" i="11"/>
  <c r="F190" i="11"/>
  <c r="L580" i="11"/>
  <c r="F180" i="11"/>
  <c r="F580" i="11"/>
  <c r="J790" i="11"/>
  <c r="J650" i="11"/>
  <c r="I790" i="11"/>
  <c r="G810" i="11"/>
  <c r="F930" i="11"/>
  <c r="I130" i="11"/>
  <c r="H510" i="11"/>
  <c r="G350" i="11"/>
  <c r="J580" i="11"/>
  <c r="L940" i="11"/>
  <c r="J830" i="11"/>
  <c r="K950" i="11"/>
  <c r="K160" i="11"/>
  <c r="L280" i="11"/>
  <c r="H690" i="11"/>
  <c r="K350" i="11"/>
  <c r="K670" i="11"/>
  <c r="L300" i="11"/>
  <c r="H810" i="11"/>
  <c r="J430" i="11"/>
  <c r="H380" i="11"/>
  <c r="H280" i="11"/>
  <c r="I430" i="11"/>
  <c r="H420" i="11"/>
  <c r="G140" i="11"/>
  <c r="K530" i="11"/>
  <c r="H560" i="11"/>
  <c r="I560" i="11"/>
  <c r="K300" i="11"/>
  <c r="I150" i="11"/>
  <c r="K940" i="11"/>
  <c r="L130" i="11"/>
  <c r="J860" i="11"/>
  <c r="I940" i="11"/>
  <c r="K840" i="11"/>
  <c r="G790" i="11"/>
  <c r="L530" i="11"/>
  <c r="H430" i="11"/>
  <c r="F780" i="11"/>
  <c r="K880" i="11"/>
  <c r="L170" i="11"/>
  <c r="K870" i="11"/>
  <c r="K270" i="11"/>
  <c r="F450" i="11"/>
  <c r="J710" i="11"/>
  <c r="G730" i="11"/>
  <c r="G520" i="11"/>
  <c r="K560" i="11"/>
  <c r="J550" i="11"/>
  <c r="H960" i="11"/>
  <c r="K210" i="11"/>
  <c r="J560" i="11"/>
  <c r="F560" i="11"/>
  <c r="J380" i="11"/>
  <c r="F400" i="11"/>
  <c r="L590" i="11"/>
  <c r="H750" i="11"/>
  <c r="K190" i="11"/>
  <c r="I250" i="11"/>
  <c r="F440" i="11"/>
  <c r="K290" i="11"/>
  <c r="K500" i="11"/>
  <c r="G260" i="11"/>
  <c r="J920" i="11"/>
  <c r="I220" i="11"/>
  <c r="K420" i="11"/>
  <c r="H820" i="11"/>
  <c r="L730" i="11"/>
  <c r="I280" i="11"/>
  <c r="I460" i="11"/>
  <c r="G600" i="11"/>
  <c r="H850" i="11"/>
  <c r="G460" i="11"/>
  <c r="I380" i="11"/>
  <c r="L190" i="11"/>
  <c r="G360" i="11"/>
  <c r="H150" i="11"/>
  <c r="I290" i="11"/>
  <c r="G550" i="11"/>
  <c r="I470" i="11"/>
  <c r="I170" i="11"/>
  <c r="I180" i="11"/>
  <c r="H350" i="11"/>
  <c r="G690" i="11"/>
  <c r="L320" i="11"/>
  <c r="K810" i="11"/>
  <c r="J300" i="11"/>
  <c r="F150" i="11"/>
  <c r="J570" i="11"/>
  <c r="J620" i="11"/>
  <c r="L150" i="11"/>
  <c r="K320" i="11"/>
  <c r="L490" i="11"/>
  <c r="H740" i="11"/>
  <c r="J420" i="11"/>
  <c r="H160" i="11"/>
  <c r="I570" i="11"/>
  <c r="I880" i="11"/>
  <c r="H400" i="11"/>
  <c r="F890" i="11"/>
  <c r="F550" i="11"/>
  <c r="G910" i="11"/>
  <c r="K550" i="11"/>
  <c r="J390" i="11"/>
  <c r="G720" i="11"/>
  <c r="L270" i="11"/>
  <c r="I960" i="11"/>
  <c r="I360" i="11"/>
  <c r="G860" i="11"/>
  <c r="G380" i="11"/>
  <c r="H910" i="11"/>
  <c r="K630" i="11"/>
  <c r="F650" i="11"/>
  <c r="K820" i="11"/>
  <c r="J180" i="11"/>
  <c r="J510" i="11"/>
  <c r="H210" i="11"/>
  <c r="L390" i="11"/>
  <c r="H140" i="11"/>
  <c r="I730" i="11"/>
  <c r="J530" i="11"/>
  <c r="J640" i="11"/>
  <c r="F670" i="11"/>
  <c r="F630" i="11"/>
  <c r="H620" i="11"/>
  <c r="I210" i="11"/>
  <c r="K920" i="11"/>
  <c r="J800" i="11"/>
  <c r="H950" i="11"/>
  <c r="K860" i="11"/>
  <c r="L710" i="11"/>
  <c r="G340" i="11"/>
  <c r="K570" i="11"/>
  <c r="I710" i="11"/>
  <c r="K130" i="11"/>
  <c r="F460" i="11"/>
  <c r="I160" i="11"/>
  <c r="H270" i="11"/>
  <c r="G950" i="11"/>
  <c r="I860" i="11"/>
  <c r="L240" i="11"/>
  <c r="F420" i="11"/>
  <c r="J250" i="11"/>
  <c r="J150" i="11"/>
  <c r="F760" i="11"/>
  <c r="G820" i="11"/>
  <c r="G180" i="11"/>
  <c r="H250" i="11"/>
  <c r="G190" i="11"/>
  <c r="L560" i="11"/>
  <c r="I780" i="11"/>
  <c r="I140" i="11"/>
  <c r="H240" i="11"/>
  <c r="G760" i="11"/>
  <c r="K930" i="11"/>
  <c r="J870" i="11"/>
  <c r="F210" i="11"/>
  <c r="F860" i="11"/>
  <c r="H190" i="11"/>
  <c r="H870" i="11"/>
  <c r="G580" i="11"/>
  <c r="J350" i="11"/>
  <c r="H730" i="11"/>
  <c r="L630" i="11"/>
  <c r="F950" i="11"/>
  <c r="F220" i="11"/>
  <c r="L200" i="11"/>
  <c r="H460" i="11"/>
  <c r="L430" i="11"/>
  <c r="H470" i="11"/>
  <c r="K380" i="11"/>
  <c r="F330" i="11"/>
  <c r="G560" i="11"/>
  <c r="I340" i="11"/>
  <c r="I530" i="11"/>
  <c r="J810" i="11"/>
  <c r="F520" i="11"/>
  <c r="J400" i="11"/>
  <c r="L350" i="11"/>
  <c r="L890" i="11"/>
  <c r="G620" i="11"/>
  <c r="I480" i="11"/>
  <c r="I520" i="11"/>
  <c r="H300" i="11"/>
  <c r="H890" i="11"/>
  <c r="L360" i="11"/>
  <c r="L160" i="11"/>
  <c r="H830" i="11"/>
  <c r="J840" i="11"/>
  <c r="L620" i="11"/>
  <c r="I830" i="11"/>
  <c r="K460" i="11"/>
  <c r="L220" i="11"/>
  <c r="H720" i="11"/>
  <c r="J740" i="11"/>
  <c r="K640" i="11"/>
  <c r="I930" i="11"/>
  <c r="F810" i="11"/>
  <c r="K340" i="11"/>
  <c r="L540" i="11"/>
  <c r="H500" i="11"/>
  <c r="J270" i="11"/>
  <c r="G780" i="11"/>
  <c r="I410" i="11"/>
  <c r="L230" i="11"/>
  <c r="H170" i="11"/>
  <c r="F480" i="11"/>
  <c r="J540" i="11"/>
  <c r="L910" i="11"/>
  <c r="H370" i="11"/>
  <c r="G740" i="11"/>
  <c r="K200" i="11"/>
  <c r="J170" i="11"/>
  <c r="G750" i="11"/>
  <c r="J240" i="11"/>
  <c r="L810" i="11"/>
  <c r="J900" i="11"/>
  <c r="F680" i="11"/>
  <c r="G470" i="11"/>
  <c r="L180" i="11"/>
  <c r="G490" i="11"/>
  <c r="H650" i="11"/>
  <c r="H220" i="11"/>
  <c r="G300" i="11"/>
  <c r="K590" i="11"/>
  <c r="K760" i="11"/>
  <c r="K970" i="11"/>
  <c r="J970" i="11"/>
  <c r="L970" i="11"/>
  <c r="G970" i="11"/>
  <c r="H970" i="11"/>
  <c r="I970" i="11"/>
  <c r="F970" i="11"/>
  <c r="K980" i="11"/>
  <c r="H980" i="11"/>
  <c r="F980" i="11"/>
  <c r="J980" i="11"/>
  <c r="G980" i="11"/>
  <c r="I980" i="11"/>
  <c r="L980" i="11"/>
  <c r="L67" i="11"/>
  <c r="K67" i="11"/>
  <c r="H67" i="11"/>
  <c r="G67" i="11"/>
  <c r="J67" i="11"/>
  <c r="I67" i="11"/>
  <c r="F67" i="11"/>
  <c r="E67" i="11"/>
  <c r="H62" i="11"/>
  <c r="J62" i="11"/>
  <c r="L62" i="11"/>
  <c r="F62" i="11"/>
  <c r="G62" i="11"/>
  <c r="K62" i="11"/>
  <c r="I62" i="11"/>
  <c r="E62" i="11"/>
  <c r="K99" i="11"/>
  <c r="F99" i="11"/>
  <c r="J99" i="11"/>
  <c r="L99" i="11"/>
  <c r="H99" i="11"/>
  <c r="E99" i="11"/>
  <c r="G99" i="11"/>
  <c r="I99" i="11"/>
  <c r="K134" i="23"/>
  <c r="G74" i="12"/>
  <c r="I74" i="12"/>
  <c r="K74" i="12"/>
  <c r="F74" i="12"/>
  <c r="H74" i="12"/>
  <c r="L74" i="12"/>
  <c r="J74" i="12"/>
  <c r="L84" i="12"/>
  <c r="H94" i="12"/>
  <c r="I94" i="12"/>
  <c r="J94" i="12"/>
  <c r="G94" i="12"/>
  <c r="K94" i="12"/>
  <c r="L794" i="12"/>
  <c r="F194" i="12"/>
  <c r="I584" i="12"/>
  <c r="H264" i="12"/>
  <c r="G844" i="12"/>
  <c r="G314" i="12"/>
  <c r="K814" i="12"/>
  <c r="G304" i="12"/>
  <c r="G754" i="12"/>
  <c r="L704" i="12"/>
  <c r="F774" i="12"/>
  <c r="H524" i="12"/>
  <c r="L464" i="12"/>
  <c r="L664" i="12"/>
  <c r="F924" i="12"/>
  <c r="L504" i="12"/>
  <c r="G964" i="12"/>
  <c r="F364" i="12"/>
  <c r="K334" i="12"/>
  <c r="L564" i="12"/>
  <c r="G114" i="12"/>
  <c r="F204" i="12"/>
  <c r="K824" i="12"/>
  <c r="L164" i="12"/>
  <c r="I724" i="12"/>
  <c r="I494" i="12"/>
  <c r="K324" i="12"/>
  <c r="J694" i="12"/>
  <c r="G354" i="12"/>
  <c r="I124" i="12"/>
  <c r="F324" i="12"/>
  <c r="K414" i="12"/>
  <c r="J864" i="12"/>
  <c r="L654" i="12"/>
  <c r="L714" i="12"/>
  <c r="I924" i="12"/>
  <c r="F844" i="12"/>
  <c r="L684" i="12"/>
  <c r="J874" i="12"/>
  <c r="F754" i="12"/>
  <c r="F244" i="12"/>
  <c r="G454" i="12"/>
  <c r="F554" i="12"/>
  <c r="G104" i="12"/>
  <c r="H164" i="12"/>
  <c r="F834" i="12"/>
  <c r="F174" i="12"/>
  <c r="J834" i="12"/>
  <c r="I314" i="12"/>
  <c r="L374" i="12"/>
  <c r="K694" i="12"/>
  <c r="I454" i="12"/>
  <c r="F824" i="12"/>
  <c r="H754" i="12"/>
  <c r="H194" i="12"/>
  <c r="G324" i="12"/>
  <c r="H424" i="12"/>
  <c r="G744" i="12"/>
  <c r="H624" i="12"/>
  <c r="H294" i="12"/>
  <c r="K364" i="12"/>
  <c r="I954" i="12"/>
  <c r="J414" i="12"/>
  <c r="H594" i="12"/>
  <c r="I934" i="12"/>
  <c r="L204" i="12"/>
  <c r="G674" i="12"/>
  <c r="L784" i="12"/>
  <c r="G194" i="12"/>
  <c r="I854" i="12"/>
  <c r="G444" i="12"/>
  <c r="I844" i="12"/>
  <c r="L594" i="12"/>
  <c r="G414" i="12"/>
  <c r="I104" i="12"/>
  <c r="I154" i="12"/>
  <c r="L644" i="12"/>
  <c r="G394" i="12"/>
  <c r="G774" i="12"/>
  <c r="F884" i="12"/>
  <c r="K454" i="12"/>
  <c r="J324" i="12"/>
  <c r="L694" i="12"/>
  <c r="G544" i="12"/>
  <c r="G374" i="12"/>
  <c r="L804" i="12"/>
  <c r="G554" i="12"/>
  <c r="F254" i="12"/>
  <c r="J924" i="12"/>
  <c r="G484" i="12"/>
  <c r="G864" i="12"/>
  <c r="I434" i="12"/>
  <c r="L574" i="12"/>
  <c r="I814" i="12"/>
  <c r="I894" i="12"/>
  <c r="G474" i="12"/>
  <c r="K804" i="12"/>
  <c r="L724" i="12"/>
  <c r="L854" i="12"/>
  <c r="H564" i="12"/>
  <c r="J294" i="12"/>
  <c r="H374" i="12"/>
  <c r="I864" i="12"/>
  <c r="I374" i="12"/>
  <c r="F534" i="12"/>
  <c r="H514" i="12"/>
  <c r="K274" i="12"/>
  <c r="L904" i="12"/>
  <c r="J854" i="12"/>
  <c r="L234" i="12"/>
  <c r="F584" i="12"/>
  <c r="G894" i="12"/>
  <c r="J764" i="12"/>
  <c r="F624" i="12"/>
  <c r="F634" i="12"/>
  <c r="H714" i="12"/>
  <c r="F354" i="12"/>
  <c r="H184" i="12"/>
  <c r="J624" i="12"/>
  <c r="G144" i="12"/>
  <c r="G294" i="12"/>
  <c r="L954" i="12"/>
  <c r="G204" i="12"/>
  <c r="G184" i="12"/>
  <c r="F114" i="12"/>
  <c r="I564" i="12"/>
  <c r="F514" i="12"/>
  <c r="I134" i="12"/>
  <c r="K194" i="12"/>
  <c r="G884" i="12"/>
  <c r="F344" i="12"/>
  <c r="I574" i="12"/>
  <c r="L264" i="12"/>
  <c r="J244" i="12"/>
  <c r="F714" i="12"/>
  <c r="I244" i="12"/>
  <c r="G614" i="12"/>
  <c r="F614" i="12"/>
  <c r="H734" i="12"/>
  <c r="G404" i="12"/>
  <c r="H664" i="12"/>
  <c r="H104" i="12"/>
  <c r="K444" i="12"/>
  <c r="H644" i="12"/>
  <c r="F574" i="12"/>
  <c r="J124" i="12"/>
  <c r="I834" i="12"/>
  <c r="H584" i="12"/>
  <c r="H384" i="12"/>
  <c r="L354" i="12"/>
  <c r="J384" i="12"/>
  <c r="J884" i="12"/>
  <c r="L444" i="12"/>
  <c r="L844" i="12"/>
  <c r="H944" i="12"/>
  <c r="G694" i="12"/>
  <c r="G594" i="12"/>
  <c r="F724" i="12"/>
  <c r="K424" i="12"/>
  <c r="K664" i="12"/>
  <c r="G604" i="12"/>
  <c r="L924" i="12"/>
  <c r="K534" i="12"/>
  <c r="F424" i="12"/>
  <c r="J604" i="12"/>
  <c r="I804" i="12"/>
  <c r="J734" i="12"/>
  <c r="I824" i="12"/>
  <c r="I694" i="12"/>
  <c r="J724" i="12"/>
  <c r="K934" i="12"/>
  <c r="I794" i="12"/>
  <c r="K224" i="12"/>
  <c r="J774" i="12"/>
  <c r="H684" i="12"/>
  <c r="I164" i="12"/>
  <c r="H654" i="12"/>
  <c r="K504" i="12"/>
  <c r="J84" i="12"/>
  <c r="H874" i="12"/>
  <c r="F854" i="12"/>
  <c r="L414" i="12"/>
  <c r="G514" i="12"/>
  <c r="J254" i="12"/>
  <c r="H344" i="12"/>
  <c r="H114" i="12"/>
  <c r="H864" i="12"/>
  <c r="G644" i="12"/>
  <c r="L424" i="12"/>
  <c r="J474" i="12"/>
  <c r="H154" i="12"/>
  <c r="H574" i="12"/>
  <c r="J564" i="12"/>
  <c r="J554" i="12"/>
  <c r="J394" i="12"/>
  <c r="I484" i="12"/>
  <c r="H404" i="12"/>
  <c r="K684" i="12"/>
  <c r="H84" i="12"/>
  <c r="I514" i="12"/>
  <c r="I424" i="12"/>
  <c r="L944" i="12"/>
  <c r="I394" i="12"/>
  <c r="G944" i="12"/>
  <c r="I464" i="12"/>
  <c r="J544" i="12"/>
  <c r="F804" i="12"/>
  <c r="K574" i="12"/>
  <c r="G724" i="12"/>
  <c r="K294" i="12"/>
  <c r="H854" i="12"/>
  <c r="H124" i="12"/>
  <c r="L734" i="12"/>
  <c r="F264" i="12"/>
  <c r="K624" i="12"/>
  <c r="F394" i="12"/>
  <c r="J344" i="12"/>
  <c r="H394" i="12"/>
  <c r="F504" i="12"/>
  <c r="I684" i="12"/>
  <c r="G384" i="12"/>
  <c r="G564" i="12"/>
  <c r="I444" i="12"/>
  <c r="L864" i="12"/>
  <c r="K474" i="12"/>
  <c r="J214" i="12"/>
  <c r="H474" i="12"/>
  <c r="L604" i="12"/>
  <c r="K954" i="12"/>
  <c r="I884" i="12"/>
  <c r="F544" i="12"/>
  <c r="G794" i="12"/>
  <c r="I414" i="12"/>
  <c r="H804" i="12"/>
  <c r="F94" i="12"/>
  <c r="L184" i="12"/>
  <c r="I594" i="12"/>
  <c r="L314" i="12"/>
  <c r="K914" i="12"/>
  <c r="F384" i="12"/>
  <c r="K874" i="12"/>
  <c r="K784" i="12"/>
  <c r="H364" i="12"/>
  <c r="H544" i="12"/>
  <c r="K594" i="12"/>
  <c r="I214" i="12"/>
  <c r="J484" i="12"/>
  <c r="F934" i="12"/>
  <c r="J104" i="12"/>
  <c r="I604" i="12"/>
  <c r="K254" i="12"/>
  <c r="F124" i="12"/>
  <c r="L154" i="12"/>
  <c r="I944" i="12"/>
  <c r="L774" i="12"/>
  <c r="J164" i="12"/>
  <c r="J634" i="12"/>
  <c r="H274" i="12"/>
  <c r="I144" i="12"/>
  <c r="K894" i="12"/>
  <c r="K854" i="12"/>
  <c r="I704" i="12"/>
  <c r="L404" i="12"/>
  <c r="H774" i="12"/>
  <c r="K714" i="12"/>
  <c r="J404" i="12"/>
  <c r="I114" i="12"/>
  <c r="G954" i="12"/>
  <c r="J784" i="12"/>
  <c r="F524" i="12"/>
  <c r="G164" i="12"/>
  <c r="G934" i="12"/>
  <c r="F664" i="12"/>
  <c r="H824" i="12"/>
  <c r="K844" i="12"/>
  <c r="H614" i="12"/>
  <c r="I304" i="12"/>
  <c r="K264" i="12"/>
  <c r="H504" i="12"/>
  <c r="G124" i="12"/>
  <c r="F564" i="12"/>
  <c r="J364" i="12"/>
  <c r="I264" i="12"/>
  <c r="K114" i="12"/>
  <c r="H904" i="12"/>
  <c r="L914" i="12"/>
  <c r="K144" i="12"/>
  <c r="F794" i="12"/>
  <c r="F224" i="12"/>
  <c r="K564" i="12"/>
  <c r="G244" i="12"/>
  <c r="H254" i="12"/>
  <c r="L674" i="12"/>
  <c r="F874" i="12"/>
  <c r="I964" i="12"/>
  <c r="J114" i="12"/>
  <c r="I384" i="12"/>
  <c r="I324" i="12"/>
  <c r="F904" i="12"/>
  <c r="I204" i="12"/>
  <c r="H534" i="12"/>
  <c r="G174" i="12"/>
  <c r="I874" i="12"/>
  <c r="H924" i="12"/>
  <c r="K154" i="12"/>
  <c r="F704" i="12"/>
  <c r="G904" i="12"/>
  <c r="I194" i="12"/>
  <c r="H954" i="12"/>
  <c r="I914" i="12"/>
  <c r="G84" i="12"/>
  <c r="L174" i="12"/>
  <c r="G154" i="12"/>
  <c r="K704" i="12"/>
  <c r="F454" i="12"/>
  <c r="J644" i="12"/>
  <c r="L134" i="12"/>
  <c r="H304" i="12"/>
  <c r="J914" i="12"/>
  <c r="G574" i="12"/>
  <c r="K634" i="12"/>
  <c r="I744" i="12"/>
  <c r="F84" i="12"/>
  <c r="J464" i="12"/>
  <c r="F304" i="12"/>
  <c r="I634" i="12"/>
  <c r="K184" i="12"/>
  <c r="H324" i="12"/>
  <c r="H214" i="12"/>
  <c r="G834" i="12"/>
  <c r="H284" i="12"/>
  <c r="I774" i="12"/>
  <c r="K794" i="12"/>
  <c r="J174" i="12"/>
  <c r="L874" i="12"/>
  <c r="G504" i="12"/>
  <c r="J804" i="12"/>
  <c r="L304" i="12"/>
  <c r="K604" i="12"/>
  <c r="K674" i="12"/>
  <c r="I614" i="12"/>
  <c r="F444" i="12"/>
  <c r="I714" i="12"/>
  <c r="H914" i="12"/>
  <c r="L214" i="12"/>
  <c r="J814" i="12"/>
  <c r="G624" i="12"/>
  <c r="J894" i="12"/>
  <c r="J944" i="12"/>
  <c r="L324" i="12"/>
  <c r="J684" i="12"/>
  <c r="F484" i="12"/>
  <c r="I354" i="12"/>
  <c r="K494" i="12"/>
  <c r="I674" i="12"/>
  <c r="G784" i="12"/>
  <c r="I754" i="12"/>
  <c r="I654" i="12"/>
  <c r="H554" i="12"/>
  <c r="L554" i="12"/>
  <c r="K754" i="12"/>
  <c r="H674" i="12"/>
  <c r="K614" i="12"/>
  <c r="H354" i="12"/>
  <c r="G344" i="12"/>
  <c r="K964" i="12"/>
  <c r="K404" i="12"/>
  <c r="G534" i="12"/>
  <c r="L634" i="12"/>
  <c r="J314" i="12"/>
  <c r="K554" i="12"/>
  <c r="J514" i="12"/>
  <c r="L894" i="12"/>
  <c r="H634" i="12"/>
  <c r="F764" i="12"/>
  <c r="J964" i="12"/>
  <c r="K384" i="12"/>
  <c r="K734" i="12"/>
  <c r="J904" i="12"/>
  <c r="L394" i="12"/>
  <c r="G274" i="12"/>
  <c r="J494" i="12"/>
  <c r="L384" i="12"/>
  <c r="I624" i="12"/>
  <c r="F284" i="12"/>
  <c r="G264" i="12"/>
  <c r="K924" i="12"/>
  <c r="L934" i="12"/>
  <c r="K654" i="12"/>
  <c r="H724" i="12"/>
  <c r="G424" i="12"/>
  <c r="K124" i="12"/>
  <c r="H414" i="12"/>
  <c r="G804" i="12"/>
  <c r="K724" i="12"/>
  <c r="F594" i="12"/>
  <c r="I224" i="12"/>
  <c r="H934" i="12"/>
  <c r="L144" i="12"/>
  <c r="I84" i="12"/>
  <c r="K904" i="12"/>
  <c r="L274" i="12"/>
  <c r="J714" i="12"/>
  <c r="F414" i="12"/>
  <c r="H964" i="12"/>
  <c r="K834" i="12"/>
  <c r="K644" i="12"/>
  <c r="L824" i="12"/>
  <c r="G824" i="12"/>
  <c r="I544" i="12"/>
  <c r="I764" i="12"/>
  <c r="L284" i="12"/>
  <c r="G224" i="12"/>
  <c r="L194" i="12"/>
  <c r="J374" i="12"/>
  <c r="K374" i="12"/>
  <c r="L364" i="12"/>
  <c r="G494" i="12"/>
  <c r="F784" i="12"/>
  <c r="L514" i="12"/>
  <c r="K214" i="12"/>
  <c r="K204" i="12"/>
  <c r="J534" i="12"/>
  <c r="K234" i="12"/>
  <c r="J844" i="12"/>
  <c r="F464" i="12"/>
  <c r="I284" i="12"/>
  <c r="F154" i="12"/>
  <c r="I334" i="12"/>
  <c r="K244" i="12"/>
  <c r="F494" i="12"/>
  <c r="J744" i="12"/>
  <c r="K104" i="12"/>
  <c r="H434" i="12"/>
  <c r="F374" i="12"/>
  <c r="F164" i="12"/>
  <c r="H464" i="12"/>
  <c r="H174" i="12"/>
  <c r="H604" i="12"/>
  <c r="H454" i="12"/>
  <c r="I784" i="12"/>
  <c r="J264" i="12"/>
  <c r="J574" i="12"/>
  <c r="H694" i="12"/>
  <c r="L544" i="12"/>
  <c r="G714" i="12"/>
  <c r="I534" i="12"/>
  <c r="H244" i="12"/>
  <c r="G874" i="12"/>
  <c r="I364" i="12"/>
  <c r="H744" i="12"/>
  <c r="K544" i="12"/>
  <c r="L334" i="12"/>
  <c r="I644" i="12"/>
  <c r="L494" i="12"/>
  <c r="I664" i="12"/>
  <c r="F214" i="12"/>
  <c r="J284" i="12"/>
  <c r="K284" i="12"/>
  <c r="H204" i="12"/>
  <c r="I274" i="12"/>
  <c r="F954" i="12"/>
  <c r="L104" i="12"/>
  <c r="K744" i="12"/>
  <c r="F814" i="12"/>
  <c r="K524" i="12"/>
  <c r="L764" i="12"/>
  <c r="G234" i="12"/>
  <c r="H334" i="12"/>
  <c r="G284" i="12"/>
  <c r="L744" i="12"/>
  <c r="G634" i="12"/>
  <c r="H704" i="12"/>
  <c r="G764" i="12"/>
  <c r="H494" i="12"/>
  <c r="F744" i="12"/>
  <c r="J704" i="12"/>
  <c r="K774" i="12"/>
  <c r="K464" i="12"/>
  <c r="K864" i="12"/>
  <c r="K164" i="12"/>
  <c r="L614" i="12"/>
  <c r="L124" i="12"/>
  <c r="J454" i="12"/>
  <c r="J594" i="12"/>
  <c r="I184" i="12"/>
  <c r="G924" i="12"/>
  <c r="F434" i="12"/>
  <c r="H224" i="12"/>
  <c r="J664" i="12"/>
  <c r="L524" i="12"/>
  <c r="G434" i="12"/>
  <c r="L814" i="12"/>
  <c r="J144" i="12"/>
  <c r="F694" i="12"/>
  <c r="J824" i="12"/>
  <c r="G214" i="12"/>
  <c r="I904" i="12"/>
  <c r="J304" i="12"/>
  <c r="F144" i="12"/>
  <c r="J434" i="12"/>
  <c r="H894" i="12"/>
  <c r="J954" i="12"/>
  <c r="L484" i="12"/>
  <c r="H484" i="12"/>
  <c r="H844" i="12"/>
  <c r="F474" i="12"/>
  <c r="L244" i="12"/>
  <c r="G134" i="12"/>
  <c r="I254" i="12"/>
  <c r="F864" i="12"/>
  <c r="H444" i="12"/>
  <c r="J134" i="12"/>
  <c r="F184" i="12"/>
  <c r="L584" i="12"/>
  <c r="K764" i="12"/>
  <c r="L114" i="12"/>
  <c r="G254" i="12"/>
  <c r="I404" i="12"/>
  <c r="I174" i="12"/>
  <c r="J444" i="12"/>
  <c r="K484" i="12"/>
  <c r="J754" i="12"/>
  <c r="H884" i="12"/>
  <c r="G814" i="12"/>
  <c r="J354" i="12"/>
  <c r="I474" i="12"/>
  <c r="K134" i="12"/>
  <c r="F314" i="12"/>
  <c r="J794" i="12"/>
  <c r="J184" i="12"/>
  <c r="F684" i="12"/>
  <c r="H794" i="12"/>
  <c r="F894" i="12"/>
  <c r="L344" i="12"/>
  <c r="F334" i="12"/>
  <c r="J584" i="12"/>
  <c r="H314" i="12"/>
  <c r="F944" i="12"/>
  <c r="J224" i="12"/>
  <c r="F604" i="12"/>
  <c r="I554" i="12"/>
  <c r="L294" i="12"/>
  <c r="J334" i="12"/>
  <c r="F964" i="12"/>
  <c r="L434" i="12"/>
  <c r="G664" i="12"/>
  <c r="G334" i="12"/>
  <c r="F654" i="12"/>
  <c r="H144" i="12"/>
  <c r="K304" i="12"/>
  <c r="G464" i="12"/>
  <c r="J504" i="12"/>
  <c r="J194" i="12"/>
  <c r="I294" i="12"/>
  <c r="G654" i="12"/>
  <c r="F734" i="12"/>
  <c r="K314" i="12"/>
  <c r="H764" i="12"/>
  <c r="I234" i="12"/>
  <c r="I734" i="12"/>
  <c r="H834" i="12"/>
  <c r="J424" i="12"/>
  <c r="G684" i="12"/>
  <c r="K84" i="12"/>
  <c r="L754" i="12"/>
  <c r="K514" i="12"/>
  <c r="L224" i="12"/>
  <c r="L624" i="12"/>
  <c r="J614" i="12"/>
  <c r="J654" i="12"/>
  <c r="J234" i="12"/>
  <c r="H234" i="12"/>
  <c r="L94" i="12"/>
  <c r="F914" i="12"/>
  <c r="F644" i="12"/>
  <c r="I504" i="12"/>
  <c r="J204" i="12"/>
  <c r="L884" i="12"/>
  <c r="I344" i="12"/>
  <c r="F274" i="12"/>
  <c r="J274" i="12"/>
  <c r="L534" i="12"/>
  <c r="K584" i="12"/>
  <c r="K944" i="12"/>
  <c r="L834" i="12"/>
  <c r="H814" i="12"/>
  <c r="G524" i="12"/>
  <c r="G914" i="12"/>
  <c r="L964" i="12"/>
  <c r="G734" i="12"/>
  <c r="F134" i="12"/>
  <c r="J674" i="12"/>
  <c r="G364" i="12"/>
  <c r="G854" i="12"/>
  <c r="L474" i="12"/>
  <c r="K394" i="12"/>
  <c r="F674" i="12"/>
  <c r="I524" i="12"/>
  <c r="G584" i="12"/>
  <c r="L454" i="12"/>
  <c r="K434" i="12"/>
  <c r="H784" i="12"/>
  <c r="F404" i="12"/>
  <c r="H134" i="12"/>
  <c r="J524" i="12"/>
  <c r="F234" i="12"/>
  <c r="K884" i="12"/>
  <c r="F104" i="12"/>
  <c r="J934" i="12"/>
  <c r="K174" i="12"/>
  <c r="K344" i="12"/>
  <c r="G704" i="12"/>
  <c r="K354" i="12"/>
  <c r="L254" i="12"/>
  <c r="J154" i="12"/>
  <c r="F294" i="12"/>
  <c r="L974" i="12"/>
  <c r="J974" i="12"/>
  <c r="H974" i="12"/>
  <c r="I974" i="12"/>
  <c r="G974" i="12"/>
  <c r="K974" i="12"/>
  <c r="F974" i="12"/>
  <c r="K164" i="11"/>
  <c r="I164" i="11"/>
  <c r="G164" i="11"/>
  <c r="H164" i="11"/>
  <c r="L164" i="11"/>
  <c r="J164" i="11"/>
  <c r="F164" i="11"/>
  <c r="I79" i="11"/>
  <c r="K79" i="11"/>
  <c r="F79" i="11"/>
  <c r="L79" i="11"/>
  <c r="J79" i="11"/>
  <c r="H79" i="11"/>
  <c r="G79" i="11"/>
  <c r="E79" i="11"/>
  <c r="E199" i="11"/>
  <c r="L199" i="11"/>
  <c r="G199" i="11"/>
  <c r="H199" i="11"/>
  <c r="K199" i="11"/>
  <c r="J199" i="11"/>
  <c r="I199" i="11"/>
  <c r="F199" i="11"/>
  <c r="K89" i="11"/>
  <c r="H89" i="11"/>
  <c r="F89" i="11"/>
  <c r="L89" i="11"/>
  <c r="J89" i="11"/>
  <c r="I89" i="11"/>
  <c r="E89" i="11"/>
  <c r="G89" i="11"/>
  <c r="L105" i="11"/>
  <c r="G105" i="11"/>
  <c r="H105" i="11"/>
  <c r="J105" i="11"/>
  <c r="I105" i="11"/>
  <c r="F105" i="11"/>
  <c r="K105" i="11"/>
  <c r="E225" i="11"/>
  <c r="J225" i="11"/>
  <c r="H225" i="11"/>
  <c r="K225" i="11"/>
  <c r="F225" i="11"/>
  <c r="G225" i="11"/>
  <c r="I225" i="11"/>
  <c r="L225" i="11"/>
  <c r="E184" i="11"/>
  <c r="G184" i="11"/>
  <c r="K184" i="11"/>
  <c r="J184" i="11"/>
  <c r="F184" i="11"/>
  <c r="H184" i="11"/>
  <c r="L184" i="11"/>
  <c r="I184" i="11"/>
  <c r="E224" i="11"/>
  <c r="I224" i="11"/>
  <c r="J224" i="11"/>
  <c r="G224" i="11"/>
  <c r="K224" i="11"/>
  <c r="F224" i="11"/>
  <c r="H224" i="11"/>
  <c r="L224" i="11"/>
  <c r="E94" i="11"/>
  <c r="F94" i="11"/>
  <c r="H94" i="11"/>
  <c r="L94" i="11"/>
  <c r="J94" i="11"/>
  <c r="I94" i="11"/>
  <c r="K94" i="11"/>
  <c r="G94" i="11"/>
  <c r="I154" i="11"/>
  <c r="K154" i="11"/>
  <c r="G154" i="11"/>
  <c r="F154" i="11"/>
  <c r="H154" i="11"/>
  <c r="J154" i="11"/>
  <c r="L154" i="11"/>
  <c r="L145" i="11"/>
  <c r="H145" i="11"/>
  <c r="K145" i="11"/>
  <c r="F145" i="11"/>
  <c r="J145" i="11"/>
  <c r="I145" i="11"/>
  <c r="G145" i="11"/>
  <c r="K20" i="22"/>
  <c r="I82" i="11"/>
  <c r="H82" i="11"/>
  <c r="K82" i="11"/>
  <c r="G82" i="11"/>
  <c r="F82" i="11"/>
  <c r="L82" i="11"/>
  <c r="J82" i="11"/>
  <c r="L991" i="11"/>
  <c r="G991" i="11"/>
  <c r="F984" i="12"/>
  <c r="K984" i="12"/>
  <c r="I987" i="13"/>
  <c r="G987" i="13"/>
  <c r="J990" i="11"/>
  <c r="K990" i="11"/>
  <c r="K986" i="13"/>
  <c r="F986" i="13"/>
  <c r="G990" i="12"/>
  <c r="K986" i="11"/>
  <c r="L986" i="11"/>
  <c r="I988" i="12"/>
  <c r="L988" i="12"/>
  <c r="G985" i="13"/>
  <c r="L985" i="13"/>
  <c r="K1001" i="11"/>
  <c r="H1001" i="13"/>
  <c r="F986" i="12"/>
  <c r="G986" i="12"/>
  <c r="K1000" i="13"/>
  <c r="E993" i="12"/>
  <c r="J993" i="12"/>
  <c r="G993" i="12"/>
  <c r="F993" i="12"/>
  <c r="I993" i="12"/>
  <c r="L993" i="12"/>
  <c r="H993" i="12"/>
  <c r="K993" i="12"/>
  <c r="E960" i="12"/>
  <c r="G960" i="12"/>
  <c r="H960" i="12"/>
  <c r="F960" i="12"/>
  <c r="L960" i="12"/>
  <c r="J960" i="12"/>
  <c r="I960" i="12"/>
  <c r="K960" i="12"/>
  <c r="E982" i="11"/>
  <c r="L982" i="11"/>
  <c r="I982" i="11"/>
  <c r="K982" i="11"/>
  <c r="J982" i="11"/>
  <c r="F982" i="11"/>
  <c r="G982" i="11"/>
  <c r="H982" i="11"/>
  <c r="E962" i="11"/>
  <c r="I962" i="11"/>
  <c r="G962" i="11"/>
  <c r="F962" i="11"/>
  <c r="J962" i="11"/>
  <c r="K962" i="11"/>
  <c r="H962" i="11"/>
  <c r="L962" i="11"/>
  <c r="E932" i="11"/>
  <c r="G932" i="11"/>
  <c r="F932" i="11"/>
  <c r="K932" i="11"/>
  <c r="J932" i="11"/>
  <c r="I932" i="11"/>
  <c r="L932" i="11"/>
  <c r="H932" i="11"/>
  <c r="E922" i="11"/>
  <c r="J922" i="11"/>
  <c r="G922" i="11"/>
  <c r="K922" i="11"/>
  <c r="I922" i="11"/>
  <c r="H922" i="11"/>
  <c r="F922" i="11"/>
  <c r="L922" i="11"/>
  <c r="E879" i="11"/>
  <c r="L879" i="11"/>
  <c r="G879" i="11"/>
  <c r="I879" i="11"/>
  <c r="F879" i="11"/>
  <c r="H879" i="11"/>
  <c r="K879" i="11"/>
  <c r="J879" i="11"/>
  <c r="E968" i="11"/>
  <c r="H968" i="11"/>
  <c r="G968" i="11"/>
  <c r="L968" i="11"/>
  <c r="J968" i="11"/>
  <c r="F968" i="11"/>
  <c r="K968" i="11"/>
  <c r="I968" i="11"/>
  <c r="E692" i="13"/>
  <c r="G692" i="13"/>
  <c r="H692" i="13"/>
  <c r="J692" i="13"/>
  <c r="F692" i="13"/>
  <c r="K692" i="13"/>
  <c r="I692" i="13"/>
  <c r="L692" i="13"/>
  <c r="V239" i="14" s="1"/>
  <c r="E802" i="11"/>
  <c r="G802" i="11"/>
  <c r="L802" i="11"/>
  <c r="J802" i="11"/>
  <c r="H802" i="11"/>
  <c r="F802" i="11"/>
  <c r="I802" i="11"/>
  <c r="K802" i="11"/>
  <c r="E784" i="11"/>
  <c r="H784" i="11"/>
  <c r="L784" i="11"/>
  <c r="G784" i="11"/>
  <c r="K784" i="11"/>
  <c r="I784" i="11"/>
  <c r="F784" i="11"/>
  <c r="J784" i="11"/>
  <c r="E868" i="11"/>
  <c r="G868" i="11"/>
  <c r="I868" i="11"/>
  <c r="J868" i="11"/>
  <c r="H868" i="11"/>
  <c r="K868" i="11"/>
  <c r="L868" i="11"/>
  <c r="F868" i="11"/>
  <c r="E587" i="11"/>
  <c r="G587" i="11"/>
  <c r="K587" i="11"/>
  <c r="J587" i="11"/>
  <c r="F587" i="11"/>
  <c r="L587" i="11"/>
  <c r="I587" i="11"/>
  <c r="H587" i="11"/>
  <c r="E858" i="11"/>
  <c r="H858" i="11"/>
  <c r="K858" i="11"/>
  <c r="L858" i="11"/>
  <c r="G858" i="11"/>
  <c r="I858" i="11"/>
  <c r="J858" i="11"/>
  <c r="F858" i="11"/>
  <c r="E570" i="13"/>
  <c r="G570" i="13"/>
  <c r="I570" i="13"/>
  <c r="K570" i="13"/>
  <c r="F570" i="13"/>
  <c r="L570" i="13"/>
  <c r="J570" i="13"/>
  <c r="H570" i="13"/>
  <c r="E818" i="11"/>
  <c r="I818" i="11"/>
  <c r="J818" i="11"/>
  <c r="L818" i="11"/>
  <c r="F818" i="11"/>
  <c r="H818" i="11"/>
  <c r="G818" i="11"/>
  <c r="K818" i="11"/>
  <c r="E649" i="11"/>
  <c r="F649" i="11"/>
  <c r="K649" i="11"/>
  <c r="L649" i="11"/>
  <c r="H649" i="11"/>
  <c r="J649" i="11"/>
  <c r="G649" i="11"/>
  <c r="I649" i="11"/>
  <c r="E619" i="11"/>
  <c r="G619" i="11"/>
  <c r="H619" i="11"/>
  <c r="I619" i="11"/>
  <c r="J619" i="11"/>
  <c r="L619" i="11"/>
  <c r="F619" i="11"/>
  <c r="K619" i="11"/>
  <c r="E599" i="11"/>
  <c r="G599" i="11"/>
  <c r="K599" i="11"/>
  <c r="H599" i="11"/>
  <c r="F599" i="11"/>
  <c r="J599" i="11"/>
  <c r="I599" i="11"/>
  <c r="L599" i="11"/>
  <c r="E688" i="11"/>
  <c r="K688" i="11"/>
  <c r="I688" i="11"/>
  <c r="J688" i="11"/>
  <c r="H688" i="11"/>
  <c r="L688" i="11"/>
  <c r="G688" i="11"/>
  <c r="F688" i="11"/>
  <c r="E545" i="11"/>
  <c r="G545" i="11"/>
  <c r="L545" i="11"/>
  <c r="I545" i="11"/>
  <c r="J545" i="11"/>
  <c r="F545" i="11"/>
  <c r="H545" i="11"/>
  <c r="K545" i="11"/>
  <c r="E658" i="11"/>
  <c r="H658" i="11"/>
  <c r="L658" i="11"/>
  <c r="G658" i="11"/>
  <c r="J658" i="11"/>
  <c r="K658" i="11"/>
  <c r="F658" i="11"/>
  <c r="I658" i="11"/>
  <c r="E519" i="11"/>
  <c r="F519" i="11"/>
  <c r="K519" i="11"/>
  <c r="I519" i="11"/>
  <c r="L519" i="11"/>
  <c r="G519" i="11"/>
  <c r="H519" i="11"/>
  <c r="J519" i="11"/>
  <c r="E484" i="11"/>
  <c r="F484" i="11"/>
  <c r="J484" i="11"/>
  <c r="K484" i="11"/>
  <c r="G484" i="11"/>
  <c r="I484" i="11"/>
  <c r="H484" i="11"/>
  <c r="L484" i="11"/>
  <c r="E465" i="11"/>
  <c r="L465" i="11"/>
  <c r="J465" i="11"/>
  <c r="G465" i="11"/>
  <c r="K465" i="11"/>
  <c r="F465" i="11"/>
  <c r="H465" i="11"/>
  <c r="I465" i="11"/>
  <c r="E568" i="11"/>
  <c r="G568" i="11"/>
  <c r="F568" i="11"/>
  <c r="I568" i="11"/>
  <c r="K568" i="11"/>
  <c r="H568" i="11"/>
  <c r="L568" i="11"/>
  <c r="J568" i="11"/>
  <c r="E558" i="11"/>
  <c r="L558" i="11"/>
  <c r="F558" i="11"/>
  <c r="K558" i="11"/>
  <c r="H558" i="11"/>
  <c r="G558" i="11"/>
  <c r="J558" i="11"/>
  <c r="I558" i="11"/>
  <c r="E508" i="11"/>
  <c r="J508" i="11"/>
  <c r="L508" i="11"/>
  <c r="K508" i="11"/>
  <c r="H508" i="11"/>
  <c r="I508" i="11"/>
  <c r="G508" i="11"/>
  <c r="F508" i="11"/>
  <c r="E375" i="11"/>
  <c r="K375" i="11"/>
  <c r="L375" i="11"/>
  <c r="F375" i="11"/>
  <c r="G375" i="11"/>
  <c r="J375" i="11"/>
  <c r="H375" i="11"/>
  <c r="I375" i="11"/>
  <c r="E468" i="11"/>
  <c r="G468" i="11"/>
  <c r="J468" i="11"/>
  <c r="H468" i="11"/>
  <c r="I468" i="11"/>
  <c r="L468" i="11"/>
  <c r="K468" i="11"/>
  <c r="F468" i="11"/>
  <c r="E184" i="13"/>
  <c r="K184" i="13"/>
  <c r="H184" i="13"/>
  <c r="G184" i="13"/>
  <c r="I184" i="13"/>
  <c r="L184" i="13"/>
  <c r="J184" i="13"/>
  <c r="F184" i="13"/>
  <c r="E315" i="11"/>
  <c r="L315" i="11"/>
  <c r="F315" i="11"/>
  <c r="K315" i="11"/>
  <c r="H315" i="11"/>
  <c r="J315" i="11"/>
  <c r="I315" i="11"/>
  <c r="G315" i="11"/>
  <c r="E289" i="11"/>
  <c r="H289" i="11"/>
  <c r="F289" i="11"/>
  <c r="L289" i="11"/>
  <c r="G289" i="11"/>
  <c r="K289" i="11"/>
  <c r="J289" i="11"/>
  <c r="I289" i="11"/>
  <c r="K139" i="11"/>
  <c r="I139" i="11"/>
  <c r="L139" i="11"/>
  <c r="G139" i="11"/>
  <c r="F139" i="11"/>
  <c r="J139" i="11"/>
  <c r="H139" i="11"/>
  <c r="K247" i="18"/>
  <c r="H88" i="13"/>
  <c r="F108" i="13"/>
  <c r="G108" i="13"/>
  <c r="I98" i="13"/>
  <c r="J98" i="13"/>
  <c r="J88" i="13"/>
  <c r="F88" i="13"/>
  <c r="J108" i="13"/>
  <c r="K108" i="13"/>
  <c r="F98" i="13"/>
  <c r="H98" i="13"/>
  <c r="G88" i="13"/>
  <c r="K88" i="13"/>
  <c r="H108" i="13"/>
  <c r="K98" i="13"/>
  <c r="G98" i="13"/>
  <c r="I88" i="13"/>
  <c r="L88" i="13"/>
  <c r="I108" i="13"/>
  <c r="L108" i="13"/>
  <c r="L98" i="13"/>
  <c r="F118" i="13"/>
  <c r="H118" i="13"/>
  <c r="J118" i="13"/>
  <c r="K118" i="13"/>
  <c r="G118" i="13"/>
  <c r="L118" i="13"/>
  <c r="I118" i="13"/>
  <c r="G128" i="13"/>
  <c r="K128" i="13"/>
  <c r="H128" i="13"/>
  <c r="L128" i="13"/>
  <c r="I128" i="13"/>
  <c r="J128" i="13"/>
  <c r="F128" i="13"/>
  <c r="F138" i="13"/>
  <c r="L138" i="13"/>
  <c r="K138" i="13"/>
  <c r="J138" i="13"/>
  <c r="G138" i="13"/>
  <c r="I138" i="13"/>
  <c r="H138" i="13"/>
  <c r="I148" i="13"/>
  <c r="F148" i="13"/>
  <c r="J148" i="13"/>
  <c r="L148" i="13"/>
  <c r="G148" i="13"/>
  <c r="H148" i="13"/>
  <c r="K148" i="13"/>
  <c r="J158" i="13"/>
  <c r="G158" i="13"/>
  <c r="I158" i="13"/>
  <c r="K158" i="13"/>
  <c r="L158" i="13"/>
  <c r="H158" i="13"/>
  <c r="F158" i="13"/>
  <c r="H178" i="13"/>
  <c r="G178" i="13"/>
  <c r="I168" i="13"/>
  <c r="K168" i="13"/>
  <c r="L168" i="13"/>
  <c r="I178" i="13"/>
  <c r="L178" i="13"/>
  <c r="F168" i="13"/>
  <c r="G168" i="13"/>
  <c r="F178" i="13"/>
  <c r="K178" i="13"/>
  <c r="H168" i="13"/>
  <c r="J168" i="13"/>
  <c r="J178" i="13"/>
  <c r="J188" i="13"/>
  <c r="H188" i="13"/>
  <c r="K188" i="13"/>
  <c r="F188" i="13"/>
  <c r="G188" i="13"/>
  <c r="I188" i="13"/>
  <c r="L188" i="13"/>
  <c r="F208" i="13"/>
  <c r="I208" i="13"/>
  <c r="G198" i="13"/>
  <c r="H198" i="13"/>
  <c r="L208" i="13"/>
  <c r="G208" i="13"/>
  <c r="L198" i="13"/>
  <c r="K198" i="13"/>
  <c r="J208" i="13"/>
  <c r="H208" i="13"/>
  <c r="I198" i="13"/>
  <c r="F198" i="13"/>
  <c r="K208" i="13"/>
  <c r="J198" i="13"/>
  <c r="G218" i="13"/>
  <c r="I218" i="13"/>
  <c r="F218" i="13"/>
  <c r="L218" i="13"/>
  <c r="H218" i="13"/>
  <c r="J218" i="13"/>
  <c r="K218" i="13"/>
  <c r="L228" i="13"/>
  <c r="H228" i="13"/>
  <c r="K228" i="13"/>
  <c r="I228" i="13"/>
  <c r="F228" i="13"/>
  <c r="G228" i="13"/>
  <c r="J228" i="13"/>
  <c r="K238" i="13"/>
  <c r="J238" i="13"/>
  <c r="H238" i="13"/>
  <c r="I238" i="13"/>
  <c r="G238" i="13"/>
  <c r="L238" i="13"/>
  <c r="F238" i="13"/>
  <c r="J248" i="13"/>
  <c r="G248" i="13"/>
  <c r="I248" i="13"/>
  <c r="K248" i="13"/>
  <c r="F248" i="13"/>
  <c r="L248" i="13"/>
  <c r="H248" i="13"/>
  <c r="L258" i="13"/>
  <c r="K258" i="13"/>
  <c r="F258" i="13"/>
  <c r="G258" i="13"/>
  <c r="J258" i="13"/>
  <c r="I258" i="13"/>
  <c r="H258" i="13"/>
  <c r="L268" i="13"/>
  <c r="F268" i="13"/>
  <c r="H278" i="13"/>
  <c r="I278" i="13"/>
  <c r="K268" i="13"/>
  <c r="K278" i="13"/>
  <c r="I268" i="13"/>
  <c r="J278" i="13"/>
  <c r="H268" i="13"/>
  <c r="L278" i="13"/>
  <c r="J268" i="13"/>
  <c r="G268" i="13"/>
  <c r="F278" i="13"/>
  <c r="G278" i="13"/>
  <c r="K288" i="13"/>
  <c r="L288" i="13"/>
  <c r="H288" i="13"/>
  <c r="I288" i="13"/>
  <c r="J288" i="13"/>
  <c r="G288" i="13"/>
  <c r="F288" i="13"/>
  <c r="G298" i="13"/>
  <c r="L298" i="13"/>
  <c r="F298" i="13"/>
  <c r="H298" i="13"/>
  <c r="I298" i="13"/>
  <c r="K298" i="13"/>
  <c r="J298" i="13"/>
  <c r="L308" i="13"/>
  <c r="J308" i="13"/>
  <c r="G308" i="13"/>
  <c r="K308" i="13"/>
  <c r="I308" i="13"/>
  <c r="H308" i="13"/>
  <c r="F308" i="13"/>
  <c r="G318" i="13"/>
  <c r="L318" i="13"/>
  <c r="I318" i="13"/>
  <c r="H318" i="13"/>
  <c r="K318" i="13"/>
  <c r="J318" i="13"/>
  <c r="F318" i="13"/>
  <c r="F328" i="13"/>
  <c r="J328" i="13"/>
  <c r="I328" i="13"/>
  <c r="K328" i="13"/>
  <c r="H328" i="13"/>
  <c r="L328" i="13"/>
  <c r="G328" i="13"/>
  <c r="K338" i="13"/>
  <c r="G338" i="13"/>
  <c r="H338" i="13"/>
  <c r="J338" i="13"/>
  <c r="I338" i="13"/>
  <c r="F338" i="13"/>
  <c r="L338" i="13"/>
  <c r="L348" i="13"/>
  <c r="H348" i="13"/>
  <c r="G348" i="13"/>
  <c r="I348" i="13"/>
  <c r="F348" i="13"/>
  <c r="K348" i="13"/>
  <c r="J348" i="13"/>
  <c r="J358" i="13"/>
  <c r="I358" i="13"/>
  <c r="H358" i="13"/>
  <c r="L358" i="13"/>
  <c r="F358" i="13"/>
  <c r="G358" i="13"/>
  <c r="K358" i="13"/>
  <c r="J378" i="13"/>
  <c r="L378" i="13"/>
  <c r="K378" i="13"/>
  <c r="H378" i="13"/>
  <c r="I378" i="13"/>
  <c r="G378" i="13"/>
  <c r="F378" i="13"/>
  <c r="H398" i="13"/>
  <c r="J398" i="13"/>
  <c r="H388" i="13"/>
  <c r="J388" i="13"/>
  <c r="F388" i="13"/>
  <c r="K398" i="13"/>
  <c r="I398" i="13"/>
  <c r="L388" i="13"/>
  <c r="G398" i="13"/>
  <c r="L398" i="13"/>
  <c r="K388" i="13"/>
  <c r="G388" i="13"/>
  <c r="F398" i="13"/>
  <c r="I388" i="13"/>
  <c r="F418" i="13"/>
  <c r="L418" i="13"/>
  <c r="H408" i="13"/>
  <c r="G408" i="13"/>
  <c r="I418" i="13"/>
  <c r="F408" i="13"/>
  <c r="G418" i="13"/>
  <c r="H418" i="13"/>
  <c r="J408" i="13"/>
  <c r="K418" i="13"/>
  <c r="J418" i="13"/>
  <c r="I408" i="13"/>
  <c r="K408" i="13"/>
  <c r="L408" i="13"/>
  <c r="K428" i="13"/>
  <c r="L428" i="13"/>
  <c r="I428" i="13"/>
  <c r="F428" i="13"/>
  <c r="J428" i="13"/>
  <c r="H428" i="13"/>
  <c r="G428" i="13"/>
  <c r="K438" i="13"/>
  <c r="L438" i="13"/>
  <c r="F438" i="13"/>
  <c r="J438" i="13"/>
  <c r="G438" i="13"/>
  <c r="H438" i="13"/>
  <c r="I438" i="13"/>
  <c r="I448" i="13"/>
  <c r="J458" i="13"/>
  <c r="F458" i="13"/>
  <c r="K448" i="13"/>
  <c r="G448" i="13"/>
  <c r="G458" i="13"/>
  <c r="L458" i="13"/>
  <c r="F448" i="13"/>
  <c r="L448" i="13"/>
  <c r="K458" i="13"/>
  <c r="H448" i="13"/>
  <c r="J448" i="13"/>
  <c r="H458" i="13"/>
  <c r="I458" i="13"/>
  <c r="H468" i="13"/>
  <c r="K468" i="13"/>
  <c r="F468" i="13"/>
  <c r="L468" i="13"/>
  <c r="I468" i="13"/>
  <c r="G468" i="13"/>
  <c r="J468" i="13"/>
  <c r="I488" i="13"/>
  <c r="H488" i="13"/>
  <c r="K478" i="13"/>
  <c r="G488" i="13"/>
  <c r="F478" i="13"/>
  <c r="G478" i="13"/>
  <c r="K488" i="13"/>
  <c r="H478" i="13"/>
  <c r="L478" i="13"/>
  <c r="J488" i="13"/>
  <c r="F488" i="13"/>
  <c r="J478" i="13"/>
  <c r="I478" i="13"/>
  <c r="L488" i="13"/>
  <c r="K498" i="13"/>
  <c r="J498" i="13"/>
  <c r="I498" i="13"/>
  <c r="F498" i="13"/>
  <c r="H498" i="13"/>
  <c r="G498" i="13"/>
  <c r="L498" i="13"/>
  <c r="J508" i="13"/>
  <c r="L508" i="13"/>
  <c r="L518" i="13"/>
  <c r="G518" i="13"/>
  <c r="F518" i="13"/>
  <c r="H508" i="13"/>
  <c r="K518" i="13"/>
  <c r="I508" i="13"/>
  <c r="I518" i="13"/>
  <c r="K508" i="13"/>
  <c r="F508" i="13"/>
  <c r="H518" i="13"/>
  <c r="J518" i="13"/>
  <c r="G508" i="13"/>
  <c r="I538" i="13"/>
  <c r="J538" i="13"/>
  <c r="H528" i="13"/>
  <c r="L538" i="13"/>
  <c r="G538" i="13"/>
  <c r="J528" i="13"/>
  <c r="G528" i="13"/>
  <c r="L528" i="13"/>
  <c r="K538" i="13"/>
  <c r="K528" i="13"/>
  <c r="F528" i="13"/>
  <c r="H538" i="13"/>
  <c r="F538" i="13"/>
  <c r="I528" i="13"/>
  <c r="H548" i="13"/>
  <c r="G548" i="13"/>
  <c r="I548" i="13"/>
  <c r="L548" i="13"/>
  <c r="K548" i="13"/>
  <c r="J548" i="13"/>
  <c r="F548" i="13"/>
  <c r="H558" i="13"/>
  <c r="F558" i="13"/>
  <c r="L558" i="13"/>
  <c r="I558" i="13"/>
  <c r="G558" i="13"/>
  <c r="K558" i="13"/>
  <c r="J558" i="13"/>
  <c r="G568" i="13"/>
  <c r="F568" i="13"/>
  <c r="L568" i="13"/>
  <c r="K568" i="13"/>
  <c r="J568" i="13"/>
  <c r="H568" i="13"/>
  <c r="I568" i="13"/>
  <c r="J578" i="13"/>
  <c r="F578" i="13"/>
  <c r="H578" i="13"/>
  <c r="K578" i="13"/>
  <c r="L578" i="13"/>
  <c r="G578" i="13"/>
  <c r="I578" i="13"/>
  <c r="G598" i="13"/>
  <c r="I588" i="13"/>
  <c r="L588" i="13"/>
  <c r="L598" i="13"/>
  <c r="F598" i="13"/>
  <c r="H598" i="13"/>
  <c r="G588" i="13"/>
  <c r="J598" i="13"/>
  <c r="F588" i="13"/>
  <c r="I598" i="13"/>
  <c r="K598" i="13"/>
  <c r="J588" i="13"/>
  <c r="H588" i="13"/>
  <c r="K588" i="13"/>
  <c r="F608" i="13"/>
  <c r="H608" i="13"/>
  <c r="L618" i="13"/>
  <c r="G618" i="13"/>
  <c r="K608" i="13"/>
  <c r="F618" i="13"/>
  <c r="I608" i="13"/>
  <c r="G608" i="13"/>
  <c r="J618" i="13"/>
  <c r="H618" i="13"/>
  <c r="J608" i="13"/>
  <c r="L608" i="13"/>
  <c r="K618" i="13"/>
  <c r="I618" i="13"/>
  <c r="J638" i="13"/>
  <c r="I638" i="13"/>
  <c r="H628" i="13"/>
  <c r="L628" i="13"/>
  <c r="F638" i="13"/>
  <c r="I628" i="13"/>
  <c r="G638" i="13"/>
  <c r="F628" i="13"/>
  <c r="L638" i="13"/>
  <c r="H638" i="13"/>
  <c r="K638" i="13"/>
  <c r="K628" i="13"/>
  <c r="G628" i="13"/>
  <c r="J628" i="13"/>
  <c r="G648" i="13"/>
  <c r="H648" i="13"/>
  <c r="L658" i="13"/>
  <c r="G658" i="13"/>
  <c r="F648" i="13"/>
  <c r="K658" i="13"/>
  <c r="K648" i="13"/>
  <c r="L648" i="13"/>
  <c r="J658" i="13"/>
  <c r="H658" i="13"/>
  <c r="F658" i="13"/>
  <c r="I648" i="13"/>
  <c r="J648" i="13"/>
  <c r="I658" i="13"/>
  <c r="G668" i="13"/>
  <c r="F678" i="13"/>
  <c r="H678" i="13"/>
  <c r="K668" i="13"/>
  <c r="J678" i="13"/>
  <c r="F668" i="13"/>
  <c r="H668" i="13"/>
  <c r="I678" i="13"/>
  <c r="K678" i="13"/>
  <c r="J668" i="13"/>
  <c r="I668" i="13"/>
  <c r="L678" i="13"/>
  <c r="G678" i="13"/>
  <c r="L668" i="13"/>
  <c r="F688" i="13"/>
  <c r="J688" i="13"/>
  <c r="I698" i="13"/>
  <c r="G698" i="13"/>
  <c r="K688" i="13"/>
  <c r="I688" i="13"/>
  <c r="L698" i="13"/>
  <c r="F698" i="13"/>
  <c r="G688" i="13"/>
  <c r="L688" i="13"/>
  <c r="K698" i="13"/>
  <c r="H688" i="13"/>
  <c r="J698" i="13"/>
  <c r="L708" i="13"/>
  <c r="J708" i="13"/>
  <c r="F708" i="13"/>
  <c r="K708" i="13"/>
  <c r="H708" i="13"/>
  <c r="I708" i="13"/>
  <c r="G708" i="13"/>
  <c r="H718" i="13"/>
  <c r="G718" i="13"/>
  <c r="J718" i="13"/>
  <c r="L718" i="13"/>
  <c r="F718" i="13"/>
  <c r="K718" i="13"/>
  <c r="I718" i="13"/>
  <c r="J728" i="13"/>
  <c r="F728" i="13"/>
  <c r="G728" i="13"/>
  <c r="I728" i="13"/>
  <c r="L728" i="13"/>
  <c r="H728" i="13"/>
  <c r="K728" i="13"/>
  <c r="K738" i="13"/>
  <c r="I738" i="13"/>
  <c r="L738" i="13"/>
  <c r="H738" i="13"/>
  <c r="F738" i="13"/>
  <c r="G738" i="13"/>
  <c r="J738" i="13"/>
  <c r="I748" i="13"/>
  <c r="J748" i="13"/>
  <c r="K748" i="13"/>
  <c r="G748" i="13"/>
  <c r="H748" i="13"/>
  <c r="F748" i="13"/>
  <c r="L748" i="13"/>
  <c r="J758" i="13"/>
  <c r="L758" i="13"/>
  <c r="I758" i="13"/>
  <c r="K758" i="13"/>
  <c r="G758" i="13"/>
  <c r="H758" i="13"/>
  <c r="F758" i="13"/>
  <c r="K768" i="13"/>
  <c r="L768" i="13"/>
  <c r="I768" i="13"/>
  <c r="H768" i="13"/>
  <c r="J768" i="13"/>
  <c r="G768" i="13"/>
  <c r="F768" i="13"/>
  <c r="H788" i="13"/>
  <c r="G778" i="13"/>
  <c r="J778" i="13"/>
  <c r="I788" i="13"/>
  <c r="K778" i="13"/>
  <c r="K788" i="13"/>
  <c r="L788" i="13"/>
  <c r="H778" i="13"/>
  <c r="F778" i="13"/>
  <c r="F788" i="13"/>
  <c r="G788" i="13"/>
  <c r="I778" i="13"/>
  <c r="J788" i="13"/>
  <c r="L778" i="13"/>
  <c r="H808" i="13"/>
  <c r="I808" i="13"/>
  <c r="G798" i="13"/>
  <c r="I798" i="13"/>
  <c r="L808" i="13"/>
  <c r="J808" i="13"/>
  <c r="F798" i="13"/>
  <c r="L798" i="13"/>
  <c r="F808" i="13"/>
  <c r="J798" i="13"/>
  <c r="K808" i="13"/>
  <c r="G808" i="13"/>
  <c r="H798" i="13"/>
  <c r="K798" i="13"/>
  <c r="G818" i="13"/>
  <c r="J818" i="13"/>
  <c r="L818" i="13"/>
  <c r="H818" i="13"/>
  <c r="I818" i="13"/>
  <c r="K818" i="13"/>
  <c r="F818" i="13"/>
  <c r="J838" i="13"/>
  <c r="H838" i="13"/>
  <c r="K828" i="13"/>
  <c r="G828" i="13"/>
  <c r="J828" i="13"/>
  <c r="I838" i="13"/>
  <c r="F838" i="13"/>
  <c r="H828" i="13"/>
  <c r="F828" i="13"/>
  <c r="G838" i="13"/>
  <c r="L828" i="13"/>
  <c r="L838" i="13"/>
  <c r="K838" i="13"/>
  <c r="I828" i="13"/>
  <c r="J848" i="13"/>
  <c r="I848" i="13"/>
  <c r="L848" i="13"/>
  <c r="K848" i="13"/>
  <c r="F848" i="13"/>
  <c r="G848" i="13"/>
  <c r="H848" i="13"/>
  <c r="G858" i="13"/>
  <c r="J858" i="13"/>
  <c r="H868" i="13"/>
  <c r="G868" i="13"/>
  <c r="F868" i="13"/>
  <c r="I858" i="13"/>
  <c r="K868" i="13"/>
  <c r="F858" i="13"/>
  <c r="H858" i="13"/>
  <c r="K858" i="13"/>
  <c r="L868" i="13"/>
  <c r="I868" i="13"/>
  <c r="L858" i="13"/>
  <c r="J868" i="13"/>
  <c r="L878" i="13"/>
  <c r="J878" i="13"/>
  <c r="I878" i="13"/>
  <c r="G878" i="13"/>
  <c r="K878" i="13"/>
  <c r="F878" i="13"/>
  <c r="H878" i="13"/>
  <c r="G888" i="13"/>
  <c r="I888" i="13"/>
  <c r="J888" i="13"/>
  <c r="H888" i="13"/>
  <c r="L888" i="13"/>
  <c r="F888" i="13"/>
  <c r="K888" i="13"/>
  <c r="J898" i="13"/>
  <c r="G898" i="13"/>
  <c r="F898" i="13"/>
  <c r="I898" i="13"/>
  <c r="K898" i="13"/>
  <c r="L898" i="13"/>
  <c r="H898" i="13"/>
  <c r="G908" i="13"/>
  <c r="I908" i="13"/>
  <c r="L918" i="13"/>
  <c r="F908" i="13"/>
  <c r="L908" i="13"/>
  <c r="J918" i="13"/>
  <c r="F918" i="13"/>
  <c r="J908" i="13"/>
  <c r="K918" i="13"/>
  <c r="H918" i="13"/>
  <c r="K908" i="13"/>
  <c r="H908" i="13"/>
  <c r="I918" i="13"/>
  <c r="G918" i="13"/>
  <c r="H928" i="13"/>
  <c r="G928" i="13"/>
  <c r="L928" i="13"/>
  <c r="K928" i="13"/>
  <c r="I928" i="13"/>
  <c r="J928" i="13"/>
  <c r="F928" i="13"/>
  <c r="K938" i="13"/>
  <c r="I938" i="13"/>
  <c r="J938" i="13"/>
  <c r="L938" i="13"/>
  <c r="G938" i="13"/>
  <c r="F938" i="13"/>
  <c r="H938" i="13"/>
  <c r="F948" i="13"/>
  <c r="G958" i="13"/>
  <c r="G948" i="13"/>
  <c r="I948" i="13"/>
  <c r="J958" i="13"/>
  <c r="F958" i="13"/>
  <c r="L948" i="13"/>
  <c r="J948" i="13"/>
  <c r="K958" i="13"/>
  <c r="I958" i="13"/>
  <c r="H698" i="13"/>
  <c r="H958" i="13"/>
  <c r="K948" i="13"/>
  <c r="H948" i="13"/>
  <c r="L958" i="13"/>
  <c r="G968" i="13"/>
  <c r="L968" i="13"/>
  <c r="K968" i="13"/>
  <c r="F968" i="13"/>
  <c r="J968" i="13"/>
  <c r="H968" i="13"/>
  <c r="I968" i="13"/>
  <c r="I988" i="13"/>
  <c r="G988" i="13"/>
  <c r="F978" i="13"/>
  <c r="K978" i="13"/>
  <c r="H988" i="13"/>
  <c r="F988" i="13"/>
  <c r="L988" i="13"/>
  <c r="I978" i="13"/>
  <c r="G978" i="13"/>
  <c r="J988" i="13"/>
  <c r="J978" i="13"/>
  <c r="H978" i="13"/>
  <c r="K988" i="13"/>
  <c r="L978" i="13"/>
  <c r="H122" i="11"/>
  <c r="G122" i="11"/>
  <c r="J122" i="11"/>
  <c r="K122" i="11"/>
  <c r="F122" i="11"/>
  <c r="I122" i="11"/>
  <c r="L122" i="11"/>
  <c r="E229" i="11"/>
  <c r="L229" i="11"/>
  <c r="J229" i="11"/>
  <c r="F229" i="11"/>
  <c r="G229" i="11"/>
  <c r="H229" i="11"/>
  <c r="I229" i="11"/>
  <c r="K229" i="11"/>
  <c r="E218" i="11"/>
  <c r="K218" i="11"/>
  <c r="I218" i="11"/>
  <c r="F218" i="11"/>
  <c r="G218" i="11"/>
  <c r="J218" i="11"/>
  <c r="L218" i="11"/>
  <c r="H218" i="11"/>
  <c r="J149" i="11"/>
  <c r="G149" i="11"/>
  <c r="F149" i="11"/>
  <c r="I149" i="11"/>
  <c r="H149" i="11"/>
  <c r="L149" i="11"/>
  <c r="K149" i="11"/>
  <c r="L109" i="11"/>
  <c r="I109" i="11"/>
  <c r="F109" i="11"/>
  <c r="J109" i="11"/>
  <c r="K109" i="11"/>
  <c r="G109" i="11"/>
  <c r="H109" i="11"/>
  <c r="L77" i="11"/>
  <c r="H77" i="11"/>
  <c r="I77" i="11"/>
  <c r="K77" i="11"/>
  <c r="F77" i="11"/>
  <c r="G77" i="11"/>
  <c r="J77" i="11"/>
  <c r="E77" i="11"/>
  <c r="E328" i="11"/>
  <c r="F328" i="11"/>
  <c r="J328" i="11"/>
  <c r="I328" i="11"/>
  <c r="G328" i="11"/>
  <c r="K328" i="11"/>
  <c r="H328" i="11"/>
  <c r="L328" i="11"/>
  <c r="J984" i="12"/>
  <c r="H990" i="11"/>
  <c r="G988" i="12"/>
  <c r="J987" i="12"/>
  <c r="I1001" i="11"/>
  <c r="J1001" i="13"/>
  <c r="L1000" i="13"/>
  <c r="I989" i="12"/>
  <c r="H992" i="12"/>
  <c r="E999" i="13"/>
  <c r="F999" i="13"/>
  <c r="L999" i="13"/>
  <c r="J999" i="13"/>
  <c r="G999" i="13"/>
  <c r="H999" i="13"/>
  <c r="K999" i="13"/>
  <c r="I999" i="13"/>
  <c r="E996" i="11"/>
  <c r="L996" i="11"/>
  <c r="F996" i="11"/>
  <c r="I996" i="11"/>
  <c r="J996" i="11"/>
  <c r="H996" i="11"/>
  <c r="K996" i="11"/>
  <c r="G996" i="11"/>
  <c r="E946" i="11"/>
  <c r="K946" i="11"/>
  <c r="I946" i="11"/>
  <c r="G946" i="11"/>
  <c r="J946" i="11"/>
  <c r="F946" i="11"/>
  <c r="L946" i="11"/>
  <c r="H946" i="11"/>
  <c r="E985" i="11"/>
  <c r="G985" i="11"/>
  <c r="I985" i="11"/>
  <c r="F985" i="11"/>
  <c r="J985" i="11"/>
  <c r="H985" i="11"/>
  <c r="K985" i="11"/>
  <c r="L985" i="11"/>
  <c r="E935" i="11"/>
  <c r="I935" i="11"/>
  <c r="J935" i="11"/>
  <c r="F935" i="11"/>
  <c r="G935" i="11"/>
  <c r="K935" i="11"/>
  <c r="L935" i="11"/>
  <c r="H935" i="11"/>
  <c r="E914" i="11"/>
  <c r="J914" i="11"/>
  <c r="G914" i="11"/>
  <c r="K914" i="11"/>
  <c r="I914" i="11"/>
  <c r="L914" i="11"/>
  <c r="F914" i="11"/>
  <c r="H914" i="11"/>
  <c r="E740" i="13"/>
  <c r="K740" i="13"/>
  <c r="L740" i="13"/>
  <c r="H740" i="13"/>
  <c r="J740" i="13"/>
  <c r="G740" i="13"/>
  <c r="F740" i="13"/>
  <c r="I740" i="13"/>
  <c r="E834" i="11"/>
  <c r="H834" i="11"/>
  <c r="J834" i="11"/>
  <c r="L834" i="11"/>
  <c r="K834" i="11"/>
  <c r="F834" i="11"/>
  <c r="G834" i="11"/>
  <c r="I834" i="11"/>
  <c r="E687" i="13"/>
  <c r="K687" i="13"/>
  <c r="L687" i="13"/>
  <c r="J687" i="13"/>
  <c r="H687" i="13"/>
  <c r="G687" i="13"/>
  <c r="F687" i="13"/>
  <c r="I687" i="13"/>
  <c r="E839" i="11"/>
  <c r="J839" i="11"/>
  <c r="K839" i="11"/>
  <c r="H839" i="11"/>
  <c r="L839" i="11"/>
  <c r="F839" i="11"/>
  <c r="G839" i="11"/>
  <c r="I839" i="11"/>
  <c r="E805" i="11"/>
  <c r="H805" i="11"/>
  <c r="G805" i="11"/>
  <c r="F805" i="11"/>
  <c r="I805" i="11"/>
  <c r="K805" i="11"/>
  <c r="L805" i="11"/>
  <c r="J805" i="11"/>
  <c r="E779" i="11"/>
  <c r="I779" i="11"/>
  <c r="H779" i="11"/>
  <c r="K779" i="11"/>
  <c r="G779" i="11"/>
  <c r="L779" i="11"/>
  <c r="J779" i="11"/>
  <c r="F779" i="11"/>
  <c r="E888" i="11"/>
  <c r="L888" i="11"/>
  <c r="I888" i="11"/>
  <c r="F888" i="11"/>
  <c r="H888" i="11"/>
  <c r="J888" i="11"/>
  <c r="K888" i="11"/>
  <c r="G888" i="11"/>
  <c r="E584" i="13"/>
  <c r="K584" i="13"/>
  <c r="H584" i="13"/>
  <c r="I584" i="13"/>
  <c r="J584" i="13"/>
  <c r="G584" i="13"/>
  <c r="F584" i="13"/>
  <c r="L584" i="13"/>
  <c r="F206" i="14" s="1"/>
  <c r="E838" i="11"/>
  <c r="J838" i="11"/>
  <c r="K838" i="11"/>
  <c r="I838" i="11"/>
  <c r="H838" i="11"/>
  <c r="G838" i="11"/>
  <c r="F838" i="11"/>
  <c r="L838" i="11"/>
  <c r="E547" i="11"/>
  <c r="I547" i="11"/>
  <c r="F547" i="11"/>
  <c r="G547" i="11"/>
  <c r="H547" i="11"/>
  <c r="J547" i="11"/>
  <c r="K547" i="11"/>
  <c r="L547" i="11"/>
  <c r="E788" i="11"/>
  <c r="H788" i="11"/>
  <c r="J788" i="11"/>
  <c r="L788" i="11"/>
  <c r="G788" i="11"/>
  <c r="F788" i="11"/>
  <c r="K788" i="11"/>
  <c r="I788" i="11"/>
  <c r="E506" i="11"/>
  <c r="I506" i="11"/>
  <c r="L506" i="11"/>
  <c r="H506" i="11"/>
  <c r="K506" i="11"/>
  <c r="F506" i="11"/>
  <c r="J506" i="11"/>
  <c r="G506" i="11"/>
  <c r="E634" i="11"/>
  <c r="L634" i="11"/>
  <c r="K634" i="11"/>
  <c r="F634" i="11"/>
  <c r="J634" i="11"/>
  <c r="G634" i="11"/>
  <c r="I634" i="11"/>
  <c r="H634" i="11"/>
  <c r="E609" i="11"/>
  <c r="H609" i="11"/>
  <c r="K609" i="11"/>
  <c r="L609" i="11"/>
  <c r="F609" i="11"/>
  <c r="G609" i="11"/>
  <c r="J609" i="11"/>
  <c r="I609" i="11"/>
  <c r="E698" i="11"/>
  <c r="G698" i="11"/>
  <c r="I698" i="11"/>
  <c r="J698" i="11"/>
  <c r="K698" i="11"/>
  <c r="H698" i="11"/>
  <c r="F698" i="11"/>
  <c r="L698" i="11"/>
  <c r="E542" i="11"/>
  <c r="K542" i="11"/>
  <c r="H542" i="11"/>
  <c r="G542" i="11"/>
  <c r="I542" i="11"/>
  <c r="J542" i="11"/>
  <c r="F542" i="11"/>
  <c r="L542" i="11"/>
  <c r="E376" i="13"/>
  <c r="J376" i="13"/>
  <c r="I376" i="13"/>
  <c r="L376" i="13"/>
  <c r="J137" i="14" s="1"/>
  <c r="H376" i="13"/>
  <c r="G376" i="13"/>
  <c r="F376" i="13"/>
  <c r="K376" i="13"/>
  <c r="E514" i="11"/>
  <c r="I514" i="11"/>
  <c r="H514" i="11"/>
  <c r="G514" i="11"/>
  <c r="K514" i="11"/>
  <c r="L514" i="11"/>
  <c r="J514" i="11"/>
  <c r="F514" i="11"/>
  <c r="E356" i="11"/>
  <c r="F356" i="11"/>
  <c r="G356" i="11"/>
  <c r="I356" i="11"/>
  <c r="J356" i="11"/>
  <c r="L356" i="11"/>
  <c r="K356" i="11"/>
  <c r="H356" i="11"/>
  <c r="E347" i="11"/>
  <c r="G347" i="11"/>
  <c r="K347" i="11"/>
  <c r="F347" i="11"/>
  <c r="J347" i="11"/>
  <c r="H347" i="11"/>
  <c r="I347" i="11"/>
  <c r="L347" i="11"/>
  <c r="E588" i="11"/>
  <c r="L588" i="11"/>
  <c r="I588" i="11"/>
  <c r="K588" i="11"/>
  <c r="G588" i="11"/>
  <c r="F588" i="11"/>
  <c r="H588" i="11"/>
  <c r="J588" i="11"/>
  <c r="E455" i="11"/>
  <c r="G455" i="11"/>
  <c r="F455" i="11"/>
  <c r="L455" i="11"/>
  <c r="K455" i="11"/>
  <c r="H455" i="11"/>
  <c r="J455" i="11"/>
  <c r="I455" i="11"/>
  <c r="E528" i="11"/>
  <c r="K528" i="11"/>
  <c r="F528" i="11"/>
  <c r="J528" i="11"/>
  <c r="G528" i="11"/>
  <c r="I528" i="11"/>
  <c r="H528" i="11"/>
  <c r="L528" i="11"/>
  <c r="E224" i="13"/>
  <c r="K224" i="13"/>
  <c r="H224" i="13"/>
  <c r="L224" i="13"/>
  <c r="F89" i="14" s="1"/>
  <c r="F224" i="13"/>
  <c r="I224" i="13"/>
  <c r="J224" i="13"/>
  <c r="G224" i="13"/>
  <c r="E365" i="11"/>
  <c r="J365" i="11"/>
  <c r="I365" i="11"/>
  <c r="L365" i="11"/>
  <c r="G365" i="11"/>
  <c r="F365" i="11"/>
  <c r="H365" i="11"/>
  <c r="K365" i="11"/>
  <c r="E325" i="11"/>
  <c r="L325" i="11"/>
  <c r="G325" i="11"/>
  <c r="F325" i="11"/>
  <c r="H325" i="11"/>
  <c r="I325" i="11"/>
  <c r="K325" i="11"/>
  <c r="J325" i="11"/>
  <c r="E448" i="11"/>
  <c r="G448" i="11"/>
  <c r="I448" i="11"/>
  <c r="J448" i="11"/>
  <c r="K448" i="11"/>
  <c r="F448" i="11"/>
  <c r="H448" i="11"/>
  <c r="L448" i="11"/>
  <c r="E408" i="11"/>
  <c r="I408" i="11"/>
  <c r="G408" i="11"/>
  <c r="H408" i="11"/>
  <c r="F408" i="11"/>
  <c r="K408" i="11"/>
  <c r="L408" i="11"/>
  <c r="J408" i="11"/>
  <c r="E272" i="11"/>
  <c r="H272" i="11"/>
  <c r="F272" i="11"/>
  <c r="I272" i="11"/>
  <c r="L272" i="11"/>
  <c r="J272" i="11"/>
  <c r="G272" i="11"/>
  <c r="K272" i="11"/>
  <c r="E269" i="11"/>
  <c r="L269" i="11"/>
  <c r="H269" i="11"/>
  <c r="I269" i="11"/>
  <c r="J269" i="11"/>
  <c r="G269" i="11"/>
  <c r="F269" i="11"/>
  <c r="K269" i="11"/>
  <c r="G90" i="12"/>
  <c r="J90" i="12"/>
  <c r="K135" i="20"/>
  <c r="F90" i="12"/>
  <c r="K90" i="12"/>
  <c r="H90" i="12"/>
  <c r="I90" i="12"/>
  <c r="L90" i="12"/>
  <c r="J100" i="12"/>
  <c r="K100" i="12"/>
  <c r="G100" i="12"/>
  <c r="L100" i="12"/>
  <c r="I100" i="12"/>
  <c r="F100" i="12"/>
  <c r="H100" i="12"/>
  <c r="L110" i="12"/>
  <c r="G110" i="12"/>
  <c r="I110" i="12"/>
  <c r="H110" i="12"/>
  <c r="K110" i="12"/>
  <c r="J110" i="12"/>
  <c r="F110" i="12"/>
  <c r="L120" i="12"/>
  <c r="I120" i="12"/>
  <c r="J120" i="12"/>
  <c r="L130" i="12"/>
  <c r="J140" i="12"/>
  <c r="H770" i="12"/>
  <c r="F470" i="12"/>
  <c r="I540" i="12"/>
  <c r="F190" i="12"/>
  <c r="G320" i="12"/>
  <c r="H440" i="12"/>
  <c r="L250" i="12"/>
  <c r="H640" i="12"/>
  <c r="G180" i="12"/>
  <c r="L170" i="12"/>
  <c r="F720" i="12"/>
  <c r="K150" i="12"/>
  <c r="L950" i="12"/>
  <c r="J330" i="12"/>
  <c r="J860" i="12"/>
  <c r="J470" i="12"/>
  <c r="L970" i="12"/>
  <c r="F690" i="12"/>
  <c r="I460" i="12"/>
  <c r="L860" i="12"/>
  <c r="L260" i="12"/>
  <c r="L880" i="12"/>
  <c r="I440" i="12"/>
  <c r="G170" i="12"/>
  <c r="I250" i="12"/>
  <c r="L790" i="12"/>
  <c r="F820" i="12"/>
  <c r="L470" i="12"/>
  <c r="J870" i="12"/>
  <c r="I740" i="12"/>
  <c r="G310" i="12"/>
  <c r="G710" i="12"/>
  <c r="J370" i="12"/>
  <c r="F940" i="12"/>
  <c r="L340" i="12"/>
  <c r="K230" i="12"/>
  <c r="F530" i="12"/>
  <c r="I930" i="12"/>
  <c r="G480" i="12"/>
  <c r="K450" i="12"/>
  <c r="I700" i="12"/>
  <c r="L570" i="12"/>
  <c r="K720" i="12"/>
  <c r="I630" i="12"/>
  <c r="F390" i="12"/>
  <c r="H190" i="12"/>
  <c r="I920" i="12"/>
  <c r="H750" i="12"/>
  <c r="H810" i="12"/>
  <c r="F580" i="12"/>
  <c r="L740" i="12"/>
  <c r="J940" i="12"/>
  <c r="H950" i="12"/>
  <c r="G560" i="12"/>
  <c r="H540" i="12"/>
  <c r="J930" i="12"/>
  <c r="J270" i="12"/>
  <c r="L920" i="12"/>
  <c r="G330" i="12"/>
  <c r="K560" i="12"/>
  <c r="J200" i="12"/>
  <c r="H910" i="12"/>
  <c r="H120" i="12"/>
  <c r="G930" i="12"/>
  <c r="H940" i="12"/>
  <c r="K830" i="12"/>
  <c r="L900" i="12"/>
  <c r="J690" i="12"/>
  <c r="F510" i="12"/>
  <c r="L490" i="12"/>
  <c r="F890" i="12"/>
  <c r="G390" i="12"/>
  <c r="H650" i="12"/>
  <c r="G430" i="12"/>
  <c r="I290" i="12"/>
  <c r="F670" i="12"/>
  <c r="G200" i="12"/>
  <c r="G820" i="12"/>
  <c r="J390" i="12"/>
  <c r="J970" i="12"/>
  <c r="F210" i="12"/>
  <c r="L630" i="12"/>
  <c r="G270" i="12"/>
  <c r="F680" i="12"/>
  <c r="I850" i="12"/>
  <c r="L730" i="12"/>
  <c r="H460" i="12"/>
  <c r="G150" i="12"/>
  <c r="F420" i="12"/>
  <c r="H830" i="12"/>
  <c r="L940" i="12"/>
  <c r="L300" i="12"/>
  <c r="G140" i="12"/>
  <c r="K800" i="12"/>
  <c r="F930" i="12"/>
  <c r="K190" i="12"/>
  <c r="L480" i="12"/>
  <c r="J520" i="12"/>
  <c r="K900" i="12"/>
  <c r="G130" i="12"/>
  <c r="K850" i="12"/>
  <c r="L330" i="12"/>
  <c r="H150" i="12"/>
  <c r="G540" i="12"/>
  <c r="I900" i="12"/>
  <c r="K350" i="12"/>
  <c r="I950" i="12"/>
  <c r="G530" i="12"/>
  <c r="L280" i="12"/>
  <c r="H850" i="12"/>
  <c r="K810" i="12"/>
  <c r="J740" i="12"/>
  <c r="I420" i="12"/>
  <c r="K730" i="12"/>
  <c r="H260" i="12"/>
  <c r="H470" i="12"/>
  <c r="L360" i="12"/>
  <c r="I570" i="12"/>
  <c r="L270" i="12"/>
  <c r="K280" i="12"/>
  <c r="H430" i="12"/>
  <c r="I320" i="12"/>
  <c r="L350" i="12"/>
  <c r="I780" i="12"/>
  <c r="K950" i="12"/>
  <c r="I810" i="12"/>
  <c r="K790" i="12"/>
  <c r="G450" i="12"/>
  <c r="G240" i="12"/>
  <c r="J210" i="12"/>
  <c r="J680" i="12"/>
  <c r="F440" i="12"/>
  <c r="G490" i="12"/>
  <c r="K860" i="12"/>
  <c r="F760" i="12"/>
  <c r="F640" i="12"/>
  <c r="F490" i="12"/>
  <c r="H200" i="12"/>
  <c r="K420" i="12"/>
  <c r="I670" i="12"/>
  <c r="G520" i="12"/>
  <c r="I200" i="12"/>
  <c r="L540" i="12"/>
  <c r="I720" i="12"/>
  <c r="F310" i="12"/>
  <c r="J310" i="12"/>
  <c r="K910" i="12"/>
  <c r="F430" i="12"/>
  <c r="K360" i="12"/>
  <c r="J900" i="12"/>
  <c r="J750" i="12"/>
  <c r="F790" i="12"/>
  <c r="K400" i="12"/>
  <c r="G680" i="12"/>
  <c r="K780" i="12"/>
  <c r="F180" i="12"/>
  <c r="I590" i="12"/>
  <c r="J410" i="12"/>
  <c r="F380" i="12"/>
  <c r="H380" i="12"/>
  <c r="L620" i="12"/>
  <c r="L830" i="12"/>
  <c r="J670" i="12"/>
  <c r="F630" i="12"/>
  <c r="G230" i="12"/>
  <c r="H840" i="12"/>
  <c r="J240" i="12"/>
  <c r="I750" i="12"/>
  <c r="J780" i="12"/>
  <c r="H680" i="12"/>
  <c r="I680" i="12"/>
  <c r="F710" i="12"/>
  <c r="K640" i="12"/>
  <c r="K520" i="12"/>
  <c r="L930" i="12"/>
  <c r="K750" i="12"/>
  <c r="K940" i="12"/>
  <c r="L320" i="12"/>
  <c r="J850" i="12"/>
  <c r="K120" i="12"/>
  <c r="J910" i="12"/>
  <c r="G570" i="12"/>
  <c r="I220" i="12"/>
  <c r="J450" i="12"/>
  <c r="L750" i="12"/>
  <c r="G440" i="12"/>
  <c r="H530" i="12"/>
  <c r="F130" i="12"/>
  <c r="K920" i="12"/>
  <c r="G460" i="12"/>
  <c r="G610" i="12"/>
  <c r="J950" i="12"/>
  <c r="I170" i="12"/>
  <c r="H450" i="12"/>
  <c r="I560" i="12"/>
  <c r="J440" i="12"/>
  <c r="F920" i="12"/>
  <c r="F560" i="12"/>
  <c r="G220" i="12"/>
  <c r="G510" i="12"/>
  <c r="G290" i="12"/>
  <c r="I280" i="12"/>
  <c r="K270" i="12"/>
  <c r="G580" i="12"/>
  <c r="L150" i="12"/>
  <c r="H610" i="12"/>
  <c r="H710" i="12"/>
  <c r="K610" i="12"/>
  <c r="J360" i="12"/>
  <c r="F320" i="12"/>
  <c r="F750" i="12"/>
  <c r="L810" i="12"/>
  <c r="F650" i="12"/>
  <c r="L670" i="12"/>
  <c r="F270" i="12"/>
  <c r="K220" i="12"/>
  <c r="G840" i="12"/>
  <c r="L400" i="12"/>
  <c r="F970" i="12"/>
  <c r="J340" i="12"/>
  <c r="L500" i="12"/>
  <c r="H310" i="12"/>
  <c r="L550" i="12"/>
  <c r="F700" i="12"/>
  <c r="L460" i="12"/>
  <c r="I140" i="12"/>
  <c r="F260" i="12"/>
  <c r="H670" i="12"/>
  <c r="K570" i="12"/>
  <c r="G660" i="12"/>
  <c r="G910" i="12"/>
  <c r="L580" i="12"/>
  <c r="G790" i="12"/>
  <c r="H180" i="12"/>
  <c r="I190" i="12"/>
  <c r="L590" i="12"/>
  <c r="H230" i="12"/>
  <c r="G590" i="12"/>
  <c r="L230" i="12"/>
  <c r="L710" i="12"/>
  <c r="J230" i="12"/>
  <c r="F880" i="12"/>
  <c r="K970" i="12"/>
  <c r="F460" i="12"/>
  <c r="I490" i="12"/>
  <c r="F280" i="12"/>
  <c r="H820" i="12"/>
  <c r="I650" i="12"/>
  <c r="F300" i="12"/>
  <c r="L370" i="12"/>
  <c r="K160" i="12"/>
  <c r="H550" i="12"/>
  <c r="I230" i="12"/>
  <c r="I840" i="12"/>
  <c r="J800" i="12"/>
  <c r="J490" i="12"/>
  <c r="F730" i="12"/>
  <c r="F810" i="12"/>
  <c r="G620" i="12"/>
  <c r="G870" i="12"/>
  <c r="J660" i="12"/>
  <c r="L780" i="12"/>
  <c r="F910" i="12"/>
  <c r="F550" i="12"/>
  <c r="I880" i="12"/>
  <c r="I660" i="12"/>
  <c r="G350" i="12"/>
  <c r="L770" i="12"/>
  <c r="K180" i="12"/>
  <c r="I260" i="12"/>
  <c r="F230" i="12"/>
  <c r="I370" i="12"/>
  <c r="G700" i="12"/>
  <c r="J280" i="12"/>
  <c r="F220" i="12"/>
  <c r="H590" i="12"/>
  <c r="K470" i="12"/>
  <c r="K210" i="12"/>
  <c r="H350" i="12"/>
  <c r="L380" i="12"/>
  <c r="G720" i="12"/>
  <c r="I970" i="12"/>
  <c r="I530" i="12"/>
  <c r="G690" i="12"/>
  <c r="F150" i="12"/>
  <c r="F850" i="12"/>
  <c r="L840" i="12"/>
  <c r="H290" i="12"/>
  <c r="G420" i="12"/>
  <c r="K660" i="12"/>
  <c r="J770" i="12"/>
  <c r="F170" i="12"/>
  <c r="G650" i="12"/>
  <c r="H210" i="12"/>
  <c r="J790" i="12"/>
  <c r="K770" i="12"/>
  <c r="H390" i="12"/>
  <c r="I610" i="12"/>
  <c r="I270" i="12"/>
  <c r="F610" i="12"/>
  <c r="H780" i="12"/>
  <c r="G550" i="12"/>
  <c r="L720" i="12"/>
  <c r="G120" i="12"/>
  <c r="I480" i="12"/>
  <c r="K170" i="12"/>
  <c r="L890" i="12"/>
  <c r="L180" i="12"/>
  <c r="G900" i="12"/>
  <c r="K530" i="12"/>
  <c r="G160" i="12"/>
  <c r="F620" i="12"/>
  <c r="L240" i="12"/>
  <c r="K370" i="12"/>
  <c r="K500" i="12"/>
  <c r="H930" i="12"/>
  <c r="K390" i="12"/>
  <c r="I790" i="12"/>
  <c r="K840" i="12"/>
  <c r="I450" i="12"/>
  <c r="L760" i="12"/>
  <c r="J580" i="12"/>
  <c r="K300" i="12"/>
  <c r="H760" i="12"/>
  <c r="J730" i="12"/>
  <c r="K320" i="12"/>
  <c r="K250" i="12"/>
  <c r="F290" i="12"/>
  <c r="F900" i="12"/>
  <c r="F660" i="12"/>
  <c r="L310" i="12"/>
  <c r="G300" i="12"/>
  <c r="H510" i="12"/>
  <c r="I860" i="12"/>
  <c r="J480" i="12"/>
  <c r="F200" i="12"/>
  <c r="I820" i="12"/>
  <c r="K140" i="12"/>
  <c r="F520" i="12"/>
  <c r="G940" i="12"/>
  <c r="H330" i="12"/>
  <c r="I160" i="12"/>
  <c r="G250" i="12"/>
  <c r="K480" i="12"/>
  <c r="I310" i="12"/>
  <c r="L290" i="12"/>
  <c r="L650" i="12"/>
  <c r="I510" i="12"/>
  <c r="F160" i="12"/>
  <c r="H130" i="12"/>
  <c r="G880" i="12"/>
  <c r="H720" i="12"/>
  <c r="H570" i="12"/>
  <c r="J650" i="12"/>
  <c r="G750" i="12"/>
  <c r="G740" i="12"/>
  <c r="I410" i="12"/>
  <c r="G410" i="12"/>
  <c r="L600" i="12"/>
  <c r="H600" i="12"/>
  <c r="K410" i="12"/>
  <c r="L800" i="12"/>
  <c r="G630" i="12"/>
  <c r="J550" i="12"/>
  <c r="K930" i="12"/>
  <c r="F830" i="12"/>
  <c r="I330" i="12"/>
  <c r="K260" i="12"/>
  <c r="F360" i="12"/>
  <c r="F410" i="12"/>
  <c r="J620" i="12"/>
  <c r="J460" i="12"/>
  <c r="I770" i="12"/>
  <c r="L440" i="12"/>
  <c r="K650" i="12"/>
  <c r="H140" i="12"/>
  <c r="L700" i="12"/>
  <c r="H320" i="12"/>
  <c r="J570" i="12"/>
  <c r="G400" i="12"/>
  <c r="J290" i="12"/>
  <c r="K540" i="12"/>
  <c r="H360" i="12"/>
  <c r="J320" i="12"/>
  <c r="J170" i="12"/>
  <c r="G800" i="12"/>
  <c r="L690" i="12"/>
  <c r="K870" i="12"/>
  <c r="G500" i="12"/>
  <c r="F870" i="12"/>
  <c r="J130" i="12"/>
  <c r="H730" i="12"/>
  <c r="F120" i="12"/>
  <c r="K550" i="12"/>
  <c r="J810" i="12"/>
  <c r="G920" i="12"/>
  <c r="I550" i="12"/>
  <c r="J300" i="12"/>
  <c r="K460" i="12"/>
  <c r="H420" i="12"/>
  <c r="G380" i="12"/>
  <c r="F840" i="12"/>
  <c r="H160" i="12"/>
  <c r="J600" i="12"/>
  <c r="K890" i="12"/>
  <c r="F350" i="12"/>
  <c r="J160" i="12"/>
  <c r="G970" i="12"/>
  <c r="H400" i="12"/>
  <c r="F600" i="12"/>
  <c r="G760" i="12"/>
  <c r="I940" i="12"/>
  <c r="I470" i="12"/>
  <c r="H340" i="12"/>
  <c r="I870" i="12"/>
  <c r="F140" i="12"/>
  <c r="K200" i="12"/>
  <c r="I620" i="12"/>
  <c r="K590" i="12"/>
  <c r="G260" i="12"/>
  <c r="F780" i="12"/>
  <c r="H300" i="12"/>
  <c r="F480" i="12"/>
  <c r="L510" i="12"/>
  <c r="J760" i="12"/>
  <c r="L190" i="12"/>
  <c r="L520" i="12"/>
  <c r="F800" i="12"/>
  <c r="H560" i="12"/>
  <c r="I830" i="12"/>
  <c r="J820" i="12"/>
  <c r="G210" i="12"/>
  <c r="I240" i="12"/>
  <c r="G730" i="12"/>
  <c r="H500" i="12"/>
  <c r="K330" i="12"/>
  <c r="F590" i="12"/>
  <c r="K510" i="12"/>
  <c r="K310" i="12"/>
  <c r="L390" i="12"/>
  <c r="G770" i="12"/>
  <c r="G890" i="12"/>
  <c r="J420" i="12"/>
  <c r="J150" i="12"/>
  <c r="L660" i="12"/>
  <c r="G470" i="12"/>
  <c r="H690" i="12"/>
  <c r="H620" i="12"/>
  <c r="I350" i="12"/>
  <c r="H370" i="12"/>
  <c r="F570" i="12"/>
  <c r="K680" i="12"/>
  <c r="G640" i="12"/>
  <c r="F340" i="12"/>
  <c r="L430" i="12"/>
  <c r="J350" i="12"/>
  <c r="G850" i="12"/>
  <c r="J700" i="12"/>
  <c r="H270" i="12"/>
  <c r="H520" i="12"/>
  <c r="F950" i="12"/>
  <c r="H700" i="12"/>
  <c r="K620" i="12"/>
  <c r="J590" i="12"/>
  <c r="H220" i="12"/>
  <c r="F500" i="12"/>
  <c r="J720" i="12"/>
  <c r="H800" i="12"/>
  <c r="L910" i="12"/>
  <c r="F740" i="12"/>
  <c r="I380" i="12"/>
  <c r="H170" i="12"/>
  <c r="L410" i="12"/>
  <c r="J630" i="12"/>
  <c r="J710" i="12"/>
  <c r="F770" i="12"/>
  <c r="G860" i="12"/>
  <c r="J920" i="12"/>
  <c r="K760" i="12"/>
  <c r="J560" i="12"/>
  <c r="I600" i="12"/>
  <c r="H890" i="12"/>
  <c r="J530" i="12"/>
  <c r="J190" i="12"/>
  <c r="F330" i="12"/>
  <c r="F240" i="12"/>
  <c r="K880" i="12"/>
  <c r="F370" i="12"/>
  <c r="J830" i="12"/>
  <c r="J500" i="12"/>
  <c r="J400" i="12"/>
  <c r="H880" i="12"/>
  <c r="G830" i="12"/>
  <c r="L140" i="12"/>
  <c r="J880" i="12"/>
  <c r="K340" i="12"/>
  <c r="H900" i="12"/>
  <c r="G810" i="12"/>
  <c r="F540" i="12"/>
  <c r="K700" i="12"/>
  <c r="I300" i="12"/>
  <c r="F400" i="12"/>
  <c r="H580" i="12"/>
  <c r="I580" i="12"/>
  <c r="K130" i="12"/>
  <c r="L530" i="12"/>
  <c r="L640" i="12"/>
  <c r="K820" i="12"/>
  <c r="J250" i="12"/>
  <c r="K690" i="12"/>
  <c r="I640" i="12"/>
  <c r="H870" i="12"/>
  <c r="G600" i="12"/>
  <c r="K240" i="12"/>
  <c r="J220" i="12"/>
  <c r="L610" i="12"/>
  <c r="L220" i="12"/>
  <c r="I150" i="12"/>
  <c r="I340" i="12"/>
  <c r="I430" i="12"/>
  <c r="I130" i="12"/>
  <c r="L560" i="12"/>
  <c r="H740" i="12"/>
  <c r="J380" i="12"/>
  <c r="L420" i="12"/>
  <c r="H250" i="12"/>
  <c r="J180" i="12"/>
  <c r="J430" i="12"/>
  <c r="I690" i="12"/>
  <c r="H240" i="12"/>
  <c r="J610" i="12"/>
  <c r="I360" i="12"/>
  <c r="I520" i="12"/>
  <c r="K380" i="12"/>
  <c r="L870" i="12"/>
  <c r="H970" i="12"/>
  <c r="G360" i="12"/>
  <c r="K290" i="12"/>
  <c r="I800" i="12"/>
  <c r="L200" i="12"/>
  <c r="H480" i="12"/>
  <c r="G780" i="12"/>
  <c r="H790" i="12"/>
  <c r="H660" i="12"/>
  <c r="G370" i="12"/>
  <c r="I910" i="12"/>
  <c r="H630" i="12"/>
  <c r="I390" i="12"/>
  <c r="J890" i="12"/>
  <c r="L450" i="12"/>
  <c r="L210" i="12"/>
  <c r="I210" i="12"/>
  <c r="H410" i="12"/>
  <c r="J260" i="12"/>
  <c r="J840" i="12"/>
  <c r="H860" i="12"/>
  <c r="G670" i="12"/>
  <c r="G340" i="12"/>
  <c r="I710" i="12"/>
  <c r="F250" i="12"/>
  <c r="I890" i="12"/>
  <c r="K580" i="12"/>
  <c r="H490" i="12"/>
  <c r="K670" i="12"/>
  <c r="I500" i="12"/>
  <c r="K740" i="12"/>
  <c r="G190" i="12"/>
  <c r="J640" i="12"/>
  <c r="I730" i="12"/>
  <c r="J540" i="12"/>
  <c r="F860" i="12"/>
  <c r="H920" i="12"/>
  <c r="K600" i="12"/>
  <c r="L680" i="12"/>
  <c r="K490" i="12"/>
  <c r="K630" i="12"/>
  <c r="J510" i="12"/>
  <c r="G280" i="12"/>
  <c r="H280" i="12"/>
  <c r="I400" i="12"/>
  <c r="G950" i="12"/>
  <c r="F450" i="12"/>
  <c r="I180" i="12"/>
  <c r="L850" i="12"/>
  <c r="K440" i="12"/>
  <c r="K430" i="12"/>
  <c r="L820" i="12"/>
  <c r="K710" i="12"/>
  <c r="L160" i="12"/>
  <c r="I760" i="12"/>
  <c r="I980" i="12"/>
  <c r="J980" i="12"/>
  <c r="H980" i="12"/>
  <c r="K980" i="12"/>
  <c r="G980" i="12"/>
  <c r="L980" i="12"/>
  <c r="F980" i="12"/>
  <c r="K135" i="24"/>
  <c r="J105" i="12"/>
  <c r="L105" i="12"/>
  <c r="F85" i="12"/>
  <c r="K85" i="12"/>
  <c r="H95" i="12"/>
  <c r="F95" i="12"/>
  <c r="G95" i="12"/>
  <c r="K105" i="12"/>
  <c r="G105" i="12"/>
  <c r="L85" i="12"/>
  <c r="J85" i="12"/>
  <c r="K95" i="12"/>
  <c r="I95" i="12"/>
  <c r="H85" i="12"/>
  <c r="J95" i="12"/>
  <c r="I105" i="12"/>
  <c r="I85" i="12"/>
  <c r="G85" i="12"/>
  <c r="L95" i="12"/>
  <c r="H105" i="12"/>
  <c r="F105" i="12"/>
  <c r="H115" i="12"/>
  <c r="G115" i="12"/>
  <c r="L115" i="12"/>
  <c r="I115" i="12"/>
  <c r="K125" i="12"/>
  <c r="J125" i="12"/>
  <c r="H125" i="12"/>
  <c r="I125" i="12"/>
  <c r="G405" i="12"/>
  <c r="K455" i="12"/>
  <c r="L245" i="12"/>
  <c r="I595" i="12"/>
  <c r="G705" i="12"/>
  <c r="K825" i="12"/>
  <c r="K305" i="12"/>
  <c r="F495" i="12"/>
  <c r="H165" i="12"/>
  <c r="K935" i="12"/>
  <c r="G155" i="12"/>
  <c r="I525" i="12"/>
  <c r="I795" i="12"/>
  <c r="J155" i="12"/>
  <c r="H255" i="12"/>
  <c r="G625" i="12"/>
  <c r="J485" i="12"/>
  <c r="F135" i="12"/>
  <c r="L145" i="12"/>
  <c r="I635" i="12"/>
  <c r="I735" i="12"/>
  <c r="F175" i="12"/>
  <c r="K225" i="12"/>
  <c r="G825" i="12"/>
  <c r="G435" i="12"/>
  <c r="H635" i="12"/>
  <c r="L585" i="12"/>
  <c r="K775" i="12"/>
  <c r="H305" i="12"/>
  <c r="J255" i="12"/>
  <c r="L615" i="12"/>
  <c r="K635" i="12"/>
  <c r="H955" i="12"/>
  <c r="H345" i="12"/>
  <c r="J685" i="12"/>
  <c r="L635" i="12"/>
  <c r="I865" i="12"/>
  <c r="J435" i="12"/>
  <c r="J795" i="12"/>
  <c r="L745" i="12"/>
  <c r="G465" i="12"/>
  <c r="H135" i="12"/>
  <c r="H615" i="12"/>
  <c r="J745" i="12"/>
  <c r="J725" i="12"/>
  <c r="J415" i="12"/>
  <c r="G575" i="12"/>
  <c r="K915" i="12"/>
  <c r="G515" i="12"/>
  <c r="H965" i="12"/>
  <c r="I175" i="12"/>
  <c r="L865" i="12"/>
  <c r="J555" i="12"/>
  <c r="L265" i="12"/>
  <c r="K155" i="12"/>
  <c r="F275" i="12"/>
  <c r="G875" i="12"/>
  <c r="F415" i="12"/>
  <c r="J165" i="12"/>
  <c r="F595" i="12"/>
  <c r="F285" i="12"/>
  <c r="F345" i="12"/>
  <c r="H695" i="12"/>
  <c r="J875" i="12"/>
  <c r="K755" i="12"/>
  <c r="J475" i="12"/>
  <c r="H185" i="12"/>
  <c r="H555" i="12"/>
  <c r="G675" i="12"/>
  <c r="K505" i="12"/>
  <c r="F875" i="12"/>
  <c r="I185" i="12"/>
  <c r="K185" i="12"/>
  <c r="F445" i="12"/>
  <c r="J305" i="12"/>
  <c r="J515" i="12"/>
  <c r="G965" i="12"/>
  <c r="H705" i="12"/>
  <c r="K625" i="12"/>
  <c r="G245" i="12"/>
  <c r="H855" i="12"/>
  <c r="K655" i="12"/>
  <c r="F565" i="12"/>
  <c r="K535" i="12"/>
  <c r="G215" i="12"/>
  <c r="J325" i="12"/>
  <c r="L885" i="12"/>
  <c r="I805" i="12"/>
  <c r="I245" i="12"/>
  <c r="G895" i="12"/>
  <c r="J395" i="12"/>
  <c r="G335" i="12"/>
  <c r="J535" i="12"/>
  <c r="H425" i="12"/>
  <c r="K245" i="12"/>
  <c r="L785" i="12"/>
  <c r="F755" i="12"/>
  <c r="F325" i="12"/>
  <c r="I415" i="12"/>
  <c r="H545" i="12"/>
  <c r="I295" i="12"/>
  <c r="F835" i="12"/>
  <c r="G925" i="12"/>
  <c r="G915" i="12"/>
  <c r="L385" i="12"/>
  <c r="G135" i="12"/>
  <c r="H335" i="12"/>
  <c r="L205" i="12"/>
  <c r="K265" i="12"/>
  <c r="J265" i="12"/>
  <c r="K515" i="12"/>
  <c r="H535" i="12"/>
  <c r="G485" i="12"/>
  <c r="H905" i="12"/>
  <c r="K315" i="12"/>
  <c r="K205" i="12"/>
  <c r="I335" i="12"/>
  <c r="I425" i="12"/>
  <c r="H575" i="12"/>
  <c r="J755" i="12"/>
  <c r="K645" i="12"/>
  <c r="F935" i="12"/>
  <c r="I845" i="12"/>
  <c r="L705" i="12"/>
  <c r="J735" i="12"/>
  <c r="I165" i="12"/>
  <c r="I545" i="12"/>
  <c r="K235" i="12"/>
  <c r="I195" i="12"/>
  <c r="G195" i="12"/>
  <c r="I815" i="12"/>
  <c r="J705" i="12"/>
  <c r="H365" i="12"/>
  <c r="H765" i="12"/>
  <c r="G775" i="12"/>
  <c r="L445" i="12"/>
  <c r="I155" i="12"/>
  <c r="F915" i="12"/>
  <c r="F865" i="12"/>
  <c r="J575" i="12"/>
  <c r="L955" i="12"/>
  <c r="K255" i="12"/>
  <c r="K795" i="12"/>
  <c r="I615" i="12"/>
  <c r="J455" i="12"/>
  <c r="F485" i="12"/>
  <c r="I655" i="12"/>
  <c r="H435" i="12"/>
  <c r="H395" i="12"/>
  <c r="L575" i="12"/>
  <c r="J655" i="12"/>
  <c r="F965" i="12"/>
  <c r="J915" i="12"/>
  <c r="L915" i="12"/>
  <c r="L895" i="12"/>
  <c r="L595" i="12"/>
  <c r="J495" i="12"/>
  <c r="H915" i="12"/>
  <c r="L485" i="12"/>
  <c r="K545" i="12"/>
  <c r="F375" i="12"/>
  <c r="L125" i="12"/>
  <c r="J465" i="12"/>
  <c r="F115" i="12"/>
  <c r="L755" i="12"/>
  <c r="F735" i="12"/>
  <c r="J285" i="12"/>
  <c r="L475" i="12"/>
  <c r="H785" i="12"/>
  <c r="G185" i="12"/>
  <c r="K475" i="12"/>
  <c r="L405" i="12"/>
  <c r="J355" i="12"/>
  <c r="L845" i="12"/>
  <c r="H415" i="12"/>
  <c r="H245" i="12"/>
  <c r="F955" i="12"/>
  <c r="K575" i="12"/>
  <c r="J905" i="12"/>
  <c r="G445" i="12"/>
  <c r="H595" i="12"/>
  <c r="G735" i="12"/>
  <c r="L375" i="12"/>
  <c r="L825" i="12"/>
  <c r="I725" i="12"/>
  <c r="F265" i="12"/>
  <c r="J565" i="12"/>
  <c r="J595" i="12"/>
  <c r="H525" i="12"/>
  <c r="G955" i="12"/>
  <c r="H895" i="12"/>
  <c r="J965" i="12"/>
  <c r="K885" i="12"/>
  <c r="H875" i="12"/>
  <c r="K695" i="12"/>
  <c r="K765" i="12"/>
  <c r="F525" i="12"/>
  <c r="K875" i="12"/>
  <c r="J835" i="12"/>
  <c r="F505" i="12"/>
  <c r="H815" i="12"/>
  <c r="I965" i="12"/>
  <c r="L505" i="12"/>
  <c r="F225" i="12"/>
  <c r="F855" i="12"/>
  <c r="J845" i="12"/>
  <c r="G455" i="12"/>
  <c r="L685" i="12"/>
  <c r="H205" i="12"/>
  <c r="K785" i="12"/>
  <c r="L295" i="12"/>
  <c r="F475" i="12"/>
  <c r="K565" i="12"/>
  <c r="H475" i="12"/>
  <c r="K925" i="12"/>
  <c r="G765" i="12"/>
  <c r="L185" i="12"/>
  <c r="J235" i="12"/>
  <c r="I925" i="12"/>
  <c r="J315" i="12"/>
  <c r="L395" i="12"/>
  <c r="J615" i="12"/>
  <c r="J585" i="12"/>
  <c r="J345" i="12"/>
  <c r="F385" i="12"/>
  <c r="L135" i="12"/>
  <c r="I895" i="12"/>
  <c r="G695" i="12"/>
  <c r="I875" i="12"/>
  <c r="K195" i="12"/>
  <c r="J145" i="12"/>
  <c r="K585" i="12"/>
  <c r="L835" i="12"/>
  <c r="I315" i="12"/>
  <c r="G565" i="12"/>
  <c r="F365" i="12"/>
  <c r="G365" i="12"/>
  <c r="I365" i="12"/>
  <c r="I485" i="12"/>
  <c r="F695" i="12"/>
  <c r="K335" i="12"/>
  <c r="G655" i="12"/>
  <c r="I645" i="12"/>
  <c r="K135" i="12"/>
  <c r="G285" i="12"/>
  <c r="I235" i="12"/>
  <c r="F715" i="12"/>
  <c r="J135" i="12"/>
  <c r="J815" i="12"/>
  <c r="F245" i="12"/>
  <c r="F745" i="12"/>
  <c r="J205" i="12"/>
  <c r="J715" i="12"/>
  <c r="G815" i="12"/>
  <c r="F885" i="12"/>
  <c r="H835" i="12"/>
  <c r="H215" i="12"/>
  <c r="F895" i="12"/>
  <c r="H495" i="12"/>
  <c r="K325" i="12"/>
  <c r="J625" i="12"/>
  <c r="K835" i="12"/>
  <c r="H275" i="12"/>
  <c r="H625" i="12"/>
  <c r="I575" i="12"/>
  <c r="H825" i="12"/>
  <c r="G865" i="12"/>
  <c r="G315" i="12"/>
  <c r="K895" i="12"/>
  <c r="L875" i="12"/>
  <c r="F945" i="12"/>
  <c r="G415" i="12"/>
  <c r="K845" i="12"/>
  <c r="L465" i="12"/>
  <c r="F455" i="12"/>
  <c r="I325" i="12"/>
  <c r="J775" i="12"/>
  <c r="J665" i="12"/>
  <c r="L735" i="12"/>
  <c r="G605" i="12"/>
  <c r="L425" i="12"/>
  <c r="F725" i="12"/>
  <c r="I515" i="12"/>
  <c r="J825" i="12"/>
  <c r="H405" i="12"/>
  <c r="L345" i="12"/>
  <c r="F215" i="12"/>
  <c r="F775" i="12"/>
  <c r="F155" i="12"/>
  <c r="G785" i="12"/>
  <c r="J175" i="12"/>
  <c r="I225" i="12"/>
  <c r="K715" i="12"/>
  <c r="L965" i="12"/>
  <c r="I715" i="12"/>
  <c r="K665" i="12"/>
  <c r="I765" i="12"/>
  <c r="F555" i="12"/>
  <c r="K945" i="12"/>
  <c r="F535" i="12"/>
  <c r="G325" i="12"/>
  <c r="G855" i="12"/>
  <c r="G595" i="12"/>
  <c r="L455" i="12"/>
  <c r="F235" i="12"/>
  <c r="G165" i="12"/>
  <c r="J885" i="12"/>
  <c r="F125" i="12"/>
  <c r="L175" i="12"/>
  <c r="J505" i="12"/>
  <c r="J185" i="12"/>
  <c r="I775" i="12"/>
  <c r="G835" i="12"/>
  <c r="L495" i="12"/>
  <c r="L255" i="12"/>
  <c r="J115" i="12"/>
  <c r="I445" i="12"/>
  <c r="H935" i="12"/>
  <c r="F925" i="12"/>
  <c r="K115" i="12"/>
  <c r="G475" i="12"/>
  <c r="J375" i="12"/>
  <c r="K165" i="12"/>
  <c r="I905" i="12"/>
  <c r="H315" i="12"/>
  <c r="J605" i="12"/>
  <c r="F705" i="12"/>
  <c r="K215" i="12"/>
  <c r="J425" i="12"/>
  <c r="G355" i="12"/>
  <c r="L765" i="12"/>
  <c r="F625" i="12"/>
  <c r="I385" i="12"/>
  <c r="H585" i="12"/>
  <c r="H755" i="12"/>
  <c r="L625" i="12"/>
  <c r="J195" i="12"/>
  <c r="F805" i="12"/>
  <c r="G265" i="12"/>
  <c r="F295" i="12"/>
  <c r="G555" i="12"/>
  <c r="L415" i="12"/>
  <c r="G645" i="12"/>
  <c r="J365" i="12"/>
  <c r="K675" i="12"/>
  <c r="G945" i="12"/>
  <c r="I835" i="12"/>
  <c r="H655" i="12"/>
  <c r="G935" i="12"/>
  <c r="F825" i="12"/>
  <c r="G505" i="12"/>
  <c r="G715" i="12"/>
  <c r="K285" i="12"/>
  <c r="G805" i="12"/>
  <c r="L365" i="12"/>
  <c r="K145" i="12"/>
  <c r="H385" i="12"/>
  <c r="G535" i="12"/>
  <c r="L305" i="12"/>
  <c r="I855" i="12"/>
  <c r="I825" i="12"/>
  <c r="G905" i="12"/>
  <c r="H715" i="12"/>
  <c r="I695" i="12"/>
  <c r="I605" i="12"/>
  <c r="H665" i="12"/>
  <c r="J895" i="12"/>
  <c r="J855" i="12"/>
  <c r="G425" i="12"/>
  <c r="K355" i="12"/>
  <c r="J335" i="12"/>
  <c r="H945" i="12"/>
  <c r="G125" i="12"/>
  <c r="H735" i="12"/>
  <c r="I255" i="12"/>
  <c r="F205" i="12"/>
  <c r="H515" i="12"/>
  <c r="K435" i="12"/>
  <c r="K615" i="12"/>
  <c r="H155" i="12"/>
  <c r="L855" i="12"/>
  <c r="I205" i="12"/>
  <c r="J955" i="12"/>
  <c r="L675" i="12"/>
  <c r="K905" i="12"/>
  <c r="F185" i="12"/>
  <c r="J545" i="12"/>
  <c r="L775" i="12"/>
  <c r="F255" i="12"/>
  <c r="L235" i="12"/>
  <c r="I585" i="12"/>
  <c r="K385" i="12"/>
  <c r="I135" i="12"/>
  <c r="I265" i="12"/>
  <c r="J925" i="12"/>
  <c r="L225" i="12"/>
  <c r="H605" i="12"/>
  <c r="I675" i="12"/>
  <c r="L555" i="12"/>
  <c r="L525" i="12"/>
  <c r="I455" i="12"/>
  <c r="J675" i="12"/>
  <c r="K465" i="12"/>
  <c r="G235" i="12"/>
  <c r="I405" i="12"/>
  <c r="I625" i="12"/>
  <c r="K405" i="12"/>
  <c r="F765" i="12"/>
  <c r="I305" i="12"/>
  <c r="L545" i="12"/>
  <c r="G615" i="12"/>
  <c r="F545" i="12"/>
  <c r="F655" i="12"/>
  <c r="G385" i="12"/>
  <c r="G755" i="12"/>
  <c r="L285" i="12"/>
  <c r="L315" i="12"/>
  <c r="K855" i="12"/>
  <c r="J785" i="12"/>
  <c r="L935" i="12"/>
  <c r="G635" i="12"/>
  <c r="J635" i="12"/>
  <c r="G275" i="12"/>
  <c r="F815" i="12"/>
  <c r="J445" i="12"/>
  <c r="J865" i="12"/>
  <c r="J225" i="12"/>
  <c r="I505" i="12"/>
  <c r="K295" i="12"/>
  <c r="F675" i="12"/>
  <c r="F785" i="12"/>
  <c r="J405" i="12"/>
  <c r="I915" i="12"/>
  <c r="J945" i="12"/>
  <c r="H175" i="12"/>
  <c r="F405" i="12"/>
  <c r="H925" i="12"/>
  <c r="I285" i="12"/>
  <c r="G885" i="12"/>
  <c r="L605" i="12"/>
  <c r="I745" i="12"/>
  <c r="K175" i="12"/>
  <c r="H225" i="12"/>
  <c r="F195" i="12"/>
  <c r="L655" i="12"/>
  <c r="G295" i="12"/>
  <c r="L815" i="12"/>
  <c r="G495" i="12"/>
  <c r="K485" i="12"/>
  <c r="I565" i="12"/>
  <c r="H675" i="12"/>
  <c r="G685" i="12"/>
  <c r="K955" i="12"/>
  <c r="J245" i="12"/>
  <c r="L325" i="12"/>
  <c r="F645" i="12"/>
  <c r="J935" i="12"/>
  <c r="F795" i="12"/>
  <c r="H325" i="12"/>
  <c r="F635" i="12"/>
  <c r="G305" i="12"/>
  <c r="L165" i="12"/>
  <c r="K745" i="12"/>
  <c r="I955" i="12"/>
  <c r="L335" i="12"/>
  <c r="H645" i="12"/>
  <c r="I215" i="12"/>
  <c r="L155" i="12"/>
  <c r="I435" i="12"/>
  <c r="F615" i="12"/>
  <c r="F605" i="12"/>
  <c r="J525" i="12"/>
  <c r="K965" i="12"/>
  <c r="F425" i="12"/>
  <c r="G205" i="12"/>
  <c r="J215" i="12"/>
  <c r="K595" i="12"/>
  <c r="L535" i="12"/>
  <c r="K275" i="12"/>
  <c r="K365" i="12"/>
  <c r="L805" i="12"/>
  <c r="G255" i="12"/>
  <c r="G665" i="12"/>
  <c r="H295" i="12"/>
  <c r="H805" i="12"/>
  <c r="K705" i="12"/>
  <c r="H145" i="12"/>
  <c r="H685" i="12"/>
  <c r="H565" i="12"/>
  <c r="H775" i="12"/>
  <c r="I145" i="12"/>
  <c r="G545" i="12"/>
  <c r="K375" i="12"/>
  <c r="G145" i="12"/>
  <c r="L645" i="12"/>
  <c r="G585" i="12"/>
  <c r="F685" i="12"/>
  <c r="L795" i="12"/>
  <c r="I535" i="12"/>
  <c r="K525" i="12"/>
  <c r="H455" i="12"/>
  <c r="I555" i="12"/>
  <c r="J645" i="12"/>
  <c r="F395" i="12"/>
  <c r="L195" i="12"/>
  <c r="L665" i="12"/>
  <c r="I345" i="12"/>
  <c r="F315" i="12"/>
  <c r="K605" i="12"/>
  <c r="I785" i="12"/>
  <c r="H865" i="12"/>
  <c r="J805" i="12"/>
  <c r="F335" i="12"/>
  <c r="K725" i="12"/>
  <c r="H265" i="12"/>
  <c r="K555" i="12"/>
  <c r="L945" i="12"/>
  <c r="G175" i="12"/>
  <c r="I275" i="12"/>
  <c r="F515" i="12"/>
  <c r="H355" i="12"/>
  <c r="F575" i="12"/>
  <c r="G795" i="12"/>
  <c r="H375" i="12"/>
  <c r="J765" i="12"/>
  <c r="H885" i="12"/>
  <c r="I375" i="12"/>
  <c r="K495" i="12"/>
  <c r="F435" i="12"/>
  <c r="K345" i="12"/>
  <c r="F845" i="12"/>
  <c r="G375" i="12"/>
  <c r="K415" i="12"/>
  <c r="L725" i="12"/>
  <c r="H235" i="12"/>
  <c r="I475" i="12"/>
  <c r="G525" i="12"/>
  <c r="F145" i="12"/>
  <c r="H445" i="12"/>
  <c r="H725" i="12"/>
  <c r="F355" i="12"/>
  <c r="K685" i="12"/>
  <c r="F585" i="12"/>
  <c r="G395" i="12"/>
  <c r="I705" i="12"/>
  <c r="L435" i="12"/>
  <c r="L905" i="12"/>
  <c r="G725" i="12"/>
  <c r="G845" i="12"/>
  <c r="F905" i="12"/>
  <c r="F665" i="12"/>
  <c r="L355" i="12"/>
  <c r="G345" i="12"/>
  <c r="H845" i="12"/>
  <c r="H195" i="12"/>
  <c r="J295" i="12"/>
  <c r="K815" i="12"/>
  <c r="K425" i="12"/>
  <c r="G225" i="12"/>
  <c r="J275" i="12"/>
  <c r="K865" i="12"/>
  <c r="L215" i="12"/>
  <c r="I355" i="12"/>
  <c r="F465" i="12"/>
  <c r="L715" i="12"/>
  <c r="J385" i="12"/>
  <c r="H485" i="12"/>
  <c r="L565" i="12"/>
  <c r="F165" i="12"/>
  <c r="K735" i="12"/>
  <c r="J695" i="12"/>
  <c r="I755" i="12"/>
  <c r="K805" i="12"/>
  <c r="H465" i="12"/>
  <c r="L275" i="12"/>
  <c r="I665" i="12"/>
  <c r="H285" i="12"/>
  <c r="K445" i="12"/>
  <c r="H505" i="12"/>
  <c r="G745" i="12"/>
  <c r="I465" i="12"/>
  <c r="I395" i="12"/>
  <c r="I885" i="12"/>
  <c r="L695" i="12"/>
  <c r="I945" i="12"/>
  <c r="I495" i="12"/>
  <c r="I685" i="12"/>
  <c r="H795" i="12"/>
  <c r="L925" i="12"/>
  <c r="F305" i="12"/>
  <c r="K395" i="12"/>
  <c r="I935" i="12"/>
  <c r="L515" i="12"/>
  <c r="H745" i="12"/>
  <c r="I975" i="12"/>
  <c r="J975" i="12"/>
  <c r="F975" i="12"/>
  <c r="G975" i="12"/>
  <c r="L975" i="12"/>
  <c r="K975" i="12"/>
  <c r="H975" i="12"/>
  <c r="K985" i="12"/>
  <c r="G985" i="12"/>
  <c r="I985" i="12"/>
  <c r="H985" i="12"/>
  <c r="L985" i="12"/>
  <c r="F985" i="12"/>
  <c r="J985" i="12"/>
  <c r="E259" i="11"/>
  <c r="G259" i="11"/>
  <c r="J259" i="11"/>
  <c r="I259" i="11"/>
  <c r="H259" i="11"/>
  <c r="L259" i="11"/>
  <c r="K259" i="11"/>
  <c r="F259" i="11"/>
  <c r="K248" i="20"/>
  <c r="K110" i="13"/>
  <c r="K120" i="13"/>
  <c r="G120" i="13"/>
  <c r="I120" i="13"/>
  <c r="H120" i="13"/>
  <c r="L120" i="13"/>
  <c r="J120" i="13"/>
  <c r="J130" i="13"/>
  <c r="F130" i="13"/>
  <c r="H560" i="13"/>
  <c r="L220" i="13"/>
  <c r="J480" i="13"/>
  <c r="K750" i="13"/>
  <c r="L420" i="13"/>
  <c r="K470" i="13"/>
  <c r="H960" i="13"/>
  <c r="G630" i="13"/>
  <c r="I380" i="13"/>
  <c r="F680" i="13"/>
  <c r="F600" i="13"/>
  <c r="J140" i="13"/>
  <c r="G170" i="13"/>
  <c r="L340" i="13"/>
  <c r="L970" i="13"/>
  <c r="G200" i="13"/>
  <c r="J520" i="13"/>
  <c r="I160" i="13"/>
  <c r="I670" i="13"/>
  <c r="G470" i="13"/>
  <c r="L490" i="13"/>
  <c r="J940" i="13"/>
  <c r="I270" i="13"/>
  <c r="G830" i="13"/>
  <c r="K770" i="13"/>
  <c r="J630" i="13"/>
  <c r="F320" i="13"/>
  <c r="G670" i="13"/>
  <c r="L920" i="13"/>
  <c r="J850" i="13"/>
  <c r="J820" i="13"/>
  <c r="J470" i="13"/>
  <c r="I950" i="13"/>
  <c r="G370" i="13"/>
  <c r="H590" i="13"/>
  <c r="K700" i="13"/>
  <c r="J450" i="13"/>
  <c r="G250" i="13"/>
  <c r="G850" i="13"/>
  <c r="J310" i="13"/>
  <c r="H260" i="13"/>
  <c r="I940" i="13"/>
  <c r="F220" i="13"/>
  <c r="I510" i="13"/>
  <c r="I680" i="13"/>
  <c r="K200" i="13"/>
  <c r="I530" i="13"/>
  <c r="K640" i="13"/>
  <c r="L260" i="13"/>
  <c r="K370" i="13"/>
  <c r="F150" i="13"/>
  <c r="J970" i="13"/>
  <c r="K840" i="13"/>
  <c r="K430" i="13"/>
  <c r="J750" i="13"/>
  <c r="F800" i="13"/>
  <c r="K130" i="13"/>
  <c r="G530" i="13"/>
  <c r="J380" i="13"/>
  <c r="H380" i="13"/>
  <c r="F700" i="13"/>
  <c r="I220" i="13"/>
  <c r="H770" i="13"/>
  <c r="K550" i="13"/>
  <c r="K820" i="13"/>
  <c r="F840" i="13"/>
  <c r="F470" i="13"/>
  <c r="K290" i="13"/>
  <c r="F370" i="13"/>
  <c r="H320" i="13"/>
  <c r="I930" i="13"/>
  <c r="K760" i="13"/>
  <c r="G960" i="13"/>
  <c r="G600" i="13"/>
  <c r="K530" i="13"/>
  <c r="J700" i="13"/>
  <c r="I260" i="13"/>
  <c r="I180" i="13"/>
  <c r="I790" i="13"/>
  <c r="K850" i="13"/>
  <c r="I920" i="13"/>
  <c r="J300" i="13"/>
  <c r="L370" i="13"/>
  <c r="G150" i="13"/>
  <c r="F270" i="13"/>
  <c r="I540" i="13"/>
  <c r="F690" i="13"/>
  <c r="H480" i="13"/>
  <c r="H170" i="13"/>
  <c r="F340" i="13"/>
  <c r="L200" i="13"/>
  <c r="G920" i="13"/>
  <c r="K930" i="13"/>
  <c r="L600" i="13"/>
  <c r="F750" i="13"/>
  <c r="I690" i="13"/>
  <c r="L930" i="13"/>
  <c r="K810" i="13"/>
  <c r="F670" i="13"/>
  <c r="I800" i="13"/>
  <c r="G140" i="13"/>
  <c r="L180" i="13"/>
  <c r="K880" i="13"/>
  <c r="I450" i="13"/>
  <c r="K970" i="13"/>
  <c r="I520" i="13"/>
  <c r="I340" i="13"/>
  <c r="I840" i="13"/>
  <c r="F940" i="13"/>
  <c r="J760" i="13"/>
  <c r="F510" i="13"/>
  <c r="L900" i="13"/>
  <c r="R308" i="14" s="1"/>
  <c r="L940" i="13"/>
  <c r="F520" i="13"/>
  <c r="L750" i="13"/>
  <c r="F430" i="13"/>
  <c r="J290" i="13"/>
  <c r="F810" i="13"/>
  <c r="G310" i="13"/>
  <c r="K680" i="13"/>
  <c r="J320" i="13"/>
  <c r="H930" i="13"/>
  <c r="G230" i="13"/>
  <c r="L170" i="13"/>
  <c r="R68" i="14" s="1"/>
  <c r="K600" i="13"/>
  <c r="I300" i="13"/>
  <c r="F400" i="13"/>
  <c r="L530" i="13"/>
  <c r="R188" i="14" s="1"/>
  <c r="I720" i="13"/>
  <c r="K920" i="13"/>
  <c r="F110" i="13"/>
  <c r="I470" i="13"/>
  <c r="K630" i="13"/>
  <c r="J220" i="13"/>
  <c r="H340" i="13"/>
  <c r="F890" i="13"/>
  <c r="F590" i="13"/>
  <c r="L960" i="13"/>
  <c r="F880" i="13"/>
  <c r="K710" i="13"/>
  <c r="I500" i="13"/>
  <c r="J600" i="13"/>
  <c r="G180" i="13"/>
  <c r="K720" i="13"/>
  <c r="L450" i="13"/>
  <c r="J640" i="13"/>
  <c r="J830" i="13"/>
  <c r="H800" i="13"/>
  <c r="G360" i="13"/>
  <c r="F290" i="13"/>
  <c r="K280" i="13"/>
  <c r="I360" i="13"/>
  <c r="F970" i="13"/>
  <c r="L880" i="13"/>
  <c r="I370" i="13"/>
  <c r="J420" i="13"/>
  <c r="H890" i="13"/>
  <c r="J690" i="13"/>
  <c r="G270" i="13"/>
  <c r="H520" i="13"/>
  <c r="J720" i="13"/>
  <c r="H900" i="13"/>
  <c r="G890" i="13"/>
  <c r="H950" i="13"/>
  <c r="L650" i="13"/>
  <c r="K300" i="13"/>
  <c r="G700" i="13"/>
  <c r="H760" i="13"/>
  <c r="L150" i="13"/>
  <c r="L850" i="13"/>
  <c r="G340" i="13"/>
  <c r="L110" i="13"/>
  <c r="R50" i="14" s="1"/>
  <c r="G400" i="13"/>
  <c r="F530" i="13"/>
  <c r="K400" i="13"/>
  <c r="H650" i="13"/>
  <c r="G380" i="13"/>
  <c r="H230" i="13"/>
  <c r="G760" i="13"/>
  <c r="H270" i="13"/>
  <c r="H920" i="13"/>
  <c r="G320" i="13"/>
  <c r="H180" i="13"/>
  <c r="L470" i="13"/>
  <c r="R167" i="14" s="1"/>
  <c r="G490" i="13"/>
  <c r="F380" i="13"/>
  <c r="L160" i="13"/>
  <c r="I560" i="13"/>
  <c r="J370" i="13"/>
  <c r="G480" i="13"/>
  <c r="L140" i="13"/>
  <c r="J890" i="13"/>
  <c r="F960" i="13"/>
  <c r="F580" i="13"/>
  <c r="H810" i="13"/>
  <c r="G940" i="13"/>
  <c r="J930" i="13"/>
  <c r="J770" i="13"/>
  <c r="H540" i="13"/>
  <c r="H970" i="13"/>
  <c r="G130" i="13"/>
  <c r="I700" i="13"/>
  <c r="H160" i="13"/>
  <c r="F930" i="13"/>
  <c r="I150" i="13"/>
  <c r="I890" i="13"/>
  <c r="J660" i="13"/>
  <c r="L430" i="13"/>
  <c r="R155" i="14" s="1"/>
  <c r="H110" i="13"/>
  <c r="G290" i="13"/>
  <c r="G160" i="13"/>
  <c r="K580" i="13"/>
  <c r="G510" i="13"/>
  <c r="K790" i="13"/>
  <c r="L250" i="13"/>
  <c r="J580" i="13"/>
  <c r="I230" i="13"/>
  <c r="J280" i="13"/>
  <c r="J160" i="13"/>
  <c r="H290" i="13"/>
  <c r="J150" i="13"/>
  <c r="J920" i="13"/>
  <c r="F560" i="13"/>
  <c r="J230" i="13"/>
  <c r="H500" i="13"/>
  <c r="I850" i="13"/>
  <c r="F900" i="13"/>
  <c r="L770" i="13"/>
  <c r="R266" i="14" s="1"/>
  <c r="J400" i="13"/>
  <c r="G520" i="13"/>
  <c r="G450" i="13"/>
  <c r="L700" i="13"/>
  <c r="R242" i="14" s="1"/>
  <c r="L550" i="13"/>
  <c r="F310" i="13"/>
  <c r="F200" i="13"/>
  <c r="I590" i="13"/>
  <c r="H660" i="13"/>
  <c r="I910" i="13"/>
  <c r="L830" i="13"/>
  <c r="L270" i="13"/>
  <c r="R101" i="14" s="1"/>
  <c r="J560" i="13"/>
  <c r="L380" i="13"/>
  <c r="J340" i="13"/>
  <c r="L800" i="13"/>
  <c r="R275" i="14" s="1"/>
  <c r="K890" i="13"/>
  <c r="L240" i="13"/>
  <c r="J900" i="13"/>
  <c r="H680" i="13"/>
  <c r="H880" i="13"/>
  <c r="J170" i="13"/>
  <c r="H360" i="13"/>
  <c r="I250" i="13"/>
  <c r="K240" i="13"/>
  <c r="I430" i="13"/>
  <c r="K690" i="13"/>
  <c r="J840" i="13"/>
  <c r="F240" i="13"/>
  <c r="J670" i="13"/>
  <c r="L460" i="13"/>
  <c r="J260" i="13"/>
  <c r="I770" i="13"/>
  <c r="I580" i="13"/>
  <c r="H820" i="13"/>
  <c r="I460" i="13"/>
  <c r="L280" i="13"/>
  <c r="K670" i="13"/>
  <c r="J270" i="13"/>
  <c r="F500" i="13"/>
  <c r="K450" i="13"/>
  <c r="F540" i="13"/>
  <c r="K940" i="13"/>
  <c r="F160" i="13"/>
  <c r="J360" i="13"/>
  <c r="I490" i="13"/>
  <c r="H240" i="13"/>
  <c r="L640" i="13"/>
  <c r="R224" i="14" s="1"/>
  <c r="K510" i="13"/>
  <c r="I900" i="13"/>
  <c r="G260" i="13"/>
  <c r="G810" i="13"/>
  <c r="F480" i="13"/>
  <c r="F250" i="13"/>
  <c r="J590" i="13"/>
  <c r="L820" i="13"/>
  <c r="R284" i="14" s="1"/>
  <c r="K140" i="13"/>
  <c r="I310" i="13"/>
  <c r="I290" i="13"/>
  <c r="J250" i="13"/>
  <c r="H790" i="13"/>
  <c r="I810" i="13"/>
  <c r="K170" i="13"/>
  <c r="G660" i="13"/>
  <c r="K910" i="13"/>
  <c r="J950" i="13"/>
  <c r="H750" i="13"/>
  <c r="I640" i="13"/>
  <c r="K950" i="13"/>
  <c r="J540" i="13"/>
  <c r="I280" i="13"/>
  <c r="I970" i="13"/>
  <c r="F420" i="13"/>
  <c r="J800" i="13"/>
  <c r="J430" i="13"/>
  <c r="G800" i="13"/>
  <c r="F720" i="13"/>
  <c r="F280" i="13"/>
  <c r="J240" i="13"/>
  <c r="H690" i="13"/>
  <c r="H630" i="13"/>
  <c r="L290" i="13"/>
  <c r="I660" i="13"/>
  <c r="L720" i="13"/>
  <c r="R251" i="14" s="1"/>
  <c r="F650" i="13"/>
  <c r="H400" i="13"/>
  <c r="F490" i="13"/>
  <c r="I830" i="13"/>
  <c r="I130" i="13"/>
  <c r="H640" i="13"/>
  <c r="G500" i="13"/>
  <c r="K900" i="13"/>
  <c r="K460" i="13"/>
  <c r="J500" i="13"/>
  <c r="G790" i="13"/>
  <c r="L670" i="13"/>
  <c r="R233" i="14" s="1"/>
  <c r="L480" i="13"/>
  <c r="I420" i="13"/>
  <c r="K480" i="13"/>
  <c r="K500" i="13"/>
  <c r="L560" i="13"/>
  <c r="G820" i="13"/>
  <c r="F830" i="13"/>
  <c r="F120" i="13"/>
  <c r="I760" i="13"/>
  <c r="I630" i="13"/>
  <c r="L950" i="13"/>
  <c r="F770" i="13"/>
  <c r="L320" i="13"/>
  <c r="K220" i="13"/>
  <c r="H470" i="13"/>
  <c r="G240" i="13"/>
  <c r="I480" i="13"/>
  <c r="G280" i="13"/>
  <c r="H840" i="13"/>
  <c r="G930" i="13"/>
  <c r="L590" i="13"/>
  <c r="F360" i="13"/>
  <c r="F170" i="13"/>
  <c r="I550" i="13"/>
  <c r="H940" i="13"/>
  <c r="J960" i="13"/>
  <c r="H510" i="13"/>
  <c r="I240" i="13"/>
  <c r="L890" i="13"/>
  <c r="G580" i="13"/>
  <c r="F550" i="13"/>
  <c r="H490" i="13"/>
  <c r="K800" i="13"/>
  <c r="K660" i="13"/>
  <c r="J680" i="13"/>
  <c r="G950" i="13"/>
  <c r="H130" i="13"/>
  <c r="F950" i="13"/>
  <c r="H460" i="13"/>
  <c r="G720" i="13"/>
  <c r="F180" i="13"/>
  <c r="J880" i="13"/>
  <c r="I960" i="13"/>
  <c r="L310" i="13"/>
  <c r="R116" i="14" s="1"/>
  <c r="L500" i="13"/>
  <c r="G220" i="13"/>
  <c r="K260" i="13"/>
  <c r="H140" i="13"/>
  <c r="I170" i="13"/>
  <c r="J490" i="13"/>
  <c r="I110" i="13"/>
  <c r="H420" i="13"/>
  <c r="F910" i="13"/>
  <c r="K830" i="13"/>
  <c r="K250" i="13"/>
  <c r="L520" i="13"/>
  <c r="R185" i="14" s="1"/>
  <c r="L910" i="13"/>
  <c r="F710" i="13"/>
  <c r="I600" i="13"/>
  <c r="L230" i="13"/>
  <c r="R89" i="14" s="1"/>
  <c r="F140" i="13"/>
  <c r="H850" i="13"/>
  <c r="H550" i="13"/>
  <c r="J550" i="13"/>
  <c r="G420" i="13"/>
  <c r="K160" i="13"/>
  <c r="K360" i="13"/>
  <c r="L760" i="13"/>
  <c r="R263" i="14" s="1"/>
  <c r="G540" i="13"/>
  <c r="L680" i="13"/>
  <c r="G650" i="13"/>
  <c r="L660" i="13"/>
  <c r="R230" i="14" s="1"/>
  <c r="L790" i="13"/>
  <c r="G910" i="13"/>
  <c r="K230" i="13"/>
  <c r="K490" i="13"/>
  <c r="K270" i="13"/>
  <c r="I710" i="13"/>
  <c r="G880" i="13"/>
  <c r="H200" i="13"/>
  <c r="L540" i="13"/>
  <c r="L130" i="13"/>
  <c r="L510" i="13"/>
  <c r="H720" i="13"/>
  <c r="K380" i="13"/>
  <c r="H910" i="13"/>
  <c r="G300" i="13"/>
  <c r="K180" i="13"/>
  <c r="J790" i="13"/>
  <c r="L630" i="13"/>
  <c r="G710" i="13"/>
  <c r="H580" i="13"/>
  <c r="L580" i="13"/>
  <c r="G590" i="13"/>
  <c r="H600" i="13"/>
  <c r="J180" i="13"/>
  <c r="J910" i="13"/>
  <c r="L840" i="13"/>
  <c r="H250" i="13"/>
  <c r="J530" i="13"/>
  <c r="K590" i="13"/>
  <c r="G750" i="13"/>
  <c r="G680" i="13"/>
  <c r="H220" i="13"/>
  <c r="F630" i="13"/>
  <c r="L710" i="13"/>
  <c r="I750" i="13"/>
  <c r="K540" i="13"/>
  <c r="F820" i="13"/>
  <c r="I400" i="13"/>
  <c r="L810" i="13"/>
  <c r="G560" i="13"/>
  <c r="F230" i="13"/>
  <c r="H150" i="13"/>
  <c r="J710" i="13"/>
  <c r="L300" i="13"/>
  <c r="R110" i="14" s="1"/>
  <c r="J200" i="13"/>
  <c r="F260" i="13"/>
  <c r="G900" i="13"/>
  <c r="H700" i="13"/>
  <c r="I140" i="13"/>
  <c r="I880" i="13"/>
  <c r="I200" i="13"/>
  <c r="F920" i="13"/>
  <c r="G460" i="13"/>
  <c r="G970" i="13"/>
  <c r="K960" i="13"/>
  <c r="F640" i="13"/>
  <c r="H670" i="13"/>
  <c r="F790" i="13"/>
  <c r="H430" i="13"/>
  <c r="I320" i="13"/>
  <c r="J110" i="13"/>
  <c r="G110" i="13"/>
  <c r="K420" i="13"/>
  <c r="F450" i="13"/>
  <c r="K340" i="13"/>
  <c r="F300" i="13"/>
  <c r="H710" i="13"/>
  <c r="K560" i="13"/>
  <c r="J810" i="13"/>
  <c r="H530" i="13"/>
  <c r="L690" i="13"/>
  <c r="H300" i="13"/>
  <c r="K150" i="13"/>
  <c r="K650" i="13"/>
  <c r="G550" i="13"/>
  <c r="I650" i="13"/>
  <c r="F660" i="13"/>
  <c r="G430" i="13"/>
  <c r="I820" i="13"/>
  <c r="K320" i="13"/>
  <c r="F760" i="13"/>
  <c r="H280" i="13"/>
  <c r="F850" i="13"/>
  <c r="G770" i="13"/>
  <c r="G640" i="13"/>
  <c r="J510" i="13"/>
  <c r="K520" i="13"/>
  <c r="L360" i="13"/>
  <c r="R131" i="14" s="1"/>
  <c r="H310" i="13"/>
  <c r="K310" i="13"/>
  <c r="J460" i="13"/>
  <c r="G690" i="13"/>
  <c r="L400" i="13"/>
  <c r="H370" i="13"/>
  <c r="J650" i="13"/>
  <c r="F460" i="13"/>
  <c r="H830" i="13"/>
  <c r="G840" i="13"/>
  <c r="H450" i="13"/>
  <c r="K135" i="26"/>
  <c r="J107" i="12"/>
  <c r="F87" i="12"/>
  <c r="H87" i="12"/>
  <c r="L107" i="12"/>
  <c r="K107" i="12"/>
  <c r="J87" i="12"/>
  <c r="K87" i="12"/>
  <c r="G107" i="12"/>
  <c r="I107" i="12"/>
  <c r="G87" i="12"/>
  <c r="H107" i="12"/>
  <c r="F107" i="12"/>
  <c r="L87" i="12"/>
  <c r="I87" i="12"/>
  <c r="F97" i="12"/>
  <c r="H97" i="12"/>
  <c r="J97" i="12"/>
  <c r="I97" i="12"/>
  <c r="L97" i="12"/>
  <c r="K97" i="12"/>
  <c r="G97" i="12"/>
  <c r="L117" i="12"/>
  <c r="G117" i="12"/>
  <c r="J117" i="12"/>
  <c r="H117" i="12"/>
  <c r="I117" i="12"/>
  <c r="K117" i="12"/>
  <c r="F117" i="12"/>
  <c r="L127" i="12"/>
  <c r="F137" i="12"/>
  <c r="G137" i="12"/>
  <c r="J617" i="12"/>
  <c r="G607" i="12"/>
  <c r="H227" i="12"/>
  <c r="I917" i="12"/>
  <c r="K477" i="12"/>
  <c r="J567" i="12"/>
  <c r="G637" i="12"/>
  <c r="I567" i="12"/>
  <c r="H817" i="12"/>
  <c r="L497" i="12"/>
  <c r="K207" i="12"/>
  <c r="L277" i="12"/>
  <c r="I607" i="12"/>
  <c r="K667" i="12"/>
  <c r="K687" i="12"/>
  <c r="K177" i="12"/>
  <c r="H247" i="12"/>
  <c r="I637" i="12"/>
  <c r="H707" i="12"/>
  <c r="J287" i="12"/>
  <c r="I757" i="12"/>
  <c r="I297" i="12"/>
  <c r="G597" i="12"/>
  <c r="L897" i="12"/>
  <c r="H287" i="12"/>
  <c r="J397" i="12"/>
  <c r="I877" i="12"/>
  <c r="H147" i="12"/>
  <c r="J807" i="12"/>
  <c r="F337" i="12"/>
  <c r="K457" i="12"/>
  <c r="H137" i="12"/>
  <c r="I847" i="12"/>
  <c r="L257" i="12"/>
  <c r="J537" i="12"/>
  <c r="G587" i="12"/>
  <c r="G767" i="12"/>
  <c r="I527" i="12"/>
  <c r="I147" i="12"/>
  <c r="F737" i="12"/>
  <c r="F487" i="12"/>
  <c r="F747" i="12"/>
  <c r="G697" i="12"/>
  <c r="G237" i="12"/>
  <c r="L817" i="12"/>
  <c r="K277" i="12"/>
  <c r="J327" i="12"/>
  <c r="L457" i="12"/>
  <c r="H897" i="12"/>
  <c r="K267" i="12"/>
  <c r="H607" i="12"/>
  <c r="K387" i="12"/>
  <c r="J927" i="12"/>
  <c r="L507" i="12"/>
  <c r="J177" i="12"/>
  <c r="I477" i="12"/>
  <c r="K707" i="12"/>
  <c r="F587" i="12"/>
  <c r="H407" i="12"/>
  <c r="L957" i="12"/>
  <c r="G547" i="12"/>
  <c r="I827" i="12"/>
  <c r="F447" i="12"/>
  <c r="J477" i="12"/>
  <c r="F917" i="12"/>
  <c r="L407" i="12"/>
  <c r="I517" i="12"/>
  <c r="K907" i="12"/>
  <c r="G127" i="12"/>
  <c r="H957" i="12"/>
  <c r="H157" i="12"/>
  <c r="F367" i="12"/>
  <c r="J317" i="12"/>
  <c r="G187" i="12"/>
  <c r="J847" i="12"/>
  <c r="H337" i="12"/>
  <c r="L297" i="12"/>
  <c r="G747" i="12"/>
  <c r="I667" i="12"/>
  <c r="L837" i="12"/>
  <c r="L727" i="12"/>
  <c r="F207" i="12"/>
  <c r="F897" i="12"/>
  <c r="F957" i="12"/>
  <c r="F717" i="12"/>
  <c r="K397" i="12"/>
  <c r="H867" i="12"/>
  <c r="H917" i="12"/>
  <c r="J417" i="12"/>
  <c r="F827" i="12"/>
  <c r="G347" i="12"/>
  <c r="K627" i="12"/>
  <c r="F557" i="12"/>
  <c r="L347" i="12"/>
  <c r="L337" i="12"/>
  <c r="L757" i="12"/>
  <c r="H747" i="12"/>
  <c r="G877" i="12"/>
  <c r="F597" i="12"/>
  <c r="F387" i="12"/>
  <c r="I497" i="12"/>
  <c r="L577" i="12"/>
  <c r="L937" i="12"/>
  <c r="J467" i="12"/>
  <c r="J787" i="12"/>
  <c r="L667" i="12"/>
  <c r="L707" i="12"/>
  <c r="G247" i="12"/>
  <c r="G617" i="12"/>
  <c r="F507" i="12"/>
  <c r="H617" i="12"/>
  <c r="J187" i="12"/>
  <c r="G667" i="12"/>
  <c r="K537" i="12"/>
  <c r="K607" i="12"/>
  <c r="G427" i="12"/>
  <c r="I967" i="12"/>
  <c r="K697" i="12"/>
  <c r="G407" i="12"/>
  <c r="K677" i="12"/>
  <c r="L927" i="12"/>
  <c r="F247" i="12"/>
  <c r="K807" i="12"/>
  <c r="H967" i="12"/>
  <c r="I947" i="12"/>
  <c r="F567" i="12"/>
  <c r="I307" i="12"/>
  <c r="F377" i="12"/>
  <c r="J127" i="12"/>
  <c r="L947" i="12"/>
  <c r="K437" i="12"/>
  <c r="I737" i="12"/>
  <c r="G227" i="12"/>
  <c r="K577" i="12"/>
  <c r="G557" i="12"/>
  <c r="L717" i="12"/>
  <c r="F187" i="12"/>
  <c r="F617" i="12"/>
  <c r="H207" i="12"/>
  <c r="I177" i="12"/>
  <c r="F217" i="12"/>
  <c r="K167" i="12"/>
  <c r="F657" i="12"/>
  <c r="G177" i="12"/>
  <c r="J367" i="12"/>
  <c r="G817" i="12"/>
  <c r="I887" i="12"/>
  <c r="I367" i="12"/>
  <c r="G947" i="12"/>
  <c r="I237" i="12"/>
  <c r="I557" i="12"/>
  <c r="K527" i="12"/>
  <c r="J267" i="12"/>
  <c r="K717" i="12"/>
  <c r="I857" i="12"/>
  <c r="K467" i="12"/>
  <c r="F757" i="12"/>
  <c r="H827" i="12"/>
  <c r="J207" i="12"/>
  <c r="K557" i="12"/>
  <c r="F927" i="12"/>
  <c r="G307" i="12"/>
  <c r="F307" i="12"/>
  <c r="G897" i="12"/>
  <c r="K817" i="12"/>
  <c r="G857" i="12"/>
  <c r="G487" i="12"/>
  <c r="K897" i="12"/>
  <c r="H847" i="12"/>
  <c r="G727" i="12"/>
  <c r="I327" i="12"/>
  <c r="L797" i="12"/>
  <c r="G327" i="12"/>
  <c r="J877" i="12"/>
  <c r="I397" i="12"/>
  <c r="H837" i="12"/>
  <c r="G527" i="12"/>
  <c r="I657" i="12"/>
  <c r="G887" i="12"/>
  <c r="I357" i="12"/>
  <c r="F677" i="12"/>
  <c r="H307" i="12"/>
  <c r="K367" i="12"/>
  <c r="L877" i="12"/>
  <c r="L417" i="12"/>
  <c r="J557" i="12"/>
  <c r="J657" i="12"/>
  <c r="J357" i="12"/>
  <c r="H427" i="12"/>
  <c r="L517" i="12"/>
  <c r="L777" i="12"/>
  <c r="G337" i="12"/>
  <c r="G847" i="12"/>
  <c r="F877" i="12"/>
  <c r="J587" i="12"/>
  <c r="J687" i="12"/>
  <c r="J917" i="12"/>
  <c r="H907" i="12"/>
  <c r="L547" i="12"/>
  <c r="L427" i="12"/>
  <c r="K657" i="12"/>
  <c r="H657" i="12"/>
  <c r="K507" i="12"/>
  <c r="L367" i="12"/>
  <c r="L317" i="12"/>
  <c r="J307" i="12"/>
  <c r="G827" i="12"/>
  <c r="H167" i="12"/>
  <c r="K837" i="12"/>
  <c r="J237" i="12"/>
  <c r="H787" i="12"/>
  <c r="J137" i="12"/>
  <c r="G937" i="12"/>
  <c r="J647" i="12"/>
  <c r="K587" i="12"/>
  <c r="G417" i="12"/>
  <c r="L907" i="12"/>
  <c r="K917" i="12"/>
  <c r="L387" i="12"/>
  <c r="H187" i="12"/>
  <c r="I697" i="12"/>
  <c r="K777" i="12"/>
  <c r="J767" i="12"/>
  <c r="H487" i="12"/>
  <c r="K427" i="12"/>
  <c r="L157" i="12"/>
  <c r="L467" i="12"/>
  <c r="K757" i="12"/>
  <c r="K347" i="12"/>
  <c r="F397" i="12"/>
  <c r="F767" i="12"/>
  <c r="K947" i="12"/>
  <c r="L197" i="12"/>
  <c r="H537" i="12"/>
  <c r="L267" i="12"/>
  <c r="F907" i="12"/>
  <c r="F857" i="12"/>
  <c r="K927" i="12"/>
  <c r="I457" i="12"/>
  <c r="J507" i="12"/>
  <c r="G257" i="12"/>
  <c r="G497" i="12"/>
  <c r="G627" i="12"/>
  <c r="J427" i="12"/>
  <c r="H297" i="12"/>
  <c r="K407" i="12"/>
  <c r="I187" i="12"/>
  <c r="H497" i="12"/>
  <c r="F347" i="12"/>
  <c r="I677" i="12"/>
  <c r="K727" i="12"/>
  <c r="I287" i="12"/>
  <c r="J597" i="12"/>
  <c r="J347" i="12"/>
  <c r="F837" i="12"/>
  <c r="G357" i="12"/>
  <c r="G197" i="12"/>
  <c r="I747" i="12"/>
  <c r="L687" i="12"/>
  <c r="J337" i="12"/>
  <c r="I897" i="12"/>
  <c r="F147" i="12"/>
  <c r="H937" i="12"/>
  <c r="F477" i="12"/>
  <c r="J707" i="12"/>
  <c r="H317" i="12"/>
  <c r="L607" i="12"/>
  <c r="G507" i="12"/>
  <c r="I787" i="12"/>
  <c r="F887" i="12"/>
  <c r="F417" i="12"/>
  <c r="L917" i="12"/>
  <c r="F547" i="12"/>
  <c r="G447" i="12"/>
  <c r="L237" i="12"/>
  <c r="I907" i="12"/>
  <c r="J947" i="12"/>
  <c r="K247" i="12"/>
  <c r="L307" i="12"/>
  <c r="J197" i="12"/>
  <c r="L147" i="12"/>
  <c r="G297" i="12"/>
  <c r="K567" i="12"/>
  <c r="F497" i="12"/>
  <c r="J577" i="12"/>
  <c r="I627" i="12"/>
  <c r="J867" i="12"/>
  <c r="G207" i="12"/>
  <c r="L167" i="12"/>
  <c r="G437" i="12"/>
  <c r="H517" i="12"/>
  <c r="J457" i="12"/>
  <c r="J747" i="12"/>
  <c r="F297" i="12"/>
  <c r="F817" i="12"/>
  <c r="G457" i="12"/>
  <c r="K847" i="12"/>
  <c r="H347" i="12"/>
  <c r="J547" i="12"/>
  <c r="F537" i="12"/>
  <c r="F647" i="12"/>
  <c r="J837" i="12"/>
  <c r="J247" i="12"/>
  <c r="I387" i="12"/>
  <c r="J827" i="12"/>
  <c r="L887" i="12"/>
  <c r="I707" i="12"/>
  <c r="H887" i="12"/>
  <c r="F867" i="12"/>
  <c r="H237" i="12"/>
  <c r="J277" i="12"/>
  <c r="H947" i="12"/>
  <c r="I767" i="12"/>
  <c r="F667" i="12"/>
  <c r="K547" i="12"/>
  <c r="G797" i="12"/>
  <c r="L477" i="12"/>
  <c r="H757" i="12"/>
  <c r="I467" i="12"/>
  <c r="I937" i="12"/>
  <c r="H567" i="12"/>
  <c r="L177" i="12"/>
  <c r="J447" i="12"/>
  <c r="I417" i="12"/>
  <c r="G737" i="12"/>
  <c r="G777" i="12"/>
  <c r="L527" i="12"/>
  <c r="I377" i="12"/>
  <c r="F357" i="12"/>
  <c r="G287" i="12"/>
  <c r="F287" i="12"/>
  <c r="J377" i="12"/>
  <c r="F697" i="12"/>
  <c r="G657" i="12"/>
  <c r="J887" i="12"/>
  <c r="K297" i="12"/>
  <c r="I427" i="12"/>
  <c r="F627" i="12"/>
  <c r="K597" i="12"/>
  <c r="K957" i="12"/>
  <c r="L597" i="12"/>
  <c r="K147" i="12"/>
  <c r="F167" i="12"/>
  <c r="I447" i="12"/>
  <c r="F967" i="12"/>
  <c r="L867" i="12"/>
  <c r="J857" i="12"/>
  <c r="H197" i="12"/>
  <c r="I507" i="12"/>
  <c r="F637" i="12"/>
  <c r="H687" i="12"/>
  <c r="H477" i="12"/>
  <c r="J387" i="12"/>
  <c r="H257" i="12"/>
  <c r="J407" i="12"/>
  <c r="F807" i="12"/>
  <c r="G837" i="12"/>
  <c r="I407" i="12"/>
  <c r="G927" i="12"/>
  <c r="L787" i="12"/>
  <c r="K867" i="12"/>
  <c r="J957" i="12"/>
  <c r="L437" i="12"/>
  <c r="F847" i="12"/>
  <c r="K327" i="12"/>
  <c r="G707" i="12"/>
  <c r="J497" i="12"/>
  <c r="I487" i="12"/>
  <c r="L217" i="12"/>
  <c r="F267" i="12"/>
  <c r="K967" i="12"/>
  <c r="K287" i="12"/>
  <c r="J717" i="12"/>
  <c r="L737" i="12"/>
  <c r="J897" i="12"/>
  <c r="G917" i="12"/>
  <c r="I267" i="12"/>
  <c r="L677" i="12"/>
  <c r="H677" i="12"/>
  <c r="K227" i="12"/>
  <c r="G647" i="12"/>
  <c r="L377" i="12"/>
  <c r="I437" i="12"/>
  <c r="J487" i="12"/>
  <c r="F937" i="12"/>
  <c r="F127" i="12"/>
  <c r="G787" i="12"/>
  <c r="H797" i="12"/>
  <c r="K647" i="12"/>
  <c r="H647" i="12"/>
  <c r="J217" i="12"/>
  <c r="L847" i="12"/>
  <c r="J527" i="12"/>
  <c r="K787" i="12"/>
  <c r="F327" i="12"/>
  <c r="F517" i="12"/>
  <c r="K937" i="12"/>
  <c r="G377" i="12"/>
  <c r="J817" i="12"/>
  <c r="I217" i="12"/>
  <c r="I807" i="12"/>
  <c r="I157" i="12"/>
  <c r="H397" i="12"/>
  <c r="G577" i="12"/>
  <c r="G867" i="12"/>
  <c r="G267" i="12"/>
  <c r="H627" i="12"/>
  <c r="H667" i="12"/>
  <c r="I537" i="12"/>
  <c r="G807" i="12"/>
  <c r="G147" i="12"/>
  <c r="J967" i="12"/>
  <c r="I777" i="12"/>
  <c r="L857" i="12"/>
  <c r="H717" i="12"/>
  <c r="G277" i="12"/>
  <c r="I337" i="12"/>
  <c r="H127" i="12"/>
  <c r="I227" i="12"/>
  <c r="L637" i="12"/>
  <c r="J697" i="12"/>
  <c r="H877" i="12"/>
  <c r="I257" i="12"/>
  <c r="G167" i="12"/>
  <c r="L587" i="12"/>
  <c r="H697" i="12"/>
  <c r="F787" i="12"/>
  <c r="F177" i="12"/>
  <c r="H387" i="12"/>
  <c r="K877" i="12"/>
  <c r="G517" i="12"/>
  <c r="L557" i="12"/>
  <c r="F437" i="12"/>
  <c r="K187" i="12"/>
  <c r="H177" i="12"/>
  <c r="K447" i="12"/>
  <c r="H327" i="12"/>
  <c r="I167" i="12"/>
  <c r="I597" i="12"/>
  <c r="J167" i="12"/>
  <c r="K157" i="12"/>
  <c r="G467" i="12"/>
  <c r="F577" i="12"/>
  <c r="I587" i="12"/>
  <c r="K747" i="12"/>
  <c r="H597" i="12"/>
  <c r="J727" i="12"/>
  <c r="F727" i="12"/>
  <c r="H587" i="12"/>
  <c r="G477" i="12"/>
  <c r="H527" i="12"/>
  <c r="I547" i="12"/>
  <c r="G757" i="12"/>
  <c r="I717" i="12"/>
  <c r="G217" i="12"/>
  <c r="G367" i="12"/>
  <c r="J637" i="12"/>
  <c r="G317" i="12"/>
  <c r="H577" i="12"/>
  <c r="J907" i="12"/>
  <c r="K317" i="12"/>
  <c r="J257" i="12"/>
  <c r="J667" i="12"/>
  <c r="F777" i="12"/>
  <c r="K887" i="12"/>
  <c r="J777" i="12"/>
  <c r="H377" i="12"/>
  <c r="H927" i="12"/>
  <c r="G907" i="12"/>
  <c r="K337" i="12"/>
  <c r="I577" i="12"/>
  <c r="F427" i="12"/>
  <c r="L827" i="12"/>
  <c r="L647" i="12"/>
  <c r="L287" i="12"/>
  <c r="I137" i="12"/>
  <c r="L187" i="12"/>
  <c r="F277" i="12"/>
  <c r="F227" i="12"/>
  <c r="L567" i="12"/>
  <c r="I617" i="12"/>
  <c r="K767" i="12"/>
  <c r="F237" i="12"/>
  <c r="H217" i="12"/>
  <c r="I957" i="12"/>
  <c r="H727" i="12"/>
  <c r="J677" i="12"/>
  <c r="H417" i="12"/>
  <c r="J737" i="12"/>
  <c r="G677" i="12"/>
  <c r="F527" i="12"/>
  <c r="K307" i="12"/>
  <c r="F257" i="12"/>
  <c r="L327" i="12"/>
  <c r="F317" i="12"/>
  <c r="L247" i="12"/>
  <c r="F467" i="12"/>
  <c r="I837" i="12"/>
  <c r="G537" i="12"/>
  <c r="K617" i="12"/>
  <c r="G397" i="12"/>
  <c r="G717" i="12"/>
  <c r="H437" i="12"/>
  <c r="L227" i="12"/>
  <c r="I347" i="12"/>
  <c r="J437" i="12"/>
  <c r="L627" i="12"/>
  <c r="I927" i="12"/>
  <c r="K417" i="12"/>
  <c r="L747" i="12"/>
  <c r="L657" i="12"/>
  <c r="F947" i="12"/>
  <c r="G567" i="12"/>
  <c r="J627" i="12"/>
  <c r="F687" i="12"/>
  <c r="J797" i="12"/>
  <c r="H767" i="12"/>
  <c r="K237" i="12"/>
  <c r="L397" i="12"/>
  <c r="K737" i="12"/>
  <c r="H457" i="12"/>
  <c r="K497" i="12"/>
  <c r="I867" i="12"/>
  <c r="L357" i="12"/>
  <c r="G687" i="12"/>
  <c r="F707" i="12"/>
  <c r="I797" i="12"/>
  <c r="H507" i="12"/>
  <c r="G957" i="12"/>
  <c r="G967" i="12"/>
  <c r="K257" i="12"/>
  <c r="J147" i="12"/>
  <c r="I207" i="12"/>
  <c r="F197" i="12"/>
  <c r="L487" i="12"/>
  <c r="K857" i="12"/>
  <c r="L207" i="12"/>
  <c r="I127" i="12"/>
  <c r="F157" i="12"/>
  <c r="K197" i="12"/>
  <c r="H467" i="12"/>
  <c r="L447" i="12"/>
  <c r="I247" i="12"/>
  <c r="H777" i="12"/>
  <c r="K797" i="12"/>
  <c r="H367" i="12"/>
  <c r="H857" i="12"/>
  <c r="K127" i="12"/>
  <c r="K487" i="12"/>
  <c r="I317" i="12"/>
  <c r="K637" i="12"/>
  <c r="H737" i="12"/>
  <c r="L537" i="12"/>
  <c r="L137" i="12"/>
  <c r="H267" i="12"/>
  <c r="J937" i="12"/>
  <c r="L767" i="12"/>
  <c r="J157" i="12"/>
  <c r="H447" i="12"/>
  <c r="K357" i="12"/>
  <c r="J297" i="12"/>
  <c r="J607" i="12"/>
  <c r="K517" i="12"/>
  <c r="G157" i="12"/>
  <c r="I647" i="12"/>
  <c r="H637" i="12"/>
  <c r="K137" i="12"/>
  <c r="F457" i="12"/>
  <c r="I817" i="12"/>
  <c r="K377" i="12"/>
  <c r="I277" i="12"/>
  <c r="L807" i="12"/>
  <c r="J227" i="12"/>
  <c r="K217" i="12"/>
  <c r="H807" i="12"/>
  <c r="J757" i="12"/>
  <c r="H557" i="12"/>
  <c r="I727" i="12"/>
  <c r="F797" i="12"/>
  <c r="I687" i="12"/>
  <c r="L967" i="12"/>
  <c r="F607" i="12"/>
  <c r="F407" i="12"/>
  <c r="G387" i="12"/>
  <c r="H277" i="12"/>
  <c r="J517" i="12"/>
  <c r="L697" i="12"/>
  <c r="L617" i="12"/>
  <c r="I197" i="12"/>
  <c r="H547" i="12"/>
  <c r="K827" i="12"/>
  <c r="H357" i="12"/>
  <c r="G977" i="12"/>
  <c r="H977" i="12"/>
  <c r="F977" i="12"/>
  <c r="J977" i="12"/>
  <c r="L977" i="12"/>
  <c r="I977" i="12"/>
  <c r="K977" i="12"/>
  <c r="K247" i="23"/>
  <c r="J104" i="13"/>
  <c r="F104" i="13"/>
  <c r="G104" i="13"/>
  <c r="I104" i="13"/>
  <c r="H104" i="13"/>
  <c r="L104" i="13"/>
  <c r="K104" i="13"/>
  <c r="G424" i="13"/>
  <c r="L844" i="13"/>
  <c r="F293" i="14" s="1"/>
  <c r="H634" i="13"/>
  <c r="L404" i="13"/>
  <c r="L334" i="13"/>
  <c r="F504" i="13"/>
  <c r="F554" i="13"/>
  <c r="H764" i="13"/>
  <c r="K514" i="13"/>
  <c r="L934" i="13"/>
  <c r="F323" i="14" s="1"/>
  <c r="F674" i="13"/>
  <c r="F134" i="13"/>
  <c r="J274" i="13"/>
  <c r="I444" i="13"/>
  <c r="K714" i="13"/>
  <c r="F694" i="13"/>
  <c r="J854" i="13"/>
  <c r="H414" i="13"/>
  <c r="G484" i="13"/>
  <c r="K954" i="13"/>
  <c r="F164" i="13"/>
  <c r="K204" i="13"/>
  <c r="F194" i="13"/>
  <c r="F594" i="13"/>
  <c r="J734" i="13"/>
  <c r="L134" i="13"/>
  <c r="F59" i="14" s="1"/>
  <c r="I164" i="13"/>
  <c r="J624" i="13"/>
  <c r="J664" i="13"/>
  <c r="K374" i="13"/>
  <c r="G124" i="13"/>
  <c r="I624" i="13"/>
  <c r="K704" i="13"/>
  <c r="L164" i="13"/>
  <c r="F68" i="14" s="1"/>
  <c r="F924" i="13"/>
  <c r="L524" i="13"/>
  <c r="K254" i="13"/>
  <c r="L794" i="13"/>
  <c r="F275" i="14" s="1"/>
  <c r="I324" i="13"/>
  <c r="F604" i="13"/>
  <c r="J424" i="13"/>
  <c r="J904" i="13"/>
  <c r="L344" i="13"/>
  <c r="G764" i="13"/>
  <c r="L554" i="13"/>
  <c r="L854" i="13"/>
  <c r="F296" i="14" s="1"/>
  <c r="L614" i="13"/>
  <c r="F784" i="13"/>
  <c r="J954" i="13"/>
  <c r="L484" i="13"/>
  <c r="F173" i="14" s="1"/>
  <c r="J574" i="13"/>
  <c r="L544" i="13"/>
  <c r="K244" i="13"/>
  <c r="L294" i="13"/>
  <c r="F110" i="14" s="1"/>
  <c r="K884" i="13"/>
  <c r="J834" i="13"/>
  <c r="H544" i="13"/>
  <c r="F874" i="13"/>
  <c r="L354" i="13"/>
  <c r="L374" i="13"/>
  <c r="J934" i="13"/>
  <c r="K124" i="13"/>
  <c r="I494" i="13"/>
  <c r="H834" i="13"/>
  <c r="L684" i="13"/>
  <c r="G824" i="13"/>
  <c r="J354" i="13"/>
  <c r="L894" i="13"/>
  <c r="K614" i="13"/>
  <c r="L734" i="13"/>
  <c r="F257" i="14" s="1"/>
  <c r="H124" i="13"/>
  <c r="H454" i="13"/>
  <c r="K724" i="13"/>
  <c r="H304" i="13"/>
  <c r="L234" i="13"/>
  <c r="I844" i="13"/>
  <c r="I334" i="13"/>
  <c r="G494" i="13"/>
  <c r="I514" i="13"/>
  <c r="H344" i="13"/>
  <c r="H854" i="13"/>
  <c r="J514" i="13"/>
  <c r="J484" i="13"/>
  <c r="F484" i="13"/>
  <c r="L834" i="13"/>
  <c r="J344" i="13"/>
  <c r="K834" i="13"/>
  <c r="H614" i="13"/>
  <c r="L744" i="13"/>
  <c r="G604" i="13"/>
  <c r="F514" i="13"/>
  <c r="I574" i="13"/>
  <c r="I734" i="13"/>
  <c r="J164" i="13"/>
  <c r="J304" i="13"/>
  <c r="J334" i="13"/>
  <c r="K814" i="13"/>
  <c r="L714" i="13"/>
  <c r="F251" i="14" s="1"/>
  <c r="K794" i="13"/>
  <c r="J614" i="13"/>
  <c r="J214" i="13"/>
  <c r="G714" i="13"/>
  <c r="G454" i="13"/>
  <c r="G404" i="13"/>
  <c r="G574" i="13"/>
  <c r="I524" i="13"/>
  <c r="F374" i="13"/>
  <c r="K744" i="13"/>
  <c r="J504" i="13"/>
  <c r="F154" i="13"/>
  <c r="K934" i="13"/>
  <c r="K544" i="13"/>
  <c r="K294" i="13"/>
  <c r="H694" i="13"/>
  <c r="L814" i="13"/>
  <c r="G894" i="13"/>
  <c r="J694" i="13"/>
  <c r="H274" i="13"/>
  <c r="H804" i="13"/>
  <c r="K404" i="13"/>
  <c r="I244" i="13"/>
  <c r="K194" i="13"/>
  <c r="H924" i="13"/>
  <c r="I534" i="13"/>
  <c r="K324" i="13"/>
  <c r="F234" i="13"/>
  <c r="J784" i="13"/>
  <c r="I694" i="13"/>
  <c r="G694" i="13"/>
  <c r="L124" i="13"/>
  <c r="F56" i="14" s="1"/>
  <c r="I774" i="13"/>
  <c r="F704" i="13"/>
  <c r="L724" i="13"/>
  <c r="F264" i="13"/>
  <c r="J744" i="13"/>
  <c r="K414" i="13"/>
  <c r="J724" i="13"/>
  <c r="I484" i="13"/>
  <c r="H334" i="13"/>
  <c r="H324" i="13"/>
  <c r="J794" i="13"/>
  <c r="H254" i="13"/>
  <c r="I504" i="13"/>
  <c r="I614" i="13"/>
  <c r="F794" i="13"/>
  <c r="G944" i="13"/>
  <c r="K774" i="13"/>
  <c r="I344" i="13"/>
  <c r="H724" i="13"/>
  <c r="H354" i="13"/>
  <c r="K754" i="13"/>
  <c r="H244" i="13"/>
  <c r="F344" i="13"/>
  <c r="H494" i="13"/>
  <c r="L784" i="13"/>
  <c r="F294" i="13"/>
  <c r="I274" i="13"/>
  <c r="H264" i="13"/>
  <c r="H934" i="13"/>
  <c r="K764" i="13"/>
  <c r="H574" i="13"/>
  <c r="K634" i="13"/>
  <c r="H874" i="13"/>
  <c r="K914" i="13"/>
  <c r="I744" i="13"/>
  <c r="G674" i="13"/>
  <c r="H514" i="13"/>
  <c r="J244" i="13"/>
  <c r="L924" i="13"/>
  <c r="K484" i="13"/>
  <c r="K504" i="13"/>
  <c r="L954" i="13"/>
  <c r="J414" i="13"/>
  <c r="K304" i="13"/>
  <c r="K804" i="13"/>
  <c r="I934" i="13"/>
  <c r="L154" i="13"/>
  <c r="J754" i="13"/>
  <c r="G204" i="13"/>
  <c r="J774" i="13"/>
  <c r="F304" i="13"/>
  <c r="H754" i="13"/>
  <c r="G514" i="13"/>
  <c r="L314" i="13"/>
  <c r="K664" i="13"/>
  <c r="F884" i="13"/>
  <c r="G794" i="13"/>
  <c r="G614" i="13"/>
  <c r="J134" i="13"/>
  <c r="L424" i="13"/>
  <c r="F155" i="14" s="1"/>
  <c r="H464" i="13"/>
  <c r="J674" i="13"/>
  <c r="F244" i="13"/>
  <c r="F734" i="13"/>
  <c r="G464" i="13"/>
  <c r="J284" i="13"/>
  <c r="G844" i="13"/>
  <c r="J254" i="13"/>
  <c r="J294" i="13"/>
  <c r="L244" i="13"/>
  <c r="H734" i="13"/>
  <c r="K624" i="13"/>
  <c r="I214" i="13"/>
  <c r="F354" i="13"/>
  <c r="H674" i="13"/>
  <c r="L874" i="13"/>
  <c r="F302" i="14" s="1"/>
  <c r="G954" i="13"/>
  <c r="F574" i="13"/>
  <c r="G334" i="13"/>
  <c r="J844" i="13"/>
  <c r="K604" i="13"/>
  <c r="L704" i="13"/>
  <c r="J204" i="13"/>
  <c r="F904" i="13"/>
  <c r="G194" i="13"/>
  <c r="I914" i="13"/>
  <c r="L264" i="13"/>
  <c r="G754" i="13"/>
  <c r="J454" i="13"/>
  <c r="G534" i="13"/>
  <c r="G854" i="13"/>
  <c r="F524" i="13"/>
  <c r="F744" i="13"/>
  <c r="K524" i="13"/>
  <c r="I754" i="13"/>
  <c r="G774" i="13"/>
  <c r="G314" i="13"/>
  <c r="I664" i="13"/>
  <c r="J264" i="13"/>
  <c r="H314" i="13"/>
  <c r="G834" i="13"/>
  <c r="F804" i="13"/>
  <c r="I294" i="13"/>
  <c r="K734" i="13"/>
  <c r="I804" i="13"/>
  <c r="I134" i="13"/>
  <c r="L604" i="13"/>
  <c r="K234" i="13"/>
  <c r="L504" i="13"/>
  <c r="H884" i="13"/>
  <c r="J764" i="13"/>
  <c r="K554" i="13"/>
  <c r="F894" i="13"/>
  <c r="F424" i="13"/>
  <c r="H784" i="13"/>
  <c r="J524" i="13"/>
  <c r="H134" i="13"/>
  <c r="I154" i="13"/>
  <c r="I924" i="13"/>
  <c r="G594" i="13"/>
  <c r="H374" i="13"/>
  <c r="F624" i="13"/>
  <c r="I414" i="13"/>
  <c r="F464" i="13"/>
  <c r="H214" i="13"/>
  <c r="J444" i="13"/>
  <c r="K674" i="13"/>
  <c r="L624" i="13"/>
  <c r="F221" i="14" s="1"/>
  <c r="H504" i="13"/>
  <c r="K214" i="13"/>
  <c r="J874" i="13"/>
  <c r="F814" i="13"/>
  <c r="J914" i="13"/>
  <c r="J924" i="13"/>
  <c r="L914" i="13"/>
  <c r="G274" i="13"/>
  <c r="L754" i="13"/>
  <c r="G284" i="13"/>
  <c r="G934" i="13"/>
  <c r="I254" i="13"/>
  <c r="L464" i="13"/>
  <c r="J634" i="13"/>
  <c r="L214" i="13"/>
  <c r="F934" i="13"/>
  <c r="I704" i="13"/>
  <c r="L774" i="13"/>
  <c r="G624" i="13"/>
  <c r="K854" i="13"/>
  <c r="H704" i="13"/>
  <c r="L694" i="13"/>
  <c r="G804" i="13"/>
  <c r="G814" i="13"/>
  <c r="K274" i="13"/>
  <c r="L904" i="13"/>
  <c r="H534" i="13"/>
  <c r="G254" i="13"/>
  <c r="K334" i="13"/>
  <c r="F454" i="13"/>
  <c r="G634" i="13"/>
  <c r="F284" i="13"/>
  <c r="K894" i="13"/>
  <c r="J714" i="13"/>
  <c r="I794" i="13"/>
  <c r="I204" i="13"/>
  <c r="I264" i="13"/>
  <c r="K134" i="13"/>
  <c r="H554" i="13"/>
  <c r="K904" i="13"/>
  <c r="G214" i="13"/>
  <c r="G724" i="13"/>
  <c r="I314" i="13"/>
  <c r="L254" i="13"/>
  <c r="F98" i="14" s="1"/>
  <c r="K784" i="13"/>
  <c r="H154" i="13"/>
  <c r="J324" i="13"/>
  <c r="G784" i="13"/>
  <c r="F444" i="13"/>
  <c r="K684" i="13"/>
  <c r="H774" i="13"/>
  <c r="K444" i="13"/>
  <c r="F944" i="13"/>
  <c r="J814" i="13"/>
  <c r="L884" i="13"/>
  <c r="F724" i="13"/>
  <c r="K424" i="13"/>
  <c r="J374" i="13"/>
  <c r="H404" i="13"/>
  <c r="L324" i="13"/>
  <c r="F122" i="14" s="1"/>
  <c r="F914" i="13"/>
  <c r="I554" i="13"/>
  <c r="G134" i="13"/>
  <c r="K694" i="13"/>
  <c r="I604" i="13"/>
  <c r="K924" i="13"/>
  <c r="K154" i="13"/>
  <c r="G354" i="13"/>
  <c r="F274" i="13"/>
  <c r="G264" i="13"/>
  <c r="I784" i="13"/>
  <c r="L664" i="13"/>
  <c r="F233" i="14" s="1"/>
  <c r="L194" i="13"/>
  <c r="H844" i="13"/>
  <c r="J884" i="13"/>
  <c r="J684" i="13"/>
  <c r="G664" i="13"/>
  <c r="K574" i="13"/>
  <c r="F334" i="13"/>
  <c r="H524" i="13"/>
  <c r="K314" i="13"/>
  <c r="I594" i="13"/>
  <c r="J544" i="13"/>
  <c r="L574" i="13"/>
  <c r="F203" i="14" s="1"/>
  <c r="I424" i="13"/>
  <c r="H664" i="13"/>
  <c r="G704" i="13"/>
  <c r="G234" i="13"/>
  <c r="I854" i="13"/>
  <c r="I354" i="13"/>
  <c r="F764" i="13"/>
  <c r="I764" i="13"/>
  <c r="G444" i="13"/>
  <c r="H914" i="13"/>
  <c r="G744" i="13"/>
  <c r="F254" i="13"/>
  <c r="J194" i="13"/>
  <c r="I894" i="13"/>
  <c r="L594" i="13"/>
  <c r="G414" i="13"/>
  <c r="F714" i="13"/>
  <c r="H814" i="13"/>
  <c r="F124" i="13"/>
  <c r="F404" i="13"/>
  <c r="F544" i="13"/>
  <c r="L284" i="13"/>
  <c r="I454" i="13"/>
  <c r="L274" i="13"/>
  <c r="F104" i="14" s="1"/>
  <c r="L804" i="13"/>
  <c r="F954" i="13"/>
  <c r="H444" i="13"/>
  <c r="G304" i="13"/>
  <c r="L674" i="13"/>
  <c r="G504" i="13"/>
  <c r="H484" i="13"/>
  <c r="G344" i="13"/>
  <c r="K164" i="13"/>
  <c r="G164" i="13"/>
  <c r="H424" i="13"/>
  <c r="G554" i="13"/>
  <c r="H904" i="13"/>
  <c r="J234" i="13"/>
  <c r="K284" i="13"/>
  <c r="I634" i="13"/>
  <c r="H234" i="13"/>
  <c r="K824" i="13"/>
  <c r="F214" i="13"/>
  <c r="H684" i="13"/>
  <c r="K344" i="13"/>
  <c r="I194" i="13"/>
  <c r="F324" i="13"/>
  <c r="L414" i="13"/>
  <c r="F152" i="14" s="1"/>
  <c r="K594" i="13"/>
  <c r="I684" i="13"/>
  <c r="F854" i="13"/>
  <c r="H624" i="13"/>
  <c r="G154" i="13"/>
  <c r="K874" i="13"/>
  <c r="G244" i="13"/>
  <c r="K534" i="13"/>
  <c r="H594" i="13"/>
  <c r="I284" i="13"/>
  <c r="H194" i="13"/>
  <c r="I464" i="13"/>
  <c r="I884" i="13"/>
  <c r="I724" i="13"/>
  <c r="F754" i="13"/>
  <c r="L944" i="13"/>
  <c r="F326" i="14" s="1"/>
  <c r="K264" i="13"/>
  <c r="J894" i="13"/>
  <c r="K844" i="13"/>
  <c r="F494" i="13"/>
  <c r="L824" i="13"/>
  <c r="J594" i="13"/>
  <c r="F834" i="13"/>
  <c r="L204" i="13"/>
  <c r="F83" i="14" s="1"/>
  <c r="L454" i="13"/>
  <c r="H744" i="13"/>
  <c r="K494" i="13"/>
  <c r="I814" i="13"/>
  <c r="I674" i="13"/>
  <c r="I834" i="13"/>
  <c r="L444" i="13"/>
  <c r="L764" i="13"/>
  <c r="F266" i="14" s="1"/>
  <c r="F774" i="13"/>
  <c r="I944" i="13"/>
  <c r="J464" i="13"/>
  <c r="G324" i="13"/>
  <c r="I954" i="13"/>
  <c r="F664" i="13"/>
  <c r="I544" i="13"/>
  <c r="G684" i="13"/>
  <c r="J554" i="13"/>
  <c r="J824" i="13"/>
  <c r="F204" i="13"/>
  <c r="H604" i="13"/>
  <c r="L514" i="13"/>
  <c r="J404" i="13"/>
  <c r="J494" i="13"/>
  <c r="H204" i="13"/>
  <c r="L304" i="13"/>
  <c r="F614" i="13"/>
  <c r="G524" i="13"/>
  <c r="J944" i="13"/>
  <c r="H824" i="13"/>
  <c r="J534" i="13"/>
  <c r="I904" i="13"/>
  <c r="F684" i="13"/>
  <c r="I124" i="13"/>
  <c r="J604" i="13"/>
  <c r="J124" i="13"/>
  <c r="F414" i="13"/>
  <c r="J314" i="13"/>
  <c r="F314" i="13"/>
  <c r="I714" i="13"/>
  <c r="K944" i="13"/>
  <c r="L494" i="13"/>
  <c r="G924" i="13"/>
  <c r="I374" i="13"/>
  <c r="I824" i="13"/>
  <c r="I304" i="13"/>
  <c r="H794" i="13"/>
  <c r="F634" i="13"/>
  <c r="G874" i="13"/>
  <c r="G294" i="13"/>
  <c r="L634" i="13"/>
  <c r="G374" i="13"/>
  <c r="J704" i="13"/>
  <c r="I404" i="13"/>
  <c r="J804" i="13"/>
  <c r="K454" i="13"/>
  <c r="H294" i="13"/>
  <c r="F824" i="13"/>
  <c r="F534" i="13"/>
  <c r="K464" i="13"/>
  <c r="H714" i="13"/>
  <c r="G914" i="13"/>
  <c r="F844" i="13"/>
  <c r="K354" i="13"/>
  <c r="J154" i="13"/>
  <c r="H164" i="13"/>
  <c r="G544" i="13"/>
  <c r="H954" i="13"/>
  <c r="G904" i="13"/>
  <c r="L534" i="13"/>
  <c r="H944" i="13"/>
  <c r="H284" i="13"/>
  <c r="G734" i="13"/>
  <c r="I874" i="13"/>
  <c r="H894" i="13"/>
  <c r="G884" i="13"/>
  <c r="I234" i="13"/>
  <c r="H974" i="13"/>
  <c r="I974" i="13"/>
  <c r="F984" i="13"/>
  <c r="H984" i="13"/>
  <c r="J974" i="13"/>
  <c r="L974" i="13"/>
  <c r="G974" i="13"/>
  <c r="I984" i="13"/>
  <c r="J984" i="13"/>
  <c r="K974" i="13"/>
  <c r="K984" i="13"/>
  <c r="L984" i="13"/>
  <c r="F338" i="14" s="1"/>
  <c r="F974" i="13"/>
  <c r="G984" i="13"/>
  <c r="E84" i="13"/>
  <c r="G84" i="13"/>
  <c r="K84" i="13"/>
  <c r="F84" i="13"/>
  <c r="J84" i="13"/>
  <c r="H84" i="13"/>
  <c r="L84" i="13"/>
  <c r="I84" i="13"/>
  <c r="K23" i="21"/>
  <c r="L91" i="11"/>
  <c r="H91" i="11"/>
  <c r="F91" i="11"/>
  <c r="G91" i="11"/>
  <c r="I91" i="11"/>
  <c r="J91" i="11"/>
  <c r="K91" i="11"/>
  <c r="J111" i="11"/>
  <c r="K101" i="11"/>
  <c r="I111" i="11"/>
  <c r="L101" i="11"/>
  <c r="I101" i="11"/>
  <c r="J101" i="11"/>
  <c r="K111" i="11"/>
  <c r="F101" i="11"/>
  <c r="H221" i="11"/>
  <c r="J481" i="11"/>
  <c r="K241" i="11"/>
  <c r="L201" i="11"/>
  <c r="I641" i="11"/>
  <c r="J611" i="11"/>
  <c r="L841" i="11"/>
  <c r="G501" i="11"/>
  <c r="H761" i="11"/>
  <c r="H511" i="11"/>
  <c r="F951" i="11"/>
  <c r="F171" i="11"/>
  <c r="K711" i="11"/>
  <c r="F591" i="11"/>
  <c r="F551" i="11"/>
  <c r="G301" i="11"/>
  <c r="L521" i="11"/>
  <c r="J291" i="11"/>
  <c r="I521" i="11"/>
  <c r="H161" i="11"/>
  <c r="L251" i="11"/>
  <c r="K551" i="11"/>
  <c r="H471" i="11"/>
  <c r="G521" i="11"/>
  <c r="J121" i="11"/>
  <c r="F521" i="11"/>
  <c r="I931" i="11"/>
  <c r="J891" i="11"/>
  <c r="J901" i="11"/>
  <c r="F431" i="11"/>
  <c r="G391" i="11"/>
  <c r="J251" i="11"/>
  <c r="L141" i="11"/>
  <c r="F201" i="11"/>
  <c r="G191" i="11"/>
  <c r="G611" i="11"/>
  <c r="F581" i="11"/>
  <c r="G321" i="11"/>
  <c r="K251" i="11"/>
  <c r="H711" i="11"/>
  <c r="J431" i="11"/>
  <c r="K341" i="11"/>
  <c r="H551" i="11"/>
  <c r="G491" i="11"/>
  <c r="L681" i="11"/>
  <c r="F251" i="11"/>
  <c r="H291" i="11"/>
  <c r="G711" i="11"/>
  <c r="L911" i="11"/>
  <c r="J781" i="11"/>
  <c r="F901" i="11"/>
  <c r="G911" i="11"/>
  <c r="I951" i="11"/>
  <c r="L581" i="11"/>
  <c r="F691" i="11"/>
  <c r="I471" i="11"/>
  <c r="L891" i="11"/>
  <c r="L531" i="11"/>
  <c r="J271" i="11"/>
  <c r="J871" i="11"/>
  <c r="H831" i="11"/>
  <c r="G741" i="11"/>
  <c r="G871" i="11"/>
  <c r="F961" i="11"/>
  <c r="F291" i="11"/>
  <c r="K361" i="11"/>
  <c r="F461" i="11"/>
  <c r="G311" i="11"/>
  <c r="H691" i="11"/>
  <c r="G841" i="11"/>
  <c r="F611" i="11"/>
  <c r="L341" i="11"/>
  <c r="K411" i="11"/>
  <c r="H911" i="11"/>
  <c r="K961" i="11"/>
  <c r="H331" i="11"/>
  <c r="J171" i="11"/>
  <c r="F261" i="11"/>
  <c r="J931" i="11"/>
  <c r="K511" i="11"/>
  <c r="H311" i="11"/>
  <c r="K311" i="11"/>
  <c r="J231" i="11"/>
  <c r="L931" i="11"/>
  <c r="I701" i="11"/>
  <c r="K741" i="11"/>
  <c r="L761" i="11"/>
  <c r="L701" i="11"/>
  <c r="G171" i="11"/>
  <c r="I851" i="11"/>
  <c r="H321" i="11"/>
  <c r="K681" i="11"/>
  <c r="J341" i="11"/>
  <c r="I221" i="11"/>
  <c r="L831" i="11"/>
  <c r="G791" i="11"/>
  <c r="L781" i="11"/>
  <c r="K841" i="11"/>
  <c r="I581" i="11"/>
  <c r="J961" i="11"/>
  <c r="I861" i="11"/>
  <c r="F701" i="11"/>
  <c r="K261" i="11"/>
  <c r="I731" i="11"/>
  <c r="G271" i="11"/>
  <c r="H301" i="11"/>
  <c r="F751" i="11"/>
  <c r="J831" i="11"/>
  <c r="J521" i="11"/>
  <c r="F761" i="11"/>
  <c r="G151" i="11"/>
  <c r="H781" i="11"/>
  <c r="F181" i="11"/>
  <c r="K471" i="11"/>
  <c r="L311" i="11"/>
  <c r="G341" i="11"/>
  <c r="L691" i="11"/>
  <c r="F391" i="11"/>
  <c r="H611" i="11"/>
  <c r="G891" i="11"/>
  <c r="G691" i="11"/>
  <c r="L941" i="11"/>
  <c r="I181" i="11"/>
  <c r="F501" i="11"/>
  <c r="H841" i="11"/>
  <c r="L281" i="11"/>
  <c r="J551" i="11"/>
  <c r="H431" i="11"/>
  <c r="H951" i="11"/>
  <c r="K811" i="11"/>
  <c r="J731" i="11"/>
  <c r="K141" i="11"/>
  <c r="H401" i="11"/>
  <c r="I431" i="11"/>
  <c r="G411" i="11"/>
  <c r="F151" i="11"/>
  <c r="I821" i="11"/>
  <c r="I481" i="11"/>
  <c r="I901" i="11"/>
  <c r="L611" i="11"/>
  <c r="J201" i="11"/>
  <c r="H121" i="11"/>
  <c r="L161" i="11"/>
  <c r="L321" i="11"/>
  <c r="F471" i="11"/>
  <c r="I331" i="11"/>
  <c r="H141" i="11"/>
  <c r="G881" i="11"/>
  <c r="J541" i="11"/>
  <c r="G551" i="11"/>
  <c r="H481" i="11"/>
  <c r="H751" i="11"/>
  <c r="L261" i="11"/>
  <c r="K281" i="11"/>
  <c r="H591" i="11"/>
  <c r="K541" i="11"/>
  <c r="F851" i="11"/>
  <c r="H671" i="11"/>
  <c r="K791" i="11"/>
  <c r="F941" i="11"/>
  <c r="K121" i="11"/>
  <c r="L791" i="11"/>
  <c r="F301" i="11"/>
  <c r="H421" i="11"/>
  <c r="K431" i="11"/>
  <c r="I511" i="11"/>
  <c r="G831" i="11"/>
  <c r="H151" i="11"/>
  <c r="G901" i="11"/>
  <c r="G781" i="11"/>
  <c r="H621" i="11"/>
  <c r="K611" i="11"/>
  <c r="H641" i="11"/>
  <c r="I631" i="11"/>
  <c r="H941" i="11"/>
  <c r="H721" i="11"/>
  <c r="J811" i="11"/>
  <c r="F111" i="11"/>
  <c r="F881" i="11"/>
  <c r="K901" i="11"/>
  <c r="L741" i="11"/>
  <c r="L351" i="11"/>
  <c r="K771" i="11"/>
  <c r="K171" i="11"/>
  <c r="F871" i="11"/>
  <c r="J161" i="11"/>
  <c r="H701" i="11"/>
  <c r="F491" i="11"/>
  <c r="J701" i="11"/>
  <c r="L171" i="11"/>
  <c r="I421" i="11"/>
  <c r="K721" i="11"/>
  <c r="F841" i="11"/>
  <c r="I441" i="11"/>
  <c r="H861" i="11"/>
  <c r="G351" i="11"/>
  <c r="K691" i="11"/>
  <c r="K401" i="11"/>
  <c r="J141" i="11"/>
  <c r="K231" i="11"/>
  <c r="F411" i="11"/>
  <c r="H251" i="11"/>
  <c r="F311" i="11"/>
  <c r="I791" i="11"/>
  <c r="H281" i="11"/>
  <c r="F341" i="11"/>
  <c r="H411" i="11"/>
  <c r="H201" i="11"/>
  <c r="F921" i="11"/>
  <c r="H101" i="11"/>
  <c r="G221" i="11"/>
  <c r="I451" i="11"/>
  <c r="L501" i="11"/>
  <c r="J721" i="11"/>
  <c r="F791" i="11"/>
  <c r="K201" i="11"/>
  <c r="H931" i="11"/>
  <c r="H361" i="11"/>
  <c r="H231" i="11"/>
  <c r="F131" i="11"/>
  <c r="J371" i="11"/>
  <c r="F511" i="11"/>
  <c r="F861" i="11"/>
  <c r="H441" i="11"/>
  <c r="F731" i="11"/>
  <c r="J791" i="11"/>
  <c r="H891" i="11"/>
  <c r="I751" i="11"/>
  <c r="J411" i="11"/>
  <c r="G401" i="11"/>
  <c r="K271" i="11"/>
  <c r="G431" i="11"/>
  <c r="K671" i="11"/>
  <c r="G291" i="11"/>
  <c r="I921" i="11"/>
  <c r="J261" i="11"/>
  <c r="L901" i="11"/>
  <c r="I241" i="11"/>
  <c r="I531" i="11"/>
  <c r="G941" i="11"/>
  <c r="I321" i="11"/>
  <c r="J301" i="11"/>
  <c r="L721" i="11"/>
  <c r="J331" i="11"/>
  <c r="L711" i="11"/>
  <c r="L851" i="11"/>
  <c r="H501" i="11"/>
  <c r="L511" i="11"/>
  <c r="L551" i="11"/>
  <c r="F271" i="11"/>
  <c r="H341" i="11"/>
  <c r="J511" i="11"/>
  <c r="G591" i="11"/>
  <c r="I301" i="11"/>
  <c r="G581" i="11"/>
  <c r="F541" i="11"/>
  <c r="I671" i="11"/>
  <c r="H171" i="11"/>
  <c r="L421" i="11"/>
  <c r="K861" i="11"/>
  <c r="F441" i="11"/>
  <c r="I841" i="11"/>
  <c r="K641" i="11"/>
  <c r="G161" i="11"/>
  <c r="K941" i="11"/>
  <c r="J621" i="11"/>
  <c r="F351" i="11"/>
  <c r="L361" i="11"/>
  <c r="I551" i="11"/>
  <c r="H131" i="11"/>
  <c r="L231" i="11"/>
  <c r="K521" i="11"/>
  <c r="L391" i="11"/>
  <c r="L121" i="11"/>
  <c r="F811" i="11"/>
  <c r="J461" i="11"/>
  <c r="G241" i="11"/>
  <c r="J151" i="11"/>
  <c r="J741" i="11"/>
  <c r="F931" i="11"/>
  <c r="K161" i="11"/>
  <c r="H391" i="11"/>
  <c r="G721" i="11"/>
  <c r="H241" i="11"/>
  <c r="J321" i="11"/>
  <c r="K701" i="11"/>
  <c r="I491" i="11"/>
  <c r="L671" i="11"/>
  <c r="G461" i="11"/>
  <c r="I191" i="11"/>
  <c r="L431" i="11"/>
  <c r="K911" i="11"/>
  <c r="K581" i="11"/>
  <c r="G731" i="11"/>
  <c r="G801" i="11"/>
  <c r="I811" i="11"/>
  <c r="G771" i="11"/>
  <c r="I541" i="11"/>
  <c r="G631" i="11"/>
  <c r="F741" i="11"/>
  <c r="L291" i="11"/>
  <c r="J531" i="11"/>
  <c r="G181" i="11"/>
  <c r="G281" i="11"/>
  <c r="I621" i="11"/>
  <c r="H731" i="11"/>
  <c r="G961" i="11"/>
  <c r="F331" i="11"/>
  <c r="K131" i="11"/>
  <c r="K931" i="11"/>
  <c r="I461" i="11"/>
  <c r="L631" i="11"/>
  <c r="I591" i="11"/>
  <c r="K621" i="11"/>
  <c r="G671" i="11"/>
  <c r="F821" i="11"/>
  <c r="H631" i="11"/>
  <c r="K531" i="11"/>
  <c r="F161" i="11"/>
  <c r="F721" i="11"/>
  <c r="I251" i="11"/>
  <c r="G441" i="11"/>
  <c r="L411" i="11"/>
  <c r="F371" i="11"/>
  <c r="J131" i="11"/>
  <c r="I411" i="11"/>
  <c r="L881" i="11"/>
  <c r="I801" i="11"/>
  <c r="K921" i="11"/>
  <c r="H371" i="11"/>
  <c r="J921" i="11"/>
  <c r="H461" i="11"/>
  <c r="K181" i="11"/>
  <c r="J361" i="11"/>
  <c r="G851" i="11"/>
  <c r="L771" i="11"/>
  <c r="K851" i="11"/>
  <c r="F781" i="11"/>
  <c r="L221" i="11"/>
  <c r="I691" i="11"/>
  <c r="I371" i="11"/>
  <c r="G481" i="11"/>
  <c r="J281" i="11"/>
  <c r="I771" i="11"/>
  <c r="J401" i="11"/>
  <c r="G531" i="11"/>
  <c r="K371" i="11"/>
  <c r="L921" i="11"/>
  <c r="F121" i="11"/>
  <c r="I131" i="11"/>
  <c r="F281" i="11"/>
  <c r="K881" i="11"/>
  <c r="L961" i="11"/>
  <c r="J631" i="11"/>
  <c r="J581" i="11"/>
  <c r="L451" i="11"/>
  <c r="I891" i="11"/>
  <c r="K751" i="11"/>
  <c r="G931" i="11"/>
  <c r="H681" i="11"/>
  <c r="L151" i="11"/>
  <c r="G451" i="11"/>
  <c r="L331" i="11"/>
  <c r="G201" i="11"/>
  <c r="I151" i="11"/>
  <c r="H111" i="11"/>
  <c r="G101" i="11"/>
  <c r="L271" i="11"/>
  <c r="L191" i="11"/>
  <c r="I721" i="11"/>
  <c r="I121" i="11"/>
  <c r="K301" i="11"/>
  <c r="F141" i="11"/>
  <c r="F321" i="11"/>
  <c r="L821" i="11"/>
  <c r="H261" i="11"/>
  <c r="F401" i="11"/>
  <c r="I781" i="11"/>
  <c r="F801" i="11"/>
  <c r="K151" i="11"/>
  <c r="J391" i="11"/>
  <c r="H741" i="11"/>
  <c r="J951" i="11"/>
  <c r="G751" i="11"/>
  <c r="F681" i="11"/>
  <c r="I341" i="11"/>
  <c r="K781" i="11"/>
  <c r="K801" i="11"/>
  <c r="H581" i="11"/>
  <c r="I741" i="11"/>
  <c r="L731" i="11"/>
  <c r="G111" i="11"/>
  <c r="I961" i="11"/>
  <c r="K351" i="11"/>
  <c r="I871" i="11"/>
  <c r="G681" i="11"/>
  <c r="H771" i="11"/>
  <c r="H351" i="11"/>
  <c r="J911" i="11"/>
  <c r="G951" i="11"/>
  <c r="F231" i="11"/>
  <c r="K331" i="11"/>
  <c r="L491" i="11"/>
  <c r="J641" i="11"/>
  <c r="K951" i="11"/>
  <c r="J351" i="11"/>
  <c r="J441" i="11"/>
  <c r="J681" i="11"/>
  <c r="L871" i="11"/>
  <c r="H271" i="11"/>
  <c r="K221" i="11"/>
  <c r="H491" i="11"/>
  <c r="L461" i="11"/>
  <c r="J591" i="11"/>
  <c r="G761" i="11"/>
  <c r="G421" i="11"/>
  <c r="J671" i="11"/>
  <c r="F771" i="11"/>
  <c r="G141" i="11"/>
  <c r="J801" i="11"/>
  <c r="F451" i="11"/>
  <c r="F481" i="11"/>
  <c r="L751" i="11"/>
  <c r="J881" i="11"/>
  <c r="L111" i="11"/>
  <c r="J221" i="11"/>
  <c r="G921" i="11"/>
  <c r="J311" i="11"/>
  <c r="I201" i="11"/>
  <c r="J501" i="11"/>
  <c r="K831" i="11"/>
  <c r="L861" i="11"/>
  <c r="K821" i="11"/>
  <c r="I271" i="11"/>
  <c r="H871" i="11"/>
  <c r="G131" i="11"/>
  <c r="I281" i="11"/>
  <c r="J841" i="11"/>
  <c r="I911" i="11"/>
  <c r="G121" i="11"/>
  <c r="H791" i="11"/>
  <c r="G821" i="11"/>
  <c r="H921" i="11"/>
  <c r="G861" i="11"/>
  <c r="J861" i="11"/>
  <c r="H811" i="11"/>
  <c r="H961" i="11"/>
  <c r="J851" i="11"/>
  <c r="L801" i="11"/>
  <c r="F421" i="11"/>
  <c r="G621" i="11"/>
  <c r="G371" i="11"/>
  <c r="I311" i="11"/>
  <c r="F241" i="11"/>
  <c r="I761" i="11"/>
  <c r="L301" i="11"/>
  <c r="L441" i="11"/>
  <c r="K631" i="11"/>
  <c r="J751" i="11"/>
  <c r="K291" i="11"/>
  <c r="K451" i="11"/>
  <c r="I361" i="11"/>
  <c r="H851" i="11"/>
  <c r="J181" i="11"/>
  <c r="L951" i="11"/>
  <c r="J491" i="11"/>
  <c r="K441" i="11"/>
  <c r="G361" i="11"/>
  <c r="I881" i="11"/>
  <c r="L471" i="11"/>
  <c r="K731" i="11"/>
  <c r="G331" i="11"/>
  <c r="J471" i="11"/>
  <c r="H901" i="11"/>
  <c r="H821" i="11"/>
  <c r="J761" i="11"/>
  <c r="J821" i="11"/>
  <c r="K391" i="11"/>
  <c r="I711" i="11"/>
  <c r="F531" i="11"/>
  <c r="H881" i="11"/>
  <c r="L371" i="11"/>
  <c r="H541" i="11"/>
  <c r="I231" i="11"/>
  <c r="I171" i="11"/>
  <c r="I141" i="11"/>
  <c r="J451" i="11"/>
  <c r="G261" i="11"/>
  <c r="G641" i="11"/>
  <c r="H451" i="11"/>
  <c r="J241" i="11"/>
  <c r="G701" i="11"/>
  <c r="L131" i="11"/>
  <c r="I501" i="11"/>
  <c r="K491" i="11"/>
  <c r="L481" i="11"/>
  <c r="G231" i="11"/>
  <c r="H521" i="11"/>
  <c r="F711" i="11"/>
  <c r="J191" i="11"/>
  <c r="F191" i="11"/>
  <c r="F891" i="11"/>
  <c r="K461" i="11"/>
  <c r="F221" i="11"/>
  <c r="I681" i="11"/>
  <c r="J941" i="11"/>
  <c r="F641" i="11"/>
  <c r="G511" i="11"/>
  <c r="J691" i="11"/>
  <c r="I611" i="11"/>
  <c r="K591" i="11"/>
  <c r="L591" i="11"/>
  <c r="K421" i="11"/>
  <c r="K871" i="11"/>
  <c r="K891" i="11"/>
  <c r="L241" i="11"/>
  <c r="F831" i="11"/>
  <c r="F671" i="11"/>
  <c r="I261" i="11"/>
  <c r="F361" i="11"/>
  <c r="F621" i="11"/>
  <c r="H801" i="11"/>
  <c r="I831" i="11"/>
  <c r="L621" i="11"/>
  <c r="I391" i="11"/>
  <c r="G541" i="11"/>
  <c r="H191" i="11"/>
  <c r="J711" i="11"/>
  <c r="J421" i="11"/>
  <c r="K191" i="11"/>
  <c r="I401" i="11"/>
  <c r="H181" i="11"/>
  <c r="F911" i="11"/>
  <c r="L401" i="11"/>
  <c r="L811" i="11"/>
  <c r="K321" i="11"/>
  <c r="G251" i="11"/>
  <c r="I941" i="11"/>
  <c r="L641" i="11"/>
  <c r="L181" i="11"/>
  <c r="F631" i="11"/>
  <c r="J771" i="11"/>
  <c r="G811" i="11"/>
  <c r="G471" i="11"/>
  <c r="I291" i="11"/>
  <c r="I161" i="11"/>
  <c r="I351" i="11"/>
  <c r="K481" i="11"/>
  <c r="L541" i="11"/>
  <c r="K501" i="11"/>
  <c r="K761" i="11"/>
  <c r="H531" i="11"/>
  <c r="G981" i="11"/>
  <c r="I981" i="11"/>
  <c r="H981" i="11"/>
  <c r="J981" i="11"/>
  <c r="F981" i="11"/>
  <c r="K981" i="11"/>
  <c r="L981" i="11"/>
  <c r="E98" i="11"/>
  <c r="J98" i="11"/>
  <c r="G98" i="11"/>
  <c r="H98" i="11"/>
  <c r="K98" i="11"/>
  <c r="I98" i="11"/>
  <c r="F98" i="11"/>
  <c r="L98" i="11"/>
  <c r="E92" i="13"/>
  <c r="H92" i="13"/>
  <c r="I92" i="13"/>
  <c r="J92" i="13"/>
  <c r="L92" i="13"/>
  <c r="G92" i="13"/>
  <c r="K92" i="13"/>
  <c r="F92" i="13"/>
  <c r="H128" i="11"/>
  <c r="I128" i="11"/>
  <c r="J128" i="11"/>
  <c r="G128" i="11"/>
  <c r="F128" i="11"/>
  <c r="L128" i="11"/>
  <c r="K128" i="11"/>
  <c r="E378" i="11"/>
  <c r="K378" i="11"/>
  <c r="L378" i="11"/>
  <c r="G378" i="11"/>
  <c r="H378" i="11"/>
  <c r="J378" i="11"/>
  <c r="I378" i="11"/>
  <c r="F378" i="11"/>
  <c r="I63" i="11"/>
  <c r="H63" i="11"/>
  <c r="J63" i="11"/>
  <c r="K63" i="11"/>
  <c r="F63" i="11"/>
  <c r="E63" i="11"/>
  <c r="G63" i="11"/>
  <c r="L63" i="11"/>
  <c r="E268" i="11"/>
  <c r="I268" i="11"/>
  <c r="G268" i="11"/>
  <c r="H268" i="11"/>
  <c r="F268" i="11"/>
  <c r="K268" i="11"/>
  <c r="L268" i="11"/>
  <c r="J268" i="11"/>
  <c r="G179" i="11"/>
  <c r="I179" i="11"/>
  <c r="F179" i="11"/>
  <c r="H179" i="11"/>
  <c r="K179" i="11"/>
  <c r="L179" i="11"/>
  <c r="J179" i="11"/>
  <c r="K245" i="21"/>
  <c r="J71" i="13"/>
  <c r="F71" i="13"/>
  <c r="K71" i="13"/>
  <c r="L71" i="13"/>
  <c r="H71" i="13"/>
  <c r="I71" i="13"/>
  <c r="G71" i="13"/>
  <c r="G81" i="13"/>
  <c r="I81" i="13"/>
  <c r="F81" i="13"/>
  <c r="L81" i="13"/>
  <c r="J81" i="13"/>
  <c r="H81" i="13"/>
  <c r="K81" i="13"/>
  <c r="K111" i="13"/>
  <c r="L91" i="13"/>
  <c r="J91" i="13"/>
  <c r="F101" i="13"/>
  <c r="L101" i="13"/>
  <c r="K101" i="13"/>
  <c r="G111" i="13"/>
  <c r="I111" i="13"/>
  <c r="G91" i="13"/>
  <c r="I91" i="13"/>
  <c r="G101" i="13"/>
  <c r="J101" i="13"/>
  <c r="H101" i="13"/>
  <c r="H111" i="13"/>
  <c r="J111" i="13"/>
  <c r="H91" i="13"/>
  <c r="K91" i="13"/>
  <c r="I101" i="13"/>
  <c r="L111" i="13"/>
  <c r="F111" i="13"/>
  <c r="F91" i="13"/>
  <c r="G121" i="13"/>
  <c r="L121" i="13"/>
  <c r="I121" i="13"/>
  <c r="K121" i="13"/>
  <c r="F121" i="13"/>
  <c r="H121" i="13"/>
  <c r="J121" i="13"/>
  <c r="G131" i="13"/>
  <c r="J131" i="13"/>
  <c r="I131" i="13"/>
  <c r="F131" i="13"/>
  <c r="H131" i="13"/>
  <c r="K131" i="13"/>
  <c r="L131" i="13"/>
  <c r="L141" i="13"/>
  <c r="H141" i="13"/>
  <c r="J141" i="13"/>
  <c r="K141" i="13"/>
  <c r="F141" i="13"/>
  <c r="G141" i="13"/>
  <c r="I141" i="13"/>
  <c r="L151" i="13"/>
  <c r="J151" i="13"/>
  <c r="H151" i="13"/>
  <c r="F151" i="13"/>
  <c r="I151" i="13"/>
  <c r="G151" i="13"/>
  <c r="K151" i="13"/>
  <c r="I161" i="13"/>
  <c r="F161" i="13"/>
  <c r="J161" i="13"/>
  <c r="G161" i="13"/>
  <c r="L161" i="13"/>
  <c r="H161" i="13"/>
  <c r="K161" i="13"/>
  <c r="G171" i="13"/>
  <c r="L171" i="13"/>
  <c r="F171" i="13"/>
  <c r="I171" i="13"/>
  <c r="K171" i="13"/>
  <c r="J171" i="13"/>
  <c r="H171" i="13"/>
  <c r="I191" i="13"/>
  <c r="G181" i="13"/>
  <c r="H181" i="13"/>
  <c r="J181" i="13"/>
  <c r="J191" i="13"/>
  <c r="L191" i="13"/>
  <c r="K181" i="13"/>
  <c r="I181" i="13"/>
  <c r="F191" i="13"/>
  <c r="K191" i="13"/>
  <c r="G191" i="13"/>
  <c r="L181" i="13"/>
  <c r="F181" i="13"/>
  <c r="H191" i="13"/>
  <c r="L211" i="13"/>
  <c r="I211" i="13"/>
  <c r="K211" i="13"/>
  <c r="F211" i="13"/>
  <c r="H211" i="13"/>
  <c r="G211" i="13"/>
  <c r="J211" i="13"/>
  <c r="J221" i="13"/>
  <c r="I201" i="13"/>
  <c r="H201" i="13"/>
  <c r="J201" i="13"/>
  <c r="G221" i="13"/>
  <c r="I221" i="13"/>
  <c r="G201" i="13"/>
  <c r="L201" i="13"/>
  <c r="K221" i="13"/>
  <c r="F221" i="13"/>
  <c r="K201" i="13"/>
  <c r="F201" i="13"/>
  <c r="H221" i="13"/>
  <c r="L221" i="13"/>
  <c r="I231" i="13"/>
  <c r="J241" i="13"/>
  <c r="F231" i="13"/>
  <c r="L231" i="13"/>
  <c r="K241" i="13"/>
  <c r="F241" i="13"/>
  <c r="K231" i="13"/>
  <c r="L241" i="13"/>
  <c r="G231" i="13"/>
  <c r="J231" i="13"/>
  <c r="I241" i="13"/>
  <c r="H241" i="13"/>
  <c r="H231" i="13"/>
  <c r="G241" i="13"/>
  <c r="K261" i="13"/>
  <c r="F261" i="13"/>
  <c r="G251" i="13"/>
  <c r="K251" i="13"/>
  <c r="I261" i="13"/>
  <c r="I251" i="13"/>
  <c r="G261" i="13"/>
  <c r="L261" i="13"/>
  <c r="H251" i="13"/>
  <c r="H261" i="13"/>
  <c r="L251" i="13"/>
  <c r="J261" i="13"/>
  <c r="F251" i="13"/>
  <c r="J251" i="13"/>
  <c r="L271" i="13"/>
  <c r="J271" i="13"/>
  <c r="G271" i="13"/>
  <c r="F271" i="13"/>
  <c r="H271" i="13"/>
  <c r="K271" i="13"/>
  <c r="I271" i="13"/>
  <c r="F281" i="13"/>
  <c r="L281" i="13"/>
  <c r="I281" i="13"/>
  <c r="G281" i="13"/>
  <c r="H281" i="13"/>
  <c r="J281" i="13"/>
  <c r="K281" i="13"/>
  <c r="F291" i="13"/>
  <c r="I291" i="13"/>
  <c r="K291" i="13"/>
  <c r="G291" i="13"/>
  <c r="J291" i="13"/>
  <c r="L291" i="13"/>
  <c r="H291" i="13"/>
  <c r="G311" i="13"/>
  <c r="J311" i="13"/>
  <c r="K311" i="13"/>
  <c r="L311" i="13"/>
  <c r="H311" i="13"/>
  <c r="I311" i="13"/>
  <c r="F311" i="13"/>
  <c r="K301" i="13"/>
  <c r="H301" i="13"/>
  <c r="L301" i="13"/>
  <c r="F301" i="13"/>
  <c r="J301" i="13"/>
  <c r="G301" i="13"/>
  <c r="I301" i="13"/>
  <c r="K321" i="13"/>
  <c r="J321" i="13"/>
  <c r="F321" i="13"/>
  <c r="H321" i="13"/>
  <c r="G321" i="13"/>
  <c r="I321" i="13"/>
  <c r="L321" i="13"/>
  <c r="L341" i="13"/>
  <c r="G341" i="13"/>
  <c r="K331" i="13"/>
  <c r="L331" i="13"/>
  <c r="H341" i="13"/>
  <c r="G331" i="13"/>
  <c r="I341" i="13"/>
  <c r="J331" i="13"/>
  <c r="K341" i="13"/>
  <c r="J341" i="13"/>
  <c r="F341" i="13"/>
  <c r="I331" i="13"/>
  <c r="H331" i="13"/>
  <c r="F331" i="13"/>
  <c r="H351" i="13"/>
  <c r="J351" i="13"/>
  <c r="G351" i="13"/>
  <c r="K351" i="13"/>
  <c r="I351" i="13"/>
  <c r="L351" i="13"/>
  <c r="F351" i="13"/>
  <c r="J361" i="13"/>
  <c r="G361" i="13"/>
  <c r="I361" i="13"/>
  <c r="L361" i="13"/>
  <c r="K361" i="13"/>
  <c r="H361" i="13"/>
  <c r="F361" i="13"/>
  <c r="G371" i="13"/>
  <c r="L371" i="13"/>
  <c r="H371" i="13"/>
  <c r="F371" i="13"/>
  <c r="J371" i="13"/>
  <c r="I371" i="13"/>
  <c r="K371" i="13"/>
  <c r="F381" i="13"/>
  <c r="H381" i="13"/>
  <c r="G381" i="13"/>
  <c r="I381" i="13"/>
  <c r="K381" i="13"/>
  <c r="J381" i="13"/>
  <c r="L381" i="13"/>
  <c r="J401" i="13"/>
  <c r="H391" i="13"/>
  <c r="G391" i="13"/>
  <c r="G401" i="13"/>
  <c r="F391" i="13"/>
  <c r="J391" i="13"/>
  <c r="F401" i="13"/>
  <c r="H401" i="13"/>
  <c r="L391" i="13"/>
  <c r="L401" i="13"/>
  <c r="I401" i="13"/>
  <c r="K401" i="13"/>
  <c r="I391" i="13"/>
  <c r="K391" i="13"/>
  <c r="J421" i="13"/>
  <c r="J411" i="13"/>
  <c r="L411" i="13"/>
  <c r="G421" i="13"/>
  <c r="F421" i="13"/>
  <c r="K421" i="13"/>
  <c r="K411" i="13"/>
  <c r="H411" i="13"/>
  <c r="F411" i="13"/>
  <c r="H421" i="13"/>
  <c r="I421" i="13"/>
  <c r="G411" i="13"/>
  <c r="I411" i="13"/>
  <c r="L421" i="13"/>
  <c r="I431" i="13"/>
  <c r="G431" i="13"/>
  <c r="J431" i="13"/>
  <c r="L431" i="13"/>
  <c r="F431" i="13"/>
  <c r="K431" i="13"/>
  <c r="H431" i="13"/>
  <c r="J441" i="13"/>
  <c r="H441" i="13"/>
  <c r="L441" i="13"/>
  <c r="K441" i="13"/>
  <c r="I441" i="13"/>
  <c r="F441" i="13"/>
  <c r="G441" i="13"/>
  <c r="L451" i="13"/>
  <c r="F451" i="13"/>
  <c r="H451" i="13"/>
  <c r="I451" i="13"/>
  <c r="J451" i="13"/>
  <c r="G451" i="13"/>
  <c r="K451" i="13"/>
  <c r="H461" i="13"/>
  <c r="J461" i="13"/>
  <c r="L461" i="13"/>
  <c r="F461" i="13"/>
  <c r="K461" i="13"/>
  <c r="I461" i="13"/>
  <c r="G461" i="13"/>
  <c r="K471" i="13"/>
  <c r="L471" i="13"/>
  <c r="H471" i="13"/>
  <c r="J471" i="13"/>
  <c r="G471" i="13"/>
  <c r="I471" i="13"/>
  <c r="F471" i="13"/>
  <c r="I481" i="13"/>
  <c r="L481" i="13"/>
  <c r="J481" i="13"/>
  <c r="G481" i="13"/>
  <c r="F481" i="13"/>
  <c r="H481" i="13"/>
  <c r="K481" i="13"/>
  <c r="F501" i="13"/>
  <c r="I491" i="13"/>
  <c r="G491" i="13"/>
  <c r="G501" i="13"/>
  <c r="H491" i="13"/>
  <c r="J501" i="13"/>
  <c r="L501" i="13"/>
  <c r="K491" i="13"/>
  <c r="I501" i="13"/>
  <c r="K501" i="13"/>
  <c r="H501" i="13"/>
  <c r="L491" i="13"/>
  <c r="J491" i="13"/>
  <c r="F491" i="13"/>
  <c r="F511" i="13"/>
  <c r="G511" i="13"/>
  <c r="F521" i="13"/>
  <c r="K521" i="13"/>
  <c r="I511" i="13"/>
  <c r="L511" i="13"/>
  <c r="J521" i="13"/>
  <c r="H511" i="13"/>
  <c r="H521" i="13"/>
  <c r="J511" i="13"/>
  <c r="K511" i="13"/>
  <c r="L521" i="13"/>
  <c r="I521" i="13"/>
  <c r="G521" i="13"/>
  <c r="J531" i="13"/>
  <c r="J541" i="13"/>
  <c r="G541" i="13"/>
  <c r="F531" i="13"/>
  <c r="L531" i="13"/>
  <c r="F541" i="13"/>
  <c r="I541" i="13"/>
  <c r="G531" i="13"/>
  <c r="I531" i="13"/>
  <c r="H541" i="13"/>
  <c r="L541" i="13"/>
  <c r="H531" i="13"/>
  <c r="K531" i="13"/>
  <c r="K541" i="13"/>
  <c r="I551" i="13"/>
  <c r="L551" i="13"/>
  <c r="G551" i="13"/>
  <c r="F551" i="13"/>
  <c r="K551" i="13"/>
  <c r="H551" i="13"/>
  <c r="J551" i="13"/>
  <c r="L571" i="13"/>
  <c r="H561" i="13"/>
  <c r="I561" i="13"/>
  <c r="I571" i="13"/>
  <c r="G571" i="13"/>
  <c r="K561" i="13"/>
  <c r="F571" i="13"/>
  <c r="J571" i="13"/>
  <c r="F561" i="13"/>
  <c r="J561" i="13"/>
  <c r="K571" i="13"/>
  <c r="H571" i="13"/>
  <c r="G561" i="13"/>
  <c r="L561" i="13"/>
  <c r="I581" i="13"/>
  <c r="F581" i="13"/>
  <c r="J581" i="13"/>
  <c r="G581" i="13"/>
  <c r="L581" i="13"/>
  <c r="K581" i="13"/>
  <c r="H581" i="13"/>
  <c r="L591" i="13"/>
  <c r="I591" i="13"/>
  <c r="G601" i="13"/>
  <c r="F601" i="13"/>
  <c r="I601" i="13"/>
  <c r="F591" i="13"/>
  <c r="G591" i="13"/>
  <c r="K591" i="13"/>
  <c r="K601" i="13"/>
  <c r="L601" i="13"/>
  <c r="J591" i="13"/>
  <c r="H591" i="13"/>
  <c r="J601" i="13"/>
  <c r="H601" i="13"/>
  <c r="F611" i="13"/>
  <c r="I611" i="13"/>
  <c r="L621" i="13"/>
  <c r="G621" i="13"/>
  <c r="G611" i="13"/>
  <c r="J621" i="13"/>
  <c r="K621" i="13"/>
  <c r="H611" i="13"/>
  <c r="J611" i="13"/>
  <c r="I621" i="13"/>
  <c r="F621" i="13"/>
  <c r="K611" i="13"/>
  <c r="L611" i="13"/>
  <c r="H621" i="13"/>
  <c r="L631" i="13"/>
  <c r="F631" i="13"/>
  <c r="I631" i="13"/>
  <c r="G631" i="13"/>
  <c r="J631" i="13"/>
  <c r="K631" i="13"/>
  <c r="H631" i="13"/>
  <c r="L641" i="13"/>
  <c r="H641" i="13"/>
  <c r="F641" i="13"/>
  <c r="K641" i="13"/>
  <c r="G641" i="13"/>
  <c r="J641" i="13"/>
  <c r="I641" i="13"/>
  <c r="F651" i="13"/>
  <c r="G651" i="13"/>
  <c r="H651" i="13"/>
  <c r="I651" i="13"/>
  <c r="K651" i="13"/>
  <c r="J651" i="13"/>
  <c r="L651" i="13"/>
  <c r="J661" i="13"/>
  <c r="F661" i="13"/>
  <c r="I661" i="13"/>
  <c r="G661" i="13"/>
  <c r="L661" i="13"/>
  <c r="K661" i="13"/>
  <c r="H661" i="13"/>
  <c r="H671" i="13"/>
  <c r="F671" i="13"/>
  <c r="J671" i="13"/>
  <c r="L671" i="13"/>
  <c r="I671" i="13"/>
  <c r="G671" i="13"/>
  <c r="K671" i="13"/>
  <c r="F681" i="13"/>
  <c r="H681" i="13"/>
  <c r="J681" i="13"/>
  <c r="K681" i="13"/>
  <c r="G681" i="13"/>
  <c r="I681" i="13"/>
  <c r="L681" i="13"/>
  <c r="K691" i="13"/>
  <c r="I691" i="13"/>
  <c r="K701" i="13"/>
  <c r="F701" i="13"/>
  <c r="H691" i="13"/>
  <c r="L691" i="13"/>
  <c r="J701" i="13"/>
  <c r="G691" i="13"/>
  <c r="F691" i="13"/>
  <c r="I701" i="13"/>
  <c r="J691" i="13"/>
  <c r="L701" i="13"/>
  <c r="H701" i="13"/>
  <c r="G701" i="13"/>
  <c r="F711" i="13"/>
  <c r="K711" i="13"/>
  <c r="G711" i="13"/>
  <c r="I711" i="13"/>
  <c r="H711" i="13"/>
  <c r="L711" i="13"/>
  <c r="J711" i="13"/>
  <c r="K721" i="13"/>
  <c r="F721" i="13"/>
  <c r="H721" i="13"/>
  <c r="J721" i="13"/>
  <c r="L721" i="13"/>
  <c r="I721" i="13"/>
  <c r="G721" i="13"/>
  <c r="H731" i="13"/>
  <c r="G731" i="13"/>
  <c r="I731" i="13"/>
  <c r="J731" i="13"/>
  <c r="K731" i="13"/>
  <c r="L731" i="13"/>
  <c r="F731" i="13"/>
  <c r="I741" i="13"/>
  <c r="K741" i="13"/>
  <c r="H741" i="13"/>
  <c r="J741" i="13"/>
  <c r="F741" i="13"/>
  <c r="L741" i="13"/>
  <c r="G741" i="13"/>
  <c r="J751" i="13"/>
  <c r="G751" i="13"/>
  <c r="G761" i="13"/>
  <c r="H761" i="13"/>
  <c r="H751" i="13"/>
  <c r="K751" i="13"/>
  <c r="F761" i="13"/>
  <c r="K761" i="13"/>
  <c r="L751" i="13"/>
  <c r="J761" i="13"/>
  <c r="F751" i="13"/>
  <c r="I751" i="13"/>
  <c r="L761" i="13"/>
  <c r="I761" i="13"/>
  <c r="K771" i="13"/>
  <c r="J771" i="13"/>
  <c r="L771" i="13"/>
  <c r="F771" i="13"/>
  <c r="G771" i="13"/>
  <c r="I771" i="13"/>
  <c r="H771" i="13"/>
  <c r="L781" i="13"/>
  <c r="K781" i="13"/>
  <c r="H781" i="13"/>
  <c r="I781" i="13"/>
  <c r="J781" i="13"/>
  <c r="F781" i="13"/>
  <c r="G781" i="13"/>
  <c r="I791" i="13"/>
  <c r="H791" i="13"/>
  <c r="K791" i="13"/>
  <c r="L791" i="13"/>
  <c r="F791" i="13"/>
  <c r="G791" i="13"/>
  <c r="J791" i="13"/>
  <c r="F801" i="13"/>
  <c r="K801" i="13"/>
  <c r="I801" i="13"/>
  <c r="G801" i="13"/>
  <c r="H801" i="13"/>
  <c r="J801" i="13"/>
  <c r="L801" i="13"/>
  <c r="L821" i="13"/>
  <c r="G821" i="13"/>
  <c r="G811" i="13"/>
  <c r="I811" i="13"/>
  <c r="L811" i="13"/>
  <c r="K821" i="13"/>
  <c r="F821" i="13"/>
  <c r="H811" i="13"/>
  <c r="I821" i="13"/>
  <c r="J821" i="13"/>
  <c r="J811" i="13"/>
  <c r="K811" i="13"/>
  <c r="H821" i="13"/>
  <c r="F811" i="13"/>
  <c r="I831" i="13"/>
  <c r="H831" i="13"/>
  <c r="F831" i="13"/>
  <c r="L831" i="13"/>
  <c r="J831" i="13"/>
  <c r="K831" i="13"/>
  <c r="G831" i="13"/>
  <c r="J851" i="13"/>
  <c r="H851" i="13"/>
  <c r="K841" i="13"/>
  <c r="F841" i="13"/>
  <c r="G841" i="13"/>
  <c r="L841" i="13"/>
  <c r="G851" i="13"/>
  <c r="F851" i="13"/>
  <c r="J841" i="13"/>
  <c r="I841" i="13"/>
  <c r="L851" i="13"/>
  <c r="K851" i="13"/>
  <c r="I851" i="13"/>
  <c r="H841" i="13"/>
  <c r="H861" i="13"/>
  <c r="F861" i="13"/>
  <c r="L861" i="13"/>
  <c r="G861" i="13"/>
  <c r="K861" i="13"/>
  <c r="J861" i="13"/>
  <c r="I861" i="13"/>
  <c r="G871" i="13"/>
  <c r="L871" i="13"/>
  <c r="I871" i="13"/>
  <c r="K871" i="13"/>
  <c r="F871" i="13"/>
  <c r="J871" i="13"/>
  <c r="H871" i="13"/>
  <c r="H891" i="13"/>
  <c r="I881" i="13"/>
  <c r="K881" i="13"/>
  <c r="I891" i="13"/>
  <c r="K891" i="13"/>
  <c r="G881" i="13"/>
  <c r="L881" i="13"/>
  <c r="G891" i="13"/>
  <c r="J881" i="13"/>
  <c r="L891" i="13"/>
  <c r="J891" i="13"/>
  <c r="F881" i="13"/>
  <c r="F891" i="13"/>
  <c r="H881" i="13"/>
  <c r="G901" i="13"/>
  <c r="H901" i="13"/>
  <c r="L901" i="13"/>
  <c r="F901" i="13"/>
  <c r="K901" i="13"/>
  <c r="J901" i="13"/>
  <c r="I901" i="13"/>
  <c r="K911" i="13"/>
  <c r="G911" i="13"/>
  <c r="I911" i="13"/>
  <c r="J911" i="13"/>
  <c r="H911" i="13"/>
  <c r="L911" i="13"/>
  <c r="F911" i="13"/>
  <c r="H921" i="13"/>
  <c r="F921" i="13"/>
  <c r="J921" i="13"/>
  <c r="L921" i="13"/>
  <c r="K921" i="13"/>
  <c r="G921" i="13"/>
  <c r="I921" i="13"/>
  <c r="H941" i="13"/>
  <c r="K931" i="13"/>
  <c r="F931" i="13"/>
  <c r="G941" i="13"/>
  <c r="I931" i="13"/>
  <c r="L931" i="13"/>
  <c r="F941" i="13"/>
  <c r="J941" i="13"/>
  <c r="H931" i="13"/>
  <c r="L941" i="13"/>
  <c r="K941" i="13"/>
  <c r="I941" i="13"/>
  <c r="G931" i="13"/>
  <c r="J931" i="13"/>
  <c r="H951" i="13"/>
  <c r="G951" i="13"/>
  <c r="L951" i="13"/>
  <c r="I951" i="13"/>
  <c r="K951" i="13"/>
  <c r="F951" i="13"/>
  <c r="J951" i="13"/>
  <c r="F961" i="13"/>
  <c r="L961" i="13"/>
  <c r="K971" i="13"/>
  <c r="F971" i="13"/>
  <c r="G971" i="13"/>
  <c r="L971" i="13"/>
  <c r="H961" i="13"/>
  <c r="K961" i="13"/>
  <c r="J971" i="13"/>
  <c r="H971" i="13"/>
  <c r="J961" i="13"/>
  <c r="I961" i="13"/>
  <c r="G961" i="13"/>
  <c r="I971" i="13"/>
  <c r="F991" i="13"/>
  <c r="G991" i="13"/>
  <c r="J981" i="13"/>
  <c r="F981" i="13"/>
  <c r="L991" i="13"/>
  <c r="K991" i="13"/>
  <c r="K981" i="13"/>
  <c r="L981" i="13"/>
  <c r="H991" i="13"/>
  <c r="I981" i="13"/>
  <c r="G981" i="13"/>
  <c r="I991" i="13"/>
  <c r="J991" i="13"/>
  <c r="H981" i="13"/>
  <c r="K21" i="26"/>
  <c r="L87" i="11"/>
  <c r="H87" i="11"/>
  <c r="G87" i="11"/>
  <c r="F87" i="11"/>
  <c r="J87" i="11"/>
  <c r="I87" i="11"/>
  <c r="K87" i="11"/>
  <c r="L107" i="11"/>
  <c r="J107" i="11"/>
  <c r="F107" i="11"/>
  <c r="H107" i="11"/>
  <c r="K107" i="11"/>
  <c r="G107" i="11"/>
  <c r="I107" i="11"/>
  <c r="G117" i="11"/>
  <c r="F117" i="11"/>
  <c r="I117" i="11"/>
  <c r="H117" i="11"/>
  <c r="J117" i="11"/>
  <c r="L117" i="11"/>
  <c r="K117" i="11"/>
  <c r="H127" i="11"/>
  <c r="J127" i="11"/>
  <c r="K127" i="11"/>
  <c r="L127" i="11"/>
  <c r="F127" i="11"/>
  <c r="J137" i="11"/>
  <c r="L147" i="11"/>
  <c r="J937" i="11"/>
  <c r="J287" i="11"/>
  <c r="F847" i="11"/>
  <c r="K937" i="11"/>
  <c r="K177" i="11"/>
  <c r="L897" i="11"/>
  <c r="L837" i="11"/>
  <c r="J727" i="11"/>
  <c r="J827" i="11"/>
  <c r="G497" i="11"/>
  <c r="L737" i="11"/>
  <c r="G527" i="11"/>
  <c r="J927" i="11"/>
  <c r="I137" i="11"/>
  <c r="G537" i="11"/>
  <c r="I877" i="11"/>
  <c r="L707" i="11"/>
  <c r="I847" i="11"/>
  <c r="H827" i="11"/>
  <c r="J877" i="11"/>
  <c r="J647" i="11"/>
  <c r="G637" i="11"/>
  <c r="L517" i="11"/>
  <c r="K817" i="11"/>
  <c r="H147" i="11"/>
  <c r="H207" i="11"/>
  <c r="H757" i="11"/>
  <c r="L507" i="11"/>
  <c r="H137" i="11"/>
  <c r="F577" i="11"/>
  <c r="G607" i="11"/>
  <c r="L647" i="11"/>
  <c r="L867" i="11"/>
  <c r="F897" i="11"/>
  <c r="L577" i="11"/>
  <c r="I497" i="11"/>
  <c r="H917" i="11"/>
  <c r="H577" i="11"/>
  <c r="F907" i="11"/>
  <c r="H537" i="11"/>
  <c r="F237" i="11"/>
  <c r="J317" i="11"/>
  <c r="K527" i="11"/>
  <c r="G687" i="11"/>
  <c r="K917" i="11"/>
  <c r="J847" i="11"/>
  <c r="F527" i="11"/>
  <c r="K287" i="11"/>
  <c r="F687" i="11"/>
  <c r="I757" i="11"/>
  <c r="H837" i="11"/>
  <c r="L467" i="11"/>
  <c r="H197" i="11"/>
  <c r="H507" i="11"/>
  <c r="L887" i="11"/>
  <c r="J817" i="11"/>
  <c r="G177" i="11"/>
  <c r="J467" i="11"/>
  <c r="H177" i="11"/>
  <c r="L607" i="11"/>
  <c r="I177" i="11"/>
  <c r="L447" i="11"/>
  <c r="K807" i="11"/>
  <c r="F917" i="11"/>
  <c r="K737" i="11"/>
  <c r="J917" i="11"/>
  <c r="H287" i="11"/>
  <c r="G307" i="11"/>
  <c r="H887" i="11"/>
  <c r="G197" i="11"/>
  <c r="J517" i="11"/>
  <c r="J657" i="11"/>
  <c r="H707" i="11"/>
  <c r="I237" i="11"/>
  <c r="I827" i="11"/>
  <c r="G737" i="11"/>
  <c r="J537" i="11"/>
  <c r="J757" i="11"/>
  <c r="F307" i="11"/>
  <c r="K577" i="11"/>
  <c r="I287" i="11"/>
  <c r="K207" i="11"/>
  <c r="F607" i="11"/>
  <c r="I747" i="11"/>
  <c r="K497" i="11"/>
  <c r="F267" i="11"/>
  <c r="L817" i="11"/>
  <c r="F537" i="11"/>
  <c r="G827" i="11"/>
  <c r="G937" i="11"/>
  <c r="K887" i="11"/>
  <c r="L847" i="11"/>
  <c r="H867" i="11"/>
  <c r="J867" i="11"/>
  <c r="J807" i="11"/>
  <c r="L537" i="11"/>
  <c r="F497" i="11"/>
  <c r="F467" i="11"/>
  <c r="L427" i="11"/>
  <c r="K647" i="11"/>
  <c r="I937" i="11"/>
  <c r="I127" i="11"/>
  <c r="G317" i="11"/>
  <c r="F637" i="11"/>
  <c r="G887" i="11"/>
  <c r="H907" i="11"/>
  <c r="K687" i="11"/>
  <c r="G517" i="11"/>
  <c r="J887" i="11"/>
  <c r="G877" i="11"/>
  <c r="H687" i="11"/>
  <c r="G757" i="11"/>
  <c r="H747" i="11"/>
  <c r="J747" i="11"/>
  <c r="I427" i="11"/>
  <c r="L747" i="11"/>
  <c r="J177" i="11"/>
  <c r="L207" i="11"/>
  <c r="I887" i="11"/>
  <c r="I647" i="11"/>
  <c r="I257" i="11"/>
  <c r="J147" i="11"/>
  <c r="F197" i="11"/>
  <c r="G267" i="11"/>
  <c r="L137" i="11"/>
  <c r="H427" i="11"/>
  <c r="K637" i="11"/>
  <c r="K427" i="11"/>
  <c r="L237" i="11"/>
  <c r="I567" i="11"/>
  <c r="H817" i="11"/>
  <c r="K517" i="11"/>
  <c r="G727" i="11"/>
  <c r="J707" i="11"/>
  <c r="J237" i="11"/>
  <c r="K267" i="11"/>
  <c r="G137" i="11"/>
  <c r="H807" i="11"/>
  <c r="H307" i="11"/>
  <c r="K447" i="11"/>
  <c r="I537" i="11"/>
  <c r="F257" i="11"/>
  <c r="L807" i="11"/>
  <c r="L657" i="11"/>
  <c r="L267" i="11"/>
  <c r="J607" i="11"/>
  <c r="H237" i="11"/>
  <c r="K147" i="11"/>
  <c r="J897" i="11"/>
  <c r="K467" i="11"/>
  <c r="K607" i="11"/>
  <c r="F737" i="11"/>
  <c r="J257" i="11"/>
  <c r="F927" i="11"/>
  <c r="L637" i="11"/>
  <c r="I507" i="11"/>
  <c r="H317" i="11"/>
  <c r="I657" i="11"/>
  <c r="I607" i="11"/>
  <c r="I687" i="11"/>
  <c r="F887" i="11"/>
  <c r="L827" i="11"/>
  <c r="I447" i="11"/>
  <c r="G847" i="11"/>
  <c r="F317" i="11"/>
  <c r="G837" i="11"/>
  <c r="H937" i="11"/>
  <c r="L757" i="11"/>
  <c r="H657" i="11"/>
  <c r="G147" i="11"/>
  <c r="K277" i="11"/>
  <c r="G907" i="11"/>
  <c r="K827" i="11"/>
  <c r="H517" i="11"/>
  <c r="F827" i="11"/>
  <c r="F567" i="11"/>
  <c r="H257" i="11"/>
  <c r="J277" i="11"/>
  <c r="G127" i="11"/>
  <c r="I897" i="11"/>
  <c r="H447" i="11"/>
  <c r="I637" i="11"/>
  <c r="J447" i="11"/>
  <c r="K537" i="11"/>
  <c r="K567" i="11"/>
  <c r="H847" i="11"/>
  <c r="G927" i="11"/>
  <c r="L727" i="11"/>
  <c r="L907" i="11"/>
  <c r="K847" i="11"/>
  <c r="H467" i="11"/>
  <c r="K727" i="11"/>
  <c r="J507" i="11"/>
  <c r="L317" i="11"/>
  <c r="G447" i="11"/>
  <c r="J837" i="11"/>
  <c r="F427" i="11"/>
  <c r="F137" i="11"/>
  <c r="I207" i="11"/>
  <c r="F877" i="11"/>
  <c r="J577" i="11"/>
  <c r="I577" i="11"/>
  <c r="G817" i="11"/>
  <c r="F207" i="11"/>
  <c r="G257" i="11"/>
  <c r="F747" i="11"/>
  <c r="H927" i="11"/>
  <c r="I277" i="11"/>
  <c r="F647" i="11"/>
  <c r="I197" i="11"/>
  <c r="G897" i="11"/>
  <c r="G207" i="11"/>
  <c r="F727" i="11"/>
  <c r="F937" i="11"/>
  <c r="I737" i="11"/>
  <c r="H277" i="11"/>
  <c r="I837" i="11"/>
  <c r="F447" i="11"/>
  <c r="F707" i="11"/>
  <c r="G657" i="11"/>
  <c r="K707" i="11"/>
  <c r="G807" i="11"/>
  <c r="F177" i="11"/>
  <c r="I147" i="11"/>
  <c r="F277" i="11"/>
  <c r="H567" i="11"/>
  <c r="J567" i="11"/>
  <c r="K927" i="11"/>
  <c r="L917" i="11"/>
  <c r="I267" i="11"/>
  <c r="G867" i="11"/>
  <c r="F837" i="11"/>
  <c r="L257" i="11"/>
  <c r="K907" i="11"/>
  <c r="I707" i="11"/>
  <c r="H877" i="11"/>
  <c r="G287" i="11"/>
  <c r="K657" i="11"/>
  <c r="J267" i="11"/>
  <c r="I317" i="11"/>
  <c r="I807" i="11"/>
  <c r="L177" i="11"/>
  <c r="I917" i="11"/>
  <c r="K237" i="11"/>
  <c r="G567" i="11"/>
  <c r="G747" i="11"/>
  <c r="J907" i="11"/>
  <c r="I927" i="11"/>
  <c r="L877" i="11"/>
  <c r="J687" i="11"/>
  <c r="H727" i="11"/>
  <c r="L567" i="11"/>
  <c r="J737" i="11"/>
  <c r="H897" i="11"/>
  <c r="K757" i="11"/>
  <c r="K317" i="11"/>
  <c r="K197" i="11"/>
  <c r="H737" i="11"/>
  <c r="K747" i="11"/>
  <c r="J427" i="11"/>
  <c r="J497" i="11"/>
  <c r="L937" i="11"/>
  <c r="I727" i="11"/>
  <c r="J527" i="11"/>
  <c r="L287" i="11"/>
  <c r="J307" i="11"/>
  <c r="F807" i="11"/>
  <c r="G707" i="11"/>
  <c r="K877" i="11"/>
  <c r="J207" i="11"/>
  <c r="G917" i="11"/>
  <c r="F147" i="11"/>
  <c r="I517" i="11"/>
  <c r="L927" i="11"/>
  <c r="G427" i="11"/>
  <c r="I867" i="11"/>
  <c r="F657" i="11"/>
  <c r="I527" i="11"/>
  <c r="K307" i="11"/>
  <c r="I817" i="11"/>
  <c r="F507" i="11"/>
  <c r="J197" i="11"/>
  <c r="G647" i="11"/>
  <c r="K137" i="11"/>
  <c r="F757" i="11"/>
  <c r="L197" i="11"/>
  <c r="K897" i="11"/>
  <c r="H647" i="11"/>
  <c r="I467" i="11"/>
  <c r="G507" i="11"/>
  <c r="H267" i="11"/>
  <c r="K867" i="11"/>
  <c r="K507" i="11"/>
  <c r="H497" i="11"/>
  <c r="F517" i="11"/>
  <c r="I307" i="11"/>
  <c r="I907" i="11"/>
  <c r="G467" i="11"/>
  <c r="K257" i="11"/>
  <c r="G577" i="11"/>
  <c r="F817" i="11"/>
  <c r="H607" i="11"/>
  <c r="K837" i="11"/>
  <c r="H527" i="11"/>
  <c r="G237" i="11"/>
  <c r="H637" i="11"/>
  <c r="L497" i="11"/>
  <c r="L687" i="11"/>
  <c r="J637" i="11"/>
  <c r="F867" i="11"/>
  <c r="F287" i="11"/>
  <c r="L527" i="11"/>
  <c r="L277" i="11"/>
  <c r="G277" i="11"/>
  <c r="L307" i="11"/>
  <c r="H977" i="11"/>
  <c r="L977" i="11"/>
  <c r="J977" i="11"/>
  <c r="K977" i="11"/>
  <c r="G977" i="11"/>
  <c r="I977" i="11"/>
  <c r="F977" i="11"/>
  <c r="E192" i="11"/>
  <c r="J192" i="11"/>
  <c r="G192" i="11"/>
  <c r="I192" i="11"/>
  <c r="F192" i="11"/>
  <c r="L192" i="11"/>
  <c r="K192" i="11"/>
  <c r="H192" i="11"/>
  <c r="E57" i="12"/>
  <c r="H57" i="12"/>
  <c r="K57" i="12"/>
  <c r="L57" i="12"/>
  <c r="G57" i="12"/>
  <c r="F57" i="12"/>
  <c r="J57" i="12"/>
  <c r="I57" i="12"/>
  <c r="E198" i="11"/>
  <c r="G198" i="11"/>
  <c r="J198" i="11"/>
  <c r="L198" i="11"/>
  <c r="H198" i="11"/>
  <c r="K198" i="11"/>
  <c r="I198" i="11"/>
  <c r="F198" i="11"/>
  <c r="L165" i="11"/>
  <c r="H165" i="11"/>
  <c r="F165" i="11"/>
  <c r="I165" i="11"/>
  <c r="J165" i="11"/>
  <c r="K165" i="11"/>
  <c r="G165" i="11"/>
  <c r="H138" i="11"/>
  <c r="F138" i="11"/>
  <c r="G138" i="11"/>
  <c r="I138" i="11"/>
  <c r="K138" i="11"/>
  <c r="J138" i="11"/>
  <c r="L138" i="11"/>
  <c r="K112" i="11"/>
  <c r="H112" i="11"/>
  <c r="G112" i="11"/>
  <c r="F112" i="11"/>
  <c r="I112" i="11"/>
  <c r="J112" i="11"/>
  <c r="L112" i="11"/>
  <c r="K133" i="22"/>
  <c r="I72" i="12"/>
  <c r="F72" i="12"/>
  <c r="J72" i="12"/>
  <c r="G72" i="12"/>
  <c r="K72" i="12"/>
  <c r="L72" i="12"/>
  <c r="H72" i="12"/>
  <c r="L82" i="12"/>
  <c r="H82" i="12"/>
  <c r="F82" i="12"/>
  <c r="J82" i="12"/>
  <c r="I82" i="12"/>
  <c r="G82" i="12"/>
  <c r="K82" i="12"/>
  <c r="G92" i="12"/>
  <c r="F92" i="12"/>
  <c r="L112" i="12"/>
  <c r="G112" i="12"/>
  <c r="I92" i="12"/>
  <c r="K92" i="12"/>
  <c r="J112" i="12"/>
  <c r="K112" i="12"/>
  <c r="L92" i="12"/>
  <c r="H112" i="12"/>
  <c r="H92" i="12"/>
  <c r="J92" i="12"/>
  <c r="F112" i="12"/>
  <c r="I112" i="12"/>
  <c r="G102" i="12"/>
  <c r="K102" i="12"/>
  <c r="F122" i="12"/>
  <c r="K122" i="12"/>
  <c r="L102" i="12"/>
  <c r="F102" i="12"/>
  <c r="J122" i="12"/>
  <c r="L122" i="12"/>
  <c r="H102" i="12"/>
  <c r="I102" i="12"/>
  <c r="G122" i="12"/>
  <c r="I122" i="12"/>
  <c r="J102" i="12"/>
  <c r="H122" i="12"/>
  <c r="H132" i="12"/>
  <c r="K132" i="12"/>
  <c r="L132" i="12"/>
  <c r="J132" i="12"/>
  <c r="G132" i="12"/>
  <c r="F132" i="12"/>
  <c r="I132" i="12"/>
  <c r="G142" i="12"/>
  <c r="J142" i="12"/>
  <c r="F142" i="12"/>
  <c r="I142" i="12"/>
  <c r="K142" i="12"/>
  <c r="L142" i="12"/>
  <c r="H142" i="12"/>
  <c r="I152" i="12"/>
  <c r="F152" i="12"/>
  <c r="K152" i="12"/>
  <c r="L152" i="12"/>
  <c r="H152" i="12"/>
  <c r="G152" i="12"/>
  <c r="J152" i="12"/>
  <c r="K162" i="12"/>
  <c r="F162" i="12"/>
  <c r="H172" i="12"/>
  <c r="K172" i="12"/>
  <c r="I162" i="12"/>
  <c r="I172" i="12"/>
  <c r="J162" i="12"/>
  <c r="G172" i="12"/>
  <c r="L162" i="12"/>
  <c r="J172" i="12"/>
  <c r="G162" i="12"/>
  <c r="H162" i="12"/>
  <c r="F172" i="12"/>
  <c r="L172" i="12"/>
  <c r="L182" i="12"/>
  <c r="I182" i="12"/>
  <c r="K182" i="12"/>
  <c r="H182" i="12"/>
  <c r="J182" i="12"/>
  <c r="F182" i="12"/>
  <c r="G182" i="12"/>
  <c r="K192" i="12"/>
  <c r="G192" i="12"/>
  <c r="J192" i="12"/>
  <c r="F192" i="12"/>
  <c r="L192" i="12"/>
  <c r="H192" i="12"/>
  <c r="I192" i="12"/>
  <c r="I202" i="12"/>
  <c r="K202" i="12"/>
  <c r="H202" i="12"/>
  <c r="L202" i="12"/>
  <c r="J202" i="12"/>
  <c r="F202" i="12"/>
  <c r="G202" i="12"/>
  <c r="J212" i="12"/>
  <c r="L212" i="12"/>
  <c r="K212" i="12"/>
  <c r="F212" i="12"/>
  <c r="G212" i="12"/>
  <c r="I212" i="12"/>
  <c r="H212" i="12"/>
  <c r="F222" i="12"/>
  <c r="K222" i="12"/>
  <c r="L222" i="12"/>
  <c r="H222" i="12"/>
  <c r="I222" i="12"/>
  <c r="G222" i="12"/>
  <c r="J222" i="12"/>
  <c r="G232" i="12"/>
  <c r="H232" i="12"/>
  <c r="I242" i="12"/>
  <c r="G242" i="12"/>
  <c r="J232" i="12"/>
  <c r="F242" i="12"/>
  <c r="I232" i="12"/>
  <c r="K242" i="12"/>
  <c r="L232" i="12"/>
  <c r="F232" i="12"/>
  <c r="K232" i="12"/>
  <c r="H242" i="12"/>
  <c r="J242" i="12"/>
  <c r="L242" i="12"/>
  <c r="H252" i="12"/>
  <c r="L252" i="12"/>
  <c r="J252" i="12"/>
  <c r="I252" i="12"/>
  <c r="K252" i="12"/>
  <c r="G252" i="12"/>
  <c r="F252" i="12"/>
  <c r="L262" i="12"/>
  <c r="K262" i="12"/>
  <c r="F262" i="12"/>
  <c r="H262" i="12"/>
  <c r="G262" i="12"/>
  <c r="I262" i="12"/>
  <c r="J262" i="12"/>
  <c r="K272" i="12"/>
  <c r="J272" i="12"/>
  <c r="F272" i="12"/>
  <c r="G272" i="12"/>
  <c r="H272" i="12"/>
  <c r="I272" i="12"/>
  <c r="L272" i="12"/>
  <c r="I282" i="12"/>
  <c r="H282" i="12"/>
  <c r="L282" i="12"/>
  <c r="J282" i="12"/>
  <c r="K282" i="12"/>
  <c r="G282" i="12"/>
  <c r="F282" i="12"/>
  <c r="F292" i="12"/>
  <c r="L292" i="12"/>
  <c r="H292" i="12"/>
  <c r="K292" i="12"/>
  <c r="J292" i="12"/>
  <c r="I292" i="12"/>
  <c r="G292" i="12"/>
  <c r="J302" i="12"/>
  <c r="G302" i="12"/>
  <c r="K302" i="12"/>
  <c r="L302" i="12"/>
  <c r="I302" i="12"/>
  <c r="H302" i="12"/>
  <c r="F302" i="12"/>
  <c r="J312" i="12"/>
  <c r="K312" i="12"/>
  <c r="H312" i="12"/>
  <c r="F312" i="12"/>
  <c r="L312" i="12"/>
  <c r="G312" i="12"/>
  <c r="I312" i="12"/>
  <c r="F322" i="12"/>
  <c r="H322" i="12"/>
  <c r="L322" i="12"/>
  <c r="K322" i="12"/>
  <c r="G322" i="12"/>
  <c r="J322" i="12"/>
  <c r="I322" i="12"/>
  <c r="K332" i="12"/>
  <c r="I332" i="12"/>
  <c r="I342" i="12"/>
  <c r="L342" i="12"/>
  <c r="K342" i="12"/>
  <c r="J332" i="12"/>
  <c r="L332" i="12"/>
  <c r="H342" i="12"/>
  <c r="F332" i="12"/>
  <c r="F342" i="12"/>
  <c r="H332" i="12"/>
  <c r="G332" i="12"/>
  <c r="G342" i="12"/>
  <c r="J342" i="12"/>
  <c r="F352" i="12"/>
  <c r="K352" i="12"/>
  <c r="J352" i="12"/>
  <c r="H352" i="12"/>
  <c r="G352" i="12"/>
  <c r="I352" i="12"/>
  <c r="L352" i="12"/>
  <c r="K362" i="12"/>
  <c r="I362" i="12"/>
  <c r="H362" i="12"/>
  <c r="L362" i="12"/>
  <c r="J362" i="12"/>
  <c r="G362" i="12"/>
  <c r="F362" i="12"/>
  <c r="G372" i="12"/>
  <c r="F372" i="12"/>
  <c r="L382" i="12"/>
  <c r="J382" i="12"/>
  <c r="F382" i="12"/>
  <c r="K372" i="12"/>
  <c r="K382" i="12"/>
  <c r="H382" i="12"/>
  <c r="H372" i="12"/>
  <c r="L372" i="12"/>
  <c r="I382" i="12"/>
  <c r="G382" i="12"/>
  <c r="I372" i="12"/>
  <c r="J372" i="12"/>
  <c r="K392" i="12"/>
  <c r="I392" i="12"/>
  <c r="L392" i="12"/>
  <c r="G392" i="12"/>
  <c r="F392" i="12"/>
  <c r="J392" i="12"/>
  <c r="H392" i="12"/>
  <c r="F412" i="12"/>
  <c r="J422" i="12"/>
  <c r="K422" i="12"/>
  <c r="G402" i="12"/>
  <c r="I402" i="12"/>
  <c r="H422" i="12"/>
  <c r="K402" i="12"/>
  <c r="G412" i="12"/>
  <c r="L412" i="12"/>
  <c r="L422" i="12"/>
  <c r="F422" i="12"/>
  <c r="J402" i="12"/>
  <c r="H402" i="12"/>
  <c r="J412" i="12"/>
  <c r="L402" i="12"/>
  <c r="I412" i="12"/>
  <c r="K412" i="12"/>
  <c r="G422" i="12"/>
  <c r="F402" i="12"/>
  <c r="H412" i="12"/>
  <c r="I422" i="12"/>
  <c r="J432" i="12"/>
  <c r="H432" i="12"/>
  <c r="K432" i="12"/>
  <c r="I432" i="12"/>
  <c r="L432" i="12"/>
  <c r="G432" i="12"/>
  <c r="F432" i="12"/>
  <c r="H442" i="12"/>
  <c r="I442" i="12"/>
  <c r="G442" i="12"/>
  <c r="L442" i="12"/>
  <c r="J442" i="12"/>
  <c r="K442" i="12"/>
  <c r="F442" i="12"/>
  <c r="I452" i="12"/>
  <c r="L452" i="12"/>
  <c r="G452" i="12"/>
  <c r="K452" i="12"/>
  <c r="H452" i="12"/>
  <c r="J452" i="12"/>
  <c r="F452" i="12"/>
  <c r="L462" i="12"/>
  <c r="H472" i="12"/>
  <c r="J472" i="12"/>
  <c r="J462" i="12"/>
  <c r="H462" i="12"/>
  <c r="I462" i="12"/>
  <c r="F472" i="12"/>
  <c r="G472" i="12"/>
  <c r="K462" i="12"/>
  <c r="G462" i="12"/>
  <c r="I472" i="12"/>
  <c r="L472" i="12"/>
  <c r="F462" i="12"/>
  <c r="K472" i="12"/>
  <c r="K482" i="12"/>
  <c r="F482" i="12"/>
  <c r="H482" i="12"/>
  <c r="I482" i="12"/>
  <c r="G482" i="12"/>
  <c r="L482" i="12"/>
  <c r="J482" i="12"/>
  <c r="F502" i="12"/>
  <c r="I492" i="12"/>
  <c r="L492" i="12"/>
  <c r="K502" i="12"/>
  <c r="G502" i="12"/>
  <c r="H502" i="12"/>
  <c r="F492" i="12"/>
  <c r="K492" i="12"/>
  <c r="J502" i="12"/>
  <c r="L502" i="12"/>
  <c r="I502" i="12"/>
  <c r="G492" i="12"/>
  <c r="H492" i="12"/>
  <c r="J492" i="12"/>
  <c r="I512" i="12"/>
  <c r="J512" i="12"/>
  <c r="L522" i="12"/>
  <c r="F522" i="12"/>
  <c r="H512" i="12"/>
  <c r="H522" i="12"/>
  <c r="F512" i="12"/>
  <c r="J522" i="12"/>
  <c r="G512" i="12"/>
  <c r="L512" i="12"/>
  <c r="G522" i="12"/>
  <c r="I522" i="12"/>
  <c r="K512" i="12"/>
  <c r="K522" i="12"/>
  <c r="J542" i="12"/>
  <c r="L542" i="12"/>
  <c r="I532" i="12"/>
  <c r="J532" i="12"/>
  <c r="G542" i="12"/>
  <c r="H532" i="12"/>
  <c r="G532" i="12"/>
  <c r="F542" i="12"/>
  <c r="I542" i="12"/>
  <c r="L532" i="12"/>
  <c r="H542" i="12"/>
  <c r="K542" i="12"/>
  <c r="F532" i="12"/>
  <c r="K532" i="12"/>
  <c r="F562" i="12"/>
  <c r="I562" i="12"/>
  <c r="L552" i="12"/>
  <c r="J552" i="12"/>
  <c r="J562" i="12"/>
  <c r="G562" i="12"/>
  <c r="F552" i="12"/>
  <c r="G552" i="12"/>
  <c r="K562" i="12"/>
  <c r="I552" i="12"/>
  <c r="L562" i="12"/>
  <c r="H562" i="12"/>
  <c r="H552" i="12"/>
  <c r="K552" i="12"/>
  <c r="I572" i="12"/>
  <c r="H572" i="12"/>
  <c r="J572" i="12"/>
  <c r="F572" i="12"/>
  <c r="G572" i="12"/>
  <c r="L572" i="12"/>
  <c r="K572" i="12"/>
  <c r="K582" i="12"/>
  <c r="L582" i="12"/>
  <c r="H582" i="12"/>
  <c r="J582" i="12"/>
  <c r="G582" i="12"/>
  <c r="F582" i="12"/>
  <c r="I582" i="12"/>
  <c r="G592" i="12"/>
  <c r="L592" i="12"/>
  <c r="K592" i="12"/>
  <c r="I592" i="12"/>
  <c r="J592" i="12"/>
  <c r="F592" i="12"/>
  <c r="H592" i="12"/>
  <c r="K602" i="12"/>
  <c r="L602" i="12"/>
  <c r="I602" i="12"/>
  <c r="F602" i="12"/>
  <c r="J602" i="12"/>
  <c r="H602" i="12"/>
  <c r="G602" i="12"/>
  <c r="I612" i="12"/>
  <c r="I622" i="12"/>
  <c r="F612" i="12"/>
  <c r="K612" i="12"/>
  <c r="F622" i="12"/>
  <c r="J622" i="12"/>
  <c r="L612" i="12"/>
  <c r="G612" i="12"/>
  <c r="G622" i="12"/>
  <c r="L622" i="12"/>
  <c r="H612" i="12"/>
  <c r="J612" i="12"/>
  <c r="H622" i="12"/>
  <c r="K622" i="12"/>
  <c r="K632" i="12"/>
  <c r="H632" i="12"/>
  <c r="J642" i="12"/>
  <c r="F632" i="12"/>
  <c r="J632" i="12"/>
  <c r="I632" i="12"/>
  <c r="H642" i="12"/>
  <c r="G642" i="12"/>
  <c r="F642" i="12"/>
  <c r="L632" i="12"/>
  <c r="G632" i="12"/>
  <c r="I642" i="12"/>
  <c r="K642" i="12"/>
  <c r="L642" i="12"/>
  <c r="H652" i="12"/>
  <c r="K652" i="12"/>
  <c r="I652" i="12"/>
  <c r="G652" i="12"/>
  <c r="F652" i="12"/>
  <c r="J652" i="12"/>
  <c r="L652" i="12"/>
  <c r="I662" i="12"/>
  <c r="L672" i="12"/>
  <c r="L662" i="12"/>
  <c r="H672" i="12"/>
  <c r="G672" i="12"/>
  <c r="J662" i="12"/>
  <c r="K662" i="12"/>
  <c r="K672" i="12"/>
  <c r="F672" i="12"/>
  <c r="G662" i="12"/>
  <c r="F662" i="12"/>
  <c r="H662" i="12"/>
  <c r="J672" i="12"/>
  <c r="I672" i="12"/>
  <c r="G682" i="12"/>
  <c r="H682" i="12"/>
  <c r="I682" i="12"/>
  <c r="K682" i="12"/>
  <c r="L682" i="12"/>
  <c r="J682" i="12"/>
  <c r="F682" i="12"/>
  <c r="F702" i="12"/>
  <c r="I702" i="12"/>
  <c r="L692" i="12"/>
  <c r="H702" i="12"/>
  <c r="J692" i="12"/>
  <c r="H692" i="12"/>
  <c r="L702" i="12"/>
  <c r="G702" i="12"/>
  <c r="F692" i="12"/>
  <c r="K692" i="12"/>
  <c r="J702" i="12"/>
  <c r="K702" i="12"/>
  <c r="G692" i="12"/>
  <c r="I692" i="12"/>
  <c r="G712" i="12"/>
  <c r="K712" i="12"/>
  <c r="J722" i="12"/>
  <c r="I722" i="12"/>
  <c r="L712" i="12"/>
  <c r="H712" i="12"/>
  <c r="F722" i="12"/>
  <c r="I712" i="12"/>
  <c r="F712" i="12"/>
  <c r="G722" i="12"/>
  <c r="L722" i="12"/>
  <c r="J712" i="12"/>
  <c r="K722" i="12"/>
  <c r="H722" i="12"/>
  <c r="L732" i="12"/>
  <c r="H732" i="12"/>
  <c r="J732" i="12"/>
  <c r="K732" i="12"/>
  <c r="F732" i="12"/>
  <c r="G732" i="12"/>
  <c r="I732" i="12"/>
  <c r="L742" i="12"/>
  <c r="I742" i="12"/>
  <c r="G742" i="12"/>
  <c r="F742" i="12"/>
  <c r="J742" i="12"/>
  <c r="H742" i="12"/>
  <c r="K742" i="12"/>
  <c r="H752" i="12"/>
  <c r="J752" i="12"/>
  <c r="K762" i="12"/>
  <c r="H762" i="12"/>
  <c r="F752" i="12"/>
  <c r="L752" i="12"/>
  <c r="J762" i="12"/>
  <c r="I762" i="12"/>
  <c r="G752" i="12"/>
  <c r="L762" i="12"/>
  <c r="K752" i="12"/>
  <c r="I752" i="12"/>
  <c r="G762" i="12"/>
  <c r="F762" i="12"/>
  <c r="I772" i="12"/>
  <c r="F772" i="12"/>
  <c r="K772" i="12"/>
  <c r="L772" i="12"/>
  <c r="H772" i="12"/>
  <c r="J772" i="12"/>
  <c r="G772" i="12"/>
  <c r="J782" i="12"/>
  <c r="G782" i="12"/>
  <c r="F792" i="12"/>
  <c r="G792" i="12"/>
  <c r="F782" i="12"/>
  <c r="L782" i="12"/>
  <c r="I792" i="12"/>
  <c r="J792" i="12"/>
  <c r="K782" i="12"/>
  <c r="I782" i="12"/>
  <c r="L792" i="12"/>
  <c r="K792" i="12"/>
  <c r="H782" i="12"/>
  <c r="H792" i="12"/>
  <c r="K802" i="12"/>
  <c r="J802" i="12"/>
  <c r="H802" i="12"/>
  <c r="I802" i="12"/>
  <c r="G802" i="12"/>
  <c r="L802" i="12"/>
  <c r="F802" i="12"/>
  <c r="K822" i="12"/>
  <c r="G822" i="12"/>
  <c r="G812" i="12"/>
  <c r="K812" i="12"/>
  <c r="L822" i="12"/>
  <c r="H822" i="12"/>
  <c r="J812" i="12"/>
  <c r="I812" i="12"/>
  <c r="I822" i="12"/>
  <c r="F822" i="12"/>
  <c r="F812" i="12"/>
  <c r="L812" i="12"/>
  <c r="J822" i="12"/>
  <c r="H812" i="12"/>
  <c r="H832" i="12"/>
  <c r="I832" i="12"/>
  <c r="F842" i="12"/>
  <c r="H842" i="12"/>
  <c r="L832" i="12"/>
  <c r="F832" i="12"/>
  <c r="J832" i="12"/>
  <c r="L842" i="12"/>
  <c r="K842" i="12"/>
  <c r="I842" i="12"/>
  <c r="K832" i="12"/>
  <c r="J842" i="12"/>
  <c r="G832" i="12"/>
  <c r="G842" i="12"/>
  <c r="K852" i="12"/>
  <c r="G852" i="12"/>
  <c r="J852" i="12"/>
  <c r="H852" i="12"/>
  <c r="L852" i="12"/>
  <c r="F852" i="12"/>
  <c r="I852" i="12"/>
  <c r="G872" i="12"/>
  <c r="H872" i="12"/>
  <c r="I862" i="12"/>
  <c r="J862" i="12"/>
  <c r="H862" i="12"/>
  <c r="J872" i="12"/>
  <c r="F872" i="12"/>
  <c r="K862" i="12"/>
  <c r="L862" i="12"/>
  <c r="L872" i="12"/>
  <c r="I872" i="12"/>
  <c r="F862" i="12"/>
  <c r="K872" i="12"/>
  <c r="G862" i="12"/>
  <c r="F882" i="12"/>
  <c r="K882" i="12"/>
  <c r="J882" i="12"/>
  <c r="I882" i="12"/>
  <c r="H882" i="12"/>
  <c r="G882" i="12"/>
  <c r="L882" i="12"/>
  <c r="I892" i="12"/>
  <c r="L892" i="12"/>
  <c r="F892" i="12"/>
  <c r="G892" i="12"/>
  <c r="J892" i="12"/>
  <c r="H892" i="12"/>
  <c r="K892" i="12"/>
  <c r="J902" i="12"/>
  <c r="I902" i="12"/>
  <c r="K912" i="12"/>
  <c r="G912" i="12"/>
  <c r="F902" i="12"/>
  <c r="L912" i="12"/>
  <c r="H902" i="12"/>
  <c r="H912" i="12"/>
  <c r="I912" i="12"/>
  <c r="G902" i="12"/>
  <c r="J912" i="12"/>
  <c r="L902" i="12"/>
  <c r="K902" i="12"/>
  <c r="F912" i="12"/>
  <c r="J922" i="12"/>
  <c r="G922" i="12"/>
  <c r="K922" i="12"/>
  <c r="L922" i="12"/>
  <c r="F922" i="12"/>
  <c r="H922" i="12"/>
  <c r="I922" i="12"/>
  <c r="J932" i="12"/>
  <c r="L932" i="12"/>
  <c r="H932" i="12"/>
  <c r="G932" i="12"/>
  <c r="K932" i="12"/>
  <c r="I932" i="12"/>
  <c r="F932" i="12"/>
  <c r="K942" i="12"/>
  <c r="I942" i="12"/>
  <c r="J942" i="12"/>
  <c r="F942" i="12"/>
  <c r="G942" i="12"/>
  <c r="L942" i="12"/>
  <c r="H942" i="12"/>
  <c r="G962" i="12"/>
  <c r="G952" i="12"/>
  <c r="K952" i="12"/>
  <c r="I962" i="12"/>
  <c r="H962" i="12"/>
  <c r="L952" i="12"/>
  <c r="L962" i="12"/>
  <c r="F962" i="12"/>
  <c r="F952" i="12"/>
  <c r="I952" i="12"/>
  <c r="J952" i="12"/>
  <c r="J962" i="12"/>
  <c r="K962" i="12"/>
  <c r="H952" i="12"/>
  <c r="G972" i="12"/>
  <c r="I972" i="12"/>
  <c r="H972" i="12"/>
  <c r="K972" i="12"/>
  <c r="J972" i="12"/>
  <c r="L972" i="12"/>
  <c r="V331" i="14" s="1"/>
  <c r="F972" i="12"/>
  <c r="F982" i="12"/>
  <c r="G982" i="12"/>
  <c r="L982" i="12"/>
  <c r="V334" i="14" s="1"/>
  <c r="J982" i="12"/>
  <c r="K982" i="12"/>
  <c r="H982" i="12"/>
  <c r="I982" i="12"/>
  <c r="F55" i="11"/>
  <c r="I55" i="11"/>
  <c r="J55" i="11"/>
  <c r="K55" i="11"/>
  <c r="H55" i="11"/>
  <c r="L55" i="11"/>
  <c r="G55" i="11"/>
  <c r="E55" i="11"/>
  <c r="E318" i="11"/>
  <c r="F318" i="11"/>
  <c r="H318" i="11"/>
  <c r="K318" i="11"/>
  <c r="J318" i="11"/>
  <c r="I318" i="11"/>
  <c r="L318" i="11"/>
  <c r="G318" i="11"/>
  <c r="H142" i="11"/>
  <c r="I142" i="11"/>
  <c r="F142" i="11"/>
  <c r="L142" i="11"/>
  <c r="K142" i="11"/>
  <c r="G142" i="11"/>
  <c r="J142" i="11"/>
  <c r="G78" i="11"/>
  <c r="F78" i="11"/>
  <c r="K78" i="11"/>
  <c r="L78" i="11"/>
  <c r="J78" i="11"/>
  <c r="H78" i="11"/>
  <c r="E78" i="11"/>
  <c r="I78" i="11"/>
  <c r="E60" i="12"/>
  <c r="D337" i="14" s="1"/>
  <c r="K60" i="12"/>
  <c r="F60" i="12"/>
  <c r="H60" i="12"/>
  <c r="G60" i="12"/>
  <c r="J60" i="12"/>
  <c r="I60" i="12"/>
  <c r="L60" i="12"/>
  <c r="E222" i="11"/>
  <c r="H222" i="11"/>
  <c r="G222" i="11"/>
  <c r="I222" i="11"/>
  <c r="J222" i="11"/>
  <c r="K222" i="11"/>
  <c r="F222" i="11"/>
  <c r="L222" i="11"/>
  <c r="G158" i="11"/>
  <c r="L158" i="11"/>
  <c r="H158" i="11"/>
  <c r="F158" i="11"/>
  <c r="K158" i="11"/>
  <c r="I158" i="11"/>
  <c r="J158" i="11"/>
  <c r="L148" i="11"/>
  <c r="K148" i="11"/>
  <c r="I148" i="11"/>
  <c r="G148" i="11"/>
  <c r="J148" i="11"/>
  <c r="F148" i="11"/>
  <c r="H148" i="11"/>
  <c r="E62" i="13"/>
  <c r="I62" i="13"/>
  <c r="L62" i="13"/>
  <c r="G62" i="13"/>
  <c r="J62" i="13"/>
  <c r="H62" i="13"/>
  <c r="F62" i="13"/>
  <c r="K62" i="13"/>
  <c r="J991" i="11"/>
  <c r="H991" i="11"/>
  <c r="I984" i="12"/>
  <c r="H984" i="12"/>
  <c r="H987" i="13"/>
  <c r="K987" i="13"/>
  <c r="F990" i="11"/>
  <c r="I990" i="11"/>
  <c r="H986" i="13"/>
  <c r="G986" i="13"/>
  <c r="F990" i="12"/>
  <c r="K990" i="12"/>
  <c r="F986" i="11"/>
  <c r="H988" i="12"/>
  <c r="F985" i="13"/>
  <c r="K987" i="12"/>
  <c r="I987" i="12"/>
  <c r="H1001" i="11"/>
  <c r="L1001" i="13"/>
  <c r="L986" i="12"/>
  <c r="J1000" i="13"/>
  <c r="E106" i="11"/>
  <c r="L331" i="14" l="1"/>
  <c r="L67" i="14"/>
  <c r="L151" i="14"/>
  <c r="H190" i="14"/>
  <c r="H100" i="14"/>
  <c r="R313" i="14"/>
  <c r="R229" i="14"/>
  <c r="R91" i="14"/>
  <c r="R163" i="14"/>
  <c r="R175" i="14"/>
  <c r="R259" i="14"/>
  <c r="R217" i="14"/>
  <c r="R130" i="14"/>
  <c r="R103" i="14"/>
  <c r="R169" i="14"/>
  <c r="R325" i="14"/>
  <c r="F334" i="14"/>
  <c r="F157" i="14"/>
  <c r="F217" i="14"/>
  <c r="F316" i="14"/>
  <c r="F130" i="14"/>
  <c r="F136" i="14"/>
  <c r="F232" i="14"/>
  <c r="L334" i="14"/>
  <c r="L265" i="14"/>
  <c r="L208" i="14"/>
  <c r="L169" i="14"/>
  <c r="L61" i="14"/>
  <c r="L253" i="14"/>
  <c r="H157" i="14"/>
  <c r="H67" i="14"/>
  <c r="H151" i="14"/>
  <c r="H331" i="14"/>
  <c r="H166" i="14"/>
  <c r="H58" i="14"/>
  <c r="H316" i="14"/>
  <c r="R85" i="14"/>
  <c r="R241" i="14"/>
  <c r="R262" i="14"/>
  <c r="R61" i="14"/>
  <c r="R97" i="14"/>
  <c r="R331" i="14"/>
  <c r="F331" i="14"/>
  <c r="F43" i="14"/>
  <c r="F103" i="14"/>
  <c r="F121" i="14"/>
  <c r="F319" i="14"/>
  <c r="F328" i="14"/>
  <c r="F253" i="14"/>
  <c r="F82" i="14"/>
  <c r="F238" i="14"/>
  <c r="J340" i="14"/>
  <c r="J341" i="14"/>
  <c r="H230" i="14"/>
  <c r="H284" i="14"/>
  <c r="H248" i="14"/>
  <c r="L107" i="14"/>
  <c r="L206" i="14"/>
  <c r="L200" i="14"/>
  <c r="L161" i="14"/>
  <c r="L329" i="14"/>
  <c r="J199" i="14"/>
  <c r="J94" i="14"/>
  <c r="J280" i="14"/>
  <c r="J335" i="14"/>
  <c r="J182" i="14"/>
  <c r="J320" i="14"/>
  <c r="J329" i="14"/>
  <c r="J281" i="14"/>
  <c r="J125" i="14"/>
  <c r="J314" i="14"/>
  <c r="F140" i="14"/>
  <c r="V224" i="14"/>
  <c r="F320" i="14"/>
  <c r="F254" i="14"/>
  <c r="F260" i="14"/>
  <c r="F197" i="14"/>
  <c r="L94" i="14"/>
  <c r="L196" i="14"/>
  <c r="L133" i="14"/>
  <c r="L274" i="14"/>
  <c r="L250" i="14"/>
  <c r="L289" i="14"/>
  <c r="L307" i="14"/>
  <c r="R239" i="14"/>
  <c r="R95" i="14"/>
  <c r="R59" i="14"/>
  <c r="H184" i="14"/>
  <c r="H289" i="14"/>
  <c r="R292" i="14"/>
  <c r="R76" i="14"/>
  <c r="R139" i="14"/>
  <c r="R181" i="14"/>
  <c r="R70" i="14"/>
  <c r="R136" i="14"/>
  <c r="R265" i="14"/>
  <c r="R247" i="14"/>
  <c r="R205" i="14"/>
  <c r="R202" i="14"/>
  <c r="R280" i="14"/>
  <c r="R109" i="14"/>
  <c r="R166" i="14"/>
  <c r="R295" i="14"/>
  <c r="L239" i="14"/>
  <c r="R257" i="14"/>
  <c r="P341" i="14"/>
  <c r="N332" i="14"/>
  <c r="H338" i="14"/>
  <c r="F163" i="14"/>
  <c r="F220" i="14"/>
  <c r="F52" i="14"/>
  <c r="F283" i="14"/>
  <c r="F124" i="14"/>
  <c r="F193" i="14"/>
  <c r="F133" i="14"/>
  <c r="F307" i="14"/>
  <c r="F223" i="14"/>
  <c r="F85" i="14"/>
  <c r="F58" i="14"/>
  <c r="F235" i="14"/>
  <c r="F64" i="14"/>
  <c r="F256" i="14"/>
  <c r="F154" i="14"/>
  <c r="F160" i="14"/>
  <c r="F100" i="14"/>
  <c r="F202" i="14"/>
  <c r="F226" i="14"/>
  <c r="F208" i="14"/>
  <c r="F166" i="14"/>
  <c r="F274" i="14"/>
  <c r="P176" i="14"/>
  <c r="P62" i="14"/>
  <c r="T334" i="14"/>
  <c r="R215" i="14"/>
  <c r="P337" i="14"/>
  <c r="D341" i="14"/>
  <c r="F62" i="14"/>
  <c r="F71" i="14"/>
  <c r="R128" i="14"/>
  <c r="R299" i="14"/>
  <c r="L338" i="14"/>
  <c r="H335" i="14"/>
  <c r="H227" i="14"/>
  <c r="H332" i="14"/>
  <c r="H242" i="14"/>
  <c r="H83" i="14"/>
  <c r="H116" i="14"/>
  <c r="H194" i="14"/>
  <c r="H326" i="14"/>
  <c r="H197" i="14"/>
  <c r="H188" i="14"/>
  <c r="H215" i="14"/>
  <c r="H143" i="14"/>
  <c r="H161" i="14"/>
  <c r="H59" i="14"/>
  <c r="H77" i="14"/>
  <c r="H95" i="14"/>
  <c r="H320" i="14"/>
  <c r="H155" i="14"/>
  <c r="H191" i="14"/>
  <c r="H86" i="14"/>
  <c r="H281" i="14"/>
  <c r="H122" i="14"/>
  <c r="H254" i="14"/>
  <c r="L272" i="14"/>
  <c r="L77" i="14"/>
  <c r="L266" i="14"/>
  <c r="L332" i="14"/>
  <c r="L263" i="14"/>
  <c r="L134" i="14"/>
  <c r="L257" i="14"/>
  <c r="L176" i="14"/>
  <c r="L95" i="14"/>
  <c r="L203" i="14"/>
  <c r="L308" i="14"/>
  <c r="L71" i="14"/>
  <c r="L140" i="14"/>
  <c r="L209" i="14"/>
  <c r="L260" i="14"/>
  <c r="L242" i="14"/>
  <c r="P190" i="14"/>
  <c r="P319" i="14"/>
  <c r="P256" i="14"/>
  <c r="P322" i="14"/>
  <c r="J331" i="14"/>
  <c r="J307" i="14"/>
  <c r="J223" i="14"/>
  <c r="J196" i="14"/>
  <c r="J100" i="14"/>
  <c r="J295" i="14"/>
  <c r="J115" i="14"/>
  <c r="J109" i="14"/>
  <c r="J271" i="14"/>
  <c r="J328" i="14"/>
  <c r="J193" i="14"/>
  <c r="J121" i="14"/>
  <c r="J151" i="14"/>
  <c r="J106" i="14"/>
  <c r="J322" i="14"/>
  <c r="J55" i="14"/>
  <c r="J175" i="14"/>
  <c r="J187" i="14"/>
  <c r="J118" i="14"/>
  <c r="J52" i="14"/>
  <c r="J265" i="14"/>
  <c r="J298" i="14"/>
  <c r="J202" i="14"/>
  <c r="J169" i="14"/>
  <c r="J206" i="14"/>
  <c r="J326" i="14"/>
  <c r="J239" i="14"/>
  <c r="J290" i="14"/>
  <c r="J119" i="14"/>
  <c r="J128" i="14"/>
  <c r="J209" i="14"/>
  <c r="J74" i="14"/>
  <c r="J236" i="14"/>
  <c r="J89" i="14"/>
  <c r="J170" i="14"/>
  <c r="J203" i="14"/>
  <c r="J98" i="14"/>
  <c r="J68" i="14"/>
  <c r="J221" i="14"/>
  <c r="J131" i="14"/>
  <c r="J116" i="14"/>
  <c r="J308" i="14"/>
  <c r="J134" i="14"/>
  <c r="J302" i="14"/>
  <c r="J158" i="14"/>
  <c r="J299" i="14"/>
  <c r="J248" i="14"/>
  <c r="J287" i="14"/>
  <c r="J293" i="14"/>
  <c r="J254" i="14"/>
  <c r="V110" i="14"/>
  <c r="V302" i="14"/>
  <c r="V200" i="14"/>
  <c r="V71" i="14"/>
  <c r="V206" i="14"/>
  <c r="V74" i="14"/>
  <c r="R83" i="14"/>
  <c r="F299" i="14"/>
  <c r="L82" i="14"/>
  <c r="L73" i="14"/>
  <c r="L76" i="14"/>
  <c r="L118" i="14"/>
  <c r="L109" i="14"/>
  <c r="H337" i="14"/>
  <c r="H85" i="14"/>
  <c r="H253" i="14"/>
  <c r="H232" i="14"/>
  <c r="H193" i="14"/>
  <c r="H91" i="14"/>
  <c r="H175" i="14"/>
  <c r="H301" i="14"/>
  <c r="H55" i="14"/>
  <c r="R151" i="14"/>
  <c r="R148" i="14"/>
  <c r="F289" i="14"/>
  <c r="F262" i="14"/>
  <c r="F76" i="14"/>
  <c r="F115" i="14"/>
  <c r="F118" i="14"/>
  <c r="F325" i="14"/>
  <c r="F151" i="14"/>
  <c r="F292" i="14"/>
  <c r="F91" i="14"/>
  <c r="F280" i="14"/>
  <c r="F229" i="14"/>
  <c r="F247" i="14"/>
  <c r="N340" i="14"/>
  <c r="V337" i="14"/>
  <c r="H131" i="14"/>
  <c r="H236" i="14"/>
  <c r="H125" i="14"/>
  <c r="H260" i="14"/>
  <c r="H308" i="14"/>
  <c r="L185" i="14"/>
  <c r="L182" i="14"/>
  <c r="L65" i="14"/>
  <c r="L227" i="14"/>
  <c r="L164" i="14"/>
  <c r="L287" i="14"/>
  <c r="L269" i="14"/>
  <c r="J127" i="14"/>
  <c r="J136" i="14"/>
  <c r="J259" i="14"/>
  <c r="J142" i="14"/>
  <c r="J241" i="14"/>
  <c r="J172" i="14"/>
  <c r="J194" i="14"/>
  <c r="J167" i="14"/>
  <c r="J83" i="14"/>
  <c r="J143" i="14"/>
  <c r="J323" i="14"/>
  <c r="J242" i="14"/>
  <c r="F134" i="14"/>
  <c r="F230" i="14"/>
  <c r="L340" i="14"/>
  <c r="N31" i="14"/>
  <c r="F34" i="14"/>
  <c r="F37" i="14"/>
  <c r="F40" i="14"/>
  <c r="N307" i="14"/>
  <c r="V235" i="14"/>
  <c r="P37" i="14"/>
  <c r="T121" i="14"/>
  <c r="N205" i="14"/>
  <c r="N184" i="14"/>
  <c r="V268" i="14"/>
  <c r="V73" i="14"/>
  <c r="T229" i="14"/>
  <c r="P235" i="14"/>
  <c r="N235" i="14"/>
  <c r="V34" i="14"/>
  <c r="P94" i="14"/>
  <c r="T106" i="14"/>
  <c r="V298" i="14"/>
  <c r="V232" i="14"/>
  <c r="V70" i="14"/>
  <c r="V37" i="14"/>
  <c r="T142" i="14"/>
  <c r="T127" i="14"/>
  <c r="R55" i="14"/>
  <c r="T307" i="14"/>
  <c r="V58" i="14"/>
  <c r="T94" i="14"/>
  <c r="T151" i="14"/>
  <c r="P268" i="14"/>
  <c r="V49" i="14"/>
  <c r="T61" i="14"/>
  <c r="P106" i="14"/>
  <c r="V238" i="14"/>
  <c r="V64" i="14"/>
  <c r="N253" i="14"/>
  <c r="V202" i="14"/>
  <c r="N94" i="14"/>
  <c r="P229" i="14"/>
  <c r="P100" i="14"/>
  <c r="P307" i="14"/>
  <c r="V169" i="14"/>
  <c r="H37" i="14"/>
  <c r="L49" i="14"/>
  <c r="P283" i="14"/>
  <c r="V241" i="14"/>
  <c r="N106" i="14"/>
  <c r="P115" i="14"/>
  <c r="L37" i="14"/>
  <c r="V160" i="14"/>
  <c r="P97" i="14"/>
  <c r="T100" i="14"/>
  <c r="N124" i="14"/>
  <c r="P49" i="14"/>
  <c r="P64" i="14"/>
  <c r="V196" i="14"/>
  <c r="P127" i="14"/>
  <c r="V193" i="14"/>
  <c r="N295" i="14"/>
  <c r="P58" i="14"/>
  <c r="N73" i="14"/>
  <c r="P217" i="14"/>
  <c r="T85" i="14"/>
  <c r="R34" i="14"/>
  <c r="P103" i="14"/>
  <c r="T316" i="14"/>
  <c r="P31" i="14"/>
  <c r="N52" i="14"/>
  <c r="H43" i="14"/>
  <c r="V175" i="14"/>
  <c r="V109" i="14"/>
  <c r="V313" i="14"/>
  <c r="N136" i="14"/>
  <c r="D40" i="14"/>
  <c r="V247" i="14"/>
  <c r="T70" i="14"/>
  <c r="V127" i="14"/>
  <c r="V139" i="14"/>
  <c r="P208" i="14"/>
  <c r="V181" i="14"/>
  <c r="P154" i="14"/>
  <c r="T181" i="14"/>
  <c r="P52" i="14"/>
  <c r="P118" i="14"/>
  <c r="P121" i="14"/>
  <c r="P298" i="14"/>
  <c r="T322" i="14"/>
  <c r="T82" i="14"/>
  <c r="V259" i="14"/>
  <c r="N238" i="14"/>
  <c r="N259" i="14"/>
  <c r="P301" i="14"/>
  <c r="V91" i="14"/>
  <c r="N160" i="14"/>
  <c r="T64" i="14"/>
  <c r="N88" i="14"/>
  <c r="V163" i="14"/>
  <c r="N316" i="14"/>
  <c r="H49" i="14"/>
  <c r="N193" i="14"/>
  <c r="P151" i="14"/>
  <c r="P157" i="14"/>
  <c r="T220" i="14"/>
  <c r="N109" i="14"/>
  <c r="N70" i="14"/>
  <c r="N199" i="14"/>
  <c r="N292" i="14"/>
  <c r="T43" i="14"/>
  <c r="V151" i="14"/>
  <c r="V214" i="14"/>
  <c r="P241" i="14"/>
  <c r="V166" i="14"/>
  <c r="N37" i="14"/>
  <c r="R37" i="14"/>
  <c r="V229" i="14"/>
  <c r="T184" i="14"/>
  <c r="P148" i="14"/>
  <c r="P265" i="14"/>
  <c r="N181" i="14"/>
  <c r="N304" i="14"/>
  <c r="N91" i="14"/>
  <c r="T91" i="14"/>
  <c r="N169" i="14"/>
  <c r="P226" i="14"/>
  <c r="P40" i="14"/>
  <c r="V208" i="14"/>
  <c r="P166" i="14"/>
  <c r="P73" i="14"/>
  <c r="V307" i="14"/>
  <c r="T250" i="14"/>
  <c r="T196" i="14"/>
  <c r="P139" i="14"/>
  <c r="T55" i="14"/>
  <c r="N154" i="14"/>
  <c r="T133" i="14"/>
  <c r="T271" i="14"/>
  <c r="N265" i="14"/>
  <c r="P238" i="14"/>
  <c r="P280" i="14"/>
  <c r="T169" i="14"/>
  <c r="T88" i="14"/>
  <c r="P316" i="14"/>
  <c r="T280" i="14"/>
  <c r="R43" i="14"/>
  <c r="P70" i="14"/>
  <c r="V172" i="14"/>
  <c r="H52" i="14"/>
  <c r="T97" i="14"/>
  <c r="P34" i="14"/>
  <c r="V148" i="14"/>
  <c r="V262" i="14"/>
  <c r="V325" i="14"/>
  <c r="J34" i="14"/>
  <c r="P76" i="14"/>
  <c r="P295" i="14"/>
  <c r="N61" i="14"/>
  <c r="N187" i="14"/>
  <c r="T283" i="14"/>
  <c r="V205" i="14"/>
  <c r="V94" i="14"/>
  <c r="T172" i="14"/>
  <c r="T262" i="14"/>
  <c r="T265" i="14"/>
  <c r="N241" i="14"/>
  <c r="T148" i="14"/>
  <c r="V52" i="14"/>
  <c r="T175" i="14"/>
  <c r="N286" i="14"/>
  <c r="N103" i="14"/>
  <c r="V292" i="14"/>
  <c r="N322" i="14"/>
  <c r="N313" i="14"/>
  <c r="N229" i="14"/>
  <c r="N157" i="14"/>
  <c r="P289" i="14"/>
  <c r="P55" i="14"/>
  <c r="V250" i="14"/>
  <c r="N40" i="14"/>
  <c r="L43" i="14"/>
  <c r="V265" i="14"/>
  <c r="T34" i="14"/>
  <c r="P232" i="14"/>
  <c r="P187" i="14"/>
  <c r="P259" i="14"/>
  <c r="V301" i="14"/>
  <c r="V187" i="14"/>
  <c r="N166" i="14"/>
  <c r="N34" i="14"/>
  <c r="N196" i="14"/>
  <c r="T268" i="14"/>
  <c r="N262" i="14"/>
  <c r="P136" i="14"/>
  <c r="T304" i="14"/>
  <c r="N121" i="14"/>
  <c r="N115" i="14"/>
  <c r="N118" i="14"/>
  <c r="T313" i="14"/>
  <c r="P253" i="14"/>
  <c r="V319" i="14"/>
  <c r="T40" i="14"/>
  <c r="P205" i="14"/>
  <c r="V295" i="14"/>
  <c r="J40" i="14"/>
  <c r="N232" i="14"/>
  <c r="D37" i="14"/>
  <c r="N208" i="14"/>
  <c r="N64" i="14"/>
  <c r="J43" i="14"/>
  <c r="P274" i="14"/>
  <c r="N214" i="14"/>
  <c r="V154" i="14"/>
  <c r="V136" i="14"/>
  <c r="T241" i="14"/>
  <c r="L31" i="14"/>
  <c r="V223" i="14"/>
  <c r="P124" i="14"/>
  <c r="P169" i="14"/>
  <c r="V133" i="14"/>
  <c r="N67" i="14"/>
  <c r="R52" i="14"/>
  <c r="N271" i="14"/>
  <c r="T214" i="14"/>
  <c r="V304" i="14"/>
  <c r="T115" i="14"/>
  <c r="P223" i="14"/>
  <c r="J49" i="14"/>
  <c r="P61" i="14"/>
  <c r="N163" i="14"/>
  <c r="T301" i="14"/>
  <c r="T259" i="14"/>
  <c r="N76" i="14"/>
  <c r="N82" i="14"/>
  <c r="N226" i="14"/>
  <c r="L40" i="14"/>
  <c r="T52" i="14"/>
  <c r="V118" i="14"/>
  <c r="V85" i="14"/>
  <c r="P85" i="14"/>
  <c r="N49" i="14"/>
  <c r="V253" i="14"/>
  <c r="V43" i="14"/>
  <c r="T109" i="14"/>
  <c r="L34" i="14"/>
  <c r="N223" i="14"/>
  <c r="P286" i="14"/>
  <c r="V142" i="14"/>
  <c r="V220" i="14"/>
  <c r="N217" i="14"/>
  <c r="P88" i="14"/>
  <c r="P313" i="14"/>
  <c r="V289" i="14"/>
  <c r="T103" i="14"/>
  <c r="P292" i="14"/>
  <c r="T226" i="14"/>
  <c r="N100" i="14"/>
  <c r="P181" i="14"/>
  <c r="V121" i="14"/>
  <c r="R49" i="14"/>
  <c r="T253" i="14"/>
  <c r="T217" i="14"/>
  <c r="T238" i="14"/>
  <c r="V76" i="14"/>
  <c r="V55" i="14"/>
  <c r="N289" i="14"/>
  <c r="P67" i="14"/>
  <c r="N283" i="14"/>
  <c r="R31" i="14"/>
  <c r="T247" i="14"/>
  <c r="T286" i="14"/>
  <c r="P109" i="14"/>
  <c r="P160" i="14"/>
  <c r="N85" i="14"/>
  <c r="T319" i="14"/>
  <c r="P91" i="14"/>
  <c r="N151" i="14"/>
  <c r="V82" i="14"/>
  <c r="H34" i="14"/>
  <c r="V40" i="14"/>
  <c r="P82" i="14"/>
  <c r="N148" i="14"/>
  <c r="N250" i="14"/>
  <c r="V100" i="14"/>
  <c r="T166" i="14"/>
  <c r="T67" i="14"/>
  <c r="V67" i="14"/>
  <c r="P214" i="14"/>
  <c r="P271" i="14"/>
  <c r="T187" i="14"/>
  <c r="T289" i="14"/>
  <c r="N43" i="14"/>
  <c r="V106" i="14"/>
  <c r="V61" i="14"/>
  <c r="N274" i="14"/>
  <c r="P130" i="14"/>
  <c r="T298" i="14"/>
  <c r="T193" i="14"/>
  <c r="L55" i="14"/>
  <c r="V124" i="14"/>
  <c r="T274" i="14"/>
  <c r="N298" i="14"/>
  <c r="P172" i="14"/>
  <c r="P142" i="14"/>
  <c r="P175" i="14"/>
  <c r="V274" i="14"/>
  <c r="P184" i="14"/>
  <c r="N97" i="14"/>
  <c r="N190" i="14"/>
  <c r="N268" i="14"/>
  <c r="T76" i="14"/>
  <c r="P163" i="14"/>
  <c r="T58" i="14"/>
  <c r="N220" i="14"/>
  <c r="N172" i="14"/>
  <c r="V115" i="14"/>
  <c r="V97" i="14"/>
  <c r="V103" i="14"/>
  <c r="P262" i="14"/>
  <c r="T199" i="14"/>
  <c r="N58" i="14"/>
  <c r="V217" i="14"/>
  <c r="N247" i="14"/>
  <c r="T163" i="14"/>
  <c r="V256" i="14"/>
  <c r="P199" i="14"/>
  <c r="V190" i="14"/>
  <c r="V31" i="14"/>
  <c r="N139" i="14"/>
  <c r="T49" i="14"/>
  <c r="P247" i="14"/>
  <c r="P193" i="14"/>
  <c r="T73" i="14"/>
  <c r="D34" i="14"/>
  <c r="T208" i="14"/>
  <c r="T160" i="14"/>
  <c r="N202" i="14"/>
  <c r="T37" i="14"/>
  <c r="V199" i="14"/>
  <c r="N256" i="14"/>
  <c r="T136" i="14"/>
  <c r="N55" i="14"/>
  <c r="T292" i="14"/>
  <c r="N133" i="14"/>
  <c r="N142" i="14"/>
  <c r="L52" i="14"/>
  <c r="T235" i="14"/>
  <c r="T124" i="14"/>
  <c r="T202" i="14"/>
  <c r="P196" i="14"/>
  <c r="V286" i="14"/>
  <c r="N319" i="14"/>
  <c r="T205" i="14"/>
  <c r="H40" i="14"/>
  <c r="N301" i="14"/>
  <c r="N175" i="14"/>
  <c r="T295" i="14"/>
  <c r="R40" i="14"/>
  <c r="N280" i="14"/>
  <c r="T31" i="14"/>
  <c r="N130" i="14"/>
  <c r="T139" i="14"/>
  <c r="T190" i="14"/>
  <c r="T256" i="14"/>
  <c r="N127" i="14"/>
  <c r="V157" i="14"/>
  <c r="P220" i="14"/>
  <c r="V271" i="14"/>
  <c r="T130" i="14"/>
  <c r="P43" i="14"/>
  <c r="V283" i="14"/>
  <c r="V322" i="14"/>
  <c r="V280" i="14"/>
  <c r="V184" i="14"/>
  <c r="T157" i="14"/>
  <c r="T118" i="14"/>
  <c r="V226" i="14"/>
  <c r="V130" i="14"/>
  <c r="T325" i="14"/>
  <c r="J37" i="14"/>
  <c r="V88" i="14"/>
  <c r="T154" i="14"/>
  <c r="P133" i="14"/>
  <c r="P304" i="14"/>
  <c r="T232" i="14"/>
  <c r="T223" i="14"/>
  <c r="V316" i="14"/>
  <c r="P325" i="14"/>
  <c r="N325" i="14"/>
  <c r="N328" i="14"/>
  <c r="T328" i="14"/>
  <c r="P328" i="14"/>
  <c r="T331" i="14"/>
  <c r="V328" i="14"/>
  <c r="P331" i="14"/>
  <c r="D184" i="14"/>
  <c r="D166" i="14"/>
  <c r="D259" i="14"/>
  <c r="D172" i="14"/>
  <c r="D301" i="14"/>
  <c r="D205" i="14"/>
  <c r="D151" i="14"/>
  <c r="D289" i="14"/>
  <c r="D208" i="14"/>
  <c r="D85" i="14"/>
  <c r="D154" i="14"/>
  <c r="D214" i="14"/>
  <c r="D55" i="14"/>
  <c r="D286" i="14"/>
  <c r="D109" i="14"/>
  <c r="D148" i="14"/>
  <c r="D91" i="14"/>
  <c r="D262" i="14"/>
  <c r="D73" i="14"/>
  <c r="D115" i="14"/>
  <c r="D247" i="14"/>
  <c r="D238" i="14"/>
  <c r="D76" i="14"/>
  <c r="D283" i="14"/>
  <c r="D325" i="14"/>
  <c r="D133" i="14"/>
  <c r="D313" i="14"/>
  <c r="D97" i="14"/>
  <c r="D58" i="14"/>
  <c r="D175" i="14"/>
  <c r="D193" i="14"/>
  <c r="D70" i="14"/>
  <c r="D196" i="14"/>
  <c r="D88" i="14"/>
  <c r="D265" i="14"/>
  <c r="D43" i="14"/>
  <c r="D298" i="14"/>
  <c r="D67" i="14"/>
  <c r="D235" i="14"/>
  <c r="D64" i="14"/>
  <c r="D100" i="14"/>
  <c r="D142" i="14"/>
  <c r="D139" i="14"/>
  <c r="D274" i="14"/>
  <c r="D322" i="14"/>
  <c r="D49" i="14"/>
  <c r="D163" i="14"/>
  <c r="D328" i="14"/>
  <c r="D268" i="14"/>
  <c r="D130" i="14"/>
  <c r="D316" i="14"/>
  <c r="D121" i="14"/>
  <c r="D199" i="14"/>
  <c r="D295" i="14"/>
  <c r="D271" i="14"/>
  <c r="D181" i="14"/>
  <c r="D226" i="14"/>
  <c r="D220" i="14"/>
  <c r="D94" i="14"/>
  <c r="D169" i="14"/>
  <c r="D229" i="14"/>
  <c r="D304" i="14"/>
  <c r="D61" i="14"/>
  <c r="D256" i="14"/>
  <c r="D217" i="14"/>
  <c r="D202" i="14"/>
  <c r="D118" i="14"/>
  <c r="D292" i="14"/>
  <c r="D331" i="14"/>
  <c r="D103" i="14"/>
  <c r="D160" i="14"/>
  <c r="D232" i="14"/>
  <c r="D106" i="14"/>
  <c r="D187" i="14"/>
  <c r="D253" i="14"/>
  <c r="D190" i="14"/>
  <c r="D250" i="14"/>
  <c r="D52" i="14"/>
  <c r="D280" i="14"/>
  <c r="D319" i="14"/>
  <c r="D223" i="14"/>
  <c r="D136" i="14"/>
  <c r="D307" i="14"/>
  <c r="D127" i="14"/>
  <c r="D124" i="14"/>
  <c r="D241" i="14"/>
  <c r="D82" i="14"/>
  <c r="D157" i="14"/>
  <c r="N331" i="14"/>
  <c r="P334" i="14"/>
  <c r="N334" i="14"/>
  <c r="D334" i="14"/>
  <c r="F209" i="14"/>
  <c r="F305" i="14"/>
  <c r="F317" i="14"/>
  <c r="F125" i="14"/>
  <c r="L280" i="14"/>
  <c r="L130" i="14"/>
  <c r="L292" i="14"/>
  <c r="L301" i="14"/>
  <c r="L262" i="14"/>
  <c r="L328" i="14"/>
  <c r="L103" i="14"/>
  <c r="R281" i="14"/>
  <c r="R134" i="14"/>
  <c r="R332" i="14"/>
  <c r="H319" i="14"/>
  <c r="H280" i="14"/>
  <c r="H70" i="14"/>
  <c r="H73" i="14"/>
  <c r="R214" i="14"/>
  <c r="T338" i="14"/>
  <c r="F269" i="14"/>
  <c r="F248" i="14"/>
  <c r="F308" i="14"/>
  <c r="L142" i="14"/>
  <c r="L220" i="14"/>
  <c r="L106" i="14"/>
  <c r="L157" i="14"/>
  <c r="L115" i="14"/>
  <c r="L193" i="14"/>
  <c r="L247" i="14"/>
  <c r="R290" i="14"/>
  <c r="R107" i="14"/>
  <c r="R92" i="14"/>
  <c r="H241" i="14"/>
  <c r="H199" i="14"/>
  <c r="H64" i="14"/>
  <c r="H322" i="14"/>
  <c r="H268" i="14"/>
  <c r="H220" i="14"/>
  <c r="H208" i="14"/>
  <c r="H247" i="14"/>
  <c r="H259" i="14"/>
  <c r="R208" i="14"/>
  <c r="R304" i="14"/>
  <c r="R193" i="14"/>
  <c r="R319" i="14"/>
  <c r="R100" i="14"/>
  <c r="R322" i="14"/>
  <c r="R124" i="14"/>
  <c r="R94" i="14"/>
  <c r="R341" i="14"/>
  <c r="D340" i="14"/>
  <c r="F172" i="14"/>
  <c r="F286" i="14"/>
  <c r="F196" i="14"/>
  <c r="F70" i="14"/>
  <c r="F298" i="14"/>
  <c r="F271" i="14"/>
  <c r="F181" i="14"/>
  <c r="J86" i="14"/>
  <c r="F158" i="14"/>
  <c r="F340" i="14"/>
  <c r="F53" i="14"/>
  <c r="L143" i="14"/>
  <c r="R296" i="14"/>
  <c r="R74" i="14"/>
  <c r="L131" i="14"/>
  <c r="L341" i="14"/>
  <c r="F143" i="14"/>
  <c r="L337" i="14"/>
  <c r="H140" i="14"/>
  <c r="H149" i="14"/>
  <c r="H200" i="14"/>
  <c r="H293" i="14"/>
  <c r="H323" i="14"/>
  <c r="H317" i="14"/>
  <c r="H239" i="14"/>
  <c r="H272" i="14"/>
  <c r="H269" i="14"/>
  <c r="H209" i="14"/>
  <c r="H275" i="14"/>
  <c r="H305" i="14"/>
  <c r="H89" i="14"/>
  <c r="H287" i="14"/>
  <c r="H203" i="14"/>
  <c r="H101" i="14"/>
  <c r="H182" i="14"/>
  <c r="H92" i="14"/>
  <c r="H53" i="14"/>
  <c r="H71" i="14"/>
  <c r="L56" i="14"/>
  <c r="L236" i="14"/>
  <c r="L221" i="14"/>
  <c r="L83" i="14"/>
  <c r="L101" i="14"/>
  <c r="L323" i="14"/>
  <c r="L188" i="14"/>
  <c r="L149" i="14"/>
  <c r="L275" i="14"/>
  <c r="L119" i="14"/>
  <c r="L314" i="14"/>
  <c r="L302" i="14"/>
  <c r="L194" i="14"/>
  <c r="L137" i="14"/>
  <c r="L296" i="14"/>
  <c r="L299" i="14"/>
  <c r="L86" i="14"/>
  <c r="L191" i="14"/>
  <c r="L197" i="14"/>
  <c r="L152" i="14"/>
  <c r="L248" i="14"/>
  <c r="L89" i="14"/>
  <c r="L158" i="14"/>
  <c r="P202" i="14"/>
  <c r="P250" i="14"/>
  <c r="J334" i="14"/>
  <c r="J61" i="14"/>
  <c r="J229" i="14"/>
  <c r="J103" i="14"/>
  <c r="J148" i="14"/>
  <c r="J184" i="14"/>
  <c r="J157" i="14"/>
  <c r="J226" i="14"/>
  <c r="J124" i="14"/>
  <c r="J313" i="14"/>
  <c r="J256" i="14"/>
  <c r="J139" i="14"/>
  <c r="J247" i="14"/>
  <c r="J238" i="14"/>
  <c r="J283" i="14"/>
  <c r="J67" i="14"/>
  <c r="J91" i="14"/>
  <c r="J82" i="14"/>
  <c r="J232" i="14"/>
  <c r="J205" i="14"/>
  <c r="J58" i="14"/>
  <c r="J301" i="14"/>
  <c r="J262" i="14"/>
  <c r="J316" i="14"/>
  <c r="J181" i="14"/>
  <c r="J70" i="14"/>
  <c r="J260" i="14"/>
  <c r="J251" i="14"/>
  <c r="J149" i="14"/>
  <c r="J191" i="14"/>
  <c r="J62" i="14"/>
  <c r="J176" i="14"/>
  <c r="J164" i="14"/>
  <c r="J230" i="14"/>
  <c r="J71" i="14"/>
  <c r="J56" i="14"/>
  <c r="J317" i="14"/>
  <c r="J122" i="14"/>
  <c r="J104" i="14"/>
  <c r="J101" i="14"/>
  <c r="R149" i="14"/>
  <c r="T340" i="14"/>
  <c r="V338" i="14"/>
  <c r="V260" i="14"/>
  <c r="V215" i="14"/>
  <c r="V176" i="14"/>
  <c r="V320" i="14"/>
  <c r="V332" i="14"/>
  <c r="V230" i="14"/>
  <c r="V161" i="14"/>
  <c r="V68" i="14"/>
  <c r="F170" i="14"/>
  <c r="R269" i="14"/>
  <c r="L190" i="14"/>
  <c r="L286" i="14"/>
  <c r="L205" i="14"/>
  <c r="L85" i="14"/>
  <c r="L313" i="14"/>
  <c r="L319" i="14"/>
  <c r="L283" i="14"/>
  <c r="H274" i="14"/>
  <c r="H127" i="14"/>
  <c r="H292" i="14"/>
  <c r="H202" i="14"/>
  <c r="R64" i="14"/>
  <c r="H314" i="14"/>
  <c r="H170" i="14"/>
  <c r="H290" i="14"/>
  <c r="H62" i="14"/>
  <c r="H110" i="14"/>
  <c r="H302" i="14"/>
  <c r="H107" i="14"/>
  <c r="H98" i="14"/>
  <c r="L104" i="14"/>
  <c r="L125" i="14"/>
  <c r="L284" i="14"/>
  <c r="L293" i="14"/>
  <c r="L281" i="14"/>
  <c r="L155" i="14"/>
  <c r="L116" i="14"/>
  <c r="L110" i="14"/>
  <c r="L170" i="14"/>
  <c r="J253" i="14"/>
  <c r="J304" i="14"/>
  <c r="J292" i="14"/>
  <c r="J76" i="14"/>
  <c r="J64" i="14"/>
  <c r="J208" i="14"/>
  <c r="J217" i="14"/>
  <c r="J173" i="14"/>
  <c r="J275" i="14"/>
  <c r="J332" i="14"/>
  <c r="J296" i="14"/>
  <c r="J107" i="14"/>
  <c r="J161" i="14"/>
  <c r="J65" i="14"/>
  <c r="J200" i="14"/>
  <c r="J215" i="14"/>
  <c r="J269" i="14"/>
  <c r="V77" i="14"/>
  <c r="F227" i="14"/>
  <c r="J338" i="14"/>
  <c r="F332" i="14"/>
  <c r="F161" i="14"/>
  <c r="F86" i="14"/>
  <c r="F215" i="14"/>
  <c r="F101" i="14"/>
  <c r="F65" i="14"/>
  <c r="F290" i="14"/>
  <c r="F239" i="14"/>
  <c r="L217" i="14"/>
  <c r="L88" i="14"/>
  <c r="L199" i="14"/>
  <c r="L223" i="14"/>
  <c r="L271" i="14"/>
  <c r="L316" i="14"/>
  <c r="L154" i="14"/>
  <c r="L163" i="14"/>
  <c r="R182" i="14"/>
  <c r="R326" i="14"/>
  <c r="R164" i="14"/>
  <c r="R287" i="14"/>
  <c r="R65" i="14"/>
  <c r="R260" i="14"/>
  <c r="R77" i="14"/>
  <c r="H250" i="14"/>
  <c r="H325" i="14"/>
  <c r="H76" i="14"/>
  <c r="H124" i="14"/>
  <c r="H229" i="14"/>
  <c r="H118" i="14"/>
  <c r="H295" i="14"/>
  <c r="H154" i="14"/>
  <c r="H142" i="14"/>
  <c r="H262" i="14"/>
  <c r="H328" i="14"/>
  <c r="H139" i="14"/>
  <c r="R334" i="14"/>
  <c r="J337" i="14"/>
  <c r="N35" i="14"/>
  <c r="R35" i="14"/>
  <c r="D35" i="14"/>
  <c r="F38" i="14"/>
  <c r="R38" i="14"/>
  <c r="F35" i="14"/>
  <c r="T176" i="14"/>
  <c r="P53" i="14"/>
  <c r="V293" i="14"/>
  <c r="P161" i="14"/>
  <c r="P299" i="14"/>
  <c r="P83" i="14"/>
  <c r="V170" i="14"/>
  <c r="N74" i="14"/>
  <c r="T230" i="14"/>
  <c r="V125" i="14"/>
  <c r="T308" i="14"/>
  <c r="T62" i="14"/>
  <c r="T50" i="14"/>
  <c r="P302" i="14"/>
  <c r="N254" i="14"/>
  <c r="T263" i="14"/>
  <c r="V251" i="14"/>
  <c r="P206" i="14"/>
  <c r="T203" i="14"/>
  <c r="T194" i="14"/>
  <c r="N71" i="14"/>
  <c r="V233" i="14"/>
  <c r="T137" i="14"/>
  <c r="V236" i="14"/>
  <c r="T53" i="14"/>
  <c r="N59" i="14"/>
  <c r="N131" i="14"/>
  <c r="N140" i="14"/>
  <c r="T149" i="14"/>
  <c r="P182" i="14"/>
  <c r="N95" i="14"/>
  <c r="P185" i="14"/>
  <c r="P71" i="14"/>
  <c r="T239" i="14"/>
  <c r="T260" i="14"/>
  <c r="N53" i="14"/>
  <c r="P233" i="14"/>
  <c r="P287" i="14"/>
  <c r="N167" i="14"/>
  <c r="V53" i="14"/>
  <c r="P221" i="14"/>
  <c r="N242" i="14"/>
  <c r="P251" i="14"/>
  <c r="T158" i="14"/>
  <c r="V317" i="14"/>
  <c r="T170" i="14"/>
  <c r="V266" i="14"/>
  <c r="N218" i="14"/>
  <c r="N194" i="14"/>
  <c r="V35" i="14"/>
  <c r="V263" i="14"/>
  <c r="N44" i="14"/>
  <c r="T125" i="14"/>
  <c r="H41" i="14"/>
  <c r="N221" i="14"/>
  <c r="T218" i="14"/>
  <c r="P89" i="14"/>
  <c r="T197" i="14"/>
  <c r="N134" i="14"/>
  <c r="V218" i="14"/>
  <c r="N116" i="14"/>
  <c r="T269" i="14"/>
  <c r="V191" i="14"/>
  <c r="P74" i="14"/>
  <c r="P170" i="14"/>
  <c r="P164" i="14"/>
  <c r="T242" i="14"/>
  <c r="P167" i="14"/>
  <c r="L38" i="14"/>
  <c r="T83" i="14"/>
  <c r="P257" i="14"/>
  <c r="N125" i="14"/>
  <c r="T254" i="14"/>
  <c r="J38" i="14"/>
  <c r="R53" i="14"/>
  <c r="P227" i="14"/>
  <c r="T191" i="14"/>
  <c r="N206" i="14"/>
  <c r="P68" i="14"/>
  <c r="N92" i="14"/>
  <c r="N98" i="14"/>
  <c r="P215" i="14"/>
  <c r="N38" i="14"/>
  <c r="N86" i="14"/>
  <c r="P242" i="14"/>
  <c r="P218" i="14"/>
  <c r="F44" i="14"/>
  <c r="F41" i="14"/>
  <c r="T206" i="14"/>
  <c r="P131" i="14"/>
  <c r="T266" i="14"/>
  <c r="T236" i="14"/>
  <c r="V287" i="14"/>
  <c r="V92" i="14"/>
  <c r="N56" i="14"/>
  <c r="V185" i="14"/>
  <c r="V203" i="14"/>
  <c r="T44" i="14"/>
  <c r="N122" i="14"/>
  <c r="T155" i="14"/>
  <c r="N143" i="14"/>
  <c r="N128" i="14"/>
  <c r="N68" i="14"/>
  <c r="N203" i="14"/>
  <c r="T275" i="14"/>
  <c r="T287" i="14"/>
  <c r="T38" i="14"/>
  <c r="P104" i="14"/>
  <c r="T56" i="14"/>
  <c r="P200" i="14"/>
  <c r="T182" i="14"/>
  <c r="P35" i="14"/>
  <c r="V89" i="14"/>
  <c r="N41" i="14"/>
  <c r="T95" i="14"/>
  <c r="T119" i="14"/>
  <c r="V284" i="14"/>
  <c r="V242" i="14"/>
  <c r="P263" i="14"/>
  <c r="P65" i="14"/>
  <c r="P188" i="14"/>
  <c r="P101" i="14"/>
  <c r="N299" i="14"/>
  <c r="T200" i="14"/>
  <c r="J35" i="14"/>
  <c r="V173" i="14"/>
  <c r="T161" i="14"/>
  <c r="N65" i="14"/>
  <c r="V149" i="14"/>
  <c r="V59" i="14"/>
  <c r="T71" i="14"/>
  <c r="P209" i="14"/>
  <c r="N287" i="14"/>
  <c r="P272" i="14"/>
  <c r="V305" i="14"/>
  <c r="N152" i="14"/>
  <c r="N101" i="14"/>
  <c r="N197" i="14"/>
  <c r="P224" i="14"/>
  <c r="V152" i="14"/>
  <c r="T98" i="14"/>
  <c r="N209" i="14"/>
  <c r="P41" i="14"/>
  <c r="T173" i="14"/>
  <c r="N248" i="14"/>
  <c r="T317" i="14"/>
  <c r="P305" i="14"/>
  <c r="V101" i="14"/>
  <c r="T281" i="14"/>
  <c r="V269" i="14"/>
  <c r="T314" i="14"/>
  <c r="T140" i="14"/>
  <c r="P110" i="14"/>
  <c r="V227" i="14"/>
  <c r="P119" i="14"/>
  <c r="V290" i="14"/>
  <c r="T86" i="14"/>
  <c r="N272" i="14"/>
  <c r="T305" i="14"/>
  <c r="P44" i="14"/>
  <c r="V131" i="14"/>
  <c r="V257" i="14"/>
  <c r="V314" i="14"/>
  <c r="T272" i="14"/>
  <c r="N191" i="14"/>
  <c r="T107" i="14"/>
  <c r="P137" i="14"/>
  <c r="V56" i="14"/>
  <c r="P236" i="14"/>
  <c r="L50" i="14"/>
  <c r="P122" i="14"/>
  <c r="T227" i="14"/>
  <c r="T215" i="14"/>
  <c r="N275" i="14"/>
  <c r="P284" i="14"/>
  <c r="N227" i="14"/>
  <c r="T59" i="14"/>
  <c r="N110" i="14"/>
  <c r="H44" i="14"/>
  <c r="J41" i="14"/>
  <c r="N137" i="14"/>
  <c r="T251" i="14"/>
  <c r="T164" i="14"/>
  <c r="T65" i="14"/>
  <c r="N119" i="14"/>
  <c r="T116" i="14"/>
  <c r="N305" i="14"/>
  <c r="N155" i="14"/>
  <c r="N293" i="14"/>
  <c r="P197" i="14"/>
  <c r="P56" i="14"/>
  <c r="P77" i="14"/>
  <c r="P203" i="14"/>
  <c r="N107" i="14"/>
  <c r="P95" i="14"/>
  <c r="T92" i="14"/>
  <c r="L53" i="14"/>
  <c r="T284" i="14"/>
  <c r="T290" i="14"/>
  <c r="V98" i="14"/>
  <c r="T152" i="14"/>
  <c r="N176" i="14"/>
  <c r="P92" i="14"/>
  <c r="P38" i="14"/>
  <c r="P50" i="14"/>
  <c r="T134" i="14"/>
  <c r="N77" i="14"/>
  <c r="V83" i="14"/>
  <c r="P317" i="14"/>
  <c r="T77" i="14"/>
  <c r="N185" i="14"/>
  <c r="P134" i="14"/>
  <c r="J50" i="14"/>
  <c r="T128" i="14"/>
  <c r="P266" i="14"/>
  <c r="T110" i="14"/>
  <c r="N263" i="14"/>
  <c r="V65" i="14"/>
  <c r="V41" i="14"/>
  <c r="N158" i="14"/>
  <c r="N62" i="14"/>
  <c r="T89" i="14"/>
  <c r="V248" i="14"/>
  <c r="V137" i="14"/>
  <c r="P149" i="14"/>
  <c r="T122" i="14"/>
  <c r="H38" i="14"/>
  <c r="P290" i="14"/>
  <c r="N302" i="14"/>
  <c r="T143" i="14"/>
  <c r="P152" i="14"/>
  <c r="T131" i="14"/>
  <c r="L41" i="14"/>
  <c r="N260" i="14"/>
  <c r="N251" i="14"/>
  <c r="N239" i="14"/>
  <c r="T296" i="14"/>
  <c r="T248" i="14"/>
  <c r="T299" i="14"/>
  <c r="V308" i="14"/>
  <c r="P173" i="14"/>
  <c r="V272" i="14"/>
  <c r="D38" i="14"/>
  <c r="N230" i="14"/>
  <c r="P296" i="14"/>
  <c r="T257" i="14"/>
  <c r="V182" i="14"/>
  <c r="P281" i="14"/>
  <c r="T209" i="14"/>
  <c r="V143" i="14"/>
  <c r="P86" i="14"/>
  <c r="T167" i="14"/>
  <c r="N296" i="14"/>
  <c r="P239" i="14"/>
  <c r="T74" i="14"/>
  <c r="V275" i="14"/>
  <c r="T41" i="14"/>
  <c r="N257" i="14"/>
  <c r="V299" i="14"/>
  <c r="D44" i="14"/>
  <c r="P128" i="14"/>
  <c r="T104" i="14"/>
  <c r="P308" i="14"/>
  <c r="T302" i="14"/>
  <c r="T35" i="14"/>
  <c r="H50" i="14"/>
  <c r="N314" i="14"/>
  <c r="V44" i="14"/>
  <c r="V221" i="14"/>
  <c r="N164" i="14"/>
  <c r="N215" i="14"/>
  <c r="N50" i="14"/>
  <c r="V107" i="14"/>
  <c r="R41" i="14"/>
  <c r="L44" i="14"/>
  <c r="P140" i="14"/>
  <c r="P125" i="14"/>
  <c r="P194" i="14"/>
  <c r="N233" i="14"/>
  <c r="T221" i="14"/>
  <c r="P191" i="14"/>
  <c r="N149" i="14"/>
  <c r="F50" i="14"/>
  <c r="N188" i="14"/>
  <c r="T68" i="14"/>
  <c r="N308" i="14"/>
  <c r="V167" i="14"/>
  <c r="V50" i="14"/>
  <c r="V122" i="14"/>
  <c r="L35" i="14"/>
  <c r="V194" i="14"/>
  <c r="V86" i="14"/>
  <c r="N182" i="14"/>
  <c r="N200" i="14"/>
  <c r="V128" i="14"/>
  <c r="V95" i="14"/>
  <c r="T101" i="14"/>
  <c r="N266" i="14"/>
  <c r="J44" i="14"/>
  <c r="V140" i="14"/>
  <c r="N317" i="14"/>
  <c r="P269" i="14"/>
  <c r="V281" i="14"/>
  <c r="N104" i="14"/>
  <c r="N161" i="14"/>
  <c r="T293" i="14"/>
  <c r="P254" i="14"/>
  <c r="N170" i="14"/>
  <c r="N281" i="14"/>
  <c r="N269" i="14"/>
  <c r="P59" i="14"/>
  <c r="V32" i="14"/>
  <c r="P155" i="14"/>
  <c r="H35" i="14"/>
  <c r="P293" i="14"/>
  <c r="V197" i="14"/>
  <c r="P260" i="14"/>
  <c r="D41" i="14"/>
  <c r="P158" i="14"/>
  <c r="V116" i="14"/>
  <c r="P107" i="14"/>
  <c r="P248" i="14"/>
  <c r="P314" i="14"/>
  <c r="N236" i="14"/>
  <c r="P275" i="14"/>
  <c r="P116" i="14"/>
  <c r="V296" i="14"/>
  <c r="T185" i="14"/>
  <c r="T224" i="14"/>
  <c r="V104" i="14"/>
  <c r="T188" i="14"/>
  <c r="V164" i="14"/>
  <c r="V119" i="14"/>
  <c r="N83" i="14"/>
  <c r="N173" i="14"/>
  <c r="N290" i="14"/>
  <c r="T233" i="14"/>
  <c r="P230" i="14"/>
  <c r="N224" i="14"/>
  <c r="V188" i="14"/>
  <c r="N89" i="14"/>
  <c r="V155" i="14"/>
  <c r="R44" i="14"/>
  <c r="N284" i="14"/>
  <c r="P143" i="14"/>
  <c r="P98" i="14"/>
  <c r="P320" i="14"/>
  <c r="N320" i="14"/>
  <c r="T320" i="14"/>
  <c r="V323" i="14"/>
  <c r="P323" i="14"/>
  <c r="T323" i="14"/>
  <c r="N323" i="14"/>
  <c r="P326" i="14"/>
  <c r="T326" i="14"/>
  <c r="V326" i="14"/>
  <c r="P329" i="14"/>
  <c r="V38" i="14"/>
  <c r="D194" i="14"/>
  <c r="D164" i="14"/>
  <c r="D185" i="14"/>
  <c r="D137" i="14"/>
  <c r="D302" i="14"/>
  <c r="D260" i="14"/>
  <c r="D305" i="14"/>
  <c r="D155" i="14"/>
  <c r="D134" i="14"/>
  <c r="D224" i="14"/>
  <c r="D131" i="14"/>
  <c r="D281" i="14"/>
  <c r="D122" i="14"/>
  <c r="D263" i="14"/>
  <c r="D233" i="14"/>
  <c r="D50" i="14"/>
  <c r="D248" i="14"/>
  <c r="D206" i="14"/>
  <c r="D299" i="14"/>
  <c r="D161" i="14"/>
  <c r="D116" i="14"/>
  <c r="D62" i="14"/>
  <c r="V335" i="14"/>
  <c r="D242" i="14"/>
  <c r="D167" i="14"/>
  <c r="D74" i="14"/>
  <c r="D218" i="14"/>
  <c r="D104" i="14"/>
  <c r="D173" i="14"/>
  <c r="D284" i="14"/>
  <c r="D119" i="14"/>
  <c r="D83" i="14"/>
  <c r="D221" i="14"/>
  <c r="D320" i="14"/>
  <c r="D59" i="14"/>
  <c r="D308" i="14"/>
  <c r="P335" i="14"/>
  <c r="D86" i="14"/>
  <c r="D188" i="14"/>
  <c r="D68" i="14"/>
  <c r="D275" i="14"/>
  <c r="D257" i="14"/>
  <c r="D203" i="14"/>
  <c r="D236" i="14"/>
  <c r="D89" i="14"/>
  <c r="D170" i="14"/>
  <c r="D314" i="14"/>
  <c r="D227" i="14"/>
  <c r="D269" i="14"/>
  <c r="D110" i="14"/>
  <c r="D239" i="14"/>
  <c r="D53" i="14"/>
  <c r="D332" i="14"/>
  <c r="D128" i="14"/>
  <c r="D254" i="14"/>
  <c r="D71" i="14"/>
  <c r="D323" i="14"/>
  <c r="D329" i="14"/>
  <c r="D176" i="14"/>
  <c r="D290" i="14"/>
  <c r="D317" i="14"/>
  <c r="D230" i="14"/>
  <c r="D200" i="14"/>
  <c r="D152" i="14"/>
  <c r="D107" i="14"/>
  <c r="D326" i="14"/>
  <c r="D149" i="14"/>
  <c r="D140" i="14"/>
  <c r="D101" i="14"/>
  <c r="D125" i="14"/>
  <c r="D272" i="14"/>
  <c r="D191" i="14"/>
  <c r="D215" i="14"/>
  <c r="D287" i="14"/>
  <c r="D158" i="14"/>
  <c r="D77" i="14"/>
  <c r="D266" i="14"/>
  <c r="D296" i="14"/>
  <c r="D197" i="14"/>
  <c r="D182" i="14"/>
  <c r="D56" i="14"/>
  <c r="D251" i="14"/>
  <c r="D293" i="14"/>
  <c r="D65" i="14"/>
  <c r="D143" i="14"/>
  <c r="D209" i="14"/>
  <c r="D95" i="14"/>
  <c r="D92" i="14"/>
  <c r="D98" i="14"/>
  <c r="P338" i="14"/>
  <c r="N338" i="14"/>
  <c r="D335" i="14"/>
  <c r="F335" i="14"/>
  <c r="F224" i="14"/>
  <c r="F107" i="14"/>
  <c r="F314" i="14"/>
  <c r="F242" i="14"/>
  <c r="F95" i="14"/>
  <c r="F119" i="14"/>
  <c r="F329" i="14"/>
  <c r="F137" i="14"/>
  <c r="F194" i="14"/>
  <c r="F188" i="14"/>
  <c r="F149" i="14"/>
  <c r="L241" i="14"/>
  <c r="L172" i="14"/>
  <c r="L229" i="14"/>
  <c r="L187" i="14"/>
  <c r="L91" i="14"/>
  <c r="L214" i="14"/>
  <c r="L238" i="14"/>
  <c r="L100" i="14"/>
  <c r="L166" i="14"/>
  <c r="L139" i="14"/>
  <c r="L268" i="14"/>
  <c r="L322" i="14"/>
  <c r="L124" i="14"/>
  <c r="R248" i="14"/>
  <c r="R221" i="14"/>
  <c r="R56" i="14"/>
  <c r="R236" i="14"/>
  <c r="R137" i="14"/>
  <c r="R293" i="14"/>
  <c r="R302" i="14"/>
  <c r="R329" i="14"/>
  <c r="R71" i="14"/>
  <c r="R209" i="14"/>
  <c r="R125" i="14"/>
  <c r="R86" i="14"/>
  <c r="H130" i="14"/>
  <c r="H214" i="14"/>
  <c r="H106" i="14"/>
  <c r="H187" i="14"/>
  <c r="H88" i="14"/>
  <c r="H235" i="14"/>
  <c r="H163" i="14"/>
  <c r="H238" i="14"/>
  <c r="H286" i="14"/>
  <c r="H148" i="14"/>
  <c r="H169" i="14"/>
  <c r="H160" i="14"/>
  <c r="H82" i="14"/>
  <c r="H271" i="14"/>
  <c r="H298" i="14"/>
  <c r="H223" i="14"/>
  <c r="R283" i="14"/>
  <c r="R82" i="14"/>
  <c r="R298" i="14"/>
  <c r="R223" i="14"/>
  <c r="R154" i="14"/>
  <c r="R184" i="14"/>
  <c r="R238" i="14"/>
  <c r="R226" i="14"/>
  <c r="R115" i="14"/>
  <c r="R250" i="14"/>
  <c r="R289" i="14"/>
  <c r="R88" i="14"/>
  <c r="R190" i="14"/>
  <c r="R127" i="14"/>
  <c r="R307" i="14"/>
  <c r="R256" i="14"/>
  <c r="N335" i="14"/>
  <c r="F74" i="14"/>
  <c r="R200" i="14"/>
  <c r="F169" i="14"/>
  <c r="F88" i="14"/>
  <c r="F94" i="14"/>
  <c r="F184" i="14"/>
  <c r="F106" i="14"/>
  <c r="F322" i="14"/>
  <c r="F142" i="14"/>
  <c r="F73" i="14"/>
  <c r="F214" i="14"/>
  <c r="F313" i="14"/>
  <c r="F67" i="14"/>
  <c r="F199" i="14"/>
  <c r="T341" i="14"/>
  <c r="T335" i="14"/>
  <c r="T332" i="14"/>
  <c r="T329" i="14"/>
  <c r="F191" i="14"/>
  <c r="F176" i="14"/>
  <c r="F116" i="14"/>
  <c r="F185" i="14"/>
  <c r="F164" i="14"/>
  <c r="F287" i="14"/>
  <c r="F236" i="14"/>
  <c r="F281" i="14"/>
  <c r="F77" i="14"/>
  <c r="F167" i="14"/>
  <c r="F263" i="14"/>
  <c r="F182" i="14"/>
  <c r="F272" i="14"/>
  <c r="F284" i="14"/>
  <c r="F92" i="14"/>
  <c r="F131" i="14"/>
  <c r="F218" i="14"/>
  <c r="F128" i="14"/>
  <c r="L58" i="14"/>
  <c r="L160" i="14"/>
  <c r="L259" i="14"/>
  <c r="L121" i="14"/>
  <c r="L226" i="14"/>
  <c r="L295" i="14"/>
  <c r="L136" i="14"/>
  <c r="L235" i="14"/>
  <c r="L256" i="14"/>
  <c r="L298" i="14"/>
  <c r="L70" i="14"/>
  <c r="L304" i="14"/>
  <c r="L64" i="14"/>
  <c r="L184" i="14"/>
  <c r="L325" i="14"/>
  <c r="L232" i="14"/>
  <c r="L202" i="14"/>
  <c r="L127" i="14"/>
  <c r="L148" i="14"/>
  <c r="L181" i="14"/>
  <c r="L97" i="14"/>
  <c r="L175" i="14"/>
  <c r="R143" i="14"/>
  <c r="R203" i="14"/>
  <c r="R191" i="14"/>
  <c r="R272" i="14"/>
  <c r="R314" i="14"/>
  <c r="R176" i="14"/>
  <c r="R305" i="14"/>
  <c r="R206" i="14"/>
  <c r="R119" i="14"/>
  <c r="R197" i="14"/>
  <c r="R170" i="14"/>
  <c r="R104" i="14"/>
  <c r="R194" i="14"/>
  <c r="R62" i="14"/>
  <c r="R227" i="14"/>
  <c r="R161" i="14"/>
  <c r="R323" i="14"/>
  <c r="R320" i="14"/>
  <c r="R98" i="14"/>
  <c r="R317" i="14"/>
  <c r="R173" i="14"/>
  <c r="R152" i="14"/>
  <c r="H334" i="14"/>
  <c r="H103" i="14"/>
  <c r="H313" i="14"/>
  <c r="H226" i="14"/>
  <c r="H121" i="14"/>
  <c r="H283" i="14"/>
  <c r="H196" i="14"/>
  <c r="H115" i="14"/>
  <c r="H133" i="14"/>
  <c r="H265" i="14"/>
  <c r="H97" i="14"/>
  <c r="H256" i="14"/>
  <c r="H109" i="14"/>
  <c r="H181" i="14"/>
  <c r="H136" i="14"/>
  <c r="H172" i="14"/>
  <c r="H307" i="14"/>
  <c r="H304" i="14"/>
  <c r="H217" i="14"/>
  <c r="H205" i="14"/>
  <c r="H61" i="14"/>
  <c r="H94" i="14"/>
  <c r="R235" i="14"/>
  <c r="R160" i="14"/>
  <c r="R196" i="14"/>
  <c r="R187" i="14"/>
  <c r="R58" i="14"/>
  <c r="R73" i="14"/>
  <c r="R157" i="14"/>
  <c r="R274" i="14"/>
  <c r="R106" i="14"/>
  <c r="R268" i="14"/>
  <c r="R133" i="14"/>
  <c r="R142" i="14"/>
  <c r="R232" i="14"/>
  <c r="R118" i="14"/>
  <c r="R286" i="14"/>
  <c r="R121" i="14"/>
  <c r="R253" i="14"/>
  <c r="R220" i="14"/>
  <c r="R172" i="14"/>
  <c r="R316" i="14"/>
  <c r="R199" i="14"/>
  <c r="R271" i="14"/>
  <c r="R301" i="14"/>
  <c r="R67" i="14"/>
  <c r="N329" i="14"/>
  <c r="N326" i="14"/>
  <c r="R328" i="14"/>
  <c r="N337" i="14"/>
  <c r="F97" i="14"/>
  <c r="F190" i="14"/>
  <c r="F304" i="14"/>
  <c r="F109" i="14"/>
  <c r="F127" i="14"/>
  <c r="F205" i="14"/>
  <c r="F187" i="14"/>
  <c r="F55" i="14"/>
  <c r="F259" i="14"/>
  <c r="F265" i="14"/>
  <c r="F49" i="14"/>
  <c r="F175" i="14"/>
  <c r="F61" i="14"/>
  <c r="F139" i="14"/>
  <c r="F301" i="14"/>
  <c r="F148" i="14"/>
  <c r="F268" i="14"/>
  <c r="F295" i="14"/>
  <c r="F241" i="14"/>
  <c r="F250" i="14"/>
  <c r="J77" i="14"/>
  <c r="J110" i="14"/>
  <c r="L122" i="14"/>
  <c r="F200" i="14"/>
  <c r="J305" i="14"/>
  <c r="N341" i="14"/>
  <c r="R340" i="14"/>
  <c r="R122" i="14"/>
  <c r="V340" i="14"/>
  <c r="R338" i="14"/>
  <c r="R140" i="14"/>
  <c r="T337" i="14"/>
  <c r="D338" i="14"/>
  <c r="R158" i="14"/>
  <c r="P340" i="14"/>
  <c r="F341" i="14"/>
  <c r="R337" i="14"/>
  <c r="F337" i="14"/>
  <c r="H218" i="14"/>
  <c r="H176" i="14"/>
  <c r="H329" i="14"/>
  <c r="H263" i="14"/>
  <c r="H158" i="14"/>
  <c r="H233" i="14"/>
  <c r="H65" i="14"/>
  <c r="H104" i="14"/>
  <c r="H266" i="14"/>
  <c r="H137" i="14"/>
  <c r="H119" i="14"/>
  <c r="H134" i="14"/>
  <c r="H164" i="14"/>
  <c r="H68" i="14"/>
  <c r="H152" i="14"/>
  <c r="H296" i="14"/>
  <c r="H167" i="14"/>
  <c r="H74" i="14"/>
  <c r="H224" i="14"/>
  <c r="H128" i="14"/>
  <c r="H299" i="14"/>
  <c r="H173" i="14"/>
  <c r="H206" i="14"/>
  <c r="H221" i="14"/>
  <c r="H251" i="14"/>
  <c r="H257" i="14"/>
  <c r="H185" i="14"/>
  <c r="L335" i="14"/>
  <c r="L224" i="14"/>
  <c r="L251" i="14"/>
  <c r="L128" i="14"/>
  <c r="L215" i="14"/>
  <c r="L218" i="14"/>
  <c r="L74" i="14"/>
  <c r="L320" i="14"/>
  <c r="L167" i="14"/>
  <c r="L68" i="14"/>
  <c r="L305" i="14"/>
  <c r="L230" i="14"/>
  <c r="L98" i="14"/>
  <c r="L254" i="14"/>
  <c r="L290" i="14"/>
  <c r="L62" i="14"/>
  <c r="L326" i="14"/>
  <c r="L59" i="14"/>
  <c r="L233" i="14"/>
  <c r="L92" i="14"/>
  <c r="L317" i="14"/>
  <c r="L173" i="14"/>
  <c r="J220" i="14"/>
  <c r="J97" i="14"/>
  <c r="J163" i="14"/>
  <c r="J235" i="14"/>
  <c r="J268" i="14"/>
  <c r="J274" i="14"/>
  <c r="J214" i="14"/>
  <c r="J166" i="14"/>
  <c r="J286" i="14"/>
  <c r="J250" i="14"/>
  <c r="J160" i="14"/>
  <c r="J130" i="14"/>
  <c r="J154" i="14"/>
  <c r="J85" i="14"/>
  <c r="J133" i="14"/>
  <c r="J325" i="14"/>
  <c r="J319" i="14"/>
  <c r="J73" i="14"/>
  <c r="J88" i="14"/>
  <c r="J190" i="14"/>
  <c r="J289" i="14"/>
  <c r="J155" i="14"/>
  <c r="J224" i="14"/>
  <c r="J263" i="14"/>
  <c r="J140" i="14"/>
  <c r="J227" i="14"/>
  <c r="J152" i="14"/>
  <c r="J53" i="14"/>
  <c r="J92" i="14"/>
  <c r="J185" i="14"/>
  <c r="J233" i="14"/>
  <c r="J266" i="14"/>
  <c r="J257" i="14"/>
  <c r="J272" i="14"/>
  <c r="J197" i="14"/>
  <c r="J188" i="14"/>
  <c r="J95" i="14"/>
  <c r="J218" i="14"/>
  <c r="J284" i="14"/>
  <c r="J59" i="14"/>
  <c r="H340" i="14"/>
  <c r="V329" i="14"/>
  <c r="V158" i="14"/>
  <c r="V209" i="14"/>
  <c r="V254" i="14"/>
  <c r="V134" i="14"/>
  <c r="V62" i="14"/>
  <c r="H341" i="14"/>
  <c r="E107" i="11"/>
  <c r="E108" i="11" l="1"/>
  <c r="E109" i="11" l="1"/>
  <c r="E110" i="11" l="1"/>
  <c r="E111" i="11" l="1"/>
  <c r="E112" i="11" l="1"/>
  <c r="E113" i="11" l="1"/>
  <c r="E114" i="11" l="1"/>
  <c r="E115" i="11" l="1"/>
  <c r="E116" i="11" l="1"/>
  <c r="E117" i="11" l="1"/>
  <c r="E118" i="11" l="1"/>
  <c r="E119" i="11" l="1"/>
  <c r="E120" i="11" l="1"/>
  <c r="E121" i="11" l="1"/>
  <c r="E122" i="11" l="1"/>
  <c r="E123" i="11" l="1"/>
  <c r="E124" i="11" l="1"/>
  <c r="E125" i="11" l="1"/>
  <c r="E126" i="11" l="1"/>
  <c r="E127" i="11" l="1"/>
  <c r="E128" i="11" l="1"/>
  <c r="E129" i="11" l="1"/>
  <c r="E130" i="11" l="1"/>
  <c r="E131" i="11" l="1"/>
  <c r="E132" i="11" l="1"/>
  <c r="E133" i="11" l="1"/>
  <c r="E134" i="11" l="1"/>
  <c r="E135" i="11" l="1"/>
  <c r="E136" i="11" l="1"/>
  <c r="E137" i="11" l="1"/>
  <c r="E138" i="11" l="1"/>
  <c r="E139" i="11" l="1"/>
  <c r="E140" i="11" l="1"/>
  <c r="E141" i="11" l="1"/>
  <c r="E142" i="11" l="1"/>
  <c r="E143" i="11" l="1"/>
  <c r="E144" i="11" l="1"/>
  <c r="E145" i="11" l="1"/>
  <c r="E146" i="11" l="1"/>
  <c r="E147" i="11" l="1"/>
  <c r="E148" i="11" l="1"/>
  <c r="E149" i="11" l="1"/>
  <c r="E150" i="11" l="1"/>
  <c r="E151" i="11" l="1"/>
  <c r="E152" i="11" l="1"/>
  <c r="E153" i="11" l="1"/>
  <c r="E154" i="11" l="1"/>
  <c r="E155" i="11" l="1"/>
  <c r="E156" i="11" l="1"/>
  <c r="E157" i="11" l="1"/>
  <c r="E158" i="11" l="1"/>
  <c r="E159" i="11" l="1"/>
  <c r="E160" i="11" l="1"/>
  <c r="E161" i="11" l="1"/>
  <c r="E162" i="11" l="1"/>
  <c r="E163" i="11" l="1"/>
  <c r="E164" i="11" l="1"/>
  <c r="E165" i="11" l="1"/>
  <c r="E166" i="11" l="1"/>
  <c r="E167" i="11" l="1"/>
  <c r="E168" i="11" l="1"/>
  <c r="E169" i="11" l="1"/>
  <c r="E170" i="11" l="1"/>
  <c r="E171" i="11" l="1"/>
  <c r="E172" i="11" l="1"/>
  <c r="E173" i="11" l="1"/>
  <c r="E174" i="11" l="1"/>
  <c r="E175" i="11" l="1"/>
  <c r="E176" i="11" l="1"/>
  <c r="E177" i="11" l="1"/>
  <c r="E178" i="11" l="1"/>
  <c r="E179" i="11" l="1"/>
  <c r="F30" i="14" l="1"/>
  <c r="G30" i="14" s="1"/>
  <c r="F153" i="14"/>
  <c r="G153" i="14" s="1"/>
  <c r="F120" i="14"/>
  <c r="G120" i="14" s="1"/>
  <c r="F102" i="14"/>
  <c r="G102" i="14" s="1"/>
  <c r="F333" i="14"/>
  <c r="G333" i="14" s="1"/>
  <c r="F282" i="14"/>
  <c r="G282" i="14" s="1"/>
  <c r="F90" i="14"/>
  <c r="G90" i="14" s="1"/>
  <c r="F93" i="14"/>
  <c r="G93" i="14" s="1"/>
  <c r="F27" i="14"/>
  <c r="G27" i="14" s="1"/>
  <c r="F150" i="14"/>
  <c r="G150" i="14" s="1"/>
  <c r="F168" i="14"/>
  <c r="G168" i="14" s="1"/>
  <c r="F300" i="14"/>
  <c r="G300" i="14" s="1"/>
  <c r="F225" i="14"/>
  <c r="G225" i="14" s="1"/>
  <c r="F246" i="14"/>
  <c r="G246" i="14" s="1"/>
  <c r="F306" i="14"/>
  <c r="G306" i="14" s="1"/>
  <c r="F315" i="14"/>
  <c r="G315" i="14" s="1"/>
  <c r="F63" i="14"/>
  <c r="G63" i="14" s="1"/>
  <c r="F159" i="14"/>
  <c r="G159" i="14" s="1"/>
  <c r="F240" i="14"/>
  <c r="G240" i="14" s="1"/>
  <c r="F258" i="14"/>
  <c r="G258" i="14" s="1"/>
  <c r="F204" i="14"/>
  <c r="G204" i="14" s="1"/>
  <c r="F24" i="14"/>
  <c r="G24" i="14" s="1"/>
  <c r="F231" i="14"/>
  <c r="G231" i="14" s="1"/>
  <c r="F330" i="14"/>
  <c r="G330" i="14" s="1"/>
  <c r="F336" i="14"/>
  <c r="G336" i="14" s="1"/>
  <c r="F171" i="14"/>
  <c r="G171" i="14" s="1"/>
  <c r="F339" i="14"/>
  <c r="G339" i="14" s="1"/>
  <c r="F81" i="14"/>
  <c r="G81" i="14" s="1"/>
  <c r="F60" i="14"/>
  <c r="G60" i="14" s="1"/>
  <c r="F228" i="14"/>
  <c r="G228" i="14" s="1"/>
  <c r="F297" i="14"/>
  <c r="G297" i="14" s="1"/>
  <c r="F270" i="14"/>
  <c r="G270" i="14" s="1"/>
  <c r="F294" i="14"/>
  <c r="G294" i="14" s="1"/>
  <c r="F33" i="14"/>
  <c r="G33" i="14" s="1"/>
  <c r="F123" i="14"/>
  <c r="G123" i="14" s="1"/>
  <c r="F69" i="14"/>
  <c r="G69" i="14" s="1"/>
  <c r="N237" i="14"/>
  <c r="O237" i="14" s="1"/>
  <c r="F255" i="14"/>
  <c r="G255" i="14" s="1"/>
  <c r="F18" i="14"/>
  <c r="G18" i="14" s="1"/>
  <c r="F147" i="14"/>
  <c r="G147" i="14" s="1"/>
  <c r="F162" i="14"/>
  <c r="G162" i="14" s="1"/>
  <c r="F273" i="14"/>
  <c r="G273" i="14" s="1"/>
  <c r="F75" i="14"/>
  <c r="G75" i="14" s="1"/>
  <c r="F108" i="14"/>
  <c r="G108" i="14" s="1"/>
  <c r="F267" i="14"/>
  <c r="G267" i="14" s="1"/>
  <c r="F105" i="14"/>
  <c r="G105" i="14" s="1"/>
  <c r="F219" i="14"/>
  <c r="G219" i="14" s="1"/>
  <c r="F36" i="14"/>
  <c r="G36" i="14" s="1"/>
  <c r="F249" i="14"/>
  <c r="G249" i="14" s="1"/>
  <c r="F129" i="14"/>
  <c r="G129" i="14" s="1"/>
  <c r="V36" i="14"/>
  <c r="W36" i="14" s="1"/>
  <c r="L84" i="14"/>
  <c r="M84" i="14" s="1"/>
  <c r="P171" i="14"/>
  <c r="Q171" i="14" s="1"/>
  <c r="T27" i="14"/>
  <c r="U27" i="14" s="1"/>
  <c r="V126" i="14"/>
  <c r="W126" i="14" s="1"/>
  <c r="V312" i="14"/>
  <c r="W312" i="14" s="1"/>
  <c r="V108" i="14"/>
  <c r="W108" i="14" s="1"/>
  <c r="L321" i="14"/>
  <c r="M321" i="14" s="1"/>
  <c r="R18" i="14"/>
  <c r="S18" i="14" s="1"/>
  <c r="R291" i="14"/>
  <c r="S291" i="14" s="1"/>
  <c r="P174" i="14"/>
  <c r="Q174" i="14" s="1"/>
  <c r="L300" i="14"/>
  <c r="M300" i="14" s="1"/>
  <c r="J264" i="14"/>
  <c r="K264" i="14" s="1"/>
  <c r="R318" i="14"/>
  <c r="S318" i="14" s="1"/>
  <c r="D18" i="14"/>
  <c r="E18" i="14" s="1"/>
  <c r="V330" i="14"/>
  <c r="W330" i="14" s="1"/>
  <c r="L162" i="14"/>
  <c r="M162" i="14" s="1"/>
  <c r="F321" i="14"/>
  <c r="G321" i="14" s="1"/>
  <c r="F138" i="14"/>
  <c r="G138" i="14" s="1"/>
  <c r="F261" i="14"/>
  <c r="G261" i="14" s="1"/>
  <c r="F183" i="14"/>
  <c r="G183" i="14" s="1"/>
  <c r="F84" i="14"/>
  <c r="G84" i="14" s="1"/>
  <c r="R15" i="14"/>
  <c r="S15" i="14" s="1"/>
  <c r="N321" i="14"/>
  <c r="O321" i="14" s="1"/>
  <c r="V33" i="14"/>
  <c r="W33" i="14" s="1"/>
  <c r="F72" i="14"/>
  <c r="G72" i="14" s="1"/>
  <c r="T156" i="14"/>
  <c r="U156" i="14" s="1"/>
  <c r="R102" i="14"/>
  <c r="S102" i="14" s="1"/>
  <c r="F96" i="14"/>
  <c r="G96" i="14" s="1"/>
  <c r="T195" i="14"/>
  <c r="U195" i="14" s="1"/>
  <c r="T303" i="14"/>
  <c r="U303" i="14" s="1"/>
  <c r="J204" i="14"/>
  <c r="K204" i="14" s="1"/>
  <c r="T186" i="14"/>
  <c r="U186" i="14" s="1"/>
  <c r="T234" i="14"/>
  <c r="U234" i="14" s="1"/>
  <c r="D60" i="14"/>
  <c r="E60" i="14" s="1"/>
  <c r="F327" i="14"/>
  <c r="G327" i="14" s="1"/>
  <c r="J324" i="14"/>
  <c r="K324" i="14" s="1"/>
  <c r="J60" i="14"/>
  <c r="K60" i="14" s="1"/>
  <c r="R255" i="14"/>
  <c r="S255" i="14" s="1"/>
  <c r="V180" i="14"/>
  <c r="W180" i="14" s="1"/>
  <c r="F252" i="14"/>
  <c r="G252" i="14" s="1"/>
  <c r="N156" i="14"/>
  <c r="O156" i="14" s="1"/>
  <c r="D162" i="14"/>
  <c r="R36" i="14"/>
  <c r="S36" i="14" s="1"/>
  <c r="N213" i="14"/>
  <c r="O213" i="14" s="1"/>
  <c r="J321" i="14"/>
  <c r="K321" i="14" s="1"/>
  <c r="H198" i="14"/>
  <c r="I198" i="14" s="1"/>
  <c r="F207" i="14"/>
  <c r="G207" i="14" s="1"/>
  <c r="V339" i="14"/>
  <c r="W339" i="14" s="1"/>
  <c r="T297" i="14"/>
  <c r="U297" i="14" s="1"/>
  <c r="N33" i="14"/>
  <c r="O33" i="14" s="1"/>
  <c r="L237" i="14"/>
  <c r="M237" i="14" s="1"/>
  <c r="H267" i="14"/>
  <c r="I267" i="14" s="1"/>
  <c r="H42" i="14"/>
  <c r="I42" i="14" s="1"/>
  <c r="D183" i="14"/>
  <c r="P225" i="14"/>
  <c r="Q225" i="14" s="1"/>
  <c r="V15" i="14"/>
  <c r="W15" i="14" s="1"/>
  <c r="P279" i="14"/>
  <c r="Q279" i="14" s="1"/>
  <c r="L204" i="14"/>
  <c r="M204" i="14" s="1"/>
  <c r="D189" i="14"/>
  <c r="P333" i="14"/>
  <c r="Q333" i="14" s="1"/>
  <c r="P252" i="14"/>
  <c r="Q252" i="14" s="1"/>
  <c r="D273" i="14"/>
  <c r="N273" i="14"/>
  <c r="O273" i="14" s="1"/>
  <c r="V87" i="14"/>
  <c r="W87" i="14" s="1"/>
  <c r="R231" i="14"/>
  <c r="S231" i="14" s="1"/>
  <c r="N132" i="14"/>
  <c r="O132" i="14" s="1"/>
  <c r="F51" i="14"/>
  <c r="G51" i="14" s="1"/>
  <c r="F39" i="14"/>
  <c r="G39" i="14" s="1"/>
  <c r="D150" i="14"/>
  <c r="E150" i="14" s="1"/>
  <c r="V321" i="14"/>
  <c r="W321" i="14" s="1"/>
  <c r="D105" i="14"/>
  <c r="D180" i="14"/>
  <c r="P264" i="14"/>
  <c r="Q264" i="14" s="1"/>
  <c r="D318" i="14"/>
  <c r="N270" i="14"/>
  <c r="O270" i="14" s="1"/>
  <c r="T288" i="14"/>
  <c r="U288" i="14" s="1"/>
  <c r="F264" i="14"/>
  <c r="G264" i="14" s="1"/>
  <c r="F189" i="14"/>
  <c r="G189" i="14" s="1"/>
  <c r="N174" i="14"/>
  <c r="O174" i="14" s="1"/>
  <c r="R285" i="14"/>
  <c r="S285" i="14" s="1"/>
  <c r="N102" i="14"/>
  <c r="O102" i="14" s="1"/>
  <c r="V48" i="14"/>
  <c r="W48" i="14" s="1"/>
  <c r="H333" i="14"/>
  <c r="I333" i="14" s="1"/>
  <c r="F126" i="14"/>
  <c r="G126" i="14" s="1"/>
  <c r="F213" i="14"/>
  <c r="G213" i="14" s="1"/>
  <c r="R66" i="14"/>
  <c r="S66" i="14" s="1"/>
  <c r="N51" i="14"/>
  <c r="O51" i="14" s="1"/>
  <c r="L336" i="14"/>
  <c r="M336" i="14" s="1"/>
  <c r="V69" i="14"/>
  <c r="W69" i="14" s="1"/>
  <c r="R300" i="14"/>
  <c r="S300" i="14" s="1"/>
  <c r="V186" i="14"/>
  <c r="W186" i="14" s="1"/>
  <c r="J21" i="14"/>
  <c r="K21" i="14" s="1"/>
  <c r="V156" i="14"/>
  <c r="W156" i="14" s="1"/>
  <c r="H105" i="14"/>
  <c r="R39" i="14"/>
  <c r="S39" i="14" s="1"/>
  <c r="L294" i="14"/>
  <c r="M294" i="14" s="1"/>
  <c r="F54" i="14"/>
  <c r="G54" i="14" s="1"/>
  <c r="F234" i="14"/>
  <c r="G234" i="14" s="1"/>
  <c r="D108" i="14"/>
  <c r="F237" i="14"/>
  <c r="G237" i="14" s="1"/>
  <c r="V132" i="14"/>
  <c r="W132" i="14" s="1"/>
  <c r="P75" i="14"/>
  <c r="Q75" i="14" s="1"/>
  <c r="R306" i="14"/>
  <c r="S306" i="14" s="1"/>
  <c r="V57" i="14"/>
  <c r="W57" i="14" s="1"/>
  <c r="R270" i="14"/>
  <c r="S270" i="14" s="1"/>
  <c r="J126" i="14"/>
  <c r="K126" i="14" s="1"/>
  <c r="V18" i="14"/>
  <c r="W18" i="14" s="1"/>
  <c r="N219" i="14"/>
  <c r="O219" i="14" s="1"/>
  <c r="J51" i="14"/>
  <c r="K51" i="14" s="1"/>
  <c r="N171" i="14"/>
  <c r="O171" i="14" s="1"/>
  <c r="H81" i="14"/>
  <c r="F48" i="14"/>
  <c r="G48" i="14" s="1"/>
  <c r="F285" i="14"/>
  <c r="G285" i="14" s="1"/>
  <c r="F201" i="14"/>
  <c r="G201" i="14" s="1"/>
  <c r="R147" i="14"/>
  <c r="S147" i="14" s="1"/>
  <c r="L234" i="14"/>
  <c r="M234" i="14" s="1"/>
  <c r="N198" i="14"/>
  <c r="O198" i="14" s="1"/>
  <c r="R42" i="14"/>
  <c r="S42" i="14" s="1"/>
  <c r="V264" i="14"/>
  <c r="W264" i="14" s="1"/>
  <c r="N339" i="14"/>
  <c r="O339" i="14" s="1"/>
  <c r="H69" i="14"/>
  <c r="I69" i="14" s="1"/>
  <c r="T192" i="14"/>
  <c r="U192" i="14" s="1"/>
  <c r="N207" i="14"/>
  <c r="O207" i="14" s="1"/>
  <c r="P246" i="14"/>
  <c r="Q246" i="14" s="1"/>
  <c r="V54" i="14"/>
  <c r="W54" i="14" s="1"/>
  <c r="T132" i="14"/>
  <c r="U132" i="14" s="1"/>
  <c r="D132" i="14"/>
  <c r="F291" i="14"/>
  <c r="G291" i="14" s="1"/>
  <c r="L36" i="14"/>
  <c r="M36" i="14" s="1"/>
  <c r="R330" i="14"/>
  <c r="S330" i="14" s="1"/>
  <c r="R216" i="14"/>
  <c r="S216" i="14" s="1"/>
  <c r="N324" i="14"/>
  <c r="O324" i="14" s="1"/>
  <c r="F318" i="14"/>
  <c r="G318" i="14" s="1"/>
  <c r="R219" i="14"/>
  <c r="S219" i="14" s="1"/>
  <c r="D117" i="14"/>
  <c r="E117" i="14" s="1"/>
  <c r="R171" i="14"/>
  <c r="S171" i="14" s="1"/>
  <c r="P324" i="14"/>
  <c r="Q324" i="14" s="1"/>
  <c r="P21" i="14"/>
  <c r="Q21" i="14" s="1"/>
  <c r="H246" i="14"/>
  <c r="I246" i="14" s="1"/>
  <c r="L51" i="14"/>
  <c r="M51" i="14" s="1"/>
  <c r="P321" i="14"/>
  <c r="Q321" i="14" s="1"/>
  <c r="F21" i="14"/>
  <c r="G21" i="14" s="1"/>
  <c r="D87" i="14"/>
  <c r="R204" i="14"/>
  <c r="S204" i="14" s="1"/>
  <c r="V147" i="14"/>
  <c r="W147" i="14" s="1"/>
  <c r="N327" i="14"/>
  <c r="O327" i="14" s="1"/>
  <c r="H201" i="14"/>
  <c r="I201" i="14" s="1"/>
  <c r="F66" i="14"/>
  <c r="G66" i="14" s="1"/>
  <c r="L324" i="14"/>
  <c r="M324" i="14" s="1"/>
  <c r="D231" i="14"/>
  <c r="D267" i="14"/>
  <c r="R126" i="14"/>
  <c r="S126" i="14" s="1"/>
  <c r="J105" i="14"/>
  <c r="K105" i="14" s="1"/>
  <c r="V75" i="14"/>
  <c r="W75" i="14" s="1"/>
  <c r="D288" i="14"/>
  <c r="D147" i="14"/>
  <c r="E147" i="14" s="1"/>
  <c r="L249" i="14"/>
  <c r="M249" i="14" s="1"/>
  <c r="D327" i="14"/>
  <c r="N81" i="14"/>
  <c r="N252" i="14"/>
  <c r="O252" i="14" s="1"/>
  <c r="N180" i="14"/>
  <c r="O180" i="14" s="1"/>
  <c r="D240" i="14"/>
  <c r="V300" i="14"/>
  <c r="W300" i="14" s="1"/>
  <c r="H249" i="14"/>
  <c r="I249" i="14" s="1"/>
  <c r="F165" i="14"/>
  <c r="G165" i="14" s="1"/>
  <c r="F216" i="14"/>
  <c r="G216" i="14" s="1"/>
  <c r="F198" i="14"/>
  <c r="G198" i="14" s="1"/>
  <c r="V162" i="14"/>
  <c r="W162" i="14" s="1"/>
  <c r="R279" i="14"/>
  <c r="S279" i="14" s="1"/>
  <c r="J108" i="14"/>
  <c r="K108" i="14" s="1"/>
  <c r="L114" i="14"/>
  <c r="M114" i="14" s="1"/>
  <c r="J123" i="14"/>
  <c r="K123" i="14" s="1"/>
  <c r="D306" i="14"/>
  <c r="P258" i="14"/>
  <c r="Q258" i="14" s="1"/>
  <c r="V303" i="14"/>
  <c r="W303" i="14" s="1"/>
  <c r="H48" i="14"/>
  <c r="I48" i="14" s="1"/>
  <c r="P303" i="14"/>
  <c r="Q303" i="14" s="1"/>
  <c r="V261" i="14"/>
  <c r="W261" i="14" s="1"/>
  <c r="L330" i="14"/>
  <c r="M330" i="14" s="1"/>
  <c r="F180" i="14"/>
  <c r="G180" i="14" s="1"/>
  <c r="H102" i="14"/>
  <c r="I102" i="14" s="1"/>
  <c r="V201" i="14"/>
  <c r="W201" i="14" s="1"/>
  <c r="P39" i="14"/>
  <c r="Q39" i="14" s="1"/>
  <c r="D174" i="14"/>
  <c r="J165" i="14"/>
  <c r="K165" i="14" s="1"/>
  <c r="R24" i="14"/>
  <c r="S24" i="14" s="1"/>
  <c r="N294" i="14"/>
  <c r="O294" i="14" s="1"/>
  <c r="D321" i="14"/>
  <c r="D252" i="14"/>
  <c r="T315" i="14"/>
  <c r="U315" i="14" s="1"/>
  <c r="D126" i="14"/>
  <c r="E126" i="14" s="1"/>
  <c r="J195" i="14"/>
  <c r="K195" i="14" s="1"/>
  <c r="F156" i="14"/>
  <c r="G156" i="14" s="1"/>
  <c r="T15" i="14"/>
  <c r="U15" i="14" s="1"/>
  <c r="L270" i="14"/>
  <c r="M270" i="14" s="1"/>
  <c r="H255" i="14"/>
  <c r="I255" i="14" s="1"/>
  <c r="J180" i="14"/>
  <c r="K180" i="14" s="1"/>
  <c r="R87" i="14"/>
  <c r="F279" i="14"/>
  <c r="G279" i="14" s="1"/>
  <c r="F114" i="14"/>
  <c r="G114" i="14" s="1"/>
  <c r="P54" i="14"/>
  <c r="Q54" i="14" s="1"/>
  <c r="D312" i="14"/>
  <c r="J219" i="14"/>
  <c r="K219" i="14" s="1"/>
  <c r="T114" i="14"/>
  <c r="U114" i="14" s="1"/>
  <c r="L174" i="14"/>
  <c r="M174" i="14" s="1"/>
  <c r="D120" i="14"/>
  <c r="E120" i="14" s="1"/>
  <c r="H66" i="14"/>
  <c r="I66" i="14" s="1"/>
  <c r="J336" i="14"/>
  <c r="K336" i="14" s="1"/>
  <c r="T87" i="14"/>
  <c r="U87" i="14" s="1"/>
  <c r="P222" i="14"/>
  <c r="Q222" i="14" s="1"/>
  <c r="T306" i="14"/>
  <c r="U306" i="14" s="1"/>
  <c r="H72" i="14"/>
  <c r="I72" i="14" s="1"/>
  <c r="R168" i="14"/>
  <c r="S168" i="14" s="1"/>
  <c r="T57" i="14"/>
  <c r="U57" i="14" s="1"/>
  <c r="L165" i="14"/>
  <c r="M165" i="14" s="1"/>
  <c r="L252" i="14"/>
  <c r="M252" i="14" s="1"/>
  <c r="H126" i="14"/>
  <c r="I126" i="14" s="1"/>
  <c r="P36" i="14"/>
  <c r="Q36" i="14" s="1"/>
  <c r="J102" i="14"/>
  <c r="K102" i="14" s="1"/>
  <c r="F99" i="14"/>
  <c r="G99" i="14" s="1"/>
  <c r="P156" i="14"/>
  <c r="Q156" i="14" s="1"/>
  <c r="R114" i="14"/>
  <c r="S114" i="14" s="1"/>
  <c r="P117" i="14"/>
  <c r="Q117" i="14" s="1"/>
  <c r="V282" i="14"/>
  <c r="W282" i="14" s="1"/>
  <c r="T273" i="14"/>
  <c r="U273" i="14" s="1"/>
  <c r="H63" i="14"/>
  <c r="I63" i="14" s="1"/>
  <c r="N57" i="14"/>
  <c r="O57" i="14" s="1"/>
  <c r="V90" i="14"/>
  <c r="W90" i="14" s="1"/>
  <c r="P96" i="14"/>
  <c r="Q96" i="14" s="1"/>
  <c r="L156" i="14"/>
  <c r="M156" i="14" s="1"/>
  <c r="D138" i="14"/>
  <c r="J213" i="14"/>
  <c r="K213" i="14" s="1"/>
  <c r="T174" i="14"/>
  <c r="U174" i="14" s="1"/>
  <c r="V204" i="14"/>
  <c r="W204" i="14" s="1"/>
  <c r="T108" i="14"/>
  <c r="U108" i="14" s="1"/>
  <c r="T39" i="14"/>
  <c r="U39" i="14" s="1"/>
  <c r="P48" i="14"/>
  <c r="Q48" i="14" s="1"/>
  <c r="R249" i="14"/>
  <c r="S249" i="14" s="1"/>
  <c r="D42" i="14"/>
  <c r="E42" i="14" s="1"/>
  <c r="V189" i="14"/>
  <c r="W189" i="14" s="1"/>
  <c r="J48" i="14"/>
  <c r="K48" i="14" s="1"/>
  <c r="J96" i="14"/>
  <c r="K96" i="14" s="1"/>
  <c r="P42" i="14"/>
  <c r="Q42" i="14" s="1"/>
  <c r="J66" i="14"/>
  <c r="K66" i="14" s="1"/>
  <c r="V93" i="14"/>
  <c r="W93" i="14" s="1"/>
  <c r="D285" i="14"/>
  <c r="P27" i="14"/>
  <c r="Q27" i="14" s="1"/>
  <c r="L141" i="14"/>
  <c r="M141" i="14" s="1"/>
  <c r="T129" i="14"/>
  <c r="U129" i="14" s="1"/>
  <c r="J306" i="14"/>
  <c r="K306" i="14" s="1"/>
  <c r="N117" i="14"/>
  <c r="O117" i="14" s="1"/>
  <c r="H135" i="14"/>
  <c r="I135" i="14" s="1"/>
  <c r="P126" i="14"/>
  <c r="Q126" i="14" s="1"/>
  <c r="H294" i="14"/>
  <c r="I294" i="14" s="1"/>
  <c r="N114" i="14"/>
  <c r="O114" i="14" s="1"/>
  <c r="H183" i="14"/>
  <c r="I183" i="14" s="1"/>
  <c r="N147" i="14"/>
  <c r="O147" i="14" s="1"/>
  <c r="P51" i="14"/>
  <c r="Q51" i="14" s="1"/>
  <c r="P195" i="14"/>
  <c r="Q195" i="14" s="1"/>
  <c r="J42" i="14"/>
  <c r="K42" i="14" s="1"/>
  <c r="P15" i="14"/>
  <c r="Q15" i="14" s="1"/>
  <c r="R240" i="14"/>
  <c r="S240" i="14" s="1"/>
  <c r="V270" i="14"/>
  <c r="W270" i="14" s="1"/>
  <c r="H30" i="14"/>
  <c r="I30" i="14" s="1"/>
  <c r="N204" i="14"/>
  <c r="O204" i="14" s="1"/>
  <c r="T204" i="14"/>
  <c r="U204" i="14" s="1"/>
  <c r="H330" i="14"/>
  <c r="I330" i="14" s="1"/>
  <c r="V213" i="14"/>
  <c r="W213" i="14" s="1"/>
  <c r="V51" i="14"/>
  <c r="W51" i="14" s="1"/>
  <c r="J231" i="14"/>
  <c r="K231" i="14" s="1"/>
  <c r="H75" i="14"/>
  <c r="I75" i="14" s="1"/>
  <c r="L282" i="14"/>
  <c r="M282" i="14" s="1"/>
  <c r="F87" i="14"/>
  <c r="G87" i="14" s="1"/>
  <c r="J147" i="14"/>
  <c r="K147" i="14" s="1"/>
  <c r="P327" i="14"/>
  <c r="Q327" i="14" s="1"/>
  <c r="D234" i="14"/>
  <c r="T162" i="14"/>
  <c r="U162" i="14" s="1"/>
  <c r="V60" i="14"/>
  <c r="W60" i="14" s="1"/>
  <c r="P60" i="14"/>
  <c r="Q60" i="14" s="1"/>
  <c r="F141" i="14"/>
  <c r="G141" i="14" s="1"/>
  <c r="T198" i="14"/>
  <c r="U198" i="14" s="1"/>
  <c r="T96" i="14"/>
  <c r="U96" i="14" s="1"/>
  <c r="H36" i="14"/>
  <c r="I36" i="14" s="1"/>
  <c r="L339" i="14"/>
  <c r="M339" i="14" s="1"/>
  <c r="H186" i="14"/>
  <c r="I186" i="14" s="1"/>
  <c r="L327" i="14"/>
  <c r="M327" i="14" s="1"/>
  <c r="L57" i="14"/>
  <c r="M57" i="14" s="1"/>
  <c r="D123" i="14"/>
  <c r="E123" i="14" s="1"/>
  <c r="N258" i="14"/>
  <c r="O258" i="14" s="1"/>
  <c r="L291" i="14"/>
  <c r="M291" i="14" s="1"/>
  <c r="T69" i="14"/>
  <c r="U69" i="14" s="1"/>
  <c r="P132" i="14"/>
  <c r="Q132" i="14" s="1"/>
  <c r="D294" i="14"/>
  <c r="H117" i="14"/>
  <c r="I117" i="14" s="1"/>
  <c r="J285" i="14"/>
  <c r="K285" i="14" s="1"/>
  <c r="D39" i="14"/>
  <c r="E39" i="14" s="1"/>
  <c r="J273" i="14"/>
  <c r="K273" i="14" s="1"/>
  <c r="D303" i="14"/>
  <c r="L153" i="14"/>
  <c r="M153" i="14" s="1"/>
  <c r="D84" i="14"/>
  <c r="H168" i="14"/>
  <c r="I168" i="14" s="1"/>
  <c r="V84" i="14"/>
  <c r="F195" i="14"/>
  <c r="G195" i="14" s="1"/>
  <c r="V153" i="14"/>
  <c r="W153" i="14" s="1"/>
  <c r="H228" i="14"/>
  <c r="I228" i="14" s="1"/>
  <c r="F186" i="14"/>
  <c r="G186" i="14" s="1"/>
  <c r="L198" i="14"/>
  <c r="M198" i="14" s="1"/>
  <c r="L186" i="14"/>
  <c r="M186" i="14" s="1"/>
  <c r="R156" i="14"/>
  <c r="S156" i="14" s="1"/>
  <c r="J168" i="14"/>
  <c r="K168" i="14" s="1"/>
  <c r="L195" i="14"/>
  <c r="M195" i="14" s="1"/>
  <c r="J54" i="14"/>
  <c r="K54" i="14" s="1"/>
  <c r="H318" i="14"/>
  <c r="I318" i="14" s="1"/>
  <c r="P57" i="14"/>
  <c r="Q57" i="14" s="1"/>
  <c r="L132" i="14"/>
  <c r="M132" i="14" s="1"/>
  <c r="T180" i="14"/>
  <c r="U180" i="14" s="1"/>
  <c r="R117" i="14"/>
  <c r="S117" i="14" s="1"/>
  <c r="L108" i="14"/>
  <c r="M108" i="14" s="1"/>
  <c r="H339" i="14"/>
  <c r="I339" i="14" s="1"/>
  <c r="V114" i="14"/>
  <c r="W114" i="14" s="1"/>
  <c r="V318" i="14"/>
  <c r="W318" i="14" s="1"/>
  <c r="L93" i="14"/>
  <c r="M93" i="14" s="1"/>
  <c r="R213" i="14"/>
  <c r="S213" i="14" s="1"/>
  <c r="T105" i="14"/>
  <c r="U105" i="14" s="1"/>
  <c r="H336" i="14"/>
  <c r="I336" i="14" s="1"/>
  <c r="V72" i="14"/>
  <c r="W72" i="14" s="1"/>
  <c r="D63" i="14"/>
  <c r="E63" i="14" s="1"/>
  <c r="R54" i="14"/>
  <c r="S54" i="14" s="1"/>
  <c r="T285" i="14"/>
  <c r="U285" i="14" s="1"/>
  <c r="T123" i="14"/>
  <c r="U123" i="14" s="1"/>
  <c r="L18" i="14"/>
  <c r="M18" i="14" s="1"/>
  <c r="R273" i="14"/>
  <c r="S273" i="14" s="1"/>
  <c r="P288" i="14"/>
  <c r="Q288" i="14" s="1"/>
  <c r="N27" i="14"/>
  <c r="O27" i="14" s="1"/>
  <c r="V216" i="14"/>
  <c r="W216" i="14" s="1"/>
  <c r="D129" i="14"/>
  <c r="L279" i="14"/>
  <c r="M279" i="14" s="1"/>
  <c r="T252" i="14"/>
  <c r="U252" i="14" s="1"/>
  <c r="P30" i="14"/>
  <c r="Q30" i="14" s="1"/>
  <c r="V285" i="14"/>
  <c r="W285" i="14" s="1"/>
  <c r="J117" i="14"/>
  <c r="K117" i="14" s="1"/>
  <c r="D192" i="14"/>
  <c r="J222" i="14"/>
  <c r="K222" i="14" s="1"/>
  <c r="J171" i="14"/>
  <c r="K171" i="14" s="1"/>
  <c r="L48" i="14"/>
  <c r="M48" i="14" s="1"/>
  <c r="N216" i="14"/>
  <c r="O216" i="14" s="1"/>
  <c r="P141" i="14"/>
  <c r="Q141" i="14" s="1"/>
  <c r="H273" i="14"/>
  <c r="I273" i="14" s="1"/>
  <c r="N291" i="14"/>
  <c r="O291" i="14" s="1"/>
  <c r="N60" i="14"/>
  <c r="O60" i="14" s="1"/>
  <c r="D30" i="14"/>
  <c r="E30" i="14" s="1"/>
  <c r="L90" i="14"/>
  <c r="M90" i="14" s="1"/>
  <c r="T270" i="14"/>
  <c r="U270" i="14" s="1"/>
  <c r="V27" i="14"/>
  <c r="W27" i="14" s="1"/>
  <c r="V102" i="14"/>
  <c r="W102" i="14" s="1"/>
  <c r="V192" i="14"/>
  <c r="W192" i="14" s="1"/>
  <c r="P183" i="14"/>
  <c r="Q183" i="14" s="1"/>
  <c r="N183" i="14"/>
  <c r="O183" i="14" s="1"/>
  <c r="V24" i="14"/>
  <c r="W24" i="14" s="1"/>
  <c r="D333" i="14"/>
  <c r="T93" i="14"/>
  <c r="U93" i="14" s="1"/>
  <c r="D279" i="14"/>
  <c r="N105" i="14"/>
  <c r="O105" i="14" s="1"/>
  <c r="N303" i="14"/>
  <c r="O303" i="14" s="1"/>
  <c r="N87" i="14"/>
  <c r="O87" i="14" s="1"/>
  <c r="V30" i="14"/>
  <c r="W30" i="14" s="1"/>
  <c r="T141" i="14"/>
  <c r="U141" i="14" s="1"/>
  <c r="N285" i="14"/>
  <c r="O285" i="14" s="1"/>
  <c r="P294" i="14"/>
  <c r="Q294" i="14" s="1"/>
  <c r="T147" i="14"/>
  <c r="U147" i="14" s="1"/>
  <c r="H159" i="14"/>
  <c r="I159" i="14" s="1"/>
  <c r="N255" i="14"/>
  <c r="O255" i="14" s="1"/>
  <c r="H150" i="14"/>
  <c r="I150" i="14" s="1"/>
  <c r="R336" i="14"/>
  <c r="S336" i="14" s="1"/>
  <c r="P198" i="14"/>
  <c r="Q198" i="14" s="1"/>
  <c r="J270" i="14"/>
  <c r="K270" i="14" s="1"/>
  <c r="P315" i="14"/>
  <c r="Q315" i="14" s="1"/>
  <c r="P297" i="14"/>
  <c r="Q297" i="14" s="1"/>
  <c r="T21" i="14"/>
  <c r="U21" i="14" s="1"/>
  <c r="V120" i="14"/>
  <c r="W120" i="14" s="1"/>
  <c r="J135" i="14"/>
  <c r="K135" i="14" s="1"/>
  <c r="N189" i="14"/>
  <c r="O189" i="14" s="1"/>
  <c r="R93" i="14"/>
  <c r="S93" i="14" s="1"/>
  <c r="H234" i="14"/>
  <c r="I234" i="14" s="1"/>
  <c r="D261" i="14"/>
  <c r="N129" i="14"/>
  <c r="O129" i="14" s="1"/>
  <c r="D141" i="14"/>
  <c r="V117" i="14"/>
  <c r="W117" i="14" s="1"/>
  <c r="V195" i="14"/>
  <c r="W195" i="14" s="1"/>
  <c r="H225" i="14"/>
  <c r="I225" i="14" s="1"/>
  <c r="T300" i="14"/>
  <c r="U300" i="14" s="1"/>
  <c r="T237" i="14"/>
  <c r="U237" i="14" s="1"/>
  <c r="V99" i="14"/>
  <c r="W99" i="14" s="1"/>
  <c r="J240" i="14"/>
  <c r="K240" i="14" s="1"/>
  <c r="J297" i="14"/>
  <c r="K297" i="14" s="1"/>
  <c r="R228" i="14"/>
  <c r="S228" i="14" s="1"/>
  <c r="H96" i="14"/>
  <c r="I96" i="14" s="1"/>
  <c r="V288" i="14"/>
  <c r="W288" i="14" s="1"/>
  <c r="P201" i="14"/>
  <c r="Q201" i="14" s="1"/>
  <c r="D81" i="14"/>
  <c r="J93" i="14"/>
  <c r="K93" i="14" s="1"/>
  <c r="D33" i="14"/>
  <c r="E33" i="14" s="1"/>
  <c r="T48" i="14"/>
  <c r="U48" i="14" s="1"/>
  <c r="D198" i="14"/>
  <c r="V246" i="14"/>
  <c r="W246" i="14" s="1"/>
  <c r="D225" i="14"/>
  <c r="R264" i="14"/>
  <c r="S264" i="14" s="1"/>
  <c r="H60" i="14"/>
  <c r="I60" i="14" s="1"/>
  <c r="D90" i="14"/>
  <c r="J291" i="14"/>
  <c r="K291" i="14" s="1"/>
  <c r="P120" i="14"/>
  <c r="Q120" i="14" s="1"/>
  <c r="R153" i="14"/>
  <c r="S153" i="14" s="1"/>
  <c r="P312" i="14"/>
  <c r="Q312" i="14" s="1"/>
  <c r="L333" i="14"/>
  <c r="M333" i="14" s="1"/>
  <c r="J99" i="14"/>
  <c r="K99" i="14" s="1"/>
  <c r="J30" i="14"/>
  <c r="K30" i="14" s="1"/>
  <c r="D339" i="14"/>
  <c r="N135" i="14"/>
  <c r="O135" i="14" s="1"/>
  <c r="J303" i="14"/>
  <c r="K303" i="14" s="1"/>
  <c r="F174" i="14"/>
  <c r="G174" i="14" s="1"/>
  <c r="H297" i="14"/>
  <c r="I297" i="14" s="1"/>
  <c r="H174" i="14"/>
  <c r="I174" i="14" s="1"/>
  <c r="R297" i="14"/>
  <c r="S297" i="14" s="1"/>
  <c r="L216" i="14"/>
  <c r="M216" i="14" s="1"/>
  <c r="P228" i="14"/>
  <c r="Q228" i="14" s="1"/>
  <c r="D66" i="14"/>
  <c r="E66" i="14" s="1"/>
  <c r="N93" i="14"/>
  <c r="O93" i="14" s="1"/>
  <c r="R180" i="14"/>
  <c r="S180" i="14" s="1"/>
  <c r="H99" i="14"/>
  <c r="I99" i="14" s="1"/>
  <c r="J279" i="14"/>
  <c r="K279" i="14" s="1"/>
  <c r="P123" i="14"/>
  <c r="Q123" i="14" s="1"/>
  <c r="T30" i="14"/>
  <c r="U30" i="14" s="1"/>
  <c r="N21" i="14"/>
  <c r="O21" i="14" s="1"/>
  <c r="P216" i="14"/>
  <c r="Q216" i="14" s="1"/>
  <c r="H141" i="14"/>
  <c r="I141" i="14" s="1"/>
  <c r="T258" i="14"/>
  <c r="U258" i="14" s="1"/>
  <c r="V279" i="14"/>
  <c r="W279" i="14" s="1"/>
  <c r="P93" i="14"/>
  <c r="V141" i="14"/>
  <c r="W141" i="14" s="1"/>
  <c r="V21" i="14"/>
  <c r="W21" i="14" s="1"/>
  <c r="V135" i="14"/>
  <c r="W135" i="14" s="1"/>
  <c r="H321" i="14"/>
  <c r="I321" i="14" s="1"/>
  <c r="H147" i="14"/>
  <c r="I147" i="14" s="1"/>
  <c r="N150" i="14"/>
  <c r="O150" i="14" s="1"/>
  <c r="R33" i="14"/>
  <c r="S33" i="14" s="1"/>
  <c r="N96" i="14"/>
  <c r="O96" i="14" s="1"/>
  <c r="H261" i="14"/>
  <c r="I261" i="14" s="1"/>
  <c r="N69" i="14"/>
  <c r="O69" i="14" s="1"/>
  <c r="N126" i="14"/>
  <c r="O126" i="14" s="1"/>
  <c r="D135" i="14"/>
  <c r="R339" i="14"/>
  <c r="S339" i="14" s="1"/>
  <c r="R303" i="14"/>
  <c r="S303" i="14" s="1"/>
  <c r="H237" i="14"/>
  <c r="I237" i="14" s="1"/>
  <c r="J84" i="14"/>
  <c r="K84" i="14" s="1"/>
  <c r="D324" i="14"/>
  <c r="J174" i="14"/>
  <c r="K174" i="14" s="1"/>
  <c r="T207" i="14"/>
  <c r="U207" i="14" s="1"/>
  <c r="D282" i="14"/>
  <c r="R27" i="14"/>
  <c r="S27" i="14" s="1"/>
  <c r="F324" i="14"/>
  <c r="G324" i="14" s="1"/>
  <c r="T222" i="14"/>
  <c r="U222" i="14" s="1"/>
  <c r="F222" i="14"/>
  <c r="G222" i="14" s="1"/>
  <c r="R60" i="14"/>
  <c r="S60" i="14" s="1"/>
  <c r="P108" i="14"/>
  <c r="Q108" i="14" s="1"/>
  <c r="N318" i="14"/>
  <c r="O318" i="14" s="1"/>
  <c r="L261" i="14"/>
  <c r="M261" i="14" s="1"/>
  <c r="P99" i="14"/>
  <c r="Q99" i="14" s="1"/>
  <c r="R225" i="14"/>
  <c r="S225" i="14" s="1"/>
  <c r="T324" i="14"/>
  <c r="U324" i="14" s="1"/>
  <c r="V291" i="14"/>
  <c r="W291" i="14" s="1"/>
  <c r="T33" i="14"/>
  <c r="U33" i="14" s="1"/>
  <c r="V219" i="14"/>
  <c r="W219" i="14" s="1"/>
  <c r="T135" i="14"/>
  <c r="U135" i="14" s="1"/>
  <c r="D168" i="14"/>
  <c r="D195" i="14"/>
  <c r="V171" i="14"/>
  <c r="W171" i="14" s="1"/>
  <c r="L168" i="14"/>
  <c r="M168" i="14" s="1"/>
  <c r="V150" i="14"/>
  <c r="W150" i="14" s="1"/>
  <c r="N201" i="14"/>
  <c r="O201" i="14" s="1"/>
  <c r="J129" i="14"/>
  <c r="K129" i="14" s="1"/>
  <c r="V294" i="14"/>
  <c r="W294" i="14" s="1"/>
  <c r="H222" i="14"/>
  <c r="I222" i="14" s="1"/>
  <c r="P105" i="14"/>
  <c r="Q105" i="14" s="1"/>
  <c r="R69" i="14"/>
  <c r="S69" i="14" s="1"/>
  <c r="V306" i="14"/>
  <c r="W306" i="14" s="1"/>
  <c r="D156" i="14"/>
  <c r="E156" i="14" s="1"/>
  <c r="R234" i="14"/>
  <c r="S234" i="14" s="1"/>
  <c r="R63" i="14"/>
  <c r="S63" i="14" s="1"/>
  <c r="P33" i="14"/>
  <c r="Q33" i="14" s="1"/>
  <c r="R99" i="14"/>
  <c r="S99" i="14" s="1"/>
  <c r="H33" i="14"/>
  <c r="I33" i="14" s="1"/>
  <c r="L213" i="14"/>
  <c r="M213" i="14" s="1"/>
  <c r="T216" i="14"/>
  <c r="U216" i="14" s="1"/>
  <c r="T240" i="14"/>
  <c r="U240" i="14" s="1"/>
  <c r="H57" i="14"/>
  <c r="I57" i="14" s="1"/>
  <c r="L306" i="14"/>
  <c r="M306" i="14" s="1"/>
  <c r="T54" i="14"/>
  <c r="U54" i="14" s="1"/>
  <c r="N72" i="14"/>
  <c r="O72" i="14" s="1"/>
  <c r="N264" i="14"/>
  <c r="O264" i="14" s="1"/>
  <c r="V165" i="14"/>
  <c r="W165" i="14" s="1"/>
  <c r="N240" i="14"/>
  <c r="O240" i="14" s="1"/>
  <c r="L21" i="14"/>
  <c r="M21" i="14" s="1"/>
  <c r="P150" i="14"/>
  <c r="Q150" i="14" s="1"/>
  <c r="R75" i="14"/>
  <c r="S75" i="14" s="1"/>
  <c r="F192" i="14"/>
  <c r="G192" i="14" s="1"/>
  <c r="V66" i="14"/>
  <c r="W66" i="14" s="1"/>
  <c r="R252" i="14"/>
  <c r="S252" i="14" s="1"/>
  <c r="R96" i="14"/>
  <c r="S96" i="14" s="1"/>
  <c r="R267" i="14"/>
  <c r="S267" i="14" s="1"/>
  <c r="T168" i="14"/>
  <c r="U168" i="14" s="1"/>
  <c r="N336" i="14"/>
  <c r="O336" i="14" s="1"/>
  <c r="D51" i="14"/>
  <c r="E51" i="14" s="1"/>
  <c r="N234" i="14"/>
  <c r="O234" i="14" s="1"/>
  <c r="V183" i="14"/>
  <c r="W183" i="14" s="1"/>
  <c r="L225" i="14"/>
  <c r="M225" i="14" s="1"/>
  <c r="L312" i="14"/>
  <c r="M312" i="14" s="1"/>
  <c r="D36" i="14"/>
  <c r="E36" i="14" s="1"/>
  <c r="N99" i="14"/>
  <c r="O99" i="14" s="1"/>
  <c r="L54" i="14"/>
  <c r="M54" i="14" s="1"/>
  <c r="P159" i="14"/>
  <c r="Q159" i="14" s="1"/>
  <c r="V228" i="14"/>
  <c r="W228" i="14" s="1"/>
  <c r="D222" i="14"/>
  <c r="T75" i="14"/>
  <c r="U75" i="14" s="1"/>
  <c r="F288" i="14"/>
  <c r="G288" i="14" s="1"/>
  <c r="D264" i="14"/>
  <c r="J138" i="14"/>
  <c r="K138" i="14" s="1"/>
  <c r="H54" i="14"/>
  <c r="I54" i="14" s="1"/>
  <c r="L297" i="14"/>
  <c r="M297" i="14" s="1"/>
  <c r="V42" i="14"/>
  <c r="W42" i="14" s="1"/>
  <c r="L267" i="14"/>
  <c r="M267" i="14" s="1"/>
  <c r="D270" i="14"/>
  <c r="N279" i="14"/>
  <c r="O279" i="14" s="1"/>
  <c r="V222" i="14"/>
  <c r="W222" i="14" s="1"/>
  <c r="L159" i="14"/>
  <c r="M159" i="14" s="1"/>
  <c r="F135" i="14"/>
  <c r="G135" i="14" s="1"/>
  <c r="D54" i="14"/>
  <c r="E54" i="14" s="1"/>
  <c r="T159" i="14"/>
  <c r="U159" i="14" s="1"/>
  <c r="T219" i="14"/>
  <c r="U219" i="14" s="1"/>
  <c r="R84" i="14"/>
  <c r="S84" i="14" s="1"/>
  <c r="N231" i="14"/>
  <c r="O231" i="14" s="1"/>
  <c r="R246" i="14"/>
  <c r="S246" i="14" s="1"/>
  <c r="D207" i="14"/>
  <c r="P285" i="14"/>
  <c r="Q285" i="14" s="1"/>
  <c r="R258" i="14"/>
  <c r="S258" i="14" s="1"/>
  <c r="R51" i="14"/>
  <c r="S51" i="14" s="1"/>
  <c r="L315" i="14"/>
  <c r="M315" i="14" s="1"/>
  <c r="N24" i="14"/>
  <c r="O24" i="14" s="1"/>
  <c r="V255" i="14"/>
  <c r="W255" i="14" s="1"/>
  <c r="R174" i="14"/>
  <c r="S174" i="14" s="1"/>
  <c r="H291" i="14"/>
  <c r="I291" i="14" s="1"/>
  <c r="F57" i="14"/>
  <c r="G57" i="14" s="1"/>
  <c r="N168" i="14"/>
  <c r="O168" i="14" s="1"/>
  <c r="T66" i="14"/>
  <c r="U66" i="14" s="1"/>
  <c r="J312" i="14"/>
  <c r="K312" i="14" s="1"/>
  <c r="J225" i="14"/>
  <c r="K225" i="14" s="1"/>
  <c r="T339" i="14"/>
  <c r="U339" i="14" s="1"/>
  <c r="V315" i="14"/>
  <c r="W315" i="14" s="1"/>
  <c r="D27" i="14"/>
  <c r="E27" i="14" s="1"/>
  <c r="T36" i="14"/>
  <c r="U36" i="14" s="1"/>
  <c r="H213" i="14"/>
  <c r="I213" i="14" s="1"/>
  <c r="L147" i="14"/>
  <c r="M147" i="14" s="1"/>
  <c r="T72" i="14"/>
  <c r="U72" i="14" s="1"/>
  <c r="T327" i="14"/>
  <c r="U327" i="14" s="1"/>
  <c r="H240" i="14"/>
  <c r="I240" i="14" s="1"/>
  <c r="R282" i="14"/>
  <c r="S282" i="14" s="1"/>
  <c r="N186" i="14"/>
  <c r="O186" i="14" s="1"/>
  <c r="H129" i="14"/>
  <c r="I129" i="14" s="1"/>
  <c r="V252" i="14"/>
  <c r="W252" i="14" s="1"/>
  <c r="J201" i="14"/>
  <c r="K201" i="14" s="1"/>
  <c r="D114" i="14"/>
  <c r="E114" i="14" s="1"/>
  <c r="T333" i="14"/>
  <c r="U333" i="14" s="1"/>
  <c r="P219" i="14"/>
  <c r="Q219" i="14" s="1"/>
  <c r="J294" i="14"/>
  <c r="K294" i="14" s="1"/>
  <c r="D24" i="14"/>
  <c r="E24" i="14" s="1"/>
  <c r="J156" i="14"/>
  <c r="K156" i="14" s="1"/>
  <c r="V138" i="14"/>
  <c r="W138" i="14" s="1"/>
  <c r="J33" i="14"/>
  <c r="K33" i="14" s="1"/>
  <c r="R48" i="14"/>
  <c r="S48" i="14" s="1"/>
  <c r="R132" i="14"/>
  <c r="S132" i="14" s="1"/>
  <c r="L123" i="14"/>
  <c r="M123" i="14" s="1"/>
  <c r="V273" i="14"/>
  <c r="W273" i="14" s="1"/>
  <c r="J315" i="14"/>
  <c r="K315" i="14" s="1"/>
  <c r="J252" i="14"/>
  <c r="K252" i="14" s="1"/>
  <c r="P69" i="14"/>
  <c r="Q69" i="14" s="1"/>
  <c r="N267" i="14"/>
  <c r="O267" i="14" s="1"/>
  <c r="L192" i="14"/>
  <c r="M192" i="14" s="1"/>
  <c r="H270" i="14"/>
  <c r="I270" i="14" s="1"/>
  <c r="N36" i="14"/>
  <c r="O36" i="14" s="1"/>
  <c r="V333" i="14"/>
  <c r="W333" i="14" s="1"/>
  <c r="J27" i="14"/>
  <c r="K27" i="14" s="1"/>
  <c r="H279" i="14"/>
  <c r="I279" i="14" s="1"/>
  <c r="R288" i="14"/>
  <c r="S288" i="14" s="1"/>
  <c r="P87" i="14"/>
  <c r="D165" i="14"/>
  <c r="T264" i="14"/>
  <c r="U264" i="14" s="1"/>
  <c r="L231" i="14"/>
  <c r="M231" i="14" s="1"/>
  <c r="L303" i="14"/>
  <c r="M303" i="14" s="1"/>
  <c r="D255" i="14"/>
  <c r="R72" i="14"/>
  <c r="S72" i="14" s="1"/>
  <c r="N159" i="14"/>
  <c r="O159" i="14" s="1"/>
  <c r="H324" i="14"/>
  <c r="I324" i="14" s="1"/>
  <c r="V105" i="14"/>
  <c r="W105" i="14" s="1"/>
  <c r="N306" i="14"/>
  <c r="O306" i="14" s="1"/>
  <c r="R321" i="14"/>
  <c r="S321" i="14" s="1"/>
  <c r="J69" i="14"/>
  <c r="K69" i="14" s="1"/>
  <c r="J327" i="14"/>
  <c r="K327" i="14" s="1"/>
  <c r="D201" i="14"/>
  <c r="T336" i="14"/>
  <c r="U336" i="14" s="1"/>
  <c r="D57" i="14"/>
  <c r="E57" i="14" s="1"/>
  <c r="R294" i="14"/>
  <c r="S294" i="14" s="1"/>
  <c r="P18" i="14"/>
  <c r="Q18" i="14" s="1"/>
  <c r="L150" i="14"/>
  <c r="M150" i="14" s="1"/>
  <c r="R165" i="14"/>
  <c r="S165" i="14" s="1"/>
  <c r="P240" i="14"/>
  <c r="Q240" i="14" s="1"/>
  <c r="J258" i="14"/>
  <c r="K258" i="14" s="1"/>
  <c r="T90" i="14"/>
  <c r="R261" i="14"/>
  <c r="S261" i="14" s="1"/>
  <c r="D336" i="14"/>
  <c r="J114" i="14"/>
  <c r="K114" i="14" s="1"/>
  <c r="L258" i="14"/>
  <c r="M258" i="14" s="1"/>
  <c r="H219" i="14"/>
  <c r="I219" i="14" s="1"/>
  <c r="J216" i="14"/>
  <c r="K216" i="14" s="1"/>
  <c r="L246" i="14"/>
  <c r="M246" i="14" s="1"/>
  <c r="V39" i="14"/>
  <c r="W39" i="14" s="1"/>
  <c r="P84" i="14"/>
  <c r="Q84" i="14" s="1"/>
  <c r="J330" i="14"/>
  <c r="K330" i="14" s="1"/>
  <c r="L180" i="14"/>
  <c r="M180" i="14" s="1"/>
  <c r="T246" i="14"/>
  <c r="U246" i="14" s="1"/>
  <c r="L60" i="14"/>
  <c r="M60" i="14" s="1"/>
  <c r="J183" i="14"/>
  <c r="K183" i="14" s="1"/>
  <c r="N288" i="14"/>
  <c r="O288" i="14" s="1"/>
  <c r="D300" i="14"/>
  <c r="D315" i="14"/>
  <c r="L30" i="14"/>
  <c r="M30" i="14" s="1"/>
  <c r="P237" i="14"/>
  <c r="Q237" i="14" s="1"/>
  <c r="T321" i="14"/>
  <c r="U321" i="14" s="1"/>
  <c r="P153" i="14"/>
  <c r="Q153" i="14" s="1"/>
  <c r="H306" i="14"/>
  <c r="I306" i="14" s="1"/>
  <c r="D216" i="14"/>
  <c r="N222" i="14"/>
  <c r="O222" i="14" s="1"/>
  <c r="D96" i="14"/>
  <c r="N225" i="14"/>
  <c r="O225" i="14" s="1"/>
  <c r="N63" i="14"/>
  <c r="O63" i="14" s="1"/>
  <c r="L240" i="14"/>
  <c r="M240" i="14" s="1"/>
  <c r="P336" i="14"/>
  <c r="Q336" i="14" s="1"/>
  <c r="R21" i="14"/>
  <c r="S21" i="14" s="1"/>
  <c r="T183" i="14"/>
  <c r="U183" i="14" s="1"/>
  <c r="L207" i="14"/>
  <c r="M207" i="14" s="1"/>
  <c r="H153" i="14"/>
  <c r="I153" i="14" s="1"/>
  <c r="P63" i="14"/>
  <c r="Q63" i="14" s="1"/>
  <c r="T18" i="14"/>
  <c r="U18" i="14" s="1"/>
  <c r="D186" i="14"/>
  <c r="N39" i="14"/>
  <c r="O39" i="14" s="1"/>
  <c r="V207" i="14"/>
  <c r="W207" i="14" s="1"/>
  <c r="P318" i="14"/>
  <c r="Q318" i="14" s="1"/>
  <c r="P249" i="14"/>
  <c r="Q249" i="14" s="1"/>
  <c r="P138" i="14"/>
  <c r="Q138" i="14" s="1"/>
  <c r="R207" i="14"/>
  <c r="S207" i="14" s="1"/>
  <c r="T318" i="14"/>
  <c r="U318" i="14" s="1"/>
  <c r="V237" i="14"/>
  <c r="W237" i="14" s="1"/>
  <c r="R105" i="14"/>
  <c r="S105" i="14" s="1"/>
  <c r="V225" i="14"/>
  <c r="W225" i="14" s="1"/>
  <c r="H39" i="14"/>
  <c r="I39" i="14" s="1"/>
  <c r="H18" i="14"/>
  <c r="I18" i="14" s="1"/>
  <c r="F42" i="14"/>
  <c r="G42" i="14" s="1"/>
  <c r="D153" i="14"/>
  <c r="L318" i="14"/>
  <c r="M318" i="14" s="1"/>
  <c r="H132" i="14"/>
  <c r="I132" i="14" s="1"/>
  <c r="T81" i="14"/>
  <c r="U81" i="14" s="1"/>
  <c r="H285" i="14"/>
  <c r="I285" i="14" s="1"/>
  <c r="T150" i="14"/>
  <c r="U150" i="14" s="1"/>
  <c r="R123" i="14"/>
  <c r="S123" i="14" s="1"/>
  <c r="P129" i="14"/>
  <c r="Q129" i="14" s="1"/>
  <c r="P102" i="14"/>
  <c r="Q102" i="14" s="1"/>
  <c r="J246" i="14"/>
  <c r="K246" i="14" s="1"/>
  <c r="L135" i="14"/>
  <c r="M135" i="14" s="1"/>
  <c r="P291" i="14"/>
  <c r="Q291" i="14" s="1"/>
  <c r="H21" i="14"/>
  <c r="I21" i="14" s="1"/>
  <c r="R327" i="14"/>
  <c r="S327" i="14" s="1"/>
  <c r="L189" i="14"/>
  <c r="M189" i="14" s="1"/>
  <c r="R150" i="14"/>
  <c r="S150" i="14" s="1"/>
  <c r="L66" i="14"/>
  <c r="M66" i="14" s="1"/>
  <c r="N30" i="14"/>
  <c r="O30" i="14" s="1"/>
  <c r="R90" i="14"/>
  <c r="S90" i="14" s="1"/>
  <c r="H288" i="14"/>
  <c r="I288" i="14" s="1"/>
  <c r="T102" i="14"/>
  <c r="U102" i="14" s="1"/>
  <c r="N84" i="14"/>
  <c r="O84" i="14" s="1"/>
  <c r="P66" i="14"/>
  <c r="Q66" i="14" s="1"/>
  <c r="J132" i="14"/>
  <c r="K132" i="14" s="1"/>
  <c r="N153" i="14"/>
  <c r="O153" i="14" s="1"/>
  <c r="R198" i="14"/>
  <c r="S198" i="14" s="1"/>
  <c r="H282" i="14"/>
  <c r="I282" i="14" s="1"/>
  <c r="J318" i="14"/>
  <c r="K318" i="14" s="1"/>
  <c r="T60" i="14"/>
  <c r="U60" i="14" s="1"/>
  <c r="D159" i="14"/>
  <c r="L171" i="14"/>
  <c r="M171" i="14" s="1"/>
  <c r="P273" i="14"/>
  <c r="Q273" i="14" s="1"/>
  <c r="N42" i="14"/>
  <c r="O42" i="14" s="1"/>
  <c r="F312" i="14"/>
  <c r="G312" i="14" s="1"/>
  <c r="H303" i="14"/>
  <c r="I303" i="14" s="1"/>
  <c r="P135" i="14"/>
  <c r="Q135" i="14" s="1"/>
  <c r="D291" i="14"/>
  <c r="R120" i="14"/>
  <c r="S120" i="14" s="1"/>
  <c r="N195" i="14"/>
  <c r="O195" i="14" s="1"/>
  <c r="J207" i="14"/>
  <c r="K207" i="14" s="1"/>
  <c r="V324" i="14"/>
  <c r="W324" i="14" s="1"/>
  <c r="H327" i="14"/>
  <c r="I327" i="14" s="1"/>
  <c r="N297" i="14"/>
  <c r="O297" i="14" s="1"/>
  <c r="D228" i="14"/>
  <c r="D69" i="14"/>
  <c r="E69" i="14" s="1"/>
  <c r="V240" i="14"/>
  <c r="W240" i="14" s="1"/>
  <c r="H24" i="14"/>
  <c r="I24" i="14" s="1"/>
  <c r="L273" i="14"/>
  <c r="M273" i="14" s="1"/>
  <c r="D72" i="14"/>
  <c r="E72" i="14" s="1"/>
  <c r="R222" i="14"/>
  <c r="S222" i="14" s="1"/>
  <c r="R237" i="14"/>
  <c r="S237" i="14" s="1"/>
  <c r="L264" i="14"/>
  <c r="M264" i="14" s="1"/>
  <c r="N246" i="14"/>
  <c r="O246" i="14" s="1"/>
  <c r="R183" i="14"/>
  <c r="S183" i="14" s="1"/>
  <c r="R186" i="14"/>
  <c r="S186" i="14" s="1"/>
  <c r="V231" i="14"/>
  <c r="W231" i="14" s="1"/>
  <c r="P231" i="14"/>
  <c r="Q231" i="14" s="1"/>
  <c r="T249" i="14"/>
  <c r="U249" i="14" s="1"/>
  <c r="J153" i="14"/>
  <c r="K153" i="14" s="1"/>
  <c r="J189" i="14"/>
  <c r="K189" i="14" s="1"/>
  <c r="V327" i="14"/>
  <c r="W327" i="14" s="1"/>
  <c r="R138" i="14"/>
  <c r="S138" i="14" s="1"/>
  <c r="V123" i="14"/>
  <c r="W123" i="14" s="1"/>
  <c r="J36" i="14"/>
  <c r="K36" i="14" s="1"/>
  <c r="T120" i="14"/>
  <c r="U120" i="14" s="1"/>
  <c r="D246" i="14"/>
  <c r="H192" i="14"/>
  <c r="I192" i="14" s="1"/>
  <c r="V81" i="14"/>
  <c r="W81" i="14" s="1"/>
  <c r="D99" i="14"/>
  <c r="D48" i="14"/>
  <c r="E48" i="14" s="1"/>
  <c r="H87" i="14"/>
  <c r="I87" i="14" s="1"/>
  <c r="R159" i="14"/>
  <c r="S159" i="14" s="1"/>
  <c r="L87" i="14"/>
  <c r="M87" i="14" s="1"/>
  <c r="H138" i="14"/>
  <c r="I138" i="14" s="1"/>
  <c r="J255" i="14"/>
  <c r="K255" i="14" s="1"/>
  <c r="J261" i="14"/>
  <c r="K261" i="14" s="1"/>
  <c r="P180" i="14"/>
  <c r="Q180" i="14" s="1"/>
  <c r="H300" i="14"/>
  <c r="I300" i="14" s="1"/>
  <c r="V168" i="14"/>
  <c r="W168" i="14" s="1"/>
  <c r="R195" i="14"/>
  <c r="S195" i="14" s="1"/>
  <c r="N141" i="14"/>
  <c r="O141" i="14" s="1"/>
  <c r="J192" i="14"/>
  <c r="K192" i="14" s="1"/>
  <c r="R189" i="14"/>
  <c r="S189" i="14" s="1"/>
  <c r="J72" i="14"/>
  <c r="K72" i="14" s="1"/>
  <c r="D21" i="14"/>
  <c r="E21" i="14" s="1"/>
  <c r="R192" i="14"/>
  <c r="S192" i="14" s="1"/>
  <c r="N18" i="14"/>
  <c r="O18" i="14" s="1"/>
  <c r="P114" i="14"/>
  <c r="Q114" i="14" s="1"/>
  <c r="V96" i="14"/>
  <c r="W96" i="14" s="1"/>
  <c r="D93" i="14"/>
  <c r="N192" i="14"/>
  <c r="O192" i="14" s="1"/>
  <c r="V249" i="14"/>
  <c r="W249" i="14" s="1"/>
  <c r="D102" i="14"/>
  <c r="R162" i="14"/>
  <c r="S162" i="14" s="1"/>
  <c r="N249" i="14"/>
  <c r="O249" i="14" s="1"/>
  <c r="P207" i="14"/>
  <c r="Q207" i="14" s="1"/>
  <c r="J282" i="14"/>
  <c r="K282" i="14" s="1"/>
  <c r="D258" i="14"/>
  <c r="P300" i="14"/>
  <c r="Q300" i="14" s="1"/>
  <c r="R315" i="14"/>
  <c r="S315" i="14" s="1"/>
  <c r="D204" i="14"/>
  <c r="R141" i="14"/>
  <c r="S141" i="14" s="1"/>
  <c r="P270" i="14"/>
  <c r="Q270" i="14" s="1"/>
  <c r="D249" i="14"/>
  <c r="N228" i="14"/>
  <c r="O228" i="14" s="1"/>
  <c r="J162" i="14"/>
  <c r="K162" i="14" s="1"/>
  <c r="J75" i="14"/>
  <c r="K75" i="14" s="1"/>
  <c r="H252" i="14"/>
  <c r="I252" i="14" s="1"/>
  <c r="P339" i="14"/>
  <c r="Q339" i="14" s="1"/>
  <c r="T117" i="14"/>
  <c r="U117" i="14" s="1"/>
  <c r="J90" i="14"/>
  <c r="K90" i="14" s="1"/>
  <c r="J249" i="14"/>
  <c r="K249" i="14" s="1"/>
  <c r="N300" i="14"/>
  <c r="O300" i="14" s="1"/>
  <c r="L288" i="14"/>
  <c r="M288" i="14" s="1"/>
  <c r="T84" i="14"/>
  <c r="U84" i="14" s="1"/>
  <c r="T126" i="14"/>
  <c r="U126" i="14" s="1"/>
  <c r="J300" i="14"/>
  <c r="K300" i="14" s="1"/>
  <c r="D237" i="14"/>
  <c r="N54" i="14"/>
  <c r="O54" i="14" s="1"/>
  <c r="J198" i="14"/>
  <c r="K198" i="14" s="1"/>
  <c r="T279" i="14"/>
  <c r="U279" i="14" s="1"/>
  <c r="H312" i="14"/>
  <c r="I312" i="14" s="1"/>
  <c r="V336" i="14"/>
  <c r="W336" i="14" s="1"/>
  <c r="F132" i="14"/>
  <c r="G132" i="14" s="1"/>
  <c r="F117" i="14"/>
  <c r="G117" i="14" s="1"/>
  <c r="H90" i="14"/>
  <c r="I90" i="14" s="1"/>
  <c r="V174" i="14"/>
  <c r="W174" i="14" s="1"/>
  <c r="V129" i="14"/>
  <c r="W129" i="14" s="1"/>
  <c r="D75" i="14"/>
  <c r="E75" i="14" s="1"/>
  <c r="T171" i="14"/>
  <c r="U171" i="14" s="1"/>
  <c r="L201" i="14"/>
  <c r="M201" i="14" s="1"/>
  <c r="L27" i="14"/>
  <c r="M27" i="14" s="1"/>
  <c r="J159" i="14"/>
  <c r="K159" i="14" s="1"/>
  <c r="D330" i="14"/>
  <c r="F303" i="14"/>
  <c r="G303" i="14" s="1"/>
  <c r="L102" i="14"/>
  <c r="M102" i="14" s="1"/>
  <c r="L285" i="14"/>
  <c r="M285" i="14" s="1"/>
  <c r="P267" i="14"/>
  <c r="Q267" i="14" s="1"/>
  <c r="D213" i="14"/>
  <c r="P147" i="14"/>
  <c r="Q147" i="14" s="1"/>
  <c r="V258" i="14"/>
  <c r="W258" i="14" s="1"/>
  <c r="V63" i="14"/>
  <c r="W63" i="14" s="1"/>
  <c r="J267" i="14"/>
  <c r="K267" i="14" s="1"/>
  <c r="N333" i="14"/>
  <c r="O333" i="14" s="1"/>
  <c r="L219" i="14"/>
  <c r="M219" i="14" s="1"/>
  <c r="D297" i="14"/>
  <c r="H189" i="14"/>
  <c r="I189" i="14" s="1"/>
  <c r="T294" i="14"/>
  <c r="U294" i="14" s="1"/>
  <c r="P234" i="14"/>
  <c r="Q234" i="14" s="1"/>
  <c r="R57" i="14"/>
  <c r="S57" i="14" s="1"/>
  <c r="D219" i="14"/>
  <c r="T291" i="14"/>
  <c r="U291" i="14" s="1"/>
  <c r="V297" i="14"/>
  <c r="W297" i="14" s="1"/>
  <c r="T63" i="14"/>
  <c r="U63" i="14" s="1"/>
  <c r="N162" i="14"/>
  <c r="O162" i="14" s="1"/>
  <c r="L105" i="14"/>
  <c r="M105" i="14" s="1"/>
  <c r="J333" i="14"/>
  <c r="K333" i="14" s="1"/>
  <c r="R324" i="14"/>
  <c r="S324" i="14" s="1"/>
  <c r="P192" i="14"/>
  <c r="Q192" i="14" s="1"/>
  <c r="N123" i="14"/>
  <c r="O123" i="14" s="1"/>
  <c r="R312" i="14"/>
  <c r="S312" i="14" s="1"/>
  <c r="J120" i="14"/>
  <c r="K120" i="14" s="1"/>
  <c r="T231" i="14"/>
  <c r="U231" i="14" s="1"/>
  <c r="V234" i="14"/>
  <c r="W234" i="14" s="1"/>
  <c r="R30" i="14"/>
  <c r="S30" i="14" s="1"/>
  <c r="V198" i="14"/>
  <c r="W198" i="14" s="1"/>
  <c r="N330" i="14"/>
  <c r="O330" i="14" s="1"/>
  <c r="J288" i="14"/>
  <c r="K288" i="14" s="1"/>
  <c r="H180" i="14"/>
  <c r="I180" i="14" s="1"/>
  <c r="H231" i="14"/>
  <c r="I231" i="14" s="1"/>
  <c r="J228" i="14"/>
  <c r="K228" i="14" s="1"/>
  <c r="N315" i="14"/>
  <c r="O315" i="14" s="1"/>
  <c r="N75" i="14"/>
  <c r="O75" i="14" s="1"/>
  <c r="D171" i="14"/>
  <c r="V267" i="14"/>
  <c r="W267" i="14" s="1"/>
  <c r="H171" i="14"/>
  <c r="I171" i="14" s="1"/>
  <c r="T312" i="14"/>
  <c r="U312" i="14" s="1"/>
  <c r="T189" i="14"/>
  <c r="U189" i="14" s="1"/>
  <c r="L129" i="14"/>
  <c r="M129" i="14" s="1"/>
  <c r="H156" i="14"/>
  <c r="I156" i="14" s="1"/>
  <c r="T201" i="14"/>
  <c r="U201" i="14" s="1"/>
  <c r="T261" i="14"/>
  <c r="U261" i="14" s="1"/>
  <c r="L96" i="14"/>
  <c r="M96" i="14" s="1"/>
  <c r="P165" i="14"/>
  <c r="Q165" i="14" s="1"/>
  <c r="H114" i="14"/>
  <c r="I114" i="14" s="1"/>
  <c r="T282" i="14"/>
  <c r="U282" i="14" s="1"/>
  <c r="T24" i="14"/>
  <c r="U24" i="14" s="1"/>
  <c r="J339" i="14"/>
  <c r="K339" i="14" s="1"/>
  <c r="P255" i="14"/>
  <c r="Q255" i="14" s="1"/>
  <c r="L255" i="14"/>
  <c r="M255" i="14" s="1"/>
  <c r="J141" i="14"/>
  <c r="K141" i="14" s="1"/>
  <c r="T51" i="14"/>
  <c r="U51" i="14" s="1"/>
  <c r="J39" i="14"/>
  <c r="K39" i="14" s="1"/>
  <c r="J87" i="14"/>
  <c r="K87" i="14" s="1"/>
  <c r="H93" i="14"/>
  <c r="I93" i="14" s="1"/>
  <c r="L117" i="14"/>
  <c r="M117" i="14" s="1"/>
  <c r="L222" i="14"/>
  <c r="M222" i="14" s="1"/>
  <c r="T138" i="14"/>
  <c r="U138" i="14" s="1"/>
  <c r="R201" i="14"/>
  <c r="S201" i="14" s="1"/>
  <c r="J150" i="14"/>
  <c r="K150" i="14" s="1"/>
  <c r="P162" i="14"/>
  <c r="Q162" i="14" s="1"/>
  <c r="P24" i="14"/>
  <c r="Q24" i="14" s="1"/>
  <c r="N312" i="14"/>
  <c r="O312" i="14" s="1"/>
  <c r="P213" i="14"/>
  <c r="Q213" i="14" s="1"/>
  <c r="T267" i="14"/>
  <c r="U267" i="14" s="1"/>
  <c r="R135" i="14"/>
  <c r="S135" i="14" s="1"/>
  <c r="L138" i="14"/>
  <c r="M138" i="14" s="1"/>
  <c r="P282" i="14"/>
  <c r="Q282" i="14" s="1"/>
  <c r="H216" i="14"/>
  <c r="I216" i="14" s="1"/>
  <c r="V159" i="14"/>
  <c r="W159" i="14" s="1"/>
  <c r="P261" i="14"/>
  <c r="Q261" i="14" s="1"/>
  <c r="L228" i="14"/>
  <c r="M228" i="14" s="1"/>
  <c r="N261" i="14"/>
  <c r="O261" i="14" s="1"/>
  <c r="H123" i="14"/>
  <c r="I123" i="14" s="1"/>
  <c r="H108" i="14"/>
  <c r="I108" i="14" s="1"/>
  <c r="H120" i="14"/>
  <c r="I120" i="14" s="1"/>
  <c r="P204" i="14"/>
  <c r="Q204" i="14" s="1"/>
  <c r="L24" i="14"/>
  <c r="M24" i="14" s="1"/>
  <c r="N165" i="14"/>
  <c r="O165" i="14" s="1"/>
  <c r="T42" i="14"/>
  <c r="U42" i="14" s="1"/>
  <c r="P330" i="14"/>
  <c r="Q330" i="14" s="1"/>
  <c r="J237" i="14"/>
  <c r="K237" i="14" s="1"/>
  <c r="L81" i="14"/>
  <c r="M81" i="14" s="1"/>
  <c r="H27" i="14"/>
  <c r="I27" i="14" s="1"/>
  <c r="T99" i="14"/>
  <c r="U99" i="14" s="1"/>
  <c r="N48" i="14"/>
  <c r="O48" i="14" s="1"/>
  <c r="L69" i="14"/>
  <c r="M69" i="14" s="1"/>
  <c r="H207" i="14"/>
  <c r="I207" i="14" s="1"/>
  <c r="L72" i="14"/>
  <c r="M72" i="14" s="1"/>
  <c r="J186" i="14"/>
  <c r="K186" i="14" s="1"/>
  <c r="L126" i="14"/>
  <c r="M126" i="14" s="1"/>
  <c r="T255" i="14"/>
  <c r="U255" i="14" s="1"/>
  <c r="L42" i="14"/>
  <c r="M42" i="14" s="1"/>
  <c r="N108" i="14"/>
  <c r="O108" i="14" s="1"/>
  <c r="N282" i="14"/>
  <c r="O282" i="14" s="1"/>
  <c r="T213" i="14"/>
  <c r="U213" i="14" s="1"/>
  <c r="R129" i="14"/>
  <c r="S129" i="14" s="1"/>
  <c r="N120" i="14"/>
  <c r="O120" i="14" s="1"/>
  <c r="R333" i="14"/>
  <c r="S333" i="14" s="1"/>
  <c r="H258" i="14"/>
  <c r="I258" i="14" s="1"/>
  <c r="J63" i="14"/>
  <c r="K63" i="14" s="1"/>
  <c r="L39" i="14"/>
  <c r="M39" i="14" s="1"/>
  <c r="L33" i="14"/>
  <c r="M33" i="14" s="1"/>
  <c r="J234" i="14"/>
  <c r="K234" i="14" s="1"/>
  <c r="T228" i="14"/>
  <c r="U228" i="14" s="1"/>
  <c r="L63" i="14"/>
  <c r="M63" i="14" s="1"/>
  <c r="T225" i="14"/>
  <c r="U225" i="14" s="1"/>
  <c r="T165" i="14"/>
  <c r="U165" i="14" s="1"/>
  <c r="R108" i="14"/>
  <c r="S108" i="14" s="1"/>
  <c r="H162" i="14"/>
  <c r="I162" i="14" s="1"/>
  <c r="J24" i="14"/>
  <c r="K24" i="14" s="1"/>
  <c r="P306" i="14"/>
  <c r="Q306" i="14" s="1"/>
  <c r="N66" i="14"/>
  <c r="O66" i="14" s="1"/>
  <c r="H165" i="14"/>
  <c r="I165" i="14" s="1"/>
  <c r="T153" i="14"/>
  <c r="U153" i="14" s="1"/>
  <c r="T330" i="14"/>
  <c r="U330" i="14" s="1"/>
  <c r="N90" i="14"/>
  <c r="O90" i="14" s="1"/>
  <c r="J57" i="14"/>
  <c r="K57" i="14" s="1"/>
  <c r="L183" i="14"/>
  <c r="M183" i="14" s="1"/>
  <c r="H315" i="14"/>
  <c r="I315" i="14" s="1"/>
  <c r="P189" i="14"/>
  <c r="Q189" i="14" s="1"/>
  <c r="J81" i="14"/>
  <c r="K81" i="14" s="1"/>
  <c r="P72" i="14"/>
  <c r="Q72" i="14" s="1"/>
  <c r="H84" i="14"/>
  <c r="I84" i="14" s="1"/>
  <c r="L75" i="14"/>
  <c r="M75" i="14" s="1"/>
  <c r="P90" i="14"/>
  <c r="Q90" i="14" s="1"/>
  <c r="H195" i="14"/>
  <c r="I195" i="14" s="1"/>
  <c r="L120" i="14"/>
  <c r="M120" i="14" s="1"/>
  <c r="H51" i="14"/>
  <c r="I51" i="14" s="1"/>
  <c r="P186" i="14"/>
  <c r="Q186" i="14" s="1"/>
  <c r="P168" i="14"/>
  <c r="Q168" i="14" s="1"/>
  <c r="J18" i="14"/>
  <c r="K18" i="14" s="1"/>
  <c r="L99" i="14"/>
  <c r="M99" i="14" s="1"/>
  <c r="H264" i="14"/>
  <c r="I264" i="14" s="1"/>
  <c r="P81" i="14"/>
  <c r="Q81" i="14" s="1"/>
  <c r="R81" i="14"/>
  <c r="S81" i="14" s="1"/>
  <c r="N138" i="14"/>
  <c r="O138" i="14" s="1"/>
  <c r="H204" i="14"/>
  <c r="I204" i="14" s="1"/>
  <c r="W84" i="14"/>
  <c r="Q87" i="14"/>
  <c r="S87" i="14"/>
  <c r="U90" i="14"/>
  <c r="Q93" i="14"/>
  <c r="O81" i="14"/>
  <c r="I105" i="14"/>
  <c r="I81" i="14"/>
  <c r="E213" i="14" l="1"/>
  <c r="E186" i="14"/>
  <c r="E198" i="14"/>
  <c r="E234" i="14"/>
  <c r="E321" i="14"/>
  <c r="E306" i="14"/>
  <c r="E195" i="14"/>
  <c r="E288" i="14"/>
  <c r="E189" i="14"/>
  <c r="E153" i="14"/>
  <c r="E336" i="14"/>
  <c r="E165" i="14"/>
  <c r="E222" i="14"/>
  <c r="E168" i="14"/>
  <c r="E282" i="14"/>
  <c r="E135" i="14"/>
  <c r="E279" i="14"/>
  <c r="E303" i="14"/>
  <c r="E312" i="14"/>
  <c r="E240" i="14"/>
  <c r="E318" i="14"/>
  <c r="E162" i="14"/>
  <c r="E264" i="14"/>
  <c r="E270" i="14"/>
  <c r="E141" i="14"/>
  <c r="E249" i="14"/>
  <c r="E315" i="14"/>
  <c r="E339" i="14"/>
  <c r="E261" i="14"/>
  <c r="E294" i="14"/>
  <c r="E246" i="14"/>
  <c r="E219" i="14"/>
  <c r="E300" i="14"/>
  <c r="E333" i="14"/>
  <c r="E129" i="14"/>
  <c r="E174" i="14"/>
  <c r="E180" i="14"/>
  <c r="E228" i="14"/>
  <c r="E252" i="14"/>
  <c r="E108" i="14"/>
  <c r="E171" i="14"/>
  <c r="E330" i="14"/>
  <c r="E237" i="14"/>
  <c r="E159" i="14"/>
  <c r="E216" i="14"/>
  <c r="E201" i="14"/>
  <c r="E324" i="14"/>
  <c r="E138" i="14"/>
  <c r="E267" i="14"/>
  <c r="E132" i="14"/>
  <c r="E297" i="14"/>
  <c r="E258" i="14"/>
  <c r="E204" i="14"/>
  <c r="E291" i="14"/>
  <c r="E255" i="14"/>
  <c r="E207" i="14"/>
  <c r="E225" i="14"/>
  <c r="E192" i="14"/>
  <c r="E285" i="14"/>
  <c r="E327" i="14"/>
  <c r="E231" i="14"/>
  <c r="E273" i="14"/>
  <c r="E183" i="14"/>
  <c r="E81" i="14"/>
  <c r="E90" i="14"/>
  <c r="E102" i="14"/>
  <c r="E105" i="14"/>
  <c r="E99" i="14"/>
  <c r="E96" i="14"/>
  <c r="E87" i="14"/>
  <c r="E93" i="14"/>
  <c r="E84" i="14"/>
</calcChain>
</file>

<file path=xl/sharedStrings.xml><?xml version="1.0" encoding="utf-8"?>
<sst xmlns="http://schemas.openxmlformats.org/spreadsheetml/2006/main" count="775" uniqueCount="252">
  <si>
    <t>ID</t>
  </si>
  <si>
    <t>Sediment disturbance</t>
  </si>
  <si>
    <t>Erosion</t>
  </si>
  <si>
    <t>Clearing</t>
  </si>
  <si>
    <t>Removal</t>
  </si>
  <si>
    <t>Contamination</t>
  </si>
  <si>
    <t>Maximum Rank</t>
  </si>
  <si>
    <t>• Context (relative occurrence) of an impact by comparison with environment - consider rarity of habitat.</t>
  </si>
  <si>
    <t>• Duration - permanent, long term, short term, temporary</t>
  </si>
  <si>
    <t>Intensity</t>
  </si>
  <si>
    <t>ONSHORE CONSTRUCTION</t>
  </si>
  <si>
    <t>LANDFALL CONSTRUCTION</t>
  </si>
  <si>
    <t>OFFSHORE CONSTRUCTION</t>
  </si>
  <si>
    <t>OPERATION AND MAINTENANCE</t>
  </si>
  <si>
    <t>Context</t>
  </si>
  <si>
    <t>Duration</t>
  </si>
  <si>
    <t>ACT_GRP</t>
  </si>
  <si>
    <t>ACT_ID</t>
  </si>
  <si>
    <t>ACT_DESC</t>
  </si>
  <si>
    <t>ACT_GRP_ID</t>
  </si>
  <si>
    <t>Substation and switchyard construction</t>
  </si>
  <si>
    <t>Install overhead cable and taller utility poles</t>
  </si>
  <si>
    <t>Install cables and trench excavation</t>
  </si>
  <si>
    <t>Install onshore cable ROW construction</t>
  </si>
  <si>
    <t>Install onshore vehicle use and travel</t>
  </si>
  <si>
    <t xml:space="preserve">Cable trench excavation and jet plow </t>
  </si>
  <si>
    <t>Landfall HDD short and long distance</t>
  </si>
  <si>
    <t>Cable array at WTGs installation</t>
  </si>
  <si>
    <t>Export cable to shore installation</t>
  </si>
  <si>
    <t>Substation installation</t>
  </si>
  <si>
    <t>Offshore foundation installation</t>
  </si>
  <si>
    <t xml:space="preserve">Offshore pile driving </t>
  </si>
  <si>
    <t>Temporary cofferdam for long dist. HDD</t>
  </si>
  <si>
    <t>Barge and tug  WTG transportation</t>
  </si>
  <si>
    <t>WTG installation 5 weeks/WTG</t>
  </si>
  <si>
    <t>Crew boat travel</t>
  </si>
  <si>
    <t>Maintenance 3-5 days/year/WTG</t>
  </si>
  <si>
    <t>ROV inspections at 5 year intervals</t>
  </si>
  <si>
    <t>Subbottom profiles at 5 year intervals</t>
  </si>
  <si>
    <t>Substation ROW maintenance</t>
  </si>
  <si>
    <t>On and off shore environmental monitoring</t>
  </si>
  <si>
    <t>HAB_ID</t>
  </si>
  <si>
    <t>HABITATS</t>
  </si>
  <si>
    <t>HAB_COMP_ID</t>
  </si>
  <si>
    <t>HABITAT_COMPLEX</t>
  </si>
  <si>
    <t>COASTAL UPLANDS</t>
  </si>
  <si>
    <t>Coastal Uplands</t>
  </si>
  <si>
    <t>TIDAL FLATS</t>
  </si>
  <si>
    <t>ROCKY INTERTIDAL ZONES</t>
  </si>
  <si>
    <t>SALT/BRACKISH WETLANDS</t>
  </si>
  <si>
    <t>SUBMERGED AQUATIC VEGETATION</t>
  </si>
  <si>
    <t>SHELLFISH REEFS</t>
  </si>
  <si>
    <t>NEARSHORE SOFT BENTHIC</t>
  </si>
  <si>
    <t>WATER COLUMN</t>
  </si>
  <si>
    <t>DUNES</t>
  </si>
  <si>
    <t>BEACHES</t>
  </si>
  <si>
    <t>NEARSHORE HARD BOTTOM</t>
  </si>
  <si>
    <t>RANK_NO</t>
  </si>
  <si>
    <t>RANK_DESC</t>
  </si>
  <si>
    <t>Moderate</t>
  </si>
  <si>
    <t>Major</t>
  </si>
  <si>
    <t xml:space="preserve">moderate—impacts could moderately influence the resource, activity, or community, generally or for particular species; </t>
  </si>
  <si>
    <t xml:space="preserve">major—impacts could significantly influence the resource, activity, or community, generally or for particular species. </t>
  </si>
  <si>
    <t>• Intensity (severity) of an impact by considering one or more factors -  direct, indirect, and cumulative effects are relevant. Consider whether resource will recover.</t>
  </si>
  <si>
    <t>Short-term: Lasting less than two growing seasons.</t>
  </si>
  <si>
    <t>Long-term: Lasting longer than two growing seasons.</t>
  </si>
  <si>
    <t xml:space="preserve">Impacts on native vegetation may be detectable, but could not alter natural conditions and be limited to localized areas. </t>
  </si>
  <si>
    <t xml:space="preserve">Impacts on native vegetation could be measureable but limited to local and adjacent areas. Occasional disturbance to individual plants could be expected. These disturbances could affect local populations negatively, but could not be expected to affect regional population stability. </t>
  </si>
  <si>
    <t>Impacts on native vegetation could be measurable and wide-spread. Frequent disturbances of individual plants could be expected, with negative impacts to both local and regional population levels. These disturbances could negatively affect range-wide population stability.</t>
  </si>
  <si>
    <t>ACTION</t>
  </si>
  <si>
    <t>LINK</t>
  </si>
  <si>
    <t>Sediment_disturbance</t>
  </si>
  <si>
    <t>Invasive/nonnative_spp</t>
  </si>
  <si>
    <t>RANK_MAX</t>
  </si>
  <si>
    <t>Invasive/non-native species</t>
  </si>
  <si>
    <t>COP Effects</t>
  </si>
  <si>
    <t>0 = None</t>
  </si>
  <si>
    <t>1 = Localized</t>
  </si>
  <si>
    <t>2 = Most areas</t>
  </si>
  <si>
    <t>3 = All areas</t>
  </si>
  <si>
    <t>Relative amount of time:</t>
  </si>
  <si>
    <t>Relative area impacted:</t>
  </si>
  <si>
    <t>3 = Permanent</t>
  </si>
  <si>
    <t>2 = Long-term</t>
  </si>
  <si>
    <t>1 = Short-term</t>
  </si>
  <si>
    <t>Relative difficulty of recovery:</t>
  </si>
  <si>
    <t>3 = Severe</t>
  </si>
  <si>
    <t>2 = Moderate</t>
  </si>
  <si>
    <t>1 = Minor</t>
  </si>
  <si>
    <t>Back to DISPLAY</t>
  </si>
  <si>
    <t>Matrix of COP Activities and Potential Habitat Impacts</t>
  </si>
  <si>
    <t>1, 3, 4, 9, 10, 12, 13, 15, 16</t>
  </si>
  <si>
    <t>4, 6, 7, 17</t>
  </si>
  <si>
    <t>5, 8, 11, 14, 15, 16</t>
  </si>
  <si>
    <t>1, 5, 6, 14, 16</t>
  </si>
  <si>
    <t>1, 2, 3, 5, 11, 14, 16</t>
  </si>
  <si>
    <t>DECOMMISSIONING</t>
  </si>
  <si>
    <t>Demobilization</t>
  </si>
  <si>
    <t>Offshore cable abandonent</t>
  </si>
  <si>
    <t>Foundation and WTG removal</t>
  </si>
  <si>
    <t>negligible—should not influence or have only small impacts on the affected resource, activity, or community;</t>
  </si>
  <si>
    <t>Negligible</t>
  </si>
  <si>
    <t>Minor</t>
  </si>
  <si>
    <t>Activity / Habitat</t>
  </si>
  <si>
    <t>Click on the COP activity category to move to its place in the matrix.</t>
  </si>
  <si>
    <t>I</t>
  </si>
  <si>
    <t>C</t>
  </si>
  <si>
    <t>D</t>
  </si>
  <si>
    <t>COP Activities</t>
  </si>
  <si>
    <t>Relveant Text</t>
  </si>
  <si>
    <t>Online Location</t>
  </si>
  <si>
    <t>ROW FILTER</t>
  </si>
  <si>
    <t>Row Filter</t>
  </si>
  <si>
    <t>Cell</t>
  </si>
  <si>
    <t>References</t>
  </si>
  <si>
    <t>Title</t>
  </si>
  <si>
    <t>NEPA_ID</t>
  </si>
  <si>
    <t>Citation</t>
  </si>
  <si>
    <t>Year</t>
  </si>
  <si>
    <t>BOEM 2016a</t>
  </si>
  <si>
    <t>BOEM 2015a</t>
  </si>
  <si>
    <t>BOEM 2015b</t>
  </si>
  <si>
    <t>BOEM 2015c</t>
  </si>
  <si>
    <t>BOEM 2014a</t>
  </si>
  <si>
    <t>BOEM 2014b</t>
  </si>
  <si>
    <t>BOEM 2014c</t>
  </si>
  <si>
    <t>BOEM 2014d</t>
  </si>
  <si>
    <t>BOEM 2013b</t>
  </si>
  <si>
    <t>BOEM 2012</t>
  </si>
  <si>
    <t>BOEM 2011</t>
  </si>
  <si>
    <t>MMS 2009a</t>
  </si>
  <si>
    <t>MMS 2009b</t>
  </si>
  <si>
    <t>MMS 2007</t>
  </si>
  <si>
    <t>BOEM 2016b</t>
  </si>
  <si>
    <t>http://www.boem.gov/NY-Public-EA-June-2016/</t>
  </si>
  <si>
    <t>Related Habitats</t>
  </si>
  <si>
    <t xml:space="preserve">Final EA (2015a) and FONSI for Fishermen’s Atlantic City Windfarm, LLC Offshore Wind Demonstration Project, offshore Atlantic City, New Jersey </t>
  </si>
  <si>
    <t>Dune systems, barrier island forests, and salt and freshwater marshes.</t>
  </si>
  <si>
    <t xml:space="preserve">The adverse impacts from alteration to the sandy bottom along the submarine transmission cable route would be minor and short-term as natural sediment accretion would occur again after construction is complete. No significant adverse impacts anticipated as a result of the proposed project. (Link to FONSI below). </t>
  </si>
  <si>
    <t>FONSI (if available)</t>
  </si>
  <si>
    <t>http://energy.gov/sites/prod/files/2016/01/f28/EA-1970-FEA-2015.pdf</t>
  </si>
  <si>
    <t>http://energy.gov/sites/prod/files/2016/01/f28/EA-1970-FONSI-2015.pdf</t>
  </si>
  <si>
    <t>Revised EA and FONSI for Virginia Offshore Wind Technology Advancement Project on the Atlantic EA for the Outer Continental Shelf Offshore Virginia</t>
  </si>
  <si>
    <t>Beaches, dunes, barrier islands, sand spits, tidal and non-tidal wetlands, mudflats, and estuaries, and other coastal habitats</t>
  </si>
  <si>
    <t>Executive Summary. Disturbance coastal habitats by onshore inter-connection cable and fiber optic cable may result in direct habitat losses from excavation and indirect impacts such as accidental loss of drilling fluids from HDD activities. Construction along existing roads and rights-of-way or within previously disturbed areas would likely result in negligible to moderate impacts to coastal habitats.
Section 3.2.4. Use of existing roads and rights-of-way or previously disturbed areas would reduce impacts of facility construction to coastal habitats to negligible to moderate impacts to coastal habitats. 
Section 3.2.4. Disturbance of beaches, dunes, or other coastal habitats by project construction and installation would likely result in negligible impacts to subtidal and intertidal substrates. Impacts to coastal habitats from fuel or chemical spills would likely be negligible, localized, and temporary. Construction, operation, maintenance, and eventual decommission would have no significant impact on the environment. 
 Section 3.2.4. The majority of the benthic resource impacts are anticipated to be temporary in that both the physical and biological characteristics are anticipated to return to pre-construction function within 3 months to 2.5 years.
Section 3.2.4. Impacts from a spill as a consequence of a vessel collision could be moderate to major.</t>
  </si>
  <si>
    <t>http://www.boem.gov/VOWTAP-EA/</t>
  </si>
  <si>
    <t>http://www.boem.gov/NC-EA-Camera-FONSI/</t>
  </si>
  <si>
    <t>Section 4.4.2.4. Existing ports or industrial areas are expected to be used and expansion of existing facilities is not anticipated. Therefore, impacts on coastal habitats would be negligible.</t>
  </si>
  <si>
    <t xml:space="preserve">EA and FONSI for North Carolina </t>
  </si>
  <si>
    <t xml:space="preserve">EA and FONSI for proposed revisions to the Cape Wind offshore wind power facility COP (BOEM 2014a)
</t>
  </si>
  <si>
    <t xml:space="preserve">None listed.
</t>
  </si>
  <si>
    <r>
      <t xml:space="preserve">Coastal habitats. </t>
    </r>
    <r>
      <rPr>
        <b/>
        <sz val="10"/>
        <color rgb="FF000000"/>
        <rFont val="Arial"/>
        <family val="2"/>
      </rPr>
      <t>No cables, but references to wave erosion and sediment disturbance.</t>
    </r>
  </si>
  <si>
    <t>Section 4.4.2.4. Overall, impacts on coastal habitats would be negligible and no expansion of existing facilities is expected. The vessel traffic associated with the proposed action would be minor. No direct impacts on coastal habitats are anticipated from routine activities associated with site characterization and site assessment, or from non-routine events in the WEA. Indirect impacts from routine activities would be negligible.</t>
  </si>
  <si>
    <r>
      <t xml:space="preserve">Dune systems, barrier island forests, and salt and freshwater marshes </t>
    </r>
    <r>
      <rPr>
        <b/>
        <sz val="10"/>
        <color rgb="FF000000"/>
        <rFont val="Arial"/>
        <family val="2"/>
      </rPr>
      <t>No cables, but references to wave erosion and sediment disturbance.</t>
    </r>
  </si>
  <si>
    <t xml:space="preserve">Section 3.6. The FEIS determined that impacts from installation of submarine transmission cables (both inter array and export) on 27 categories of resources are negligible to minor, as reported in the FEIS Table E-1, Section 5.1.4). </t>
  </si>
  <si>
    <t>http://www.boem.gov/BOEM-EA-FONNSI-Cape-Wind-COP-Revisions/</t>
  </si>
  <si>
    <t>Final EA and FONSI for the Block Island Wind Farm and Block Island Transmission System</t>
  </si>
  <si>
    <t>USACE 2014</t>
  </si>
  <si>
    <t>EA for New York wind energy lease</t>
  </si>
  <si>
    <t>Beaches, dunes, intertidal areas, SAV, marshes</t>
  </si>
  <si>
    <t>Environmental resources considered included biological resources such as avian and bats resources, marine mammals, sea turtles, benthic habitat, essential fish habitat, and fisheries. Based on the analysis presented in the EA, BOEM found the proposed action will not result in a significant impact to the human environment because impacts would be temporary and short term (page 3).</t>
  </si>
  <si>
    <t>http://www.nae.usace.army.mil/Portals/74/docs/Topics/DeepwaterWind/EA17Sep2014.pdf</t>
  </si>
  <si>
    <t>http://www.boem.gov/BITS_FONSI</t>
  </si>
  <si>
    <t>Final Programmatic EIS and FONSI for the Atlantic OCS Proposed Geological and Geophysical Activities, Mid-Atlantic and South Atlantic Planning Areas, February 2014</t>
  </si>
  <si>
    <t>Intertidal areas, mud flats, tidal hard and soft bottom due to G&amp;G exploratory activities, including vessel activity, drilling discharge, marine debris, and accidental material spills.</t>
  </si>
  <si>
    <t>Executive Summary. Impacts on sensitive benthic communities such as coral, hard/live bottom communities expected to be negligible to minor
Section 4.2.1. Impacts from trash and debris, sediment disturbance (seafloor sampling), vessel activity, accidental fuel spills, and other G&amp;G-related activities, would be negligible. 
Section 4.2.9. Impacts to harbors, embayments and coastal salt marshes due to trash and debris released from vessels during survey activities expected to be minimal. Addresses bentonite.</t>
  </si>
  <si>
    <t>http://www.boem.gov/Revised-MA-EA- 2014/</t>
  </si>
  <si>
    <t>https://www.boem.gov/BOEM-MA-Auction-Seminar-Environmental-Presentation/</t>
  </si>
  <si>
    <t xml:space="preserve">EA for Wind Resources Data Collection on the OCS Offshore Georgia </t>
  </si>
  <si>
    <t>Coastal marsh and barrier islands</t>
  </si>
  <si>
    <t>Georgia Power requested a withdrawal of their application for an Interim Policy Lease in 2016. No cables, but references to wave erosion and sediment disturbance.
Section 3.2.2.1. No direct impacts on coastal habitats anticipated from routine activities. No expansion of existing facilities is expected to occur as a result of Alternative A. Negligible impacts due to wake erosion and associated added sediment caused by increased traffic anticipated. Negligible impacts due to incidental diesel fuel spill anticipated.</t>
  </si>
  <si>
    <r>
      <t xml:space="preserve">Salt marshes, subtidal bottom habitat, brackish water, various intertidal zones (sandy beaches, mud and sand flats, and rocky areas), and submerged aquatic vegetation (SAV) beds, sandy beaches and mudflats. </t>
    </r>
    <r>
      <rPr>
        <b/>
        <sz val="10"/>
        <color rgb="FF000000"/>
        <rFont val="Arial"/>
        <family val="2"/>
      </rPr>
      <t>No cables, but references to wave erosion and sediment disturbance.</t>
    </r>
  </si>
  <si>
    <t>EA for Rhode Island and Massachusetts</t>
  </si>
  <si>
    <t>Salt marshes, subtidal bottom habitat, brackish water, various intertidal zones (sandy beaches, mud and sand flats, and rocky areas), and submerged aquatic vegetation (SAV) beds, sandy beaches and mudflats. No cables, but references to wave erosion and sediment disturbance.
Section 4.1.2.2. No direct impacts on coastal habitats anticipated. Direct impacts on benthic habitats would be limited to short-term disturbance with minimal long-term removal of available benthic habitat. Disturbance of soft-bottom communities would be expected to be localized and temporary, with recovery times typically within one to three years (USDOI, MMS 2007). Wake erosion impacts anticipated to be negligible. Any potential impacts to coastal and benthic habitats associated with an accidental diesel fuel or oil spill are expected to be negligible, short-term, and small.
No impacts due to construction/installation, operation and maintenance, and decommissioning of meteorological towers and buoys Vessel collisions are unlikely to occur.</t>
  </si>
  <si>
    <t>http://www.boem.gov/uploadedFiles/BOEM/Renewable_Energy_Program/State_Activities/BOEM%20RI_MA_Revised%20EA_22May2013.pdf</t>
  </si>
  <si>
    <t>Revised EA for Massachusetts</t>
  </si>
  <si>
    <r>
      <t>Barrier islands, sand spits, beaches, dunes, tidal and non-tidal wetlands, mudflats, and estuaries.</t>
    </r>
    <r>
      <rPr>
        <b/>
        <sz val="10"/>
        <color rgb="FF000000"/>
        <rFont val="Arial"/>
        <family val="2"/>
      </rPr>
      <t xml:space="preserve"> No cables, but references to wave erosion and sediment disturbance.</t>
    </r>
  </si>
  <si>
    <t>Section 4.2.2.4. No direct impacts to wetlands or other coastal habitats due to survey activities. No expansion of existing facilities is expected. Negligible impacts due to wake erosion and associated added sediment caused by increased traffic anticipated. Negligible impacts due to incidental diesel fuel spill anticipated.</t>
  </si>
  <si>
    <t>Revised EA and FONSI for Lease Issuance for Marine Hydrokinetic Technology Testing on the Outer Continental Shelf Offshore Florida</t>
  </si>
  <si>
    <t>Florida shores, salt marshes, mangroves, coastal habitats in general.</t>
  </si>
  <si>
    <t>Section 3.1.2.1.2 No significant erosion impacts due to vessel wake.
Section 3.1.2.1.2 No significant impacts to coastal habitats due to potential leaks.</t>
  </si>
  <si>
    <t>http://www.boem.gov/Florida-Revised-EA-FONSI-August2013/</t>
  </si>
  <si>
    <t>Final EA for New Jersey, Delaware, Maryland, and Virginia</t>
  </si>
  <si>
    <t>Coastal habitats, including tidal wetlands, mudflats, and sandy beaches. No cables, but references to wave erosion and sediment disturbance.</t>
  </si>
  <si>
    <t>Section 4.1.2.1 and Executive Summary. No direct impacts on coastal habitats would occur from routine activities. Indirect impacts from routine activities resulting in wake erosion and associated added sediment caused by increased vessel traffic would be negligible. Potential impacts to coastal habitats due to oil spill would be negligible, localized, and temporary.</t>
  </si>
  <si>
    <t>http://www.boem.gov/uploadedFiles/BOEM/Renewable_Energy_Program/Smart_from_the_Start/Mid-Atlantic_Final_EA_012012.pdf</t>
  </si>
  <si>
    <t>EA for Cape Wind Energy Project COP, Nantucket Island, Massachusetts</t>
  </si>
  <si>
    <t>None listed</t>
  </si>
  <si>
    <t>Section 3.11 and Executive Summary. BOEMRE concluded that impacts from vessel traffic, when added to the impacts of vessel traffic associated with two research projects located south of the proposed action would be de minimus …And indicate no new significant new cumulative impacts not considered in the FEIS.</t>
  </si>
  <si>
    <t>http://www.boem.gov/uploadedFiles/BOEM/Renewable_Energy_Program/Studies/EA_FONNSI_4_2011.pdf</t>
  </si>
  <si>
    <t>Final EIS for Cape Wind offshore wind power facility (2009a) and ROD (2010).</t>
  </si>
  <si>
    <t>Terrestrial and coastal intertidal habitats</t>
  </si>
  <si>
    <t xml:space="preserve">Executive Summary. Concluded impacts to terrestrial and coastal and intertidal vegetation to be negligible to minor. 
Section 5.3.2.2. Direct impacts would be avoided due to HDD cable installation. No impacts to saltmarsh due to avoidance. No impacts to eelgrass anticipated due to distance of jet plow operations from eelgrass beds. Potential loss of vegetation within trench and minor indirect sedimentation during decommissioning. Concluded negligible to minor impacts for both construction and operation. 
Section 5.3.2.5. Impacts during construction and commissioning, including cable installation, determined to be temporary and localized. Maintenance along the right-of-way would have negligible impacts. Construction and decommissioning anticipated to have negligible to minor impacts on vegetation due to sediment deposition in coastal and intertidal areas. Repairs to cables would be similar to installation, but shorter term, and considered negligible.  Construction and decommissioning impacts to soft bottom benthic invertebrate communities, shellfish, and plankton are expected to be negligible to minor due to temporary nature of activities.  </t>
  </si>
  <si>
    <t>http://www.boem.gov/Renewable-Energy-Program/Studies/Cape-Wind-FEIS.aspx</t>
  </si>
  <si>
    <t>http://www.boem.gov/uploadedFiles/FinalEA_MMS2009-025_IP_DE_NJ_EA.pdf</t>
  </si>
  <si>
    <t>Tidal wetlands, mudflats and sandy beaches. No cables, but references to wave erosion and sediment disturbance.</t>
  </si>
  <si>
    <t>Section 4.1.2.1 and Executive Summary. No direct impacts on coastal habitats. Indirect negligible impacts due to wake induced erosion anticipated. Assuming compliance with U.S. Coast Guard (USCG) requirements relating to prevention and control of oil spills, potential impacts to coastal habitats from an accidental diesel fuel spill would be avoided or minimized.</t>
  </si>
  <si>
    <t xml:space="preserve">EA for New Jersey and Delaware </t>
  </si>
  <si>
    <t xml:space="preserve">Programmatic Final EIS for Alternative Energy Development and Production and Alternate Use of Facilities on the Outer Continental Shelf </t>
  </si>
  <si>
    <t>Wetlands, barrier beaches, dunes, seagrasses, mudflats, tidal marsh, coastal uplands.</t>
  </si>
  <si>
    <t xml:space="preserve">Executive Summary. Generally negligible to minor impacts from vessel traffic and cable installation. Onshore facilities located in nesting areas could cause minor to moderate adverse impacts to nesting turtles. 
Section 5.2.13.zimpacts to coastal habitats from fuel spills could range from negligible to moderate. 
Section 5.2.13. Operation impacts to coastal habitats from fuel spills could range from negligible to moderate due to potential fuel spills and wave erosion of shoreline.
Section 5.2.13. Impacts from decommissioning activities would likely result in negligible to moderate impacts on coastal habitats. </t>
  </si>
  <si>
    <t>http://www.boem.gov/Renewable-Energy-Program/Regulatory-Information/Guide-To-EIS.aspx</t>
  </si>
  <si>
    <t>Port facilities are anticipated to support three primary activities for offshore wind energy development: fabrication and assembly, installation and staging, and operations and maintenance. U.S. ports do not have the capability to handle the weight of the heaviest offshore wind turbine components since the quayside and cranes are configured for lighter load cargo. Therefore, the limiting factors are the quayside bearing capacity as well as the lifting capability of cranes.</t>
  </si>
  <si>
    <t>Wetlands, barrier beaches, dunes, seagrasses, mudflats, tidal marsh, coastal uplands</t>
  </si>
  <si>
    <t>The Identification of Port Modifications and the Environmental and Socioeconomic Consequences</t>
  </si>
  <si>
    <t>COP Effects Calculation</t>
  </si>
  <si>
    <t>HABITAT COMPLEX TITLES</t>
  </si>
  <si>
    <t>Title Name</t>
  </si>
  <si>
    <t>Value</t>
  </si>
  <si>
    <t>COP Effects Title</t>
  </si>
  <si>
    <t>Evaluation Metrics</t>
  </si>
  <si>
    <t>A125:A160</t>
  </si>
  <si>
    <t>A237:A270</t>
  </si>
  <si>
    <t>Hyperlink for</t>
  </si>
  <si>
    <t>A12:A12</t>
  </si>
  <si>
    <t>Tidal flats &amp; Rocky Intertidal</t>
  </si>
  <si>
    <t>Beaches &amp; Dunes</t>
  </si>
  <si>
    <t>Submersed Habitats</t>
  </si>
  <si>
    <t>Marshes</t>
  </si>
  <si>
    <t>Habitat</t>
  </si>
  <si>
    <t>Effects of OSW Facilities</t>
  </si>
  <si>
    <t>Coastal uplands</t>
  </si>
  <si>
    <t>Shoreline protection from storm surge, flooding, SLR; water quality improvement via filtering, terrestrial organism habitat.</t>
  </si>
  <si>
    <t>Forest fragmentation and edge effects, invasive species expansion, vegetation community shifts, reduced storm surge protection, increased debris, slow vegetation recolonization, water quality impacts due to stormwater runoff during construction and utilities maintenance, chemical spills and groundwater contamination, noise and physical disturbance during construction and maintenance activities</t>
  </si>
  <si>
    <t>Sanchez-Zapata et al. 2016, USFWS 2015, Bartzke et al. 2014, Arkema et al. 2013, Nonnis et al. 2013, Resasco et al. 2014, Ball 2012, Gehring et al. 2009, Strevens et al. 2008, Hiscock et al. 2002, Bradshaw 2000, Collinge 1996, Bellis 1995, Andrews 1990.</t>
  </si>
  <si>
    <t>Dunes and beaches</t>
  </si>
  <si>
    <t>Shoreline protection from waves, storms, SLR; shorebird habitat;</t>
  </si>
  <si>
    <t>Erosion and changes in sediment (sand) transport and deposition due to vessel-generated wave energy, increased debris, increased turbidity, chemical spills, disruption of the sediment profile, temporary benthic habitat loss due to cable installation, disturbance of archaeological sites.</t>
  </si>
  <si>
    <t>Miller et al. 2014, BOEM 2015, USACE 2014, ELI 2013, ABP Marine Environmental Research 2012; SEAI 2011.</t>
  </si>
  <si>
    <t>Tidal flats/rocky intertidal zone</t>
  </si>
  <si>
    <t>Shoreline protection from waves, storms, SLR; water quality filtering; fisheries habitat; contaminant resuspension</t>
  </si>
  <si>
    <t>Direct loss of habitat due to construction activities, resuspension of contaminated sediments, sediment burial, erosion due to increased vessel-generated wave activity.</t>
  </si>
  <si>
    <t>Bailey et al. 2014, Barbier et al. 2011, Boehlert and Gill 2010, NOAA 2008, Wake 2005, Worm et al. 2006, Meisner and Sordyl 2006 Gill et al. 2005, Wilber and Clark 2001.</t>
  </si>
  <si>
    <t>Tidal marshes</t>
  </si>
  <si>
    <t>Shoreline protection from waves, storms, SLR; fisheries habitat; water quality filtering;</t>
  </si>
  <si>
    <t>Erosion, retreat, and loss due to wave energy and disturbance due to cable installation and vessel induced wave action, contaminant resuspension, sediment profile disturbance, sediment burial, chemical spills. Considered minor to major depending on methods.</t>
  </si>
  <si>
    <t>Submersed SAV, reefs, nearshore habitats and water column</t>
  </si>
  <si>
    <t>Silinski et al. 2015, TetraTech 2015, DOE 2015, Bailey et al. 2014, Erftemeijer et al. 2012, Shumchenia et al. 2012, Scyphers et al. 2011, Kaplan et al. 2011, Gedan et al. 2010, Lambkin et al. 2009, NOAA 2008, Barbier et al. 2008, Bilkovic and Roggero 2008, Michel et al. 2007, Bilkovic et al. 2006, Erftemeijer and Lewis 2006, Gill et al. 2005, Walhberg and Westerberg 2005, Austin et al. 2004, Thrush and Dayton 2002, Wilber and Clarke 2001.</t>
  </si>
  <si>
    <t>Silinski et al. 2015, Barbier et al. 2011, Callaghan et al. 2010, Houser 2010, Gedan et al. 2010, NOAA 2008, Meisner and Sordyl 2006, Worm et al. 2006, DeLuca et al. 2004, Cox et al. 2003, Hennings and Edge 2003, DeLuca et al. 2004. Gourlay 2011; Houser 2010; Reed 2012 (wave erosion and turbidity) marsh retreat due to waves</t>
  </si>
  <si>
    <t>Sediment burial during cable installation, changes to wave regime due to vessels, contaminant resuspension during cable installation, EMF from cables, direct habitat loss or irreversible changes due to cable installation, potential chemical spills during construction and maintenance. Little to no impact of EMF. Considered minor to major depending on methods.</t>
  </si>
  <si>
    <t>Table of Contents</t>
  </si>
  <si>
    <t>I. Introduction</t>
  </si>
  <si>
    <t>II. READ.ME Tab</t>
  </si>
  <si>
    <t>III. Habitat Complex Tabs</t>
  </si>
  <si>
    <t xml:space="preserve">IV. Display Tab </t>
  </si>
  <si>
    <t>V. Reference Tabs</t>
  </si>
  <si>
    <t>VI. Index Tabs: Changing, adding, and removing items</t>
  </si>
  <si>
    <t>VII. Evaluation Metric Tabs</t>
  </si>
  <si>
    <t>*Click on the section to link to the topic.</t>
  </si>
  <si>
    <t>PASSWORD: boem</t>
  </si>
  <si>
    <t>Top</t>
  </si>
  <si>
    <t>NEPA Reference 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</si>
</sst>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36">
    <font>
      <sz val="10"/>
      <color rgb="FF000000"/>
      <name val="Arial"/>
    </font>
    <font>
      <sz val="10"/>
      <name val="Arial"/>
      <family val="2"/>
    </font>
    <font>
      <b/>
      <sz val="10"/>
      <name val="Arial"/>
      <family val="2"/>
    </font>
    <font>
      <i/>
      <sz val="10"/>
      <name val="Arial"/>
      <family val="2"/>
    </font>
    <font>
      <sz val="10"/>
      <name val="Arial"/>
      <family val="2"/>
    </font>
    <font>
      <sz val="9"/>
      <color rgb="FF000000"/>
      <name val="&quot;Arial&quot;"/>
    </font>
    <font>
      <b/>
      <i/>
      <sz val="10"/>
      <name val="Arial"/>
      <family val="2"/>
    </font>
    <font>
      <sz val="10"/>
      <color rgb="FF000000"/>
      <name val="Arial"/>
      <family val="2"/>
    </font>
    <font>
      <b/>
      <sz val="11"/>
      <color rgb="FF3F3F3F"/>
      <name val="Calibri"/>
      <family val="2"/>
      <scheme val="minor"/>
    </font>
    <font>
      <b/>
      <sz val="10"/>
      <name val="Calibri"/>
      <family val="2"/>
    </font>
    <font>
      <b/>
      <sz val="10"/>
      <color rgb="FF000000"/>
      <name val="Arial"/>
      <family val="2"/>
    </font>
    <font>
      <b/>
      <sz val="12"/>
      <name val="Arial"/>
      <family val="2"/>
    </font>
    <font>
      <b/>
      <sz val="16"/>
      <name val="Arial"/>
      <family val="2"/>
    </font>
    <font>
      <b/>
      <sz val="10"/>
      <color theme="0"/>
      <name val="Arial"/>
      <family val="2"/>
    </font>
    <font>
      <b/>
      <i/>
      <sz val="10"/>
      <color rgb="FF000000"/>
      <name val="Arial"/>
      <family val="2"/>
    </font>
    <font>
      <b/>
      <sz val="10"/>
      <color rgb="FF3F3F3F"/>
      <name val="Arial"/>
      <family val="2"/>
    </font>
    <font>
      <sz val="10"/>
      <color theme="0"/>
      <name val="Arial"/>
      <family val="2"/>
    </font>
    <font>
      <b/>
      <sz val="10"/>
      <color theme="0" tint="-0.249977111117893"/>
      <name val="Arial"/>
      <family val="2"/>
    </font>
    <font>
      <b/>
      <sz val="16"/>
      <color theme="0"/>
      <name val="Arial"/>
      <family val="2"/>
    </font>
    <font>
      <u/>
      <sz val="8"/>
      <color theme="10"/>
      <name val="Arial"/>
      <family val="2"/>
    </font>
    <font>
      <b/>
      <sz val="10"/>
      <color theme="3"/>
      <name val="Arial"/>
      <family val="2"/>
    </font>
    <font>
      <b/>
      <sz val="8"/>
      <color theme="3"/>
      <name val="Arial"/>
      <family val="2"/>
    </font>
    <font>
      <b/>
      <i/>
      <sz val="10"/>
      <color theme="3"/>
      <name val="Arial"/>
      <family val="2"/>
    </font>
    <font>
      <b/>
      <sz val="12"/>
      <color theme="0"/>
      <name val="Arial"/>
      <family val="2"/>
    </font>
    <font>
      <sz val="10"/>
      <color theme="1"/>
      <name val="Arial"/>
      <family val="2"/>
    </font>
    <font>
      <sz val="9"/>
      <color theme="1"/>
      <name val="Calibri"/>
      <family val="2"/>
    </font>
    <font>
      <b/>
      <sz val="10"/>
      <color theme="1"/>
      <name val="Arial"/>
      <family val="2"/>
    </font>
    <font>
      <b/>
      <sz val="9"/>
      <color theme="1"/>
      <name val="Calibri"/>
      <family val="2"/>
    </font>
    <font>
      <b/>
      <sz val="14"/>
      <color theme="0"/>
      <name val="Arial"/>
      <family val="2"/>
    </font>
    <font>
      <b/>
      <sz val="16"/>
      <color theme="1"/>
      <name val="Arial"/>
      <family val="2"/>
    </font>
    <font>
      <b/>
      <sz val="8"/>
      <color theme="1"/>
      <name val="Arial"/>
      <family val="2"/>
    </font>
    <font>
      <b/>
      <i/>
      <sz val="10"/>
      <color theme="1"/>
      <name val="Arial"/>
      <family val="2"/>
    </font>
    <font>
      <sz val="11"/>
      <color rgb="FF3F3F76"/>
      <name val="Calibri"/>
      <family val="2"/>
      <scheme val="minor"/>
    </font>
    <font>
      <sz val="8"/>
      <color rgb="FF000000"/>
      <name val="Arial"/>
      <family val="2"/>
    </font>
    <font>
      <b/>
      <sz val="10"/>
      <color theme="4"/>
      <name val="Arial"/>
      <family val="2"/>
    </font>
    <font>
      <b/>
      <sz val="10"/>
      <color theme="4"/>
      <name val="Calibri"/>
      <family val="2"/>
    </font>
  </fonts>
  <fills count="16">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34998626667073579"/>
        <bgColor theme="0" tint="-0.34998626667073579"/>
      </patternFill>
    </fill>
    <fill>
      <patternFill patternType="solid">
        <fgColor theme="0" tint="-0.34998626667073579"/>
        <bgColor indexed="64"/>
      </patternFill>
    </fill>
    <fill>
      <patternFill patternType="solid">
        <fgColor rgb="FFFFCC99"/>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8" fillId="2" borderId="1" applyNumberFormat="0" applyAlignment="0" applyProtection="0"/>
    <xf numFmtId="0" fontId="19" fillId="0" borderId="0" applyNumberFormat="0" applyFill="0" applyBorder="0" applyAlignment="0" applyProtection="0"/>
    <xf numFmtId="0" fontId="7" fillId="0" borderId="0"/>
    <xf numFmtId="0" fontId="32" fillId="15" borderId="19" applyNumberFormat="0" applyAlignment="0" applyProtection="0"/>
  </cellStyleXfs>
  <cellXfs count="387">
    <xf numFmtId="0" fontId="0" fillId="0" borderId="0" xfId="0" applyFont="1" applyAlignment="1"/>
    <xf numFmtId="0" fontId="1" fillId="0" borderId="0" xfId="0" applyFont="1" applyAlignment="1"/>
    <xf numFmtId="0" fontId="2" fillId="0" borderId="0" xfId="0" applyFont="1" applyAlignment="1"/>
    <xf numFmtId="0" fontId="4" fillId="0" borderId="0" xfId="0" applyFont="1" applyAlignment="1">
      <alignment horizontal="right"/>
    </xf>
    <xf numFmtId="0" fontId="5" fillId="0" borderId="0" xfId="0" applyFont="1" applyAlignment="1"/>
    <xf numFmtId="0" fontId="2" fillId="5" borderId="0" xfId="0" applyFont="1" applyFill="1" applyBorder="1" applyAlignment="1">
      <alignment horizontal="center" vertical="center" wrapText="1"/>
    </xf>
    <xf numFmtId="0" fontId="0" fillId="9" borderId="0" xfId="0" applyFont="1" applyFill="1" applyBorder="1" applyAlignment="1"/>
    <xf numFmtId="0" fontId="0" fillId="9" borderId="0" xfId="0" applyFill="1"/>
    <xf numFmtId="0" fontId="1" fillId="9" borderId="0" xfId="0" applyFont="1" applyFill="1" applyBorder="1" applyAlignment="1"/>
    <xf numFmtId="0" fontId="0" fillId="9" borderId="6" xfId="0" applyFont="1" applyFill="1" applyBorder="1" applyAlignment="1"/>
    <xf numFmtId="0" fontId="0" fillId="9" borderId="0" xfId="0" applyFill="1" applyBorder="1"/>
    <xf numFmtId="0" fontId="1" fillId="3" borderId="11" xfId="0" applyFont="1" applyFill="1" applyBorder="1" applyAlignment="1"/>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11" borderId="11" xfId="0" applyFont="1" applyFill="1" applyBorder="1" applyAlignment="1">
      <alignment horizontal="center"/>
    </xf>
    <xf numFmtId="0" fontId="11" fillId="9" borderId="0" xfId="0" applyFont="1" applyFill="1" applyBorder="1" applyAlignment="1">
      <alignment horizontal="left"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0" fillId="9" borderId="0" xfId="0" applyFont="1" applyFill="1" applyBorder="1" applyAlignment="1">
      <alignment horizontal="center" vertical="center"/>
    </xf>
    <xf numFmtId="0" fontId="7" fillId="9" borderId="0" xfId="0" applyFont="1" applyFill="1" applyBorder="1" applyAlignment="1"/>
    <xf numFmtId="0" fontId="10" fillId="9" borderId="0" xfId="0" applyFont="1" applyFill="1" applyBorder="1" applyAlignment="1"/>
    <xf numFmtId="0" fontId="14" fillId="9" borderId="0" xfId="0" applyFont="1" applyFill="1" applyBorder="1" applyAlignment="1">
      <alignment horizontal="left"/>
    </xf>
    <xf numFmtId="0" fontId="1" fillId="9" borderId="10" xfId="0" applyFont="1" applyFill="1" applyBorder="1" applyAlignment="1"/>
    <xf numFmtId="0" fontId="1" fillId="9" borderId="10" xfId="0" applyFont="1" applyFill="1" applyBorder="1" applyAlignment="1">
      <alignment horizontal="center"/>
    </xf>
    <xf numFmtId="0" fontId="7" fillId="9" borderId="5" xfId="0" applyFont="1" applyFill="1" applyBorder="1" applyAlignment="1"/>
    <xf numFmtId="0" fontId="7" fillId="9" borderId="7" xfId="0" applyFont="1" applyFill="1" applyBorder="1"/>
    <xf numFmtId="0" fontId="7" fillId="9" borderId="8" xfId="0" applyFont="1" applyFill="1" applyBorder="1"/>
    <xf numFmtId="0" fontId="7" fillId="9" borderId="9" xfId="0" applyFont="1" applyFill="1" applyBorder="1"/>
    <xf numFmtId="0" fontId="7" fillId="11" borderId="3" xfId="0" applyFont="1" applyFill="1" applyBorder="1" applyAlignment="1">
      <alignment horizontal="center"/>
    </xf>
    <xf numFmtId="0" fontId="7" fillId="12" borderId="3" xfId="0" applyFont="1" applyFill="1" applyBorder="1" applyAlignment="1">
      <alignment horizontal="center"/>
    </xf>
    <xf numFmtId="0" fontId="7" fillId="10" borderId="3" xfId="0" applyFont="1" applyFill="1" applyBorder="1" applyAlignment="1">
      <alignment horizontal="center"/>
    </xf>
    <xf numFmtId="0" fontId="15" fillId="2" borderId="1" xfId="1" applyFont="1" applyAlignment="1">
      <alignment horizontal="center"/>
    </xf>
    <xf numFmtId="0" fontId="2" fillId="10" borderId="4" xfId="0" applyFont="1" applyFill="1" applyBorder="1" applyAlignment="1">
      <alignment horizontal="center"/>
    </xf>
    <xf numFmtId="0" fontId="2" fillId="12" borderId="4" xfId="0" applyFont="1" applyFill="1" applyBorder="1" applyAlignment="1">
      <alignment horizontal="center"/>
    </xf>
    <xf numFmtId="0" fontId="7" fillId="11" borderId="10" xfId="0" applyFont="1" applyFill="1" applyBorder="1" applyAlignment="1">
      <alignment horizontal="center"/>
    </xf>
    <xf numFmtId="0" fontId="2" fillId="11" borderId="14" xfId="0" applyFont="1" applyFill="1" applyBorder="1" applyAlignment="1">
      <alignment horizontal="center"/>
    </xf>
    <xf numFmtId="0" fontId="2" fillId="11" borderId="4" xfId="0" applyFont="1" applyFill="1" applyBorder="1" applyAlignment="1">
      <alignment horizontal="center"/>
    </xf>
    <xf numFmtId="0" fontId="7" fillId="11" borderId="4" xfId="0" applyFont="1" applyFill="1" applyBorder="1" applyAlignment="1">
      <alignment horizontal="center"/>
    </xf>
    <xf numFmtId="0" fontId="2" fillId="9" borderId="4" xfId="0" applyFont="1" applyFill="1" applyBorder="1" applyAlignment="1">
      <alignment horizontal="center"/>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9" borderId="0" xfId="0" applyFont="1" applyFill="1" applyBorder="1" applyAlignment="1">
      <alignment wrapText="1"/>
    </xf>
    <xf numFmtId="0" fontId="7" fillId="9" borderId="5" xfId="0" applyFont="1" applyFill="1" applyBorder="1" applyAlignment="1">
      <alignment horizontal="left"/>
    </xf>
    <xf numFmtId="0" fontId="10" fillId="9" borderId="0" xfId="0" applyFont="1" applyFill="1" applyBorder="1" applyAlignment="1">
      <alignment horizontal="left"/>
    </xf>
    <xf numFmtId="0" fontId="7" fillId="9" borderId="0" xfId="0" applyFont="1" applyFill="1" applyBorder="1" applyAlignment="1">
      <alignment horizontal="left"/>
    </xf>
    <xf numFmtId="0" fontId="0" fillId="9" borderId="0" xfId="0" applyFont="1" applyFill="1" applyBorder="1" applyAlignment="1">
      <alignment horizontal="left"/>
    </xf>
    <xf numFmtId="0" fontId="7" fillId="8" borderId="0" xfId="0" applyFont="1" applyFill="1" applyBorder="1" applyAlignment="1">
      <alignment vertical="center" wrapText="1"/>
    </xf>
    <xf numFmtId="0" fontId="7" fillId="6" borderId="0" xfId="0" applyFont="1" applyFill="1" applyBorder="1" applyAlignment="1">
      <alignment vertical="center"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7" fillId="9" borderId="0" xfId="0" applyFont="1" applyFill="1" applyBorder="1" applyAlignment="1">
      <alignment horizontal="center" wrapText="1"/>
    </xf>
    <xf numFmtId="0" fontId="7" fillId="8"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2" fillId="9" borderId="0" xfId="0" applyFont="1" applyFill="1" applyBorder="1" applyAlignment="1">
      <alignment horizontal="left" vertical="center"/>
    </xf>
    <xf numFmtId="0" fontId="1" fillId="3" borderId="0" xfId="0" applyFont="1" applyFill="1" applyAlignment="1">
      <alignment wrapText="1"/>
    </xf>
    <xf numFmtId="0" fontId="0" fillId="3" borderId="0" xfId="0" applyFont="1" applyFill="1" applyAlignment="1"/>
    <xf numFmtId="0" fontId="3" fillId="3" borderId="0" xfId="0" applyFont="1" applyFill="1" applyAlignment="1">
      <alignment wrapText="1"/>
    </xf>
    <xf numFmtId="0" fontId="0" fillId="3" borderId="0" xfId="0" applyFont="1" applyFill="1" applyAlignment="1">
      <alignment wrapText="1"/>
    </xf>
    <xf numFmtId="164" fontId="1" fillId="3" borderId="0" xfId="0" applyNumberFormat="1" applyFont="1" applyFill="1" applyAlignment="1">
      <alignment wrapText="1"/>
    </xf>
    <xf numFmtId="0" fontId="1" fillId="0" borderId="5" xfId="0" applyFont="1" applyBorder="1" applyAlignment="1"/>
    <xf numFmtId="0" fontId="1" fillId="0" borderId="0" xfId="0" applyFont="1" applyBorder="1" applyAlignment="1"/>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0" borderId="9" xfId="0" applyFont="1" applyBorder="1" applyAlignment="1"/>
    <xf numFmtId="0" fontId="2" fillId="3" borderId="0" xfId="0" applyFont="1" applyFill="1" applyAlignment="1"/>
    <xf numFmtId="0" fontId="2" fillId="3" borderId="2" xfId="0" applyFont="1" applyFill="1" applyBorder="1" applyAlignment="1"/>
    <xf numFmtId="0" fontId="2" fillId="3" borderId="3" xfId="0" applyFont="1" applyFill="1" applyBorder="1" applyAlignment="1"/>
    <xf numFmtId="0" fontId="2" fillId="3" borderId="4" xfId="0" applyFont="1" applyFill="1" applyBorder="1" applyAlignment="1"/>
    <xf numFmtId="0" fontId="0" fillId="0" borderId="0" xfId="0" applyFont="1" applyBorder="1" applyAlignment="1"/>
    <xf numFmtId="0" fontId="0" fillId="0" borderId="5" xfId="0" applyFont="1" applyBorder="1" applyAlignment="1"/>
    <xf numFmtId="0" fontId="0" fillId="0" borderId="7" xfId="0" applyFont="1" applyBorder="1" applyAlignment="1"/>
    <xf numFmtId="0" fontId="1" fillId="0" borderId="0" xfId="0" applyFont="1" applyFill="1" applyBorder="1" applyAlignment="1"/>
    <xf numFmtId="0" fontId="2" fillId="0" borderId="0" xfId="0" applyFont="1" applyBorder="1" applyAlignment="1"/>
    <xf numFmtId="0" fontId="2" fillId="9" borderId="0" xfId="0" applyFont="1" applyFill="1" applyBorder="1" applyAlignment="1">
      <alignment horizontal="center" vertical="center" wrapText="1"/>
    </xf>
    <xf numFmtId="0" fontId="18" fillId="7" borderId="0" xfId="0" applyFont="1" applyFill="1" applyBorder="1" applyAlignment="1">
      <alignment horizontal="center" vertical="center"/>
    </xf>
    <xf numFmtId="0" fontId="1" fillId="9" borderId="3" xfId="0" applyFont="1" applyFill="1" applyBorder="1" applyAlignment="1">
      <alignment horizontal="center"/>
    </xf>
    <xf numFmtId="0" fontId="11" fillId="5" borderId="0" xfId="2" applyFont="1" applyFill="1" applyBorder="1" applyAlignment="1">
      <alignment horizontal="left" vertical="center"/>
    </xf>
    <xf numFmtId="0" fontId="11" fillId="8" borderId="0" xfId="2" applyFont="1" applyFill="1" applyBorder="1" applyAlignment="1">
      <alignment horizontal="left" vertical="center"/>
    </xf>
    <xf numFmtId="0" fontId="11" fillId="6" borderId="0" xfId="2" applyFont="1" applyFill="1" applyBorder="1" applyAlignment="1">
      <alignment horizontal="left" vertical="center"/>
    </xf>
    <xf numFmtId="0" fontId="15" fillId="2" borderId="1" xfId="1" applyFont="1" applyAlignment="1">
      <alignment horizontal="center"/>
    </xf>
    <xf numFmtId="0" fontId="15" fillId="2" borderId="15" xfId="1" applyFont="1" applyBorder="1" applyAlignment="1">
      <alignment horizontal="center"/>
    </xf>
    <xf numFmtId="0" fontId="19" fillId="9" borderId="6" xfId="2" applyFill="1" applyBorder="1" applyAlignment="1">
      <alignment horizontal="center" wrapText="1"/>
    </xf>
    <xf numFmtId="0" fontId="6" fillId="11" borderId="3" xfId="0" applyFont="1" applyFill="1" applyBorder="1" applyAlignment="1"/>
    <xf numFmtId="0" fontId="6" fillId="11" borderId="10" xfId="0" applyFont="1" applyFill="1" applyBorder="1" applyAlignment="1"/>
    <xf numFmtId="0" fontId="0" fillId="3" borderId="0" xfId="0" applyFont="1" applyFill="1" applyBorder="1" applyAlignment="1">
      <alignment horizontal="center"/>
    </xf>
    <xf numFmtId="0" fontId="11" fillId="3" borderId="0" xfId="2" applyFont="1" applyFill="1" applyBorder="1" applyAlignment="1">
      <alignment horizontal="center" vertical="center"/>
    </xf>
    <xf numFmtId="0" fontId="11" fillId="3" borderId="0" xfId="0" applyFont="1" applyFill="1" applyBorder="1" applyAlignment="1">
      <alignment horizontal="center" vertical="center"/>
    </xf>
    <xf numFmtId="0" fontId="0" fillId="3" borderId="0" xfId="0" applyFill="1" applyAlignment="1">
      <alignment horizontal="center"/>
    </xf>
    <xf numFmtId="0" fontId="10" fillId="3" borderId="0" xfId="0" applyFont="1" applyFill="1" applyBorder="1" applyAlignment="1">
      <alignment horizontal="left" wrapText="1"/>
    </xf>
    <xf numFmtId="0" fontId="2" fillId="6" borderId="9" xfId="0" applyFont="1" applyFill="1" applyBorder="1" applyAlignment="1">
      <alignment horizontal="center" vertical="center" wrapText="1"/>
    </xf>
    <xf numFmtId="0" fontId="7" fillId="10" borderId="4" xfId="0" applyFont="1" applyFill="1" applyBorder="1" applyAlignment="1">
      <alignment horizontal="center"/>
    </xf>
    <xf numFmtId="0" fontId="2" fillId="10" borderId="11" xfId="0" applyFont="1" applyFill="1" applyBorder="1" applyAlignment="1">
      <alignment horizontal="center"/>
    </xf>
    <xf numFmtId="0" fontId="7" fillId="10" borderId="10" xfId="0" applyFont="1" applyFill="1" applyBorder="1" applyAlignment="1">
      <alignment horizontal="center"/>
    </xf>
    <xf numFmtId="0" fontId="2" fillId="10" borderId="14" xfId="0" applyFont="1" applyFill="1" applyBorder="1" applyAlignment="1">
      <alignment horizontal="center"/>
    </xf>
    <xf numFmtId="0" fontId="6" fillId="10" borderId="3" xfId="0" applyFont="1" applyFill="1" applyBorder="1" applyAlignment="1"/>
    <xf numFmtId="0" fontId="6" fillId="10" borderId="10" xfId="0" applyFont="1" applyFill="1" applyBorder="1" applyAlignment="1"/>
    <xf numFmtId="0" fontId="2" fillId="8" borderId="9" xfId="0" applyFont="1" applyFill="1" applyBorder="1" applyAlignment="1">
      <alignment horizontal="center" vertical="center" wrapText="1"/>
    </xf>
    <xf numFmtId="0" fontId="6" fillId="12" borderId="10" xfId="0" applyFont="1" applyFill="1" applyBorder="1" applyAlignment="1"/>
    <xf numFmtId="0" fontId="7" fillId="12" borderId="4" xfId="0" applyFont="1" applyFill="1" applyBorder="1" applyAlignment="1">
      <alignment horizontal="center"/>
    </xf>
    <xf numFmtId="0" fontId="2" fillId="12" borderId="11" xfId="0" applyFont="1" applyFill="1" applyBorder="1" applyAlignment="1">
      <alignment horizontal="center"/>
    </xf>
    <xf numFmtId="0" fontId="7" fillId="12" borderId="10" xfId="0" applyFont="1" applyFill="1" applyBorder="1" applyAlignment="1">
      <alignment horizontal="center"/>
    </xf>
    <xf numFmtId="0" fontId="2" fillId="12" borderId="14" xfId="0" applyFont="1" applyFill="1" applyBorder="1" applyAlignment="1">
      <alignment horizontal="center"/>
    </xf>
    <xf numFmtId="0" fontId="6" fillId="12" borderId="3" xfId="0" applyFont="1" applyFill="1" applyBorder="1" applyAlignment="1"/>
    <xf numFmtId="0" fontId="2" fillId="3" borderId="3" xfId="0" applyFont="1" applyFill="1" applyBorder="1" applyAlignment="1">
      <alignment horizontal="center"/>
    </xf>
    <xf numFmtId="0" fontId="1" fillId="0" borderId="0" xfId="0" applyFont="1" applyBorder="1" applyAlignment="1">
      <alignment horizontal="center"/>
    </xf>
    <xf numFmtId="0" fontId="1" fillId="0" borderId="8" xfId="0" applyFont="1" applyBorder="1" applyAlignment="1">
      <alignment horizontal="center"/>
    </xf>
    <xf numFmtId="0" fontId="7" fillId="0" borderId="0" xfId="0" applyFont="1" applyBorder="1" applyAlignment="1">
      <alignment horizontal="center"/>
    </xf>
    <xf numFmtId="0" fontId="7" fillId="0" borderId="0" xfId="0" applyFont="1" applyAlignment="1"/>
    <xf numFmtId="0" fontId="10" fillId="0" borderId="0" xfId="0" applyFont="1" applyAlignment="1"/>
    <xf numFmtId="0" fontId="0" fillId="0" borderId="0" xfId="0"/>
    <xf numFmtId="0" fontId="23" fillId="7" borderId="0" xfId="0" applyFont="1" applyFill="1" applyBorder="1" applyAlignment="1">
      <alignment horizontal="center" vertical="center" wrapText="1"/>
    </xf>
    <xf numFmtId="0" fontId="0" fillId="0" borderId="0" xfId="0" applyFont="1" applyBorder="1" applyAlignment="1">
      <alignment wrapText="1"/>
    </xf>
    <xf numFmtId="0" fontId="24" fillId="13" borderId="0" xfId="0" applyFont="1" applyFill="1" applyBorder="1" applyAlignment="1">
      <alignment vertical="center" wrapText="1"/>
    </xf>
    <xf numFmtId="0" fontId="19" fillId="13" borderId="0" xfId="2" applyFont="1" applyFill="1" applyBorder="1" applyAlignment="1">
      <alignment vertical="center" wrapText="1"/>
    </xf>
    <xf numFmtId="0" fontId="25" fillId="13" borderId="0" xfId="0" applyFont="1" applyFill="1" applyBorder="1" applyAlignment="1">
      <alignment vertical="center" wrapText="1"/>
    </xf>
    <xf numFmtId="0" fontId="24" fillId="13" borderId="3" xfId="0" applyFont="1" applyFill="1" applyBorder="1" applyAlignment="1">
      <alignment vertical="center" wrapText="1"/>
    </xf>
    <xf numFmtId="0" fontId="19" fillId="13" borderId="3" xfId="2" applyFont="1" applyFill="1" applyBorder="1" applyAlignment="1">
      <alignment vertical="center" wrapText="1"/>
    </xf>
    <xf numFmtId="0" fontId="0" fillId="0" borderId="3" xfId="0" applyFont="1" applyBorder="1" applyAlignment="1">
      <alignment wrapText="1"/>
    </xf>
    <xf numFmtId="0" fontId="24" fillId="9" borderId="3" xfId="0" applyFont="1" applyFill="1" applyBorder="1" applyAlignment="1">
      <alignment vertical="center" wrapText="1"/>
    </xf>
    <xf numFmtId="0" fontId="19" fillId="9" borderId="3" xfId="2" applyFont="1" applyFill="1" applyBorder="1" applyAlignment="1">
      <alignment vertical="center" wrapText="1"/>
    </xf>
    <xf numFmtId="0" fontId="0" fillId="9" borderId="3" xfId="0" applyFont="1" applyFill="1" applyBorder="1" applyAlignment="1">
      <alignment wrapText="1"/>
    </xf>
    <xf numFmtId="0" fontId="24" fillId="9" borderId="0" xfId="0" applyFont="1" applyFill="1" applyBorder="1" applyAlignment="1">
      <alignment vertical="center" wrapText="1"/>
    </xf>
    <xf numFmtId="0" fontId="19" fillId="9" borderId="0" xfId="2" applyFont="1" applyFill="1" applyBorder="1" applyAlignment="1">
      <alignment vertical="center" wrapText="1"/>
    </xf>
    <xf numFmtId="0" fontId="0" fillId="9" borderId="0" xfId="0" applyFont="1" applyFill="1" applyBorder="1" applyAlignment="1">
      <alignment wrapText="1"/>
    </xf>
    <xf numFmtId="0" fontId="24" fillId="13" borderId="3"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0" xfId="0" applyFont="1" applyFill="1" applyBorder="1" applyAlignment="1">
      <alignment horizontal="center" vertical="center" wrapText="1"/>
    </xf>
    <xf numFmtId="0" fontId="24" fillId="13" borderId="0" xfId="0" applyFont="1" applyFill="1" applyBorder="1" applyAlignment="1">
      <alignment horizontal="center" vertical="center" wrapText="1"/>
    </xf>
    <xf numFmtId="0" fontId="0" fillId="0" borderId="3" xfId="0" applyFont="1" applyBorder="1" applyAlignment="1">
      <alignment horizontal="center" wrapText="1"/>
    </xf>
    <xf numFmtId="0" fontId="0" fillId="0" borderId="0" xfId="0" applyFont="1" applyBorder="1" applyAlignment="1">
      <alignment horizontal="center" wrapText="1"/>
    </xf>
    <xf numFmtId="0" fontId="26" fillId="13" borderId="3" xfId="0" applyFont="1" applyFill="1" applyBorder="1" applyAlignment="1">
      <alignment vertical="center" wrapText="1"/>
    </xf>
    <xf numFmtId="0" fontId="26" fillId="9" borderId="3" xfId="0" applyFont="1" applyFill="1" applyBorder="1" applyAlignment="1">
      <alignment vertical="center" wrapText="1"/>
    </xf>
    <xf numFmtId="0" fontId="27" fillId="9" borderId="0" xfId="0" applyFont="1" applyFill="1" applyBorder="1" applyAlignment="1">
      <alignment vertical="center" wrapText="1"/>
    </xf>
    <xf numFmtId="0" fontId="26" fillId="13" borderId="0" xfId="0" applyFont="1" applyFill="1" applyBorder="1" applyAlignment="1">
      <alignment vertical="center" wrapText="1"/>
    </xf>
    <xf numFmtId="0" fontId="26" fillId="9" borderId="0" xfId="0" applyFont="1" applyFill="1" applyBorder="1" applyAlignment="1">
      <alignment vertical="center" wrapText="1"/>
    </xf>
    <xf numFmtId="0" fontId="27" fillId="9" borderId="3" xfId="0" applyFont="1" applyFill="1" applyBorder="1" applyAlignment="1">
      <alignment vertical="center" wrapText="1"/>
    </xf>
    <xf numFmtId="0" fontId="27" fillId="13" borderId="0" xfId="0" applyFont="1" applyFill="1" applyBorder="1" applyAlignment="1">
      <alignment vertical="center" wrapText="1"/>
    </xf>
    <xf numFmtId="0" fontId="27" fillId="13" borderId="3" xfId="0" applyFont="1" applyFill="1" applyBorder="1" applyAlignment="1">
      <alignment vertical="center" wrapText="1"/>
    </xf>
    <xf numFmtId="0" fontId="10" fillId="3" borderId="2" xfId="0" applyFont="1" applyFill="1" applyBorder="1" applyAlignment="1"/>
    <xf numFmtId="0" fontId="10" fillId="3" borderId="4" xfId="0" applyFont="1" applyFill="1" applyBorder="1" applyAlignment="1"/>
    <xf numFmtId="0" fontId="7" fillId="0" borderId="5" xfId="0" applyFont="1" applyBorder="1" applyAlignment="1"/>
    <xf numFmtId="0" fontId="7" fillId="0" borderId="7" xfId="0" applyFont="1" applyBorder="1" applyAlignment="1"/>
    <xf numFmtId="0" fontId="0" fillId="0" borderId="0" xfId="0" applyFont="1" applyAlignment="1">
      <alignment vertical="top" wrapText="1"/>
    </xf>
    <xf numFmtId="0" fontId="0" fillId="0" borderId="0" xfId="0" applyFont="1" applyAlignment="1">
      <alignment vertical="top"/>
    </xf>
    <xf numFmtId="0" fontId="7" fillId="0" borderId="0" xfId="3" applyAlignment="1">
      <alignment vertical="top" wrapText="1"/>
    </xf>
    <xf numFmtId="0" fontId="0" fillId="14" borderId="0" xfId="0" applyFont="1" applyFill="1" applyAlignment="1">
      <alignment vertical="top"/>
    </xf>
    <xf numFmtId="0" fontId="28" fillId="7" borderId="0" xfId="3" applyFont="1" applyFill="1" applyAlignment="1">
      <alignment horizontal="center" vertical="center" wrapText="1"/>
    </xf>
    <xf numFmtId="0" fontId="28" fillId="7" borderId="0" xfId="0" applyFont="1" applyFill="1" applyAlignment="1">
      <alignment horizontal="center" vertical="center"/>
    </xf>
    <xf numFmtId="0" fontId="10" fillId="14" borderId="0" xfId="3" applyFont="1" applyFill="1" applyAlignment="1">
      <alignment horizontal="left" vertical="center" wrapText="1"/>
    </xf>
    <xf numFmtId="0" fontId="7" fillId="14" borderId="0" xfId="3" applyFill="1" applyAlignment="1">
      <alignment horizontal="left" vertical="center" wrapText="1"/>
    </xf>
    <xf numFmtId="0" fontId="10" fillId="0" borderId="0" xfId="3" applyFont="1" applyAlignment="1">
      <alignment horizontal="left" vertical="center" wrapText="1"/>
    </xf>
    <xf numFmtId="0" fontId="7" fillId="0" borderId="0" xfId="3" applyAlignment="1">
      <alignment horizontal="left" vertical="center" wrapText="1"/>
    </xf>
    <xf numFmtId="0" fontId="13" fillId="9" borderId="5" xfId="0" applyFont="1" applyFill="1" applyBorder="1" applyAlignment="1" applyProtection="1">
      <alignment horizontal="center" vertical="center"/>
    </xf>
    <xf numFmtId="0" fontId="13" fillId="9" borderId="0" xfId="0" applyFont="1" applyFill="1" applyBorder="1" applyAlignment="1" applyProtection="1">
      <alignment horizontal="center" vertical="center"/>
    </xf>
    <xf numFmtId="0" fontId="13" fillId="9" borderId="0" xfId="0" applyFont="1" applyFill="1" applyBorder="1" applyAlignment="1" applyProtection="1">
      <alignment horizontal="left" vertical="center"/>
    </xf>
    <xf numFmtId="0" fontId="7" fillId="9" borderId="0" xfId="0" applyFont="1" applyFill="1" applyBorder="1" applyAlignment="1" applyProtection="1"/>
    <xf numFmtId="0" fontId="2" fillId="9" borderId="0" xfId="0" applyFont="1" applyFill="1" applyBorder="1" applyAlignment="1" applyProtection="1">
      <alignment horizontal="left" vertical="center"/>
    </xf>
    <xf numFmtId="0" fontId="21" fillId="9" borderId="0" xfId="2"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6" xfId="2" applyFont="1" applyFill="1" applyBorder="1" applyAlignment="1" applyProtection="1">
      <alignment horizontal="left" vertical="center" wrapText="1"/>
    </xf>
    <xf numFmtId="0" fontId="21" fillId="9" borderId="0" xfId="2" applyFont="1" applyFill="1" applyBorder="1" applyAlignment="1" applyProtection="1">
      <alignment horizontal="left" vertical="center" wrapText="1"/>
    </xf>
    <xf numFmtId="0" fontId="30" fillId="9" borderId="5" xfId="2" applyFont="1" applyFill="1" applyBorder="1" applyAlignment="1" applyProtection="1">
      <alignment horizontal="left" vertical="center" wrapText="1"/>
    </xf>
    <xf numFmtId="0" fontId="20" fillId="9" borderId="0" xfId="0" applyFont="1" applyFill="1" applyBorder="1" applyAlignment="1" applyProtection="1"/>
    <xf numFmtId="0" fontId="13" fillId="9" borderId="5" xfId="0" applyFont="1" applyFill="1" applyBorder="1" applyAlignment="1" applyProtection="1">
      <alignment vertical="center"/>
    </xf>
    <xf numFmtId="0" fontId="13" fillId="9" borderId="0" xfId="0" applyFont="1" applyFill="1" applyBorder="1" applyAlignment="1" applyProtection="1">
      <alignment vertical="center"/>
    </xf>
    <xf numFmtId="0" fontId="20" fillId="9" borderId="0" xfId="0" applyFont="1" applyFill="1" applyBorder="1" applyAlignment="1" applyProtection="1">
      <alignment horizontal="left" vertical="center"/>
    </xf>
    <xf numFmtId="0" fontId="6" fillId="9" borderId="0" xfId="2" applyFont="1" applyFill="1" applyBorder="1" applyAlignment="1" applyProtection="1">
      <alignment horizontal="left" vertical="center"/>
    </xf>
    <xf numFmtId="0" fontId="31" fillId="9" borderId="5" xfId="2" applyFont="1" applyFill="1" applyBorder="1" applyAlignment="1" applyProtection="1">
      <alignment horizontal="left" vertical="center"/>
    </xf>
    <xf numFmtId="0" fontId="13" fillId="9" borderId="7" xfId="0" applyFont="1" applyFill="1" applyBorder="1" applyAlignment="1" applyProtection="1">
      <alignment vertical="center"/>
    </xf>
    <xf numFmtId="0" fontId="13" fillId="9" borderId="8" xfId="0" applyFont="1" applyFill="1" applyBorder="1" applyAlignment="1" applyProtection="1">
      <alignment vertical="center"/>
    </xf>
    <xf numFmtId="0" fontId="26" fillId="9" borderId="5" xfId="0" applyFont="1" applyFill="1" applyBorder="1" applyAlignment="1" applyProtection="1">
      <alignment vertical="center"/>
    </xf>
    <xf numFmtId="0" fontId="17" fillId="4" borderId="13"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6" fillId="9" borderId="5" xfId="0" applyFont="1" applyFill="1" applyBorder="1" applyAlignment="1" applyProtection="1">
      <alignment horizontal="center" vertical="center" wrapText="1"/>
    </xf>
    <xf numFmtId="0" fontId="2" fillId="4" borderId="0" xfId="0" applyFont="1" applyFill="1" applyBorder="1" applyAlignment="1" applyProtection="1">
      <alignment horizontal="left" vertical="center" wrapText="1"/>
    </xf>
    <xf numFmtId="0" fontId="17" fillId="9" borderId="0" xfId="0" applyFont="1" applyFill="1" applyBorder="1" applyAlignment="1" applyProtection="1">
      <alignment horizontal="center" vertical="center" wrapText="1"/>
    </xf>
    <xf numFmtId="0" fontId="2" fillId="9" borderId="0" xfId="0" applyFont="1" applyFill="1" applyBorder="1" applyAlignment="1" applyProtection="1">
      <alignment horizontal="center" vertical="center" wrapText="1"/>
    </xf>
    <xf numFmtId="0" fontId="1" fillId="9" borderId="0" xfId="0" applyFont="1" applyFill="1" applyBorder="1" applyAlignment="1" applyProtection="1">
      <alignment horizontal="center" vertical="center" wrapText="1"/>
    </xf>
    <xf numFmtId="0" fontId="6" fillId="3" borderId="3" xfId="0" applyFont="1" applyFill="1" applyBorder="1" applyAlignment="1" applyProtection="1">
      <alignment horizontal="left"/>
    </xf>
    <xf numFmtId="0" fontId="1" fillId="3" borderId="3" xfId="0" applyFont="1" applyFill="1" applyBorder="1" applyAlignment="1" applyProtection="1"/>
    <xf numFmtId="0" fontId="1" fillId="3" borderId="0" xfId="0" applyFont="1" applyFill="1" applyBorder="1" applyAlignment="1" applyProtection="1"/>
    <xf numFmtId="0" fontId="24" fillId="9" borderId="5" xfId="0" applyFont="1" applyFill="1" applyBorder="1" applyAlignment="1" applyProtection="1"/>
    <xf numFmtId="0" fontId="16" fillId="9" borderId="2" xfId="0" applyFont="1" applyFill="1" applyBorder="1" applyAlignment="1" applyProtection="1">
      <alignment horizontal="center" vertical="center"/>
    </xf>
    <xf numFmtId="0" fontId="2" fillId="9" borderId="14"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24" fillId="9" borderId="5" xfId="0" applyFont="1" applyFill="1" applyBorder="1" applyAlignment="1" applyProtection="1">
      <alignment horizontal="center" vertical="center" wrapText="1"/>
    </xf>
    <xf numFmtId="0" fontId="1" fillId="9" borderId="0" xfId="0" applyFont="1" applyFill="1" applyBorder="1" applyAlignment="1" applyProtection="1">
      <alignment vertical="center" wrapText="1"/>
    </xf>
    <xf numFmtId="0" fontId="16" fillId="9" borderId="5" xfId="0" applyFont="1" applyFill="1" applyBorder="1" applyAlignment="1" applyProtection="1">
      <alignment horizontal="center" vertical="center"/>
    </xf>
    <xf numFmtId="0" fontId="2" fillId="9" borderId="14" xfId="0" applyFont="1" applyFill="1" applyBorder="1" applyAlignment="1" applyProtection="1">
      <alignment horizontal="center"/>
    </xf>
    <xf numFmtId="0" fontId="4" fillId="9" borderId="5" xfId="0" applyFont="1" applyFill="1" applyBorder="1" applyAlignment="1" applyProtection="1">
      <alignment horizontal="center" vertical="center" wrapText="1"/>
    </xf>
    <xf numFmtId="0" fontId="24" fillId="9" borderId="5" xfId="0" applyFont="1" applyFill="1" applyBorder="1" applyProtection="1"/>
    <xf numFmtId="0" fontId="16" fillId="9" borderId="7" xfId="0" applyFont="1" applyFill="1" applyBorder="1" applyAlignment="1" applyProtection="1">
      <alignment horizontal="center" vertical="center"/>
    </xf>
    <xf numFmtId="0" fontId="1" fillId="9" borderId="0" xfId="0" applyFont="1" applyFill="1" applyBorder="1" applyProtection="1"/>
    <xf numFmtId="0" fontId="6" fillId="3" borderId="10" xfId="0" applyFont="1" applyFill="1" applyBorder="1" applyAlignment="1" applyProtection="1">
      <alignment horizontal="right"/>
    </xf>
    <xf numFmtId="0" fontId="6" fillId="3" borderId="10" xfId="0" applyFont="1" applyFill="1" applyBorder="1" applyAlignment="1" applyProtection="1"/>
    <xf numFmtId="0" fontId="6" fillId="3" borderId="0" xfId="0" applyFont="1" applyFill="1" applyBorder="1" applyAlignment="1" applyProtection="1"/>
    <xf numFmtId="0" fontId="31" fillId="9" borderId="5" xfId="0" applyFont="1" applyFill="1" applyBorder="1" applyAlignment="1" applyProtection="1"/>
    <xf numFmtId="0" fontId="16" fillId="9" borderId="0" xfId="0" applyFont="1" applyFill="1" applyBorder="1" applyAlignment="1" applyProtection="1">
      <alignment horizontal="center" vertical="center"/>
    </xf>
    <xf numFmtId="0" fontId="6" fillId="9" borderId="0" xfId="0" applyFont="1" applyFill="1" applyBorder="1" applyAlignment="1" applyProtection="1">
      <alignment horizontal="right"/>
    </xf>
    <xf numFmtId="0" fontId="1" fillId="9" borderId="0" xfId="0" applyFont="1" applyFill="1" applyBorder="1" applyAlignment="1" applyProtection="1"/>
    <xf numFmtId="0" fontId="1" fillId="3" borderId="10" xfId="0" applyFont="1" applyFill="1" applyBorder="1" applyAlignment="1" applyProtection="1"/>
    <xf numFmtId="0" fontId="4" fillId="9" borderId="0" xfId="0" applyFont="1" applyFill="1" applyBorder="1" applyAlignment="1" applyProtection="1">
      <alignment horizontal="center" vertical="center" wrapText="1"/>
    </xf>
    <xf numFmtId="0" fontId="1" fillId="9" borderId="0" xfId="0" applyFont="1" applyFill="1" applyBorder="1" applyAlignment="1" applyProtection="1">
      <alignment horizontal="center" vertical="center" wrapText="1"/>
    </xf>
    <xf numFmtId="0" fontId="6" fillId="9" borderId="0" xfId="0" applyFont="1" applyFill="1" applyBorder="1" applyProtection="1"/>
    <xf numFmtId="0" fontId="6" fillId="3" borderId="3" xfId="0" applyFont="1" applyFill="1" applyBorder="1" applyAlignment="1" applyProtection="1">
      <alignment horizontal="left" wrapText="1"/>
    </xf>
    <xf numFmtId="0" fontId="1" fillId="3" borderId="3" xfId="0" applyFont="1" applyFill="1" applyBorder="1" applyAlignment="1" applyProtection="1">
      <alignment horizontal="left"/>
    </xf>
    <xf numFmtId="0" fontId="1" fillId="3" borderId="0" xfId="0" applyFont="1" applyFill="1" applyBorder="1" applyAlignment="1" applyProtection="1">
      <alignment horizontal="left"/>
    </xf>
    <xf numFmtId="0" fontId="24" fillId="9" borderId="5" xfId="0" applyFont="1" applyFill="1" applyBorder="1" applyAlignment="1" applyProtection="1">
      <alignment horizontal="left"/>
    </xf>
    <xf numFmtId="0" fontId="14" fillId="3" borderId="10" xfId="0" applyFont="1" applyFill="1" applyBorder="1" applyAlignment="1" applyProtection="1">
      <alignment horizontal="right"/>
    </xf>
    <xf numFmtId="0" fontId="16" fillId="9" borderId="0" xfId="0" applyFont="1" applyFill="1" applyBorder="1" applyAlignment="1" applyProtection="1"/>
    <xf numFmtId="0" fontId="0" fillId="9" borderId="0" xfId="0" applyFont="1" applyFill="1" applyBorder="1" applyAlignment="1" applyProtection="1"/>
    <xf numFmtId="0" fontId="16" fillId="9" borderId="2" xfId="0" applyFont="1" applyFill="1" applyBorder="1" applyAlignment="1" applyProtection="1">
      <protection locked="0"/>
    </xf>
    <xf numFmtId="0" fontId="0" fillId="9" borderId="3" xfId="0" applyFont="1" applyFill="1" applyBorder="1" applyAlignment="1" applyProtection="1">
      <protection locked="0"/>
    </xf>
    <xf numFmtId="0" fontId="13" fillId="9" borderId="5" xfId="0" applyFont="1" applyFill="1" applyBorder="1" applyAlignment="1" applyProtection="1">
      <alignment horizontal="center" vertical="center"/>
      <protection locked="0"/>
    </xf>
    <xf numFmtId="0" fontId="13" fillId="9" borderId="0" xfId="0" applyFont="1" applyFill="1" applyBorder="1" applyAlignment="1" applyProtection="1">
      <alignment horizontal="center" vertical="center"/>
      <protection locked="0"/>
    </xf>
    <xf numFmtId="0" fontId="13" fillId="9" borderId="0" xfId="0" applyFont="1" applyFill="1" applyBorder="1" applyAlignment="1" applyProtection="1">
      <alignment horizontal="left" vertical="center"/>
      <protection locked="0"/>
    </xf>
    <xf numFmtId="0" fontId="7" fillId="9" borderId="0" xfId="0" applyFont="1" applyFill="1" applyBorder="1" applyAlignment="1" applyProtection="1">
      <protection locked="0"/>
    </xf>
    <xf numFmtId="0" fontId="2" fillId="9" borderId="0" xfId="0" applyFont="1" applyFill="1" applyBorder="1" applyAlignment="1" applyProtection="1">
      <alignment horizontal="left" vertical="center"/>
      <protection locked="0"/>
    </xf>
    <xf numFmtId="0" fontId="9" fillId="9" borderId="0" xfId="0" applyFont="1" applyFill="1" applyBorder="1" applyAlignment="1" applyProtection="1">
      <alignment horizontal="left" vertical="center"/>
      <protection locked="0"/>
    </xf>
    <xf numFmtId="0" fontId="2" fillId="9" borderId="0" xfId="0" applyFont="1" applyFill="1" applyBorder="1" applyAlignment="1" applyProtection="1">
      <alignment horizontal="center" vertical="center" wrapText="1"/>
      <protection locked="0"/>
    </xf>
    <xf numFmtId="0" fontId="24" fillId="9" borderId="5" xfId="0" applyFont="1" applyFill="1" applyBorder="1" applyAlignment="1" applyProtection="1">
      <protection locked="0"/>
    </xf>
    <xf numFmtId="0" fontId="0" fillId="9" borderId="0" xfId="0" applyFont="1" applyFill="1" applyBorder="1" applyAlignment="1" applyProtection="1">
      <protection locked="0"/>
    </xf>
    <xf numFmtId="0" fontId="29" fillId="9" borderId="5" xfId="0" applyFont="1" applyFill="1" applyBorder="1" applyAlignment="1" applyProtection="1">
      <alignment horizontal="center" vertical="center"/>
      <protection locked="0"/>
    </xf>
    <xf numFmtId="0" fontId="26" fillId="9" borderId="5" xfId="0" applyFont="1" applyFill="1" applyBorder="1" applyAlignment="1" applyProtection="1">
      <alignment horizontal="left" vertical="center"/>
      <protection locked="0"/>
    </xf>
    <xf numFmtId="0" fontId="16" fillId="9" borderId="0" xfId="0" applyFont="1" applyFill="1" applyBorder="1" applyAlignment="1" applyProtection="1">
      <protection locked="0"/>
    </xf>
    <xf numFmtId="0" fontId="0" fillId="3" borderId="0" xfId="0" applyFont="1" applyFill="1" applyBorder="1" applyAlignment="1" applyProtection="1">
      <alignment horizontal="center"/>
      <protection locked="0"/>
    </xf>
    <xf numFmtId="0" fontId="0" fillId="9" borderId="0" xfId="0" applyFont="1" applyFill="1" applyBorder="1" applyAlignment="1" applyProtection="1">
      <alignment horizontal="left"/>
      <protection locked="0"/>
    </xf>
    <xf numFmtId="0" fontId="7" fillId="9" borderId="0" xfId="0" applyFont="1" applyFill="1" applyBorder="1" applyAlignment="1" applyProtection="1">
      <alignment horizontal="left"/>
      <protection locked="0"/>
    </xf>
    <xf numFmtId="0" fontId="0" fillId="9" borderId="0" xfId="0" applyFill="1" applyProtection="1">
      <protection locked="0"/>
    </xf>
    <xf numFmtId="0" fontId="7" fillId="9" borderId="0" xfId="0" quotePrefix="1" applyFont="1" applyFill="1" applyBorder="1" applyAlignment="1" applyProtection="1">
      <protection locked="0"/>
    </xf>
    <xf numFmtId="0" fontId="7" fillId="11" borderId="3" xfId="0" applyFont="1" applyFill="1" applyBorder="1" applyAlignment="1" applyProtection="1">
      <alignment horizontal="center"/>
      <protection locked="0"/>
    </xf>
    <xf numFmtId="0" fontId="1" fillId="9" borderId="10" xfId="0" applyFont="1" applyFill="1" applyBorder="1" applyAlignment="1" applyProtection="1">
      <alignment horizontal="center"/>
      <protection locked="0"/>
    </xf>
    <xf numFmtId="0" fontId="1" fillId="9" borderId="10" xfId="3" applyFont="1" applyFill="1" applyBorder="1" applyAlignment="1" applyProtection="1">
      <alignment horizontal="center"/>
      <protection locked="0"/>
    </xf>
    <xf numFmtId="0" fontId="7" fillId="11" borderId="10" xfId="0" applyFont="1" applyFill="1" applyBorder="1" applyAlignment="1" applyProtection="1">
      <alignment horizontal="center"/>
      <protection locked="0"/>
    </xf>
    <xf numFmtId="0" fontId="7" fillId="9" borderId="0" xfId="0" applyFont="1" applyFill="1" applyBorder="1" applyAlignment="1" applyProtection="1">
      <alignment horizontal="center"/>
      <protection locked="0"/>
    </xf>
    <xf numFmtId="0" fontId="7" fillId="9" borderId="3" xfId="0" applyFont="1" applyFill="1" applyBorder="1" applyAlignment="1" applyProtection="1">
      <alignment horizontal="center"/>
      <protection locked="0"/>
    </xf>
    <xf numFmtId="0" fontId="2" fillId="8" borderId="0" xfId="0" applyFont="1" applyFill="1" applyBorder="1" applyAlignment="1" applyProtection="1">
      <alignment horizontal="center" vertical="center" wrapText="1"/>
      <protection locked="0"/>
    </xf>
    <xf numFmtId="0" fontId="2" fillId="8" borderId="8" xfId="0" applyFont="1" applyFill="1" applyBorder="1" applyAlignment="1" applyProtection="1">
      <alignment horizontal="center" vertical="center" wrapText="1"/>
      <protection locked="0"/>
    </xf>
    <xf numFmtId="0" fontId="7" fillId="12" borderId="3" xfId="0" applyFont="1" applyFill="1" applyBorder="1" applyAlignment="1" applyProtection="1">
      <alignment horizontal="center"/>
      <protection locked="0"/>
    </xf>
    <xf numFmtId="0" fontId="7" fillId="12" borderId="10" xfId="0" applyFont="1" applyFill="1" applyBorder="1" applyAlignment="1" applyProtection="1">
      <alignment horizontal="center"/>
      <protection locked="0"/>
    </xf>
    <xf numFmtId="0" fontId="2" fillId="6" borderId="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protection locked="0"/>
    </xf>
    <xf numFmtId="0" fontId="7" fillId="10" borderId="10" xfId="0" applyFont="1" applyFill="1" applyBorder="1" applyAlignment="1" applyProtection="1">
      <alignment horizontal="center"/>
      <protection locked="0"/>
    </xf>
    <xf numFmtId="0" fontId="0" fillId="3" borderId="0" xfId="0" applyFont="1" applyFill="1" applyBorder="1" applyAlignment="1" applyProtection="1">
      <alignment horizontal="center"/>
    </xf>
    <xf numFmtId="0" fontId="12" fillId="9" borderId="2" xfId="0" applyFont="1" applyFill="1" applyBorder="1" applyAlignment="1" applyProtection="1">
      <alignment horizontal="center" vertical="center"/>
    </xf>
    <xf numFmtId="0" fontId="12" fillId="9" borderId="3" xfId="0" applyFont="1" applyFill="1" applyBorder="1" applyAlignment="1" applyProtection="1">
      <alignment horizontal="center" vertical="center"/>
    </xf>
    <xf numFmtId="0" fontId="12" fillId="9" borderId="4" xfId="0" applyFont="1" applyFill="1" applyBorder="1" applyAlignment="1" applyProtection="1">
      <alignment horizontal="center" vertical="center"/>
    </xf>
    <xf numFmtId="0" fontId="7" fillId="9" borderId="5" xfId="0" applyFont="1" applyFill="1" applyBorder="1" applyAlignment="1" applyProtection="1"/>
    <xf numFmtId="0" fontId="14" fillId="9" borderId="0" xfId="0" applyFont="1" applyFill="1" applyBorder="1" applyAlignment="1" applyProtection="1">
      <alignment horizontal="left"/>
    </xf>
    <xf numFmtId="0" fontId="11" fillId="5" borderId="0" xfId="2" applyFont="1" applyFill="1" applyBorder="1" applyAlignment="1" applyProtection="1">
      <alignment horizontal="left" vertical="center"/>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left" vertical="center" wrapText="1"/>
    </xf>
    <xf numFmtId="0" fontId="0" fillId="9" borderId="6" xfId="0" applyFont="1" applyFill="1" applyBorder="1" applyAlignment="1" applyProtection="1"/>
    <xf numFmtId="0" fontId="11" fillId="3" borderId="0" xfId="2" applyFont="1" applyFill="1" applyBorder="1" applyAlignment="1" applyProtection="1">
      <alignment horizontal="center" vertical="center"/>
    </xf>
    <xf numFmtId="0" fontId="11" fillId="9" borderId="0" xfId="0" applyFont="1" applyFill="1" applyBorder="1" applyAlignment="1" applyProtection="1">
      <alignment horizontal="left" vertical="center"/>
    </xf>
    <xf numFmtId="0" fontId="7" fillId="9" borderId="0" xfId="0" applyFont="1" applyFill="1" applyBorder="1" applyAlignment="1" applyProtection="1">
      <alignment horizontal="center" wrapText="1"/>
    </xf>
    <xf numFmtId="0" fontId="7" fillId="9" borderId="0" xfId="0" applyFont="1" applyFill="1" applyBorder="1" applyAlignment="1" applyProtection="1">
      <alignment wrapText="1"/>
    </xf>
    <xf numFmtId="0" fontId="11" fillId="3" borderId="0" xfId="0" applyFont="1" applyFill="1" applyBorder="1" applyAlignment="1" applyProtection="1">
      <alignment horizontal="center" vertical="center"/>
    </xf>
    <xf numFmtId="0" fontId="10" fillId="9" borderId="0" xfId="0" applyFont="1" applyFill="1" applyBorder="1" applyAlignment="1" applyProtection="1"/>
    <xf numFmtId="0" fontId="11" fillId="8" borderId="0" xfId="2" applyFont="1" applyFill="1" applyBorder="1" applyAlignment="1" applyProtection="1">
      <alignment horizontal="left" vertical="center"/>
    </xf>
    <xf numFmtId="0" fontId="7" fillId="8" borderId="0" xfId="0" applyFont="1" applyFill="1" applyBorder="1" applyAlignment="1" applyProtection="1">
      <alignment horizontal="center" vertical="center" wrapText="1"/>
    </xf>
    <xf numFmtId="0" fontId="7" fillId="8" borderId="0" xfId="0" applyFont="1" applyFill="1" applyBorder="1" applyAlignment="1" applyProtection="1">
      <alignment vertical="center" wrapText="1"/>
    </xf>
    <xf numFmtId="0" fontId="7" fillId="9" borderId="5" xfId="0" applyFont="1" applyFill="1" applyBorder="1" applyAlignment="1" applyProtection="1">
      <alignment horizontal="left"/>
    </xf>
    <xf numFmtId="0" fontId="10" fillId="9" borderId="0" xfId="0" applyFont="1" applyFill="1" applyBorder="1" applyAlignment="1" applyProtection="1">
      <alignment horizontal="left"/>
    </xf>
    <xf numFmtId="0" fontId="11" fillId="6" borderId="0" xfId="2" applyFont="1" applyFill="1" applyBorder="1" applyAlignment="1" applyProtection="1">
      <alignment horizontal="left" vertical="center"/>
    </xf>
    <xf numFmtId="0" fontId="7" fillId="6" borderId="0" xfId="0" applyFont="1" applyFill="1" applyBorder="1" applyAlignment="1" applyProtection="1">
      <alignment horizontal="center" vertical="center" wrapText="1"/>
    </xf>
    <xf numFmtId="0" fontId="7" fillId="6" borderId="0" xfId="0" applyFont="1" applyFill="1" applyBorder="1" applyAlignment="1" applyProtection="1">
      <alignment vertical="center" wrapText="1"/>
    </xf>
    <xf numFmtId="0" fontId="19" fillId="9" borderId="6" xfId="2" applyFill="1" applyBorder="1" applyAlignment="1" applyProtection="1">
      <alignment horizontal="center" wrapText="1"/>
    </xf>
    <xf numFmtId="0" fontId="0" fillId="9" borderId="0" xfId="0" applyFont="1" applyFill="1" applyBorder="1" applyAlignment="1" applyProtection="1">
      <alignment horizontal="left"/>
    </xf>
    <xf numFmtId="0" fontId="7" fillId="9" borderId="7" xfId="0" applyFont="1" applyFill="1" applyBorder="1" applyProtection="1"/>
    <xf numFmtId="0" fontId="7" fillId="9" borderId="8" xfId="0" applyFont="1" applyFill="1" applyBorder="1" applyProtection="1"/>
    <xf numFmtId="0" fontId="7" fillId="9" borderId="9" xfId="0" applyFont="1" applyFill="1" applyBorder="1" applyProtection="1"/>
    <xf numFmtId="0" fontId="0" fillId="9" borderId="0" xfId="0" applyFill="1" applyBorder="1" applyProtection="1"/>
    <xf numFmtId="0" fontId="0" fillId="3" borderId="0" xfId="0" applyFill="1" applyAlignment="1" applyProtection="1">
      <alignment horizontal="center"/>
    </xf>
    <xf numFmtId="0" fontId="1" fillId="3" borderId="11" xfId="0" applyFont="1" applyFill="1" applyBorder="1" applyAlignment="1" applyProtection="1"/>
    <xf numFmtId="0" fontId="2"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10" fillId="3" borderId="0" xfId="0" applyFont="1" applyFill="1" applyBorder="1" applyAlignment="1" applyProtection="1">
      <alignment horizontal="left" wrapText="1"/>
    </xf>
    <xf numFmtId="0" fontId="10" fillId="9" borderId="0" xfId="0" applyFont="1" applyFill="1" applyBorder="1" applyAlignment="1" applyProtection="1">
      <alignment horizontal="center" vertical="center"/>
    </xf>
    <xf numFmtId="0" fontId="2" fillId="9" borderId="3" xfId="0" applyFont="1" applyFill="1" applyBorder="1" applyAlignment="1" applyProtection="1">
      <alignment horizontal="center" vertical="center" wrapText="1"/>
    </xf>
    <xf numFmtId="0" fontId="2" fillId="9" borderId="4" xfId="0"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6" fillId="11" borderId="10" xfId="0" applyFont="1" applyFill="1" applyBorder="1" applyAlignment="1" applyProtection="1"/>
    <xf numFmtId="0" fontId="7" fillId="11" borderId="3" xfId="0" applyFont="1" applyFill="1" applyBorder="1" applyAlignment="1" applyProtection="1">
      <alignment horizontal="center"/>
    </xf>
    <xf numFmtId="0" fontId="7" fillId="11" borderId="4" xfId="0" applyFont="1" applyFill="1" applyBorder="1" applyAlignment="1" applyProtection="1">
      <alignment horizontal="center"/>
    </xf>
    <xf numFmtId="0" fontId="1" fillId="9" borderId="10" xfId="0" applyFont="1" applyFill="1" applyBorder="1" applyAlignment="1" applyProtection="1"/>
    <xf numFmtId="0" fontId="15" fillId="2" borderId="1" xfId="1" applyFont="1" applyAlignment="1" applyProtection="1">
      <alignment horizontal="center"/>
    </xf>
    <xf numFmtId="0" fontId="2" fillId="11" borderId="4" xfId="0" applyFont="1" applyFill="1" applyBorder="1" applyAlignment="1" applyProtection="1">
      <alignment horizontal="center"/>
    </xf>
    <xf numFmtId="0" fontId="2" fillId="11" borderId="11" xfId="0" applyFont="1" applyFill="1" applyBorder="1" applyAlignment="1" applyProtection="1">
      <alignment horizontal="center"/>
    </xf>
    <xf numFmtId="0" fontId="2" fillId="11" borderId="14" xfId="0" applyFont="1" applyFill="1" applyBorder="1" applyAlignment="1" applyProtection="1">
      <alignment horizontal="center"/>
    </xf>
    <xf numFmtId="0" fontId="15" fillId="2" borderId="15" xfId="1" applyFont="1" applyBorder="1" applyAlignment="1" applyProtection="1">
      <alignment horizontal="center"/>
    </xf>
    <xf numFmtId="0" fontId="2" fillId="9" borderId="4" xfId="0" applyFont="1" applyFill="1" applyBorder="1" applyAlignment="1" applyProtection="1">
      <alignment horizontal="center"/>
    </xf>
    <xf numFmtId="0" fontId="2" fillId="8" borderId="9" xfId="0" applyFont="1" applyFill="1" applyBorder="1" applyAlignment="1" applyProtection="1">
      <alignment horizontal="center" vertical="center" wrapText="1"/>
    </xf>
    <xf numFmtId="0" fontId="6" fillId="12" borderId="10" xfId="0" applyFont="1" applyFill="1" applyBorder="1" applyAlignment="1" applyProtection="1"/>
    <xf numFmtId="0" fontId="7" fillId="12" borderId="4" xfId="0" applyFont="1" applyFill="1" applyBorder="1" applyAlignment="1" applyProtection="1">
      <alignment horizontal="center"/>
    </xf>
    <xf numFmtId="0" fontId="2" fillId="12" borderId="4" xfId="0" applyFont="1" applyFill="1" applyBorder="1" applyAlignment="1" applyProtection="1">
      <alignment horizontal="center"/>
    </xf>
    <xf numFmtId="0" fontId="2" fillId="12" borderId="11" xfId="0" applyFont="1" applyFill="1" applyBorder="1" applyAlignment="1" applyProtection="1">
      <alignment horizontal="center"/>
    </xf>
    <xf numFmtId="0" fontId="2" fillId="12" borderId="14" xfId="0" applyFont="1" applyFill="1" applyBorder="1" applyAlignment="1" applyProtection="1">
      <alignment horizontal="center"/>
    </xf>
    <xf numFmtId="0" fontId="2" fillId="6" borderId="9" xfId="0" applyFont="1" applyFill="1" applyBorder="1" applyAlignment="1" applyProtection="1">
      <alignment horizontal="center" vertical="center" wrapText="1"/>
    </xf>
    <xf numFmtId="0" fontId="6" fillId="10" borderId="10" xfId="0" applyFont="1" applyFill="1" applyBorder="1" applyAlignment="1" applyProtection="1"/>
    <xf numFmtId="0" fontId="7" fillId="10" borderId="4" xfId="0" applyFont="1" applyFill="1" applyBorder="1" applyAlignment="1" applyProtection="1">
      <alignment horizontal="center"/>
    </xf>
    <xf numFmtId="0" fontId="2" fillId="10" borderId="4" xfId="0" applyFont="1" applyFill="1" applyBorder="1" applyAlignment="1" applyProtection="1">
      <alignment horizontal="center"/>
    </xf>
    <xf numFmtId="0" fontId="2" fillId="10" borderId="11" xfId="0" applyFont="1" applyFill="1" applyBorder="1" applyAlignment="1" applyProtection="1">
      <alignment horizontal="center"/>
    </xf>
    <xf numFmtId="0" fontId="2" fillId="10" borderId="14" xfId="0" applyFont="1" applyFill="1" applyBorder="1" applyAlignment="1" applyProtection="1">
      <alignment horizontal="center"/>
    </xf>
    <xf numFmtId="0" fontId="0" fillId="3" borderId="0" xfId="0" applyFont="1" applyFill="1" applyAlignment="1">
      <alignment horizontal="right"/>
    </xf>
    <xf numFmtId="0" fontId="10" fillId="3" borderId="16" xfId="0" applyFont="1" applyFill="1" applyBorder="1" applyAlignment="1">
      <alignment horizontal="center"/>
    </xf>
    <xf numFmtId="0" fontId="19" fillId="9" borderId="17" xfId="2" applyFill="1" applyBorder="1"/>
    <xf numFmtId="0" fontId="19" fillId="9" borderId="18" xfId="2" applyFill="1" applyBorder="1"/>
    <xf numFmtId="0" fontId="33" fillId="3" borderId="0" xfId="0" applyFont="1" applyFill="1" applyAlignment="1"/>
    <xf numFmtId="0" fontId="1" fillId="9" borderId="3" xfId="0" applyFont="1" applyFill="1" applyBorder="1" applyAlignment="1" applyProtection="1">
      <alignment horizontal="center"/>
      <protection locked="0"/>
    </xf>
    <xf numFmtId="0" fontId="24" fillId="14" borderId="3" xfId="0" applyFont="1" applyFill="1" applyBorder="1" applyAlignment="1">
      <alignment vertical="center" wrapText="1"/>
    </xf>
    <xf numFmtId="0" fontId="32" fillId="15" borderId="19" xfId="4" applyAlignment="1" applyProtection="1">
      <protection locked="0"/>
    </xf>
    <xf numFmtId="0" fontId="7" fillId="0" borderId="6" xfId="0" applyFont="1" applyBorder="1" applyAlignment="1" applyProtection="1">
      <protection locked="0"/>
    </xf>
    <xf numFmtId="0" fontId="7" fillId="0" borderId="9" xfId="0" applyFont="1" applyBorder="1" applyAlignment="1" applyProtection="1">
      <protection locked="0"/>
    </xf>
    <xf numFmtId="0" fontId="32" fillId="15" borderId="19" xfId="4" applyProtection="1">
      <protection locked="0"/>
    </xf>
    <xf numFmtId="0" fontId="1" fillId="0" borderId="0" xfId="0" applyFont="1" applyBorder="1" applyAlignment="1" applyProtection="1">
      <protection locked="0"/>
    </xf>
    <xf numFmtId="0" fontId="19" fillId="3" borderId="0" xfId="2" applyFill="1" applyAlignment="1"/>
    <xf numFmtId="0" fontId="34" fillId="9" borderId="0" xfId="0" applyFont="1" applyFill="1" applyBorder="1" applyAlignment="1" applyProtection="1">
      <alignment horizontal="left" vertical="center"/>
      <protection locked="0"/>
    </xf>
    <xf numFmtId="0" fontId="35" fillId="9" borderId="0" xfId="0" applyFont="1" applyFill="1" applyBorder="1" applyAlignment="1" applyProtection="1">
      <alignment horizontal="left" vertical="center"/>
      <protection locked="0"/>
    </xf>
    <xf numFmtId="0" fontId="34" fillId="9" borderId="0" xfId="0" applyFont="1" applyFill="1" applyBorder="1" applyAlignment="1" applyProtection="1">
      <protection locked="0"/>
    </xf>
    <xf numFmtId="0" fontId="20" fillId="9" borderId="0" xfId="0" applyFont="1" applyFill="1" applyBorder="1" applyAlignment="1" applyProtection="1">
      <protection locked="0"/>
    </xf>
    <xf numFmtId="0" fontId="22" fillId="9" borderId="0" xfId="2" applyFont="1" applyFill="1" applyBorder="1" applyAlignment="1" applyProtection="1">
      <alignment horizontal="left" vertical="center"/>
    </xf>
    <xf numFmtId="0" fontId="18" fillId="9" borderId="0"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wrapText="1"/>
    </xf>
    <xf numFmtId="0" fontId="1" fillId="9" borderId="6" xfId="0" applyFont="1" applyFill="1" applyBorder="1" applyAlignment="1" applyProtection="1">
      <alignment horizontal="center" vertical="center" wrapText="1"/>
    </xf>
    <xf numFmtId="0" fontId="1" fillId="9" borderId="9" xfId="0" applyFont="1" applyFill="1" applyBorder="1" applyAlignment="1" applyProtection="1">
      <alignment horizontal="center" vertical="center" wrapText="1"/>
    </xf>
    <xf numFmtId="0" fontId="2" fillId="9" borderId="4" xfId="0" applyFont="1" applyFill="1" applyBorder="1" applyAlignment="1" applyProtection="1">
      <alignment horizontal="left" vertical="center" wrapText="1"/>
    </xf>
    <xf numFmtId="0" fontId="1" fillId="9" borderId="6" xfId="0" applyFont="1" applyFill="1" applyBorder="1" applyProtection="1"/>
    <xf numFmtId="0" fontId="1" fillId="9" borderId="9" xfId="0" applyFont="1" applyFill="1" applyBorder="1" applyProtection="1"/>
    <xf numFmtId="0" fontId="6" fillId="3" borderId="13" xfId="0" applyFont="1" applyFill="1" applyBorder="1" applyAlignment="1" applyProtection="1">
      <alignment horizontal="left" wrapText="1"/>
    </xf>
    <xf numFmtId="0" fontId="6" fillId="3" borderId="10" xfId="0" applyFont="1" applyFill="1" applyBorder="1" applyAlignment="1" applyProtection="1">
      <alignment horizontal="left" wrapText="1"/>
    </xf>
    <xf numFmtId="0" fontId="2" fillId="9" borderId="3" xfId="0" applyFont="1" applyFill="1" applyBorder="1" applyAlignment="1" applyProtection="1">
      <alignment horizontal="left" vertical="center" wrapText="1"/>
    </xf>
    <xf numFmtId="0" fontId="1" fillId="9" borderId="0" xfId="0" applyFont="1" applyFill="1" applyBorder="1" applyProtection="1"/>
    <xf numFmtId="0" fontId="1" fillId="9" borderId="8" xfId="0" applyFont="1" applyFill="1" applyBorder="1" applyProtection="1"/>
    <xf numFmtId="0" fontId="1" fillId="9" borderId="3" xfId="0" applyFont="1" applyFill="1" applyBorder="1" applyAlignment="1" applyProtection="1">
      <alignment horizontal="center" vertical="center" wrapText="1"/>
    </xf>
    <xf numFmtId="0" fontId="1" fillId="9" borderId="0" xfId="0" applyFont="1" applyFill="1" applyBorder="1" applyAlignment="1" applyProtection="1">
      <alignment horizontal="center" vertical="center" wrapText="1"/>
    </xf>
    <xf numFmtId="0" fontId="1" fillId="9" borderId="8" xfId="0" applyFont="1" applyFill="1" applyBorder="1" applyAlignment="1" applyProtection="1">
      <alignment horizontal="center" vertical="center" wrapText="1"/>
    </xf>
    <xf numFmtId="0" fontId="20" fillId="4" borderId="13" xfId="0" applyFont="1" applyFill="1" applyBorder="1" applyAlignment="1" applyProtection="1">
      <alignment horizontal="center" vertical="center" wrapText="1"/>
    </xf>
    <xf numFmtId="0" fontId="20" fillId="4" borderId="14"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 fillId="9" borderId="0"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xf>
    <xf numFmtId="0" fontId="6" fillId="3" borderId="3" xfId="0" applyFont="1" applyFill="1" applyBorder="1" applyAlignment="1" applyProtection="1">
      <alignment horizontal="left"/>
    </xf>
    <xf numFmtId="0" fontId="18" fillId="7" borderId="5" xfId="0" applyFont="1" applyFill="1" applyBorder="1" applyAlignment="1" applyProtection="1">
      <alignment horizontal="center" vertical="center"/>
      <protection locked="0"/>
    </xf>
    <xf numFmtId="0" fontId="18" fillId="7" borderId="0" xfId="0" applyFont="1" applyFill="1" applyBorder="1" applyAlignment="1" applyProtection="1">
      <alignment horizontal="center" vertical="center"/>
      <protection locked="0"/>
    </xf>
    <xf numFmtId="0" fontId="6" fillId="3" borderId="13" xfId="0" applyFont="1" applyFill="1" applyBorder="1" applyAlignment="1" applyProtection="1">
      <alignment horizontal="left"/>
    </xf>
    <xf numFmtId="0" fontId="6" fillId="3" borderId="10" xfId="0" applyFont="1" applyFill="1" applyBorder="1" applyAlignment="1" applyProtection="1">
      <alignment horizontal="left"/>
    </xf>
    <xf numFmtId="0" fontId="14" fillId="3" borderId="13" xfId="0" applyFont="1" applyFill="1" applyBorder="1" applyAlignment="1" applyProtection="1">
      <alignment horizontal="right"/>
    </xf>
    <xf numFmtId="0" fontId="14" fillId="3" borderId="10" xfId="0" applyFont="1" applyFill="1" applyBorder="1" applyAlignment="1" applyProtection="1">
      <alignment horizontal="right"/>
    </xf>
    <xf numFmtId="0" fontId="2" fillId="9" borderId="6" xfId="0" applyFont="1" applyFill="1" applyBorder="1" applyAlignment="1" applyProtection="1">
      <alignment horizontal="left" vertical="center" wrapText="1"/>
    </xf>
    <xf numFmtId="0" fontId="11" fillId="6" borderId="8" xfId="0" applyFont="1" applyFill="1" applyBorder="1" applyAlignment="1" applyProtection="1">
      <alignment horizontal="left"/>
    </xf>
    <xf numFmtId="0" fontId="10" fillId="3" borderId="2"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8" fillId="7" borderId="13" xfId="0" applyFont="1" applyFill="1" applyBorder="1" applyAlignment="1" applyProtection="1">
      <alignment horizontal="center" vertical="center"/>
    </xf>
    <xf numFmtId="0" fontId="18" fillId="7" borderId="10" xfId="0" applyFont="1" applyFill="1" applyBorder="1" applyAlignment="1" applyProtection="1">
      <alignment horizontal="center" vertical="center"/>
    </xf>
    <xf numFmtId="0" fontId="18" fillId="7" borderId="14" xfId="0" applyFont="1" applyFill="1" applyBorder="1" applyAlignment="1" applyProtection="1">
      <alignment horizontal="center" vertical="center"/>
    </xf>
    <xf numFmtId="0" fontId="2" fillId="3" borderId="13" xfId="0" applyFont="1" applyFill="1" applyBorder="1" applyAlignment="1" applyProtection="1">
      <alignment horizontal="center"/>
    </xf>
    <xf numFmtId="0" fontId="2" fillId="3" borderId="10" xfId="0" applyFont="1" applyFill="1" applyBorder="1" applyAlignment="1" applyProtection="1">
      <alignment horizontal="center"/>
    </xf>
    <xf numFmtId="0" fontId="2" fillId="3" borderId="14" xfId="0" applyFont="1" applyFill="1" applyBorder="1" applyAlignment="1" applyProtection="1">
      <alignment horizontal="center"/>
    </xf>
    <xf numFmtId="0" fontId="11" fillId="5" borderId="8" xfId="0" applyFont="1" applyFill="1" applyBorder="1" applyAlignment="1" applyProtection="1">
      <alignment horizontal="left"/>
    </xf>
    <xf numFmtId="0" fontId="11" fillId="8" borderId="8" xfId="0" applyFont="1" applyFill="1" applyBorder="1" applyAlignment="1" applyProtection="1">
      <alignment horizontal="left"/>
    </xf>
    <xf numFmtId="0" fontId="11" fillId="6" borderId="8" xfId="0" applyFont="1" applyFill="1" applyBorder="1" applyAlignment="1">
      <alignment horizontal="left"/>
    </xf>
    <xf numFmtId="0" fontId="18" fillId="7" borderId="13"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1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2" fillId="3" borderId="13" xfId="0" applyFont="1" applyFill="1" applyBorder="1" applyAlignment="1">
      <alignment horizontal="center"/>
    </xf>
    <xf numFmtId="0" fontId="2" fillId="3" borderId="10" xfId="0" applyFont="1" applyFill="1" applyBorder="1" applyAlignment="1">
      <alignment horizontal="center"/>
    </xf>
    <xf numFmtId="0" fontId="2" fillId="3" borderId="14" xfId="0" applyFont="1" applyFill="1" applyBorder="1" applyAlignment="1">
      <alignment horizontal="center"/>
    </xf>
    <xf numFmtId="0" fontId="11" fillId="5" borderId="8" xfId="0" applyFont="1" applyFill="1" applyBorder="1" applyAlignment="1">
      <alignment horizontal="left"/>
    </xf>
    <xf numFmtId="0" fontId="11" fillId="8" borderId="8" xfId="0" applyFont="1" applyFill="1" applyBorder="1" applyAlignment="1">
      <alignment horizontal="left"/>
    </xf>
    <xf numFmtId="0" fontId="10" fillId="3" borderId="4" xfId="0" applyFont="1" applyFill="1" applyBorder="1" applyAlignment="1">
      <alignment horizontal="center" vertical="center"/>
    </xf>
    <xf numFmtId="0" fontId="10" fillId="3" borderId="9" xfId="0" applyFont="1" applyFill="1" applyBorder="1" applyAlignment="1">
      <alignment horizontal="center" vertical="center"/>
    </xf>
  </cellXfs>
  <cellStyles count="5">
    <cellStyle name="Hyperlink" xfId="2" builtinId="8" customBuiltin="1"/>
    <cellStyle name="Input" xfId="4" builtinId="20"/>
    <cellStyle name="Normal" xfId="0" builtinId="0"/>
    <cellStyle name="Normal 2" xfId="3"/>
    <cellStyle name="Output" xfId="1" builtinId="21"/>
  </cellStyles>
  <dxfs count="1075">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
      <fill>
        <patternFill patternType="solid">
          <fgColor rgb="FFEA9999"/>
          <bgColor theme="5" tint="0.39994506668294322"/>
        </patternFill>
      </fill>
      <border>
        <left/>
        <right style="thin">
          <color auto="1"/>
        </right>
        <top style="thin">
          <color auto="1"/>
        </top>
        <bottom style="thin">
          <color auto="1"/>
        </bottom>
      </border>
    </dxf>
    <dxf>
      <font>
        <color rgb="FF000000"/>
      </font>
      <fill>
        <patternFill patternType="solid">
          <fgColor rgb="FFEA9999"/>
          <bgColor theme="5" tint="0.39994506668294322"/>
        </patternFill>
      </fill>
      <border>
        <left style="thin">
          <color auto="1"/>
        </left>
        <right/>
        <top style="thin">
          <color auto="1"/>
        </top>
        <bottom style="thin">
          <color auto="1"/>
        </bottom>
      </border>
    </dxf>
    <dxf>
      <font>
        <color rgb="FF000000"/>
      </font>
      <fill>
        <patternFill patternType="solid">
          <fgColor auto="1"/>
          <bgColor rgb="FFFFF0AF"/>
        </patternFill>
      </fill>
      <border>
        <left style="thin">
          <color auto="1"/>
        </left>
        <right/>
        <top style="thin">
          <color auto="1"/>
        </top>
        <bottom style="thin">
          <color auto="1"/>
        </bottom>
      </border>
    </dxf>
    <dxf>
      <font>
        <color rgb="FF000000"/>
      </font>
      <fill>
        <patternFill patternType="solid">
          <fgColor rgb="FFB6D7A8"/>
          <bgColor theme="6" tint="0.39994506668294322"/>
        </patternFill>
      </fill>
      <border>
        <left style="thin">
          <color auto="1"/>
        </left>
        <right/>
        <top style="thin">
          <color auto="1"/>
        </top>
        <bottom style="thin">
          <color auto="1"/>
        </bottom>
      </border>
    </dxf>
    <dxf>
      <font>
        <color rgb="FF000000"/>
      </font>
      <fill>
        <patternFill patternType="solid">
          <fgColor rgb="FFA2C4C9"/>
          <bgColor rgb="FFA2C4C9"/>
        </patternFill>
      </fill>
      <border>
        <left style="thin">
          <color auto="1"/>
        </left>
        <right/>
        <top style="thin">
          <color auto="1"/>
        </top>
        <bottom style="thin">
          <color auto="1"/>
        </bottom>
      </border>
    </dxf>
    <dxf>
      <fill>
        <patternFill>
          <bgColor theme="5" tint="0.39994506668294322"/>
        </patternFill>
      </fill>
      <border>
        <left/>
        <right style="thin">
          <color auto="1"/>
        </right>
        <top style="thin">
          <color auto="1"/>
        </top>
        <bottom style="thin">
          <color auto="1"/>
        </bottom>
        <vertical/>
        <horizontal/>
      </border>
    </dxf>
    <dxf>
      <fill>
        <patternFill patternType="solid">
          <fgColor rgb="FFFFE599"/>
          <bgColor rgb="FFFFF0AF"/>
        </patternFill>
      </fill>
      <border>
        <left/>
        <right style="thin">
          <color auto="1"/>
        </right>
        <top style="thin">
          <color auto="1"/>
        </top>
        <bottom style="thin">
          <color auto="1"/>
        </bottom>
        <vertical/>
        <horizontal/>
      </border>
    </dxf>
    <dxf>
      <fill>
        <patternFill>
          <bgColor theme="6" tint="0.39994506668294322"/>
        </patternFill>
      </fill>
      <border>
        <left/>
        <right style="thin">
          <color auto="1"/>
        </right>
        <top style="thin">
          <color auto="1"/>
        </top>
        <bottom style="thin">
          <color auto="1"/>
        </bottom>
        <vertical/>
        <horizontal/>
      </border>
    </dxf>
    <dxf>
      <fill>
        <patternFill>
          <bgColor rgb="FFA2C4C9"/>
        </patternFill>
      </fill>
      <border>
        <left/>
        <right style="thin">
          <color auto="1"/>
        </right>
        <top style="thin">
          <color auto="1"/>
        </top>
        <bottom style="thin">
          <color auto="1"/>
        </bottom>
        <vertical/>
        <horizontal/>
      </border>
    </dxf>
  </dxfs>
  <tableStyles count="0" defaultTableStyle="TableStyleMedium2" defaultPivotStyle="PivotStyleLight16"/>
  <colors>
    <mruColors>
      <color rgb="FFA2C4C9"/>
      <color rgb="FFFFF0AF"/>
      <color rgb="FFFFE989"/>
      <color rgb="FFFFE36D"/>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18885</xdr:colOff>
      <xdr:row>1</xdr:row>
      <xdr:rowOff>6625</xdr:rowOff>
    </xdr:from>
    <xdr:to>
      <xdr:col>7</xdr:col>
      <xdr:colOff>1386510</xdr:colOff>
      <xdr:row>49</xdr:row>
      <xdr:rowOff>133350</xdr:rowOff>
    </xdr:to>
    <xdr:sp macro="" textlink="">
      <xdr:nvSpPr>
        <xdr:cNvPr id="2" name="TextBox 1"/>
        <xdr:cNvSpPr txBox="1"/>
      </xdr:nvSpPr>
      <xdr:spPr>
        <a:xfrm>
          <a:off x="4343235" y="168550"/>
          <a:ext cx="6930225" cy="792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b="1">
              <a:effectLst/>
              <a:latin typeface="Cambria"/>
              <a:ea typeface="Times New Roman"/>
            </a:rPr>
            <a:t>I. Introduction</a:t>
          </a:r>
          <a:endParaRPr lang="en-US" sz="1050">
            <a:effectLst/>
            <a:latin typeface="Times New Roman"/>
            <a:ea typeface="Times New Roman"/>
          </a:endParaRPr>
        </a:p>
        <a:p>
          <a:pPr marL="0" marR="0">
            <a:spcBef>
              <a:spcPts val="0"/>
            </a:spcBef>
            <a:spcAft>
              <a:spcPts val="0"/>
            </a:spcAft>
          </a:pPr>
          <a:r>
            <a:rPr lang="en-US" sz="1100" b="1">
              <a:effectLst/>
              <a:latin typeface="Cambria"/>
              <a:ea typeface="Times New Roman"/>
            </a:rPr>
            <a:t> </a:t>
          </a:r>
          <a:endParaRPr lang="en-US" sz="1050">
            <a:effectLst/>
            <a:latin typeface="Times New Roman"/>
            <a:ea typeface="Times New Roman"/>
          </a:endParaRPr>
        </a:p>
        <a:p>
          <a:pPr marL="0" marR="0">
            <a:spcBef>
              <a:spcPts val="0"/>
            </a:spcBef>
            <a:spcAft>
              <a:spcPts val="1200"/>
            </a:spcAft>
          </a:pPr>
          <a:r>
            <a:rPr lang="en-US" sz="1100">
              <a:effectLst/>
              <a:latin typeface="Cambria"/>
              <a:ea typeface="Calibri"/>
              <a:cs typeface="Times New Roman"/>
            </a:rPr>
            <a:t>An effects matrix was developed as a tool to evaluate potential effects of OSW facilities on coastal habitats along the U.S. Atlantic coast. The intent of the COP effects matrix is to provide a tool that can be used to efficiently quantify potential impacts of OSW facility COPs on coastal habitats specifically. It is based on a series of tables that provide a user the opportunity to enter information about the particular effect of a COP activity on a given habitat within the context of one of three evaluation metrics: intensity, context, and duration (ICD). The information provided by the user is compiled and presented in a final matrix of effects (herein referred to as the Display tab). The user can change or “scale” the effects depending on the project. The matrix can be altered to edit, add, or remove habitat complexes, COP activities, and COP effects. Additionally, the matrix accommodates updates of future effects determinations resulting from OSW facilities that have been analyzed and adopted by BOEM in a FONSI or a ROD for incorporation by reference. As discussed in more depth in the accompanying white paper, the list of COP activities included here was based largely on the Rhode Island Block Island project, which is currently the only OSW facility presently permitted and under construction in the U.S. The Block Island OSW facility is a good proxy to use as it represents the likely scenario for other planned OSW facilities, such as the VOWTAP and Massachusetts Cape Wind projects (originally approved for 3.6 MW turbines, but it is unlikely these smaller turbines will be installed given current wind energy technology). Steps required to develop the default COP Effects Matrix presented included the following:</a:t>
          </a:r>
          <a:endParaRPr lang="en-US" sz="1200">
            <a:effectLst/>
            <a:latin typeface="Times New Roman"/>
            <a:ea typeface="Calibri"/>
            <a:cs typeface="Times New Roman"/>
          </a:endParaRPr>
        </a:p>
        <a:p>
          <a:pPr marL="342900" marR="0" lvl="0" indent="-342900">
            <a:spcBef>
              <a:spcPts val="0"/>
            </a:spcBef>
            <a:spcAft>
              <a:spcPts val="600"/>
            </a:spcAft>
            <a:tabLst>
              <a:tab pos="457200" algn="l"/>
            </a:tabLst>
          </a:pPr>
          <a:r>
            <a:rPr lang="en-US" sz="1100">
              <a:effectLst/>
              <a:latin typeface="Cambria"/>
              <a:ea typeface="Calibri"/>
              <a:cs typeface="Times New Roman"/>
            </a:rPr>
            <a:t>1.	Identify coastal habitats located along the U.S. Atlantic coast (described in Chapter 3 of the white paper). Within the matrix, these have been further narrowed by grouping similar habitats into habitat complexes. </a:t>
          </a:r>
          <a:endParaRPr lang="en-US" sz="1200">
            <a:effectLst/>
            <a:latin typeface="Times New Roman"/>
            <a:ea typeface="Calibri"/>
            <a:cs typeface="Times New Roman"/>
          </a:endParaRPr>
        </a:p>
        <a:p>
          <a:pPr marL="342900" marR="0" lvl="0" indent="-342900">
            <a:spcBef>
              <a:spcPts val="0"/>
            </a:spcBef>
            <a:spcAft>
              <a:spcPts val="600"/>
            </a:spcAft>
            <a:tabLst>
              <a:tab pos="457200" algn="l"/>
            </a:tabLst>
          </a:pPr>
          <a:r>
            <a:rPr lang="en-US" sz="1100">
              <a:effectLst/>
              <a:latin typeface="Cambria"/>
              <a:ea typeface="Calibri"/>
              <a:cs typeface="Times New Roman"/>
            </a:rPr>
            <a:t>2.	List the COPs that may affect identified coastal habitats (described in Chapter 4 of the white paper). </a:t>
          </a:r>
          <a:endParaRPr lang="en-US" sz="1200">
            <a:effectLst/>
            <a:latin typeface="Times New Roman"/>
            <a:ea typeface="Calibri"/>
            <a:cs typeface="Times New Roman"/>
          </a:endParaRPr>
        </a:p>
        <a:p>
          <a:pPr marL="342900" marR="0" lvl="0" indent="-342900">
            <a:spcBef>
              <a:spcPts val="0"/>
            </a:spcBef>
            <a:spcAft>
              <a:spcPts val="600"/>
            </a:spcAft>
            <a:tabLst>
              <a:tab pos="457200" algn="l"/>
            </a:tabLst>
          </a:pPr>
          <a:r>
            <a:rPr lang="en-US" sz="1100">
              <a:effectLst/>
              <a:latin typeface="Cambria"/>
              <a:ea typeface="Calibri"/>
              <a:cs typeface="Times New Roman"/>
            </a:rPr>
            <a:t>3.	Develop a list of effects resulting from COPs that could affect the coastal habitats (described in Chapter 5 of the white paper).</a:t>
          </a:r>
          <a:endParaRPr lang="en-US" sz="1200">
            <a:effectLst/>
            <a:latin typeface="Times New Roman"/>
            <a:ea typeface="Calibri"/>
            <a:cs typeface="Times New Roman"/>
          </a:endParaRPr>
        </a:p>
        <a:p>
          <a:pPr marL="342900" marR="0" lvl="0" indent="-342900">
            <a:spcBef>
              <a:spcPts val="0"/>
            </a:spcBef>
            <a:spcAft>
              <a:spcPts val="600"/>
            </a:spcAft>
            <a:tabLst>
              <a:tab pos="457200" algn="l"/>
            </a:tabLst>
          </a:pPr>
          <a:r>
            <a:rPr lang="en-US" sz="1100">
              <a:effectLst/>
              <a:latin typeface="Cambria"/>
              <a:ea typeface="Calibri"/>
              <a:cs typeface="Times New Roman"/>
            </a:rPr>
            <a:t>4.	Apply information from existing NEPA documents and best available science to complete an effects matrix of potential effects from COP activities by habitat complex, with additional divisions to address differences in impact by ICD. </a:t>
          </a:r>
          <a:endParaRPr lang="en-US" sz="1200">
            <a:effectLst/>
            <a:latin typeface="Times New Roman"/>
            <a:ea typeface="Calibri"/>
            <a:cs typeface="Times New Roman"/>
          </a:endParaRPr>
        </a:p>
        <a:p>
          <a:pPr marL="342900" marR="0" lvl="0" indent="-342900">
            <a:spcBef>
              <a:spcPts val="0"/>
            </a:spcBef>
            <a:spcAft>
              <a:spcPts val="1200"/>
            </a:spcAft>
            <a:tabLst>
              <a:tab pos="457200" algn="l"/>
            </a:tabLst>
          </a:pPr>
          <a:r>
            <a:rPr lang="en-US" sz="1100">
              <a:effectLst/>
              <a:latin typeface="Cambria"/>
              <a:ea typeface="Calibri"/>
              <a:cs typeface="Times New Roman"/>
            </a:rPr>
            <a:t>5.	Compile information on COP activities across all habitat complexes into a matrix that integrates intensity, context, and duration into an ICD value for each combination of activity and habitat, displaying the overall ICD value as well as individual intensity, context, and duration rankings.</a:t>
          </a:r>
          <a:endParaRPr lang="en-US" sz="1200">
            <a:effectLst/>
            <a:latin typeface="Times New Roman"/>
            <a:ea typeface="Calibri"/>
            <a:cs typeface="Times New Roman"/>
          </a:endParaRPr>
        </a:p>
        <a:p>
          <a:pPr marL="0" marR="0">
            <a:spcBef>
              <a:spcPts val="0"/>
            </a:spcBef>
            <a:spcAft>
              <a:spcPts val="1200"/>
            </a:spcAft>
            <a:tabLst>
              <a:tab pos="457200" algn="l"/>
            </a:tabLst>
          </a:pPr>
          <a:r>
            <a:rPr lang="en-US" sz="1100">
              <a:effectLst/>
              <a:latin typeface="Cambria"/>
              <a:ea typeface="Calibri"/>
              <a:cs typeface="Times New Roman"/>
            </a:rPr>
            <a:t>The information provided on this tab has been laid out to help users understand the construction and interpretation of the COP effects matrix and provide details on specific features of the tool related to altering the habitats or COPs defined in this version of the matrix, increase the number of habitat complexes, COP activities, or COP activity groups beyond what is currently displayed, or hide rows and columns pertaining to unused habitat complexes, COP activities, or COP activity groups. Users wishing to view an existing project in the COP effects matrix will predominantly focus on the summary information provided on the Display tab. Users wishing to edit the tool for a new project will predominantly focus on the effect rankings entered on the habitat complex tabs. If users wish to redefine, add, or remove certain habitat complexes, COP activities, or COP activity groups, s/he will require the workbook password and access to the hidden tabs. Once the password is entered, users can unhide the hidden tabs by right-clicking any visible tab, selecting “Unhide,” and selecting the desired tab from the pop-up menu. Sheets and the workbook are unlocked under the “Review” tab by clicking “Unprotect Sheet” or the highlighted “Protect Workbook,” respectively, and entering the password.</a:t>
          </a:r>
          <a:endParaRPr lang="en-US" sz="1200">
            <a:effectLst/>
            <a:latin typeface="Times New Roman"/>
            <a:ea typeface="Calibri"/>
            <a:cs typeface="Times New Roman"/>
          </a:endParaRPr>
        </a:p>
        <a:p>
          <a:pPr marL="0" marR="0" indent="0">
            <a:lnSpc>
              <a:spcPct val="110000"/>
            </a:lnSpc>
            <a:spcBef>
              <a:spcPts val="600"/>
            </a:spcBef>
            <a:spcAft>
              <a:spcPts val="600"/>
            </a:spcAft>
            <a:tabLst>
              <a:tab pos="457200" algn="l"/>
              <a:tab pos="457200" algn="l"/>
            </a:tabLst>
          </a:pPr>
          <a:endParaRPr lang="en-US" sz="1100">
            <a:solidFill>
              <a:srgbClr val="000000"/>
            </a:solidFill>
            <a:effectLst/>
            <a:latin typeface="Cambria"/>
            <a:ea typeface="Times New Roman"/>
            <a:cs typeface="Times New Roman"/>
          </a:endParaRPr>
        </a:p>
        <a:p>
          <a:endParaRPr lang="en-US" sz="1100" b="0" i="0" u="none" strike="noStrike">
            <a:solidFill>
              <a:schemeClr val="dk1"/>
            </a:solidFill>
            <a:effectLst/>
            <a:latin typeface="+mn-lt"/>
            <a:ea typeface="+mn-ea"/>
            <a:cs typeface="+mn-cs"/>
          </a:endParaRPr>
        </a:p>
      </xdr:txBody>
    </xdr:sp>
    <xdr:clientData/>
  </xdr:twoCellAnchor>
  <xdr:twoCellAnchor>
    <xdr:from>
      <xdr:col>9</xdr:col>
      <xdr:colOff>13252</xdr:colOff>
      <xdr:row>1</xdr:row>
      <xdr:rowOff>6625</xdr:rowOff>
    </xdr:from>
    <xdr:to>
      <xdr:col>13</xdr:col>
      <xdr:colOff>1424609</xdr:colOff>
      <xdr:row>47</xdr:row>
      <xdr:rowOff>145774</xdr:rowOff>
    </xdr:to>
    <xdr:sp macro="" textlink="">
      <xdr:nvSpPr>
        <xdr:cNvPr id="4" name="TextBox 3"/>
        <xdr:cNvSpPr txBox="1"/>
      </xdr:nvSpPr>
      <xdr:spPr>
        <a:xfrm>
          <a:off x="12629322" y="172277"/>
          <a:ext cx="7136296" cy="7772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b="1">
              <a:effectLst/>
              <a:latin typeface="Cambria"/>
              <a:ea typeface="Times New Roman"/>
            </a:rPr>
            <a:t>II. READ.ME tab</a:t>
          </a:r>
        </a:p>
        <a:p>
          <a:pPr marL="0" marR="0">
            <a:spcBef>
              <a:spcPts val="0"/>
            </a:spcBef>
            <a:spcAft>
              <a:spcPts val="0"/>
            </a:spcAft>
          </a:pPr>
          <a:endParaRPr lang="en-US" sz="1100">
            <a:effectLst/>
            <a:latin typeface="+mj-lt"/>
            <a:ea typeface="Times New Roman"/>
          </a:endParaRPr>
        </a:p>
        <a:p>
          <a:pPr marL="0" marR="0">
            <a:spcBef>
              <a:spcPts val="0"/>
            </a:spcBef>
            <a:spcAft>
              <a:spcPts val="1200"/>
            </a:spcAft>
          </a:pPr>
          <a:r>
            <a:rPr lang="en-US" sz="1100">
              <a:effectLst/>
              <a:latin typeface="Cambria"/>
              <a:ea typeface="Calibri"/>
              <a:cs typeface="Times New Roman"/>
            </a:rPr>
            <a:t>The READ.ME tab lays out the instructions on how to use the COP effects matrix. It has two main components: a table of contents (TOC) and a series of content panes. Clicking on items in the TOC will navigate the user to that specific content pane. The user can also navigate to content panes by scrolling right. Content panes are composed of a text box and snapshots from within the workbook, used to reference specific tool functions. All cells on the READ.ME tab have been locked with a password to prevent accidental changes.</a:t>
          </a:r>
          <a:endParaRPr lang="en-US" sz="1200">
            <a:effectLst/>
            <a:latin typeface="Times New Roman"/>
            <a:ea typeface="Calibri"/>
            <a:cs typeface="Times New Roman"/>
          </a:endParaRPr>
        </a:p>
      </xdr:txBody>
    </xdr:sp>
    <xdr:clientData/>
  </xdr:twoCellAnchor>
  <xdr:twoCellAnchor>
    <xdr:from>
      <xdr:col>15</xdr:col>
      <xdr:colOff>0</xdr:colOff>
      <xdr:row>1</xdr:row>
      <xdr:rowOff>33126</xdr:rowOff>
    </xdr:from>
    <xdr:to>
      <xdr:col>20</xdr:col>
      <xdr:colOff>6852</xdr:colOff>
      <xdr:row>50</xdr:row>
      <xdr:rowOff>0</xdr:rowOff>
    </xdr:to>
    <xdr:sp macro="" textlink="">
      <xdr:nvSpPr>
        <xdr:cNvPr id="5" name="TextBox 4"/>
        <xdr:cNvSpPr txBox="1"/>
      </xdr:nvSpPr>
      <xdr:spPr>
        <a:xfrm>
          <a:off x="20955000" y="188990"/>
          <a:ext cx="6934125" cy="7656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spcBef>
              <a:spcPts val="0"/>
            </a:spcBef>
            <a:spcAft>
              <a:spcPts val="0"/>
            </a:spcAft>
          </a:pPr>
          <a:r>
            <a:rPr lang="en-US" sz="1100" b="1">
              <a:solidFill>
                <a:schemeClr val="dk1"/>
              </a:solidFill>
              <a:effectLst/>
              <a:latin typeface="Cambria"/>
              <a:ea typeface="Times New Roman"/>
              <a:cs typeface="+mn-cs"/>
            </a:rPr>
            <a:t>III. Habitat Complex Tabs</a:t>
          </a:r>
        </a:p>
        <a:p>
          <a:pPr marL="0" marR="0">
            <a:spcBef>
              <a:spcPts val="1200"/>
            </a:spcBef>
            <a:spcAft>
              <a:spcPts val="1200"/>
            </a:spcAft>
            <a:tabLst>
              <a:tab pos="457200" algn="l"/>
            </a:tabLst>
          </a:pPr>
          <a:r>
            <a:rPr lang="en-US" sz="1100">
              <a:effectLst/>
              <a:latin typeface="Cambria"/>
              <a:ea typeface="Calibri"/>
              <a:cs typeface="Times New Roman"/>
            </a:rPr>
            <a:t>Habitat complex tabs are where users can enter specific rankings (0–3) related to a specific COP activity’s effect on a given habitat. This makes these the most likely to be edited by a user wishing to describe his/her own project. There are ten habitat complex tabs included within the COP effects matrix; five are titled with specific habitat complexes and are visible to users upon first opening the tool and the remaining five have been given a generic label (e.g., Habitat Complex 6).</a:t>
          </a:r>
          <a:endParaRPr lang="en-US" sz="1200">
            <a:effectLst/>
            <a:latin typeface="Times New Roman"/>
            <a:ea typeface="Calibri"/>
            <a:cs typeface="Times New Roman"/>
          </a:endParaRPr>
        </a:p>
        <a:p>
          <a:pPr marL="0" marR="0">
            <a:spcBef>
              <a:spcPts val="0"/>
            </a:spcBef>
            <a:spcAft>
              <a:spcPts val="1200"/>
            </a:spcAft>
            <a:tabLst>
              <a:tab pos="457200" algn="l"/>
            </a:tabLst>
          </a:pPr>
          <a:r>
            <a:rPr lang="en-US" sz="1100">
              <a:effectLst/>
              <a:latin typeface="Cambria"/>
              <a:ea typeface="Calibri"/>
              <a:cs typeface="Times New Roman"/>
            </a:rPr>
            <a:t>Habitat complex tabs have four components: the evaluation metrics bar, evaluation metric tables, a hyperlink to the Display tab, and a row filter. Detail on using these components are as follows:</a:t>
          </a:r>
          <a:endParaRPr lang="en-US" sz="1200">
            <a:effectLst/>
            <a:latin typeface="Times New Roman"/>
            <a:ea typeface="Calibri"/>
            <a:cs typeface="Times New Roman"/>
          </a:endParaRPr>
        </a:p>
        <a:p>
          <a:pPr marL="342900" marR="0" lvl="0" indent="-342900">
            <a:spcBef>
              <a:spcPts val="0"/>
            </a:spcBef>
            <a:spcAft>
              <a:spcPts val="600"/>
            </a:spcAft>
            <a:buFont typeface="+mj-lt"/>
            <a:buAutoNum type="alphaUcPeriod"/>
            <a:tabLst>
              <a:tab pos="457200" algn="l"/>
            </a:tabLst>
          </a:pPr>
          <a:r>
            <a:rPr lang="en-US" sz="1100" b="1">
              <a:effectLst/>
              <a:latin typeface="Cambria"/>
              <a:ea typeface="Calibri"/>
              <a:cs typeface="Times New Roman"/>
            </a:rPr>
            <a:t>Evaluation metrics bar.</a:t>
          </a:r>
          <a:r>
            <a:rPr lang="en-US" sz="1100">
              <a:effectLst/>
              <a:latin typeface="Cambria"/>
              <a:ea typeface="Calibri"/>
              <a:cs typeface="Times New Roman"/>
            </a:rPr>
            <a:t> The evaluation metrics bar provides both a brief definition of the evaluation metric and definitions of the qualitative labels associated with the rankings of each evaluation metric (i.e., intensity, context, and duration). Clicking on the evaluation metric labels provides navigation to the respective evaluation metric’s COP effects table or users can access these tables by scrolling down the worksheet. The intensity, context, and duration labels are filled from formulas located on the hidden HABITATS tab.</a:t>
          </a:r>
          <a:endParaRPr lang="en-US" sz="1200">
            <a:effectLst/>
            <a:latin typeface="Times New Roman"/>
            <a:ea typeface="Calibri"/>
            <a:cs typeface="Times New Roman"/>
          </a:endParaRPr>
        </a:p>
        <a:p>
          <a:pPr marL="342900" marR="0" lvl="0" indent="-342900">
            <a:spcBef>
              <a:spcPts val="0"/>
            </a:spcBef>
            <a:spcAft>
              <a:spcPts val="600"/>
            </a:spcAft>
            <a:buFont typeface="+mj-lt"/>
            <a:buAutoNum type="alphaUcPeriod"/>
            <a:tabLst>
              <a:tab pos="457200" algn="l"/>
            </a:tabLst>
          </a:pPr>
          <a:r>
            <a:rPr lang="en-US" sz="1100" b="1">
              <a:effectLst/>
              <a:latin typeface="Cambria"/>
              <a:ea typeface="Calibri"/>
              <a:cs typeface="Times New Roman"/>
            </a:rPr>
            <a:t>Evaluation metrics table.</a:t>
          </a:r>
          <a:r>
            <a:rPr lang="en-US" sz="1100">
              <a:effectLst/>
              <a:latin typeface="Cambria"/>
              <a:ea typeface="Calibri"/>
              <a:cs typeface="Times New Roman"/>
            </a:rPr>
            <a:t> The</a:t>
          </a:r>
          <a:r>
            <a:rPr lang="en-US" sz="1100" b="1">
              <a:effectLst/>
              <a:latin typeface="Cambria"/>
              <a:ea typeface="Calibri"/>
              <a:cs typeface="Times New Roman"/>
            </a:rPr>
            <a:t> </a:t>
          </a:r>
          <a:r>
            <a:rPr lang="en-US" sz="1100">
              <a:effectLst/>
              <a:latin typeface="Cambria"/>
              <a:ea typeface="Calibri"/>
              <a:cs typeface="Times New Roman"/>
            </a:rPr>
            <a:t>evaluation metrics tables have four sections: headings, the list of COP activities and activity groups, COP effect rankings, and the effects summary calculation.</a:t>
          </a:r>
          <a:endParaRPr lang="en-US" sz="1200">
            <a:effectLst/>
            <a:latin typeface="Times New Roman"/>
            <a:ea typeface="Calibri"/>
            <a:cs typeface="Times New Roman"/>
          </a:endParaRPr>
        </a:p>
        <a:p>
          <a:pPr marL="742950" marR="0" lvl="1" indent="-285750">
            <a:spcBef>
              <a:spcPts val="0"/>
            </a:spcBef>
            <a:spcAft>
              <a:spcPts val="600"/>
            </a:spcAft>
            <a:buFont typeface="+mj-lt"/>
            <a:buAutoNum type="romanLcPeriod"/>
          </a:pPr>
          <a:r>
            <a:rPr lang="en-US" sz="1100">
              <a:effectLst/>
              <a:latin typeface="Cambria"/>
              <a:ea typeface="Calibri"/>
              <a:cs typeface="Times New Roman"/>
            </a:rPr>
            <a:t>The headings appear once at the top of the worksheet, but cells on the worksheet have been “frozen” so that headings are maintained for each of the evaluation metric tables. Headings have been linked to the Habitat Complex Titles table on a hidden tab, HABITATS, so that should the user wish to edit the headings, all habitat complex tabs can be updated simultaneously.</a:t>
          </a:r>
          <a:endParaRPr lang="en-US" sz="1200">
            <a:effectLst/>
            <a:latin typeface="Times New Roman"/>
            <a:ea typeface="Calibri"/>
            <a:cs typeface="Times New Roman"/>
          </a:endParaRPr>
        </a:p>
        <a:p>
          <a:pPr marL="742950" marR="0" lvl="1" indent="-285750">
            <a:spcBef>
              <a:spcPts val="0"/>
            </a:spcBef>
            <a:spcAft>
              <a:spcPts val="600"/>
            </a:spcAft>
            <a:buFont typeface="+mj-lt"/>
            <a:buAutoNum type="romanLcPeriod"/>
          </a:pPr>
          <a:r>
            <a:rPr lang="en-US" sz="1100">
              <a:effectLst/>
              <a:latin typeface="Cambria"/>
              <a:ea typeface="Calibri"/>
              <a:cs typeface="Times New Roman"/>
            </a:rPr>
            <a:t>The list of COP activities and activity groups is linked to separate lists of those items on a hidden tab, ACTIVITIES. See </a:t>
          </a:r>
          <a:r>
            <a:rPr lang="en-US" sz="1100" i="1">
              <a:effectLst/>
              <a:latin typeface="Cambria"/>
              <a:ea typeface="Calibri"/>
              <a:cs typeface="Times New Roman"/>
            </a:rPr>
            <a:t>VI. Index tabs</a:t>
          </a:r>
          <a:r>
            <a:rPr lang="en-US" sz="1100">
              <a:effectLst/>
              <a:latin typeface="Cambria"/>
              <a:ea typeface="Calibri"/>
              <a:cs typeface="Times New Roman"/>
            </a:rPr>
            <a:t> for additional information on editing, adding, or removing these items.</a:t>
          </a:r>
          <a:endParaRPr lang="en-US" sz="1200">
            <a:effectLst/>
            <a:latin typeface="Times New Roman"/>
            <a:ea typeface="Calibri"/>
            <a:cs typeface="Times New Roman"/>
          </a:endParaRPr>
        </a:p>
        <a:p>
          <a:pPr marL="742950" marR="0" lvl="1" indent="-285750">
            <a:spcBef>
              <a:spcPts val="0"/>
            </a:spcBef>
            <a:spcAft>
              <a:spcPts val="600"/>
            </a:spcAft>
            <a:buFont typeface="+mj-lt"/>
            <a:buAutoNum type="romanLcPeriod"/>
          </a:pPr>
          <a:r>
            <a:rPr lang="en-US" sz="1100">
              <a:effectLst/>
              <a:latin typeface="Cambria"/>
              <a:ea typeface="Calibri"/>
              <a:cs typeface="Times New Roman"/>
            </a:rPr>
            <a:t>COP effect rankings are the values used to fill and calculate the information presented on the Display tab. Each value represents the relative degree of a COP activity affecting a given habitat complex through a specific COP effect. Rankings are scaled from 0 to 3 where 0 = negligible impact, 1 = minor adverse impact, 2 = moderate adverse impact, and 3 = major adverse impact. For greatest transparency and accountability, it is recommended that as users fill out these values s/he also track the sources from which the values were based.</a:t>
          </a:r>
          <a:endParaRPr lang="en-US" sz="1200">
            <a:effectLst/>
            <a:latin typeface="Times New Roman"/>
            <a:ea typeface="Calibri"/>
            <a:cs typeface="Times New Roman"/>
          </a:endParaRPr>
        </a:p>
        <a:p>
          <a:pPr marL="742950" marR="0" lvl="1" indent="-285750">
            <a:spcBef>
              <a:spcPts val="0"/>
            </a:spcBef>
            <a:spcAft>
              <a:spcPts val="1200"/>
            </a:spcAft>
            <a:buFont typeface="+mj-lt"/>
            <a:buAutoNum type="romanLcPeriod"/>
          </a:pPr>
          <a:r>
            <a:rPr lang="en-US" sz="1100">
              <a:effectLst/>
              <a:latin typeface="Cambria"/>
              <a:ea typeface="Calibri"/>
              <a:cs typeface="Times New Roman"/>
            </a:rPr>
            <a:t>The COP Effects Summary Calculation calculates a value from the rankings for the five effects for each COP activity. The default formula takes the maximum value. Users wishing to change the formula will require the password to access those cells. </a:t>
          </a:r>
          <a:endParaRPr lang="en-US" sz="1200">
            <a:effectLst/>
            <a:latin typeface="Times New Roman"/>
            <a:ea typeface="Calibri"/>
            <a:cs typeface="Times New Roman"/>
          </a:endParaRPr>
        </a:p>
        <a:p>
          <a:pPr marL="342900" marR="0" lvl="0" indent="-342900">
            <a:spcBef>
              <a:spcPts val="0"/>
            </a:spcBef>
            <a:spcAft>
              <a:spcPts val="1200"/>
            </a:spcAft>
            <a:buFont typeface="+mj-lt"/>
            <a:buAutoNum type="alphaUcPeriod"/>
            <a:tabLst>
              <a:tab pos="457200" algn="l"/>
            </a:tabLst>
          </a:pPr>
          <a:r>
            <a:rPr lang="en-US" sz="1100" b="1">
              <a:effectLst/>
              <a:latin typeface="Cambria"/>
              <a:ea typeface="Calibri"/>
              <a:cs typeface="Times New Roman"/>
            </a:rPr>
            <a:t>DISPLAY tab link. </a:t>
          </a:r>
          <a:r>
            <a:rPr lang="en-US" sz="1100">
              <a:effectLst/>
              <a:latin typeface="Cambria"/>
              <a:ea typeface="Calibri"/>
              <a:cs typeface="Times New Roman"/>
            </a:rPr>
            <a:t>Clicking</a:t>
          </a:r>
          <a:r>
            <a:rPr lang="en-US" sz="1100" b="1">
              <a:effectLst/>
              <a:latin typeface="Cambria"/>
              <a:ea typeface="Calibri"/>
              <a:cs typeface="Times New Roman"/>
            </a:rPr>
            <a:t> </a:t>
          </a:r>
          <a:r>
            <a:rPr lang="en-US" sz="1100">
              <a:effectLst/>
              <a:latin typeface="Cambria"/>
              <a:ea typeface="Calibri"/>
              <a:cs typeface="Times New Roman"/>
            </a:rPr>
            <a:t>the text brings the user back to the Display tab.</a:t>
          </a:r>
          <a:endParaRPr lang="en-US" sz="1200">
            <a:effectLst/>
            <a:latin typeface="Times New Roman"/>
            <a:ea typeface="Calibri"/>
            <a:cs typeface="Times New Roman"/>
          </a:endParaRPr>
        </a:p>
        <a:p>
          <a:pPr marL="342900" marR="0" lvl="0" indent="-342900">
            <a:spcBef>
              <a:spcPts val="0"/>
            </a:spcBef>
            <a:spcAft>
              <a:spcPts val="600"/>
            </a:spcAft>
            <a:buFont typeface="+mj-lt"/>
            <a:buAutoNum type="alphaUcPeriod"/>
            <a:tabLst>
              <a:tab pos="457200" algn="l"/>
            </a:tabLst>
          </a:pPr>
          <a:r>
            <a:rPr lang="en-US" sz="1100" b="1">
              <a:effectLst/>
              <a:latin typeface="Cambria"/>
              <a:ea typeface="Calibri"/>
              <a:cs typeface="Times New Roman"/>
            </a:rPr>
            <a:t>Row Filter. </a:t>
          </a:r>
          <a:r>
            <a:rPr lang="en-US" sz="1100">
              <a:effectLst/>
              <a:latin typeface="Cambria"/>
              <a:ea typeface="Calibri"/>
              <a:cs typeface="Times New Roman"/>
            </a:rPr>
            <a:t>The row filter is the right-most column on the habitat complex tabs. Because the habitat complex tabs have been pre-designed to accommodate 10 COP activity groups of 10 activities each, a filter has been provided in the far right column whereby a user can remove from view any unused rows. Filtering the column to not show “X”s will hide from view all COP activity and activity group rows not being used for a project. The “filter” function by default has been set to this column with the “X”s filtered. Filters will need to be refreshed when users have made changes to the number of COP activities or activity groups.</a:t>
          </a:r>
          <a:endParaRPr lang="en-US" sz="1200" b="0" i="0" u="none" strike="noStrike">
            <a:solidFill>
              <a:schemeClr val="dk1"/>
            </a:solidFill>
            <a:effectLst/>
            <a:latin typeface="+mn-lt"/>
            <a:ea typeface="+mn-ea"/>
            <a:cs typeface="+mn-cs"/>
          </a:endParaRPr>
        </a:p>
      </xdr:txBody>
    </xdr:sp>
    <xdr:clientData/>
  </xdr:twoCellAnchor>
  <xdr:twoCellAnchor>
    <xdr:from>
      <xdr:col>21</xdr:col>
      <xdr:colOff>0</xdr:colOff>
      <xdr:row>1</xdr:row>
      <xdr:rowOff>6621</xdr:rowOff>
    </xdr:from>
    <xdr:to>
      <xdr:col>25</xdr:col>
      <xdr:colOff>1411356</xdr:colOff>
      <xdr:row>55</xdr:row>
      <xdr:rowOff>159026</xdr:rowOff>
    </xdr:to>
    <xdr:sp macro="" textlink="">
      <xdr:nvSpPr>
        <xdr:cNvPr id="6" name="TextBox 5"/>
        <xdr:cNvSpPr txBox="1"/>
      </xdr:nvSpPr>
      <xdr:spPr>
        <a:xfrm>
          <a:off x="30208330" y="172273"/>
          <a:ext cx="7136296" cy="9117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mbria"/>
              <a:ea typeface="Times New Roman"/>
              <a:cs typeface="+mn-cs"/>
            </a:rPr>
            <a:t>IV. Display tab</a:t>
          </a:r>
          <a:endParaRPr kumimoji="0" lang="en-US" sz="105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10000"/>
            </a:lnSpc>
            <a:spcBef>
              <a:spcPts val="600"/>
            </a:spcBef>
            <a:spcAft>
              <a:spcPts val="600"/>
            </a:spcAft>
            <a:buClrTx/>
            <a:buSzTx/>
            <a:buFontTx/>
            <a:buNone/>
            <a:tabLst>
              <a:tab pos="228600" algn="l"/>
              <a:tab pos="457200" algn="l"/>
            </a:tabLst>
            <a:defRPr/>
          </a:pPr>
          <a:r>
            <a:rPr kumimoji="0" lang="en-US" sz="1100" b="0" i="0" u="none" strike="noStrike" kern="0" cap="none" spc="0" normalizeH="0" baseline="0" noProof="0">
              <a:ln>
                <a:noFill/>
              </a:ln>
              <a:solidFill>
                <a:srgbClr val="000000"/>
              </a:solidFill>
              <a:effectLst/>
              <a:uLnTx/>
              <a:uFillTx/>
              <a:latin typeface="Cambria"/>
              <a:ea typeface="Cambria"/>
              <a:cs typeface="Times New Roman"/>
            </a:rPr>
            <a:t>The Display tab contains the final COP effects matrix, which presents a summary of all the information provided across habitat complexes. All values shown on the Display tab are linked through a series of look-up tables to data that have been entered on habitat complex tabs and reorganized on three hidden Evaluation Metric tabs: intensity, context, and duration.</a:t>
          </a:r>
        </a:p>
        <a:p>
          <a:pPr marL="0" marR="0" lvl="0" indent="0" defTabSz="914400" eaLnBrk="1" fontAlgn="auto" latinLnBrk="0" hangingPunct="1">
            <a:lnSpc>
              <a:spcPct val="110000"/>
            </a:lnSpc>
            <a:spcBef>
              <a:spcPts val="600"/>
            </a:spcBef>
            <a:spcAft>
              <a:spcPts val="600"/>
            </a:spcAft>
            <a:buClrTx/>
            <a:buSzTx/>
            <a:buFontTx/>
            <a:buNone/>
            <a:tabLst>
              <a:tab pos="228600" algn="l"/>
              <a:tab pos="457200" algn="l"/>
            </a:tabLst>
            <a:defRPr/>
          </a:pPr>
          <a:r>
            <a:rPr kumimoji="0" lang="en-US" sz="1100" b="0" i="0" u="none" strike="noStrike" kern="0" cap="none" spc="0" normalizeH="0" baseline="0" noProof="0">
              <a:ln>
                <a:noFill/>
              </a:ln>
              <a:solidFill>
                <a:srgbClr val="000000"/>
              </a:solidFill>
              <a:effectLst/>
              <a:uLnTx/>
              <a:uFillTx/>
              <a:latin typeface="Cambria"/>
              <a:ea typeface="Cambria"/>
              <a:cs typeface="Times New Roman"/>
            </a:rPr>
            <a:t>The Display tab has three components: a title bar, the COP effects matrix, and a row filter. Detail on using these components are as follows:</a:t>
          </a:r>
          <a:endParaRPr kumimoji="0" lang="en-US" sz="1100" b="0" i="0" u="none" strike="noStrike" kern="0" cap="none" spc="0" normalizeH="0" baseline="0" noProof="0">
            <a:ln>
              <a:noFill/>
            </a:ln>
            <a:solidFill>
              <a:srgbClr val="000000"/>
            </a:solidFill>
            <a:effectLst/>
            <a:uLnTx/>
            <a:uFillTx/>
            <a:latin typeface="Cambria"/>
            <a:ea typeface="Times New Roman"/>
            <a:cs typeface="Times New Roman"/>
          </a:endParaRPr>
        </a:p>
        <a:p>
          <a:pPr marL="342900" marR="0" lvl="0" indent="-342900">
            <a:lnSpc>
              <a:spcPct val="110000"/>
            </a:lnSpc>
            <a:spcBef>
              <a:spcPts val="600"/>
            </a:spcBef>
            <a:spcAft>
              <a:spcPts val="600"/>
            </a:spcAft>
            <a:buFont typeface="+mj-lt"/>
            <a:buAutoNum type="alphaUcPeriod"/>
            <a:tabLst>
              <a:tab pos="228600" algn="l"/>
              <a:tab pos="457200" algn="l"/>
            </a:tabLst>
          </a:pPr>
          <a:r>
            <a:rPr lang="en-US" sz="1100" b="1">
              <a:solidFill>
                <a:srgbClr val="000000"/>
              </a:solidFill>
              <a:effectLst/>
              <a:latin typeface="Cambria"/>
              <a:ea typeface="Cambria"/>
              <a:cs typeface="Times New Roman"/>
            </a:rPr>
            <a:t>Title bar. </a:t>
          </a:r>
          <a:r>
            <a:rPr lang="en-US" sz="1100">
              <a:solidFill>
                <a:srgbClr val="000000"/>
              </a:solidFill>
              <a:effectLst/>
              <a:latin typeface="Cambria"/>
              <a:ea typeface="Cambria"/>
              <a:cs typeface="Times New Roman"/>
            </a:rPr>
            <a:t>The Display tab title bar contains navigation links to the COP effects matrices based on COP activity category and a set of links to each of the habitat complexes, which also double as the column headings to the matrix. Users can also scroll down to view all COP effect matrices. By default, columns related to unused habitat complexes have been hidden (columns N-W) and require a password to be unhidden. The habitat complex and COP category labels are linked to index values on the hidden HABITATS tab and will require password access to the hidden tab to change these titles here and in all places where they appear in the workbook.</a:t>
          </a:r>
          <a:endParaRPr lang="en-US" sz="1100">
            <a:solidFill>
              <a:srgbClr val="000000"/>
            </a:solidFill>
            <a:effectLst/>
            <a:latin typeface="Cambria"/>
            <a:ea typeface="Times New Roman"/>
            <a:cs typeface="Times New Roman"/>
          </a:endParaRPr>
        </a:p>
        <a:p>
          <a:pPr marL="342900" marR="0" lvl="0" indent="-342900">
            <a:lnSpc>
              <a:spcPct val="110000"/>
            </a:lnSpc>
            <a:spcBef>
              <a:spcPts val="600"/>
            </a:spcBef>
            <a:spcAft>
              <a:spcPts val="600"/>
            </a:spcAft>
            <a:buFont typeface="+mj-lt"/>
            <a:buAutoNum type="alphaUcPeriod"/>
            <a:tabLst>
              <a:tab pos="228600" algn="l"/>
              <a:tab pos="457200" algn="l"/>
            </a:tabLst>
          </a:pPr>
          <a:r>
            <a:rPr lang="en-US" sz="1100" b="1">
              <a:solidFill>
                <a:srgbClr val="000000"/>
              </a:solidFill>
              <a:effectLst/>
              <a:latin typeface="Cambria"/>
              <a:ea typeface="Cambria"/>
              <a:cs typeface="Times New Roman"/>
            </a:rPr>
            <a:t>COP Effect Matrix.</a:t>
          </a:r>
          <a:r>
            <a:rPr lang="en-US" sz="1100">
              <a:solidFill>
                <a:srgbClr val="000000"/>
              </a:solidFill>
              <a:effectLst/>
              <a:latin typeface="Cambria"/>
              <a:ea typeface="Cambria"/>
              <a:cs typeface="Times New Roman"/>
            </a:rPr>
            <a:t> The COP Effects matrix is a series small matrices, divided by COP activity group. It has three sections: look-up columns, COP effects boxes, and the references bar.</a:t>
          </a:r>
          <a:endParaRPr lang="en-US" sz="1100">
            <a:solidFill>
              <a:srgbClr val="000000"/>
            </a:solidFill>
            <a:effectLst/>
            <a:latin typeface="Cambria"/>
            <a:ea typeface="Times New Roman"/>
            <a:cs typeface="Times New Roman"/>
          </a:endParaRPr>
        </a:p>
        <a:p>
          <a:pPr marL="742950" marR="0" lvl="1" indent="-285750">
            <a:lnSpc>
              <a:spcPct val="110000"/>
            </a:lnSpc>
            <a:spcBef>
              <a:spcPts val="600"/>
            </a:spcBef>
            <a:spcAft>
              <a:spcPts val="600"/>
            </a:spcAft>
            <a:buFont typeface="+mj-lt"/>
            <a:buAutoNum type="romanLcPeriod"/>
            <a:tabLst>
              <a:tab pos="228600" algn="l"/>
              <a:tab pos="457200" algn="l"/>
            </a:tabLst>
          </a:pPr>
          <a:r>
            <a:rPr lang="en-US" sz="1100">
              <a:solidFill>
                <a:srgbClr val="000000"/>
              </a:solidFill>
              <a:effectLst/>
              <a:latin typeface="Cambria"/>
              <a:ea typeface="Cambria"/>
              <a:cs typeface="Times New Roman"/>
            </a:rPr>
            <a:t>Look-up columns provide both labels for interpreting the matrix and values used to look up information located on hidden tabs. The first column has hidden numeric values that are used to look up evaluation matrix summary values entered on the habitat complex tabs. The second column contains the COP activity and is determined by labels set on the hidden ACTIVITIES tab. The third column has row labels that denote whether the numeric value on that row represents the summary value for intensity (I), context (C), or duration (D).</a:t>
          </a:r>
          <a:endParaRPr lang="en-US" sz="1100">
            <a:solidFill>
              <a:srgbClr val="000000"/>
            </a:solidFill>
            <a:effectLst/>
            <a:latin typeface="Cambria"/>
            <a:ea typeface="Times New Roman"/>
            <a:cs typeface="Times New Roman"/>
          </a:endParaRPr>
        </a:p>
        <a:p>
          <a:pPr marL="742950" marR="0" lvl="1" indent="-285750">
            <a:lnSpc>
              <a:spcPct val="110000"/>
            </a:lnSpc>
            <a:spcBef>
              <a:spcPts val="600"/>
            </a:spcBef>
            <a:spcAft>
              <a:spcPts val="600"/>
            </a:spcAft>
            <a:buFont typeface="+mj-lt"/>
            <a:buAutoNum type="romanLcPeriod"/>
            <a:tabLst>
              <a:tab pos="228600" algn="l"/>
              <a:tab pos="457200" algn="l"/>
            </a:tabLst>
          </a:pPr>
          <a:r>
            <a:rPr lang="en-US" sz="1100">
              <a:solidFill>
                <a:srgbClr val="000000"/>
              </a:solidFill>
              <a:effectLst/>
              <a:latin typeface="Cambria"/>
              <a:ea typeface="Cambria"/>
              <a:cs typeface="Times New Roman"/>
            </a:rPr>
            <a:t>The COP effects boxes contain four pieces of information. The three numeric values correspond to the effects summary value of a particular habitat complex for a given COP activity. The overall effects determinations are shown as a range. For example, “minor to moderate” displayed in the center of each cell, with individual rankings for intensity, context, and duration in subcells so that information remains “in context.” The I,C, and D cells are color-coded based on the value and the overall effects determination cell is determined by the mode of the I, C, and D values (e.g., 0-0-2 is blue, 0-2-2 is yellow), except where there is no mode (e.g., 1-2-3), in which case the color is represented by the maximum so that in the example of I,C, and D values of "1-2-3" the cell would be red. Colors range from blue (0 or negligible) to red (3 or major impact).</a:t>
          </a:r>
          <a:endParaRPr lang="en-US" sz="1100">
            <a:solidFill>
              <a:srgbClr val="000000"/>
            </a:solidFill>
            <a:effectLst/>
            <a:latin typeface="Cambria"/>
            <a:ea typeface="Times New Roman"/>
            <a:cs typeface="Times New Roman"/>
          </a:endParaRPr>
        </a:p>
        <a:p>
          <a:pPr marL="742950" marR="0" lvl="1" indent="-285750">
            <a:lnSpc>
              <a:spcPct val="110000"/>
            </a:lnSpc>
            <a:spcBef>
              <a:spcPts val="600"/>
            </a:spcBef>
            <a:spcAft>
              <a:spcPts val="600"/>
            </a:spcAft>
            <a:buFont typeface="+mj-lt"/>
            <a:buAutoNum type="romanLcPeriod"/>
            <a:tabLst>
              <a:tab pos="228600" algn="l"/>
              <a:tab pos="457200" algn="l"/>
            </a:tabLst>
          </a:pPr>
          <a:r>
            <a:rPr lang="en-US" sz="1100">
              <a:solidFill>
                <a:srgbClr val="000000"/>
              </a:solidFill>
              <a:effectLst/>
              <a:latin typeface="Cambria"/>
              <a:ea typeface="Cambria"/>
              <a:cs typeface="Times New Roman"/>
            </a:rPr>
            <a:t>The references bar is specific to each COP activity category and is filled in by the user based on the references used to complete the COP activity category’s matrix. In the provided project, only NEPA references have been indexed so that the reference numbers provided on the Display tab correspond to the NEPA_ID values of the NEPAReferences tab.</a:t>
          </a:r>
          <a:endParaRPr lang="en-US" sz="1100">
            <a:solidFill>
              <a:srgbClr val="000000"/>
            </a:solidFill>
            <a:effectLst/>
            <a:latin typeface="Cambria"/>
            <a:ea typeface="Times New Roman"/>
            <a:cs typeface="Times New Roman"/>
          </a:endParaRPr>
        </a:p>
        <a:p>
          <a:pPr marL="342900" marR="0" lvl="0" indent="-342900">
            <a:lnSpc>
              <a:spcPct val="110000"/>
            </a:lnSpc>
            <a:spcBef>
              <a:spcPts val="600"/>
            </a:spcBef>
            <a:spcAft>
              <a:spcPts val="600"/>
            </a:spcAft>
            <a:buFont typeface="+mj-lt"/>
            <a:buAutoNum type="alphaUcPeriod"/>
            <a:tabLst>
              <a:tab pos="228600" algn="l"/>
              <a:tab pos="457200" algn="l"/>
            </a:tabLst>
          </a:pPr>
          <a:r>
            <a:rPr lang="en-US" sz="1100" b="1">
              <a:solidFill>
                <a:srgbClr val="000000"/>
              </a:solidFill>
              <a:effectLst/>
              <a:latin typeface="Cambria"/>
              <a:ea typeface="Cambria"/>
              <a:cs typeface="Times New Roman"/>
            </a:rPr>
            <a:t>Row Filter. </a:t>
          </a:r>
          <a:r>
            <a:rPr lang="en-US" sz="1100">
              <a:solidFill>
                <a:srgbClr val="000000"/>
              </a:solidFill>
              <a:effectLst/>
              <a:latin typeface="Cambria"/>
              <a:ea typeface="Cambria"/>
              <a:cs typeface="Times New Roman"/>
            </a:rPr>
            <a:t>The row filter is the right-most column on the Display tab. </a:t>
          </a:r>
          <a:r>
            <a:rPr lang="en-US" sz="1100">
              <a:solidFill>
                <a:srgbClr val="000000"/>
              </a:solidFill>
              <a:effectLst/>
              <a:highlight>
                <a:srgbClr val="FFFFFF"/>
              </a:highlight>
              <a:latin typeface="Cambria"/>
              <a:ea typeface="Cambria"/>
              <a:cs typeface="Times New Roman"/>
            </a:rPr>
            <a:t>Because the Display tab has been pre-designed to accommodate 10 COP activity groups of 10 activities each, a filter has been provided in the far right column whereby a user can remove from view any unused rows.</a:t>
          </a:r>
          <a:r>
            <a:rPr lang="en-US" sz="1100">
              <a:solidFill>
                <a:srgbClr val="000000"/>
              </a:solidFill>
              <a:effectLst/>
              <a:latin typeface="Cambria"/>
              <a:ea typeface="Cambria"/>
              <a:cs typeface="Times New Roman"/>
            </a:rPr>
            <a:t> Filtering the column to not show "X"s will hide from view all COP activity, activity group, and reference rows not being used for a project. The "filter" function by default has been set to this column</a:t>
          </a:r>
          <a:r>
            <a:rPr lang="en-US" sz="1100" b="1">
              <a:solidFill>
                <a:srgbClr val="000000"/>
              </a:solidFill>
              <a:effectLst/>
              <a:latin typeface="Cambria"/>
              <a:ea typeface="Cambria"/>
              <a:cs typeface="Times New Roman"/>
            </a:rPr>
            <a:t> </a:t>
          </a:r>
          <a:r>
            <a:rPr lang="en-US" sz="1100">
              <a:solidFill>
                <a:srgbClr val="000000"/>
              </a:solidFill>
              <a:effectLst/>
              <a:latin typeface="Cambria"/>
              <a:ea typeface="Cambria"/>
              <a:cs typeface="Times New Roman"/>
            </a:rPr>
            <a:t>with the</a:t>
          </a:r>
          <a:r>
            <a:rPr lang="en-US" sz="1100" b="1">
              <a:solidFill>
                <a:srgbClr val="000000"/>
              </a:solidFill>
              <a:effectLst/>
              <a:latin typeface="Cambria"/>
              <a:ea typeface="Cambria"/>
              <a:cs typeface="Times New Roman"/>
            </a:rPr>
            <a:t> </a:t>
          </a:r>
          <a:r>
            <a:rPr lang="en-US" sz="1100" b="0">
              <a:solidFill>
                <a:srgbClr val="000000"/>
              </a:solidFill>
              <a:effectLst/>
              <a:latin typeface="Cambria"/>
              <a:ea typeface="Cambria"/>
              <a:cs typeface="Times New Roman"/>
            </a:rPr>
            <a:t>"</a:t>
          </a:r>
          <a:r>
            <a:rPr lang="en-US" sz="1100">
              <a:solidFill>
                <a:srgbClr val="000000"/>
              </a:solidFill>
              <a:effectLst/>
              <a:latin typeface="Cambria"/>
              <a:ea typeface="Cambria"/>
              <a:cs typeface="Times New Roman"/>
            </a:rPr>
            <a:t>X"s filtered. Filters will need to be refreshed when users have made changes to the number of COP activities or activity groups.</a:t>
          </a:r>
          <a:endParaRPr lang="en-US" sz="1100">
            <a:solidFill>
              <a:srgbClr val="000000"/>
            </a:solidFill>
            <a:effectLst/>
            <a:latin typeface="Cambria"/>
            <a:ea typeface="Times New Roman"/>
            <a:cs typeface="Times New Roman"/>
          </a:endParaRPr>
        </a:p>
      </xdr:txBody>
    </xdr:sp>
    <xdr:clientData/>
  </xdr:twoCellAnchor>
  <xdr:twoCellAnchor>
    <xdr:from>
      <xdr:col>27</xdr:col>
      <xdr:colOff>6624</xdr:colOff>
      <xdr:row>1</xdr:row>
      <xdr:rowOff>26500</xdr:rowOff>
    </xdr:from>
    <xdr:to>
      <xdr:col>31</xdr:col>
      <xdr:colOff>1417981</xdr:colOff>
      <xdr:row>55</xdr:row>
      <xdr:rowOff>92765</xdr:rowOff>
    </xdr:to>
    <xdr:sp macro="" textlink="">
      <xdr:nvSpPr>
        <xdr:cNvPr id="7" name="TextBox 6"/>
        <xdr:cNvSpPr txBox="1"/>
      </xdr:nvSpPr>
      <xdr:spPr>
        <a:xfrm>
          <a:off x="38384920" y="192152"/>
          <a:ext cx="7136296" cy="9024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lnSpc>
              <a:spcPct val="110000"/>
            </a:lnSpc>
            <a:spcBef>
              <a:spcPts val="600"/>
            </a:spcBef>
            <a:spcAft>
              <a:spcPts val="1200"/>
            </a:spcAft>
            <a:buFont typeface="+mj-lt"/>
            <a:buAutoNum type="alphaUcPeriod" startAt="22"/>
            <a:tabLst>
              <a:tab pos="228600" algn="l"/>
              <a:tab pos="457200" algn="l"/>
            </a:tabLst>
          </a:pPr>
          <a:r>
            <a:rPr lang="en-US" sz="1100" b="1">
              <a:solidFill>
                <a:srgbClr val="000000"/>
              </a:solidFill>
              <a:effectLst/>
              <a:highlight>
                <a:srgbClr val="FFFFFF"/>
              </a:highlight>
              <a:latin typeface="Cambria"/>
              <a:ea typeface="Times New Roman"/>
              <a:cs typeface="Times New Roman"/>
            </a:rPr>
            <a:t>References tabs</a:t>
          </a:r>
          <a:endParaRPr lang="en-US" sz="1100" b="0">
            <a:solidFill>
              <a:srgbClr val="000000"/>
            </a:solidFill>
            <a:effectLst/>
            <a:highlight>
              <a:srgbClr val="FFFFFF"/>
            </a:highlight>
            <a:latin typeface="Cambria"/>
            <a:ea typeface="Times New Roman"/>
            <a:cs typeface="Times New Roman"/>
          </a:endParaRPr>
        </a:p>
        <a:p>
          <a:pPr marL="0" marR="0">
            <a:spcBef>
              <a:spcPts val="0"/>
            </a:spcBef>
            <a:spcAft>
              <a:spcPts val="1200"/>
            </a:spcAft>
            <a:tabLst>
              <a:tab pos="457200" algn="l"/>
            </a:tabLst>
          </a:pPr>
          <a:r>
            <a:rPr lang="en-US" sz="1100">
              <a:effectLst/>
              <a:latin typeface="Cambria"/>
              <a:ea typeface="Calibri"/>
              <a:cs typeface="Times New Roman"/>
            </a:rPr>
            <a:t>The</a:t>
          </a:r>
          <a:r>
            <a:rPr lang="en-US" sz="1100" b="1">
              <a:effectLst/>
              <a:latin typeface="Cambria"/>
              <a:ea typeface="Calibri"/>
              <a:cs typeface="Times New Roman"/>
            </a:rPr>
            <a:t> </a:t>
          </a:r>
          <a:r>
            <a:rPr lang="en-US" sz="1100">
              <a:effectLst/>
              <a:latin typeface="Cambria"/>
              <a:ea typeface="Calibri"/>
              <a:cs typeface="Times New Roman"/>
            </a:rPr>
            <a:t>NEPAReferences and ScientificLiterature tabs contain background information related to the sources used to develop the relative impact values entered into the habitat complex tabs. NEPA documents are separated from scientific literature because the organization of information related to these sources is different. The annotated text provided on the reference tabs is intended to assist in the writing of project EISs and EIAs. In the provided project, the references listed on the Display tab for each COP activity group refer only to NEPA references. Both the NEPA references and the scientific literature references are amenable to updating. As BOEM issues new NEPA decision documents (FONSIs or RODs), the NEPA reference list can be updated by either adding new references or supplanting obsolete or outdated references with more current effects determinations.</a:t>
          </a:r>
          <a:endParaRPr lang="en-US" sz="1200">
            <a:effectLst/>
            <a:latin typeface="Times New Roman"/>
            <a:ea typeface="Calibri"/>
            <a:cs typeface="Times New Roman"/>
          </a:endParaRPr>
        </a:p>
        <a:p>
          <a:pPr marL="0" marR="0" lvl="0" indent="0">
            <a:lnSpc>
              <a:spcPct val="110000"/>
            </a:lnSpc>
            <a:spcBef>
              <a:spcPts val="600"/>
            </a:spcBef>
            <a:spcAft>
              <a:spcPts val="0"/>
            </a:spcAft>
            <a:buFontTx/>
            <a:buNone/>
            <a:tabLst>
              <a:tab pos="228600" algn="l"/>
              <a:tab pos="457200" algn="l"/>
            </a:tabLst>
          </a:pPr>
          <a:endParaRPr lang="en-US" sz="1200" b="0" i="0" u="none" strike="noStrike">
            <a:solidFill>
              <a:schemeClr val="dk1"/>
            </a:solidFill>
            <a:effectLst/>
            <a:latin typeface="+mn-lt"/>
            <a:ea typeface="+mn-ea"/>
            <a:cs typeface="+mn-cs"/>
          </a:endParaRPr>
        </a:p>
      </xdr:txBody>
    </xdr:sp>
    <xdr:clientData/>
  </xdr:twoCellAnchor>
  <xdr:twoCellAnchor>
    <xdr:from>
      <xdr:col>32</xdr:col>
      <xdr:colOff>1386508</xdr:colOff>
      <xdr:row>1</xdr:row>
      <xdr:rowOff>19877</xdr:rowOff>
    </xdr:from>
    <xdr:to>
      <xdr:col>38</xdr:col>
      <xdr:colOff>3728</xdr:colOff>
      <xdr:row>116</xdr:row>
      <xdr:rowOff>76200</xdr:rowOff>
    </xdr:to>
    <xdr:sp macro="" textlink="">
      <xdr:nvSpPr>
        <xdr:cNvPr id="8" name="TextBox 7"/>
        <xdr:cNvSpPr txBox="1"/>
      </xdr:nvSpPr>
      <xdr:spPr>
        <a:xfrm>
          <a:off x="46039708" y="181802"/>
          <a:ext cx="6961120" cy="18706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10000"/>
            </a:lnSpc>
            <a:spcBef>
              <a:spcPts val="600"/>
            </a:spcBef>
            <a:spcAft>
              <a:spcPts val="1200"/>
            </a:spcAft>
            <a:buClrTx/>
            <a:buSzTx/>
            <a:buFont typeface="+mj-lt"/>
            <a:buAutoNum type="romanUcPeriod" startAt="6"/>
            <a:tabLst>
              <a:tab pos="228600" algn="l"/>
              <a:tab pos="457200" algn="l"/>
            </a:tabLst>
            <a:defRPr/>
          </a:pPr>
          <a:r>
            <a:rPr kumimoji="0" lang="en-US" sz="1100" b="1" i="0" u="none" strike="noStrike" kern="0" cap="none" spc="0" normalizeH="0" baseline="0" noProof="0">
              <a:ln>
                <a:noFill/>
              </a:ln>
              <a:solidFill>
                <a:srgbClr val="000000"/>
              </a:solidFill>
              <a:effectLst/>
              <a:highlight>
                <a:srgbClr val="FFFFFF"/>
              </a:highlight>
              <a:uLnTx/>
              <a:uFillTx/>
              <a:latin typeface="Cambria"/>
              <a:ea typeface="Times New Roman"/>
              <a:cs typeface="Times New Roman"/>
            </a:rPr>
            <a:t>Index Tabs: Changing, adding, and removing items</a:t>
          </a:r>
          <a:endParaRPr kumimoji="0" lang="en-US" sz="1100" b="0" i="0" u="none" strike="noStrike" kern="0" cap="none" spc="0" normalizeH="0" baseline="0" noProof="0">
            <a:ln>
              <a:noFill/>
            </a:ln>
            <a:solidFill>
              <a:srgbClr val="000000"/>
            </a:solidFill>
            <a:effectLst/>
            <a:highlight>
              <a:srgbClr val="FFFFFF"/>
            </a:highlight>
            <a:uLnTx/>
            <a:uFillTx/>
            <a:latin typeface="Cambria"/>
            <a:ea typeface="Times New Roman"/>
            <a:cs typeface="Times New Roman"/>
          </a:endParaRPr>
        </a:p>
        <a:p>
          <a:pPr marL="0" marR="0">
            <a:spcBef>
              <a:spcPts val="0"/>
            </a:spcBef>
            <a:spcAft>
              <a:spcPts val="1200"/>
            </a:spcAft>
            <a:tabLst>
              <a:tab pos="457200" algn="l"/>
            </a:tabLst>
          </a:pPr>
          <a:r>
            <a:rPr lang="en-US" sz="1100">
              <a:effectLst/>
              <a:latin typeface="Cambria"/>
              <a:ea typeface="Calibri"/>
              <a:cs typeface="Times New Roman"/>
            </a:rPr>
            <a:t>The Index tabs refer to three of the hidden tabs (ACTIVITIES, HABITATS, and RANKINGS) that serve as the source of look-up formula contained throughout the workbook. They also provide the functionality to edit, add, or remove from view habitat complexes, COP activities, and COP activity groups from the habitat complex and Display tabs. Because they are initially hidden, users will require the workbook password to access these spreadsheets. </a:t>
          </a:r>
          <a:r>
            <a:rPr lang="en-US" sz="1100" b="1">
              <a:effectLst/>
              <a:latin typeface="Cambria"/>
              <a:ea typeface="Calibri"/>
              <a:cs typeface="Times New Roman"/>
            </a:rPr>
            <a:t>Note: changes made in these tabs will be carried onto all other sheets throughout the workbook.</a:t>
          </a:r>
          <a:endParaRPr lang="en-US" sz="1200">
            <a:effectLst/>
            <a:latin typeface="Times New Roman"/>
            <a:ea typeface="Calibri"/>
            <a:cs typeface="Times New Roman"/>
          </a:endParaRPr>
        </a:p>
        <a:p>
          <a:pPr marL="342900" marR="0" lvl="0" indent="-342900">
            <a:spcBef>
              <a:spcPts val="0"/>
            </a:spcBef>
            <a:spcAft>
              <a:spcPts val="600"/>
            </a:spcAft>
            <a:buFont typeface="+mj-lt"/>
            <a:buAutoNum type="alphaUcPeriod"/>
          </a:pPr>
          <a:r>
            <a:rPr lang="en-US" sz="1100" b="1">
              <a:effectLst/>
              <a:latin typeface="Cambria"/>
              <a:ea typeface="Calibri"/>
              <a:cs typeface="Times New Roman"/>
            </a:rPr>
            <a:t>ACTIVITIES tab. </a:t>
          </a:r>
          <a:r>
            <a:rPr lang="en-US" sz="1100">
              <a:effectLst/>
              <a:latin typeface="Cambria"/>
              <a:ea typeface="Calibri"/>
              <a:cs typeface="Times New Roman"/>
            </a:rPr>
            <a:t>The ACTIVITIES tab contains two lists. The first is a list of all possible 100 COP activities and the second is a list of the COP activity groups. Both function similarly in terms of their functionality, though the COP activity group list is less complex.</a:t>
          </a:r>
          <a:endParaRPr lang="en-US" sz="1200">
            <a:effectLst/>
            <a:latin typeface="Times New Roman"/>
            <a:ea typeface="Calibri"/>
            <a:cs typeface="Times New Roman"/>
          </a:endParaRPr>
        </a:p>
        <a:p>
          <a:pPr marL="640080" marR="0" lvl="0" indent="-342900">
            <a:spcBef>
              <a:spcPts val="0"/>
            </a:spcBef>
            <a:spcAft>
              <a:spcPts val="1200"/>
            </a:spcAft>
            <a:buFont typeface="+mj-lt"/>
            <a:buAutoNum type="romanLcPeriod"/>
          </a:pPr>
          <a:r>
            <a:rPr lang="en-US" sz="1100" b="1" i="1">
              <a:effectLst/>
              <a:latin typeface="Cambria"/>
              <a:ea typeface="Calibri"/>
              <a:cs typeface="Times New Roman"/>
            </a:rPr>
            <a:t>COP Activity Group List</a:t>
          </a:r>
          <a:endParaRPr lang="en-US" sz="1200">
            <a:effectLst/>
            <a:latin typeface="Times New Roman"/>
            <a:ea typeface="Calibri"/>
            <a:cs typeface="Times New Roman"/>
          </a:endParaRPr>
        </a:p>
        <a:p>
          <a:pPr marL="914400" marR="0" lvl="2" indent="-228600">
            <a:spcBef>
              <a:spcPts val="0"/>
            </a:spcBef>
            <a:spcAft>
              <a:spcPts val="600"/>
            </a:spcAft>
            <a:buFont typeface="+mj-lt"/>
            <a:buAutoNum type="alphaLcPeriod"/>
          </a:pPr>
          <a:r>
            <a:rPr lang="en-US" sz="1100" i="1">
              <a:effectLst/>
              <a:latin typeface="Cambria"/>
              <a:ea typeface="Calibri"/>
              <a:cs typeface="Times New Roman"/>
            </a:rPr>
            <a:t>Renaming groups</a:t>
          </a:r>
          <a:r>
            <a:rPr lang="en-US" sz="1100">
              <a:effectLst/>
              <a:latin typeface="Cambria"/>
              <a:ea typeface="Calibri"/>
              <a:cs typeface="Times New Roman"/>
            </a:rPr>
            <a:t>. Changing a COP activity group in the COP Activity Group List is simply a matter of writing over the orange label in the ACT_GRP column.</a:t>
          </a:r>
          <a:endParaRPr lang="en-US" sz="1200">
            <a:effectLst/>
            <a:latin typeface="Times New Roman"/>
            <a:ea typeface="Calibri"/>
            <a:cs typeface="Times New Roman"/>
          </a:endParaRPr>
        </a:p>
        <a:p>
          <a:pPr marL="914400" marR="0" lvl="2" indent="-228600">
            <a:spcBef>
              <a:spcPts val="0"/>
            </a:spcBef>
            <a:spcAft>
              <a:spcPts val="600"/>
            </a:spcAft>
            <a:buFont typeface="+mj-lt"/>
            <a:buAutoNum type="alphaLcPeriod"/>
          </a:pPr>
          <a:r>
            <a:rPr lang="en-US" sz="1100" i="1">
              <a:effectLst/>
              <a:latin typeface="Cambria"/>
              <a:ea typeface="Calibri"/>
              <a:cs typeface="Times New Roman"/>
            </a:rPr>
            <a:t>Adding groups</a:t>
          </a:r>
          <a:r>
            <a:rPr lang="en-US" sz="1100">
              <a:effectLst/>
              <a:latin typeface="Cambria"/>
              <a:ea typeface="Calibri"/>
              <a:cs typeface="Times New Roman"/>
            </a:rPr>
            <a:t>. Additional groups can be added by writing over the “ACTIVITY CATEGORY %” labels in the ACT_GRP column. There is currently a maximum of 10 COP activity groups. Users wishing to add more than 10 groups should contact BOEM.</a:t>
          </a:r>
          <a:endParaRPr lang="en-US" sz="1200">
            <a:effectLst/>
            <a:latin typeface="Times New Roman"/>
            <a:ea typeface="Calibri"/>
            <a:cs typeface="Times New Roman"/>
          </a:endParaRPr>
        </a:p>
        <a:p>
          <a:pPr marL="914400" marR="0" lvl="2" indent="-228600">
            <a:spcBef>
              <a:spcPts val="0"/>
            </a:spcBef>
            <a:spcAft>
              <a:spcPts val="1200"/>
            </a:spcAft>
            <a:buFont typeface="+mj-lt"/>
            <a:buAutoNum type="alphaLcPeriod"/>
          </a:pPr>
          <a:r>
            <a:rPr lang="en-US" sz="1100" i="1">
              <a:effectLst/>
              <a:latin typeface="Cambria"/>
              <a:ea typeface="Calibri"/>
              <a:cs typeface="Times New Roman"/>
            </a:rPr>
            <a:t>Removing groups</a:t>
          </a:r>
          <a:r>
            <a:rPr lang="en-US" sz="1100">
              <a:effectLst/>
              <a:latin typeface="Cambria"/>
              <a:ea typeface="Calibri"/>
              <a:cs typeface="Times New Roman"/>
            </a:rPr>
            <a:t>. It is important to note that in removing a COP activity group no cells, rows, or columns are actually removed; instead, the existing text is replaced with what would otherwise be recognized as the default text in the ACT_GRP column. The default text for categories 6–10 are calculated by a simple formula that can be copied into above categories to generate that COP activity group’s default text. For example, “OFFSHORE CONSTRUCTION” is currently the third COP activity listed. If a user wished to remove “OFFSHORE CONSTRUCTION” as a category, s/he would copy the formula in the cell that generates “ACTIVITY CATEGORY 6” into the cell currently occupied by the “OFFSHORE CONSTRUCTION” label. The result would be a new activity label of “ACTIVITY CATEGORY 3.” Note that in order for the row filter to function properly on the habitat complex and Display tabs, default text for unused groups must end in a numeric value and active group labels must end in an alpha character. The next section describes the complimentary changes needed to edit, add, or remove COP activities from a project.</a:t>
          </a:r>
          <a:endParaRPr lang="en-US" sz="1200">
            <a:effectLst/>
            <a:latin typeface="Times New Roman"/>
            <a:ea typeface="Calibri"/>
            <a:cs typeface="Times New Roman"/>
          </a:endParaRPr>
        </a:p>
        <a:p>
          <a:pPr marL="640080" marR="0" lvl="0" indent="-342900">
            <a:spcBef>
              <a:spcPts val="0"/>
            </a:spcBef>
            <a:spcAft>
              <a:spcPts val="1200"/>
            </a:spcAft>
            <a:buFont typeface="+mj-lt"/>
            <a:buAutoNum type="romanLcPeriod"/>
          </a:pPr>
          <a:r>
            <a:rPr lang="en-US" sz="1100" b="1">
              <a:effectLst/>
              <a:latin typeface="Cambria"/>
              <a:ea typeface="Calibri"/>
              <a:cs typeface="Times New Roman"/>
            </a:rPr>
            <a:t>COP Activity List</a:t>
          </a:r>
          <a:endParaRPr lang="en-US" sz="1200">
            <a:effectLst/>
            <a:latin typeface="Times New Roman"/>
            <a:ea typeface="Calibri"/>
            <a:cs typeface="Times New Roman"/>
          </a:endParaRPr>
        </a:p>
        <a:p>
          <a:pPr marL="914400" marR="0" lvl="0" indent="-342900">
            <a:spcBef>
              <a:spcPts val="0"/>
            </a:spcBef>
            <a:spcAft>
              <a:spcPts val="600"/>
            </a:spcAft>
            <a:buFont typeface="+mj-lt"/>
            <a:buAutoNum type="alphaLcPeriod"/>
          </a:pPr>
          <a:r>
            <a:rPr lang="en-US" sz="1100" i="1">
              <a:effectLst/>
              <a:latin typeface="Cambria"/>
              <a:ea typeface="Calibri"/>
              <a:cs typeface="Times New Roman"/>
            </a:rPr>
            <a:t>Renaming activities.</a:t>
          </a:r>
          <a:r>
            <a:rPr lang="en-US" sz="1100">
              <a:effectLst/>
              <a:latin typeface="Cambria"/>
              <a:ea typeface="Calibri"/>
              <a:cs typeface="Times New Roman"/>
            </a:rPr>
            <a:t> Renaming a COP activity within the same COP activity group is simply a matter of writing over the old COP activity within the same cell of the ACT_DESC column.</a:t>
          </a:r>
          <a:endParaRPr lang="en-US" sz="1200">
            <a:effectLst/>
            <a:latin typeface="Times New Roman"/>
            <a:ea typeface="Calibri"/>
            <a:cs typeface="Times New Roman"/>
          </a:endParaRPr>
        </a:p>
        <a:p>
          <a:pPr marL="914400" marR="0" lvl="0" indent="-342900">
            <a:spcBef>
              <a:spcPts val="0"/>
            </a:spcBef>
            <a:spcAft>
              <a:spcPts val="600"/>
            </a:spcAft>
            <a:buFont typeface="+mj-lt"/>
            <a:buAutoNum type="alphaLcPeriod"/>
          </a:pPr>
          <a:r>
            <a:rPr lang="en-US" sz="1100" i="1">
              <a:effectLst/>
              <a:latin typeface="Cambria"/>
              <a:ea typeface="Calibri"/>
              <a:cs typeface="Times New Roman"/>
            </a:rPr>
            <a:t>Adding activities.</a:t>
          </a:r>
          <a:r>
            <a:rPr lang="en-US" sz="1100">
              <a:effectLst/>
              <a:latin typeface="Cambria"/>
              <a:ea typeface="Calibri"/>
              <a:cs typeface="Times New Roman"/>
            </a:rPr>
            <a:t> Adding additional activities into the list of COP activities within a COP activity group can be done by scrolling down the COP activity group column (ACT_GRP) and replacing the default activity text with the new activity in the ACT_DESC column. There is a maximum of 10 COP activities per COP activity group. Users wishing to add more than 10 activities should contact BOEM. </a:t>
          </a:r>
          <a:r>
            <a:rPr lang="en-US" sz="1100" i="1">
              <a:effectLst/>
              <a:latin typeface="Cambria"/>
              <a:ea typeface="Calibri"/>
              <a:cs typeface="Times New Roman"/>
            </a:rPr>
            <a:t>If the new activity is for a new COP activity group, the user must first add the group in the COP Activity Group List (see above section) for it to appear in the ACT_GRP column of the COP Activity List.</a:t>
          </a:r>
          <a:endParaRPr lang="en-US" sz="1200">
            <a:effectLst/>
            <a:latin typeface="Times New Roman"/>
            <a:ea typeface="Calibri"/>
            <a:cs typeface="Times New Roman"/>
          </a:endParaRPr>
        </a:p>
        <a:p>
          <a:pPr marL="914400" marR="0" lvl="0" indent="-342900">
            <a:spcBef>
              <a:spcPts val="0"/>
            </a:spcBef>
            <a:spcAft>
              <a:spcPts val="1200"/>
            </a:spcAft>
            <a:buFont typeface="+mj-lt"/>
            <a:buAutoNum type="alphaLcPeriod"/>
          </a:pPr>
          <a:r>
            <a:rPr lang="en-US" sz="1100" i="1">
              <a:effectLst/>
              <a:latin typeface="Cambria"/>
              <a:ea typeface="Calibri"/>
              <a:cs typeface="Times New Roman"/>
            </a:rPr>
            <a:t>Removing activities.</a:t>
          </a:r>
          <a:r>
            <a:rPr lang="en-US" sz="1100">
              <a:effectLst/>
              <a:latin typeface="Cambria"/>
              <a:ea typeface="Calibri"/>
              <a:cs typeface="Times New Roman"/>
            </a:rPr>
            <a:t> It is important to note that in removing a COP activity group no cells, rows, or columns are actually removed, instead the existing text is replaced with what would otherwise be recognized as the default text in the ACT_DESC column. The default text is calculated by a simple formula that can be copied into any cell of the ACT_DESC column to generate that COP activity cell’s default text. For example, “Subbottom profiles at 5 year intervals” is currently the third COP activity listed. If a user wished to remove “Subbottom profiles at 5 year intervals” as a category, s/he would copy the formula in the cell that generates any of the default text into the cell currently occupied by the “Subbottom profiles at 5 year intervals” label. The result would be a new activity label of OPERATION AND MAINTENANCE 33. Note that in order for the row filter to function properly on the habitat complex and Display tabs, default text for unused activities must end in a numeric value and active activity labels must end in an alpha character. The above section describes the complimentary changes needed to edit, add, or remove COP activities from a project.</a:t>
          </a:r>
          <a:endParaRPr lang="en-US" sz="1200">
            <a:effectLst/>
            <a:latin typeface="Times New Roman"/>
            <a:ea typeface="Calibri"/>
            <a:cs typeface="Times New Roman"/>
          </a:endParaRPr>
        </a:p>
        <a:p>
          <a:pPr marL="347472" marR="0" indent="-347472">
            <a:spcBef>
              <a:spcPts val="0"/>
            </a:spcBef>
            <a:spcAft>
              <a:spcPts val="600"/>
            </a:spcAft>
            <a:tabLst>
              <a:tab pos="457200" algn="l"/>
            </a:tabLst>
          </a:pPr>
          <a:r>
            <a:rPr lang="en-US" sz="1100" b="1">
              <a:effectLst/>
              <a:latin typeface="Cambria"/>
              <a:ea typeface="Calibri"/>
              <a:cs typeface="Times New Roman"/>
            </a:rPr>
            <a:t>B.	HABITATS tab. </a:t>
          </a:r>
          <a:r>
            <a:rPr lang="en-US" sz="1100">
              <a:effectLst/>
              <a:latin typeface="Cambria"/>
              <a:ea typeface="Calibri"/>
              <a:cs typeface="Times New Roman"/>
            </a:rPr>
            <a:t>The HABITATS tab contains four lists. The first is a list of the habitats and their associated habitat complexes. The second is a list of the habitat complexes that matches the habitat complex tab labels and the third is a list of various headings used on the habitat complex and Display tabs. The habitat complex list functions similarly to the COP activity group list and is described below in similar terms. The fourth list maintains the navigational links on the habitat complex tabs by defining the name of the evaluation metric and the cells to which the link is directed.</a:t>
          </a:r>
          <a:endParaRPr lang="en-US" sz="1200">
            <a:effectLst/>
            <a:latin typeface="Times New Roman"/>
            <a:ea typeface="Calibri"/>
            <a:cs typeface="Times New Roman"/>
          </a:endParaRPr>
        </a:p>
        <a:p>
          <a:pPr marL="640080" marR="0" lvl="0" indent="-342900">
            <a:spcBef>
              <a:spcPts val="0"/>
            </a:spcBef>
            <a:spcAft>
              <a:spcPts val="1200"/>
            </a:spcAft>
            <a:buFont typeface="+mj-lt"/>
            <a:buAutoNum type="romanLcPeriod"/>
          </a:pPr>
          <a:r>
            <a:rPr lang="en-US" sz="1100" b="1">
              <a:effectLst/>
              <a:latin typeface="Cambria"/>
              <a:ea typeface="Calibri"/>
              <a:cs typeface="Times New Roman"/>
            </a:rPr>
            <a:t>Habitats List.</a:t>
          </a:r>
          <a:r>
            <a:rPr lang="en-US" sz="1100" i="1">
              <a:effectLst/>
              <a:latin typeface="Cambria"/>
              <a:ea typeface="Calibri"/>
              <a:cs typeface="Times New Roman"/>
            </a:rPr>
            <a:t> </a:t>
          </a:r>
          <a:r>
            <a:rPr lang="en-US" sz="1100">
              <a:effectLst/>
              <a:latin typeface="Cambria"/>
              <a:ea typeface="Calibri"/>
              <a:cs typeface="Times New Roman"/>
            </a:rPr>
            <a:t>The Habitats List is the left-most table on the HABITATS tab and is present to maintain a record within the file of all the habitats associated with a particular habitat. It should be made to match descriptions within any accompanying document. The habitat complex titles in the HABITAT_COMPLEX column are indexed by the HAB_COMP_ID. To edit the information, do not add or remove rows or columns; just delete, add, or replace text where desired. Copying the formulas in the HABITAT_COMPLEX cells will allow a user to keep the indexing function linked to the HAB_COMP_ID value. HAB_COMP_ID values match those in the Habitat Complex List, described below.</a:t>
          </a:r>
          <a:endParaRPr lang="en-US" sz="1200">
            <a:effectLst/>
            <a:latin typeface="Times New Roman"/>
            <a:ea typeface="Calibri"/>
            <a:cs typeface="Times New Roman"/>
          </a:endParaRPr>
        </a:p>
        <a:p>
          <a:pPr marL="640080" marR="0" lvl="0" indent="-342900">
            <a:spcBef>
              <a:spcPts val="0"/>
            </a:spcBef>
            <a:spcAft>
              <a:spcPts val="1200"/>
            </a:spcAft>
            <a:buFont typeface="+mj-lt"/>
            <a:buAutoNum type="romanLcPeriod"/>
          </a:pPr>
          <a:r>
            <a:rPr lang="en-US" sz="1100" b="1">
              <a:effectLst/>
              <a:latin typeface="Cambria"/>
              <a:ea typeface="Calibri"/>
              <a:cs typeface="Times New Roman"/>
            </a:rPr>
            <a:t>Habitat Complex List. </a:t>
          </a:r>
          <a:r>
            <a:rPr lang="en-US" sz="1100">
              <a:effectLst/>
              <a:latin typeface="Cambria"/>
              <a:ea typeface="Calibri"/>
              <a:cs typeface="Times New Roman"/>
            </a:rPr>
            <a:t>The Habitat Complex List is the top-middle list on the HABITATS tab.</a:t>
          </a:r>
          <a:endParaRPr lang="en-US" sz="1200">
            <a:effectLst/>
            <a:latin typeface="Times New Roman"/>
            <a:ea typeface="Calibri"/>
            <a:cs typeface="Times New Roman"/>
          </a:endParaRPr>
        </a:p>
        <a:p>
          <a:pPr marL="914400" marR="0" lvl="2" indent="-228600">
            <a:spcBef>
              <a:spcPts val="0"/>
            </a:spcBef>
            <a:spcAft>
              <a:spcPts val="600"/>
            </a:spcAft>
            <a:buFont typeface="+mj-lt"/>
            <a:buAutoNum type="alphaLcPeriod"/>
          </a:pPr>
          <a:r>
            <a:rPr lang="en-US" sz="1100" i="1">
              <a:effectLst/>
              <a:latin typeface="Cambria"/>
              <a:ea typeface="Calibri"/>
              <a:cs typeface="Times New Roman"/>
            </a:rPr>
            <a:t>Renaming habitat complexes</a:t>
          </a:r>
          <a:r>
            <a:rPr lang="en-US" sz="1100">
              <a:effectLst/>
              <a:latin typeface="Cambria"/>
              <a:ea typeface="Calibri"/>
              <a:cs typeface="Times New Roman"/>
            </a:rPr>
            <a:t>. Changing a habitat complex name in the Habitat Complex List is simply a matter of writing over the orange label in the HABITAT_COMPLEX column. </a:t>
          </a:r>
          <a:r>
            <a:rPr lang="en-US" sz="1100" b="1" i="1">
              <a:effectLst/>
              <a:latin typeface="Cambria"/>
              <a:ea typeface="Calibri"/>
              <a:cs typeface="Times New Roman"/>
            </a:rPr>
            <a:t>The user must manually change the habitat complex tab labels in the workbook for the formulas to continue to function.</a:t>
          </a:r>
          <a:r>
            <a:rPr lang="en-US" sz="1100">
              <a:effectLst/>
              <a:latin typeface="Cambria"/>
              <a:ea typeface="Calibri"/>
              <a:cs typeface="Times New Roman"/>
            </a:rPr>
            <a:t> For example, if the habitat complex of beaches and dunes were labelled as “BEACHES &amp; DUNES” in the Habitat Complex List and as “BEACHES AND DUNES” in the tab title (differs in how &amp;/AND was written), the formulas will not be able to link the values in the beaches and dunes habitat complex tab to the Display tab.</a:t>
          </a:r>
          <a:endParaRPr lang="en-US" sz="1200">
            <a:effectLst/>
            <a:latin typeface="Times New Roman"/>
            <a:ea typeface="Calibri"/>
            <a:cs typeface="Times New Roman"/>
          </a:endParaRPr>
        </a:p>
        <a:p>
          <a:pPr marL="914400" marR="0" lvl="2" indent="-228600">
            <a:spcBef>
              <a:spcPts val="0"/>
            </a:spcBef>
            <a:spcAft>
              <a:spcPts val="600"/>
            </a:spcAft>
            <a:buFont typeface="+mj-lt"/>
            <a:buAutoNum type="alphaLcPeriod"/>
          </a:pPr>
          <a:r>
            <a:rPr lang="en-US" sz="1100" i="1">
              <a:effectLst/>
              <a:latin typeface="Cambria"/>
              <a:ea typeface="Calibri"/>
              <a:cs typeface="Times New Roman"/>
            </a:rPr>
            <a:t>Adding complexes</a:t>
          </a:r>
          <a:r>
            <a:rPr lang="en-US" sz="1100">
              <a:effectLst/>
              <a:latin typeface="Cambria"/>
              <a:ea typeface="Calibri"/>
              <a:cs typeface="Times New Roman"/>
            </a:rPr>
            <a:t>. Additional habitat complexes can be added by writing over the “HABITAT COMPLEX %” labels in the HABITAT_COMPLEX column. </a:t>
          </a:r>
          <a:r>
            <a:rPr lang="en-US" sz="1100" b="1" i="1">
              <a:effectLst/>
              <a:latin typeface="Cambria"/>
              <a:ea typeface="Calibri"/>
              <a:cs typeface="Times New Roman"/>
            </a:rPr>
            <a:t>As noted above,</a:t>
          </a:r>
          <a:r>
            <a:rPr lang="en-US" sz="1100">
              <a:effectLst/>
              <a:latin typeface="Cambria"/>
              <a:ea typeface="Calibri"/>
              <a:cs typeface="Times New Roman"/>
            </a:rPr>
            <a:t> </a:t>
          </a:r>
          <a:r>
            <a:rPr lang="en-US" sz="1100" b="1" i="1">
              <a:effectLst/>
              <a:latin typeface="Cambria"/>
              <a:ea typeface="Calibri"/>
              <a:cs typeface="Times New Roman"/>
            </a:rPr>
            <a:t>the user must manually change the habitat complex tab labels in the workbook for the formulas to continue to function.</a:t>
          </a:r>
          <a:r>
            <a:rPr lang="en-US" sz="1100">
              <a:effectLst/>
              <a:latin typeface="Cambria"/>
              <a:ea typeface="Calibri"/>
              <a:cs typeface="Times New Roman"/>
            </a:rPr>
            <a:t> There is currently a maximum of 10 habitat complexes. Users wishing to add more than 10 complexes should contact BOEM.</a:t>
          </a:r>
          <a:endParaRPr lang="en-US" sz="1200">
            <a:effectLst/>
            <a:latin typeface="Times New Roman"/>
            <a:ea typeface="Calibri"/>
            <a:cs typeface="Times New Roman"/>
          </a:endParaRPr>
        </a:p>
        <a:p>
          <a:pPr marL="914400" marR="0" lvl="2" indent="-228600">
            <a:spcBef>
              <a:spcPts val="0"/>
            </a:spcBef>
            <a:spcAft>
              <a:spcPts val="1200"/>
            </a:spcAft>
            <a:buFont typeface="+mj-lt"/>
            <a:buAutoNum type="alphaLcPeriod"/>
          </a:pPr>
          <a:r>
            <a:rPr lang="en-US" sz="1100" i="1">
              <a:effectLst/>
              <a:latin typeface="Cambria"/>
              <a:ea typeface="Calibri"/>
              <a:cs typeface="Times New Roman"/>
            </a:rPr>
            <a:t>Removing complexes</a:t>
          </a:r>
          <a:r>
            <a:rPr lang="en-US" sz="1100">
              <a:effectLst/>
              <a:latin typeface="Cambria"/>
              <a:ea typeface="Calibri"/>
              <a:cs typeface="Times New Roman"/>
            </a:rPr>
            <a:t>. It is important to note that in removing a habitat complex no cells, rows, or columns are actually removed, instead the existing text is replaced with what would otherwise be recognized as the default text in the HABITAT_COMPLEX column. The default text for categories 6–10 are calculated by a simple formula that can be copied into above categories to generate that cell’s default text. For example, “Submersed habitats” is currently the fifth habitat complex listed. If a user wished to remove “Submersed habitats” as a category, s/he would copy the formula in the cell that generates “HABITAT COMPLEX 6” into the cell currently occupied by the “Submersed habitats” label. The result would be a new activity label of “ACTIVITY CATEGORY 5.” For consistency, it is recommended that after removing a habitat complex from the list, users also update the tab title back to the default text label (so that the “Submersed Habitats” tab from the example would be changed to “HABITAT COMPLEX 5”).</a:t>
          </a:r>
          <a:endParaRPr lang="en-US" sz="1200">
            <a:effectLst/>
            <a:latin typeface="Times New Roman"/>
            <a:ea typeface="Calibri"/>
            <a:cs typeface="Times New Roman"/>
          </a:endParaRPr>
        </a:p>
        <a:p>
          <a:pPr marL="640080" marR="0" lvl="0" indent="-342900">
            <a:spcBef>
              <a:spcPts val="0"/>
            </a:spcBef>
            <a:spcAft>
              <a:spcPts val="1200"/>
            </a:spcAft>
            <a:buFont typeface="+mj-lt"/>
            <a:buAutoNum type="romanLcPeriod"/>
            <a:tabLst>
              <a:tab pos="457200" algn="l"/>
              <a:tab pos="914400" algn="l"/>
            </a:tabLst>
          </a:pPr>
          <a:r>
            <a:rPr lang="en-US" sz="1100" b="1">
              <a:effectLst/>
              <a:latin typeface="Cambria"/>
              <a:ea typeface="Calibri"/>
              <a:cs typeface="Times New Roman"/>
            </a:rPr>
            <a:t>Habitat Complex Titles</a:t>
          </a:r>
          <a:r>
            <a:rPr lang="en-US" sz="1100" b="1" i="1">
              <a:effectLst/>
              <a:latin typeface="Cambria"/>
              <a:ea typeface="Calibri"/>
              <a:cs typeface="Times New Roman"/>
            </a:rPr>
            <a:t>.</a:t>
          </a:r>
          <a:r>
            <a:rPr lang="en-US" sz="1100" b="1">
              <a:effectLst/>
              <a:latin typeface="Cambria"/>
              <a:ea typeface="Calibri"/>
              <a:cs typeface="Times New Roman"/>
            </a:rPr>
            <a:t> </a:t>
          </a:r>
          <a:r>
            <a:rPr lang="en-US" sz="1100">
              <a:effectLst/>
              <a:latin typeface="Cambria"/>
              <a:ea typeface="Calibri"/>
              <a:cs typeface="Times New Roman"/>
            </a:rPr>
            <a:t>This</a:t>
          </a:r>
          <a:r>
            <a:rPr lang="en-US" sz="1100" b="1">
              <a:effectLst/>
              <a:latin typeface="Cambria"/>
              <a:ea typeface="Calibri"/>
              <a:cs typeface="Times New Roman"/>
            </a:rPr>
            <a:t> </a:t>
          </a:r>
          <a:r>
            <a:rPr lang="en-US" sz="1100">
              <a:effectLst/>
              <a:latin typeface="Cambria"/>
              <a:ea typeface="Calibri"/>
              <a:cs typeface="Times New Roman"/>
            </a:rPr>
            <a:t>table</a:t>
          </a:r>
          <a:r>
            <a:rPr lang="en-US" sz="1100" b="1">
              <a:effectLst/>
              <a:latin typeface="Cambria"/>
              <a:ea typeface="Calibri"/>
              <a:cs typeface="Times New Roman"/>
            </a:rPr>
            <a:t>, </a:t>
          </a:r>
          <a:r>
            <a:rPr lang="en-US" sz="1100">
              <a:effectLst/>
              <a:latin typeface="Cambria"/>
              <a:ea typeface="Calibri"/>
              <a:cs typeface="Times New Roman"/>
            </a:rPr>
            <a:t>located in the middle-bottom of the HABITATS tab, contains the headings and subheadings used across the habitat complex tabs. Changing the title in the “VALUE” field will change that section of the heading across all habitat complex tabs.</a:t>
          </a:r>
          <a:endParaRPr lang="en-US" sz="1200">
            <a:effectLst/>
            <a:latin typeface="Times New Roman"/>
            <a:ea typeface="Calibri"/>
            <a:cs typeface="Times New Roman"/>
          </a:endParaRPr>
        </a:p>
        <a:p>
          <a:pPr marL="640080" marR="0" lvl="0" indent="-342900">
            <a:spcBef>
              <a:spcPts val="0"/>
            </a:spcBef>
            <a:spcAft>
              <a:spcPts val="1200"/>
            </a:spcAft>
            <a:buFont typeface="+mj-lt"/>
            <a:buAutoNum type="romanLcPeriod"/>
            <a:tabLst>
              <a:tab pos="457200" algn="l"/>
              <a:tab pos="914400" algn="l"/>
            </a:tabLst>
          </a:pPr>
          <a:r>
            <a:rPr lang="en-US" sz="1100" b="1">
              <a:effectLst/>
              <a:latin typeface="Cambria"/>
              <a:ea typeface="Calibri"/>
              <a:cs typeface="Times New Roman"/>
            </a:rPr>
            <a:t>Habitat Complex Navigation Links.</a:t>
          </a:r>
          <a:r>
            <a:rPr lang="en-US" sz="1100" b="1" i="1">
              <a:effectLst/>
              <a:latin typeface="Cambria"/>
              <a:ea typeface="Calibri"/>
              <a:cs typeface="Times New Roman"/>
            </a:rPr>
            <a:t> </a:t>
          </a:r>
          <a:r>
            <a:rPr lang="en-US" sz="1100">
              <a:effectLst/>
              <a:latin typeface="Cambria"/>
              <a:ea typeface="Calibri"/>
              <a:cs typeface="Times New Roman"/>
            </a:rPr>
            <a:t>This</a:t>
          </a:r>
          <a:r>
            <a:rPr lang="en-US" sz="1100" b="1" i="1">
              <a:effectLst/>
              <a:latin typeface="Cambria"/>
              <a:ea typeface="Calibri"/>
              <a:cs typeface="Times New Roman"/>
            </a:rPr>
            <a:t> </a:t>
          </a:r>
          <a:r>
            <a:rPr lang="en-US" sz="1100">
              <a:effectLst/>
              <a:latin typeface="Cambria"/>
              <a:ea typeface="Calibri"/>
              <a:cs typeface="Times New Roman"/>
            </a:rPr>
            <a:t>list, located to the right of the Habitat Complex List, maintains the navigational links on the habitat complex tabs by defining the name of the evaluation metric and the cells to which the link is directed. There is no specific reason to ever make changes to this list.</a:t>
          </a:r>
          <a:endParaRPr lang="en-US" sz="1200">
            <a:effectLst/>
            <a:latin typeface="Times New Roman"/>
            <a:ea typeface="Calibri"/>
            <a:cs typeface="Times New Roman"/>
          </a:endParaRPr>
        </a:p>
        <a:p>
          <a:pPr marL="347472" marR="0" indent="-347472">
            <a:spcBef>
              <a:spcPts val="0"/>
            </a:spcBef>
            <a:spcAft>
              <a:spcPts val="0"/>
            </a:spcAft>
            <a:tabLst>
              <a:tab pos="457200" algn="l"/>
            </a:tabLst>
          </a:pPr>
          <a:r>
            <a:rPr lang="en-US" sz="1100" b="1">
              <a:effectLst/>
              <a:latin typeface="Cambria"/>
              <a:ea typeface="Calibri"/>
              <a:cs typeface="Times New Roman"/>
            </a:rPr>
            <a:t>C.	RANKINGS tab</a:t>
          </a:r>
          <a:endParaRPr lang="en-US" sz="1200">
            <a:effectLst/>
            <a:latin typeface="Times New Roman"/>
            <a:ea typeface="Calibri"/>
            <a:cs typeface="Times New Roman"/>
          </a:endParaRPr>
        </a:p>
        <a:p>
          <a:pPr marL="0" marR="0">
            <a:spcBef>
              <a:spcPts val="0"/>
            </a:spcBef>
            <a:spcAft>
              <a:spcPts val="1200"/>
            </a:spcAft>
            <a:tabLst>
              <a:tab pos="457200" algn="l"/>
            </a:tabLst>
          </a:pPr>
          <a:r>
            <a:rPr lang="en-US" sz="1100">
              <a:effectLst/>
              <a:latin typeface="Cambria"/>
              <a:ea typeface="Calibri"/>
              <a:cs typeface="Times New Roman"/>
            </a:rPr>
            <a:t>A list of the qualitative labels the match the rankings and additional information about the rankings and evaluation metrics. The qualitative labels used on the overall effects determination boxes on the display. Numeric values of the rankings are matched to qualitative values. Editing the qualitative values will update all effects determination boxes on the Display tab. It is not expected that users would edit this tab.</a:t>
          </a:r>
          <a:endParaRPr lang="en-US" sz="1200">
            <a:effectLst/>
            <a:latin typeface="Times New Roman"/>
            <a:ea typeface="Calibri"/>
            <a:cs typeface="Times New Roman"/>
          </a:endParaRPr>
        </a:p>
        <a:p>
          <a:pPr marL="685800" marR="0" indent="0">
            <a:lnSpc>
              <a:spcPct val="110000"/>
            </a:lnSpc>
            <a:spcBef>
              <a:spcPts val="600"/>
            </a:spcBef>
            <a:spcAft>
              <a:spcPts val="600"/>
            </a:spcAft>
            <a:tabLst>
              <a:tab pos="228600" algn="l"/>
              <a:tab pos="457200" algn="l"/>
            </a:tabLst>
          </a:pPr>
          <a:endParaRPr lang="en-US" sz="1100">
            <a:solidFill>
              <a:srgbClr val="000000"/>
            </a:solidFill>
            <a:effectLst/>
            <a:latin typeface="Cambria"/>
            <a:ea typeface="Times New Roman"/>
            <a:cs typeface="Times New Roman"/>
          </a:endParaRPr>
        </a:p>
        <a:p>
          <a:r>
            <a:rPr lang="en-US" sz="1100">
              <a:solidFill>
                <a:srgbClr val="000000"/>
              </a:solidFill>
              <a:effectLst/>
              <a:latin typeface="Cambria"/>
              <a:ea typeface="Cambria"/>
              <a:cs typeface="Times New Roman"/>
            </a:rPr>
            <a:t/>
          </a:r>
          <a:br>
            <a:rPr lang="en-US" sz="1100">
              <a:solidFill>
                <a:srgbClr val="000000"/>
              </a:solidFill>
              <a:effectLst/>
              <a:latin typeface="Cambria"/>
              <a:ea typeface="Cambria"/>
              <a:cs typeface="Times New Roman"/>
            </a:rPr>
          </a:br>
          <a:endParaRPr lang="en-US" sz="1400" b="0" i="0" u="none" strike="noStrike">
            <a:solidFill>
              <a:schemeClr val="dk1"/>
            </a:solidFill>
            <a:effectLst/>
            <a:latin typeface="+mn-lt"/>
            <a:ea typeface="+mn-ea"/>
            <a:cs typeface="+mn-cs"/>
          </a:endParaRPr>
        </a:p>
      </xdr:txBody>
    </xdr:sp>
    <xdr:clientData/>
  </xdr:twoCellAnchor>
  <xdr:twoCellAnchor>
    <xdr:from>
      <xdr:col>39</xdr:col>
      <xdr:colOff>0</xdr:colOff>
      <xdr:row>0</xdr:row>
      <xdr:rowOff>152400</xdr:rowOff>
    </xdr:from>
    <xdr:to>
      <xdr:col>44</xdr:col>
      <xdr:colOff>6852</xdr:colOff>
      <xdr:row>40</xdr:row>
      <xdr:rowOff>69273</xdr:rowOff>
    </xdr:to>
    <xdr:sp macro="" textlink="">
      <xdr:nvSpPr>
        <xdr:cNvPr id="9" name="TextBox 8"/>
        <xdr:cNvSpPr txBox="1"/>
      </xdr:nvSpPr>
      <xdr:spPr>
        <a:xfrm>
          <a:off x="54205909" y="152400"/>
          <a:ext cx="6934125" cy="6203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600"/>
            </a:spcBef>
            <a:spcAft>
              <a:spcPts val="600"/>
            </a:spcAft>
            <a:tabLst>
              <a:tab pos="228600" algn="l"/>
              <a:tab pos="457200" algn="l"/>
            </a:tabLst>
          </a:pPr>
          <a:r>
            <a:rPr lang="en-US" sz="1200" b="1">
              <a:solidFill>
                <a:srgbClr val="000000"/>
              </a:solidFill>
              <a:effectLst/>
              <a:latin typeface="Cambria"/>
              <a:ea typeface="Cambria"/>
              <a:cs typeface="Times New Roman"/>
            </a:rPr>
            <a:t>VII.	Evaluation Metric Tabs: Intensity, Context Duration</a:t>
          </a:r>
          <a:endParaRPr lang="en-US" sz="1200">
            <a:solidFill>
              <a:srgbClr val="000000"/>
            </a:solidFill>
            <a:effectLst/>
            <a:latin typeface="Cambria"/>
            <a:ea typeface="Times New Roman"/>
            <a:cs typeface="Times New Roman"/>
          </a:endParaRPr>
        </a:p>
        <a:p>
          <a:pPr marL="0" marR="0">
            <a:spcBef>
              <a:spcPts val="0"/>
            </a:spcBef>
            <a:spcAft>
              <a:spcPts val="1200"/>
            </a:spcAft>
            <a:tabLst>
              <a:tab pos="457200" algn="l"/>
            </a:tabLst>
          </a:pPr>
          <a:r>
            <a:rPr lang="en-US" sz="1100">
              <a:effectLst/>
              <a:latin typeface="Cambria"/>
              <a:ea typeface="Calibri"/>
              <a:cs typeface="Times New Roman"/>
            </a:rPr>
            <a:t>These tabs compile data on the respective evaluation matrix from across the habitat complex tabs and reorganize the information for formulas on the Display tab. There is no specific reason to edit the information in these tabs as long as the user’s project is within the limit of the designed matrix (a maximum of 10 habitat complexes and 10 COP activity groups with a maximum of 10 activities each).</a:t>
          </a:r>
          <a:endParaRPr lang="en-US" sz="1200">
            <a:effectLst/>
            <a:latin typeface="Times New Roman"/>
            <a:ea typeface="Calibri"/>
            <a:cs typeface="Times New Roman"/>
          </a:endParaRPr>
        </a:p>
        <a:p>
          <a:endParaRPr lang="en-US" sz="1400" b="0" i="0" u="none" strike="noStrike">
            <a:solidFill>
              <a:schemeClr val="dk1"/>
            </a:solidFill>
            <a:effectLst/>
            <a:latin typeface="+mj-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175260</xdr:colOff>
      <xdr:row>2</xdr:row>
      <xdr:rowOff>38100</xdr:rowOff>
    </xdr:from>
    <xdr:to>
      <xdr:col>1</xdr:col>
      <xdr:colOff>3443151</xdr:colOff>
      <xdr:row>7</xdr:row>
      <xdr:rowOff>354874</xdr:rowOff>
    </xdr:to>
    <xdr:sp macro="" textlink="">
      <xdr:nvSpPr>
        <xdr:cNvPr id="2" name="TextBox 1"/>
        <xdr:cNvSpPr txBox="1"/>
      </xdr:nvSpPr>
      <xdr:spPr>
        <a:xfrm>
          <a:off x="175260" y="52578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44824</xdr:rowOff>
    </xdr:from>
    <xdr:to>
      <xdr:col>1</xdr:col>
      <xdr:colOff>3420739</xdr:colOff>
      <xdr:row>7</xdr:row>
      <xdr:rowOff>355323</xdr:rowOff>
    </xdr:to>
    <xdr:sp macro="" textlink="">
      <xdr:nvSpPr>
        <xdr:cNvPr id="2" name="TextBox 1"/>
        <xdr:cNvSpPr txBox="1"/>
      </xdr:nvSpPr>
      <xdr:spPr>
        <a:xfrm>
          <a:off x="152400" y="528918"/>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175260</xdr:colOff>
      <xdr:row>2</xdr:row>
      <xdr:rowOff>45720</xdr:rowOff>
    </xdr:from>
    <xdr:to>
      <xdr:col>1</xdr:col>
      <xdr:colOff>3443151</xdr:colOff>
      <xdr:row>8</xdr:row>
      <xdr:rowOff>4354</xdr:rowOff>
    </xdr:to>
    <xdr:sp macro="" textlink="">
      <xdr:nvSpPr>
        <xdr:cNvPr id="2" name="TextBox 1"/>
        <xdr:cNvSpPr txBox="1"/>
      </xdr:nvSpPr>
      <xdr:spPr>
        <a:xfrm>
          <a:off x="175260" y="53340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xdr:colOff>
      <xdr:row>8</xdr:row>
      <xdr:rowOff>137160</xdr:rowOff>
    </xdr:from>
    <xdr:to>
      <xdr:col>13</xdr:col>
      <xdr:colOff>0</xdr:colOff>
      <xdr:row>10</xdr:row>
      <xdr:rowOff>129540</xdr:rowOff>
    </xdr:to>
    <xdr:sp macro="" textlink="">
      <xdr:nvSpPr>
        <xdr:cNvPr id="2" name="TextBox 1"/>
        <xdr:cNvSpPr txBox="1"/>
      </xdr:nvSpPr>
      <xdr:spPr>
        <a:xfrm>
          <a:off x="2148840" y="1318260"/>
          <a:ext cx="6667500" cy="18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600"/>
            </a:spcAft>
          </a:pPr>
          <a:r>
            <a:rPr lang="en-US" sz="1000" b="0" i="1" u="none" strike="noStrike">
              <a:solidFill>
                <a:schemeClr val="dk1"/>
              </a:solidFill>
              <a:effectLst/>
              <a:latin typeface="+mn-lt"/>
              <a:ea typeface="+mn-ea"/>
              <a:cs typeface="+mn-cs"/>
            </a:rPr>
            <a:t>(Click on the habitat complex heading</a:t>
          </a:r>
          <a:r>
            <a:rPr lang="en-US" sz="1000" b="0" i="1" u="none" strike="noStrike" baseline="0">
              <a:solidFill>
                <a:schemeClr val="dk1"/>
              </a:solidFill>
              <a:effectLst/>
              <a:latin typeface="+mn-lt"/>
              <a:ea typeface="+mn-ea"/>
              <a:cs typeface="+mn-cs"/>
            </a:rPr>
            <a:t> to link to tables that correspond to its intensity, context, and duration.)</a:t>
          </a:r>
          <a:endParaRPr lang="en-US" sz="1000" b="0" i="1" u="none" strike="noStrike">
            <a:solidFill>
              <a:schemeClr val="dk1"/>
            </a:solidFill>
            <a:effectLst/>
            <a:latin typeface="+mn-lt"/>
            <a:ea typeface="+mn-ea"/>
            <a:cs typeface="+mn-cs"/>
          </a:endParaRPr>
        </a:p>
      </xdr:txBody>
    </xdr:sp>
    <xdr:clientData/>
  </xdr:twoCellAnchor>
  <xdr:twoCellAnchor>
    <xdr:from>
      <xdr:col>0</xdr:col>
      <xdr:colOff>22860</xdr:colOff>
      <xdr:row>2</xdr:row>
      <xdr:rowOff>45720</xdr:rowOff>
    </xdr:from>
    <xdr:to>
      <xdr:col>2</xdr:col>
      <xdr:colOff>0</xdr:colOff>
      <xdr:row>10</xdr:row>
      <xdr:rowOff>121920</xdr:rowOff>
    </xdr:to>
    <xdr:sp macro="" textlink="">
      <xdr:nvSpPr>
        <xdr:cNvPr id="3" name="TextBox 2"/>
        <xdr:cNvSpPr txBox="1"/>
      </xdr:nvSpPr>
      <xdr:spPr>
        <a:xfrm>
          <a:off x="22860" y="586740"/>
          <a:ext cx="2110740" cy="906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0" i="0" u="none" strike="noStrike">
              <a:solidFill>
                <a:schemeClr val="dk1"/>
              </a:solidFill>
              <a:effectLst/>
              <a:latin typeface="+mn-lt"/>
              <a:ea typeface="+mn-ea"/>
              <a:cs typeface="+mn-cs"/>
            </a:rPr>
            <a:t>Links to the references that support the values in the table </a:t>
          </a:r>
          <a:r>
            <a:rPr lang="en-US" sz="1100" b="0" i="0">
              <a:solidFill>
                <a:schemeClr val="dk1"/>
              </a:solidFill>
              <a:effectLst/>
              <a:latin typeface="+mn-lt"/>
              <a:ea typeface="+mn-ea"/>
              <a:cs typeface="+mn-cs"/>
            </a:rPr>
            <a:t>are</a:t>
          </a:r>
          <a:r>
            <a:rPr lang="en-US" sz="1100" b="0" i="0" baseline="0">
              <a:solidFill>
                <a:schemeClr val="dk1"/>
              </a:solidFill>
              <a:effectLst/>
              <a:latin typeface="+mn-lt"/>
              <a:ea typeface="+mn-ea"/>
              <a:cs typeface="+mn-cs"/>
            </a:rPr>
            <a:t> provided at the end of each COP activity category.</a:t>
          </a:r>
          <a:endParaRPr lang="en-US" sz="1100" b="0" i="1" u="none" strike="noStrike">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3</xdr:row>
      <xdr:rowOff>7620</xdr:rowOff>
    </xdr:from>
    <xdr:to>
      <xdr:col>1</xdr:col>
      <xdr:colOff>3421380</xdr:colOff>
      <xdr:row>8</xdr:row>
      <xdr:rowOff>15240</xdr:rowOff>
    </xdr:to>
    <xdr:sp macro="" textlink="">
      <xdr:nvSpPr>
        <xdr:cNvPr id="2" name="TextBox 1"/>
        <xdr:cNvSpPr txBox="1"/>
      </xdr:nvSpPr>
      <xdr:spPr>
        <a:xfrm>
          <a:off x="152400" y="548640"/>
          <a:ext cx="3474720" cy="1264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4" name="TextBox 3"/>
        <xdr:cNvSpPr txBox="1"/>
      </xdr:nvSpPr>
      <xdr:spPr>
        <a:xfrm>
          <a:off x="152400" y="551906"/>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3</xdr:row>
      <xdr:rowOff>7620</xdr:rowOff>
    </xdr:from>
    <xdr:to>
      <xdr:col>1</xdr:col>
      <xdr:colOff>3421380</xdr:colOff>
      <xdr:row>8</xdr:row>
      <xdr:rowOff>15240</xdr:rowOff>
    </xdr:to>
    <xdr:sp macro="" textlink="">
      <xdr:nvSpPr>
        <xdr:cNvPr id="5" name="TextBox 4"/>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175260</xdr:colOff>
      <xdr:row>2</xdr:row>
      <xdr:rowOff>45720</xdr:rowOff>
    </xdr:from>
    <xdr:to>
      <xdr:col>1</xdr:col>
      <xdr:colOff>3443151</xdr:colOff>
      <xdr:row>8</xdr:row>
      <xdr:rowOff>4354</xdr:rowOff>
    </xdr:to>
    <xdr:sp macro="" textlink="">
      <xdr:nvSpPr>
        <xdr:cNvPr id="2" name="TextBox 1"/>
        <xdr:cNvSpPr txBox="1"/>
      </xdr:nvSpPr>
      <xdr:spPr>
        <a:xfrm>
          <a:off x="175260" y="53340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3" name="TextBox 2"/>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175260</xdr:colOff>
      <xdr:row>2</xdr:row>
      <xdr:rowOff>45720</xdr:rowOff>
    </xdr:from>
    <xdr:to>
      <xdr:col>1</xdr:col>
      <xdr:colOff>3443151</xdr:colOff>
      <xdr:row>8</xdr:row>
      <xdr:rowOff>4354</xdr:rowOff>
    </xdr:to>
    <xdr:sp macro="" textlink="">
      <xdr:nvSpPr>
        <xdr:cNvPr id="4" name="TextBox 3"/>
        <xdr:cNvSpPr txBox="1"/>
      </xdr:nvSpPr>
      <xdr:spPr>
        <a:xfrm>
          <a:off x="175260" y="530629"/>
          <a:ext cx="3669673" cy="1371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5" name="TextBox 4"/>
        <xdr:cNvSpPr txBox="1"/>
      </xdr:nvSpPr>
      <xdr:spPr>
        <a:xfrm>
          <a:off x="152400" y="547947"/>
          <a:ext cx="3670762" cy="1365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6" name="TextBox 5"/>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7" name="TextBox 6"/>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175260</xdr:colOff>
      <xdr:row>2</xdr:row>
      <xdr:rowOff>45720</xdr:rowOff>
    </xdr:from>
    <xdr:to>
      <xdr:col>1</xdr:col>
      <xdr:colOff>3443151</xdr:colOff>
      <xdr:row>8</xdr:row>
      <xdr:rowOff>4354</xdr:rowOff>
    </xdr:to>
    <xdr:sp macro="" textlink="">
      <xdr:nvSpPr>
        <xdr:cNvPr id="2" name="TextBox 1"/>
        <xdr:cNvSpPr txBox="1"/>
      </xdr:nvSpPr>
      <xdr:spPr>
        <a:xfrm>
          <a:off x="175260" y="53340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3" name="TextBox 2"/>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175260</xdr:colOff>
      <xdr:row>2</xdr:row>
      <xdr:rowOff>45720</xdr:rowOff>
    </xdr:from>
    <xdr:to>
      <xdr:col>1</xdr:col>
      <xdr:colOff>3443151</xdr:colOff>
      <xdr:row>8</xdr:row>
      <xdr:rowOff>4354</xdr:rowOff>
    </xdr:to>
    <xdr:sp macro="" textlink="">
      <xdr:nvSpPr>
        <xdr:cNvPr id="4" name="TextBox 3"/>
        <xdr:cNvSpPr txBox="1"/>
      </xdr:nvSpPr>
      <xdr:spPr>
        <a:xfrm>
          <a:off x="175260" y="530629"/>
          <a:ext cx="3669673" cy="1371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5" name="TextBox 4"/>
        <xdr:cNvSpPr txBox="1"/>
      </xdr:nvSpPr>
      <xdr:spPr>
        <a:xfrm>
          <a:off x="152400" y="547947"/>
          <a:ext cx="3670762" cy="1365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6" name="TextBox 5"/>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7" name="TextBox 6"/>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175260</xdr:colOff>
      <xdr:row>2</xdr:row>
      <xdr:rowOff>45720</xdr:rowOff>
    </xdr:from>
    <xdr:to>
      <xdr:col>1</xdr:col>
      <xdr:colOff>608511</xdr:colOff>
      <xdr:row>8</xdr:row>
      <xdr:rowOff>4354</xdr:rowOff>
    </xdr:to>
    <xdr:sp macro="" textlink="">
      <xdr:nvSpPr>
        <xdr:cNvPr id="2" name="TextBox 1"/>
        <xdr:cNvSpPr txBox="1"/>
      </xdr:nvSpPr>
      <xdr:spPr>
        <a:xfrm>
          <a:off x="175260" y="53340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175260</xdr:colOff>
      <xdr:row>2</xdr:row>
      <xdr:rowOff>45720</xdr:rowOff>
    </xdr:from>
    <xdr:to>
      <xdr:col>1</xdr:col>
      <xdr:colOff>3443151</xdr:colOff>
      <xdr:row>8</xdr:row>
      <xdr:rowOff>4354</xdr:rowOff>
    </xdr:to>
    <xdr:sp macro="" textlink="">
      <xdr:nvSpPr>
        <xdr:cNvPr id="3" name="TextBox 2"/>
        <xdr:cNvSpPr txBox="1"/>
      </xdr:nvSpPr>
      <xdr:spPr>
        <a:xfrm>
          <a:off x="175260" y="53340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4" name="TextBox 3"/>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5" name="TextBox 4"/>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175260</xdr:colOff>
      <xdr:row>2</xdr:row>
      <xdr:rowOff>45720</xdr:rowOff>
    </xdr:from>
    <xdr:to>
      <xdr:col>1</xdr:col>
      <xdr:colOff>608511</xdr:colOff>
      <xdr:row>8</xdr:row>
      <xdr:rowOff>4354</xdr:rowOff>
    </xdr:to>
    <xdr:sp macro="" textlink="">
      <xdr:nvSpPr>
        <xdr:cNvPr id="6" name="TextBox 5"/>
        <xdr:cNvSpPr txBox="1"/>
      </xdr:nvSpPr>
      <xdr:spPr>
        <a:xfrm>
          <a:off x="175260" y="530629"/>
          <a:ext cx="835033" cy="1371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175260</xdr:colOff>
      <xdr:row>2</xdr:row>
      <xdr:rowOff>45720</xdr:rowOff>
    </xdr:from>
    <xdr:to>
      <xdr:col>1</xdr:col>
      <xdr:colOff>3443151</xdr:colOff>
      <xdr:row>8</xdr:row>
      <xdr:rowOff>4354</xdr:rowOff>
    </xdr:to>
    <xdr:sp macro="" textlink="">
      <xdr:nvSpPr>
        <xdr:cNvPr id="7" name="TextBox 6"/>
        <xdr:cNvSpPr txBox="1"/>
      </xdr:nvSpPr>
      <xdr:spPr>
        <a:xfrm>
          <a:off x="175260" y="530629"/>
          <a:ext cx="3669673" cy="1371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8" name="TextBox 7"/>
        <xdr:cNvSpPr txBox="1"/>
      </xdr:nvSpPr>
      <xdr:spPr>
        <a:xfrm>
          <a:off x="152400" y="547947"/>
          <a:ext cx="3670762" cy="1365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9" name="TextBox 8"/>
        <xdr:cNvSpPr txBox="1"/>
      </xdr:nvSpPr>
      <xdr:spPr>
        <a:xfrm>
          <a:off x="152400" y="547947"/>
          <a:ext cx="3670762" cy="1365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10" name="TextBox 9"/>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twoCellAnchor>
    <xdr:from>
      <xdr:col>0</xdr:col>
      <xdr:colOff>152400</xdr:colOff>
      <xdr:row>3</xdr:row>
      <xdr:rowOff>7620</xdr:rowOff>
    </xdr:from>
    <xdr:to>
      <xdr:col>1</xdr:col>
      <xdr:colOff>3421380</xdr:colOff>
      <xdr:row>8</xdr:row>
      <xdr:rowOff>15240</xdr:rowOff>
    </xdr:to>
    <xdr:sp macro="" textlink="">
      <xdr:nvSpPr>
        <xdr:cNvPr id="11" name="TextBox 10"/>
        <xdr:cNvSpPr txBox="1"/>
      </xdr:nvSpPr>
      <xdr:spPr>
        <a:xfrm>
          <a:off x="152400" y="548640"/>
          <a:ext cx="36728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161365</xdr:colOff>
      <xdr:row>2</xdr:row>
      <xdr:rowOff>35858</xdr:rowOff>
    </xdr:from>
    <xdr:to>
      <xdr:col>1</xdr:col>
      <xdr:colOff>3429704</xdr:colOff>
      <xdr:row>7</xdr:row>
      <xdr:rowOff>346357</xdr:rowOff>
    </xdr:to>
    <xdr:sp macro="" textlink="">
      <xdr:nvSpPr>
        <xdr:cNvPr id="2" name="TextBox 1"/>
        <xdr:cNvSpPr txBox="1"/>
      </xdr:nvSpPr>
      <xdr:spPr>
        <a:xfrm>
          <a:off x="161365" y="519952"/>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236220</xdr:colOff>
      <xdr:row>2</xdr:row>
      <xdr:rowOff>38100</xdr:rowOff>
    </xdr:from>
    <xdr:to>
      <xdr:col>1</xdr:col>
      <xdr:colOff>3504111</xdr:colOff>
      <xdr:row>7</xdr:row>
      <xdr:rowOff>354874</xdr:rowOff>
    </xdr:to>
    <xdr:sp macro="" textlink="">
      <xdr:nvSpPr>
        <xdr:cNvPr id="2" name="TextBox 1"/>
        <xdr:cNvSpPr txBox="1"/>
      </xdr:nvSpPr>
      <xdr:spPr>
        <a:xfrm>
          <a:off x="236220" y="525780"/>
          <a:ext cx="3671751" cy="13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b="1" i="0" u="none" strike="noStrike">
              <a:solidFill>
                <a:schemeClr val="dk1"/>
              </a:solidFill>
              <a:effectLst/>
              <a:latin typeface="+mn-lt"/>
              <a:ea typeface="+mn-ea"/>
              <a:cs typeface="+mn-cs"/>
            </a:rPr>
            <a:t>Click on the evaluation metric (right) to link to its corresponding sub-table.</a:t>
          </a:r>
        </a:p>
        <a:p>
          <a:pPr>
            <a:spcAft>
              <a:spcPts val="600"/>
            </a:spcAft>
          </a:pPr>
          <a:r>
            <a:rPr lang="en-US" sz="1100" b="1" i="1" u="none" strike="noStrike">
              <a:solidFill>
                <a:schemeClr val="dk1"/>
              </a:solidFill>
              <a:effectLst/>
              <a:latin typeface="+mn-lt"/>
              <a:ea typeface="+mn-ea"/>
              <a:cs typeface="+mn-cs"/>
            </a:rPr>
            <a:t>COP effect values</a:t>
          </a:r>
          <a:r>
            <a:rPr lang="en-US" sz="1100" b="1" i="1" u="none" strike="noStrike" baseline="0">
              <a:solidFill>
                <a:schemeClr val="dk1"/>
              </a:solidFill>
              <a:effectLst/>
              <a:latin typeface="+mn-lt"/>
              <a:ea typeface="+mn-ea"/>
              <a:cs typeface="+mn-cs"/>
            </a:rPr>
            <a:t> are entered based on the evaluation metric (intensity, context, or duration), COP activity, and type of effect.</a:t>
          </a:r>
          <a:endParaRPr lang="en-US" sz="1100" b="0" i="1" u="none" strike="noStrik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AR984"/>
  <sheetViews>
    <sheetView tabSelected="1" zoomScaleNormal="100" workbookViewId="0">
      <pane xSplit="2" topLeftCell="C1" activePane="topRight" state="frozen"/>
      <selection pane="topRight" activeCell="C7" sqref="C7"/>
    </sheetView>
  </sheetViews>
  <sheetFormatPr defaultColWidth="20.88671875" defaultRowHeight="13.2"/>
  <cols>
    <col min="1" max="1" width="5.109375" style="59" customWidth="1"/>
    <col min="2" max="2" width="45.6640625" style="61" customWidth="1"/>
    <col min="3" max="3" width="14" style="59" customWidth="1"/>
    <col min="4" max="16384" width="20.88671875" style="59"/>
  </cols>
  <sheetData>
    <row r="1" spans="2:5">
      <c r="D1" s="313"/>
      <c r="E1" s="313"/>
    </row>
    <row r="2" spans="2:5" ht="13.8" thickBot="1"/>
    <row r="3" spans="2:5" ht="13.8" thickBot="1">
      <c r="B3" s="314" t="s">
        <v>240</v>
      </c>
    </row>
    <row r="4" spans="2:5">
      <c r="B4" s="315" t="s">
        <v>241</v>
      </c>
    </row>
    <row r="5" spans="2:5">
      <c r="B5" s="315" t="s">
        <v>242</v>
      </c>
    </row>
    <row r="6" spans="2:5">
      <c r="B6" s="315" t="s">
        <v>243</v>
      </c>
    </row>
    <row r="7" spans="2:5">
      <c r="B7" s="315" t="s">
        <v>244</v>
      </c>
    </row>
    <row r="8" spans="2:5">
      <c r="B8" s="315" t="s">
        <v>245</v>
      </c>
    </row>
    <row r="9" spans="2:5">
      <c r="B9" s="315" t="s">
        <v>246</v>
      </c>
    </row>
    <row r="10" spans="2:5" ht="13.8" thickBot="1">
      <c r="B10" s="316" t="s">
        <v>247</v>
      </c>
    </row>
    <row r="11" spans="2:5">
      <c r="B11" s="317" t="s">
        <v>248</v>
      </c>
    </row>
    <row r="12" spans="2:5">
      <c r="B12" s="58"/>
    </row>
    <row r="13" spans="2:5">
      <c r="B13" s="58"/>
    </row>
    <row r="14" spans="2:5">
      <c r="B14" s="58" t="s">
        <v>249</v>
      </c>
    </row>
    <row r="15" spans="2:5">
      <c r="B15" s="58"/>
    </row>
    <row r="16" spans="2:5">
      <c r="B16" s="59"/>
    </row>
    <row r="17" spans="2:11">
      <c r="B17" s="58"/>
    </row>
    <row r="18" spans="2:11">
      <c r="B18" s="58"/>
    </row>
    <row r="19" spans="2:11">
      <c r="B19" s="58"/>
    </row>
    <row r="20" spans="2:11">
      <c r="B20" s="58"/>
    </row>
    <row r="21" spans="2:11">
      <c r="B21" s="58"/>
    </row>
    <row r="22" spans="2:11">
      <c r="B22" s="58"/>
    </row>
    <row r="23" spans="2:11">
      <c r="B23" s="58"/>
    </row>
    <row r="24" spans="2:11">
      <c r="B24" s="58"/>
    </row>
    <row r="25" spans="2:11">
      <c r="B25" s="58"/>
    </row>
    <row r="26" spans="2:11">
      <c r="B26" s="58"/>
    </row>
    <row r="27" spans="2:11">
      <c r="B27" s="58"/>
    </row>
    <row r="28" spans="2:11">
      <c r="B28" s="58"/>
    </row>
    <row r="29" spans="2:11">
      <c r="B29" s="58"/>
    </row>
    <row r="30" spans="2:11">
      <c r="B30" s="58"/>
      <c r="C30" s="60"/>
      <c r="D30" s="61"/>
      <c r="E30" s="61"/>
      <c r="F30" s="62"/>
      <c r="G30" s="61"/>
      <c r="H30" s="61"/>
      <c r="I30" s="61"/>
      <c r="J30" s="61"/>
      <c r="K30" s="61"/>
    </row>
    <row r="31" spans="2:11">
      <c r="B31" s="58"/>
      <c r="C31" s="60"/>
      <c r="D31" s="61"/>
      <c r="E31" s="58"/>
      <c r="F31" s="62"/>
      <c r="G31" s="61"/>
      <c r="H31" s="61"/>
      <c r="J31" s="61"/>
      <c r="K31" s="61"/>
    </row>
    <row r="32" spans="2:11">
      <c r="B32" s="58"/>
      <c r="C32" s="60"/>
      <c r="D32" s="61"/>
      <c r="E32" s="58"/>
      <c r="F32" s="62"/>
      <c r="G32" s="61"/>
      <c r="H32" s="61"/>
      <c r="J32" s="61"/>
      <c r="K32" s="61"/>
    </row>
    <row r="33" spans="2:44">
      <c r="B33" s="58"/>
      <c r="C33" s="60"/>
      <c r="D33" s="61"/>
      <c r="E33" s="58"/>
      <c r="F33" s="62"/>
      <c r="G33" s="61"/>
      <c r="H33" s="61"/>
      <c r="J33" s="61"/>
      <c r="K33" s="61"/>
    </row>
    <row r="34" spans="2:44">
      <c r="B34" s="58"/>
    </row>
    <row r="35" spans="2:44">
      <c r="B35" s="58"/>
    </row>
    <row r="36" spans="2:44">
      <c r="B36" s="58"/>
    </row>
    <row r="37" spans="2:44">
      <c r="B37" s="58"/>
    </row>
    <row r="38" spans="2:44">
      <c r="B38" s="58"/>
    </row>
    <row r="39" spans="2:44">
      <c r="B39" s="58"/>
    </row>
    <row r="40" spans="2:44">
      <c r="B40" s="58"/>
    </row>
    <row r="41" spans="2:44">
      <c r="B41" s="58"/>
    </row>
    <row r="42" spans="2:44">
      <c r="B42" s="58"/>
      <c r="AR42" s="325" t="s">
        <v>250</v>
      </c>
    </row>
    <row r="43" spans="2:44">
      <c r="B43" s="58"/>
    </row>
    <row r="44" spans="2:44">
      <c r="B44" s="58"/>
    </row>
    <row r="45" spans="2:44">
      <c r="B45" s="58"/>
    </row>
    <row r="46" spans="2:44">
      <c r="B46" s="58"/>
    </row>
    <row r="47" spans="2:44">
      <c r="B47" s="58"/>
    </row>
    <row r="48" spans="2:44">
      <c r="B48" s="58"/>
    </row>
    <row r="49" spans="2:32">
      <c r="B49" s="58"/>
      <c r="N49" s="325" t="s">
        <v>250</v>
      </c>
    </row>
    <row r="50" spans="2:32">
      <c r="B50" s="58"/>
    </row>
    <row r="51" spans="2:32">
      <c r="B51" s="58"/>
      <c r="H51" s="325" t="s">
        <v>250</v>
      </c>
      <c r="T51" s="325" t="s">
        <v>250</v>
      </c>
    </row>
    <row r="52" spans="2:32">
      <c r="B52" s="58"/>
    </row>
    <row r="53" spans="2:32">
      <c r="B53" s="58"/>
    </row>
    <row r="54" spans="2:32">
      <c r="B54" s="58"/>
    </row>
    <row r="55" spans="2:32">
      <c r="B55" s="58"/>
    </row>
    <row r="56" spans="2:32">
      <c r="B56" s="58"/>
    </row>
    <row r="57" spans="2:32">
      <c r="B57" s="58"/>
      <c r="Z57" s="325" t="s">
        <v>250</v>
      </c>
      <c r="AF57" s="325" t="s">
        <v>250</v>
      </c>
    </row>
    <row r="58" spans="2:32">
      <c r="B58" s="58"/>
    </row>
    <row r="59" spans="2:32">
      <c r="B59" s="58"/>
    </row>
    <row r="60" spans="2:32">
      <c r="B60" s="58"/>
    </row>
    <row r="61" spans="2:32">
      <c r="B61" s="58"/>
    </row>
    <row r="62" spans="2:32">
      <c r="B62" s="58"/>
    </row>
    <row r="63" spans="2:32">
      <c r="B63" s="58"/>
    </row>
    <row r="64" spans="2:32">
      <c r="B64" s="58"/>
    </row>
    <row r="65" spans="2:2">
      <c r="B65" s="58"/>
    </row>
    <row r="66" spans="2:2">
      <c r="B66" s="58"/>
    </row>
    <row r="67" spans="2:2">
      <c r="B67" s="58"/>
    </row>
    <row r="68" spans="2:2">
      <c r="B68" s="58"/>
    </row>
    <row r="69" spans="2:2">
      <c r="B69" s="58"/>
    </row>
    <row r="70" spans="2:2">
      <c r="B70" s="58"/>
    </row>
    <row r="71" spans="2:2">
      <c r="B71" s="58"/>
    </row>
    <row r="72" spans="2:2">
      <c r="B72" s="58"/>
    </row>
    <row r="73" spans="2:2">
      <c r="B73" s="58"/>
    </row>
    <row r="74" spans="2:2">
      <c r="B74" s="58"/>
    </row>
    <row r="75" spans="2:2">
      <c r="B75" s="58"/>
    </row>
    <row r="76" spans="2:2">
      <c r="B76" s="58"/>
    </row>
    <row r="77" spans="2:2">
      <c r="B77" s="58"/>
    </row>
    <row r="78" spans="2:2">
      <c r="B78" s="58"/>
    </row>
    <row r="79" spans="2:2">
      <c r="B79" s="58"/>
    </row>
    <row r="80" spans="2:2">
      <c r="B80" s="58"/>
    </row>
    <row r="81" spans="2:2">
      <c r="B81" s="58"/>
    </row>
    <row r="82" spans="2:2">
      <c r="B82" s="58"/>
    </row>
    <row r="83" spans="2:2">
      <c r="B83" s="58"/>
    </row>
    <row r="84" spans="2:2">
      <c r="B84" s="58"/>
    </row>
    <row r="85" spans="2:2">
      <c r="B85" s="58"/>
    </row>
    <row r="86" spans="2:2">
      <c r="B86" s="58"/>
    </row>
    <row r="87" spans="2:2">
      <c r="B87" s="58"/>
    </row>
    <row r="88" spans="2:2">
      <c r="B88" s="58"/>
    </row>
    <row r="89" spans="2:2">
      <c r="B89" s="58"/>
    </row>
    <row r="90" spans="2:2">
      <c r="B90" s="58"/>
    </row>
    <row r="91" spans="2:2">
      <c r="B91" s="58"/>
    </row>
    <row r="92" spans="2:2">
      <c r="B92" s="58"/>
    </row>
    <row r="93" spans="2:2">
      <c r="B93" s="58"/>
    </row>
    <row r="94" spans="2:2">
      <c r="B94" s="58"/>
    </row>
    <row r="95" spans="2:2">
      <c r="B95" s="58"/>
    </row>
    <row r="96" spans="2:2">
      <c r="B96" s="58"/>
    </row>
    <row r="97" spans="2:2">
      <c r="B97" s="58"/>
    </row>
    <row r="98" spans="2:2">
      <c r="B98" s="58"/>
    </row>
    <row r="99" spans="2:2">
      <c r="B99" s="58"/>
    </row>
    <row r="100" spans="2:2">
      <c r="B100" s="58"/>
    </row>
    <row r="101" spans="2:2">
      <c r="B101" s="58"/>
    </row>
    <row r="102" spans="2:2">
      <c r="B102" s="58"/>
    </row>
    <row r="103" spans="2:2">
      <c r="B103" s="58"/>
    </row>
    <row r="104" spans="2:2">
      <c r="B104" s="58"/>
    </row>
    <row r="105" spans="2:2">
      <c r="B105" s="58"/>
    </row>
    <row r="106" spans="2:2">
      <c r="B106" s="58"/>
    </row>
    <row r="107" spans="2:2">
      <c r="B107" s="58"/>
    </row>
    <row r="108" spans="2:2">
      <c r="B108" s="58"/>
    </row>
    <row r="109" spans="2:2">
      <c r="B109" s="58"/>
    </row>
    <row r="110" spans="2:2">
      <c r="B110" s="58"/>
    </row>
    <row r="111" spans="2:2">
      <c r="B111" s="58"/>
    </row>
    <row r="112" spans="2:2">
      <c r="B112" s="58"/>
    </row>
    <row r="113" spans="2:38">
      <c r="B113" s="58"/>
    </row>
    <row r="114" spans="2:38">
      <c r="B114" s="58"/>
    </row>
    <row r="115" spans="2:38">
      <c r="B115" s="58"/>
    </row>
    <row r="116" spans="2:38">
      <c r="B116" s="58"/>
    </row>
    <row r="117" spans="2:38">
      <c r="B117" s="58"/>
    </row>
    <row r="118" spans="2:38">
      <c r="B118" s="58"/>
      <c r="AL118" s="325" t="s">
        <v>250</v>
      </c>
    </row>
    <row r="119" spans="2:38">
      <c r="B119" s="58"/>
    </row>
    <row r="120" spans="2:38">
      <c r="B120" s="58"/>
    </row>
    <row r="121" spans="2:38">
      <c r="B121" s="58"/>
    </row>
    <row r="122" spans="2:38">
      <c r="B122" s="58"/>
    </row>
    <row r="123" spans="2:38">
      <c r="B123" s="58"/>
    </row>
    <row r="124" spans="2:38">
      <c r="B124" s="58"/>
    </row>
    <row r="125" spans="2:38">
      <c r="B125" s="58"/>
    </row>
    <row r="126" spans="2:38">
      <c r="B126" s="58"/>
    </row>
    <row r="127" spans="2:38">
      <c r="B127" s="58"/>
    </row>
    <row r="128" spans="2:38">
      <c r="B128" s="58"/>
    </row>
    <row r="129" spans="2:2">
      <c r="B129" s="58"/>
    </row>
    <row r="130" spans="2:2">
      <c r="B130" s="58"/>
    </row>
    <row r="131" spans="2:2">
      <c r="B131" s="58"/>
    </row>
    <row r="132" spans="2:2">
      <c r="B132" s="58"/>
    </row>
    <row r="133" spans="2:2">
      <c r="B133" s="58"/>
    </row>
    <row r="134" spans="2:2">
      <c r="B134" s="58"/>
    </row>
    <row r="135" spans="2:2">
      <c r="B135" s="58"/>
    </row>
    <row r="136" spans="2:2">
      <c r="B136" s="58"/>
    </row>
    <row r="137" spans="2:2">
      <c r="B137" s="58"/>
    </row>
    <row r="138" spans="2:2">
      <c r="B138" s="58"/>
    </row>
    <row r="139" spans="2:2">
      <c r="B139" s="58"/>
    </row>
    <row r="140" spans="2:2">
      <c r="B140" s="58"/>
    </row>
    <row r="141" spans="2:2">
      <c r="B141" s="58"/>
    </row>
    <row r="142" spans="2:2">
      <c r="B142" s="58"/>
    </row>
    <row r="143" spans="2:2">
      <c r="B143" s="58"/>
    </row>
    <row r="144" spans="2:2">
      <c r="B144" s="58"/>
    </row>
    <row r="145" spans="2:2">
      <c r="B145" s="58"/>
    </row>
    <row r="146" spans="2:2">
      <c r="B146" s="58"/>
    </row>
    <row r="147" spans="2:2">
      <c r="B147" s="58"/>
    </row>
    <row r="148" spans="2:2">
      <c r="B148" s="58"/>
    </row>
    <row r="149" spans="2:2">
      <c r="B149" s="58"/>
    </row>
    <row r="150" spans="2:2">
      <c r="B150" s="58"/>
    </row>
    <row r="151" spans="2:2">
      <c r="B151" s="58"/>
    </row>
    <row r="152" spans="2:2">
      <c r="B152" s="58"/>
    </row>
    <row r="153" spans="2:2">
      <c r="B153" s="58"/>
    </row>
    <row r="154" spans="2:2">
      <c r="B154" s="58"/>
    </row>
    <row r="155" spans="2:2">
      <c r="B155" s="58"/>
    </row>
    <row r="156" spans="2:2">
      <c r="B156" s="58"/>
    </row>
    <row r="157" spans="2:2">
      <c r="B157" s="58"/>
    </row>
    <row r="158" spans="2:2">
      <c r="B158" s="58"/>
    </row>
    <row r="159" spans="2:2">
      <c r="B159" s="58"/>
    </row>
    <row r="160" spans="2:2">
      <c r="B160" s="58"/>
    </row>
    <row r="161" spans="2:2">
      <c r="B161" s="58"/>
    </row>
    <row r="162" spans="2:2">
      <c r="B162" s="58"/>
    </row>
    <row r="163" spans="2:2">
      <c r="B163" s="58"/>
    </row>
    <row r="164" spans="2:2">
      <c r="B164" s="58"/>
    </row>
    <row r="165" spans="2:2">
      <c r="B165" s="58"/>
    </row>
    <row r="166" spans="2:2">
      <c r="B166" s="58"/>
    </row>
    <row r="167" spans="2:2">
      <c r="B167" s="58"/>
    </row>
    <row r="168" spans="2:2">
      <c r="B168" s="58"/>
    </row>
    <row r="169" spans="2:2">
      <c r="B169" s="58"/>
    </row>
    <row r="170" spans="2:2">
      <c r="B170" s="58"/>
    </row>
    <row r="171" spans="2:2">
      <c r="B171" s="58"/>
    </row>
    <row r="172" spans="2:2">
      <c r="B172" s="58"/>
    </row>
    <row r="173" spans="2:2">
      <c r="B173" s="58"/>
    </row>
    <row r="174" spans="2:2">
      <c r="B174" s="58"/>
    </row>
    <row r="175" spans="2:2">
      <c r="B175" s="58"/>
    </row>
    <row r="176" spans="2:2">
      <c r="B176" s="58"/>
    </row>
    <row r="177" spans="2:2">
      <c r="B177" s="58"/>
    </row>
    <row r="178" spans="2:2">
      <c r="B178" s="58"/>
    </row>
    <row r="179" spans="2:2">
      <c r="B179" s="58"/>
    </row>
    <row r="180" spans="2:2">
      <c r="B180" s="58"/>
    </row>
    <row r="181" spans="2:2">
      <c r="B181" s="58"/>
    </row>
    <row r="182" spans="2:2">
      <c r="B182" s="58"/>
    </row>
    <row r="183" spans="2:2">
      <c r="B183" s="58"/>
    </row>
    <row r="184" spans="2:2">
      <c r="B184" s="58"/>
    </row>
    <row r="185" spans="2:2">
      <c r="B185" s="58"/>
    </row>
    <row r="186" spans="2:2">
      <c r="B186" s="58"/>
    </row>
    <row r="187" spans="2:2">
      <c r="B187" s="58"/>
    </row>
    <row r="188" spans="2:2">
      <c r="B188" s="58"/>
    </row>
    <row r="189" spans="2:2">
      <c r="B189" s="58"/>
    </row>
    <row r="190" spans="2:2">
      <c r="B190" s="58"/>
    </row>
    <row r="191" spans="2:2">
      <c r="B191" s="58"/>
    </row>
    <row r="192" spans="2:2">
      <c r="B192" s="58"/>
    </row>
    <row r="193" spans="2:2">
      <c r="B193" s="58"/>
    </row>
    <row r="194" spans="2:2">
      <c r="B194" s="58"/>
    </row>
    <row r="195" spans="2:2">
      <c r="B195" s="58"/>
    </row>
    <row r="196" spans="2:2">
      <c r="B196" s="58"/>
    </row>
    <row r="197" spans="2:2">
      <c r="B197" s="58"/>
    </row>
    <row r="198" spans="2:2">
      <c r="B198" s="58"/>
    </row>
    <row r="199" spans="2:2">
      <c r="B199" s="58"/>
    </row>
    <row r="200" spans="2:2">
      <c r="B200" s="58"/>
    </row>
    <row r="201" spans="2:2">
      <c r="B201" s="58"/>
    </row>
    <row r="202" spans="2:2">
      <c r="B202" s="58"/>
    </row>
    <row r="203" spans="2:2">
      <c r="B203" s="58"/>
    </row>
    <row r="204" spans="2:2">
      <c r="B204" s="58"/>
    </row>
    <row r="205" spans="2:2">
      <c r="B205" s="58"/>
    </row>
    <row r="206" spans="2:2">
      <c r="B206" s="58"/>
    </row>
    <row r="207" spans="2:2">
      <c r="B207" s="58"/>
    </row>
    <row r="208" spans="2:2">
      <c r="B208" s="58"/>
    </row>
    <row r="209" spans="2:2">
      <c r="B209" s="58"/>
    </row>
    <row r="210" spans="2:2">
      <c r="B210" s="58"/>
    </row>
    <row r="211" spans="2:2">
      <c r="B211" s="58"/>
    </row>
    <row r="212" spans="2:2">
      <c r="B212" s="58"/>
    </row>
    <row r="213" spans="2:2">
      <c r="B213" s="58"/>
    </row>
    <row r="214" spans="2:2">
      <c r="B214" s="58"/>
    </row>
    <row r="215" spans="2:2">
      <c r="B215" s="58"/>
    </row>
    <row r="216" spans="2:2">
      <c r="B216" s="58"/>
    </row>
    <row r="217" spans="2:2">
      <c r="B217" s="58"/>
    </row>
    <row r="218" spans="2:2">
      <c r="B218" s="58"/>
    </row>
    <row r="219" spans="2:2">
      <c r="B219" s="58"/>
    </row>
    <row r="220" spans="2:2">
      <c r="B220" s="58"/>
    </row>
    <row r="221" spans="2:2">
      <c r="B221" s="58"/>
    </row>
    <row r="222" spans="2:2">
      <c r="B222" s="58"/>
    </row>
    <row r="223" spans="2:2">
      <c r="B223" s="58"/>
    </row>
    <row r="224" spans="2:2">
      <c r="B224" s="58"/>
    </row>
    <row r="225" spans="2:2">
      <c r="B225" s="58"/>
    </row>
    <row r="226" spans="2:2">
      <c r="B226" s="58"/>
    </row>
    <row r="227" spans="2:2">
      <c r="B227" s="58"/>
    </row>
    <row r="228" spans="2:2">
      <c r="B228" s="58"/>
    </row>
    <row r="229" spans="2:2">
      <c r="B229" s="58"/>
    </row>
    <row r="230" spans="2:2">
      <c r="B230" s="58"/>
    </row>
    <row r="231" spans="2:2">
      <c r="B231" s="58"/>
    </row>
    <row r="232" spans="2:2">
      <c r="B232" s="58"/>
    </row>
    <row r="233" spans="2:2">
      <c r="B233" s="58"/>
    </row>
    <row r="234" spans="2:2">
      <c r="B234" s="58"/>
    </row>
    <row r="235" spans="2:2">
      <c r="B235" s="58"/>
    </row>
    <row r="236" spans="2:2">
      <c r="B236" s="58"/>
    </row>
    <row r="237" spans="2:2">
      <c r="B237" s="58"/>
    </row>
    <row r="238" spans="2:2">
      <c r="B238" s="58"/>
    </row>
    <row r="239" spans="2:2">
      <c r="B239" s="58"/>
    </row>
    <row r="240" spans="2:2">
      <c r="B240" s="58"/>
    </row>
    <row r="241" spans="2:2">
      <c r="B241" s="58"/>
    </row>
    <row r="242" spans="2:2">
      <c r="B242" s="58"/>
    </row>
    <row r="243" spans="2:2">
      <c r="B243" s="58"/>
    </row>
    <row r="244" spans="2:2">
      <c r="B244" s="58"/>
    </row>
    <row r="245" spans="2:2">
      <c r="B245" s="58"/>
    </row>
    <row r="246" spans="2:2">
      <c r="B246" s="58"/>
    </row>
    <row r="247" spans="2:2">
      <c r="B247" s="58"/>
    </row>
    <row r="248" spans="2:2">
      <c r="B248" s="58"/>
    </row>
    <row r="249" spans="2:2">
      <c r="B249" s="58"/>
    </row>
    <row r="250" spans="2:2">
      <c r="B250" s="58"/>
    </row>
    <row r="251" spans="2:2">
      <c r="B251" s="58"/>
    </row>
    <row r="252" spans="2:2">
      <c r="B252" s="58"/>
    </row>
    <row r="253" spans="2:2">
      <c r="B253" s="58"/>
    </row>
    <row r="254" spans="2:2">
      <c r="B254" s="58"/>
    </row>
    <row r="255" spans="2:2">
      <c r="B255" s="58"/>
    </row>
    <row r="256" spans="2:2">
      <c r="B256" s="58"/>
    </row>
    <row r="257" spans="2:2">
      <c r="B257" s="58"/>
    </row>
    <row r="258" spans="2:2">
      <c r="B258" s="58"/>
    </row>
    <row r="259" spans="2:2">
      <c r="B259" s="58"/>
    </row>
    <row r="260" spans="2:2">
      <c r="B260" s="58"/>
    </row>
    <row r="261" spans="2:2">
      <c r="B261" s="58"/>
    </row>
    <row r="262" spans="2:2">
      <c r="B262" s="58"/>
    </row>
    <row r="263" spans="2:2">
      <c r="B263" s="58"/>
    </row>
    <row r="264" spans="2:2">
      <c r="B264" s="58"/>
    </row>
    <row r="265" spans="2:2">
      <c r="B265" s="58"/>
    </row>
    <row r="266" spans="2:2">
      <c r="B266" s="58"/>
    </row>
    <row r="267" spans="2:2">
      <c r="B267" s="58"/>
    </row>
    <row r="268" spans="2:2">
      <c r="B268" s="58"/>
    </row>
    <row r="269" spans="2:2">
      <c r="B269" s="58"/>
    </row>
    <row r="270" spans="2:2">
      <c r="B270" s="58"/>
    </row>
    <row r="271" spans="2:2">
      <c r="B271" s="58"/>
    </row>
    <row r="272" spans="2:2">
      <c r="B272" s="58"/>
    </row>
    <row r="273" spans="2:2">
      <c r="B273" s="58"/>
    </row>
    <row r="274" spans="2:2">
      <c r="B274" s="58"/>
    </row>
    <row r="275" spans="2:2">
      <c r="B275" s="58"/>
    </row>
    <row r="276" spans="2:2">
      <c r="B276" s="58"/>
    </row>
    <row r="277" spans="2:2">
      <c r="B277" s="58"/>
    </row>
    <row r="278" spans="2:2">
      <c r="B278" s="58"/>
    </row>
    <row r="279" spans="2:2">
      <c r="B279" s="58"/>
    </row>
    <row r="280" spans="2:2">
      <c r="B280" s="58"/>
    </row>
    <row r="281" spans="2:2">
      <c r="B281" s="58"/>
    </row>
    <row r="282" spans="2:2">
      <c r="B282" s="58"/>
    </row>
    <row r="283" spans="2:2">
      <c r="B283" s="58"/>
    </row>
    <row r="284" spans="2:2">
      <c r="B284" s="58"/>
    </row>
    <row r="285" spans="2:2">
      <c r="B285" s="58"/>
    </row>
    <row r="286" spans="2:2">
      <c r="B286" s="58"/>
    </row>
    <row r="287" spans="2:2">
      <c r="B287" s="58"/>
    </row>
    <row r="288" spans="2:2">
      <c r="B288" s="58"/>
    </row>
    <row r="289" spans="2:2">
      <c r="B289" s="58"/>
    </row>
    <row r="290" spans="2:2">
      <c r="B290" s="58"/>
    </row>
    <row r="291" spans="2:2">
      <c r="B291" s="58"/>
    </row>
    <row r="292" spans="2:2">
      <c r="B292" s="58"/>
    </row>
    <row r="293" spans="2:2">
      <c r="B293" s="58"/>
    </row>
    <row r="294" spans="2:2">
      <c r="B294" s="58"/>
    </row>
    <row r="295" spans="2:2">
      <c r="B295" s="58"/>
    </row>
    <row r="296" spans="2:2">
      <c r="B296" s="58"/>
    </row>
    <row r="297" spans="2:2">
      <c r="B297" s="58"/>
    </row>
    <row r="298" spans="2:2">
      <c r="B298" s="58"/>
    </row>
    <row r="299" spans="2:2">
      <c r="B299" s="58"/>
    </row>
    <row r="300" spans="2:2">
      <c r="B300" s="58"/>
    </row>
    <row r="301" spans="2:2">
      <c r="B301" s="58"/>
    </row>
    <row r="302" spans="2:2">
      <c r="B302" s="58"/>
    </row>
    <row r="303" spans="2:2">
      <c r="B303" s="58"/>
    </row>
    <row r="304" spans="2:2">
      <c r="B304" s="58"/>
    </row>
    <row r="305" spans="2:2">
      <c r="B305" s="58"/>
    </row>
    <row r="306" spans="2:2">
      <c r="B306" s="58"/>
    </row>
    <row r="307" spans="2:2">
      <c r="B307" s="58"/>
    </row>
    <row r="308" spans="2:2">
      <c r="B308" s="58"/>
    </row>
    <row r="309" spans="2:2">
      <c r="B309" s="58"/>
    </row>
    <row r="310" spans="2:2">
      <c r="B310" s="58"/>
    </row>
    <row r="311" spans="2:2">
      <c r="B311" s="58"/>
    </row>
    <row r="312" spans="2:2">
      <c r="B312" s="58"/>
    </row>
    <row r="313" spans="2:2">
      <c r="B313" s="58"/>
    </row>
    <row r="314" spans="2:2">
      <c r="B314" s="58"/>
    </row>
    <row r="315" spans="2:2">
      <c r="B315" s="58"/>
    </row>
    <row r="316" spans="2:2">
      <c r="B316" s="58"/>
    </row>
    <row r="317" spans="2:2">
      <c r="B317" s="58"/>
    </row>
    <row r="318" spans="2:2">
      <c r="B318" s="58"/>
    </row>
    <row r="319" spans="2:2">
      <c r="B319" s="58"/>
    </row>
    <row r="320" spans="2:2">
      <c r="B320" s="58"/>
    </row>
    <row r="321" spans="2:2">
      <c r="B321" s="58"/>
    </row>
    <row r="322" spans="2:2">
      <c r="B322" s="58"/>
    </row>
    <row r="323" spans="2:2">
      <c r="B323" s="58"/>
    </row>
    <row r="324" spans="2:2">
      <c r="B324" s="58"/>
    </row>
    <row r="325" spans="2:2">
      <c r="B325" s="58"/>
    </row>
    <row r="326" spans="2:2">
      <c r="B326" s="58"/>
    </row>
    <row r="327" spans="2:2">
      <c r="B327" s="58"/>
    </row>
    <row r="328" spans="2:2">
      <c r="B328" s="58"/>
    </row>
    <row r="329" spans="2:2">
      <c r="B329" s="58"/>
    </row>
    <row r="330" spans="2:2">
      <c r="B330" s="58"/>
    </row>
    <row r="331" spans="2:2">
      <c r="B331" s="58"/>
    </row>
    <row r="332" spans="2:2">
      <c r="B332" s="58"/>
    </row>
    <row r="333" spans="2:2">
      <c r="B333" s="58"/>
    </row>
    <row r="334" spans="2:2">
      <c r="B334" s="58"/>
    </row>
    <row r="335" spans="2:2">
      <c r="B335" s="58"/>
    </row>
    <row r="336" spans="2:2">
      <c r="B336" s="58"/>
    </row>
    <row r="337" spans="2:2">
      <c r="B337" s="58"/>
    </row>
    <row r="338" spans="2:2">
      <c r="B338" s="58"/>
    </row>
    <row r="339" spans="2:2">
      <c r="B339" s="58"/>
    </row>
    <row r="340" spans="2:2">
      <c r="B340" s="58"/>
    </row>
    <row r="341" spans="2:2">
      <c r="B341" s="58"/>
    </row>
    <row r="342" spans="2:2">
      <c r="B342" s="58"/>
    </row>
    <row r="343" spans="2:2">
      <c r="B343" s="58"/>
    </row>
    <row r="344" spans="2:2">
      <c r="B344" s="58"/>
    </row>
    <row r="345" spans="2:2">
      <c r="B345" s="58"/>
    </row>
    <row r="346" spans="2:2">
      <c r="B346" s="58"/>
    </row>
    <row r="347" spans="2:2">
      <c r="B347" s="58"/>
    </row>
    <row r="348" spans="2:2">
      <c r="B348" s="58"/>
    </row>
    <row r="349" spans="2:2">
      <c r="B349" s="58"/>
    </row>
    <row r="350" spans="2:2">
      <c r="B350" s="58"/>
    </row>
    <row r="351" spans="2:2">
      <c r="B351" s="58"/>
    </row>
    <row r="352" spans="2:2">
      <c r="B352" s="58"/>
    </row>
    <row r="353" spans="2:2">
      <c r="B353" s="58"/>
    </row>
    <row r="354" spans="2:2">
      <c r="B354" s="58"/>
    </row>
    <row r="355" spans="2:2">
      <c r="B355" s="58"/>
    </row>
    <row r="356" spans="2:2">
      <c r="B356" s="58"/>
    </row>
    <row r="357" spans="2:2">
      <c r="B357" s="58"/>
    </row>
    <row r="358" spans="2:2">
      <c r="B358" s="58"/>
    </row>
    <row r="359" spans="2:2">
      <c r="B359" s="58"/>
    </row>
    <row r="360" spans="2:2">
      <c r="B360" s="58"/>
    </row>
    <row r="361" spans="2:2">
      <c r="B361" s="58"/>
    </row>
    <row r="362" spans="2:2">
      <c r="B362" s="58"/>
    </row>
    <row r="363" spans="2:2">
      <c r="B363" s="58"/>
    </row>
    <row r="364" spans="2:2">
      <c r="B364" s="58"/>
    </row>
    <row r="365" spans="2:2">
      <c r="B365" s="58"/>
    </row>
    <row r="366" spans="2:2">
      <c r="B366" s="58"/>
    </row>
    <row r="367" spans="2:2">
      <c r="B367" s="58"/>
    </row>
    <row r="368" spans="2:2">
      <c r="B368" s="58"/>
    </row>
    <row r="369" spans="2:2">
      <c r="B369" s="58"/>
    </row>
    <row r="370" spans="2:2">
      <c r="B370" s="58"/>
    </row>
    <row r="371" spans="2:2">
      <c r="B371" s="58"/>
    </row>
    <row r="372" spans="2:2">
      <c r="B372" s="58"/>
    </row>
    <row r="373" spans="2:2">
      <c r="B373" s="58"/>
    </row>
    <row r="374" spans="2:2">
      <c r="B374" s="58"/>
    </row>
    <row r="375" spans="2:2">
      <c r="B375" s="58"/>
    </row>
    <row r="376" spans="2:2">
      <c r="B376" s="58"/>
    </row>
    <row r="377" spans="2:2">
      <c r="B377" s="58"/>
    </row>
    <row r="378" spans="2:2">
      <c r="B378" s="58"/>
    </row>
    <row r="379" spans="2:2">
      <c r="B379" s="58"/>
    </row>
    <row r="380" spans="2:2">
      <c r="B380" s="58"/>
    </row>
    <row r="381" spans="2:2">
      <c r="B381" s="58"/>
    </row>
    <row r="382" spans="2:2">
      <c r="B382" s="58"/>
    </row>
    <row r="383" spans="2:2">
      <c r="B383" s="58"/>
    </row>
    <row r="384" spans="2:2">
      <c r="B384" s="58"/>
    </row>
    <row r="385" spans="2:2">
      <c r="B385" s="58"/>
    </row>
    <row r="386" spans="2:2">
      <c r="B386" s="58"/>
    </row>
    <row r="387" spans="2:2">
      <c r="B387" s="58"/>
    </row>
    <row r="388" spans="2:2">
      <c r="B388" s="58"/>
    </row>
    <row r="389" spans="2:2">
      <c r="B389" s="58"/>
    </row>
    <row r="390" spans="2:2">
      <c r="B390" s="58"/>
    </row>
    <row r="391" spans="2:2">
      <c r="B391" s="58"/>
    </row>
    <row r="392" spans="2:2">
      <c r="B392" s="58"/>
    </row>
    <row r="393" spans="2:2">
      <c r="B393" s="58"/>
    </row>
    <row r="394" spans="2:2">
      <c r="B394" s="58"/>
    </row>
    <row r="395" spans="2:2">
      <c r="B395" s="58"/>
    </row>
    <row r="396" spans="2:2">
      <c r="B396" s="58"/>
    </row>
    <row r="397" spans="2:2">
      <c r="B397" s="58"/>
    </row>
    <row r="398" spans="2:2">
      <c r="B398" s="58"/>
    </row>
    <row r="399" spans="2:2">
      <c r="B399" s="58"/>
    </row>
    <row r="400" spans="2:2">
      <c r="B400" s="58"/>
    </row>
    <row r="401" spans="2:2">
      <c r="B401" s="58"/>
    </row>
    <row r="402" spans="2:2">
      <c r="B402" s="58"/>
    </row>
    <row r="403" spans="2:2">
      <c r="B403" s="58"/>
    </row>
    <row r="404" spans="2:2">
      <c r="B404" s="58"/>
    </row>
    <row r="405" spans="2:2">
      <c r="B405" s="58"/>
    </row>
    <row r="406" spans="2:2">
      <c r="B406" s="58"/>
    </row>
    <row r="407" spans="2:2">
      <c r="B407" s="58"/>
    </row>
    <row r="408" spans="2:2">
      <c r="B408" s="58"/>
    </row>
    <row r="409" spans="2:2">
      <c r="B409" s="58"/>
    </row>
    <row r="410" spans="2:2">
      <c r="B410" s="58"/>
    </row>
    <row r="411" spans="2:2">
      <c r="B411" s="58"/>
    </row>
    <row r="412" spans="2:2">
      <c r="B412" s="58"/>
    </row>
    <row r="413" spans="2:2">
      <c r="B413" s="58"/>
    </row>
    <row r="414" spans="2:2">
      <c r="B414" s="58"/>
    </row>
    <row r="415" spans="2:2">
      <c r="B415" s="58"/>
    </row>
    <row r="416" spans="2:2">
      <c r="B416" s="58"/>
    </row>
    <row r="417" spans="2:2">
      <c r="B417" s="58"/>
    </row>
    <row r="418" spans="2:2">
      <c r="B418" s="58"/>
    </row>
    <row r="419" spans="2:2">
      <c r="B419" s="58"/>
    </row>
    <row r="420" spans="2:2">
      <c r="B420" s="58"/>
    </row>
    <row r="421" spans="2:2">
      <c r="B421" s="58"/>
    </row>
    <row r="422" spans="2:2">
      <c r="B422" s="58"/>
    </row>
    <row r="423" spans="2:2">
      <c r="B423" s="58"/>
    </row>
    <row r="424" spans="2:2">
      <c r="B424" s="58"/>
    </row>
    <row r="425" spans="2:2">
      <c r="B425" s="58"/>
    </row>
    <row r="426" spans="2:2">
      <c r="B426" s="58"/>
    </row>
    <row r="427" spans="2:2">
      <c r="B427" s="58"/>
    </row>
    <row r="428" spans="2:2">
      <c r="B428" s="58"/>
    </row>
    <row r="429" spans="2:2">
      <c r="B429" s="58"/>
    </row>
    <row r="430" spans="2:2">
      <c r="B430" s="58"/>
    </row>
    <row r="431" spans="2:2">
      <c r="B431" s="58"/>
    </row>
    <row r="432" spans="2:2">
      <c r="B432" s="58"/>
    </row>
    <row r="433" spans="2:2">
      <c r="B433" s="58"/>
    </row>
    <row r="434" spans="2:2">
      <c r="B434" s="58"/>
    </row>
    <row r="435" spans="2:2">
      <c r="B435" s="58"/>
    </row>
    <row r="436" spans="2:2">
      <c r="B436" s="58"/>
    </row>
    <row r="437" spans="2:2">
      <c r="B437" s="58"/>
    </row>
    <row r="438" spans="2:2">
      <c r="B438" s="58"/>
    </row>
    <row r="439" spans="2:2">
      <c r="B439" s="58"/>
    </row>
    <row r="440" spans="2:2">
      <c r="B440" s="58"/>
    </row>
    <row r="441" spans="2:2">
      <c r="B441" s="58"/>
    </row>
    <row r="442" spans="2:2">
      <c r="B442" s="58"/>
    </row>
    <row r="443" spans="2:2">
      <c r="B443" s="58"/>
    </row>
    <row r="444" spans="2:2">
      <c r="B444" s="58"/>
    </row>
    <row r="445" spans="2:2">
      <c r="B445" s="58"/>
    </row>
    <row r="446" spans="2:2">
      <c r="B446" s="58"/>
    </row>
    <row r="447" spans="2:2">
      <c r="B447" s="58"/>
    </row>
    <row r="448" spans="2:2">
      <c r="B448" s="58"/>
    </row>
    <row r="449" spans="2:2">
      <c r="B449" s="58"/>
    </row>
    <row r="450" spans="2:2">
      <c r="B450" s="58"/>
    </row>
    <row r="451" spans="2:2">
      <c r="B451" s="58"/>
    </row>
    <row r="452" spans="2:2">
      <c r="B452" s="58"/>
    </row>
    <row r="453" spans="2:2">
      <c r="B453" s="58"/>
    </row>
    <row r="454" spans="2:2">
      <c r="B454" s="58"/>
    </row>
    <row r="455" spans="2:2">
      <c r="B455" s="58"/>
    </row>
    <row r="456" spans="2:2">
      <c r="B456" s="58"/>
    </row>
    <row r="457" spans="2:2">
      <c r="B457" s="58"/>
    </row>
    <row r="458" spans="2:2">
      <c r="B458" s="58"/>
    </row>
    <row r="459" spans="2:2">
      <c r="B459" s="58"/>
    </row>
    <row r="460" spans="2:2">
      <c r="B460" s="58"/>
    </row>
    <row r="461" spans="2:2">
      <c r="B461" s="58"/>
    </row>
    <row r="462" spans="2:2">
      <c r="B462" s="58"/>
    </row>
    <row r="463" spans="2:2">
      <c r="B463" s="58"/>
    </row>
    <row r="464" spans="2:2">
      <c r="B464" s="58"/>
    </row>
    <row r="465" spans="2:2">
      <c r="B465" s="58"/>
    </row>
    <row r="466" spans="2:2">
      <c r="B466" s="58"/>
    </row>
    <row r="467" spans="2:2">
      <c r="B467" s="58"/>
    </row>
    <row r="468" spans="2:2">
      <c r="B468" s="58"/>
    </row>
    <row r="469" spans="2:2">
      <c r="B469" s="58"/>
    </row>
    <row r="470" spans="2:2">
      <c r="B470" s="58"/>
    </row>
    <row r="471" spans="2:2">
      <c r="B471" s="58"/>
    </row>
    <row r="472" spans="2:2">
      <c r="B472" s="58"/>
    </row>
    <row r="473" spans="2:2">
      <c r="B473" s="58"/>
    </row>
    <row r="474" spans="2:2">
      <c r="B474" s="58"/>
    </row>
    <row r="475" spans="2:2">
      <c r="B475" s="58"/>
    </row>
    <row r="476" spans="2:2">
      <c r="B476" s="58"/>
    </row>
    <row r="477" spans="2:2">
      <c r="B477" s="58"/>
    </row>
    <row r="478" spans="2:2">
      <c r="B478" s="58"/>
    </row>
    <row r="479" spans="2:2">
      <c r="B479" s="58"/>
    </row>
    <row r="480" spans="2:2">
      <c r="B480" s="58"/>
    </row>
    <row r="481" spans="2:2">
      <c r="B481" s="58"/>
    </row>
    <row r="482" spans="2:2">
      <c r="B482" s="58"/>
    </row>
    <row r="483" spans="2:2">
      <c r="B483" s="58"/>
    </row>
    <row r="484" spans="2:2">
      <c r="B484" s="58"/>
    </row>
    <row r="485" spans="2:2">
      <c r="B485" s="58"/>
    </row>
    <row r="486" spans="2:2">
      <c r="B486" s="58"/>
    </row>
    <row r="487" spans="2:2">
      <c r="B487" s="58"/>
    </row>
    <row r="488" spans="2:2">
      <c r="B488" s="58"/>
    </row>
    <row r="489" spans="2:2">
      <c r="B489" s="58"/>
    </row>
    <row r="490" spans="2:2">
      <c r="B490" s="58"/>
    </row>
    <row r="491" spans="2:2">
      <c r="B491" s="58"/>
    </row>
    <row r="492" spans="2:2">
      <c r="B492" s="58"/>
    </row>
    <row r="493" spans="2:2">
      <c r="B493" s="58"/>
    </row>
    <row r="494" spans="2:2">
      <c r="B494" s="58"/>
    </row>
    <row r="495" spans="2:2">
      <c r="B495" s="58"/>
    </row>
    <row r="496" spans="2:2">
      <c r="B496" s="58"/>
    </row>
    <row r="497" spans="2:2">
      <c r="B497" s="58"/>
    </row>
    <row r="498" spans="2:2">
      <c r="B498" s="58"/>
    </row>
    <row r="499" spans="2:2">
      <c r="B499" s="58"/>
    </row>
    <row r="500" spans="2:2">
      <c r="B500" s="58"/>
    </row>
    <row r="501" spans="2:2">
      <c r="B501" s="58"/>
    </row>
    <row r="502" spans="2:2">
      <c r="B502" s="58"/>
    </row>
    <row r="503" spans="2:2">
      <c r="B503" s="58"/>
    </row>
    <row r="504" spans="2:2">
      <c r="B504" s="58"/>
    </row>
    <row r="505" spans="2:2">
      <c r="B505" s="58"/>
    </row>
    <row r="506" spans="2:2">
      <c r="B506" s="58"/>
    </row>
    <row r="507" spans="2:2">
      <c r="B507" s="58"/>
    </row>
    <row r="508" spans="2:2">
      <c r="B508" s="58"/>
    </row>
    <row r="509" spans="2:2">
      <c r="B509" s="58"/>
    </row>
    <row r="510" spans="2:2">
      <c r="B510" s="58"/>
    </row>
    <row r="511" spans="2:2">
      <c r="B511" s="58"/>
    </row>
    <row r="512" spans="2:2">
      <c r="B512" s="58"/>
    </row>
    <row r="513" spans="2:2">
      <c r="B513" s="58"/>
    </row>
    <row r="514" spans="2:2">
      <c r="B514" s="58"/>
    </row>
    <row r="515" spans="2:2">
      <c r="B515" s="58"/>
    </row>
    <row r="516" spans="2:2">
      <c r="B516" s="58"/>
    </row>
    <row r="517" spans="2:2">
      <c r="B517" s="58"/>
    </row>
    <row r="518" spans="2:2">
      <c r="B518" s="58"/>
    </row>
    <row r="519" spans="2:2">
      <c r="B519" s="58"/>
    </row>
    <row r="520" spans="2:2">
      <c r="B520" s="58"/>
    </row>
    <row r="521" spans="2:2">
      <c r="B521" s="58"/>
    </row>
    <row r="522" spans="2:2">
      <c r="B522" s="58"/>
    </row>
    <row r="523" spans="2:2">
      <c r="B523" s="58"/>
    </row>
    <row r="524" spans="2:2">
      <c r="B524" s="58"/>
    </row>
    <row r="525" spans="2:2">
      <c r="B525" s="58"/>
    </row>
    <row r="526" spans="2:2">
      <c r="B526" s="58"/>
    </row>
    <row r="527" spans="2:2">
      <c r="B527" s="58"/>
    </row>
    <row r="528" spans="2:2">
      <c r="B528" s="58"/>
    </row>
    <row r="529" spans="2:2">
      <c r="B529" s="58"/>
    </row>
    <row r="530" spans="2:2">
      <c r="B530" s="58"/>
    </row>
    <row r="531" spans="2:2">
      <c r="B531" s="58"/>
    </row>
    <row r="532" spans="2:2">
      <c r="B532" s="58"/>
    </row>
    <row r="533" spans="2:2">
      <c r="B533" s="58"/>
    </row>
    <row r="534" spans="2:2">
      <c r="B534" s="58"/>
    </row>
    <row r="535" spans="2:2">
      <c r="B535" s="58"/>
    </row>
    <row r="536" spans="2:2">
      <c r="B536" s="58"/>
    </row>
    <row r="537" spans="2:2">
      <c r="B537" s="58"/>
    </row>
    <row r="538" spans="2:2">
      <c r="B538" s="58"/>
    </row>
    <row r="539" spans="2:2">
      <c r="B539" s="58"/>
    </row>
    <row r="540" spans="2:2">
      <c r="B540" s="58"/>
    </row>
    <row r="541" spans="2:2">
      <c r="B541" s="58"/>
    </row>
    <row r="542" spans="2:2">
      <c r="B542" s="58"/>
    </row>
    <row r="543" spans="2:2">
      <c r="B543" s="58"/>
    </row>
    <row r="544" spans="2:2">
      <c r="B544" s="58"/>
    </row>
    <row r="545" spans="2:2">
      <c r="B545" s="58"/>
    </row>
    <row r="546" spans="2:2">
      <c r="B546" s="58"/>
    </row>
    <row r="547" spans="2:2">
      <c r="B547" s="58"/>
    </row>
    <row r="548" spans="2:2">
      <c r="B548" s="58"/>
    </row>
    <row r="549" spans="2:2">
      <c r="B549" s="58"/>
    </row>
    <row r="550" spans="2:2">
      <c r="B550" s="58"/>
    </row>
    <row r="551" spans="2:2">
      <c r="B551" s="58"/>
    </row>
    <row r="552" spans="2:2">
      <c r="B552" s="58"/>
    </row>
    <row r="553" spans="2:2">
      <c r="B553" s="58"/>
    </row>
    <row r="554" spans="2:2">
      <c r="B554" s="58"/>
    </row>
    <row r="555" spans="2:2">
      <c r="B555" s="58"/>
    </row>
    <row r="556" spans="2:2">
      <c r="B556" s="58"/>
    </row>
    <row r="557" spans="2:2">
      <c r="B557" s="58"/>
    </row>
    <row r="558" spans="2:2">
      <c r="B558" s="58"/>
    </row>
    <row r="559" spans="2:2">
      <c r="B559" s="58"/>
    </row>
    <row r="560" spans="2:2">
      <c r="B560" s="58"/>
    </row>
    <row r="561" spans="2:2">
      <c r="B561" s="58"/>
    </row>
    <row r="562" spans="2:2">
      <c r="B562" s="58"/>
    </row>
    <row r="563" spans="2:2">
      <c r="B563" s="58"/>
    </row>
    <row r="564" spans="2:2">
      <c r="B564" s="58"/>
    </row>
    <row r="565" spans="2:2">
      <c r="B565" s="58"/>
    </row>
    <row r="566" spans="2:2">
      <c r="B566" s="58"/>
    </row>
    <row r="567" spans="2:2">
      <c r="B567" s="58"/>
    </row>
    <row r="568" spans="2:2">
      <c r="B568" s="58"/>
    </row>
    <row r="569" spans="2:2">
      <c r="B569" s="58"/>
    </row>
    <row r="570" spans="2:2">
      <c r="B570" s="58"/>
    </row>
    <row r="571" spans="2:2">
      <c r="B571" s="58"/>
    </row>
    <row r="572" spans="2:2">
      <c r="B572" s="58"/>
    </row>
    <row r="573" spans="2:2">
      <c r="B573" s="58"/>
    </row>
    <row r="574" spans="2:2">
      <c r="B574" s="58"/>
    </row>
    <row r="575" spans="2:2">
      <c r="B575" s="58"/>
    </row>
    <row r="576" spans="2:2">
      <c r="B576" s="58"/>
    </row>
    <row r="577" spans="2:2">
      <c r="B577" s="58"/>
    </row>
    <row r="578" spans="2:2">
      <c r="B578" s="58"/>
    </row>
    <row r="579" spans="2:2">
      <c r="B579" s="58"/>
    </row>
    <row r="580" spans="2:2">
      <c r="B580" s="58"/>
    </row>
    <row r="581" spans="2:2">
      <c r="B581" s="58"/>
    </row>
    <row r="582" spans="2:2">
      <c r="B582" s="58"/>
    </row>
    <row r="583" spans="2:2">
      <c r="B583" s="58"/>
    </row>
    <row r="584" spans="2:2">
      <c r="B584" s="58"/>
    </row>
    <row r="585" spans="2:2">
      <c r="B585" s="58"/>
    </row>
    <row r="586" spans="2:2">
      <c r="B586" s="58"/>
    </row>
    <row r="587" spans="2:2">
      <c r="B587" s="58"/>
    </row>
    <row r="588" spans="2:2">
      <c r="B588" s="58"/>
    </row>
    <row r="589" spans="2:2">
      <c r="B589" s="58"/>
    </row>
    <row r="590" spans="2:2">
      <c r="B590" s="58"/>
    </row>
    <row r="591" spans="2:2">
      <c r="B591" s="58"/>
    </row>
    <row r="592" spans="2:2">
      <c r="B592" s="58"/>
    </row>
    <row r="593" spans="2:2">
      <c r="B593" s="58"/>
    </row>
    <row r="594" spans="2:2">
      <c r="B594" s="58"/>
    </row>
    <row r="595" spans="2:2">
      <c r="B595" s="58"/>
    </row>
    <row r="596" spans="2:2">
      <c r="B596" s="58"/>
    </row>
    <row r="597" spans="2:2">
      <c r="B597" s="58"/>
    </row>
    <row r="598" spans="2:2">
      <c r="B598" s="58"/>
    </row>
    <row r="599" spans="2:2">
      <c r="B599" s="58"/>
    </row>
    <row r="600" spans="2:2">
      <c r="B600" s="58"/>
    </row>
    <row r="601" spans="2:2">
      <c r="B601" s="58"/>
    </row>
    <row r="602" spans="2:2">
      <c r="B602" s="58"/>
    </row>
    <row r="603" spans="2:2">
      <c r="B603" s="58"/>
    </row>
    <row r="604" spans="2:2">
      <c r="B604" s="58"/>
    </row>
    <row r="605" spans="2:2">
      <c r="B605" s="58"/>
    </row>
    <row r="606" spans="2:2">
      <c r="B606" s="58"/>
    </row>
    <row r="607" spans="2:2">
      <c r="B607" s="58"/>
    </row>
    <row r="608" spans="2:2">
      <c r="B608" s="58"/>
    </row>
    <row r="609" spans="2:2">
      <c r="B609" s="58"/>
    </row>
    <row r="610" spans="2:2">
      <c r="B610" s="58"/>
    </row>
    <row r="611" spans="2:2">
      <c r="B611" s="58"/>
    </row>
    <row r="612" spans="2:2">
      <c r="B612" s="58"/>
    </row>
    <row r="613" spans="2:2">
      <c r="B613" s="58"/>
    </row>
    <row r="614" spans="2:2">
      <c r="B614" s="58"/>
    </row>
    <row r="615" spans="2:2">
      <c r="B615" s="58"/>
    </row>
    <row r="616" spans="2:2">
      <c r="B616" s="58"/>
    </row>
    <row r="617" spans="2:2">
      <c r="B617" s="58"/>
    </row>
    <row r="618" spans="2:2">
      <c r="B618" s="58"/>
    </row>
    <row r="619" spans="2:2">
      <c r="B619" s="58"/>
    </row>
    <row r="620" spans="2:2">
      <c r="B620" s="58"/>
    </row>
    <row r="621" spans="2:2">
      <c r="B621" s="58"/>
    </row>
    <row r="622" spans="2:2">
      <c r="B622" s="58"/>
    </row>
    <row r="623" spans="2:2">
      <c r="B623" s="58"/>
    </row>
    <row r="624" spans="2:2">
      <c r="B624" s="58"/>
    </row>
    <row r="625" spans="2:2">
      <c r="B625" s="58"/>
    </row>
    <row r="626" spans="2:2">
      <c r="B626" s="58"/>
    </row>
    <row r="627" spans="2:2">
      <c r="B627" s="58"/>
    </row>
    <row r="628" spans="2:2">
      <c r="B628" s="58"/>
    </row>
    <row r="629" spans="2:2">
      <c r="B629" s="58"/>
    </row>
    <row r="630" spans="2:2">
      <c r="B630" s="58"/>
    </row>
    <row r="631" spans="2:2">
      <c r="B631" s="58"/>
    </row>
    <row r="632" spans="2:2">
      <c r="B632" s="58"/>
    </row>
    <row r="633" spans="2:2">
      <c r="B633" s="58"/>
    </row>
    <row r="634" spans="2:2">
      <c r="B634" s="58"/>
    </row>
    <row r="635" spans="2:2">
      <c r="B635" s="58"/>
    </row>
    <row r="636" spans="2:2">
      <c r="B636" s="58"/>
    </row>
    <row r="637" spans="2:2">
      <c r="B637" s="58"/>
    </row>
    <row r="638" spans="2:2">
      <c r="B638" s="58"/>
    </row>
    <row r="639" spans="2:2">
      <c r="B639" s="58"/>
    </row>
    <row r="640" spans="2:2">
      <c r="B640" s="58"/>
    </row>
    <row r="641" spans="2:2">
      <c r="B641" s="58"/>
    </row>
    <row r="642" spans="2:2">
      <c r="B642" s="58"/>
    </row>
    <row r="643" spans="2:2">
      <c r="B643" s="58"/>
    </row>
    <row r="644" spans="2:2">
      <c r="B644" s="58"/>
    </row>
    <row r="645" spans="2:2">
      <c r="B645" s="58"/>
    </row>
    <row r="646" spans="2:2">
      <c r="B646" s="58"/>
    </row>
    <row r="647" spans="2:2">
      <c r="B647" s="58"/>
    </row>
    <row r="648" spans="2:2">
      <c r="B648" s="58"/>
    </row>
    <row r="649" spans="2:2">
      <c r="B649" s="58"/>
    </row>
    <row r="650" spans="2:2">
      <c r="B650" s="58"/>
    </row>
    <row r="651" spans="2:2">
      <c r="B651" s="58"/>
    </row>
    <row r="652" spans="2:2">
      <c r="B652" s="58"/>
    </row>
    <row r="653" spans="2:2">
      <c r="B653" s="58"/>
    </row>
    <row r="654" spans="2:2">
      <c r="B654" s="58"/>
    </row>
    <row r="655" spans="2:2">
      <c r="B655" s="58"/>
    </row>
    <row r="656" spans="2:2">
      <c r="B656" s="58"/>
    </row>
    <row r="657" spans="2:2">
      <c r="B657" s="58"/>
    </row>
    <row r="658" spans="2:2">
      <c r="B658" s="58"/>
    </row>
    <row r="659" spans="2:2">
      <c r="B659" s="58"/>
    </row>
    <row r="660" spans="2:2">
      <c r="B660" s="58"/>
    </row>
    <row r="661" spans="2:2">
      <c r="B661" s="58"/>
    </row>
    <row r="662" spans="2:2">
      <c r="B662" s="58"/>
    </row>
    <row r="663" spans="2:2">
      <c r="B663" s="58"/>
    </row>
    <row r="664" spans="2:2">
      <c r="B664" s="58"/>
    </row>
    <row r="665" spans="2:2">
      <c r="B665" s="58"/>
    </row>
    <row r="666" spans="2:2">
      <c r="B666" s="58"/>
    </row>
    <row r="667" spans="2:2">
      <c r="B667" s="58"/>
    </row>
    <row r="668" spans="2:2">
      <c r="B668" s="58"/>
    </row>
    <row r="669" spans="2:2">
      <c r="B669" s="58"/>
    </row>
    <row r="670" spans="2:2">
      <c r="B670" s="58"/>
    </row>
    <row r="671" spans="2:2">
      <c r="B671" s="58"/>
    </row>
    <row r="672" spans="2:2">
      <c r="B672" s="58"/>
    </row>
    <row r="673" spans="2:2">
      <c r="B673" s="58"/>
    </row>
    <row r="674" spans="2:2">
      <c r="B674" s="58"/>
    </row>
    <row r="675" spans="2:2">
      <c r="B675" s="58"/>
    </row>
    <row r="676" spans="2:2">
      <c r="B676" s="58"/>
    </row>
    <row r="677" spans="2:2">
      <c r="B677" s="58"/>
    </row>
    <row r="678" spans="2:2">
      <c r="B678" s="58"/>
    </row>
    <row r="679" spans="2:2">
      <c r="B679" s="58"/>
    </row>
    <row r="680" spans="2:2">
      <c r="B680" s="58"/>
    </row>
    <row r="681" spans="2:2">
      <c r="B681" s="58"/>
    </row>
    <row r="682" spans="2:2">
      <c r="B682" s="58"/>
    </row>
    <row r="683" spans="2:2">
      <c r="B683" s="58"/>
    </row>
    <row r="684" spans="2:2">
      <c r="B684" s="58"/>
    </row>
    <row r="685" spans="2:2">
      <c r="B685" s="58"/>
    </row>
    <row r="686" spans="2:2">
      <c r="B686" s="58"/>
    </row>
    <row r="687" spans="2:2">
      <c r="B687" s="58"/>
    </row>
    <row r="688" spans="2:2">
      <c r="B688" s="58"/>
    </row>
    <row r="689" spans="2:2">
      <c r="B689" s="58"/>
    </row>
    <row r="690" spans="2:2">
      <c r="B690" s="58"/>
    </row>
    <row r="691" spans="2:2">
      <c r="B691" s="58"/>
    </row>
    <row r="692" spans="2:2">
      <c r="B692" s="58"/>
    </row>
    <row r="693" spans="2:2">
      <c r="B693" s="58"/>
    </row>
    <row r="694" spans="2:2">
      <c r="B694" s="58"/>
    </row>
    <row r="695" spans="2:2">
      <c r="B695" s="58"/>
    </row>
    <row r="696" spans="2:2">
      <c r="B696" s="58"/>
    </row>
    <row r="697" spans="2:2">
      <c r="B697" s="58"/>
    </row>
    <row r="698" spans="2:2">
      <c r="B698" s="58"/>
    </row>
    <row r="699" spans="2:2">
      <c r="B699" s="58"/>
    </row>
    <row r="700" spans="2:2">
      <c r="B700" s="58"/>
    </row>
    <row r="701" spans="2:2">
      <c r="B701" s="58"/>
    </row>
    <row r="702" spans="2:2">
      <c r="B702" s="58"/>
    </row>
    <row r="703" spans="2:2">
      <c r="B703" s="58"/>
    </row>
    <row r="704" spans="2:2">
      <c r="B704" s="58"/>
    </row>
    <row r="705" spans="2:2">
      <c r="B705" s="58"/>
    </row>
    <row r="706" spans="2:2">
      <c r="B706" s="58"/>
    </row>
    <row r="707" spans="2:2">
      <c r="B707" s="58"/>
    </row>
    <row r="708" spans="2:2">
      <c r="B708" s="58"/>
    </row>
    <row r="709" spans="2:2">
      <c r="B709" s="58"/>
    </row>
    <row r="710" spans="2:2">
      <c r="B710" s="58"/>
    </row>
    <row r="711" spans="2:2">
      <c r="B711" s="58"/>
    </row>
    <row r="712" spans="2:2">
      <c r="B712" s="58"/>
    </row>
    <row r="713" spans="2:2">
      <c r="B713" s="58"/>
    </row>
    <row r="714" spans="2:2">
      <c r="B714" s="58"/>
    </row>
    <row r="715" spans="2:2">
      <c r="B715" s="58"/>
    </row>
    <row r="716" spans="2:2">
      <c r="B716" s="58"/>
    </row>
    <row r="717" spans="2:2">
      <c r="B717" s="58"/>
    </row>
    <row r="718" spans="2:2">
      <c r="B718" s="58"/>
    </row>
    <row r="719" spans="2:2">
      <c r="B719" s="58"/>
    </row>
    <row r="720" spans="2:2">
      <c r="B720" s="58"/>
    </row>
    <row r="721" spans="2:2">
      <c r="B721" s="58"/>
    </row>
    <row r="722" spans="2:2">
      <c r="B722" s="58"/>
    </row>
    <row r="723" spans="2:2">
      <c r="B723" s="58"/>
    </row>
    <row r="724" spans="2:2">
      <c r="B724" s="58"/>
    </row>
    <row r="725" spans="2:2">
      <c r="B725" s="58"/>
    </row>
    <row r="726" spans="2:2">
      <c r="B726" s="58"/>
    </row>
    <row r="727" spans="2:2">
      <c r="B727" s="58"/>
    </row>
    <row r="728" spans="2:2">
      <c r="B728" s="58"/>
    </row>
    <row r="729" spans="2:2">
      <c r="B729" s="58"/>
    </row>
    <row r="730" spans="2:2">
      <c r="B730" s="58"/>
    </row>
    <row r="731" spans="2:2">
      <c r="B731" s="58"/>
    </row>
    <row r="732" spans="2:2">
      <c r="B732" s="58"/>
    </row>
    <row r="733" spans="2:2">
      <c r="B733" s="58"/>
    </row>
    <row r="734" spans="2:2">
      <c r="B734" s="58"/>
    </row>
    <row r="735" spans="2:2">
      <c r="B735" s="58"/>
    </row>
    <row r="736" spans="2:2">
      <c r="B736" s="58"/>
    </row>
    <row r="737" spans="2:2">
      <c r="B737" s="58"/>
    </row>
    <row r="738" spans="2:2">
      <c r="B738" s="58"/>
    </row>
    <row r="739" spans="2:2">
      <c r="B739" s="58"/>
    </row>
    <row r="740" spans="2:2">
      <c r="B740" s="58"/>
    </row>
    <row r="741" spans="2:2">
      <c r="B741" s="58"/>
    </row>
    <row r="742" spans="2:2">
      <c r="B742" s="58"/>
    </row>
    <row r="743" spans="2:2">
      <c r="B743" s="58"/>
    </row>
    <row r="744" spans="2:2">
      <c r="B744" s="58"/>
    </row>
    <row r="745" spans="2:2">
      <c r="B745" s="58"/>
    </row>
    <row r="746" spans="2:2">
      <c r="B746" s="58"/>
    </row>
    <row r="747" spans="2:2">
      <c r="B747" s="58"/>
    </row>
    <row r="748" spans="2:2">
      <c r="B748" s="58"/>
    </row>
    <row r="749" spans="2:2">
      <c r="B749" s="58"/>
    </row>
    <row r="750" spans="2:2">
      <c r="B750" s="58"/>
    </row>
    <row r="751" spans="2:2">
      <c r="B751" s="58"/>
    </row>
    <row r="752" spans="2:2">
      <c r="B752" s="58"/>
    </row>
    <row r="753" spans="2:2">
      <c r="B753" s="58"/>
    </row>
    <row r="754" spans="2:2">
      <c r="B754" s="58"/>
    </row>
    <row r="755" spans="2:2">
      <c r="B755" s="58"/>
    </row>
    <row r="756" spans="2:2">
      <c r="B756" s="58"/>
    </row>
    <row r="757" spans="2:2">
      <c r="B757" s="58"/>
    </row>
    <row r="758" spans="2:2">
      <c r="B758" s="58"/>
    </row>
    <row r="759" spans="2:2">
      <c r="B759" s="58"/>
    </row>
    <row r="760" spans="2:2">
      <c r="B760" s="58"/>
    </row>
    <row r="761" spans="2:2">
      <c r="B761" s="58"/>
    </row>
    <row r="762" spans="2:2">
      <c r="B762" s="58"/>
    </row>
    <row r="763" spans="2:2">
      <c r="B763" s="58"/>
    </row>
    <row r="764" spans="2:2">
      <c r="B764" s="58"/>
    </row>
    <row r="765" spans="2:2">
      <c r="B765" s="58"/>
    </row>
    <row r="766" spans="2:2">
      <c r="B766" s="58"/>
    </row>
    <row r="767" spans="2:2">
      <c r="B767" s="58"/>
    </row>
    <row r="768" spans="2:2">
      <c r="B768" s="58"/>
    </row>
    <row r="769" spans="2:2">
      <c r="B769" s="58"/>
    </row>
    <row r="770" spans="2:2">
      <c r="B770" s="58"/>
    </row>
    <row r="771" spans="2:2">
      <c r="B771" s="58"/>
    </row>
    <row r="772" spans="2:2">
      <c r="B772" s="58"/>
    </row>
    <row r="773" spans="2:2">
      <c r="B773" s="58"/>
    </row>
    <row r="774" spans="2:2">
      <c r="B774" s="58"/>
    </row>
    <row r="775" spans="2:2">
      <c r="B775" s="58"/>
    </row>
    <row r="776" spans="2:2">
      <c r="B776" s="58"/>
    </row>
    <row r="777" spans="2:2">
      <c r="B777" s="58"/>
    </row>
    <row r="778" spans="2:2">
      <c r="B778" s="58"/>
    </row>
    <row r="779" spans="2:2">
      <c r="B779" s="58"/>
    </row>
    <row r="780" spans="2:2">
      <c r="B780" s="58"/>
    </row>
    <row r="781" spans="2:2">
      <c r="B781" s="58"/>
    </row>
    <row r="782" spans="2:2">
      <c r="B782" s="58"/>
    </row>
    <row r="783" spans="2:2">
      <c r="B783" s="58"/>
    </row>
    <row r="784" spans="2:2">
      <c r="B784" s="58"/>
    </row>
    <row r="785" spans="2:2">
      <c r="B785" s="58"/>
    </row>
    <row r="786" spans="2:2">
      <c r="B786" s="58"/>
    </row>
    <row r="787" spans="2:2">
      <c r="B787" s="58"/>
    </row>
    <row r="788" spans="2:2">
      <c r="B788" s="58"/>
    </row>
    <row r="789" spans="2:2">
      <c r="B789" s="58"/>
    </row>
    <row r="790" spans="2:2">
      <c r="B790" s="58"/>
    </row>
    <row r="791" spans="2:2">
      <c r="B791" s="58"/>
    </row>
    <row r="792" spans="2:2">
      <c r="B792" s="58"/>
    </row>
    <row r="793" spans="2:2">
      <c r="B793" s="58"/>
    </row>
    <row r="794" spans="2:2">
      <c r="B794" s="58"/>
    </row>
    <row r="795" spans="2:2">
      <c r="B795" s="58"/>
    </row>
    <row r="796" spans="2:2">
      <c r="B796" s="58"/>
    </row>
    <row r="797" spans="2:2">
      <c r="B797" s="58"/>
    </row>
    <row r="798" spans="2:2">
      <c r="B798" s="58"/>
    </row>
    <row r="799" spans="2:2">
      <c r="B799" s="58"/>
    </row>
    <row r="800" spans="2:2">
      <c r="B800" s="58"/>
    </row>
    <row r="801" spans="2:2">
      <c r="B801" s="58"/>
    </row>
    <row r="802" spans="2:2">
      <c r="B802" s="58"/>
    </row>
    <row r="803" spans="2:2">
      <c r="B803" s="58"/>
    </row>
    <row r="804" spans="2:2">
      <c r="B804" s="58"/>
    </row>
    <row r="805" spans="2:2">
      <c r="B805" s="58"/>
    </row>
    <row r="806" spans="2:2">
      <c r="B806" s="58"/>
    </row>
    <row r="807" spans="2:2">
      <c r="B807" s="58"/>
    </row>
    <row r="808" spans="2:2">
      <c r="B808" s="58"/>
    </row>
    <row r="809" spans="2:2">
      <c r="B809" s="58"/>
    </row>
    <row r="810" spans="2:2">
      <c r="B810" s="58"/>
    </row>
    <row r="811" spans="2:2">
      <c r="B811" s="58"/>
    </row>
    <row r="812" spans="2:2">
      <c r="B812" s="58"/>
    </row>
    <row r="813" spans="2:2">
      <c r="B813" s="58"/>
    </row>
    <row r="814" spans="2:2">
      <c r="B814" s="58"/>
    </row>
    <row r="815" spans="2:2">
      <c r="B815" s="58"/>
    </row>
    <row r="816" spans="2:2">
      <c r="B816" s="58"/>
    </row>
    <row r="817" spans="2:2">
      <c r="B817" s="58"/>
    </row>
    <row r="818" spans="2:2">
      <c r="B818" s="58"/>
    </row>
    <row r="819" spans="2:2">
      <c r="B819" s="58"/>
    </row>
    <row r="820" spans="2:2">
      <c r="B820" s="58"/>
    </row>
    <row r="821" spans="2:2">
      <c r="B821" s="58"/>
    </row>
    <row r="822" spans="2:2">
      <c r="B822" s="58"/>
    </row>
    <row r="823" spans="2:2">
      <c r="B823" s="58"/>
    </row>
    <row r="824" spans="2:2">
      <c r="B824" s="58"/>
    </row>
    <row r="825" spans="2:2">
      <c r="B825" s="58"/>
    </row>
    <row r="826" spans="2:2">
      <c r="B826" s="58"/>
    </row>
    <row r="827" spans="2:2">
      <c r="B827" s="58"/>
    </row>
    <row r="828" spans="2:2">
      <c r="B828" s="58"/>
    </row>
    <row r="829" spans="2:2">
      <c r="B829" s="58"/>
    </row>
    <row r="830" spans="2:2">
      <c r="B830" s="58"/>
    </row>
    <row r="831" spans="2:2">
      <c r="B831" s="58"/>
    </row>
    <row r="832" spans="2:2">
      <c r="B832" s="58"/>
    </row>
    <row r="833" spans="2:2">
      <c r="B833" s="58"/>
    </row>
    <row r="834" spans="2:2">
      <c r="B834" s="58"/>
    </row>
    <row r="835" spans="2:2">
      <c r="B835" s="58"/>
    </row>
    <row r="836" spans="2:2">
      <c r="B836" s="58"/>
    </row>
    <row r="837" spans="2:2">
      <c r="B837" s="58"/>
    </row>
    <row r="838" spans="2:2">
      <c r="B838" s="58"/>
    </row>
    <row r="839" spans="2:2">
      <c r="B839" s="58"/>
    </row>
    <row r="840" spans="2:2">
      <c r="B840" s="58"/>
    </row>
    <row r="841" spans="2:2">
      <c r="B841" s="58"/>
    </row>
    <row r="842" spans="2:2">
      <c r="B842" s="58"/>
    </row>
    <row r="843" spans="2:2">
      <c r="B843" s="58"/>
    </row>
    <row r="844" spans="2:2">
      <c r="B844" s="58"/>
    </row>
    <row r="845" spans="2:2">
      <c r="B845" s="58"/>
    </row>
    <row r="846" spans="2:2">
      <c r="B846" s="58"/>
    </row>
    <row r="847" spans="2:2">
      <c r="B847" s="58"/>
    </row>
    <row r="848" spans="2:2">
      <c r="B848" s="58"/>
    </row>
    <row r="849" spans="2:2">
      <c r="B849" s="58"/>
    </row>
    <row r="850" spans="2:2">
      <c r="B850" s="58"/>
    </row>
    <row r="851" spans="2:2">
      <c r="B851" s="58"/>
    </row>
    <row r="852" spans="2:2">
      <c r="B852" s="58"/>
    </row>
    <row r="853" spans="2:2">
      <c r="B853" s="58"/>
    </row>
    <row r="854" spans="2:2">
      <c r="B854" s="58"/>
    </row>
    <row r="855" spans="2:2">
      <c r="B855" s="58"/>
    </row>
    <row r="856" spans="2:2">
      <c r="B856" s="58"/>
    </row>
    <row r="857" spans="2:2">
      <c r="B857" s="58"/>
    </row>
    <row r="858" spans="2:2">
      <c r="B858" s="58"/>
    </row>
    <row r="859" spans="2:2">
      <c r="B859" s="58"/>
    </row>
    <row r="860" spans="2:2">
      <c r="B860" s="58"/>
    </row>
    <row r="861" spans="2:2">
      <c r="B861" s="58"/>
    </row>
    <row r="862" spans="2:2">
      <c r="B862" s="58"/>
    </row>
    <row r="863" spans="2:2">
      <c r="B863" s="58"/>
    </row>
    <row r="864" spans="2:2">
      <c r="B864" s="58"/>
    </row>
    <row r="865" spans="2:2">
      <c r="B865" s="58"/>
    </row>
    <row r="866" spans="2:2">
      <c r="B866" s="58"/>
    </row>
    <row r="867" spans="2:2">
      <c r="B867" s="58"/>
    </row>
    <row r="868" spans="2:2">
      <c r="B868" s="58"/>
    </row>
    <row r="869" spans="2:2">
      <c r="B869" s="58"/>
    </row>
    <row r="870" spans="2:2">
      <c r="B870" s="58"/>
    </row>
    <row r="871" spans="2:2">
      <c r="B871" s="58"/>
    </row>
    <row r="872" spans="2:2">
      <c r="B872" s="58"/>
    </row>
    <row r="873" spans="2:2">
      <c r="B873" s="58"/>
    </row>
    <row r="874" spans="2:2">
      <c r="B874" s="58"/>
    </row>
    <row r="875" spans="2:2">
      <c r="B875" s="58"/>
    </row>
    <row r="876" spans="2:2">
      <c r="B876" s="58"/>
    </row>
    <row r="877" spans="2:2">
      <c r="B877" s="58"/>
    </row>
    <row r="878" spans="2:2">
      <c r="B878" s="58"/>
    </row>
    <row r="879" spans="2:2">
      <c r="B879" s="58"/>
    </row>
    <row r="880" spans="2:2">
      <c r="B880" s="58"/>
    </row>
    <row r="881" spans="2:2">
      <c r="B881" s="58"/>
    </row>
    <row r="882" spans="2:2">
      <c r="B882" s="58"/>
    </row>
    <row r="883" spans="2:2">
      <c r="B883" s="58"/>
    </row>
    <row r="884" spans="2:2">
      <c r="B884" s="58"/>
    </row>
    <row r="885" spans="2:2">
      <c r="B885" s="58"/>
    </row>
    <row r="886" spans="2:2">
      <c r="B886" s="58"/>
    </row>
    <row r="887" spans="2:2">
      <c r="B887" s="58"/>
    </row>
    <row r="888" spans="2:2">
      <c r="B888" s="58"/>
    </row>
    <row r="889" spans="2:2">
      <c r="B889" s="58"/>
    </row>
    <row r="890" spans="2:2">
      <c r="B890" s="58"/>
    </row>
    <row r="891" spans="2:2">
      <c r="B891" s="58"/>
    </row>
    <row r="892" spans="2:2">
      <c r="B892" s="58"/>
    </row>
    <row r="893" spans="2:2">
      <c r="B893" s="58"/>
    </row>
    <row r="894" spans="2:2">
      <c r="B894" s="58"/>
    </row>
    <row r="895" spans="2:2">
      <c r="B895" s="58"/>
    </row>
    <row r="896" spans="2:2">
      <c r="B896" s="58"/>
    </row>
    <row r="897" spans="2:2">
      <c r="B897" s="58"/>
    </row>
    <row r="898" spans="2:2">
      <c r="B898" s="58"/>
    </row>
    <row r="899" spans="2:2">
      <c r="B899" s="58"/>
    </row>
    <row r="900" spans="2:2">
      <c r="B900" s="58"/>
    </row>
    <row r="901" spans="2:2">
      <c r="B901" s="58"/>
    </row>
    <row r="902" spans="2:2">
      <c r="B902" s="58"/>
    </row>
    <row r="903" spans="2:2">
      <c r="B903" s="58"/>
    </row>
    <row r="904" spans="2:2">
      <c r="B904" s="58"/>
    </row>
    <row r="905" spans="2:2">
      <c r="B905" s="58"/>
    </row>
    <row r="906" spans="2:2">
      <c r="B906" s="58"/>
    </row>
    <row r="907" spans="2:2">
      <c r="B907" s="58"/>
    </row>
    <row r="908" spans="2:2">
      <c r="B908" s="58"/>
    </row>
    <row r="909" spans="2:2">
      <c r="B909" s="58"/>
    </row>
    <row r="910" spans="2:2">
      <c r="B910" s="58"/>
    </row>
    <row r="911" spans="2:2">
      <c r="B911" s="58"/>
    </row>
    <row r="912" spans="2:2">
      <c r="B912" s="58"/>
    </row>
    <row r="913" spans="2:2">
      <c r="B913" s="58"/>
    </row>
    <row r="914" spans="2:2">
      <c r="B914" s="58"/>
    </row>
    <row r="915" spans="2:2">
      <c r="B915" s="58"/>
    </row>
    <row r="916" spans="2:2">
      <c r="B916" s="58"/>
    </row>
    <row r="917" spans="2:2">
      <c r="B917" s="58"/>
    </row>
    <row r="918" spans="2:2">
      <c r="B918" s="58"/>
    </row>
    <row r="919" spans="2:2">
      <c r="B919" s="58"/>
    </row>
    <row r="920" spans="2:2">
      <c r="B920" s="58"/>
    </row>
    <row r="921" spans="2:2">
      <c r="B921" s="58"/>
    </row>
    <row r="922" spans="2:2">
      <c r="B922" s="58"/>
    </row>
    <row r="923" spans="2:2">
      <c r="B923" s="58"/>
    </row>
    <row r="924" spans="2:2">
      <c r="B924" s="58"/>
    </row>
    <row r="925" spans="2:2">
      <c r="B925" s="58"/>
    </row>
    <row r="926" spans="2:2">
      <c r="B926" s="58"/>
    </row>
    <row r="927" spans="2:2">
      <c r="B927" s="58"/>
    </row>
    <row r="928" spans="2:2">
      <c r="B928" s="58"/>
    </row>
    <row r="929" spans="2:2">
      <c r="B929" s="58"/>
    </row>
    <row r="930" spans="2:2">
      <c r="B930" s="58"/>
    </row>
    <row r="931" spans="2:2">
      <c r="B931" s="58"/>
    </row>
    <row r="932" spans="2:2">
      <c r="B932" s="58"/>
    </row>
    <row r="933" spans="2:2">
      <c r="B933" s="58"/>
    </row>
    <row r="934" spans="2:2">
      <c r="B934" s="58"/>
    </row>
    <row r="935" spans="2:2">
      <c r="B935" s="58"/>
    </row>
    <row r="936" spans="2:2">
      <c r="B936" s="58"/>
    </row>
    <row r="937" spans="2:2">
      <c r="B937" s="58"/>
    </row>
    <row r="938" spans="2:2">
      <c r="B938" s="58"/>
    </row>
    <row r="939" spans="2:2">
      <c r="B939" s="58"/>
    </row>
    <row r="940" spans="2:2">
      <c r="B940" s="58"/>
    </row>
    <row r="941" spans="2:2">
      <c r="B941" s="58"/>
    </row>
    <row r="942" spans="2:2">
      <c r="B942" s="58"/>
    </row>
    <row r="943" spans="2:2">
      <c r="B943" s="58"/>
    </row>
    <row r="944" spans="2:2">
      <c r="B944" s="58"/>
    </row>
    <row r="945" spans="2:2">
      <c r="B945" s="58"/>
    </row>
    <row r="946" spans="2:2">
      <c r="B946" s="58"/>
    </row>
    <row r="947" spans="2:2">
      <c r="B947" s="58"/>
    </row>
    <row r="948" spans="2:2">
      <c r="B948" s="58"/>
    </row>
    <row r="949" spans="2:2">
      <c r="B949" s="58"/>
    </row>
    <row r="950" spans="2:2">
      <c r="B950" s="58"/>
    </row>
    <row r="951" spans="2:2">
      <c r="B951" s="58"/>
    </row>
    <row r="952" spans="2:2">
      <c r="B952" s="58"/>
    </row>
    <row r="953" spans="2:2">
      <c r="B953" s="58"/>
    </row>
    <row r="954" spans="2:2">
      <c r="B954" s="58"/>
    </row>
    <row r="955" spans="2:2">
      <c r="B955" s="58"/>
    </row>
    <row r="956" spans="2:2">
      <c r="B956" s="58"/>
    </row>
    <row r="957" spans="2:2">
      <c r="B957" s="58"/>
    </row>
    <row r="958" spans="2:2">
      <c r="B958" s="58"/>
    </row>
    <row r="959" spans="2:2">
      <c r="B959" s="58"/>
    </row>
    <row r="960" spans="2:2">
      <c r="B960" s="58"/>
    </row>
    <row r="961" spans="2:2">
      <c r="B961" s="58"/>
    </row>
    <row r="962" spans="2:2">
      <c r="B962" s="58"/>
    </row>
    <row r="963" spans="2:2">
      <c r="B963" s="58"/>
    </row>
    <row r="964" spans="2:2">
      <c r="B964" s="58"/>
    </row>
    <row r="965" spans="2:2">
      <c r="B965" s="58"/>
    </row>
    <row r="966" spans="2:2">
      <c r="B966" s="58"/>
    </row>
    <row r="967" spans="2:2">
      <c r="B967" s="58"/>
    </row>
    <row r="968" spans="2:2">
      <c r="B968" s="58"/>
    </row>
    <row r="969" spans="2:2">
      <c r="B969" s="58"/>
    </row>
    <row r="970" spans="2:2">
      <c r="B970" s="58"/>
    </row>
    <row r="971" spans="2:2">
      <c r="B971" s="58"/>
    </row>
    <row r="972" spans="2:2">
      <c r="B972" s="58"/>
    </row>
    <row r="973" spans="2:2">
      <c r="B973" s="58"/>
    </row>
    <row r="974" spans="2:2">
      <c r="B974" s="58"/>
    </row>
    <row r="975" spans="2:2">
      <c r="B975" s="58"/>
    </row>
    <row r="976" spans="2:2">
      <c r="B976" s="58"/>
    </row>
    <row r="977" spans="2:2">
      <c r="B977" s="58"/>
    </row>
    <row r="978" spans="2:2">
      <c r="B978" s="58"/>
    </row>
    <row r="979" spans="2:2">
      <c r="B979" s="58"/>
    </row>
    <row r="980" spans="2:2">
      <c r="B980" s="58"/>
    </row>
    <row r="981" spans="2:2">
      <c r="B981" s="58"/>
    </row>
    <row r="982" spans="2:2">
      <c r="B982" s="58"/>
    </row>
    <row r="983" spans="2:2">
      <c r="B983" s="58"/>
    </row>
    <row r="984" spans="2:2">
      <c r="B984" s="58"/>
    </row>
  </sheetData>
  <sheetProtection password="CACF" sheet="1" objects="1" scenarios="1"/>
  <hyperlinks>
    <hyperlink ref="B10" location="READ.ME!AM2:AR2" display="VII. Evaluation Metric Tabs"/>
    <hyperlink ref="B4" location="READ.ME!C2:H2" display="I. Introduction"/>
    <hyperlink ref="B5" location="READ.ME!I2:N2" display="II. READ.ME Tab"/>
    <hyperlink ref="B6" location="READ.ME!O2:T2" display="III. Habitat Complex Tabs"/>
    <hyperlink ref="B7" location="READ.ME!U2:Z2" display="IV. Display Tab "/>
    <hyperlink ref="B8" location="READ.ME!AA2:AF2" display="V. Reference Tabs"/>
    <hyperlink ref="B9" location="READ.ME!AG2:AL2" display="VI. Index Tabs: Changing, adding, and removing items"/>
    <hyperlink ref="H51" location="READ.ME!H1" display="Top"/>
    <hyperlink ref="N49" location="READ.ME!N1" display="Top"/>
    <hyperlink ref="T51" location="READ.ME!T1" display="Top"/>
    <hyperlink ref="Z57" location="READ.ME!Z1" display="Top"/>
    <hyperlink ref="AF57" location="READ.ME!AF1" display="Top"/>
    <hyperlink ref="AL118" location="READ.ME!AL1" display="Top"/>
    <hyperlink ref="AR42" location="READ.ME!AR1" display="Top"/>
  </hyperlinks>
  <pageMargins left="0.7" right="0.7" top="0.75" bottom="0.75" header="0.3" footer="0.3"/>
  <pageSetup paperSize="14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8"/>
  <sheetViews>
    <sheetView zoomScale="70" zoomScaleNormal="70" workbookViewId="0">
      <pane xSplit="9" ySplit="11" topLeftCell="J12" activePane="bottomRight" state="frozen"/>
      <selection activeCell="A12" sqref="A12"/>
      <selection pane="topRight" activeCell="A12" sqref="A12"/>
      <selection pane="bottomLeft" activeCell="A12" sqref="A12"/>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UPPER(HABITATS!G9)</f>
        <v>HABITATS COMPLEX 8</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 &amp; A2 &amp; "'!" &amp;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 &amp; A2 &amp; "'!" &amp;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 &amp; A2 &amp; "'!" &amp;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77"/>
      <c r="C10" s="380" t="str">
        <f>HABITATS!G24</f>
        <v>COP Effects</v>
      </c>
      <c r="D10" s="381"/>
      <c r="E10" s="381"/>
      <c r="F10" s="381"/>
      <c r="G10" s="381"/>
      <c r="H10" s="382"/>
      <c r="I10" s="11"/>
    </row>
    <row r="11" spans="1:12" ht="26.4">
      <c r="A11" s="378"/>
      <c r="B11" s="379"/>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c r="D15" s="236"/>
      <c r="E15" s="236"/>
      <c r="F15" s="236"/>
      <c r="G15" s="236"/>
      <c r="H15" s="236"/>
      <c r="I15" s="84" t="str">
        <f>IF(AND(C15="",D15="",E15="",F15="",G15="",H15=""),"",MAX(C15:H15))</f>
        <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c r="D16" s="236"/>
      <c r="E16" s="236"/>
      <c r="F16" s="236"/>
      <c r="G16" s="236"/>
      <c r="H16" s="236"/>
      <c r="I16" s="84" t="str">
        <f t="shared" ref="I16:I79" si="1">IF(AND(C16="",D16="",E16="",F16="",G16="",H16=""),"",MAX(C16:H16))</f>
        <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c r="D17" s="236"/>
      <c r="E17" s="236"/>
      <c r="F17" s="236"/>
      <c r="G17" s="236"/>
      <c r="H17" s="236"/>
      <c r="I17" s="84" t="str">
        <f t="shared" si="1"/>
        <v/>
      </c>
      <c r="K17" s="89" t="str">
        <f t="shared" si="2"/>
        <v/>
      </c>
    </row>
    <row r="18" spans="1:11" ht="15.75" customHeight="1">
      <c r="A18" s="23">
        <f t="shared" si="0"/>
        <v>4</v>
      </c>
      <c r="B18" s="23" t="str">
        <f>VLOOKUP($A18,ACTIVITIES!$B$2:$C$110,2,FALSE)</f>
        <v>Install onshore cable ROW construction</v>
      </c>
      <c r="C18" s="236"/>
      <c r="D18" s="236"/>
      <c r="E18" s="236"/>
      <c r="F18" s="236"/>
      <c r="G18" s="236"/>
      <c r="H18" s="236"/>
      <c r="I18" s="84" t="str">
        <f t="shared" si="1"/>
        <v/>
      </c>
      <c r="K18" s="89" t="str">
        <f t="shared" si="2"/>
        <v/>
      </c>
    </row>
    <row r="19" spans="1:11" ht="15.75" customHeight="1">
      <c r="A19" s="23">
        <f t="shared" ref="A19:A24" si="3">SUM(A18+1)</f>
        <v>5</v>
      </c>
      <c r="B19" s="23" t="str">
        <f>VLOOKUP($A19,ACTIVITIES!$B$2:$C$110,2,FALSE)</f>
        <v>Install onshore vehicle use and travel</v>
      </c>
      <c r="C19" s="236"/>
      <c r="D19" s="236"/>
      <c r="E19" s="236"/>
      <c r="F19" s="236"/>
      <c r="G19" s="236"/>
      <c r="H19" s="236"/>
      <c r="I19" s="84" t="str">
        <f t="shared" si="1"/>
        <v/>
      </c>
      <c r="K19" s="89" t="str">
        <f t="shared" si="2"/>
        <v/>
      </c>
    </row>
    <row r="20" spans="1:11" ht="15.75" customHeight="1">
      <c r="A20" s="23">
        <f t="shared" si="3"/>
        <v>6</v>
      </c>
      <c r="B20" s="23" t="str">
        <f>VLOOKUP($A20,ACTIVITIES!$B$2:$C$110,2,FALSE)</f>
        <v>ONSHORE CONSTRUCTION 6</v>
      </c>
      <c r="C20" s="236"/>
      <c r="D20" s="236"/>
      <c r="E20" s="236"/>
      <c r="F20" s="236"/>
      <c r="G20" s="236"/>
      <c r="H20" s="236"/>
      <c r="I20" s="84" t="str">
        <f t="shared" si="1"/>
        <v/>
      </c>
      <c r="K20" s="89" t="str">
        <f t="shared" si="2"/>
        <v>X</v>
      </c>
    </row>
    <row r="21" spans="1:11" ht="15.75" customHeight="1">
      <c r="A21" s="23">
        <f t="shared" si="3"/>
        <v>7</v>
      </c>
      <c r="B21" s="23" t="str">
        <f>VLOOKUP($A21,ACTIVITIES!$B$2:$C$110,2,FALSE)</f>
        <v>ONSHORE CONSTRUCTION 7</v>
      </c>
      <c r="C21" s="236"/>
      <c r="D21" s="236"/>
      <c r="E21" s="236"/>
      <c r="F21" s="236"/>
      <c r="G21" s="236"/>
      <c r="H21" s="236"/>
      <c r="I21" s="84" t="str">
        <f t="shared" si="1"/>
        <v/>
      </c>
      <c r="K21" s="89" t="str">
        <f t="shared" si="2"/>
        <v>X</v>
      </c>
    </row>
    <row r="22" spans="1:11" ht="15.75" customHeight="1">
      <c r="A22" s="23">
        <f t="shared" si="3"/>
        <v>8</v>
      </c>
      <c r="B22" s="23" t="str">
        <f>VLOOKUP($A22,ACTIVITIES!$B$2:$C$110,2,FALSE)</f>
        <v>ONSHORE CONSTRUCTION 8</v>
      </c>
      <c r="C22" s="236"/>
      <c r="D22" s="236"/>
      <c r="E22" s="236"/>
      <c r="F22" s="236"/>
      <c r="G22" s="236"/>
      <c r="H22" s="236"/>
      <c r="I22" s="84" t="str">
        <f t="shared" si="1"/>
        <v/>
      </c>
      <c r="K22" s="89" t="str">
        <f t="shared" si="2"/>
        <v>X</v>
      </c>
    </row>
    <row r="23" spans="1:11" ht="15.75" customHeight="1">
      <c r="A23" s="23">
        <f t="shared" si="3"/>
        <v>9</v>
      </c>
      <c r="B23" s="23" t="str">
        <f>VLOOKUP($A23,ACTIVITIES!$B$2:$C$110,2,FALSE)</f>
        <v>ONSHORE CONSTRUCTION 9</v>
      </c>
      <c r="C23" s="236"/>
      <c r="D23" s="236"/>
      <c r="E23" s="236"/>
      <c r="F23" s="236"/>
      <c r="G23" s="236"/>
      <c r="H23" s="236"/>
      <c r="I23" s="84" t="str">
        <f t="shared" si="1"/>
        <v/>
      </c>
      <c r="K23" s="89" t="str">
        <f t="shared" si="2"/>
        <v>X</v>
      </c>
    </row>
    <row r="24" spans="1:11" ht="15.75" customHeight="1">
      <c r="A24" s="23">
        <f t="shared" si="3"/>
        <v>10</v>
      </c>
      <c r="B24" s="23" t="str">
        <f>VLOOKUP($A24,ACTIVITIES!$B$2:$C$110,2,FALSE)</f>
        <v>ONSHORE CONSTRUCTION 10</v>
      </c>
      <c r="C24" s="236"/>
      <c r="D24" s="236"/>
      <c r="E24" s="236"/>
      <c r="F24" s="236"/>
      <c r="G24" s="236"/>
      <c r="H24" s="236"/>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c r="D26" s="236"/>
      <c r="E26" s="236"/>
      <c r="F26" s="236"/>
      <c r="G26" s="236"/>
      <c r="H26" s="236"/>
      <c r="I26" s="84" t="str">
        <f t="shared" si="1"/>
        <v/>
      </c>
      <c r="K26" s="89" t="str">
        <f t="shared" si="2"/>
        <v/>
      </c>
    </row>
    <row r="27" spans="1:11" ht="16.2" customHeight="1">
      <c r="A27" s="23">
        <f t="shared" ref="A27:A35" si="4">SUM(A26+1)</f>
        <v>12</v>
      </c>
      <c r="B27" s="23" t="str">
        <f>VLOOKUP($A27,ACTIVITIES!$B$2:$C$110,2,FALSE)</f>
        <v>Landfall HDD short and long distance</v>
      </c>
      <c r="C27" s="236"/>
      <c r="D27" s="236"/>
      <c r="E27" s="236"/>
      <c r="F27" s="236"/>
      <c r="G27" s="236"/>
      <c r="H27" s="236"/>
      <c r="I27" s="84" t="str">
        <f t="shared" si="1"/>
        <v/>
      </c>
      <c r="K27" s="89" t="str">
        <f t="shared" si="2"/>
        <v/>
      </c>
    </row>
    <row r="28" spans="1:11" ht="16.2" customHeight="1">
      <c r="A28" s="23">
        <f t="shared" si="4"/>
        <v>13</v>
      </c>
      <c r="B28" s="23" t="str">
        <f>VLOOKUP($A28,ACTIVITIES!$B$2:$C$110,2,FALSE)</f>
        <v>LANDFALL CONSTRUCTION 13</v>
      </c>
      <c r="C28" s="236"/>
      <c r="D28" s="236"/>
      <c r="E28" s="236"/>
      <c r="F28" s="236"/>
      <c r="G28" s="236"/>
      <c r="H28" s="236"/>
      <c r="I28" s="84" t="str">
        <f t="shared" si="1"/>
        <v/>
      </c>
      <c r="K28" s="89" t="str">
        <f t="shared" si="2"/>
        <v>X</v>
      </c>
    </row>
    <row r="29" spans="1:11" ht="16.2" customHeight="1">
      <c r="A29" s="23">
        <f t="shared" si="4"/>
        <v>14</v>
      </c>
      <c r="B29" s="23" t="str">
        <f>VLOOKUP($A29,ACTIVITIES!$B$2:$C$110,2,FALSE)</f>
        <v>LANDFALL CONSTRUCTION 14</v>
      </c>
      <c r="C29" s="236"/>
      <c r="D29" s="236"/>
      <c r="E29" s="236"/>
      <c r="F29" s="236"/>
      <c r="G29" s="236"/>
      <c r="H29" s="236"/>
      <c r="I29" s="84" t="str">
        <f t="shared" si="1"/>
        <v/>
      </c>
      <c r="K29" s="89" t="str">
        <f t="shared" si="2"/>
        <v>X</v>
      </c>
    </row>
    <row r="30" spans="1:11" ht="16.2" customHeight="1">
      <c r="A30" s="23">
        <f t="shared" si="4"/>
        <v>15</v>
      </c>
      <c r="B30" s="23" t="str">
        <f>VLOOKUP($A30,ACTIVITIES!$B$2:$C$110,2,FALSE)</f>
        <v>LANDFALL CONSTRUCTION 15</v>
      </c>
      <c r="C30" s="236"/>
      <c r="D30" s="236"/>
      <c r="E30" s="236"/>
      <c r="F30" s="236"/>
      <c r="G30" s="236"/>
      <c r="H30" s="236"/>
      <c r="I30" s="84" t="str">
        <f t="shared" si="1"/>
        <v/>
      </c>
      <c r="K30" s="89" t="str">
        <f t="shared" si="2"/>
        <v>X</v>
      </c>
    </row>
    <row r="31" spans="1:11" ht="16.2" customHeight="1">
      <c r="A31" s="23">
        <f t="shared" si="4"/>
        <v>16</v>
      </c>
      <c r="B31" s="23" t="str">
        <f>VLOOKUP($A31,ACTIVITIES!$B$2:$C$110,2,FALSE)</f>
        <v>LANDFALL CONSTRUCTION 16</v>
      </c>
      <c r="C31" s="236"/>
      <c r="D31" s="236"/>
      <c r="E31" s="236"/>
      <c r="F31" s="236"/>
      <c r="G31" s="236"/>
      <c r="H31" s="236"/>
      <c r="I31" s="84" t="str">
        <f t="shared" si="1"/>
        <v/>
      </c>
      <c r="K31" s="89" t="str">
        <f t="shared" si="2"/>
        <v>X</v>
      </c>
    </row>
    <row r="32" spans="1:11" ht="16.2" customHeight="1">
      <c r="A32" s="23">
        <f t="shared" si="4"/>
        <v>17</v>
      </c>
      <c r="B32" s="23" t="str">
        <f>VLOOKUP($A32,ACTIVITIES!$B$2:$C$110,2,FALSE)</f>
        <v>LANDFALL CONSTRUCTION 17</v>
      </c>
      <c r="C32" s="236"/>
      <c r="D32" s="236"/>
      <c r="E32" s="236"/>
      <c r="F32" s="236"/>
      <c r="G32" s="236"/>
      <c r="H32" s="236"/>
      <c r="I32" s="84" t="str">
        <f t="shared" si="1"/>
        <v/>
      </c>
      <c r="K32" s="89" t="str">
        <f t="shared" si="2"/>
        <v>X</v>
      </c>
    </row>
    <row r="33" spans="1:11" ht="16.2" customHeight="1">
      <c r="A33" s="23">
        <f t="shared" si="4"/>
        <v>18</v>
      </c>
      <c r="B33" s="23" t="str">
        <f>VLOOKUP($A33,ACTIVITIES!$B$2:$C$110,2,FALSE)</f>
        <v>LANDFALL CONSTRUCTION 18</v>
      </c>
      <c r="C33" s="236"/>
      <c r="D33" s="236"/>
      <c r="E33" s="236"/>
      <c r="F33" s="236"/>
      <c r="G33" s="236"/>
      <c r="H33" s="236"/>
      <c r="I33" s="84" t="str">
        <f t="shared" si="1"/>
        <v/>
      </c>
      <c r="K33" s="89" t="str">
        <f t="shared" si="2"/>
        <v>X</v>
      </c>
    </row>
    <row r="34" spans="1:11" ht="15.75" customHeight="1">
      <c r="A34" s="23">
        <f t="shared" si="4"/>
        <v>19</v>
      </c>
      <c r="B34" s="23" t="str">
        <f>VLOOKUP($A34,ACTIVITIES!$B$2:$C$110,2,FALSE)</f>
        <v>LANDFALL CONSTRUCTION 19</v>
      </c>
      <c r="C34" s="236"/>
      <c r="D34" s="236"/>
      <c r="E34" s="236"/>
      <c r="F34" s="236"/>
      <c r="G34" s="236"/>
      <c r="H34" s="236"/>
      <c r="I34" s="84" t="str">
        <f t="shared" si="1"/>
        <v/>
      </c>
      <c r="K34" s="89" t="str">
        <f t="shared" si="2"/>
        <v>X</v>
      </c>
    </row>
    <row r="35" spans="1:11" ht="15.75" customHeight="1">
      <c r="A35" s="23">
        <f t="shared" si="4"/>
        <v>20</v>
      </c>
      <c r="B35" s="23" t="str">
        <f>VLOOKUP($A35,ACTIVITIES!$B$2:$C$110,2,FALSE)</f>
        <v>LANDFALL CONSTRUCTION 20</v>
      </c>
      <c r="C35" s="236"/>
      <c r="D35" s="236"/>
      <c r="E35" s="236"/>
      <c r="F35" s="236"/>
      <c r="G35" s="236"/>
      <c r="H35" s="236"/>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c r="D37" s="236"/>
      <c r="E37" s="236"/>
      <c r="F37" s="236"/>
      <c r="G37" s="236"/>
      <c r="H37" s="236"/>
      <c r="I37" s="84" t="str">
        <f t="shared" si="1"/>
        <v/>
      </c>
      <c r="K37" s="89" t="str">
        <f t="shared" si="2"/>
        <v/>
      </c>
    </row>
    <row r="38" spans="1:11" ht="15.75" customHeight="1">
      <c r="A38" s="23">
        <f t="shared" ref="A38:A46" si="5">SUM(A37+1)</f>
        <v>22</v>
      </c>
      <c r="B38" s="23" t="str">
        <f>VLOOKUP($A38,ACTIVITIES!$B$2:$C$110,2,FALSE)</f>
        <v>Export cable to shore installation</v>
      </c>
      <c r="C38" s="236"/>
      <c r="D38" s="236"/>
      <c r="E38" s="236"/>
      <c r="F38" s="236"/>
      <c r="G38" s="236"/>
      <c r="H38" s="236"/>
      <c r="I38" s="84" t="str">
        <f t="shared" si="1"/>
        <v/>
      </c>
      <c r="K38" s="89" t="str">
        <f t="shared" si="2"/>
        <v/>
      </c>
    </row>
    <row r="39" spans="1:11" ht="15.75" customHeight="1">
      <c r="A39" s="23">
        <f t="shared" si="5"/>
        <v>23</v>
      </c>
      <c r="B39" s="23" t="str">
        <f>VLOOKUP($A39,ACTIVITIES!$B$2:$C$110,2,FALSE)</f>
        <v>Substation installation</v>
      </c>
      <c r="C39" s="236"/>
      <c r="D39" s="236"/>
      <c r="E39" s="236"/>
      <c r="F39" s="236"/>
      <c r="G39" s="236"/>
      <c r="H39" s="236"/>
      <c r="I39" s="84" t="str">
        <f t="shared" si="1"/>
        <v/>
      </c>
      <c r="K39" s="89" t="str">
        <f t="shared" si="2"/>
        <v/>
      </c>
    </row>
    <row r="40" spans="1:11" ht="15.75" customHeight="1">
      <c r="A40" s="23">
        <f t="shared" si="5"/>
        <v>24</v>
      </c>
      <c r="B40" s="23" t="str">
        <f>VLOOKUP($A40,ACTIVITIES!$B$2:$C$110,2,FALSE)</f>
        <v>Offshore foundation installation</v>
      </c>
      <c r="C40" s="236"/>
      <c r="D40" s="236"/>
      <c r="E40" s="236"/>
      <c r="F40" s="236"/>
      <c r="G40" s="236"/>
      <c r="H40" s="236"/>
      <c r="I40" s="84" t="str">
        <f t="shared" si="1"/>
        <v/>
      </c>
      <c r="K40" s="89" t="str">
        <f t="shared" si="2"/>
        <v/>
      </c>
    </row>
    <row r="41" spans="1:11" ht="15.75" customHeight="1">
      <c r="A41" s="23">
        <f t="shared" si="5"/>
        <v>25</v>
      </c>
      <c r="B41" s="23" t="str">
        <f>VLOOKUP($A41,ACTIVITIES!$B$2:$C$110,2,FALSE)</f>
        <v xml:space="preserve">Offshore pile driving </v>
      </c>
      <c r="C41" s="236"/>
      <c r="D41" s="236"/>
      <c r="E41" s="236"/>
      <c r="F41" s="236"/>
      <c r="G41" s="236"/>
      <c r="H41" s="236"/>
      <c r="I41" s="84" t="str">
        <f t="shared" si="1"/>
        <v/>
      </c>
      <c r="K41" s="89" t="str">
        <f t="shared" si="2"/>
        <v/>
      </c>
    </row>
    <row r="42" spans="1:11" ht="15.75" customHeight="1">
      <c r="A42" s="23">
        <f t="shared" si="5"/>
        <v>26</v>
      </c>
      <c r="B42" s="23" t="str">
        <f>VLOOKUP($A42,ACTIVITIES!$B$2:$C$110,2,FALSE)</f>
        <v>Temporary cofferdam for long dist. HDD</v>
      </c>
      <c r="C42" s="236"/>
      <c r="D42" s="236"/>
      <c r="E42" s="236"/>
      <c r="F42" s="236"/>
      <c r="G42" s="236"/>
      <c r="H42" s="236"/>
      <c r="I42" s="84" t="str">
        <f t="shared" si="1"/>
        <v/>
      </c>
      <c r="K42" s="89" t="str">
        <f t="shared" si="2"/>
        <v/>
      </c>
    </row>
    <row r="43" spans="1:11" ht="15.75" customHeight="1">
      <c r="A43" s="23">
        <f t="shared" si="5"/>
        <v>27</v>
      </c>
      <c r="B43" s="23" t="str">
        <f>VLOOKUP($A43,ACTIVITIES!$B$2:$C$110,2,FALSE)</f>
        <v>Barge and tug  WTG transportation</v>
      </c>
      <c r="C43" s="236"/>
      <c r="D43" s="236"/>
      <c r="E43" s="236"/>
      <c r="F43" s="236"/>
      <c r="G43" s="236"/>
      <c r="H43" s="236"/>
      <c r="I43" s="84" t="str">
        <f t="shared" si="1"/>
        <v/>
      </c>
      <c r="K43" s="89" t="str">
        <f t="shared" si="2"/>
        <v/>
      </c>
    </row>
    <row r="44" spans="1:11">
      <c r="A44" s="23">
        <f t="shared" si="5"/>
        <v>28</v>
      </c>
      <c r="B44" s="23" t="str">
        <f>VLOOKUP($A44,ACTIVITIES!$B$2:$C$110,2,FALSE)</f>
        <v>WTG installation 5 weeks/WTG</v>
      </c>
      <c r="C44" s="236"/>
      <c r="D44" s="236"/>
      <c r="E44" s="236"/>
      <c r="F44" s="236"/>
      <c r="G44" s="236"/>
      <c r="H44" s="236"/>
      <c r="I44" s="84" t="str">
        <f t="shared" si="1"/>
        <v/>
      </c>
      <c r="K44" s="89" t="str">
        <f t="shared" si="2"/>
        <v/>
      </c>
    </row>
    <row r="45" spans="1:11">
      <c r="A45" s="23">
        <f t="shared" si="5"/>
        <v>29</v>
      </c>
      <c r="B45" s="23" t="str">
        <f>VLOOKUP($A45,ACTIVITIES!$B$2:$C$110,2,FALSE)</f>
        <v>Crew boat travel</v>
      </c>
      <c r="C45" s="236"/>
      <c r="D45" s="236"/>
      <c r="E45" s="236"/>
      <c r="F45" s="236"/>
      <c r="G45" s="236"/>
      <c r="H45" s="236"/>
      <c r="I45" s="84" t="str">
        <f t="shared" si="1"/>
        <v/>
      </c>
      <c r="K45" s="89" t="str">
        <f t="shared" si="2"/>
        <v/>
      </c>
    </row>
    <row r="46" spans="1:11">
      <c r="A46" s="23">
        <f t="shared" si="5"/>
        <v>30</v>
      </c>
      <c r="B46" s="23" t="str">
        <f>VLOOKUP($A46,ACTIVITIES!$B$2:$C$110,2,FALSE)</f>
        <v>OFFSHORE CONSTRUCTION 30</v>
      </c>
      <c r="C46" s="236"/>
      <c r="D46" s="236"/>
      <c r="E46" s="236"/>
      <c r="F46" s="236"/>
      <c r="G46" s="236"/>
      <c r="H46" s="236"/>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c r="D48" s="236"/>
      <c r="E48" s="236"/>
      <c r="F48" s="236"/>
      <c r="G48" s="236"/>
      <c r="H48" s="236"/>
      <c r="I48" s="84" t="str">
        <f t="shared" si="1"/>
        <v/>
      </c>
      <c r="K48" s="89" t="str">
        <f t="shared" si="2"/>
        <v/>
      </c>
    </row>
    <row r="49" spans="1:11" ht="14.25" customHeight="1">
      <c r="A49" s="23">
        <f t="shared" ref="A49:A57" si="6">SUM(A48+1)</f>
        <v>32</v>
      </c>
      <c r="B49" s="23" t="str">
        <f>VLOOKUP($A49,ACTIVITIES!$B$2:$C$110,2,FALSE)</f>
        <v>ROV inspections at 5 year intervals</v>
      </c>
      <c r="C49" s="236"/>
      <c r="D49" s="236"/>
      <c r="E49" s="236"/>
      <c r="F49" s="236"/>
      <c r="G49" s="236"/>
      <c r="H49" s="236"/>
      <c r="I49" s="84" t="str">
        <f t="shared" si="1"/>
        <v/>
      </c>
      <c r="K49" s="89" t="str">
        <f t="shared" si="2"/>
        <v/>
      </c>
    </row>
    <row r="50" spans="1:11" ht="14.25" customHeight="1">
      <c r="A50" s="23">
        <f t="shared" si="6"/>
        <v>33</v>
      </c>
      <c r="B50" s="23" t="str">
        <f>VLOOKUP($A50,ACTIVITIES!$B$2:$C$110,2,FALSE)</f>
        <v>Subbottom profiles at 5 year intervals</v>
      </c>
      <c r="C50" s="236"/>
      <c r="D50" s="236"/>
      <c r="E50" s="236"/>
      <c r="F50" s="236"/>
      <c r="G50" s="236"/>
      <c r="H50" s="236"/>
      <c r="I50" s="84" t="str">
        <f t="shared" si="1"/>
        <v/>
      </c>
      <c r="K50" s="89" t="str">
        <f t="shared" si="2"/>
        <v/>
      </c>
    </row>
    <row r="51" spans="1:11" ht="14.25" customHeight="1">
      <c r="A51" s="23">
        <f t="shared" si="6"/>
        <v>34</v>
      </c>
      <c r="B51" s="23" t="str">
        <f>VLOOKUP($A51,ACTIVITIES!$B$2:$C$110,2,FALSE)</f>
        <v>Substation ROW maintenance</v>
      </c>
      <c r="C51" s="236"/>
      <c r="D51" s="236"/>
      <c r="E51" s="236"/>
      <c r="F51" s="236"/>
      <c r="G51" s="236"/>
      <c r="H51" s="236"/>
      <c r="I51" s="84" t="str">
        <f t="shared" si="1"/>
        <v/>
      </c>
      <c r="K51" s="89" t="str">
        <f t="shared" si="2"/>
        <v/>
      </c>
    </row>
    <row r="52" spans="1:11" ht="14.25" customHeight="1">
      <c r="A52" s="23">
        <f t="shared" si="6"/>
        <v>35</v>
      </c>
      <c r="B52" s="23" t="str">
        <f>VLOOKUP($A52,ACTIVITIES!$B$2:$C$110,2,FALSE)</f>
        <v>On and off shore environmental monitoring</v>
      </c>
      <c r="C52" s="236"/>
      <c r="D52" s="236"/>
      <c r="E52" s="236"/>
      <c r="F52" s="236"/>
      <c r="G52" s="236"/>
      <c r="H52" s="236"/>
      <c r="I52" s="84" t="str">
        <f t="shared" si="1"/>
        <v/>
      </c>
      <c r="K52" s="89" t="str">
        <f t="shared" si="2"/>
        <v/>
      </c>
    </row>
    <row r="53" spans="1:11" ht="14.25" customHeight="1">
      <c r="A53" s="23">
        <f t="shared" si="6"/>
        <v>36</v>
      </c>
      <c r="B53" s="23" t="str">
        <f>VLOOKUP($A53,ACTIVITIES!$B$2:$C$110,2,FALSE)</f>
        <v>OPERATION AND MAINTENANCE 36</v>
      </c>
      <c r="C53" s="236"/>
      <c r="D53" s="236"/>
      <c r="E53" s="236"/>
      <c r="F53" s="236"/>
      <c r="G53" s="236"/>
      <c r="H53" s="236"/>
      <c r="I53" s="84" t="str">
        <f t="shared" si="1"/>
        <v/>
      </c>
      <c r="K53" s="89" t="str">
        <f t="shared" si="2"/>
        <v>X</v>
      </c>
    </row>
    <row r="54" spans="1:11" ht="14.25" customHeight="1">
      <c r="A54" s="23">
        <f t="shared" si="6"/>
        <v>37</v>
      </c>
      <c r="B54" s="23" t="str">
        <f>VLOOKUP($A54,ACTIVITIES!$B$2:$C$110,2,FALSE)</f>
        <v>OPERATION AND MAINTENANCE 37</v>
      </c>
      <c r="C54" s="236"/>
      <c r="D54" s="236"/>
      <c r="E54" s="236"/>
      <c r="F54" s="236"/>
      <c r="G54" s="236"/>
      <c r="H54" s="236"/>
      <c r="I54" s="84" t="str">
        <f t="shared" si="1"/>
        <v/>
      </c>
      <c r="K54" s="89" t="str">
        <f t="shared" si="2"/>
        <v>X</v>
      </c>
    </row>
    <row r="55" spans="1:11" ht="14.25" customHeight="1">
      <c r="A55" s="23">
        <f t="shared" si="6"/>
        <v>38</v>
      </c>
      <c r="B55" s="23" t="str">
        <f>VLOOKUP($A55,ACTIVITIES!$B$2:$C$110,2,FALSE)</f>
        <v>OPERATION AND MAINTENANCE 38</v>
      </c>
      <c r="C55" s="236"/>
      <c r="D55" s="236"/>
      <c r="E55" s="236"/>
      <c r="F55" s="236"/>
      <c r="G55" s="236"/>
      <c r="H55" s="236"/>
      <c r="I55" s="84" t="str">
        <f t="shared" si="1"/>
        <v/>
      </c>
      <c r="K55" s="89" t="str">
        <f t="shared" si="2"/>
        <v>X</v>
      </c>
    </row>
    <row r="56" spans="1:11" ht="14.25" customHeight="1">
      <c r="A56" s="23">
        <f t="shared" si="6"/>
        <v>39</v>
      </c>
      <c r="B56" s="23" t="str">
        <f>VLOOKUP($A56,ACTIVITIES!$B$2:$C$110,2,FALSE)</f>
        <v>OPERATION AND MAINTENANCE 39</v>
      </c>
      <c r="C56" s="236"/>
      <c r="D56" s="236"/>
      <c r="E56" s="236"/>
      <c r="F56" s="236"/>
      <c r="G56" s="236"/>
      <c r="H56" s="236"/>
      <c r="I56" s="84" t="str">
        <f t="shared" si="1"/>
        <v/>
      </c>
      <c r="K56" s="89" t="str">
        <f t="shared" si="2"/>
        <v>X</v>
      </c>
    </row>
    <row r="57" spans="1:11" ht="14.25" customHeight="1">
      <c r="A57" s="23">
        <f t="shared" si="6"/>
        <v>40</v>
      </c>
      <c r="B57" s="23" t="str">
        <f>VLOOKUP($A57,ACTIVITIES!$B$2:$C$110,2,FALSE)</f>
        <v>OPERATION AND MAINTENANCE 40</v>
      </c>
      <c r="C57" s="236"/>
      <c r="D57" s="236"/>
      <c r="E57" s="236"/>
      <c r="F57" s="236"/>
      <c r="G57" s="236"/>
      <c r="H57" s="236"/>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c r="D59" s="236"/>
      <c r="E59" s="236"/>
      <c r="F59" s="236"/>
      <c r="G59" s="236"/>
      <c r="H59" s="236"/>
      <c r="I59" s="85" t="str">
        <f t="shared" si="1"/>
        <v/>
      </c>
      <c r="K59" s="89" t="str">
        <f t="shared" si="2"/>
        <v/>
      </c>
    </row>
    <row r="60" spans="1:11" ht="14.25" customHeight="1">
      <c r="A60" s="23">
        <f t="shared" ref="A60:A68" si="7">SUM(A59+1)</f>
        <v>42</v>
      </c>
      <c r="B60" s="23" t="str">
        <f>VLOOKUP($A60,ACTIVITIES!$B$2:$C$110,2,FALSE)</f>
        <v>Offshore cable abandonent</v>
      </c>
      <c r="C60" s="236"/>
      <c r="D60" s="236"/>
      <c r="E60" s="236"/>
      <c r="F60" s="236"/>
      <c r="G60" s="236"/>
      <c r="H60" s="236"/>
      <c r="I60" s="85" t="str">
        <f t="shared" si="1"/>
        <v/>
      </c>
      <c r="K60" s="89" t="str">
        <f t="shared" si="2"/>
        <v/>
      </c>
    </row>
    <row r="61" spans="1:11" ht="14.25" customHeight="1">
      <c r="A61" s="23">
        <f t="shared" si="7"/>
        <v>43</v>
      </c>
      <c r="B61" s="23" t="str">
        <f>VLOOKUP($A61,ACTIVITIES!$B$2:$C$110,2,FALSE)</f>
        <v>Demobilization</v>
      </c>
      <c r="C61" s="236"/>
      <c r="D61" s="236"/>
      <c r="E61" s="236"/>
      <c r="F61" s="236"/>
      <c r="G61" s="236"/>
      <c r="H61" s="236"/>
      <c r="I61" s="85" t="str">
        <f t="shared" si="1"/>
        <v/>
      </c>
      <c r="K61" s="89" t="str">
        <f t="shared" si="2"/>
        <v/>
      </c>
    </row>
    <row r="62" spans="1:11" ht="14.25" customHeight="1">
      <c r="A62" s="23">
        <f t="shared" si="7"/>
        <v>44</v>
      </c>
      <c r="B62" s="23" t="str">
        <f>VLOOKUP($A62,ACTIVITIES!$B$2:$C$110,2,FALSE)</f>
        <v>DECOMMISSIONING 44</v>
      </c>
      <c r="C62" s="236"/>
      <c r="D62" s="236"/>
      <c r="E62" s="236"/>
      <c r="F62" s="236"/>
      <c r="G62" s="236"/>
      <c r="H62" s="236"/>
      <c r="I62" s="85" t="str">
        <f t="shared" si="1"/>
        <v/>
      </c>
      <c r="K62" s="89" t="str">
        <f t="shared" si="2"/>
        <v>X</v>
      </c>
    </row>
    <row r="63" spans="1:11" ht="14.25" customHeight="1">
      <c r="A63" s="23">
        <f t="shared" si="7"/>
        <v>45</v>
      </c>
      <c r="B63" s="23" t="str">
        <f>VLOOKUP($A63,ACTIVITIES!$B$2:$C$110,2,FALSE)</f>
        <v>DECOMMISSIONING 45</v>
      </c>
      <c r="C63" s="236"/>
      <c r="D63" s="236"/>
      <c r="E63" s="236"/>
      <c r="F63" s="236"/>
      <c r="G63" s="236"/>
      <c r="H63" s="236"/>
      <c r="I63" s="85" t="str">
        <f t="shared" si="1"/>
        <v/>
      </c>
      <c r="K63" s="89" t="str">
        <f t="shared" si="2"/>
        <v>X</v>
      </c>
    </row>
    <row r="64" spans="1:11" ht="14.25" customHeight="1">
      <c r="A64" s="23">
        <f t="shared" si="7"/>
        <v>46</v>
      </c>
      <c r="B64" s="23" t="str">
        <f>VLOOKUP($A64,ACTIVITIES!$B$2:$C$110,2,FALSE)</f>
        <v>DECOMMISSIONING 46</v>
      </c>
      <c r="C64" s="236"/>
      <c r="D64" s="236"/>
      <c r="E64" s="236"/>
      <c r="F64" s="236"/>
      <c r="G64" s="236"/>
      <c r="H64" s="236"/>
      <c r="I64" s="85" t="str">
        <f t="shared" si="1"/>
        <v/>
      </c>
      <c r="K64" s="89" t="str">
        <f t="shared" si="2"/>
        <v>X</v>
      </c>
    </row>
    <row r="65" spans="1:11" ht="14.25" customHeight="1">
      <c r="A65" s="23">
        <f t="shared" si="7"/>
        <v>47</v>
      </c>
      <c r="B65" s="23" t="str">
        <f>VLOOKUP($A65,ACTIVITIES!$B$2:$C$110,2,FALSE)</f>
        <v>DECOMMISSIONING 47</v>
      </c>
      <c r="C65" s="236"/>
      <c r="D65" s="236"/>
      <c r="E65" s="236"/>
      <c r="F65" s="236"/>
      <c r="G65" s="236"/>
      <c r="H65" s="236"/>
      <c r="I65" s="85" t="str">
        <f t="shared" si="1"/>
        <v/>
      </c>
      <c r="K65" s="89" t="str">
        <f t="shared" si="2"/>
        <v>X</v>
      </c>
    </row>
    <row r="66" spans="1:11" ht="14.25" customHeight="1">
      <c r="A66" s="23">
        <f t="shared" si="7"/>
        <v>48</v>
      </c>
      <c r="B66" s="23" t="str">
        <f>VLOOKUP($A66,ACTIVITIES!$B$2:$C$110,2,FALSE)</f>
        <v>DECOMMISSIONING 48</v>
      </c>
      <c r="C66" s="236"/>
      <c r="D66" s="236"/>
      <c r="E66" s="236"/>
      <c r="F66" s="236"/>
      <c r="G66" s="236"/>
      <c r="H66" s="236"/>
      <c r="I66" s="85" t="str">
        <f t="shared" si="1"/>
        <v/>
      </c>
      <c r="K66" s="89" t="str">
        <f t="shared" si="2"/>
        <v>X</v>
      </c>
    </row>
    <row r="67" spans="1:11" ht="14.25" customHeight="1">
      <c r="A67" s="23">
        <f t="shared" si="7"/>
        <v>49</v>
      </c>
      <c r="B67" s="23" t="str">
        <f>VLOOKUP($A67,ACTIVITIES!$B$2:$C$110,2,FALSE)</f>
        <v>DECOMMISSIONING 49</v>
      </c>
      <c r="C67" s="236"/>
      <c r="D67" s="236"/>
      <c r="E67" s="236"/>
      <c r="F67" s="236"/>
      <c r="G67" s="236"/>
      <c r="H67" s="236"/>
      <c r="I67" s="85" t="str">
        <f t="shared" si="1"/>
        <v/>
      </c>
      <c r="K67" s="89" t="str">
        <f t="shared" si="2"/>
        <v>X</v>
      </c>
    </row>
    <row r="68" spans="1:11" ht="14.25" customHeight="1">
      <c r="A68" s="23">
        <f t="shared" si="7"/>
        <v>50</v>
      </c>
      <c r="B68" s="23" t="str">
        <f>VLOOKUP($A68,ACTIVITIES!$B$2:$C$110,2,FALSE)</f>
        <v>DECOMMISSIONING 50</v>
      </c>
      <c r="C68" s="236"/>
      <c r="D68" s="236"/>
      <c r="E68" s="236"/>
      <c r="F68" s="236"/>
      <c r="G68" s="236"/>
      <c r="H68" s="236"/>
      <c r="I68" s="85" t="str">
        <f t="shared" si="1"/>
        <v/>
      </c>
      <c r="K68" s="89" t="str">
        <f t="shared" si="2"/>
        <v>X</v>
      </c>
    </row>
    <row r="69" spans="1:11" ht="14.25" customHeight="1">
      <c r="A69" s="87" t="str">
        <f>ACTIVITIES!$H$7</f>
        <v>ACTIVITY CATEGORY 6</v>
      </c>
      <c r="B69" s="87"/>
      <c r="C69" s="235"/>
      <c r="D69" s="235"/>
      <c r="E69" s="235"/>
      <c r="F69" s="235"/>
      <c r="G69" s="235"/>
      <c r="H69" s="238"/>
      <c r="I69" s="36" t="str">
        <f t="shared" si="1"/>
        <v/>
      </c>
      <c r="K69" s="89" t="str">
        <f t="shared" si="2"/>
        <v>X</v>
      </c>
    </row>
    <row r="70" spans="1:11" ht="14.25" customHeight="1">
      <c r="A70" s="23">
        <f>SUM(A68+1)</f>
        <v>51</v>
      </c>
      <c r="B70" s="23" t="str">
        <f>VLOOKUP($A70,ACTIVITIES!$B$2:$C$110,2,FALSE)</f>
        <v>ACTIVITY CATEGORY 6 51</v>
      </c>
      <c r="C70" s="236"/>
      <c r="D70" s="236"/>
      <c r="E70" s="236"/>
      <c r="F70" s="236"/>
      <c r="G70" s="236"/>
      <c r="H70" s="236"/>
      <c r="I70" s="85" t="str">
        <f t="shared" si="1"/>
        <v/>
      </c>
      <c r="K70" s="89" t="str">
        <f t="shared" si="2"/>
        <v>X</v>
      </c>
    </row>
    <row r="71" spans="1:11" ht="14.25" customHeight="1">
      <c r="A71" s="23">
        <f t="shared" ref="A71:A79" si="8">SUM(A70+1)</f>
        <v>52</v>
      </c>
      <c r="B71" s="23" t="str">
        <f>VLOOKUP($A71,ACTIVITIES!$B$2:$C$110,2,FALSE)</f>
        <v>ACTIVITY CATEGORY 6 52</v>
      </c>
      <c r="C71" s="236"/>
      <c r="D71" s="236"/>
      <c r="E71" s="236"/>
      <c r="F71" s="236"/>
      <c r="G71" s="236"/>
      <c r="H71" s="236"/>
      <c r="I71" s="85" t="str">
        <f t="shared" si="1"/>
        <v/>
      </c>
      <c r="K71" s="89" t="str">
        <f t="shared" si="2"/>
        <v>X</v>
      </c>
    </row>
    <row r="72" spans="1:11" ht="14.25" customHeight="1">
      <c r="A72" s="23">
        <f t="shared" si="8"/>
        <v>53</v>
      </c>
      <c r="B72" s="23" t="str">
        <f>VLOOKUP($A72,ACTIVITIES!$B$2:$C$110,2,FALSE)</f>
        <v>ACTIVITY CATEGORY 6 53</v>
      </c>
      <c r="C72" s="236"/>
      <c r="D72" s="236"/>
      <c r="E72" s="236"/>
      <c r="F72" s="236"/>
      <c r="G72" s="236"/>
      <c r="H72" s="236"/>
      <c r="I72" s="85" t="str">
        <f t="shared" si="1"/>
        <v/>
      </c>
      <c r="K72" s="89" t="str">
        <f t="shared" si="2"/>
        <v>X</v>
      </c>
    </row>
    <row r="73" spans="1:11" ht="14.25" customHeight="1">
      <c r="A73" s="23">
        <f t="shared" si="8"/>
        <v>54</v>
      </c>
      <c r="B73" s="23" t="str">
        <f>VLOOKUP($A73,ACTIVITIES!$B$2:$C$110,2,FALSE)</f>
        <v>ACTIVITY CATEGORY 6 54</v>
      </c>
      <c r="C73" s="236"/>
      <c r="D73" s="236"/>
      <c r="E73" s="236"/>
      <c r="F73" s="236"/>
      <c r="G73" s="236"/>
      <c r="H73" s="236"/>
      <c r="I73" s="85" t="str">
        <f t="shared" si="1"/>
        <v/>
      </c>
      <c r="K73" s="89" t="str">
        <f t="shared" si="2"/>
        <v>X</v>
      </c>
    </row>
    <row r="74" spans="1:11" ht="14.25" customHeight="1">
      <c r="A74" s="23">
        <f t="shared" si="8"/>
        <v>55</v>
      </c>
      <c r="B74" s="23" t="str">
        <f>VLOOKUP($A74,ACTIVITIES!$B$2:$C$110,2,FALSE)</f>
        <v>ACTIVITY CATEGORY 6 55</v>
      </c>
      <c r="C74" s="236"/>
      <c r="D74" s="236"/>
      <c r="E74" s="236"/>
      <c r="F74" s="236"/>
      <c r="G74" s="236"/>
      <c r="H74" s="236"/>
      <c r="I74" s="85" t="str">
        <f t="shared" si="1"/>
        <v/>
      </c>
      <c r="K74" s="89" t="str">
        <f t="shared" si="2"/>
        <v>X</v>
      </c>
    </row>
    <row r="75" spans="1:11" ht="14.25" customHeight="1">
      <c r="A75" s="23">
        <f t="shared" si="8"/>
        <v>56</v>
      </c>
      <c r="B75" s="23" t="str">
        <f>VLOOKUP($A75,ACTIVITIES!$B$2:$C$110,2,FALSE)</f>
        <v>ACTIVITY CATEGORY 6 56</v>
      </c>
      <c r="C75" s="236"/>
      <c r="D75" s="236"/>
      <c r="E75" s="236"/>
      <c r="F75" s="236"/>
      <c r="G75" s="236"/>
      <c r="H75" s="236"/>
      <c r="I75" s="85" t="str">
        <f t="shared" si="1"/>
        <v/>
      </c>
      <c r="K75" s="89" t="str">
        <f t="shared" si="2"/>
        <v>X</v>
      </c>
    </row>
    <row r="76" spans="1:11" ht="14.25" customHeight="1">
      <c r="A76" s="23">
        <f t="shared" si="8"/>
        <v>57</v>
      </c>
      <c r="B76" s="23" t="str">
        <f>VLOOKUP($A76,ACTIVITIES!$B$2:$C$110,2,FALSE)</f>
        <v>ACTIVITY CATEGORY 6 57</v>
      </c>
      <c r="C76" s="236"/>
      <c r="D76" s="236"/>
      <c r="E76" s="236"/>
      <c r="F76" s="236"/>
      <c r="G76" s="236"/>
      <c r="H76" s="236"/>
      <c r="I76" s="85" t="str">
        <f t="shared" si="1"/>
        <v/>
      </c>
      <c r="K76" s="89" t="str">
        <f t="shared" si="2"/>
        <v>X</v>
      </c>
    </row>
    <row r="77" spans="1:11" ht="14.25" customHeight="1">
      <c r="A77" s="23">
        <f t="shared" si="8"/>
        <v>58</v>
      </c>
      <c r="B77" s="23" t="str">
        <f>VLOOKUP($A77,ACTIVITIES!$B$2:$C$110,2,FALSE)</f>
        <v>ACTIVITY CATEGORY 6 58</v>
      </c>
      <c r="C77" s="236"/>
      <c r="D77" s="236"/>
      <c r="E77" s="236"/>
      <c r="F77" s="236"/>
      <c r="G77" s="236"/>
      <c r="H77" s="236"/>
      <c r="I77" s="85" t="str">
        <f t="shared" si="1"/>
        <v/>
      </c>
      <c r="K77" s="89" t="str">
        <f t="shared" si="2"/>
        <v>X</v>
      </c>
    </row>
    <row r="78" spans="1:11" ht="14.25" customHeight="1">
      <c r="A78" s="23">
        <f t="shared" si="8"/>
        <v>59</v>
      </c>
      <c r="B78" s="23" t="str">
        <f>VLOOKUP($A78,ACTIVITIES!$B$2:$C$110,2,FALSE)</f>
        <v>ACTIVITY CATEGORY 6 59</v>
      </c>
      <c r="C78" s="236"/>
      <c r="D78" s="236"/>
      <c r="E78" s="236"/>
      <c r="F78" s="236"/>
      <c r="G78" s="236"/>
      <c r="H78" s="236"/>
      <c r="I78" s="85" t="str">
        <f t="shared" si="1"/>
        <v/>
      </c>
      <c r="K78" s="89" t="str">
        <f t="shared" si="2"/>
        <v>X</v>
      </c>
    </row>
    <row r="79" spans="1:11" ht="14.25" customHeight="1">
      <c r="A79" s="23">
        <f t="shared" si="8"/>
        <v>60</v>
      </c>
      <c r="B79" s="23" t="str">
        <f>VLOOKUP($A79,ACTIVITIES!$B$2:$C$110,2,FALSE)</f>
        <v>ACTIVITY CATEGORY 6 60</v>
      </c>
      <c r="C79" s="236"/>
      <c r="D79" s="236"/>
      <c r="E79" s="236"/>
      <c r="F79" s="236"/>
      <c r="G79" s="236"/>
      <c r="H79" s="236"/>
      <c r="I79" s="85" t="str">
        <f t="shared" si="1"/>
        <v/>
      </c>
      <c r="K79" s="89" t="str">
        <f t="shared" si="2"/>
        <v>X</v>
      </c>
    </row>
    <row r="80" spans="1:11" ht="14.25" customHeight="1">
      <c r="A80" s="87" t="str">
        <f>ACTIVITIES!$H$8</f>
        <v>ACTIVITY CATEGORY 7</v>
      </c>
      <c r="B80" s="87"/>
      <c r="C80" s="235"/>
      <c r="D80" s="235"/>
      <c r="E80" s="235"/>
      <c r="F80" s="235"/>
      <c r="G80" s="235"/>
      <c r="H80" s="238"/>
      <c r="I80" s="36" t="str">
        <f t="shared" ref="I80:I143" si="9">IF(AND(C80="",D80="",E80="",F80="",G80="",H80=""),"",MAX(C80:H80))</f>
        <v/>
      </c>
      <c r="K80" s="89" t="str">
        <f t="shared" ref="K80:K143" si="10">IF(AND(NOT(IFERROR(AVERAGE(A80),-9)=-9),IFERROR(VALUE(RIGHT(B80,1)),-9)=-9),"",IF(AND(B80="",IFERROR(VALUE(RIGHT(A80,1)),-99)=-99),"","X"))</f>
        <v>X</v>
      </c>
    </row>
    <row r="81" spans="1:11" ht="13.95" customHeight="1">
      <c r="A81" s="23">
        <f>SUM(A79+1)</f>
        <v>61</v>
      </c>
      <c r="B81" s="23" t="str">
        <f>VLOOKUP($A81,ACTIVITIES!$B$2:$C$110,2,FALSE)</f>
        <v>ACTIVITY CATEGORY 7 61</v>
      </c>
      <c r="C81" s="236"/>
      <c r="D81" s="236"/>
      <c r="E81" s="236"/>
      <c r="F81" s="236"/>
      <c r="G81" s="236"/>
      <c r="H81" s="236"/>
      <c r="I81" s="85" t="str">
        <f t="shared" si="9"/>
        <v/>
      </c>
      <c r="K81" s="89" t="str">
        <f t="shared" si="10"/>
        <v>X</v>
      </c>
    </row>
    <row r="82" spans="1:11" ht="14.25" customHeight="1">
      <c r="A82" s="23">
        <f t="shared" ref="A82:A90" si="11">SUM(A81+1)</f>
        <v>62</v>
      </c>
      <c r="B82" s="23" t="str">
        <f>VLOOKUP($A82,ACTIVITIES!$B$2:$C$110,2,FALSE)</f>
        <v>ACTIVITY CATEGORY 7 62</v>
      </c>
      <c r="C82" s="236"/>
      <c r="D82" s="236"/>
      <c r="E82" s="236"/>
      <c r="F82" s="236"/>
      <c r="G82" s="236"/>
      <c r="H82" s="236"/>
      <c r="I82" s="85" t="str">
        <f t="shared" si="9"/>
        <v/>
      </c>
      <c r="K82" s="89" t="str">
        <f t="shared" si="10"/>
        <v>X</v>
      </c>
    </row>
    <row r="83" spans="1:11" ht="14.25" customHeight="1">
      <c r="A83" s="23">
        <f t="shared" si="11"/>
        <v>63</v>
      </c>
      <c r="B83" s="23" t="str">
        <f>VLOOKUP($A83,ACTIVITIES!$B$2:$C$110,2,FALSE)</f>
        <v>ACTIVITY CATEGORY 7 63</v>
      </c>
      <c r="C83" s="236"/>
      <c r="D83" s="236"/>
      <c r="E83" s="236"/>
      <c r="F83" s="236"/>
      <c r="G83" s="236"/>
      <c r="H83" s="236"/>
      <c r="I83" s="85" t="str">
        <f t="shared" si="9"/>
        <v/>
      </c>
      <c r="K83" s="89" t="str">
        <f t="shared" si="10"/>
        <v>X</v>
      </c>
    </row>
    <row r="84" spans="1:11" ht="14.25" customHeight="1">
      <c r="A84" s="23">
        <f t="shared" si="11"/>
        <v>64</v>
      </c>
      <c r="B84" s="23" t="str">
        <f>VLOOKUP($A84,ACTIVITIES!$B$2:$C$110,2,FALSE)</f>
        <v>ACTIVITY CATEGORY 7 64</v>
      </c>
      <c r="C84" s="236"/>
      <c r="D84" s="236"/>
      <c r="E84" s="236"/>
      <c r="F84" s="236"/>
      <c r="G84" s="236"/>
      <c r="H84" s="236"/>
      <c r="I84" s="85" t="str">
        <f t="shared" si="9"/>
        <v/>
      </c>
      <c r="K84" s="89" t="str">
        <f t="shared" si="10"/>
        <v>X</v>
      </c>
    </row>
    <row r="85" spans="1:11" ht="14.25" customHeight="1">
      <c r="A85" s="23">
        <f t="shared" si="11"/>
        <v>65</v>
      </c>
      <c r="B85" s="23" t="str">
        <f>VLOOKUP($A85,ACTIVITIES!$B$2:$C$110,2,FALSE)</f>
        <v>ACTIVITY CATEGORY 7 65</v>
      </c>
      <c r="C85" s="236"/>
      <c r="D85" s="236"/>
      <c r="E85" s="236"/>
      <c r="F85" s="236"/>
      <c r="G85" s="236"/>
      <c r="H85" s="236"/>
      <c r="I85" s="85" t="str">
        <f t="shared" si="9"/>
        <v/>
      </c>
      <c r="K85" s="89" t="str">
        <f t="shared" si="10"/>
        <v>X</v>
      </c>
    </row>
    <row r="86" spans="1:11" ht="14.25" customHeight="1">
      <c r="A86" s="23">
        <f t="shared" si="11"/>
        <v>66</v>
      </c>
      <c r="B86" s="23" t="str">
        <f>VLOOKUP($A86,ACTIVITIES!$B$2:$C$110,2,FALSE)</f>
        <v>ACTIVITY CATEGORY 7 66</v>
      </c>
      <c r="C86" s="236"/>
      <c r="D86" s="236"/>
      <c r="E86" s="236"/>
      <c r="F86" s="236"/>
      <c r="G86" s="236"/>
      <c r="H86" s="236"/>
      <c r="I86" s="85" t="str">
        <f t="shared" si="9"/>
        <v/>
      </c>
      <c r="K86" s="89" t="str">
        <f t="shared" si="10"/>
        <v>X</v>
      </c>
    </row>
    <row r="87" spans="1:11" ht="14.25" customHeight="1">
      <c r="A87" s="23">
        <f t="shared" si="11"/>
        <v>67</v>
      </c>
      <c r="B87" s="23" t="str">
        <f>VLOOKUP($A87,ACTIVITIES!$B$2:$C$110,2,FALSE)</f>
        <v>ACTIVITY CATEGORY 7 67</v>
      </c>
      <c r="C87" s="236"/>
      <c r="D87" s="236"/>
      <c r="E87" s="236"/>
      <c r="F87" s="236"/>
      <c r="G87" s="236"/>
      <c r="H87" s="236"/>
      <c r="I87" s="85" t="str">
        <f t="shared" si="9"/>
        <v/>
      </c>
      <c r="K87" s="89" t="str">
        <f t="shared" si="10"/>
        <v>X</v>
      </c>
    </row>
    <row r="88" spans="1:11" ht="14.25" customHeight="1">
      <c r="A88" s="23">
        <f t="shared" si="11"/>
        <v>68</v>
      </c>
      <c r="B88" s="23" t="str">
        <f>VLOOKUP($A88,ACTIVITIES!$B$2:$C$110,2,FALSE)</f>
        <v>ACTIVITY CATEGORY 7 68</v>
      </c>
      <c r="C88" s="236"/>
      <c r="D88" s="236"/>
      <c r="E88" s="236"/>
      <c r="F88" s="236"/>
      <c r="G88" s="236"/>
      <c r="H88" s="236"/>
      <c r="I88" s="85" t="str">
        <f t="shared" si="9"/>
        <v/>
      </c>
      <c r="K88" s="89" t="str">
        <f t="shared" si="10"/>
        <v>X</v>
      </c>
    </row>
    <row r="89" spans="1:11" ht="14.25" customHeight="1">
      <c r="A89" s="23">
        <f t="shared" si="11"/>
        <v>69</v>
      </c>
      <c r="B89" s="23" t="str">
        <f>VLOOKUP($A89,ACTIVITIES!$B$2:$C$110,2,FALSE)</f>
        <v>ACTIVITY CATEGORY 7 69</v>
      </c>
      <c r="C89" s="236"/>
      <c r="D89" s="236"/>
      <c r="E89" s="236"/>
      <c r="F89" s="236"/>
      <c r="G89" s="236"/>
      <c r="H89" s="236"/>
      <c r="I89" s="85" t="str">
        <f t="shared" si="9"/>
        <v/>
      </c>
      <c r="K89" s="89" t="str">
        <f t="shared" si="10"/>
        <v>X</v>
      </c>
    </row>
    <row r="90" spans="1:11" ht="14.25" customHeight="1">
      <c r="A90" s="23">
        <f t="shared" si="11"/>
        <v>70</v>
      </c>
      <c r="B90" s="23" t="str">
        <f>VLOOKUP($A90,ACTIVITIES!$B$2:$C$110,2,FALSE)</f>
        <v>ACTIVITY CATEGORY 7 70</v>
      </c>
      <c r="C90" s="236"/>
      <c r="D90" s="236"/>
      <c r="E90" s="236"/>
      <c r="F90" s="236"/>
      <c r="G90" s="236"/>
      <c r="H90" s="236"/>
      <c r="I90" s="85" t="str">
        <f t="shared" si="9"/>
        <v/>
      </c>
      <c r="K90" s="89" t="str">
        <f t="shared" si="10"/>
        <v>X</v>
      </c>
    </row>
    <row r="91" spans="1:11" ht="16.2" customHeight="1">
      <c r="A91" s="87" t="str">
        <f>ACTIVITIES!$H$9</f>
        <v>ACTIVITY CATEGORY 8</v>
      </c>
      <c r="B91" s="87"/>
      <c r="C91" s="235"/>
      <c r="D91" s="235"/>
      <c r="E91" s="235"/>
      <c r="F91" s="235"/>
      <c r="G91" s="235"/>
      <c r="H91" s="238"/>
      <c r="I91" s="36" t="str">
        <f t="shared" si="9"/>
        <v/>
      </c>
      <c r="K91" s="89" t="str">
        <f t="shared" si="10"/>
        <v>X</v>
      </c>
    </row>
    <row r="92" spans="1:11" ht="13.95" customHeight="1">
      <c r="A92" s="23">
        <f>SUM(A90+1)</f>
        <v>71</v>
      </c>
      <c r="B92" s="23" t="str">
        <f>VLOOKUP($A92,ACTIVITIES!$B$2:$C$110,2,FALSE)</f>
        <v>ACTIVITY CATEGORY 8 71</v>
      </c>
      <c r="C92" s="236"/>
      <c r="D92" s="236"/>
      <c r="E92" s="236"/>
      <c r="F92" s="236"/>
      <c r="G92" s="236"/>
      <c r="H92" s="236"/>
      <c r="I92" s="85" t="str">
        <f t="shared" si="9"/>
        <v/>
      </c>
      <c r="K92" s="89" t="str">
        <f t="shared" si="10"/>
        <v>X</v>
      </c>
    </row>
    <row r="93" spans="1:11" ht="14.25" customHeight="1">
      <c r="A93" s="23">
        <f t="shared" ref="A93:A101" si="12">SUM(A92+1)</f>
        <v>72</v>
      </c>
      <c r="B93" s="23" t="str">
        <f>VLOOKUP($A93,ACTIVITIES!$B$2:$C$110,2,FALSE)</f>
        <v>ACTIVITY CATEGORY 8 72</v>
      </c>
      <c r="C93" s="236"/>
      <c r="D93" s="236"/>
      <c r="E93" s="236"/>
      <c r="F93" s="236"/>
      <c r="G93" s="236"/>
      <c r="H93" s="236"/>
      <c r="I93" s="85" t="str">
        <f t="shared" si="9"/>
        <v/>
      </c>
      <c r="K93" s="89" t="str">
        <f t="shared" si="10"/>
        <v>X</v>
      </c>
    </row>
    <row r="94" spans="1:11" ht="14.25" customHeight="1">
      <c r="A94" s="23">
        <f t="shared" si="12"/>
        <v>73</v>
      </c>
      <c r="B94" s="23" t="str">
        <f>VLOOKUP($A94,ACTIVITIES!$B$2:$C$110,2,FALSE)</f>
        <v>ACTIVITY CATEGORY 8 73</v>
      </c>
      <c r="C94" s="236"/>
      <c r="D94" s="236"/>
      <c r="E94" s="236"/>
      <c r="F94" s="236"/>
      <c r="G94" s="236"/>
      <c r="H94" s="236"/>
      <c r="I94" s="85" t="str">
        <f t="shared" si="9"/>
        <v/>
      </c>
      <c r="K94" s="89" t="str">
        <f t="shared" si="10"/>
        <v>X</v>
      </c>
    </row>
    <row r="95" spans="1:11" ht="14.25" customHeight="1">
      <c r="A95" s="23">
        <f t="shared" si="12"/>
        <v>74</v>
      </c>
      <c r="B95" s="23" t="str">
        <f>VLOOKUP($A95,ACTIVITIES!$B$2:$C$110,2,FALSE)</f>
        <v>ACTIVITY CATEGORY 8 74</v>
      </c>
      <c r="C95" s="236"/>
      <c r="D95" s="236"/>
      <c r="E95" s="236"/>
      <c r="F95" s="236"/>
      <c r="G95" s="236"/>
      <c r="H95" s="236"/>
      <c r="I95" s="85" t="str">
        <f t="shared" si="9"/>
        <v/>
      </c>
      <c r="K95" s="89" t="str">
        <f t="shared" si="10"/>
        <v>X</v>
      </c>
    </row>
    <row r="96" spans="1:11" ht="14.25" customHeight="1">
      <c r="A96" s="23">
        <f t="shared" si="12"/>
        <v>75</v>
      </c>
      <c r="B96" s="23" t="str">
        <f>VLOOKUP($A96,ACTIVITIES!$B$2:$C$110,2,FALSE)</f>
        <v>ACTIVITY CATEGORY 8 75</v>
      </c>
      <c r="C96" s="236"/>
      <c r="D96" s="236"/>
      <c r="E96" s="236"/>
      <c r="F96" s="236"/>
      <c r="G96" s="236"/>
      <c r="H96" s="236"/>
      <c r="I96" s="85" t="str">
        <f t="shared" si="9"/>
        <v/>
      </c>
      <c r="K96" s="89" t="str">
        <f t="shared" si="10"/>
        <v>X</v>
      </c>
    </row>
    <row r="97" spans="1:11" ht="14.25" customHeight="1">
      <c r="A97" s="23">
        <f t="shared" si="12"/>
        <v>76</v>
      </c>
      <c r="B97" s="23" t="str">
        <f>VLOOKUP($A97,ACTIVITIES!$B$2:$C$110,2,FALSE)</f>
        <v>ACTIVITY CATEGORY 8 76</v>
      </c>
      <c r="C97" s="236"/>
      <c r="D97" s="236"/>
      <c r="E97" s="236"/>
      <c r="F97" s="236"/>
      <c r="G97" s="236"/>
      <c r="H97" s="236"/>
      <c r="I97" s="85" t="str">
        <f t="shared" si="9"/>
        <v/>
      </c>
      <c r="K97" s="89" t="str">
        <f t="shared" si="10"/>
        <v>X</v>
      </c>
    </row>
    <row r="98" spans="1:11" ht="14.25" customHeight="1">
      <c r="A98" s="23">
        <f t="shared" si="12"/>
        <v>77</v>
      </c>
      <c r="B98" s="23" t="str">
        <f>VLOOKUP($A98,ACTIVITIES!$B$2:$C$110,2,FALSE)</f>
        <v>ACTIVITY CATEGORY 8 77</v>
      </c>
      <c r="C98" s="236"/>
      <c r="D98" s="236"/>
      <c r="E98" s="236"/>
      <c r="F98" s="236"/>
      <c r="G98" s="236"/>
      <c r="H98" s="236"/>
      <c r="I98" s="85" t="str">
        <f t="shared" si="9"/>
        <v/>
      </c>
      <c r="K98" s="89" t="str">
        <f t="shared" si="10"/>
        <v>X</v>
      </c>
    </row>
    <row r="99" spans="1:11" ht="14.25" customHeight="1">
      <c r="A99" s="23">
        <f t="shared" si="12"/>
        <v>78</v>
      </c>
      <c r="B99" s="23" t="str">
        <f>VLOOKUP($A99,ACTIVITIES!$B$2:$C$110,2,FALSE)</f>
        <v>ACTIVITY CATEGORY 8 78</v>
      </c>
      <c r="C99" s="236"/>
      <c r="D99" s="236"/>
      <c r="E99" s="236"/>
      <c r="F99" s="236"/>
      <c r="G99" s="236"/>
      <c r="H99" s="236"/>
      <c r="I99" s="85" t="str">
        <f t="shared" si="9"/>
        <v/>
      </c>
      <c r="K99" s="89" t="str">
        <f t="shared" si="10"/>
        <v>X</v>
      </c>
    </row>
    <row r="100" spans="1:11" ht="14.25" customHeight="1">
      <c r="A100" s="23">
        <f t="shared" si="12"/>
        <v>79</v>
      </c>
      <c r="B100" s="23" t="str">
        <f>VLOOKUP($A100,ACTIVITIES!$B$2:$C$110,2,FALSE)</f>
        <v>ACTIVITY CATEGORY 8 79</v>
      </c>
      <c r="C100" s="236"/>
      <c r="D100" s="236"/>
      <c r="E100" s="236"/>
      <c r="F100" s="236"/>
      <c r="G100" s="236"/>
      <c r="H100" s="236"/>
      <c r="I100" s="85" t="str">
        <f t="shared" si="9"/>
        <v/>
      </c>
      <c r="K100" s="89" t="str">
        <f t="shared" si="10"/>
        <v>X</v>
      </c>
    </row>
    <row r="101" spans="1:11" ht="14.25" customHeight="1">
      <c r="A101" s="23">
        <f t="shared" si="12"/>
        <v>80</v>
      </c>
      <c r="B101" s="23" t="str">
        <f>VLOOKUP($A101,ACTIVITIES!$B$2:$C$110,2,FALSE)</f>
        <v>ACTIVITY CATEGORY 8 80</v>
      </c>
      <c r="C101" s="236"/>
      <c r="D101" s="236"/>
      <c r="E101" s="236"/>
      <c r="F101" s="236"/>
      <c r="G101" s="236"/>
      <c r="H101" s="236"/>
      <c r="I101" s="85" t="str">
        <f t="shared" si="9"/>
        <v/>
      </c>
      <c r="K101" s="89" t="str">
        <f t="shared" si="10"/>
        <v>X</v>
      </c>
    </row>
    <row r="102" spans="1:11" ht="16.2" customHeight="1">
      <c r="A102" s="87" t="str">
        <f>ACTIVITIES!$H$10</f>
        <v>ACTIVITY CATEGORY 9</v>
      </c>
      <c r="B102" s="87"/>
      <c r="C102" s="235"/>
      <c r="D102" s="235"/>
      <c r="E102" s="235"/>
      <c r="F102" s="235"/>
      <c r="G102" s="235"/>
      <c r="H102" s="238"/>
      <c r="I102" s="36" t="str">
        <f t="shared" si="9"/>
        <v/>
      </c>
      <c r="K102" s="89" t="str">
        <f t="shared" si="10"/>
        <v>X</v>
      </c>
    </row>
    <row r="103" spans="1:11" ht="13.95" customHeight="1">
      <c r="A103" s="23">
        <f>SUM(A101+1)</f>
        <v>81</v>
      </c>
      <c r="B103" s="23" t="str">
        <f>VLOOKUP($A103,ACTIVITIES!$B$2:$C$110,2,FALSE)</f>
        <v>ACTIVITY CATEGORY 9 81</v>
      </c>
      <c r="C103" s="236"/>
      <c r="D103" s="236"/>
      <c r="E103" s="236"/>
      <c r="F103" s="236"/>
      <c r="G103" s="236"/>
      <c r="H103" s="236"/>
      <c r="I103" s="85" t="str">
        <f t="shared" si="9"/>
        <v/>
      </c>
      <c r="K103" s="89" t="str">
        <f t="shared" si="10"/>
        <v>X</v>
      </c>
    </row>
    <row r="104" spans="1:11" ht="14.25" customHeight="1">
      <c r="A104" s="23">
        <f t="shared" ref="A104:A112" si="13">SUM(A103+1)</f>
        <v>82</v>
      </c>
      <c r="B104" s="23" t="str">
        <f>VLOOKUP($A104,ACTIVITIES!$B$2:$C$110,2,FALSE)</f>
        <v>ACTIVITY CATEGORY 9 82</v>
      </c>
      <c r="C104" s="236"/>
      <c r="D104" s="236"/>
      <c r="E104" s="236"/>
      <c r="F104" s="236"/>
      <c r="G104" s="236"/>
      <c r="H104" s="236"/>
      <c r="I104" s="85" t="str">
        <f t="shared" si="9"/>
        <v/>
      </c>
      <c r="K104" s="89" t="str">
        <f t="shared" si="10"/>
        <v>X</v>
      </c>
    </row>
    <row r="105" spans="1:11" ht="14.25" customHeight="1">
      <c r="A105" s="23">
        <f t="shared" si="13"/>
        <v>83</v>
      </c>
      <c r="B105" s="23" t="str">
        <f>VLOOKUP($A105,ACTIVITIES!$B$2:$C$110,2,FALSE)</f>
        <v>ACTIVITY CATEGORY 9 83</v>
      </c>
      <c r="C105" s="236"/>
      <c r="D105" s="236"/>
      <c r="E105" s="236"/>
      <c r="F105" s="236"/>
      <c r="G105" s="236"/>
      <c r="H105" s="236"/>
      <c r="I105" s="85" t="str">
        <f t="shared" si="9"/>
        <v/>
      </c>
      <c r="K105" s="89" t="str">
        <f t="shared" si="10"/>
        <v>X</v>
      </c>
    </row>
    <row r="106" spans="1:11" ht="14.25" customHeight="1">
      <c r="A106" s="23">
        <f t="shared" si="13"/>
        <v>84</v>
      </c>
      <c r="B106" s="23" t="str">
        <f>VLOOKUP($A106,ACTIVITIES!$B$2:$C$110,2,FALSE)</f>
        <v>ACTIVITY CATEGORY 9 84</v>
      </c>
      <c r="C106" s="236"/>
      <c r="D106" s="236"/>
      <c r="E106" s="236"/>
      <c r="F106" s="236"/>
      <c r="G106" s="236"/>
      <c r="H106" s="236"/>
      <c r="I106" s="85" t="str">
        <f t="shared" si="9"/>
        <v/>
      </c>
      <c r="K106" s="89" t="str">
        <f t="shared" si="10"/>
        <v>X</v>
      </c>
    </row>
    <row r="107" spans="1:11" ht="14.25" customHeight="1">
      <c r="A107" s="23">
        <f t="shared" si="13"/>
        <v>85</v>
      </c>
      <c r="B107" s="23" t="str">
        <f>VLOOKUP($A107,ACTIVITIES!$B$2:$C$110,2,FALSE)</f>
        <v>ACTIVITY CATEGORY 9 85</v>
      </c>
      <c r="C107" s="236"/>
      <c r="D107" s="236"/>
      <c r="E107" s="236"/>
      <c r="F107" s="236"/>
      <c r="G107" s="236"/>
      <c r="H107" s="236"/>
      <c r="I107" s="85" t="str">
        <f t="shared" si="9"/>
        <v/>
      </c>
      <c r="K107" s="89" t="str">
        <f t="shared" si="10"/>
        <v>X</v>
      </c>
    </row>
    <row r="108" spans="1:11" ht="14.25" customHeight="1">
      <c r="A108" s="23">
        <f t="shared" si="13"/>
        <v>86</v>
      </c>
      <c r="B108" s="23" t="str">
        <f>VLOOKUP($A108,ACTIVITIES!$B$2:$C$110,2,FALSE)</f>
        <v>ACTIVITY CATEGORY 9 86</v>
      </c>
      <c r="C108" s="236"/>
      <c r="D108" s="236"/>
      <c r="E108" s="236"/>
      <c r="F108" s="236"/>
      <c r="G108" s="236"/>
      <c r="H108" s="236"/>
      <c r="I108" s="85" t="str">
        <f t="shared" si="9"/>
        <v/>
      </c>
      <c r="K108" s="89" t="str">
        <f t="shared" si="10"/>
        <v>X</v>
      </c>
    </row>
    <row r="109" spans="1:11" ht="14.25" customHeight="1">
      <c r="A109" s="23">
        <f t="shared" si="13"/>
        <v>87</v>
      </c>
      <c r="B109" s="23" t="str">
        <f>VLOOKUP($A109,ACTIVITIES!$B$2:$C$110,2,FALSE)</f>
        <v>ACTIVITY CATEGORY 9 87</v>
      </c>
      <c r="C109" s="236"/>
      <c r="D109" s="236"/>
      <c r="E109" s="236"/>
      <c r="F109" s="236"/>
      <c r="G109" s="236"/>
      <c r="H109" s="236"/>
      <c r="I109" s="85" t="str">
        <f t="shared" si="9"/>
        <v/>
      </c>
      <c r="K109" s="89" t="str">
        <f t="shared" si="10"/>
        <v>X</v>
      </c>
    </row>
    <row r="110" spans="1:11" ht="14.25" customHeight="1">
      <c r="A110" s="23">
        <f t="shared" si="13"/>
        <v>88</v>
      </c>
      <c r="B110" s="23" t="str">
        <f>VLOOKUP($A110,ACTIVITIES!$B$2:$C$110,2,FALSE)</f>
        <v>ACTIVITY CATEGORY 9 88</v>
      </c>
      <c r="C110" s="236"/>
      <c r="D110" s="236"/>
      <c r="E110" s="236"/>
      <c r="F110" s="236"/>
      <c r="G110" s="236"/>
      <c r="H110" s="236"/>
      <c r="I110" s="85" t="str">
        <f t="shared" si="9"/>
        <v/>
      </c>
      <c r="K110" s="89" t="str">
        <f t="shared" si="10"/>
        <v>X</v>
      </c>
    </row>
    <row r="111" spans="1:11" ht="14.25" customHeight="1">
      <c r="A111" s="23">
        <f t="shared" si="13"/>
        <v>89</v>
      </c>
      <c r="B111" s="23" t="str">
        <f>VLOOKUP($A111,ACTIVITIES!$B$2:$C$110,2,FALSE)</f>
        <v>ACTIVITY CATEGORY 9 89</v>
      </c>
      <c r="C111" s="236"/>
      <c r="D111" s="236"/>
      <c r="E111" s="236"/>
      <c r="F111" s="236"/>
      <c r="G111" s="236"/>
      <c r="H111" s="236"/>
      <c r="I111" s="85" t="str">
        <f t="shared" si="9"/>
        <v/>
      </c>
      <c r="K111" s="89" t="str">
        <f t="shared" si="10"/>
        <v>X</v>
      </c>
    </row>
    <row r="112" spans="1:11" ht="14.25" customHeight="1">
      <c r="A112" s="23">
        <f t="shared" si="13"/>
        <v>90</v>
      </c>
      <c r="B112" s="23" t="str">
        <f>VLOOKUP($A112,ACTIVITIES!$B$2:$C$110,2,FALSE)</f>
        <v>ACTIVITY CATEGORY 9 90</v>
      </c>
      <c r="C112" s="236"/>
      <c r="D112" s="236"/>
      <c r="E112" s="236"/>
      <c r="F112" s="236"/>
      <c r="G112" s="236"/>
      <c r="H112" s="236"/>
      <c r="I112" s="85" t="str">
        <f t="shared" si="9"/>
        <v/>
      </c>
      <c r="K112" s="89" t="str">
        <f t="shared" si="10"/>
        <v>X</v>
      </c>
    </row>
    <row r="113" spans="1:11" ht="16.2" customHeight="1">
      <c r="A113" s="87" t="str">
        <f>ACTIVITIES!$H$11</f>
        <v>ACTIVITY CATEGORY 10</v>
      </c>
      <c r="B113" s="87"/>
      <c r="C113" s="235"/>
      <c r="D113" s="235"/>
      <c r="E113" s="235"/>
      <c r="F113" s="235"/>
      <c r="G113" s="235"/>
      <c r="H113" s="238"/>
      <c r="I113" s="36" t="str">
        <f t="shared" si="9"/>
        <v/>
      </c>
      <c r="K113" s="89" t="str">
        <f t="shared" si="10"/>
        <v>X</v>
      </c>
    </row>
    <row r="114" spans="1:11" ht="13.95" customHeight="1">
      <c r="A114" s="23">
        <f>SUM(A112+1)</f>
        <v>91</v>
      </c>
      <c r="B114" s="23" t="str">
        <f>VLOOKUP($A114,ACTIVITIES!$B$2:$C$110,2,FALSE)</f>
        <v>ACTIVITY CATEGORY 10 91</v>
      </c>
      <c r="C114" s="236"/>
      <c r="D114" s="236"/>
      <c r="E114" s="236"/>
      <c r="F114" s="236"/>
      <c r="G114" s="236"/>
      <c r="H114" s="236"/>
      <c r="I114" s="85" t="str">
        <f t="shared" si="9"/>
        <v/>
      </c>
      <c r="K114" s="89" t="str">
        <f t="shared" si="10"/>
        <v>X</v>
      </c>
    </row>
    <row r="115" spans="1:11" ht="14.25" customHeight="1">
      <c r="A115" s="23">
        <f t="shared" ref="A115:A123" si="14">SUM(A114+1)</f>
        <v>92</v>
      </c>
      <c r="B115" s="23" t="str">
        <f>VLOOKUP($A115,ACTIVITIES!$B$2:$C$110,2,FALSE)</f>
        <v>ACTIVITY CATEGORY 10 92</v>
      </c>
      <c r="C115" s="236"/>
      <c r="D115" s="236"/>
      <c r="E115" s="236"/>
      <c r="F115" s="236"/>
      <c r="G115" s="236"/>
      <c r="H115" s="236"/>
      <c r="I115" s="85" t="str">
        <f t="shared" si="9"/>
        <v/>
      </c>
      <c r="K115" s="89" t="str">
        <f t="shared" si="10"/>
        <v>X</v>
      </c>
    </row>
    <row r="116" spans="1:11" ht="14.25" customHeight="1">
      <c r="A116" s="23">
        <f t="shared" si="14"/>
        <v>93</v>
      </c>
      <c r="B116" s="23" t="str">
        <f>VLOOKUP($A116,ACTIVITIES!$B$2:$C$110,2,FALSE)</f>
        <v>ACTIVITY CATEGORY 10 93</v>
      </c>
      <c r="C116" s="236"/>
      <c r="D116" s="236"/>
      <c r="E116" s="236"/>
      <c r="F116" s="236"/>
      <c r="G116" s="236"/>
      <c r="H116" s="236"/>
      <c r="I116" s="85" t="str">
        <f t="shared" si="9"/>
        <v/>
      </c>
      <c r="K116" s="89" t="str">
        <f t="shared" si="10"/>
        <v>X</v>
      </c>
    </row>
    <row r="117" spans="1:11" ht="14.25" customHeight="1">
      <c r="A117" s="23">
        <f t="shared" si="14"/>
        <v>94</v>
      </c>
      <c r="B117" s="23" t="str">
        <f>VLOOKUP($A117,ACTIVITIES!$B$2:$C$110,2,FALSE)</f>
        <v>ACTIVITY CATEGORY 10 94</v>
      </c>
      <c r="C117" s="236"/>
      <c r="D117" s="236"/>
      <c r="E117" s="236"/>
      <c r="F117" s="236"/>
      <c r="G117" s="236"/>
      <c r="H117" s="236"/>
      <c r="I117" s="85" t="str">
        <f t="shared" si="9"/>
        <v/>
      </c>
      <c r="K117" s="89" t="str">
        <f t="shared" si="10"/>
        <v>X</v>
      </c>
    </row>
    <row r="118" spans="1:11" ht="14.25" customHeight="1">
      <c r="A118" s="23">
        <f t="shared" si="14"/>
        <v>95</v>
      </c>
      <c r="B118" s="23" t="str">
        <f>VLOOKUP($A118,ACTIVITIES!$B$2:$C$110,2,FALSE)</f>
        <v>ACTIVITY CATEGORY 10 95</v>
      </c>
      <c r="C118" s="236"/>
      <c r="D118" s="236"/>
      <c r="E118" s="236"/>
      <c r="F118" s="236"/>
      <c r="G118" s="236"/>
      <c r="H118" s="236"/>
      <c r="I118" s="85" t="str">
        <f t="shared" si="9"/>
        <v/>
      </c>
      <c r="K118" s="89" t="str">
        <f t="shared" si="10"/>
        <v>X</v>
      </c>
    </row>
    <row r="119" spans="1:11" ht="14.25" customHeight="1">
      <c r="A119" s="23">
        <f t="shared" si="14"/>
        <v>96</v>
      </c>
      <c r="B119" s="23" t="str">
        <f>VLOOKUP($A119,ACTIVITIES!$B$2:$C$110,2,FALSE)</f>
        <v>ACTIVITY CATEGORY 10 96</v>
      </c>
      <c r="C119" s="236"/>
      <c r="D119" s="236"/>
      <c r="E119" s="236"/>
      <c r="F119" s="236"/>
      <c r="G119" s="236"/>
      <c r="H119" s="236"/>
      <c r="I119" s="85" t="str">
        <f t="shared" si="9"/>
        <v/>
      </c>
      <c r="K119" s="89" t="str">
        <f t="shared" si="10"/>
        <v>X</v>
      </c>
    </row>
    <row r="120" spans="1:11" ht="14.25" customHeight="1">
      <c r="A120" s="23">
        <f t="shared" si="14"/>
        <v>97</v>
      </c>
      <c r="B120" s="23" t="str">
        <f>VLOOKUP($A120,ACTIVITIES!$B$2:$C$110,2,FALSE)</f>
        <v>ACTIVITY CATEGORY 10 97</v>
      </c>
      <c r="C120" s="236"/>
      <c r="D120" s="236"/>
      <c r="E120" s="236"/>
      <c r="F120" s="236"/>
      <c r="G120" s="236"/>
      <c r="H120" s="236"/>
      <c r="I120" s="85" t="str">
        <f t="shared" si="9"/>
        <v/>
      </c>
      <c r="K120" s="89" t="str">
        <f t="shared" si="10"/>
        <v>X</v>
      </c>
    </row>
    <row r="121" spans="1:11" ht="14.25" customHeight="1">
      <c r="A121" s="23">
        <f t="shared" si="14"/>
        <v>98</v>
      </c>
      <c r="B121" s="23" t="str">
        <f>VLOOKUP($A121,ACTIVITIES!$B$2:$C$110,2,FALSE)</f>
        <v>ACTIVITY CATEGORY 10 98</v>
      </c>
      <c r="C121" s="236"/>
      <c r="D121" s="236"/>
      <c r="E121" s="236"/>
      <c r="F121" s="236"/>
      <c r="G121" s="236"/>
      <c r="H121" s="236"/>
      <c r="I121" s="85" t="str">
        <f t="shared" si="9"/>
        <v/>
      </c>
      <c r="K121" s="89" t="str">
        <f t="shared" si="10"/>
        <v>X</v>
      </c>
    </row>
    <row r="122" spans="1:11" ht="14.25" customHeight="1">
      <c r="A122" s="23">
        <f t="shared" si="14"/>
        <v>99</v>
      </c>
      <c r="B122" s="23" t="str">
        <f>VLOOKUP($A122,ACTIVITIES!$B$2:$C$110,2,FALSE)</f>
        <v>ACTIVITY CATEGORY 10 99</v>
      </c>
      <c r="C122" s="236"/>
      <c r="D122" s="236"/>
      <c r="E122" s="236"/>
      <c r="F122" s="236"/>
      <c r="G122" s="236"/>
      <c r="H122" s="236"/>
      <c r="I122" s="85" t="str">
        <f t="shared" si="9"/>
        <v/>
      </c>
      <c r="K122" s="89" t="str">
        <f t="shared" si="10"/>
        <v>X</v>
      </c>
    </row>
    <row r="123" spans="1:11" ht="14.25" customHeight="1">
      <c r="A123" s="23">
        <f t="shared" si="14"/>
        <v>100</v>
      </c>
      <c r="B123" s="23" t="str">
        <f>VLOOKUP($A123,ACTIVITIES!$B$2:$C$110,2,FALSE)</f>
        <v>ACTIVITY CATEGORY 10 100</v>
      </c>
      <c r="C123" s="236"/>
      <c r="D123" s="236"/>
      <c r="E123" s="236"/>
      <c r="F123" s="236"/>
      <c r="G123" s="236"/>
      <c r="H123" s="236"/>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c r="D127" s="236"/>
      <c r="E127" s="236"/>
      <c r="F127" s="236"/>
      <c r="G127" s="236"/>
      <c r="H127" s="236"/>
      <c r="I127" s="84" t="str">
        <f t="shared" si="9"/>
        <v/>
      </c>
      <c r="K127" s="89" t="str">
        <f t="shared" si="10"/>
        <v/>
      </c>
    </row>
    <row r="128" spans="1:11" ht="15.75" customHeight="1">
      <c r="A128" s="23">
        <f t="shared" ref="A128:A136" si="15">SUM(A127+1)</f>
        <v>2</v>
      </c>
      <c r="B128" s="23" t="str">
        <f>VLOOKUP($A128,ACTIVITIES!$B$2:$C$110,2,FALSE)</f>
        <v>Install overhead cable and taller utility poles</v>
      </c>
      <c r="C128" s="236"/>
      <c r="D128" s="236"/>
      <c r="E128" s="236"/>
      <c r="F128" s="236"/>
      <c r="G128" s="236"/>
      <c r="H128" s="236"/>
      <c r="I128" s="84" t="str">
        <f t="shared" si="9"/>
        <v/>
      </c>
      <c r="K128" s="89" t="str">
        <f t="shared" si="10"/>
        <v/>
      </c>
    </row>
    <row r="129" spans="1:11" ht="15.75" customHeight="1">
      <c r="A129" s="23">
        <f t="shared" si="15"/>
        <v>3</v>
      </c>
      <c r="B129" s="23" t="str">
        <f>VLOOKUP($A129,ACTIVITIES!$B$2:$C$110,2,FALSE)</f>
        <v>Install cables and trench excavation</v>
      </c>
      <c r="C129" s="236"/>
      <c r="D129" s="236"/>
      <c r="E129" s="236"/>
      <c r="F129" s="236"/>
      <c r="G129" s="236"/>
      <c r="H129" s="236"/>
      <c r="I129" s="84" t="str">
        <f t="shared" si="9"/>
        <v/>
      </c>
      <c r="K129" s="89" t="str">
        <f t="shared" si="10"/>
        <v/>
      </c>
    </row>
    <row r="130" spans="1:11" ht="15.75" customHeight="1">
      <c r="A130" s="23">
        <f t="shared" si="15"/>
        <v>4</v>
      </c>
      <c r="B130" s="23" t="str">
        <f>VLOOKUP($A130,ACTIVITIES!$B$2:$C$110,2,FALSE)</f>
        <v>Install onshore cable ROW construction</v>
      </c>
      <c r="C130" s="236"/>
      <c r="D130" s="236"/>
      <c r="E130" s="236"/>
      <c r="F130" s="236"/>
      <c r="G130" s="236"/>
      <c r="H130" s="236"/>
      <c r="I130" s="84" t="str">
        <f t="shared" si="9"/>
        <v/>
      </c>
      <c r="K130" s="89" t="str">
        <f t="shared" si="10"/>
        <v/>
      </c>
    </row>
    <row r="131" spans="1:11" ht="15.75" customHeight="1">
      <c r="A131" s="23">
        <f t="shared" si="15"/>
        <v>5</v>
      </c>
      <c r="B131" s="23" t="str">
        <f>VLOOKUP($A131,ACTIVITIES!$B$2:$C$110,2,FALSE)</f>
        <v>Install onshore vehicle use and travel</v>
      </c>
      <c r="C131" s="236"/>
      <c r="D131" s="236"/>
      <c r="E131" s="236"/>
      <c r="F131" s="236"/>
      <c r="G131" s="236"/>
      <c r="H131" s="236"/>
      <c r="I131" s="84" t="str">
        <f t="shared" si="9"/>
        <v/>
      </c>
      <c r="K131" s="89" t="str">
        <f t="shared" si="10"/>
        <v/>
      </c>
    </row>
    <row r="132" spans="1:11" ht="15.75" customHeight="1">
      <c r="A132" s="23">
        <f t="shared" si="15"/>
        <v>6</v>
      </c>
      <c r="B132" s="23" t="str">
        <f>VLOOKUP($A132,ACTIVITIES!$B$2:$C$110,2,FALSE)</f>
        <v>ONSHORE CONSTRUCTION 6</v>
      </c>
      <c r="C132" s="236"/>
      <c r="D132" s="236"/>
      <c r="E132" s="236"/>
      <c r="F132" s="236"/>
      <c r="G132" s="236"/>
      <c r="H132" s="236"/>
      <c r="I132" s="84" t="str">
        <f t="shared" si="9"/>
        <v/>
      </c>
      <c r="K132" s="89" t="str">
        <f t="shared" si="10"/>
        <v>X</v>
      </c>
    </row>
    <row r="133" spans="1:11" ht="15.75" customHeight="1">
      <c r="A133" s="23">
        <f t="shared" si="15"/>
        <v>7</v>
      </c>
      <c r="B133" s="23" t="str">
        <f>VLOOKUP($A133,ACTIVITIES!$B$2:$C$110,2,FALSE)</f>
        <v>ONSHORE CONSTRUCTION 7</v>
      </c>
      <c r="C133" s="236"/>
      <c r="D133" s="236"/>
      <c r="E133" s="236"/>
      <c r="F133" s="236"/>
      <c r="G133" s="236"/>
      <c r="H133" s="236"/>
      <c r="I133" s="84" t="str">
        <f t="shared" si="9"/>
        <v/>
      </c>
      <c r="K133" s="89" t="str">
        <f t="shared" si="10"/>
        <v>X</v>
      </c>
    </row>
    <row r="134" spans="1:11" ht="15.75" customHeight="1">
      <c r="A134" s="23">
        <f t="shared" si="15"/>
        <v>8</v>
      </c>
      <c r="B134" s="23" t="str">
        <f>VLOOKUP($A134,ACTIVITIES!$B$2:$C$110,2,FALSE)</f>
        <v>ONSHORE CONSTRUCTION 8</v>
      </c>
      <c r="C134" s="236"/>
      <c r="D134" s="236"/>
      <c r="E134" s="236"/>
      <c r="F134" s="236"/>
      <c r="G134" s="236"/>
      <c r="H134" s="236"/>
      <c r="I134" s="84" t="str">
        <f t="shared" si="9"/>
        <v/>
      </c>
      <c r="K134" s="89" t="str">
        <f t="shared" si="10"/>
        <v>X</v>
      </c>
    </row>
    <row r="135" spans="1:11" ht="15.75" customHeight="1">
      <c r="A135" s="23">
        <f t="shared" si="15"/>
        <v>9</v>
      </c>
      <c r="B135" s="23" t="str">
        <f>VLOOKUP($A135,ACTIVITIES!$B$2:$C$110,2,FALSE)</f>
        <v>ONSHORE CONSTRUCTION 9</v>
      </c>
      <c r="C135" s="236"/>
      <c r="D135" s="236"/>
      <c r="E135" s="236"/>
      <c r="F135" s="236"/>
      <c r="G135" s="236"/>
      <c r="H135" s="236"/>
      <c r="I135" s="84" t="str">
        <f t="shared" si="9"/>
        <v/>
      </c>
      <c r="K135" s="89" t="str">
        <f t="shared" si="10"/>
        <v>X</v>
      </c>
    </row>
    <row r="136" spans="1:11" ht="15.75" customHeight="1">
      <c r="A136" s="23">
        <f t="shared" si="15"/>
        <v>10</v>
      </c>
      <c r="B136" s="23" t="str">
        <f>VLOOKUP($A136,ACTIVITIES!$B$2:$C$110,2,FALSE)</f>
        <v>ONSHORE CONSTRUCTION 10</v>
      </c>
      <c r="C136" s="236"/>
      <c r="D136" s="236"/>
      <c r="E136" s="236"/>
      <c r="F136" s="236"/>
      <c r="G136" s="236"/>
      <c r="H136" s="236"/>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7"/>
      <c r="D138" s="237"/>
      <c r="E138" s="237"/>
      <c r="F138" s="237"/>
      <c r="G138" s="237"/>
      <c r="H138" s="237"/>
      <c r="I138" s="84" t="str">
        <f t="shared" si="9"/>
        <v/>
      </c>
      <c r="K138" s="89" t="str">
        <f t="shared" si="10"/>
        <v/>
      </c>
    </row>
    <row r="139" spans="1:11" ht="15.75" customHeight="1">
      <c r="A139" s="23">
        <f t="shared" ref="A139:A147" si="16">SUM(A138+1)</f>
        <v>12</v>
      </c>
      <c r="B139" s="23" t="str">
        <f>VLOOKUP($A139,ACTIVITIES!$B$2:$C$110,2,FALSE)</f>
        <v>Landfall HDD short and long distance</v>
      </c>
      <c r="C139" s="237"/>
      <c r="D139" s="237"/>
      <c r="E139" s="237"/>
      <c r="F139" s="237"/>
      <c r="G139" s="237"/>
      <c r="H139" s="237"/>
      <c r="I139" s="84" t="str">
        <f t="shared" si="9"/>
        <v/>
      </c>
      <c r="K139" s="89" t="str">
        <f t="shared" si="10"/>
        <v/>
      </c>
    </row>
    <row r="140" spans="1:11" ht="15.75" customHeight="1">
      <c r="A140" s="23">
        <f t="shared" si="16"/>
        <v>13</v>
      </c>
      <c r="B140" s="23" t="str">
        <f>VLOOKUP($A140,ACTIVITIES!$B$2:$C$110,2,FALSE)</f>
        <v>LANDFALL CONSTRUCTION 13</v>
      </c>
      <c r="C140" s="236"/>
      <c r="D140" s="236"/>
      <c r="E140" s="236"/>
      <c r="F140" s="236"/>
      <c r="G140" s="236"/>
      <c r="H140" s="236"/>
      <c r="I140" s="84" t="str">
        <f t="shared" si="9"/>
        <v/>
      </c>
      <c r="K140" s="89" t="str">
        <f t="shared" si="10"/>
        <v>X</v>
      </c>
    </row>
    <row r="141" spans="1:11" ht="15.75" customHeight="1">
      <c r="A141" s="23">
        <f t="shared" si="16"/>
        <v>14</v>
      </c>
      <c r="B141" s="23" t="str">
        <f>VLOOKUP($A141,ACTIVITIES!$B$2:$C$110,2,FALSE)</f>
        <v>LANDFALL CONSTRUCTION 14</v>
      </c>
      <c r="C141" s="236"/>
      <c r="D141" s="236"/>
      <c r="E141" s="236"/>
      <c r="F141" s="236"/>
      <c r="G141" s="236"/>
      <c r="H141" s="236"/>
      <c r="I141" s="84" t="str">
        <f t="shared" si="9"/>
        <v/>
      </c>
      <c r="K141" s="89" t="str">
        <f t="shared" si="10"/>
        <v>X</v>
      </c>
    </row>
    <row r="142" spans="1:11" ht="15.75" customHeight="1">
      <c r="A142" s="23">
        <f t="shared" si="16"/>
        <v>15</v>
      </c>
      <c r="B142" s="23" t="str">
        <f>VLOOKUP($A142,ACTIVITIES!$B$2:$C$110,2,FALSE)</f>
        <v>LANDFALL CONSTRUCTION 15</v>
      </c>
      <c r="C142" s="236"/>
      <c r="D142" s="236"/>
      <c r="E142" s="236"/>
      <c r="F142" s="236"/>
      <c r="G142" s="236"/>
      <c r="H142" s="236"/>
      <c r="I142" s="84" t="str">
        <f t="shared" si="9"/>
        <v/>
      </c>
      <c r="K142" s="89" t="str">
        <f t="shared" si="10"/>
        <v>X</v>
      </c>
    </row>
    <row r="143" spans="1:11" ht="15.75" customHeight="1">
      <c r="A143" s="23">
        <f t="shared" si="16"/>
        <v>16</v>
      </c>
      <c r="B143" s="23" t="str">
        <f>VLOOKUP($A143,ACTIVITIES!$B$2:$C$110,2,FALSE)</f>
        <v>LANDFALL CONSTRUCTION 16</v>
      </c>
      <c r="C143" s="236"/>
      <c r="D143" s="236"/>
      <c r="E143" s="236"/>
      <c r="F143" s="236"/>
      <c r="G143" s="236"/>
      <c r="H143" s="236"/>
      <c r="I143" s="84" t="str">
        <f t="shared" si="9"/>
        <v/>
      </c>
      <c r="K143" s="89" t="str">
        <f t="shared" si="10"/>
        <v>X</v>
      </c>
    </row>
    <row r="144" spans="1:11" ht="15.75" customHeight="1">
      <c r="A144" s="23">
        <f t="shared" si="16"/>
        <v>17</v>
      </c>
      <c r="B144" s="23" t="str">
        <f>VLOOKUP($A144,ACTIVITIES!$B$2:$C$110,2,FALSE)</f>
        <v>LANDFALL CONSTRUCTION 17</v>
      </c>
      <c r="C144" s="236"/>
      <c r="D144" s="236"/>
      <c r="E144" s="236"/>
      <c r="F144" s="236"/>
      <c r="G144" s="236"/>
      <c r="H144" s="236"/>
      <c r="I144" s="84" t="str">
        <f t="shared" ref="I144:I207" si="17">IF(AND(C144="",D144="",E144="",F144="",G144="",H144=""),"",MAX(C144:H144))</f>
        <v/>
      </c>
      <c r="K144" s="89" t="str">
        <f t="shared" ref="K144:K207" si="18">IF(AND(NOT(IFERROR(AVERAGE(A144),-9)=-9),IFERROR(VALUE(RIGHT(B144,1)),-9)=-9),"",IF(AND(B144="",IFERROR(VALUE(RIGHT(A144,1)),-99)=-99),"","X"))</f>
        <v>X</v>
      </c>
    </row>
    <row r="145" spans="1:11" ht="15.75" customHeight="1">
      <c r="A145" s="23">
        <f t="shared" si="16"/>
        <v>18</v>
      </c>
      <c r="B145" s="23" t="str">
        <f>VLOOKUP($A145,ACTIVITIES!$B$2:$C$110,2,FALSE)</f>
        <v>LANDFALL CONSTRUCTION 18</v>
      </c>
      <c r="C145" s="236"/>
      <c r="D145" s="236"/>
      <c r="E145" s="236"/>
      <c r="F145" s="236"/>
      <c r="G145" s="236"/>
      <c r="H145" s="236"/>
      <c r="I145" s="84" t="str">
        <f t="shared" si="17"/>
        <v/>
      </c>
      <c r="K145" s="89" t="str">
        <f t="shared" si="18"/>
        <v>X</v>
      </c>
    </row>
    <row r="146" spans="1:11" ht="15.75" customHeight="1">
      <c r="A146" s="23">
        <f t="shared" si="16"/>
        <v>19</v>
      </c>
      <c r="B146" s="23" t="str">
        <f>VLOOKUP($A146,ACTIVITIES!$B$2:$C$110,2,FALSE)</f>
        <v>LANDFALL CONSTRUCTION 19</v>
      </c>
      <c r="C146" s="236"/>
      <c r="D146" s="236"/>
      <c r="E146" s="236"/>
      <c r="F146" s="236"/>
      <c r="G146" s="236"/>
      <c r="H146" s="236"/>
      <c r="I146" s="84" t="str">
        <f t="shared" si="17"/>
        <v/>
      </c>
      <c r="K146" s="89" t="str">
        <f t="shared" si="18"/>
        <v>X</v>
      </c>
    </row>
    <row r="147" spans="1:11" ht="15.75" customHeight="1">
      <c r="A147" s="23">
        <f t="shared" si="16"/>
        <v>20</v>
      </c>
      <c r="B147" s="23" t="str">
        <f>VLOOKUP($A147,ACTIVITIES!$B$2:$C$110,2,FALSE)</f>
        <v>LANDFALL CONSTRUCTION 20</v>
      </c>
      <c r="C147" s="236"/>
      <c r="D147" s="236"/>
      <c r="E147" s="236"/>
      <c r="F147" s="236"/>
      <c r="G147" s="236"/>
      <c r="H147" s="236"/>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c r="D149" s="236"/>
      <c r="E149" s="236"/>
      <c r="F149" s="236"/>
      <c r="G149" s="236"/>
      <c r="H149" s="236"/>
      <c r="I149" s="84" t="str">
        <f t="shared" si="17"/>
        <v/>
      </c>
      <c r="K149" s="89" t="str">
        <f t="shared" si="18"/>
        <v/>
      </c>
    </row>
    <row r="150" spans="1:11" ht="15.75" customHeight="1">
      <c r="A150" s="23">
        <f t="shared" ref="A150:A158" si="19">SUM(A149+1)</f>
        <v>22</v>
      </c>
      <c r="B150" s="23" t="str">
        <f>VLOOKUP($A150,ACTIVITIES!$B$2:$C$110,2,FALSE)</f>
        <v>Export cable to shore installation</v>
      </c>
      <c r="C150" s="236"/>
      <c r="D150" s="236"/>
      <c r="E150" s="236"/>
      <c r="F150" s="236"/>
      <c r="G150" s="236"/>
      <c r="H150" s="236"/>
      <c r="I150" s="84" t="str">
        <f t="shared" si="17"/>
        <v/>
      </c>
      <c r="K150" s="89" t="str">
        <f t="shared" si="18"/>
        <v/>
      </c>
    </row>
    <row r="151" spans="1:11" ht="15.75" customHeight="1">
      <c r="A151" s="23">
        <f t="shared" si="19"/>
        <v>23</v>
      </c>
      <c r="B151" s="23" t="str">
        <f>VLOOKUP($A151,ACTIVITIES!$B$2:$C$110,2,FALSE)</f>
        <v>Substation installation</v>
      </c>
      <c r="C151" s="236"/>
      <c r="D151" s="236"/>
      <c r="E151" s="236"/>
      <c r="F151" s="236"/>
      <c r="G151" s="236"/>
      <c r="H151" s="236"/>
      <c r="I151" s="84" t="str">
        <f t="shared" si="17"/>
        <v/>
      </c>
      <c r="K151" s="89" t="str">
        <f t="shared" si="18"/>
        <v/>
      </c>
    </row>
    <row r="152" spans="1:11" ht="15.75" customHeight="1">
      <c r="A152" s="23">
        <f t="shared" si="19"/>
        <v>24</v>
      </c>
      <c r="B152" s="23" t="str">
        <f>VLOOKUP($A152,ACTIVITIES!$B$2:$C$110,2,FALSE)</f>
        <v>Offshore foundation installation</v>
      </c>
      <c r="C152" s="236"/>
      <c r="D152" s="236"/>
      <c r="E152" s="236"/>
      <c r="F152" s="236"/>
      <c r="G152" s="236"/>
      <c r="H152" s="236"/>
      <c r="I152" s="84" t="str">
        <f t="shared" si="17"/>
        <v/>
      </c>
      <c r="K152" s="89" t="str">
        <f t="shared" si="18"/>
        <v/>
      </c>
    </row>
    <row r="153" spans="1:11" ht="15.75" customHeight="1">
      <c r="A153" s="23">
        <f t="shared" si="19"/>
        <v>25</v>
      </c>
      <c r="B153" s="23" t="str">
        <f>VLOOKUP($A153,ACTIVITIES!$B$2:$C$110,2,FALSE)</f>
        <v xml:space="preserve">Offshore pile driving </v>
      </c>
      <c r="C153" s="236"/>
      <c r="D153" s="236"/>
      <c r="E153" s="236"/>
      <c r="F153" s="236"/>
      <c r="G153" s="236"/>
      <c r="H153" s="236"/>
      <c r="I153" s="84" t="str">
        <f t="shared" si="17"/>
        <v/>
      </c>
      <c r="K153" s="89" t="str">
        <f t="shared" si="18"/>
        <v/>
      </c>
    </row>
    <row r="154" spans="1:11" ht="15.75" customHeight="1">
      <c r="A154" s="23">
        <f t="shared" si="19"/>
        <v>26</v>
      </c>
      <c r="B154" s="23" t="str">
        <f>VLOOKUP($A154,ACTIVITIES!$B$2:$C$110,2,FALSE)</f>
        <v>Temporary cofferdam for long dist. HDD</v>
      </c>
      <c r="C154" s="236"/>
      <c r="D154" s="236"/>
      <c r="E154" s="236"/>
      <c r="F154" s="236"/>
      <c r="G154" s="236"/>
      <c r="H154" s="236"/>
      <c r="I154" s="84" t="str">
        <f t="shared" si="17"/>
        <v/>
      </c>
      <c r="K154" s="89" t="str">
        <f t="shared" si="18"/>
        <v/>
      </c>
    </row>
    <row r="155" spans="1:11" ht="15.75" customHeight="1">
      <c r="A155" s="23">
        <f t="shared" si="19"/>
        <v>27</v>
      </c>
      <c r="B155" s="23" t="str">
        <f>VLOOKUP($A155,ACTIVITIES!$B$2:$C$110,2,FALSE)</f>
        <v>Barge and tug  WTG transportation</v>
      </c>
      <c r="C155" s="236"/>
      <c r="D155" s="236"/>
      <c r="E155" s="236"/>
      <c r="F155" s="236"/>
      <c r="G155" s="236"/>
      <c r="H155" s="236"/>
      <c r="I155" s="84" t="str">
        <f t="shared" si="17"/>
        <v/>
      </c>
      <c r="K155" s="89" t="str">
        <f t="shared" si="18"/>
        <v/>
      </c>
    </row>
    <row r="156" spans="1:11" ht="15.75" customHeight="1">
      <c r="A156" s="23">
        <f t="shared" si="19"/>
        <v>28</v>
      </c>
      <c r="B156" s="23" t="str">
        <f>VLOOKUP($A156,ACTIVITIES!$B$2:$C$110,2,FALSE)</f>
        <v>WTG installation 5 weeks/WTG</v>
      </c>
      <c r="C156" s="236"/>
      <c r="D156" s="236"/>
      <c r="E156" s="236"/>
      <c r="F156" s="236"/>
      <c r="G156" s="236"/>
      <c r="H156" s="236"/>
      <c r="I156" s="84" t="str">
        <f t="shared" si="17"/>
        <v/>
      </c>
      <c r="K156" s="89" t="str">
        <f t="shared" si="18"/>
        <v/>
      </c>
    </row>
    <row r="157" spans="1:11" ht="15.75" customHeight="1">
      <c r="A157" s="23">
        <f t="shared" si="19"/>
        <v>29</v>
      </c>
      <c r="B157" s="23" t="str">
        <f>VLOOKUP($A157,ACTIVITIES!$B$2:$C$110,2,FALSE)</f>
        <v>Crew boat travel</v>
      </c>
      <c r="C157" s="236"/>
      <c r="D157" s="236"/>
      <c r="E157" s="236"/>
      <c r="F157" s="236"/>
      <c r="G157" s="236"/>
      <c r="H157" s="236"/>
      <c r="I157" s="84" t="str">
        <f t="shared" si="17"/>
        <v/>
      </c>
      <c r="K157" s="89" t="str">
        <f t="shared" si="18"/>
        <v/>
      </c>
    </row>
    <row r="158" spans="1:11" ht="15.75" customHeight="1">
      <c r="A158" s="23">
        <f t="shared" si="19"/>
        <v>30</v>
      </c>
      <c r="B158" s="23" t="str">
        <f>VLOOKUP($A158,ACTIVITIES!$B$2:$C$110,2,FALSE)</f>
        <v>OFFSHORE CONSTRUCTION 30</v>
      </c>
      <c r="C158" s="318"/>
      <c r="D158" s="318"/>
      <c r="E158" s="318"/>
      <c r="F158" s="318"/>
      <c r="G158" s="318"/>
      <c r="H158" s="318"/>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c r="D160" s="236"/>
      <c r="E160" s="236"/>
      <c r="F160" s="236"/>
      <c r="G160" s="236"/>
      <c r="H160" s="236"/>
      <c r="I160" s="84" t="str">
        <f t="shared" si="17"/>
        <v/>
      </c>
      <c r="K160" s="89" t="str">
        <f t="shared" si="18"/>
        <v/>
      </c>
    </row>
    <row r="161" spans="1:11" ht="15.75" customHeight="1">
      <c r="A161" s="23">
        <f t="shared" ref="A161:A169" si="20">SUM(A160+1)</f>
        <v>32</v>
      </c>
      <c r="B161" s="23" t="str">
        <f>VLOOKUP($A161,ACTIVITIES!$B$2:$C$110,2,FALSE)</f>
        <v>ROV inspections at 5 year intervals</v>
      </c>
      <c r="C161" s="236"/>
      <c r="D161" s="236"/>
      <c r="E161" s="236"/>
      <c r="F161" s="236"/>
      <c r="G161" s="236"/>
      <c r="H161" s="236"/>
      <c r="I161" s="84" t="str">
        <f t="shared" si="17"/>
        <v/>
      </c>
      <c r="K161" s="89" t="str">
        <f t="shared" si="18"/>
        <v/>
      </c>
    </row>
    <row r="162" spans="1:11" ht="15.75" customHeight="1">
      <c r="A162" s="23">
        <f t="shared" si="20"/>
        <v>33</v>
      </c>
      <c r="B162" s="23" t="str">
        <f>VLOOKUP($A162,ACTIVITIES!$B$2:$C$110,2,FALSE)</f>
        <v>Subbottom profiles at 5 year intervals</v>
      </c>
      <c r="C162" s="236"/>
      <c r="D162" s="236"/>
      <c r="E162" s="236"/>
      <c r="F162" s="236"/>
      <c r="G162" s="236"/>
      <c r="H162" s="236"/>
      <c r="I162" s="84" t="str">
        <f t="shared" si="17"/>
        <v/>
      </c>
      <c r="K162" s="89" t="str">
        <f t="shared" si="18"/>
        <v/>
      </c>
    </row>
    <row r="163" spans="1:11" ht="15.75" customHeight="1">
      <c r="A163" s="23">
        <f t="shared" si="20"/>
        <v>34</v>
      </c>
      <c r="B163" s="23" t="str">
        <f>VLOOKUP($A163,ACTIVITIES!$B$2:$C$110,2,FALSE)</f>
        <v>Substation ROW maintenance</v>
      </c>
      <c r="C163" s="236"/>
      <c r="D163" s="236"/>
      <c r="E163" s="236"/>
      <c r="F163" s="236"/>
      <c r="G163" s="236"/>
      <c r="H163" s="236"/>
      <c r="I163" s="84" t="str">
        <f t="shared" si="17"/>
        <v/>
      </c>
      <c r="K163" s="89" t="str">
        <f t="shared" si="18"/>
        <v/>
      </c>
    </row>
    <row r="164" spans="1:11" ht="15.75" customHeight="1">
      <c r="A164" s="23">
        <f t="shared" si="20"/>
        <v>35</v>
      </c>
      <c r="B164" s="23" t="str">
        <f>VLOOKUP($A164,ACTIVITIES!$B$2:$C$110,2,FALSE)</f>
        <v>On and off shore environmental monitoring</v>
      </c>
      <c r="C164" s="236"/>
      <c r="D164" s="236"/>
      <c r="E164" s="236"/>
      <c r="F164" s="236"/>
      <c r="G164" s="236"/>
      <c r="H164" s="236"/>
      <c r="I164" s="84" t="str">
        <f t="shared" si="17"/>
        <v/>
      </c>
      <c r="K164" s="89" t="str">
        <f t="shared" si="18"/>
        <v/>
      </c>
    </row>
    <row r="165" spans="1:11" ht="15.75" customHeight="1">
      <c r="A165" s="23">
        <f t="shared" si="20"/>
        <v>36</v>
      </c>
      <c r="B165" s="23" t="str">
        <f>VLOOKUP($A165,ACTIVITIES!$B$2:$C$110,2,FALSE)</f>
        <v>OPERATION AND MAINTENANCE 36</v>
      </c>
      <c r="C165" s="318"/>
      <c r="D165" s="318"/>
      <c r="E165" s="318"/>
      <c r="F165" s="318"/>
      <c r="G165" s="318"/>
      <c r="H165" s="236"/>
      <c r="I165" s="84" t="str">
        <f t="shared" si="17"/>
        <v/>
      </c>
      <c r="K165" s="89" t="str">
        <f t="shared" si="18"/>
        <v>X</v>
      </c>
    </row>
    <row r="166" spans="1:11" ht="15.75" customHeight="1">
      <c r="A166" s="23">
        <f t="shared" si="20"/>
        <v>37</v>
      </c>
      <c r="B166" s="23" t="str">
        <f>VLOOKUP($A166,ACTIVITIES!$B$2:$C$110,2,FALSE)</f>
        <v>OPERATION AND MAINTENANCE 37</v>
      </c>
      <c r="C166" s="318"/>
      <c r="D166" s="318"/>
      <c r="E166" s="318"/>
      <c r="F166" s="318"/>
      <c r="G166" s="318"/>
      <c r="H166" s="236"/>
      <c r="I166" s="84" t="str">
        <f t="shared" si="17"/>
        <v/>
      </c>
      <c r="K166" s="89" t="str">
        <f t="shared" si="18"/>
        <v>X</v>
      </c>
    </row>
    <row r="167" spans="1:11" ht="15.75" customHeight="1">
      <c r="A167" s="23">
        <f t="shared" si="20"/>
        <v>38</v>
      </c>
      <c r="B167" s="23" t="str">
        <f>VLOOKUP($A167,ACTIVITIES!$B$2:$C$110,2,FALSE)</f>
        <v>OPERATION AND MAINTENANCE 38</v>
      </c>
      <c r="C167" s="318"/>
      <c r="D167" s="318"/>
      <c r="E167" s="318"/>
      <c r="F167" s="318"/>
      <c r="G167" s="318"/>
      <c r="H167" s="236"/>
      <c r="I167" s="84" t="str">
        <f t="shared" si="17"/>
        <v/>
      </c>
      <c r="K167" s="89" t="str">
        <f t="shared" si="18"/>
        <v>X</v>
      </c>
    </row>
    <row r="168" spans="1:11" ht="15.75" customHeight="1">
      <c r="A168" s="23">
        <f t="shared" si="20"/>
        <v>39</v>
      </c>
      <c r="B168" s="23" t="str">
        <f>VLOOKUP($A168,ACTIVITIES!$B$2:$C$110,2,FALSE)</f>
        <v>OPERATION AND MAINTENANCE 39</v>
      </c>
      <c r="C168" s="318"/>
      <c r="D168" s="318"/>
      <c r="E168" s="318"/>
      <c r="F168" s="318"/>
      <c r="G168" s="318"/>
      <c r="H168" s="236"/>
      <c r="I168" s="84" t="str">
        <f t="shared" si="17"/>
        <v/>
      </c>
      <c r="K168" s="89" t="str">
        <f t="shared" si="18"/>
        <v>X</v>
      </c>
    </row>
    <row r="169" spans="1:11" ht="15.75" customHeight="1">
      <c r="A169" s="23">
        <f t="shared" si="20"/>
        <v>40</v>
      </c>
      <c r="B169" s="23" t="str">
        <f>VLOOKUP($A169,ACTIVITIES!$B$2:$C$110,2,FALSE)</f>
        <v>OPERATION AND MAINTENANCE 40</v>
      </c>
      <c r="C169" s="318"/>
      <c r="D169" s="318"/>
      <c r="E169" s="318"/>
      <c r="F169" s="318"/>
      <c r="G169" s="318"/>
      <c r="H169" s="236"/>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c r="D171" s="236"/>
      <c r="E171" s="236"/>
      <c r="F171" s="236"/>
      <c r="G171" s="236"/>
      <c r="H171" s="236"/>
      <c r="I171" s="85" t="str">
        <f t="shared" si="17"/>
        <v/>
      </c>
      <c r="K171" s="89" t="str">
        <f t="shared" si="18"/>
        <v/>
      </c>
    </row>
    <row r="172" spans="1:11" ht="15.75" customHeight="1">
      <c r="A172" s="23">
        <f t="shared" ref="A172:A180" si="21">SUM(A171+1)</f>
        <v>42</v>
      </c>
      <c r="B172" s="23" t="str">
        <f>VLOOKUP($A172,ACTIVITIES!$B$2:$C$110,2,FALSE)</f>
        <v>Offshore cable abandonent</v>
      </c>
      <c r="C172" s="236"/>
      <c r="D172" s="236"/>
      <c r="E172" s="236"/>
      <c r="F172" s="236"/>
      <c r="G172" s="236"/>
      <c r="H172" s="236"/>
      <c r="I172" s="85" t="str">
        <f t="shared" si="17"/>
        <v/>
      </c>
      <c r="K172" s="89" t="str">
        <f t="shared" si="18"/>
        <v/>
      </c>
    </row>
    <row r="173" spans="1:11" ht="15.75" customHeight="1">
      <c r="A173" s="23">
        <f t="shared" si="21"/>
        <v>43</v>
      </c>
      <c r="B173" s="23" t="str">
        <f>VLOOKUP($A173,ACTIVITIES!$B$2:$C$110,2,FALSE)</f>
        <v>Demobilization</v>
      </c>
      <c r="C173" s="236"/>
      <c r="D173" s="236"/>
      <c r="E173" s="236"/>
      <c r="F173" s="236"/>
      <c r="G173" s="236"/>
      <c r="H173" s="236"/>
      <c r="I173" s="85" t="str">
        <f t="shared" si="17"/>
        <v/>
      </c>
      <c r="K173" s="89" t="str">
        <f t="shared" si="18"/>
        <v/>
      </c>
    </row>
    <row r="174" spans="1:11" ht="15.75" customHeight="1">
      <c r="A174" s="23">
        <f t="shared" si="21"/>
        <v>44</v>
      </c>
      <c r="B174" s="23" t="str">
        <f>VLOOKUP($A174,ACTIVITIES!$B$2:$C$110,2,FALSE)</f>
        <v>DECOMMISSIONING 44</v>
      </c>
      <c r="C174" s="236"/>
      <c r="D174" s="236"/>
      <c r="E174" s="236"/>
      <c r="F174" s="236"/>
      <c r="G174" s="236"/>
      <c r="H174" s="236"/>
      <c r="I174" s="85" t="str">
        <f t="shared" si="17"/>
        <v/>
      </c>
      <c r="K174" s="89" t="str">
        <f t="shared" si="18"/>
        <v>X</v>
      </c>
    </row>
    <row r="175" spans="1:11" ht="15.75" customHeight="1">
      <c r="A175" s="23">
        <f t="shared" si="21"/>
        <v>45</v>
      </c>
      <c r="B175" s="23" t="str">
        <f>VLOOKUP($A175,ACTIVITIES!$B$2:$C$110,2,FALSE)</f>
        <v>DECOMMISSIONING 45</v>
      </c>
      <c r="C175" s="236"/>
      <c r="D175" s="236"/>
      <c r="E175" s="236"/>
      <c r="F175" s="236"/>
      <c r="G175" s="236"/>
      <c r="H175" s="236"/>
      <c r="I175" s="85" t="str">
        <f t="shared" si="17"/>
        <v/>
      </c>
      <c r="K175" s="89" t="str">
        <f t="shared" si="18"/>
        <v>X</v>
      </c>
    </row>
    <row r="176" spans="1:11" ht="15.75" customHeight="1">
      <c r="A176" s="23">
        <f t="shared" si="21"/>
        <v>46</v>
      </c>
      <c r="B176" s="23" t="str">
        <f>VLOOKUP($A176,ACTIVITIES!$B$2:$C$110,2,FALSE)</f>
        <v>DECOMMISSIONING 46</v>
      </c>
      <c r="C176" s="236"/>
      <c r="D176" s="236"/>
      <c r="E176" s="236"/>
      <c r="F176" s="236"/>
      <c r="G176" s="236"/>
      <c r="H176" s="236"/>
      <c r="I176" s="85" t="str">
        <f t="shared" si="17"/>
        <v/>
      </c>
      <c r="K176" s="89" t="str">
        <f t="shared" si="18"/>
        <v>X</v>
      </c>
    </row>
    <row r="177" spans="1:11" ht="15.75" customHeight="1">
      <c r="A177" s="23">
        <f t="shared" si="21"/>
        <v>47</v>
      </c>
      <c r="B177" s="23" t="str">
        <f>VLOOKUP($A177,ACTIVITIES!$B$2:$C$110,2,FALSE)</f>
        <v>DECOMMISSIONING 47</v>
      </c>
      <c r="C177" s="236"/>
      <c r="D177" s="236"/>
      <c r="E177" s="236"/>
      <c r="F177" s="236"/>
      <c r="G177" s="236"/>
      <c r="H177" s="236"/>
      <c r="I177" s="85" t="str">
        <f t="shared" si="17"/>
        <v/>
      </c>
      <c r="K177" s="89" t="str">
        <f t="shared" si="18"/>
        <v>X</v>
      </c>
    </row>
    <row r="178" spans="1:11" ht="15.75" customHeight="1">
      <c r="A178" s="23">
        <f t="shared" si="21"/>
        <v>48</v>
      </c>
      <c r="B178" s="23" t="str">
        <f>VLOOKUP($A178,ACTIVITIES!$B$2:$C$110,2,FALSE)</f>
        <v>DECOMMISSIONING 48</v>
      </c>
      <c r="C178" s="236"/>
      <c r="D178" s="236"/>
      <c r="E178" s="236"/>
      <c r="F178" s="236"/>
      <c r="G178" s="236"/>
      <c r="H178" s="236"/>
      <c r="I178" s="85" t="str">
        <f t="shared" si="17"/>
        <v/>
      </c>
      <c r="K178" s="89" t="str">
        <f t="shared" si="18"/>
        <v>X</v>
      </c>
    </row>
    <row r="179" spans="1:11" ht="15.75" customHeight="1">
      <c r="A179" s="23">
        <f t="shared" si="21"/>
        <v>49</v>
      </c>
      <c r="B179" s="23" t="str">
        <f>VLOOKUP($A179,ACTIVITIES!$B$2:$C$110,2,FALSE)</f>
        <v>DECOMMISSIONING 49</v>
      </c>
      <c r="C179" s="236"/>
      <c r="D179" s="236"/>
      <c r="E179" s="236"/>
      <c r="F179" s="236"/>
      <c r="G179" s="236"/>
      <c r="H179" s="236"/>
      <c r="I179" s="85" t="str">
        <f t="shared" si="17"/>
        <v/>
      </c>
      <c r="K179" s="89" t="str">
        <f t="shared" si="18"/>
        <v>X</v>
      </c>
    </row>
    <row r="180" spans="1:11" ht="15.75" customHeight="1">
      <c r="A180" s="23">
        <f t="shared" si="21"/>
        <v>50</v>
      </c>
      <c r="B180" s="23" t="str">
        <f>VLOOKUP($A180,ACTIVITIES!$B$2:$C$110,2,FALSE)</f>
        <v>DECOMMISSIONING 50</v>
      </c>
      <c r="C180" s="236"/>
      <c r="D180" s="236"/>
      <c r="E180" s="236"/>
      <c r="F180" s="236"/>
      <c r="G180" s="236"/>
      <c r="H180" s="236"/>
      <c r="I180" s="85" t="str">
        <f t="shared" si="17"/>
        <v/>
      </c>
      <c r="K180" s="89" t="str">
        <f t="shared" si="18"/>
        <v>X</v>
      </c>
    </row>
    <row r="181" spans="1:11" ht="15.75" customHeight="1">
      <c r="A181" s="107" t="str">
        <f>ACTIVITIES!$H$7</f>
        <v>ACTIVITY CATEGORY 6</v>
      </c>
      <c r="B181" s="107"/>
      <c r="C181" s="243"/>
      <c r="D181" s="243"/>
      <c r="E181" s="243"/>
      <c r="F181" s="243"/>
      <c r="G181" s="243"/>
      <c r="H181" s="244"/>
      <c r="I181" s="106" t="str">
        <f t="shared" si="17"/>
        <v/>
      </c>
      <c r="K181" s="89" t="str">
        <f t="shared" si="18"/>
        <v>X</v>
      </c>
    </row>
    <row r="182" spans="1:11" ht="15.75" customHeight="1">
      <c r="A182" s="23">
        <f>SUM(A180+1)</f>
        <v>51</v>
      </c>
      <c r="B182" s="23" t="str">
        <f>VLOOKUP($A182,ACTIVITIES!$B$2:$C$110,2,FALSE)</f>
        <v>ACTIVITY CATEGORY 6 51</v>
      </c>
      <c r="C182" s="236"/>
      <c r="D182" s="236"/>
      <c r="E182" s="236"/>
      <c r="F182" s="236"/>
      <c r="G182" s="236"/>
      <c r="H182" s="236"/>
      <c r="I182" s="85" t="str">
        <f t="shared" si="17"/>
        <v/>
      </c>
      <c r="K182" s="89" t="str">
        <f t="shared" si="18"/>
        <v>X</v>
      </c>
    </row>
    <row r="183" spans="1:11" ht="15.75" customHeight="1">
      <c r="A183" s="23">
        <f t="shared" ref="A183:A191" si="22">SUM(A182+1)</f>
        <v>52</v>
      </c>
      <c r="B183" s="23" t="str">
        <f>VLOOKUP($A183,ACTIVITIES!$B$2:$C$110,2,FALSE)</f>
        <v>ACTIVITY CATEGORY 6 52</v>
      </c>
      <c r="C183" s="236"/>
      <c r="D183" s="236"/>
      <c r="E183" s="236"/>
      <c r="F183" s="236"/>
      <c r="G183" s="236"/>
      <c r="H183" s="236"/>
      <c r="I183" s="85" t="str">
        <f t="shared" si="17"/>
        <v/>
      </c>
      <c r="K183" s="89" t="str">
        <f t="shared" si="18"/>
        <v>X</v>
      </c>
    </row>
    <row r="184" spans="1:11" ht="15.75" customHeight="1">
      <c r="A184" s="23">
        <f t="shared" si="22"/>
        <v>53</v>
      </c>
      <c r="B184" s="23" t="str">
        <f>VLOOKUP($A184,ACTIVITIES!$B$2:$C$110,2,FALSE)</f>
        <v>ACTIVITY CATEGORY 6 53</v>
      </c>
      <c r="C184" s="236"/>
      <c r="D184" s="236"/>
      <c r="E184" s="236"/>
      <c r="F184" s="236"/>
      <c r="G184" s="236"/>
      <c r="H184" s="236"/>
      <c r="I184" s="85" t="str">
        <f t="shared" si="17"/>
        <v/>
      </c>
      <c r="K184" s="89" t="str">
        <f t="shared" si="18"/>
        <v>X</v>
      </c>
    </row>
    <row r="185" spans="1:11" ht="15.75" customHeight="1">
      <c r="A185" s="23">
        <f t="shared" si="22"/>
        <v>54</v>
      </c>
      <c r="B185" s="23" t="str">
        <f>VLOOKUP($A185,ACTIVITIES!$B$2:$C$110,2,FALSE)</f>
        <v>ACTIVITY CATEGORY 6 54</v>
      </c>
      <c r="C185" s="236"/>
      <c r="D185" s="236"/>
      <c r="E185" s="236"/>
      <c r="F185" s="236"/>
      <c r="G185" s="236"/>
      <c r="H185" s="236"/>
      <c r="I185" s="85" t="str">
        <f t="shared" si="17"/>
        <v/>
      </c>
      <c r="K185" s="89" t="str">
        <f t="shared" si="18"/>
        <v>X</v>
      </c>
    </row>
    <row r="186" spans="1:11" ht="15.75" customHeight="1">
      <c r="A186" s="23">
        <f t="shared" si="22"/>
        <v>55</v>
      </c>
      <c r="B186" s="23" t="str">
        <f>VLOOKUP($A186,ACTIVITIES!$B$2:$C$110,2,FALSE)</f>
        <v>ACTIVITY CATEGORY 6 55</v>
      </c>
      <c r="C186" s="236"/>
      <c r="D186" s="236"/>
      <c r="E186" s="236"/>
      <c r="F186" s="236"/>
      <c r="G186" s="236"/>
      <c r="H186" s="236"/>
      <c r="I186" s="85" t="str">
        <f t="shared" si="17"/>
        <v/>
      </c>
      <c r="K186" s="89" t="str">
        <f t="shared" si="18"/>
        <v>X</v>
      </c>
    </row>
    <row r="187" spans="1:11" ht="15.75" customHeight="1">
      <c r="A187" s="23">
        <f t="shared" si="22"/>
        <v>56</v>
      </c>
      <c r="B187" s="23" t="str">
        <f>VLOOKUP($A187,ACTIVITIES!$B$2:$C$110,2,FALSE)</f>
        <v>ACTIVITY CATEGORY 6 56</v>
      </c>
      <c r="C187" s="236"/>
      <c r="D187" s="236"/>
      <c r="E187" s="236"/>
      <c r="F187" s="236"/>
      <c r="G187" s="236"/>
      <c r="H187" s="236"/>
      <c r="I187" s="85" t="str">
        <f t="shared" si="17"/>
        <v/>
      </c>
      <c r="K187" s="89" t="str">
        <f t="shared" si="18"/>
        <v>X</v>
      </c>
    </row>
    <row r="188" spans="1:11" ht="15.75" customHeight="1">
      <c r="A188" s="23">
        <f t="shared" si="22"/>
        <v>57</v>
      </c>
      <c r="B188" s="23" t="str">
        <f>VLOOKUP($A188,ACTIVITIES!$B$2:$C$110,2,FALSE)</f>
        <v>ACTIVITY CATEGORY 6 57</v>
      </c>
      <c r="C188" s="236"/>
      <c r="D188" s="236"/>
      <c r="E188" s="236"/>
      <c r="F188" s="236"/>
      <c r="G188" s="236"/>
      <c r="H188" s="236"/>
      <c r="I188" s="85" t="str">
        <f t="shared" si="17"/>
        <v/>
      </c>
      <c r="K188" s="89" t="str">
        <f t="shared" si="18"/>
        <v>X</v>
      </c>
    </row>
    <row r="189" spans="1:11" ht="15.75" customHeight="1">
      <c r="A189" s="23">
        <f t="shared" si="22"/>
        <v>58</v>
      </c>
      <c r="B189" s="23" t="str">
        <f>VLOOKUP($A189,ACTIVITIES!$B$2:$C$110,2,FALSE)</f>
        <v>ACTIVITY CATEGORY 6 58</v>
      </c>
      <c r="C189" s="236"/>
      <c r="D189" s="236"/>
      <c r="E189" s="236"/>
      <c r="F189" s="236"/>
      <c r="G189" s="236"/>
      <c r="H189" s="236"/>
      <c r="I189" s="85" t="str">
        <f t="shared" si="17"/>
        <v/>
      </c>
      <c r="K189" s="89" t="str">
        <f t="shared" si="18"/>
        <v>X</v>
      </c>
    </row>
    <row r="190" spans="1:11" ht="15.75" customHeight="1">
      <c r="A190" s="23">
        <f t="shared" si="22"/>
        <v>59</v>
      </c>
      <c r="B190" s="23" t="str">
        <f>VLOOKUP($A190,ACTIVITIES!$B$2:$C$110,2,FALSE)</f>
        <v>ACTIVITY CATEGORY 6 59</v>
      </c>
      <c r="C190" s="236"/>
      <c r="D190" s="236"/>
      <c r="E190" s="236"/>
      <c r="F190" s="236"/>
      <c r="G190" s="236"/>
      <c r="H190" s="236"/>
      <c r="I190" s="85" t="str">
        <f t="shared" si="17"/>
        <v/>
      </c>
      <c r="K190" s="89" t="str">
        <f t="shared" si="18"/>
        <v>X</v>
      </c>
    </row>
    <row r="191" spans="1:11" ht="15.75" customHeight="1">
      <c r="A191" s="23">
        <f t="shared" si="22"/>
        <v>60</v>
      </c>
      <c r="B191" s="23" t="str">
        <f>VLOOKUP($A191,ACTIVITIES!$B$2:$C$110,2,FALSE)</f>
        <v>ACTIVITY CATEGORY 6 60</v>
      </c>
      <c r="C191" s="236"/>
      <c r="D191" s="236"/>
      <c r="E191" s="236"/>
      <c r="F191" s="236"/>
      <c r="G191" s="236"/>
      <c r="H191" s="236"/>
      <c r="I191" s="85" t="str">
        <f t="shared" si="17"/>
        <v/>
      </c>
      <c r="K191" s="89" t="str">
        <f t="shared" si="18"/>
        <v>X</v>
      </c>
    </row>
    <row r="192" spans="1:11" ht="15.75" customHeight="1">
      <c r="A192" s="107" t="str">
        <f>ACTIVITIES!$H$8</f>
        <v>ACTIVITY CATEGORY 7</v>
      </c>
      <c r="B192" s="107"/>
      <c r="C192" s="243"/>
      <c r="D192" s="243"/>
      <c r="E192" s="243"/>
      <c r="F192" s="243"/>
      <c r="G192" s="243"/>
      <c r="H192" s="244"/>
      <c r="I192" s="106" t="str">
        <f t="shared" si="17"/>
        <v/>
      </c>
      <c r="K192" s="89" t="str">
        <f t="shared" si="18"/>
        <v>X</v>
      </c>
    </row>
    <row r="193" spans="1:11" ht="15.75" customHeight="1">
      <c r="A193" s="23">
        <f>SUM(A191+1)</f>
        <v>61</v>
      </c>
      <c r="B193" s="23" t="str">
        <f>VLOOKUP($A193,ACTIVITIES!$B$2:$C$110,2,FALSE)</f>
        <v>ACTIVITY CATEGORY 7 61</v>
      </c>
      <c r="C193" s="236"/>
      <c r="D193" s="236"/>
      <c r="E193" s="236"/>
      <c r="F193" s="236"/>
      <c r="G193" s="236"/>
      <c r="H193" s="236"/>
      <c r="I193" s="85" t="str">
        <f t="shared" si="17"/>
        <v/>
      </c>
      <c r="K193" s="89" t="str">
        <f t="shared" si="18"/>
        <v>X</v>
      </c>
    </row>
    <row r="194" spans="1:11" ht="15.75" customHeight="1">
      <c r="A194" s="23">
        <f t="shared" ref="A194:A202" si="23">SUM(A193+1)</f>
        <v>62</v>
      </c>
      <c r="B194" s="23" t="str">
        <f>VLOOKUP($A194,ACTIVITIES!$B$2:$C$110,2,FALSE)</f>
        <v>ACTIVITY CATEGORY 7 62</v>
      </c>
      <c r="C194" s="236"/>
      <c r="D194" s="236"/>
      <c r="E194" s="236"/>
      <c r="F194" s="236"/>
      <c r="G194" s="236"/>
      <c r="H194" s="236"/>
      <c r="I194" s="85" t="str">
        <f t="shared" si="17"/>
        <v/>
      </c>
      <c r="K194" s="89" t="str">
        <f t="shared" si="18"/>
        <v>X</v>
      </c>
    </row>
    <row r="195" spans="1:11" ht="15.75" customHeight="1">
      <c r="A195" s="23">
        <f t="shared" si="23"/>
        <v>63</v>
      </c>
      <c r="B195" s="23" t="str">
        <f>VLOOKUP($A195,ACTIVITIES!$B$2:$C$110,2,FALSE)</f>
        <v>ACTIVITY CATEGORY 7 63</v>
      </c>
      <c r="C195" s="236"/>
      <c r="D195" s="236"/>
      <c r="E195" s="236"/>
      <c r="F195" s="236"/>
      <c r="G195" s="236"/>
      <c r="H195" s="236"/>
      <c r="I195" s="85" t="str">
        <f t="shared" si="17"/>
        <v/>
      </c>
      <c r="K195" s="89" t="str">
        <f t="shared" si="18"/>
        <v>X</v>
      </c>
    </row>
    <row r="196" spans="1:11" ht="15.75" customHeight="1">
      <c r="A196" s="23">
        <f t="shared" si="23"/>
        <v>64</v>
      </c>
      <c r="B196" s="23" t="str">
        <f>VLOOKUP($A196,ACTIVITIES!$B$2:$C$110,2,FALSE)</f>
        <v>ACTIVITY CATEGORY 7 64</v>
      </c>
      <c r="C196" s="236"/>
      <c r="D196" s="236"/>
      <c r="E196" s="236"/>
      <c r="F196" s="236"/>
      <c r="G196" s="236"/>
      <c r="H196" s="236"/>
      <c r="I196" s="85" t="str">
        <f t="shared" si="17"/>
        <v/>
      </c>
      <c r="K196" s="89" t="str">
        <f t="shared" si="18"/>
        <v>X</v>
      </c>
    </row>
    <row r="197" spans="1:11" ht="15.75" customHeight="1">
      <c r="A197" s="23">
        <f t="shared" si="23"/>
        <v>65</v>
      </c>
      <c r="B197" s="23" t="str">
        <f>VLOOKUP($A197,ACTIVITIES!$B$2:$C$110,2,FALSE)</f>
        <v>ACTIVITY CATEGORY 7 65</v>
      </c>
      <c r="C197" s="236"/>
      <c r="D197" s="236"/>
      <c r="E197" s="236"/>
      <c r="F197" s="236"/>
      <c r="G197" s="236"/>
      <c r="H197" s="236"/>
      <c r="I197" s="85" t="str">
        <f t="shared" si="17"/>
        <v/>
      </c>
      <c r="K197" s="89" t="str">
        <f t="shared" si="18"/>
        <v>X</v>
      </c>
    </row>
    <row r="198" spans="1:11" ht="15.75" customHeight="1">
      <c r="A198" s="23">
        <f t="shared" si="23"/>
        <v>66</v>
      </c>
      <c r="B198" s="23" t="str">
        <f>VLOOKUP($A198,ACTIVITIES!$B$2:$C$110,2,FALSE)</f>
        <v>ACTIVITY CATEGORY 7 66</v>
      </c>
      <c r="C198" s="236"/>
      <c r="D198" s="236"/>
      <c r="E198" s="236"/>
      <c r="F198" s="236"/>
      <c r="G198" s="236"/>
      <c r="H198" s="236"/>
      <c r="I198" s="85" t="str">
        <f t="shared" si="17"/>
        <v/>
      </c>
      <c r="K198" s="89" t="str">
        <f t="shared" si="18"/>
        <v>X</v>
      </c>
    </row>
    <row r="199" spans="1:11" ht="15.75" customHeight="1">
      <c r="A199" s="23">
        <f t="shared" si="23"/>
        <v>67</v>
      </c>
      <c r="B199" s="23" t="str">
        <f>VLOOKUP($A199,ACTIVITIES!$B$2:$C$110,2,FALSE)</f>
        <v>ACTIVITY CATEGORY 7 67</v>
      </c>
      <c r="C199" s="236"/>
      <c r="D199" s="236"/>
      <c r="E199" s="236"/>
      <c r="F199" s="236"/>
      <c r="G199" s="236"/>
      <c r="H199" s="236"/>
      <c r="I199" s="85" t="str">
        <f t="shared" si="17"/>
        <v/>
      </c>
      <c r="K199" s="89" t="str">
        <f t="shared" si="18"/>
        <v>X</v>
      </c>
    </row>
    <row r="200" spans="1:11" ht="15.75" customHeight="1">
      <c r="A200" s="23">
        <f t="shared" si="23"/>
        <v>68</v>
      </c>
      <c r="B200" s="23" t="str">
        <f>VLOOKUP($A200,ACTIVITIES!$B$2:$C$110,2,FALSE)</f>
        <v>ACTIVITY CATEGORY 7 68</v>
      </c>
      <c r="C200" s="236"/>
      <c r="D200" s="236"/>
      <c r="E200" s="236"/>
      <c r="F200" s="236"/>
      <c r="G200" s="236"/>
      <c r="H200" s="236"/>
      <c r="I200" s="85" t="str">
        <f t="shared" si="17"/>
        <v/>
      </c>
      <c r="K200" s="89" t="str">
        <f t="shared" si="18"/>
        <v>X</v>
      </c>
    </row>
    <row r="201" spans="1:11" ht="15.75" customHeight="1">
      <c r="A201" s="23">
        <f t="shared" si="23"/>
        <v>69</v>
      </c>
      <c r="B201" s="23" t="str">
        <f>VLOOKUP($A201,ACTIVITIES!$B$2:$C$110,2,FALSE)</f>
        <v>ACTIVITY CATEGORY 7 69</v>
      </c>
      <c r="C201" s="236"/>
      <c r="D201" s="236"/>
      <c r="E201" s="236"/>
      <c r="F201" s="236"/>
      <c r="G201" s="236"/>
      <c r="H201" s="236"/>
      <c r="I201" s="85" t="str">
        <f t="shared" si="17"/>
        <v/>
      </c>
      <c r="K201" s="89" t="str">
        <f t="shared" si="18"/>
        <v>X</v>
      </c>
    </row>
    <row r="202" spans="1:11" ht="15.75" customHeight="1">
      <c r="A202" s="23">
        <f t="shared" si="23"/>
        <v>70</v>
      </c>
      <c r="B202" s="23" t="str">
        <f>VLOOKUP($A202,ACTIVITIES!$B$2:$C$110,2,FALSE)</f>
        <v>ACTIVITY CATEGORY 7 70</v>
      </c>
      <c r="C202" s="236"/>
      <c r="D202" s="236"/>
      <c r="E202" s="236"/>
      <c r="F202" s="236"/>
      <c r="G202" s="236"/>
      <c r="H202" s="236"/>
      <c r="I202" s="85" t="str">
        <f t="shared" si="17"/>
        <v/>
      </c>
      <c r="K202" s="89" t="str">
        <f t="shared" si="18"/>
        <v>X</v>
      </c>
    </row>
    <row r="203" spans="1:11" ht="15.75" customHeight="1">
      <c r="A203" s="107" t="str">
        <f>ACTIVITIES!$H$9</f>
        <v>ACTIVITY CATEGORY 8</v>
      </c>
      <c r="B203" s="107"/>
      <c r="C203" s="243"/>
      <c r="D203" s="243"/>
      <c r="E203" s="243"/>
      <c r="F203" s="243"/>
      <c r="G203" s="243"/>
      <c r="H203" s="244"/>
      <c r="I203" s="106" t="str">
        <f t="shared" si="17"/>
        <v/>
      </c>
      <c r="K203" s="89" t="str">
        <f t="shared" si="18"/>
        <v>X</v>
      </c>
    </row>
    <row r="204" spans="1:11" ht="15.75" customHeight="1">
      <c r="A204" s="23">
        <f>SUM(A202+1)</f>
        <v>71</v>
      </c>
      <c r="B204" s="23" t="str">
        <f>VLOOKUP($A204,ACTIVITIES!$B$2:$C$110,2,FALSE)</f>
        <v>ACTIVITY CATEGORY 8 71</v>
      </c>
      <c r="C204" s="236"/>
      <c r="D204" s="236"/>
      <c r="E204" s="236"/>
      <c r="F204" s="236"/>
      <c r="G204" s="236"/>
      <c r="H204" s="236"/>
      <c r="I204" s="85" t="str">
        <f t="shared" si="17"/>
        <v/>
      </c>
      <c r="K204" s="89" t="str">
        <f t="shared" si="18"/>
        <v>X</v>
      </c>
    </row>
    <row r="205" spans="1:11" ht="15.75" customHeight="1">
      <c r="A205" s="23">
        <f t="shared" ref="A205:A213" si="24">SUM(A204+1)</f>
        <v>72</v>
      </c>
      <c r="B205" s="23" t="str">
        <f>VLOOKUP($A205,ACTIVITIES!$B$2:$C$110,2,FALSE)</f>
        <v>ACTIVITY CATEGORY 8 72</v>
      </c>
      <c r="C205" s="236"/>
      <c r="D205" s="236"/>
      <c r="E205" s="236"/>
      <c r="F205" s="236"/>
      <c r="G205" s="236"/>
      <c r="H205" s="236"/>
      <c r="I205" s="85" t="str">
        <f t="shared" si="17"/>
        <v/>
      </c>
      <c r="K205" s="89" t="str">
        <f t="shared" si="18"/>
        <v>X</v>
      </c>
    </row>
    <row r="206" spans="1:11" ht="15.75" customHeight="1">
      <c r="A206" s="23">
        <f t="shared" si="24"/>
        <v>73</v>
      </c>
      <c r="B206" s="23" t="str">
        <f>VLOOKUP($A206,ACTIVITIES!$B$2:$C$110,2,FALSE)</f>
        <v>ACTIVITY CATEGORY 8 73</v>
      </c>
      <c r="C206" s="236"/>
      <c r="D206" s="236"/>
      <c r="E206" s="236"/>
      <c r="F206" s="236"/>
      <c r="G206" s="236"/>
      <c r="H206" s="236"/>
      <c r="I206" s="85" t="str">
        <f t="shared" si="17"/>
        <v/>
      </c>
      <c r="K206" s="89" t="str">
        <f t="shared" si="18"/>
        <v>X</v>
      </c>
    </row>
    <row r="207" spans="1:11" ht="15.75" customHeight="1">
      <c r="A207" s="23">
        <f t="shared" si="24"/>
        <v>74</v>
      </c>
      <c r="B207" s="23" t="str">
        <f>VLOOKUP($A207,ACTIVITIES!$B$2:$C$110,2,FALSE)</f>
        <v>ACTIVITY CATEGORY 8 74</v>
      </c>
      <c r="C207" s="236"/>
      <c r="D207" s="236"/>
      <c r="E207" s="236"/>
      <c r="F207" s="236"/>
      <c r="G207" s="236"/>
      <c r="H207" s="236"/>
      <c r="I207" s="85" t="str">
        <f t="shared" si="17"/>
        <v/>
      </c>
      <c r="K207" s="89" t="str">
        <f t="shared" si="18"/>
        <v>X</v>
      </c>
    </row>
    <row r="208" spans="1:11" ht="15.75" customHeight="1">
      <c r="A208" s="23">
        <f t="shared" si="24"/>
        <v>75</v>
      </c>
      <c r="B208" s="23" t="str">
        <f>VLOOKUP($A208,ACTIVITIES!$B$2:$C$110,2,FALSE)</f>
        <v>ACTIVITY CATEGORY 8 75</v>
      </c>
      <c r="C208" s="236"/>
      <c r="D208" s="236"/>
      <c r="E208" s="236"/>
      <c r="F208" s="236"/>
      <c r="G208" s="236"/>
      <c r="H208" s="236"/>
      <c r="I208" s="85" t="str">
        <f t="shared" ref="I208:I271" si="25">IF(AND(C208="",D208="",E208="",F208="",G208="",H208=""),"",MAX(C208:H208))</f>
        <v/>
      </c>
      <c r="K208" s="89" t="str">
        <f t="shared" ref="K208:K271" si="26">IF(AND(NOT(IFERROR(AVERAGE(A208),-9)=-9),IFERROR(VALUE(RIGHT(B208,1)),-9)=-9),"",IF(AND(B208="",IFERROR(VALUE(RIGHT(A208,1)),-99)=-99),"","X"))</f>
        <v>X</v>
      </c>
    </row>
    <row r="209" spans="1:11" ht="15.75" customHeight="1">
      <c r="A209" s="23">
        <f t="shared" si="24"/>
        <v>76</v>
      </c>
      <c r="B209" s="23" t="str">
        <f>VLOOKUP($A209,ACTIVITIES!$B$2:$C$110,2,FALSE)</f>
        <v>ACTIVITY CATEGORY 8 76</v>
      </c>
      <c r="C209" s="236"/>
      <c r="D209" s="236"/>
      <c r="E209" s="236"/>
      <c r="F209" s="236"/>
      <c r="G209" s="236"/>
      <c r="H209" s="236"/>
      <c r="I209" s="85" t="str">
        <f t="shared" si="25"/>
        <v/>
      </c>
      <c r="K209" s="89" t="str">
        <f t="shared" si="26"/>
        <v>X</v>
      </c>
    </row>
    <row r="210" spans="1:11" ht="15.75" customHeight="1">
      <c r="A210" s="23">
        <f t="shared" si="24"/>
        <v>77</v>
      </c>
      <c r="B210" s="23" t="str">
        <f>VLOOKUP($A210,ACTIVITIES!$B$2:$C$110,2,FALSE)</f>
        <v>ACTIVITY CATEGORY 8 77</v>
      </c>
      <c r="C210" s="236"/>
      <c r="D210" s="236"/>
      <c r="E210" s="236"/>
      <c r="F210" s="236"/>
      <c r="G210" s="236"/>
      <c r="H210" s="236"/>
      <c r="I210" s="85" t="str">
        <f t="shared" si="25"/>
        <v/>
      </c>
      <c r="K210" s="89" t="str">
        <f t="shared" si="26"/>
        <v>X</v>
      </c>
    </row>
    <row r="211" spans="1:11" ht="15.75" customHeight="1">
      <c r="A211" s="23">
        <f t="shared" si="24"/>
        <v>78</v>
      </c>
      <c r="B211" s="23" t="str">
        <f>VLOOKUP($A211,ACTIVITIES!$B$2:$C$110,2,FALSE)</f>
        <v>ACTIVITY CATEGORY 8 78</v>
      </c>
      <c r="C211" s="236"/>
      <c r="D211" s="236"/>
      <c r="E211" s="236"/>
      <c r="F211" s="236"/>
      <c r="G211" s="236"/>
      <c r="H211" s="236"/>
      <c r="I211" s="85" t="str">
        <f t="shared" si="25"/>
        <v/>
      </c>
      <c r="K211" s="89" t="str">
        <f t="shared" si="26"/>
        <v>X</v>
      </c>
    </row>
    <row r="212" spans="1:11" ht="15.75" customHeight="1">
      <c r="A212" s="23">
        <f t="shared" si="24"/>
        <v>79</v>
      </c>
      <c r="B212" s="23" t="str">
        <f>VLOOKUP($A212,ACTIVITIES!$B$2:$C$110,2,FALSE)</f>
        <v>ACTIVITY CATEGORY 8 79</v>
      </c>
      <c r="C212" s="236"/>
      <c r="D212" s="236"/>
      <c r="E212" s="236"/>
      <c r="F212" s="236"/>
      <c r="G212" s="236"/>
      <c r="H212" s="236"/>
      <c r="I212" s="85" t="str">
        <f t="shared" si="25"/>
        <v/>
      </c>
      <c r="K212" s="89" t="str">
        <f t="shared" si="26"/>
        <v>X</v>
      </c>
    </row>
    <row r="213" spans="1:11" ht="15.75" customHeight="1">
      <c r="A213" s="23">
        <f t="shared" si="24"/>
        <v>80</v>
      </c>
      <c r="B213" s="23" t="str">
        <f>VLOOKUP($A213,ACTIVITIES!$B$2:$C$110,2,FALSE)</f>
        <v>ACTIVITY CATEGORY 8 80</v>
      </c>
      <c r="C213" s="236"/>
      <c r="D213" s="236"/>
      <c r="E213" s="236"/>
      <c r="F213" s="236"/>
      <c r="G213" s="236"/>
      <c r="H213" s="236"/>
      <c r="I213" s="85" t="str">
        <f t="shared" si="25"/>
        <v/>
      </c>
      <c r="K213" s="89" t="str">
        <f t="shared" si="26"/>
        <v>X</v>
      </c>
    </row>
    <row r="214" spans="1:11" ht="15.75" customHeight="1">
      <c r="A214" s="107" t="str">
        <f>ACTIVITIES!$H$10</f>
        <v>ACTIVITY CATEGORY 9</v>
      </c>
      <c r="B214" s="107"/>
      <c r="C214" s="243"/>
      <c r="D214" s="243"/>
      <c r="E214" s="243"/>
      <c r="F214" s="243"/>
      <c r="G214" s="243"/>
      <c r="H214" s="244"/>
      <c r="I214" s="106" t="str">
        <f t="shared" si="25"/>
        <v/>
      </c>
      <c r="K214" s="89" t="str">
        <f t="shared" si="26"/>
        <v>X</v>
      </c>
    </row>
    <row r="215" spans="1:11" ht="15.75" customHeight="1">
      <c r="A215" s="23">
        <f>SUM(A213+1)</f>
        <v>81</v>
      </c>
      <c r="B215" s="23" t="str">
        <f>VLOOKUP($A215,ACTIVITIES!$B$2:$C$110,2,FALSE)</f>
        <v>ACTIVITY CATEGORY 9 81</v>
      </c>
      <c r="C215" s="236"/>
      <c r="D215" s="236"/>
      <c r="E215" s="236"/>
      <c r="F215" s="236"/>
      <c r="G215" s="236"/>
      <c r="H215" s="236"/>
      <c r="I215" s="85" t="str">
        <f t="shared" si="25"/>
        <v/>
      </c>
      <c r="K215" s="89" t="str">
        <f t="shared" si="26"/>
        <v>X</v>
      </c>
    </row>
    <row r="216" spans="1:11" ht="15.75" customHeight="1">
      <c r="A216" s="23">
        <f t="shared" ref="A216:A224" si="27">SUM(A215+1)</f>
        <v>82</v>
      </c>
      <c r="B216" s="23" t="str">
        <f>VLOOKUP($A216,ACTIVITIES!$B$2:$C$110,2,FALSE)</f>
        <v>ACTIVITY CATEGORY 9 82</v>
      </c>
      <c r="C216" s="236"/>
      <c r="D216" s="236"/>
      <c r="E216" s="236"/>
      <c r="F216" s="236"/>
      <c r="G216" s="236"/>
      <c r="H216" s="236"/>
      <c r="I216" s="85" t="str">
        <f t="shared" si="25"/>
        <v/>
      </c>
      <c r="K216" s="89" t="str">
        <f t="shared" si="26"/>
        <v>X</v>
      </c>
    </row>
    <row r="217" spans="1:11" ht="15.75" customHeight="1">
      <c r="A217" s="23">
        <f t="shared" si="27"/>
        <v>83</v>
      </c>
      <c r="B217" s="23" t="str">
        <f>VLOOKUP($A217,ACTIVITIES!$B$2:$C$110,2,FALSE)</f>
        <v>ACTIVITY CATEGORY 9 83</v>
      </c>
      <c r="C217" s="236"/>
      <c r="D217" s="236"/>
      <c r="E217" s="236"/>
      <c r="F217" s="236"/>
      <c r="G217" s="236"/>
      <c r="H217" s="236"/>
      <c r="I217" s="85" t="str">
        <f t="shared" si="25"/>
        <v/>
      </c>
      <c r="K217" s="89" t="str">
        <f t="shared" si="26"/>
        <v>X</v>
      </c>
    </row>
    <row r="218" spans="1:11" ht="15.75" customHeight="1">
      <c r="A218" s="23">
        <f t="shared" si="27"/>
        <v>84</v>
      </c>
      <c r="B218" s="23" t="str">
        <f>VLOOKUP($A218,ACTIVITIES!$B$2:$C$110,2,FALSE)</f>
        <v>ACTIVITY CATEGORY 9 84</v>
      </c>
      <c r="C218" s="236"/>
      <c r="D218" s="236"/>
      <c r="E218" s="236"/>
      <c r="F218" s="236"/>
      <c r="G218" s="236"/>
      <c r="H218" s="236"/>
      <c r="I218" s="85" t="str">
        <f t="shared" si="25"/>
        <v/>
      </c>
      <c r="K218" s="89" t="str">
        <f t="shared" si="26"/>
        <v>X</v>
      </c>
    </row>
    <row r="219" spans="1:11" ht="15.75" customHeight="1">
      <c r="A219" s="23">
        <f t="shared" si="27"/>
        <v>85</v>
      </c>
      <c r="B219" s="23" t="str">
        <f>VLOOKUP($A219,ACTIVITIES!$B$2:$C$110,2,FALSE)</f>
        <v>ACTIVITY CATEGORY 9 85</v>
      </c>
      <c r="C219" s="236"/>
      <c r="D219" s="236"/>
      <c r="E219" s="236"/>
      <c r="F219" s="236"/>
      <c r="G219" s="236"/>
      <c r="H219" s="236"/>
      <c r="I219" s="85" t="str">
        <f t="shared" si="25"/>
        <v/>
      </c>
      <c r="K219" s="89" t="str">
        <f t="shared" si="26"/>
        <v>X</v>
      </c>
    </row>
    <row r="220" spans="1:11" ht="15.75" customHeight="1">
      <c r="A220" s="23">
        <f t="shared" si="27"/>
        <v>86</v>
      </c>
      <c r="B220" s="23" t="str">
        <f>VLOOKUP($A220,ACTIVITIES!$B$2:$C$110,2,FALSE)</f>
        <v>ACTIVITY CATEGORY 9 86</v>
      </c>
      <c r="C220" s="236"/>
      <c r="D220" s="236"/>
      <c r="E220" s="236"/>
      <c r="F220" s="236"/>
      <c r="G220" s="236"/>
      <c r="H220" s="236"/>
      <c r="I220" s="85" t="str">
        <f t="shared" si="25"/>
        <v/>
      </c>
      <c r="K220" s="89" t="str">
        <f t="shared" si="26"/>
        <v>X</v>
      </c>
    </row>
    <row r="221" spans="1:11" ht="15.75" customHeight="1">
      <c r="A221" s="23">
        <f t="shared" si="27"/>
        <v>87</v>
      </c>
      <c r="B221" s="23" t="str">
        <f>VLOOKUP($A221,ACTIVITIES!$B$2:$C$110,2,FALSE)</f>
        <v>ACTIVITY CATEGORY 9 87</v>
      </c>
      <c r="C221" s="236"/>
      <c r="D221" s="236"/>
      <c r="E221" s="236"/>
      <c r="F221" s="236"/>
      <c r="G221" s="236"/>
      <c r="H221" s="236"/>
      <c r="I221" s="85" t="str">
        <f t="shared" si="25"/>
        <v/>
      </c>
      <c r="K221" s="89" t="str">
        <f t="shared" si="26"/>
        <v>X</v>
      </c>
    </row>
    <row r="222" spans="1:11" ht="15.75" customHeight="1">
      <c r="A222" s="23">
        <f t="shared" si="27"/>
        <v>88</v>
      </c>
      <c r="B222" s="23" t="str">
        <f>VLOOKUP($A222,ACTIVITIES!$B$2:$C$110,2,FALSE)</f>
        <v>ACTIVITY CATEGORY 9 88</v>
      </c>
      <c r="C222" s="236"/>
      <c r="D222" s="236"/>
      <c r="E222" s="236"/>
      <c r="F222" s="236"/>
      <c r="G222" s="236"/>
      <c r="H222" s="236"/>
      <c r="I222" s="85" t="str">
        <f t="shared" si="25"/>
        <v/>
      </c>
      <c r="K222" s="89" t="str">
        <f t="shared" si="26"/>
        <v>X</v>
      </c>
    </row>
    <row r="223" spans="1:11" ht="15.75" customHeight="1">
      <c r="A223" s="23">
        <f t="shared" si="27"/>
        <v>89</v>
      </c>
      <c r="B223" s="23" t="str">
        <f>VLOOKUP($A223,ACTIVITIES!$B$2:$C$110,2,FALSE)</f>
        <v>ACTIVITY CATEGORY 9 89</v>
      </c>
      <c r="C223" s="236"/>
      <c r="D223" s="236"/>
      <c r="E223" s="236"/>
      <c r="F223" s="236"/>
      <c r="G223" s="236"/>
      <c r="H223" s="236"/>
      <c r="I223" s="85" t="str">
        <f t="shared" si="25"/>
        <v/>
      </c>
      <c r="K223" s="89" t="str">
        <f t="shared" si="26"/>
        <v>X</v>
      </c>
    </row>
    <row r="224" spans="1:11" ht="15.75" customHeight="1">
      <c r="A224" s="23">
        <f t="shared" si="27"/>
        <v>90</v>
      </c>
      <c r="B224" s="23" t="str">
        <f>VLOOKUP($A224,ACTIVITIES!$B$2:$C$110,2,FALSE)</f>
        <v>ACTIVITY CATEGORY 9 90</v>
      </c>
      <c r="C224" s="236"/>
      <c r="D224" s="236"/>
      <c r="E224" s="236"/>
      <c r="F224" s="236"/>
      <c r="G224" s="236"/>
      <c r="H224" s="236"/>
      <c r="I224" s="85" t="str">
        <f t="shared" si="25"/>
        <v/>
      </c>
      <c r="K224" s="89" t="str">
        <f t="shared" si="26"/>
        <v>X</v>
      </c>
    </row>
    <row r="225" spans="1:11" ht="15.75" customHeight="1">
      <c r="A225" s="107" t="str">
        <f>ACTIVITIES!$H$11</f>
        <v>ACTIVITY CATEGORY 10</v>
      </c>
      <c r="B225" s="107"/>
      <c r="C225" s="243"/>
      <c r="D225" s="243"/>
      <c r="E225" s="243"/>
      <c r="F225" s="243"/>
      <c r="G225" s="243"/>
      <c r="H225" s="244"/>
      <c r="I225" s="106" t="str">
        <f t="shared" si="25"/>
        <v/>
      </c>
      <c r="K225" s="89" t="str">
        <f t="shared" si="26"/>
        <v>X</v>
      </c>
    </row>
    <row r="226" spans="1:11" ht="15.75" customHeight="1">
      <c r="A226" s="23">
        <f>SUM(A224+1)</f>
        <v>91</v>
      </c>
      <c r="B226" s="23" t="str">
        <f>VLOOKUP($A226,ACTIVITIES!$B$2:$C$110,2,FALSE)</f>
        <v>ACTIVITY CATEGORY 10 91</v>
      </c>
      <c r="C226" s="236"/>
      <c r="D226" s="236"/>
      <c r="E226" s="236"/>
      <c r="F226" s="236"/>
      <c r="G226" s="236"/>
      <c r="H226" s="236"/>
      <c r="I226" s="85" t="str">
        <f t="shared" si="25"/>
        <v/>
      </c>
      <c r="K226" s="89" t="str">
        <f t="shared" si="26"/>
        <v>X</v>
      </c>
    </row>
    <row r="227" spans="1:11" ht="15.75" customHeight="1">
      <c r="A227" s="23">
        <f t="shared" ref="A227:A235" si="28">SUM(A226+1)</f>
        <v>92</v>
      </c>
      <c r="B227" s="23" t="str">
        <f>VLOOKUP($A227,ACTIVITIES!$B$2:$C$110,2,FALSE)</f>
        <v>ACTIVITY CATEGORY 10 92</v>
      </c>
      <c r="C227" s="236"/>
      <c r="D227" s="236"/>
      <c r="E227" s="236"/>
      <c r="F227" s="236"/>
      <c r="G227" s="236"/>
      <c r="H227" s="236"/>
      <c r="I227" s="85" t="str">
        <f t="shared" si="25"/>
        <v/>
      </c>
      <c r="K227" s="89" t="str">
        <f t="shared" si="26"/>
        <v>X</v>
      </c>
    </row>
    <row r="228" spans="1:11" ht="15.75" customHeight="1">
      <c r="A228" s="23">
        <f t="shared" si="28"/>
        <v>93</v>
      </c>
      <c r="B228" s="23" t="str">
        <f>VLOOKUP($A228,ACTIVITIES!$B$2:$C$110,2,FALSE)</f>
        <v>ACTIVITY CATEGORY 10 93</v>
      </c>
      <c r="C228" s="236"/>
      <c r="D228" s="236"/>
      <c r="E228" s="236"/>
      <c r="F228" s="236"/>
      <c r="G228" s="236"/>
      <c r="H228" s="236"/>
      <c r="I228" s="85" t="str">
        <f t="shared" si="25"/>
        <v/>
      </c>
      <c r="K228" s="89" t="str">
        <f t="shared" si="26"/>
        <v>X</v>
      </c>
    </row>
    <row r="229" spans="1:11" ht="15.75" customHeight="1">
      <c r="A229" s="23">
        <f t="shared" si="28"/>
        <v>94</v>
      </c>
      <c r="B229" s="23" t="str">
        <f>VLOOKUP($A229,ACTIVITIES!$B$2:$C$110,2,FALSE)</f>
        <v>ACTIVITY CATEGORY 10 94</v>
      </c>
      <c r="C229" s="236"/>
      <c r="D229" s="236"/>
      <c r="E229" s="236"/>
      <c r="F229" s="236"/>
      <c r="G229" s="236"/>
      <c r="H229" s="236"/>
      <c r="I229" s="85" t="str">
        <f t="shared" si="25"/>
        <v/>
      </c>
      <c r="K229" s="89" t="str">
        <f t="shared" si="26"/>
        <v>X</v>
      </c>
    </row>
    <row r="230" spans="1:11" ht="15.75" customHeight="1">
      <c r="A230" s="23">
        <f t="shared" si="28"/>
        <v>95</v>
      </c>
      <c r="B230" s="23" t="str">
        <f>VLOOKUP($A230,ACTIVITIES!$B$2:$C$110,2,FALSE)</f>
        <v>ACTIVITY CATEGORY 10 95</v>
      </c>
      <c r="C230" s="236"/>
      <c r="D230" s="236"/>
      <c r="E230" s="236"/>
      <c r="F230" s="236"/>
      <c r="G230" s="236"/>
      <c r="H230" s="236"/>
      <c r="I230" s="85" t="str">
        <f t="shared" si="25"/>
        <v/>
      </c>
      <c r="K230" s="89" t="str">
        <f t="shared" si="26"/>
        <v>X</v>
      </c>
    </row>
    <row r="231" spans="1:11" ht="15.75" customHeight="1">
      <c r="A231" s="23">
        <f t="shared" si="28"/>
        <v>96</v>
      </c>
      <c r="B231" s="23" t="str">
        <f>VLOOKUP($A231,ACTIVITIES!$B$2:$C$110,2,FALSE)</f>
        <v>ACTIVITY CATEGORY 10 96</v>
      </c>
      <c r="C231" s="236"/>
      <c r="D231" s="236"/>
      <c r="E231" s="236"/>
      <c r="F231" s="236"/>
      <c r="G231" s="236"/>
      <c r="H231" s="236"/>
      <c r="I231" s="85" t="str">
        <f t="shared" si="25"/>
        <v/>
      </c>
      <c r="K231" s="89" t="str">
        <f t="shared" si="26"/>
        <v>X</v>
      </c>
    </row>
    <row r="232" spans="1:11" ht="15.75" customHeight="1">
      <c r="A232" s="23">
        <f t="shared" si="28"/>
        <v>97</v>
      </c>
      <c r="B232" s="23" t="str">
        <f>VLOOKUP($A232,ACTIVITIES!$B$2:$C$110,2,FALSE)</f>
        <v>ACTIVITY CATEGORY 10 97</v>
      </c>
      <c r="C232" s="236"/>
      <c r="D232" s="236"/>
      <c r="E232" s="236"/>
      <c r="F232" s="236"/>
      <c r="G232" s="236"/>
      <c r="H232" s="236"/>
      <c r="I232" s="85" t="str">
        <f t="shared" si="25"/>
        <v/>
      </c>
      <c r="K232" s="89" t="str">
        <f t="shared" si="26"/>
        <v>X</v>
      </c>
    </row>
    <row r="233" spans="1:11" ht="15.75" customHeight="1">
      <c r="A233" s="23">
        <f t="shared" si="28"/>
        <v>98</v>
      </c>
      <c r="B233" s="23" t="str">
        <f>VLOOKUP($A233,ACTIVITIES!$B$2:$C$110,2,FALSE)</f>
        <v>ACTIVITY CATEGORY 10 98</v>
      </c>
      <c r="C233" s="236"/>
      <c r="D233" s="236"/>
      <c r="E233" s="236"/>
      <c r="F233" s="236"/>
      <c r="G233" s="236"/>
      <c r="H233" s="236"/>
      <c r="I233" s="85" t="str">
        <f t="shared" si="25"/>
        <v/>
      </c>
      <c r="K233" s="89" t="str">
        <f t="shared" si="26"/>
        <v>X</v>
      </c>
    </row>
    <row r="234" spans="1:11" ht="15.75" customHeight="1">
      <c r="A234" s="23">
        <f t="shared" si="28"/>
        <v>99</v>
      </c>
      <c r="B234" s="23" t="str">
        <f>VLOOKUP($A234,ACTIVITIES!$B$2:$C$110,2,FALSE)</f>
        <v>ACTIVITY CATEGORY 10 99</v>
      </c>
      <c r="C234" s="236"/>
      <c r="D234" s="236"/>
      <c r="E234" s="236"/>
      <c r="F234" s="236"/>
      <c r="G234" s="236"/>
      <c r="H234" s="236"/>
      <c r="I234" s="85" t="str">
        <f t="shared" si="25"/>
        <v/>
      </c>
      <c r="K234" s="89" t="str">
        <f t="shared" si="26"/>
        <v>X</v>
      </c>
    </row>
    <row r="235" spans="1:11" ht="15.75" customHeight="1">
      <c r="A235" s="23">
        <f t="shared" si="28"/>
        <v>100</v>
      </c>
      <c r="B235" s="23" t="str">
        <f>VLOOKUP($A235,ACTIVITIES!$B$2:$C$110,2,FALSE)</f>
        <v>ACTIVITY CATEGORY 10 100</v>
      </c>
      <c r="C235" s="236"/>
      <c r="D235" s="236"/>
      <c r="E235" s="236"/>
      <c r="F235" s="236"/>
      <c r="G235" s="236"/>
      <c r="H235" s="236"/>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c r="D239" s="236"/>
      <c r="E239" s="236"/>
      <c r="F239" s="236"/>
      <c r="G239" s="236"/>
      <c r="H239" s="236"/>
      <c r="I239" s="84" t="str">
        <f t="shared" si="25"/>
        <v/>
      </c>
      <c r="K239" s="89" t="str">
        <f t="shared" si="26"/>
        <v/>
      </c>
    </row>
    <row r="240" spans="1:11" ht="15.75" customHeight="1">
      <c r="A240" s="23">
        <f t="shared" ref="A240:A248" si="29">SUM(A239+1)</f>
        <v>2</v>
      </c>
      <c r="B240" s="23" t="str">
        <f>VLOOKUP($A240,ACTIVITIES!$B$2:$C$110,2,FALSE)</f>
        <v>Install overhead cable and taller utility poles</v>
      </c>
      <c r="C240" s="236"/>
      <c r="D240" s="236"/>
      <c r="E240" s="236"/>
      <c r="F240" s="236"/>
      <c r="G240" s="236"/>
      <c r="H240" s="236"/>
      <c r="I240" s="84" t="str">
        <f t="shared" si="25"/>
        <v/>
      </c>
      <c r="K240" s="89" t="str">
        <f t="shared" si="26"/>
        <v/>
      </c>
    </row>
    <row r="241" spans="1:11" ht="15.75" customHeight="1">
      <c r="A241" s="23">
        <f t="shared" si="29"/>
        <v>3</v>
      </c>
      <c r="B241" s="23" t="str">
        <f>VLOOKUP($A241,ACTIVITIES!$B$2:$C$110,2,FALSE)</f>
        <v>Install cables and trench excavation</v>
      </c>
      <c r="C241" s="236"/>
      <c r="D241" s="236"/>
      <c r="E241" s="236"/>
      <c r="F241" s="236"/>
      <c r="G241" s="236"/>
      <c r="H241" s="236"/>
      <c r="I241" s="84" t="str">
        <f t="shared" si="25"/>
        <v/>
      </c>
      <c r="K241" s="89" t="str">
        <f t="shared" si="26"/>
        <v/>
      </c>
    </row>
    <row r="242" spans="1:11" ht="15.75" customHeight="1">
      <c r="A242" s="23">
        <f t="shared" si="29"/>
        <v>4</v>
      </c>
      <c r="B242" s="23" t="str">
        <f>VLOOKUP($A242,ACTIVITIES!$B$2:$C$110,2,FALSE)</f>
        <v>Install onshore cable ROW construction</v>
      </c>
      <c r="C242" s="236"/>
      <c r="D242" s="236"/>
      <c r="E242" s="236"/>
      <c r="F242" s="236"/>
      <c r="G242" s="236"/>
      <c r="H242" s="236"/>
      <c r="I242" s="84" t="str">
        <f t="shared" si="25"/>
        <v/>
      </c>
      <c r="K242" s="89" t="str">
        <f t="shared" si="26"/>
        <v/>
      </c>
    </row>
    <row r="243" spans="1:11" ht="15.75" customHeight="1">
      <c r="A243" s="23">
        <f t="shared" si="29"/>
        <v>5</v>
      </c>
      <c r="B243" s="23" t="str">
        <f>VLOOKUP($A243,ACTIVITIES!$B$2:$C$110,2,FALSE)</f>
        <v>Install onshore vehicle use and travel</v>
      </c>
      <c r="C243" s="236"/>
      <c r="D243" s="236"/>
      <c r="E243" s="236"/>
      <c r="F243" s="236"/>
      <c r="G243" s="236"/>
      <c r="H243" s="236"/>
      <c r="I243" s="84" t="str">
        <f t="shared" si="25"/>
        <v/>
      </c>
      <c r="K243" s="89" t="str">
        <f t="shared" si="26"/>
        <v/>
      </c>
    </row>
    <row r="244" spans="1:11" ht="15.75" customHeight="1">
      <c r="A244" s="23">
        <f t="shared" si="29"/>
        <v>6</v>
      </c>
      <c r="B244" s="23" t="str">
        <f>VLOOKUP($A244,ACTIVITIES!$B$2:$C$110,2,FALSE)</f>
        <v>ONSHORE CONSTRUCTION 6</v>
      </c>
      <c r="C244" s="236"/>
      <c r="D244" s="236"/>
      <c r="E244" s="236"/>
      <c r="F244" s="236"/>
      <c r="G244" s="236"/>
      <c r="H244" s="236"/>
      <c r="I244" s="84" t="str">
        <f t="shared" si="25"/>
        <v/>
      </c>
      <c r="K244" s="89" t="str">
        <f t="shared" si="26"/>
        <v>X</v>
      </c>
    </row>
    <row r="245" spans="1:11" ht="15.75" customHeight="1">
      <c r="A245" s="23">
        <f t="shared" si="29"/>
        <v>7</v>
      </c>
      <c r="B245" s="23" t="str">
        <f>VLOOKUP($A245,ACTIVITIES!$B$2:$C$110,2,FALSE)</f>
        <v>ONSHORE CONSTRUCTION 7</v>
      </c>
      <c r="C245" s="236"/>
      <c r="D245" s="236"/>
      <c r="E245" s="236"/>
      <c r="F245" s="236"/>
      <c r="G245" s="236"/>
      <c r="H245" s="236"/>
      <c r="I245" s="84" t="str">
        <f t="shared" si="25"/>
        <v/>
      </c>
      <c r="K245" s="89" t="str">
        <f t="shared" si="26"/>
        <v>X</v>
      </c>
    </row>
    <row r="246" spans="1:11" ht="15.75" customHeight="1">
      <c r="A246" s="23">
        <f t="shared" si="29"/>
        <v>8</v>
      </c>
      <c r="B246" s="23" t="str">
        <f>VLOOKUP($A246,ACTIVITIES!$B$2:$C$110,2,FALSE)</f>
        <v>ONSHORE CONSTRUCTION 8</v>
      </c>
      <c r="C246" s="236"/>
      <c r="D246" s="236"/>
      <c r="E246" s="236"/>
      <c r="F246" s="236"/>
      <c r="G246" s="236"/>
      <c r="H246" s="236"/>
      <c r="I246" s="84" t="str">
        <f t="shared" si="25"/>
        <v/>
      </c>
      <c r="K246" s="89" t="str">
        <f t="shared" si="26"/>
        <v>X</v>
      </c>
    </row>
    <row r="247" spans="1:11" ht="15.75" customHeight="1">
      <c r="A247" s="23">
        <f t="shared" si="29"/>
        <v>9</v>
      </c>
      <c r="B247" s="23" t="str">
        <f>VLOOKUP($A247,ACTIVITIES!$B$2:$C$110,2,FALSE)</f>
        <v>ONSHORE CONSTRUCTION 9</v>
      </c>
      <c r="C247" s="236"/>
      <c r="D247" s="236"/>
      <c r="E247" s="236"/>
      <c r="F247" s="236"/>
      <c r="G247" s="236"/>
      <c r="H247" s="236"/>
      <c r="I247" s="84" t="str">
        <f t="shared" si="25"/>
        <v/>
      </c>
      <c r="K247" s="89" t="str">
        <f t="shared" si="26"/>
        <v>X</v>
      </c>
    </row>
    <row r="248" spans="1:11" ht="15.75" customHeight="1">
      <c r="A248" s="23">
        <f t="shared" si="29"/>
        <v>10</v>
      </c>
      <c r="B248" s="23" t="str">
        <f>VLOOKUP($A248,ACTIVITIES!$B$2:$C$110,2,FALSE)</f>
        <v>ONSHORE CONSTRUCTION 10</v>
      </c>
      <c r="C248" s="236"/>
      <c r="D248" s="236"/>
      <c r="E248" s="236"/>
      <c r="F248" s="236"/>
      <c r="G248" s="236"/>
      <c r="H248" s="236"/>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7"/>
      <c r="D250" s="237"/>
      <c r="E250" s="237"/>
      <c r="F250" s="237"/>
      <c r="G250" s="237"/>
      <c r="H250" s="237"/>
      <c r="I250" s="84" t="str">
        <f t="shared" si="25"/>
        <v/>
      </c>
      <c r="K250" s="89" t="str">
        <f t="shared" si="26"/>
        <v/>
      </c>
    </row>
    <row r="251" spans="1:11" ht="15.75" customHeight="1">
      <c r="A251" s="23">
        <f t="shared" ref="A251:A259" si="30">SUM(A250+1)</f>
        <v>12</v>
      </c>
      <c r="B251" s="23" t="str">
        <f>VLOOKUP($A251,ACTIVITIES!$B$2:$C$110,2,FALSE)</f>
        <v>Landfall HDD short and long distance</v>
      </c>
      <c r="C251" s="237"/>
      <c r="D251" s="237"/>
      <c r="E251" s="237"/>
      <c r="F251" s="237"/>
      <c r="G251" s="237"/>
      <c r="H251" s="237"/>
      <c r="I251" s="84" t="str">
        <f t="shared" si="25"/>
        <v/>
      </c>
      <c r="K251" s="89" t="str">
        <f t="shared" si="26"/>
        <v/>
      </c>
    </row>
    <row r="252" spans="1:11" ht="15.75" customHeight="1">
      <c r="A252" s="23">
        <f t="shared" si="30"/>
        <v>13</v>
      </c>
      <c r="B252" s="23" t="str">
        <f>VLOOKUP($A252,ACTIVITIES!$B$2:$C$110,2,FALSE)</f>
        <v>LANDFALL CONSTRUCTION 13</v>
      </c>
      <c r="C252" s="236"/>
      <c r="D252" s="236"/>
      <c r="E252" s="236"/>
      <c r="F252" s="236"/>
      <c r="G252" s="236"/>
      <c r="H252" s="236"/>
      <c r="I252" s="84" t="str">
        <f t="shared" si="25"/>
        <v/>
      </c>
      <c r="K252" s="89" t="str">
        <f t="shared" si="26"/>
        <v>X</v>
      </c>
    </row>
    <row r="253" spans="1:11" ht="15.75" customHeight="1">
      <c r="A253" s="23">
        <f t="shared" si="30"/>
        <v>14</v>
      </c>
      <c r="B253" s="23" t="str">
        <f>VLOOKUP($A253,ACTIVITIES!$B$2:$C$110,2,FALSE)</f>
        <v>LANDFALL CONSTRUCTION 14</v>
      </c>
      <c r="C253" s="236"/>
      <c r="D253" s="236"/>
      <c r="E253" s="236"/>
      <c r="F253" s="236"/>
      <c r="G253" s="236"/>
      <c r="H253" s="236"/>
      <c r="I253" s="84" t="str">
        <f t="shared" si="25"/>
        <v/>
      </c>
      <c r="K253" s="89" t="str">
        <f t="shared" si="26"/>
        <v>X</v>
      </c>
    </row>
    <row r="254" spans="1:11" ht="15.75" customHeight="1">
      <c r="A254" s="23">
        <f t="shared" si="30"/>
        <v>15</v>
      </c>
      <c r="B254" s="23" t="str">
        <f>VLOOKUP($A254,ACTIVITIES!$B$2:$C$110,2,FALSE)</f>
        <v>LANDFALL CONSTRUCTION 15</v>
      </c>
      <c r="C254" s="236"/>
      <c r="D254" s="236"/>
      <c r="E254" s="236"/>
      <c r="F254" s="236"/>
      <c r="G254" s="236"/>
      <c r="H254" s="236"/>
      <c r="I254" s="84" t="str">
        <f t="shared" si="25"/>
        <v/>
      </c>
      <c r="K254" s="89" t="str">
        <f t="shared" si="26"/>
        <v>X</v>
      </c>
    </row>
    <row r="255" spans="1:11" ht="15.75" customHeight="1">
      <c r="A255" s="23">
        <f t="shared" si="30"/>
        <v>16</v>
      </c>
      <c r="B255" s="23" t="str">
        <f>VLOOKUP($A255,ACTIVITIES!$B$2:$C$110,2,FALSE)</f>
        <v>LANDFALL CONSTRUCTION 16</v>
      </c>
      <c r="C255" s="236"/>
      <c r="D255" s="236"/>
      <c r="E255" s="236"/>
      <c r="F255" s="236"/>
      <c r="G255" s="236"/>
      <c r="H255" s="236"/>
      <c r="I255" s="84" t="str">
        <f t="shared" si="25"/>
        <v/>
      </c>
      <c r="K255" s="89" t="str">
        <f t="shared" si="26"/>
        <v>X</v>
      </c>
    </row>
    <row r="256" spans="1:11" ht="15.75" customHeight="1">
      <c r="A256" s="23">
        <f t="shared" si="30"/>
        <v>17</v>
      </c>
      <c r="B256" s="23" t="str">
        <f>VLOOKUP($A256,ACTIVITIES!$B$2:$C$110,2,FALSE)</f>
        <v>LANDFALL CONSTRUCTION 17</v>
      </c>
      <c r="C256" s="236"/>
      <c r="D256" s="236"/>
      <c r="E256" s="236"/>
      <c r="F256" s="236"/>
      <c r="G256" s="236"/>
      <c r="H256" s="236"/>
      <c r="I256" s="84" t="str">
        <f t="shared" si="25"/>
        <v/>
      </c>
      <c r="K256" s="89" t="str">
        <f t="shared" si="26"/>
        <v>X</v>
      </c>
    </row>
    <row r="257" spans="1:11" ht="15.75" customHeight="1">
      <c r="A257" s="23">
        <f t="shared" si="30"/>
        <v>18</v>
      </c>
      <c r="B257" s="23" t="str">
        <f>VLOOKUP($A257,ACTIVITIES!$B$2:$C$110,2,FALSE)</f>
        <v>LANDFALL CONSTRUCTION 18</v>
      </c>
      <c r="C257" s="236"/>
      <c r="D257" s="236"/>
      <c r="E257" s="236"/>
      <c r="F257" s="236"/>
      <c r="G257" s="236"/>
      <c r="H257" s="236"/>
      <c r="I257" s="84" t="str">
        <f t="shared" si="25"/>
        <v/>
      </c>
      <c r="K257" s="89" t="str">
        <f t="shared" si="26"/>
        <v>X</v>
      </c>
    </row>
    <row r="258" spans="1:11" ht="15.75" customHeight="1">
      <c r="A258" s="23">
        <f t="shared" si="30"/>
        <v>19</v>
      </c>
      <c r="B258" s="23" t="str">
        <f>VLOOKUP($A258,ACTIVITIES!$B$2:$C$110,2,FALSE)</f>
        <v>LANDFALL CONSTRUCTION 19</v>
      </c>
      <c r="C258" s="236"/>
      <c r="D258" s="236"/>
      <c r="E258" s="236"/>
      <c r="F258" s="236"/>
      <c r="G258" s="236"/>
      <c r="H258" s="236"/>
      <c r="I258" s="84" t="str">
        <f t="shared" si="25"/>
        <v/>
      </c>
      <c r="K258" s="89" t="str">
        <f t="shared" si="26"/>
        <v>X</v>
      </c>
    </row>
    <row r="259" spans="1:11" ht="15.75" customHeight="1">
      <c r="A259" s="23">
        <f t="shared" si="30"/>
        <v>20</v>
      </c>
      <c r="B259" s="23" t="str">
        <f>VLOOKUP($A259,ACTIVITIES!$B$2:$C$110,2,FALSE)</f>
        <v>LANDFALL CONSTRUCTION 20</v>
      </c>
      <c r="C259" s="236"/>
      <c r="D259" s="236"/>
      <c r="E259" s="236"/>
      <c r="F259" s="236"/>
      <c r="G259" s="236"/>
      <c r="H259" s="236"/>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c r="D261" s="236"/>
      <c r="E261" s="236"/>
      <c r="F261" s="236"/>
      <c r="G261" s="236"/>
      <c r="H261" s="236"/>
      <c r="I261" s="84" t="str">
        <f t="shared" si="25"/>
        <v/>
      </c>
      <c r="K261" s="89" t="str">
        <f t="shared" si="26"/>
        <v/>
      </c>
    </row>
    <row r="262" spans="1:11" ht="15.75" customHeight="1">
      <c r="A262" s="23">
        <f t="shared" ref="A262:A270" si="31">SUM(A261+1)</f>
        <v>22</v>
      </c>
      <c r="B262" s="23" t="str">
        <f>VLOOKUP($A262,ACTIVITIES!$B$2:$C$110,2,FALSE)</f>
        <v>Export cable to shore installation</v>
      </c>
      <c r="C262" s="236"/>
      <c r="D262" s="236"/>
      <c r="E262" s="236"/>
      <c r="F262" s="236"/>
      <c r="G262" s="236"/>
      <c r="H262" s="236"/>
      <c r="I262" s="84" t="str">
        <f t="shared" si="25"/>
        <v/>
      </c>
      <c r="K262" s="89" t="str">
        <f t="shared" si="26"/>
        <v/>
      </c>
    </row>
    <row r="263" spans="1:11" ht="15.75" customHeight="1">
      <c r="A263" s="23">
        <f t="shared" si="31"/>
        <v>23</v>
      </c>
      <c r="B263" s="23" t="str">
        <f>VLOOKUP($A263,ACTIVITIES!$B$2:$C$110,2,FALSE)</f>
        <v>Substation installation</v>
      </c>
      <c r="C263" s="236"/>
      <c r="D263" s="236"/>
      <c r="E263" s="236"/>
      <c r="F263" s="236"/>
      <c r="G263" s="236"/>
      <c r="H263" s="236"/>
      <c r="I263" s="84" t="str">
        <f t="shared" si="25"/>
        <v/>
      </c>
      <c r="K263" s="89" t="str">
        <f t="shared" si="26"/>
        <v/>
      </c>
    </row>
    <row r="264" spans="1:11" ht="15.75" customHeight="1">
      <c r="A264" s="23">
        <f t="shared" si="31"/>
        <v>24</v>
      </c>
      <c r="B264" s="23" t="str">
        <f>VLOOKUP($A264,ACTIVITIES!$B$2:$C$110,2,FALSE)</f>
        <v>Offshore foundation installation</v>
      </c>
      <c r="C264" s="236"/>
      <c r="D264" s="236"/>
      <c r="E264" s="236"/>
      <c r="F264" s="236"/>
      <c r="G264" s="236"/>
      <c r="H264" s="236"/>
      <c r="I264" s="84" t="str">
        <f t="shared" si="25"/>
        <v/>
      </c>
      <c r="K264" s="89" t="str">
        <f t="shared" si="26"/>
        <v/>
      </c>
    </row>
    <row r="265" spans="1:11" ht="15.75" customHeight="1">
      <c r="A265" s="23">
        <f t="shared" si="31"/>
        <v>25</v>
      </c>
      <c r="B265" s="23" t="str">
        <f>VLOOKUP($A265,ACTIVITIES!$B$2:$C$110,2,FALSE)</f>
        <v xml:space="preserve">Offshore pile driving </v>
      </c>
      <c r="C265" s="236"/>
      <c r="D265" s="236"/>
      <c r="E265" s="236"/>
      <c r="F265" s="236"/>
      <c r="G265" s="236"/>
      <c r="H265" s="236"/>
      <c r="I265" s="84" t="str">
        <f t="shared" si="25"/>
        <v/>
      </c>
      <c r="K265" s="89" t="str">
        <f t="shared" si="26"/>
        <v/>
      </c>
    </row>
    <row r="266" spans="1:11" ht="15.75" customHeight="1">
      <c r="A266" s="23">
        <f t="shared" si="31"/>
        <v>26</v>
      </c>
      <c r="B266" s="23" t="str">
        <f>VLOOKUP($A266,ACTIVITIES!$B$2:$C$110,2,FALSE)</f>
        <v>Temporary cofferdam for long dist. HDD</v>
      </c>
      <c r="C266" s="236"/>
      <c r="D266" s="236"/>
      <c r="E266" s="236"/>
      <c r="F266" s="236"/>
      <c r="G266" s="236"/>
      <c r="H266" s="236"/>
      <c r="I266" s="84" t="str">
        <f t="shared" si="25"/>
        <v/>
      </c>
      <c r="K266" s="89" t="str">
        <f t="shared" si="26"/>
        <v/>
      </c>
    </row>
    <row r="267" spans="1:11" ht="15.75" customHeight="1">
      <c r="A267" s="23">
        <f t="shared" si="31"/>
        <v>27</v>
      </c>
      <c r="B267" s="23" t="str">
        <f>VLOOKUP($A267,ACTIVITIES!$B$2:$C$110,2,FALSE)</f>
        <v>Barge and tug  WTG transportation</v>
      </c>
      <c r="C267" s="236"/>
      <c r="D267" s="236"/>
      <c r="E267" s="236"/>
      <c r="F267" s="236"/>
      <c r="G267" s="236"/>
      <c r="H267" s="236"/>
      <c r="I267" s="84" t="str">
        <f t="shared" si="25"/>
        <v/>
      </c>
      <c r="K267" s="89" t="str">
        <f t="shared" si="26"/>
        <v/>
      </c>
    </row>
    <row r="268" spans="1:11" ht="15.75" customHeight="1">
      <c r="A268" s="23">
        <f t="shared" si="31"/>
        <v>28</v>
      </c>
      <c r="B268" s="23" t="str">
        <f>VLOOKUP($A268,ACTIVITIES!$B$2:$C$110,2,FALSE)</f>
        <v>WTG installation 5 weeks/WTG</v>
      </c>
      <c r="C268" s="236"/>
      <c r="D268" s="236"/>
      <c r="E268" s="236"/>
      <c r="F268" s="236"/>
      <c r="G268" s="236"/>
      <c r="H268" s="236"/>
      <c r="I268" s="84" t="str">
        <f t="shared" si="25"/>
        <v/>
      </c>
      <c r="K268" s="89" t="str">
        <f t="shared" si="26"/>
        <v/>
      </c>
    </row>
    <row r="269" spans="1:11" ht="15.75" customHeight="1">
      <c r="A269" s="23">
        <f t="shared" si="31"/>
        <v>29</v>
      </c>
      <c r="B269" s="23" t="str">
        <f>VLOOKUP($A269,ACTIVITIES!$B$2:$C$110,2,FALSE)</f>
        <v>Crew boat travel</v>
      </c>
      <c r="C269" s="236"/>
      <c r="D269" s="236"/>
      <c r="E269" s="236"/>
      <c r="F269" s="236"/>
      <c r="G269" s="236"/>
      <c r="H269" s="236"/>
      <c r="I269" s="84" t="str">
        <f t="shared" si="25"/>
        <v/>
      </c>
      <c r="K269" s="89" t="str">
        <f t="shared" si="26"/>
        <v/>
      </c>
    </row>
    <row r="270" spans="1:11" ht="15.75" customHeight="1">
      <c r="A270" s="23">
        <f t="shared" si="31"/>
        <v>30</v>
      </c>
      <c r="B270" s="23" t="str">
        <f>VLOOKUP($A270,ACTIVITIES!$B$2:$C$110,2,FALSE)</f>
        <v>OFFSHORE CONSTRUCTION 30</v>
      </c>
      <c r="C270" s="318"/>
      <c r="D270" s="318"/>
      <c r="E270" s="318"/>
      <c r="F270" s="318"/>
      <c r="G270" s="318"/>
      <c r="H270" s="318"/>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c r="D272" s="236"/>
      <c r="E272" s="236"/>
      <c r="F272" s="236"/>
      <c r="G272" s="236"/>
      <c r="H272" s="236"/>
      <c r="I272" s="84" t="str">
        <f t="shared" ref="I272:I335" si="32">IF(AND(C272="",D272="",E272="",F272="",G272="",H272=""),"",MAX(C272:H272))</f>
        <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c r="D273" s="236"/>
      <c r="E273" s="236"/>
      <c r="F273" s="236"/>
      <c r="G273" s="236"/>
      <c r="H273" s="236"/>
      <c r="I273" s="84" t="str">
        <f t="shared" si="32"/>
        <v/>
      </c>
      <c r="K273" s="89" t="str">
        <f t="shared" si="33"/>
        <v/>
      </c>
    </row>
    <row r="274" spans="1:11" ht="15.75" customHeight="1">
      <c r="A274" s="23">
        <f t="shared" si="34"/>
        <v>33</v>
      </c>
      <c r="B274" s="23" t="str">
        <f>VLOOKUP($A274,ACTIVITIES!$B$2:$C$110,2,FALSE)</f>
        <v>Subbottom profiles at 5 year intervals</v>
      </c>
      <c r="C274" s="236"/>
      <c r="D274" s="236"/>
      <c r="E274" s="236"/>
      <c r="F274" s="236"/>
      <c r="G274" s="236"/>
      <c r="H274" s="236"/>
      <c r="I274" s="84" t="str">
        <f t="shared" si="32"/>
        <v/>
      </c>
      <c r="K274" s="89" t="str">
        <f t="shared" si="33"/>
        <v/>
      </c>
    </row>
    <row r="275" spans="1:11" ht="15.75" customHeight="1">
      <c r="A275" s="23">
        <f t="shared" si="34"/>
        <v>34</v>
      </c>
      <c r="B275" s="23" t="str">
        <f>VLOOKUP($A275,ACTIVITIES!$B$2:$C$110,2,FALSE)</f>
        <v>Substation ROW maintenance</v>
      </c>
      <c r="C275" s="236"/>
      <c r="D275" s="236"/>
      <c r="E275" s="236"/>
      <c r="F275" s="236"/>
      <c r="G275" s="236"/>
      <c r="H275" s="236"/>
      <c r="I275" s="84" t="str">
        <f t="shared" si="32"/>
        <v/>
      </c>
      <c r="K275" s="89" t="str">
        <f t="shared" si="33"/>
        <v/>
      </c>
    </row>
    <row r="276" spans="1:11" ht="15.75" customHeight="1">
      <c r="A276" s="23">
        <f t="shared" ref="A276:A281" si="35">SUM(A275+1)</f>
        <v>35</v>
      </c>
      <c r="B276" s="23" t="str">
        <f>VLOOKUP($A276,ACTIVITIES!$B$2:$C$110,2,FALSE)</f>
        <v>On and off shore environmental monitoring</v>
      </c>
      <c r="C276" s="236"/>
      <c r="D276" s="236"/>
      <c r="E276" s="236"/>
      <c r="F276" s="236"/>
      <c r="G276" s="236"/>
      <c r="H276" s="236"/>
      <c r="I276" s="84" t="str">
        <f t="shared" si="32"/>
        <v/>
      </c>
      <c r="K276" s="89" t="str">
        <f t="shared" si="33"/>
        <v/>
      </c>
    </row>
    <row r="277" spans="1:11" ht="15.75" customHeight="1">
      <c r="A277" s="23">
        <f t="shared" si="35"/>
        <v>36</v>
      </c>
      <c r="B277" s="23" t="str">
        <f>VLOOKUP($A277,ACTIVITIES!$B$2:$C$110,2,FALSE)</f>
        <v>OPERATION AND MAINTENANCE 36</v>
      </c>
      <c r="C277" s="318"/>
      <c r="D277" s="318"/>
      <c r="E277" s="318"/>
      <c r="F277" s="318"/>
      <c r="G277" s="318"/>
      <c r="H277" s="236"/>
      <c r="I277" s="84" t="str">
        <f t="shared" si="32"/>
        <v/>
      </c>
      <c r="K277" s="89" t="str">
        <f t="shared" si="33"/>
        <v>X</v>
      </c>
    </row>
    <row r="278" spans="1:11" ht="15.75" customHeight="1">
      <c r="A278" s="23">
        <f t="shared" si="35"/>
        <v>37</v>
      </c>
      <c r="B278" s="23" t="str">
        <f>VLOOKUP($A278,ACTIVITIES!$B$2:$C$110,2,FALSE)</f>
        <v>OPERATION AND MAINTENANCE 37</v>
      </c>
      <c r="C278" s="318"/>
      <c r="D278" s="318"/>
      <c r="E278" s="318"/>
      <c r="F278" s="318"/>
      <c r="G278" s="318"/>
      <c r="H278" s="236"/>
      <c r="I278" s="84" t="str">
        <f t="shared" si="32"/>
        <v/>
      </c>
      <c r="K278" s="89" t="str">
        <f t="shared" si="33"/>
        <v>X</v>
      </c>
    </row>
    <row r="279" spans="1:11" ht="15.75" customHeight="1">
      <c r="A279" s="23">
        <f t="shared" si="35"/>
        <v>38</v>
      </c>
      <c r="B279" s="23" t="str">
        <f>VLOOKUP($A279,ACTIVITIES!$B$2:$C$110,2,FALSE)</f>
        <v>OPERATION AND MAINTENANCE 38</v>
      </c>
      <c r="C279" s="318"/>
      <c r="D279" s="318"/>
      <c r="E279" s="318"/>
      <c r="F279" s="318"/>
      <c r="G279" s="318"/>
      <c r="H279" s="236"/>
      <c r="I279" s="84" t="str">
        <f t="shared" si="32"/>
        <v/>
      </c>
      <c r="K279" s="89" t="str">
        <f t="shared" si="33"/>
        <v>X</v>
      </c>
    </row>
    <row r="280" spans="1:11" ht="15.75" customHeight="1">
      <c r="A280" s="23">
        <f t="shared" si="35"/>
        <v>39</v>
      </c>
      <c r="B280" s="23" t="str">
        <f>VLOOKUP($A280,ACTIVITIES!$B$2:$C$110,2,FALSE)</f>
        <v>OPERATION AND MAINTENANCE 39</v>
      </c>
      <c r="C280" s="318"/>
      <c r="D280" s="318"/>
      <c r="E280" s="318"/>
      <c r="F280" s="318"/>
      <c r="G280" s="318"/>
      <c r="H280" s="236"/>
      <c r="I280" s="84" t="str">
        <f t="shared" si="32"/>
        <v/>
      </c>
      <c r="K280" s="89" t="str">
        <f t="shared" si="33"/>
        <v>X</v>
      </c>
    </row>
    <row r="281" spans="1:11" ht="15.75" customHeight="1">
      <c r="A281" s="23">
        <f t="shared" si="35"/>
        <v>40</v>
      </c>
      <c r="B281" s="23" t="str">
        <f>VLOOKUP($A281,ACTIVITIES!$B$2:$C$110,2,FALSE)</f>
        <v>OPERATION AND MAINTENANCE 40</v>
      </c>
      <c r="C281" s="318"/>
      <c r="D281" s="318"/>
      <c r="E281" s="318"/>
      <c r="F281" s="318"/>
      <c r="G281" s="318"/>
      <c r="H281" s="236"/>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c r="D283" s="236"/>
      <c r="E283" s="236"/>
      <c r="F283" s="236"/>
      <c r="G283" s="236"/>
      <c r="H283" s="236"/>
      <c r="I283" s="85" t="str">
        <f t="shared" si="32"/>
        <v/>
      </c>
      <c r="K283" s="89" t="str">
        <f t="shared" si="33"/>
        <v/>
      </c>
    </row>
    <row r="284" spans="1:11" ht="15.75" customHeight="1">
      <c r="A284" s="23">
        <f t="shared" ref="A284:A292" si="36">SUM(A283+1)</f>
        <v>42</v>
      </c>
      <c r="B284" s="23" t="str">
        <f>VLOOKUP($A284,ACTIVITIES!$B$2:$C$110,2,FALSE)</f>
        <v>Offshore cable abandonent</v>
      </c>
      <c r="C284" s="236"/>
      <c r="D284" s="236"/>
      <c r="E284" s="236"/>
      <c r="F284" s="236"/>
      <c r="G284" s="236"/>
      <c r="H284" s="236"/>
      <c r="I284" s="85" t="str">
        <f t="shared" si="32"/>
        <v/>
      </c>
      <c r="K284" s="89" t="str">
        <f t="shared" si="33"/>
        <v/>
      </c>
    </row>
    <row r="285" spans="1:11" ht="15.75" customHeight="1">
      <c r="A285" s="23">
        <f t="shared" si="36"/>
        <v>43</v>
      </c>
      <c r="B285" s="23" t="str">
        <f>VLOOKUP($A285,ACTIVITIES!$B$2:$C$110,2,FALSE)</f>
        <v>Demobilization</v>
      </c>
      <c r="C285" s="236"/>
      <c r="D285" s="236"/>
      <c r="E285" s="236"/>
      <c r="F285" s="236"/>
      <c r="G285" s="236"/>
      <c r="H285" s="236"/>
      <c r="I285" s="85" t="str">
        <f t="shared" si="32"/>
        <v/>
      </c>
      <c r="K285" s="89" t="str">
        <f t="shared" si="33"/>
        <v/>
      </c>
    </row>
    <row r="286" spans="1:11" ht="15.75" customHeight="1">
      <c r="A286" s="23">
        <f t="shared" si="36"/>
        <v>44</v>
      </c>
      <c r="B286" s="23" t="str">
        <f>VLOOKUP($A286,ACTIVITIES!$B$2:$C$110,2,FALSE)</f>
        <v>DECOMMISSIONING 44</v>
      </c>
      <c r="C286" s="236"/>
      <c r="D286" s="236"/>
      <c r="E286" s="236"/>
      <c r="F286" s="236"/>
      <c r="G286" s="236"/>
      <c r="H286" s="236"/>
      <c r="I286" s="85" t="str">
        <f t="shared" si="32"/>
        <v/>
      </c>
      <c r="K286" s="89" t="str">
        <f t="shared" si="33"/>
        <v>X</v>
      </c>
    </row>
    <row r="287" spans="1:11" ht="15.75" customHeight="1">
      <c r="A287" s="23">
        <f t="shared" si="36"/>
        <v>45</v>
      </c>
      <c r="B287" s="23" t="str">
        <f>VLOOKUP($A287,ACTIVITIES!$B$2:$C$110,2,FALSE)</f>
        <v>DECOMMISSIONING 45</v>
      </c>
      <c r="C287" s="236"/>
      <c r="D287" s="236"/>
      <c r="E287" s="236"/>
      <c r="F287" s="236"/>
      <c r="G287" s="236"/>
      <c r="H287" s="236"/>
      <c r="I287" s="85" t="str">
        <f t="shared" si="32"/>
        <v/>
      </c>
      <c r="K287" s="89" t="str">
        <f t="shared" si="33"/>
        <v>X</v>
      </c>
    </row>
    <row r="288" spans="1:11" ht="15.75" customHeight="1">
      <c r="A288" s="23">
        <f t="shared" si="36"/>
        <v>46</v>
      </c>
      <c r="B288" s="23" t="str">
        <f>VLOOKUP($A288,ACTIVITIES!$B$2:$C$110,2,FALSE)</f>
        <v>DECOMMISSIONING 46</v>
      </c>
      <c r="C288" s="236"/>
      <c r="D288" s="236"/>
      <c r="E288" s="236"/>
      <c r="F288" s="236"/>
      <c r="G288" s="236"/>
      <c r="H288" s="236"/>
      <c r="I288" s="85" t="str">
        <f t="shared" si="32"/>
        <v/>
      </c>
      <c r="K288" s="89" t="str">
        <f t="shared" si="33"/>
        <v>X</v>
      </c>
    </row>
    <row r="289" spans="1:11" ht="15.75" customHeight="1">
      <c r="A289" s="23">
        <f t="shared" si="36"/>
        <v>47</v>
      </c>
      <c r="B289" s="23" t="str">
        <f>VLOOKUP($A289,ACTIVITIES!$B$2:$C$110,2,FALSE)</f>
        <v>DECOMMISSIONING 47</v>
      </c>
      <c r="C289" s="236"/>
      <c r="D289" s="236"/>
      <c r="E289" s="236"/>
      <c r="F289" s="236"/>
      <c r="G289" s="236"/>
      <c r="H289" s="236"/>
      <c r="I289" s="85" t="str">
        <f t="shared" si="32"/>
        <v/>
      </c>
      <c r="K289" s="89" t="str">
        <f t="shared" si="33"/>
        <v>X</v>
      </c>
    </row>
    <row r="290" spans="1:11" ht="15.75" customHeight="1">
      <c r="A290" s="23">
        <f t="shared" si="36"/>
        <v>48</v>
      </c>
      <c r="B290" s="23" t="str">
        <f>VLOOKUP($A290,ACTIVITIES!$B$2:$C$110,2,FALSE)</f>
        <v>DECOMMISSIONING 48</v>
      </c>
      <c r="C290" s="236"/>
      <c r="D290" s="236"/>
      <c r="E290" s="236"/>
      <c r="F290" s="236"/>
      <c r="G290" s="236"/>
      <c r="H290" s="236"/>
      <c r="I290" s="85" t="str">
        <f t="shared" si="32"/>
        <v/>
      </c>
      <c r="K290" s="89" t="str">
        <f t="shared" si="33"/>
        <v>X</v>
      </c>
    </row>
    <row r="291" spans="1:11" ht="15.75" customHeight="1">
      <c r="A291" s="23">
        <f t="shared" si="36"/>
        <v>49</v>
      </c>
      <c r="B291" s="23" t="str">
        <f>VLOOKUP($A291,ACTIVITIES!$B$2:$C$110,2,FALSE)</f>
        <v>DECOMMISSIONING 49</v>
      </c>
      <c r="C291" s="236"/>
      <c r="D291" s="236"/>
      <c r="E291" s="236"/>
      <c r="F291" s="236"/>
      <c r="G291" s="236"/>
      <c r="H291" s="236"/>
      <c r="I291" s="85" t="str">
        <f t="shared" si="32"/>
        <v/>
      </c>
      <c r="K291" s="89" t="str">
        <f t="shared" si="33"/>
        <v>X</v>
      </c>
    </row>
    <row r="292" spans="1:11" ht="15.75" customHeight="1">
      <c r="A292" s="23">
        <f t="shared" si="36"/>
        <v>50</v>
      </c>
      <c r="B292" s="23" t="str">
        <f>VLOOKUP($A292,ACTIVITIES!$B$2:$C$110,2,FALSE)</f>
        <v>DECOMMISSIONING 50</v>
      </c>
      <c r="C292" s="236"/>
      <c r="D292" s="236"/>
      <c r="E292" s="236"/>
      <c r="F292" s="236"/>
      <c r="G292" s="236"/>
      <c r="H292" s="236"/>
      <c r="I292" s="85" t="str">
        <f t="shared" si="32"/>
        <v/>
      </c>
      <c r="K292" s="89" t="str">
        <f t="shared" si="33"/>
        <v>X</v>
      </c>
    </row>
    <row r="293" spans="1:11" ht="15.75" customHeight="1">
      <c r="A293" s="99" t="str">
        <f>ACTIVITIES!$H$7</f>
        <v>ACTIVITY CATEGORY 6</v>
      </c>
      <c r="B293" s="99"/>
      <c r="C293" s="247"/>
      <c r="D293" s="247"/>
      <c r="E293" s="247"/>
      <c r="F293" s="247"/>
      <c r="G293" s="247"/>
      <c r="H293" s="248"/>
      <c r="I293" s="98" t="str">
        <f t="shared" si="32"/>
        <v/>
      </c>
      <c r="K293" s="89" t="str">
        <f t="shared" si="33"/>
        <v>X</v>
      </c>
    </row>
    <row r="294" spans="1:11" ht="15.75" customHeight="1">
      <c r="A294" s="23">
        <f>SUM(A292+1)</f>
        <v>51</v>
      </c>
      <c r="B294" s="23" t="str">
        <f>VLOOKUP($A294,ACTIVITIES!$B$2:$C$110,2,FALSE)</f>
        <v>ACTIVITY CATEGORY 6 51</v>
      </c>
      <c r="C294" s="236"/>
      <c r="D294" s="236"/>
      <c r="E294" s="236"/>
      <c r="F294" s="236"/>
      <c r="G294" s="236"/>
      <c r="H294" s="236"/>
      <c r="I294" s="85" t="str">
        <f t="shared" si="32"/>
        <v/>
      </c>
      <c r="K294" s="89" t="str">
        <f t="shared" si="33"/>
        <v>X</v>
      </c>
    </row>
    <row r="295" spans="1:11" ht="15.75" customHeight="1">
      <c r="A295" s="23">
        <f t="shared" ref="A295:A303" si="37">SUM(A294+1)</f>
        <v>52</v>
      </c>
      <c r="B295" s="23" t="str">
        <f>VLOOKUP($A295,ACTIVITIES!$B$2:$C$110,2,FALSE)</f>
        <v>ACTIVITY CATEGORY 6 52</v>
      </c>
      <c r="C295" s="236"/>
      <c r="D295" s="236"/>
      <c r="E295" s="236"/>
      <c r="F295" s="236"/>
      <c r="G295" s="236"/>
      <c r="H295" s="236"/>
      <c r="I295" s="85" t="str">
        <f t="shared" si="32"/>
        <v/>
      </c>
      <c r="K295" s="89" t="str">
        <f t="shared" si="33"/>
        <v>X</v>
      </c>
    </row>
    <row r="296" spans="1:11" ht="15.75" customHeight="1">
      <c r="A296" s="23">
        <f t="shared" si="37"/>
        <v>53</v>
      </c>
      <c r="B296" s="23" t="str">
        <f>VLOOKUP($A296,ACTIVITIES!$B$2:$C$110,2,FALSE)</f>
        <v>ACTIVITY CATEGORY 6 53</v>
      </c>
      <c r="C296" s="236"/>
      <c r="D296" s="236"/>
      <c r="E296" s="236"/>
      <c r="F296" s="236"/>
      <c r="G296" s="236"/>
      <c r="H296" s="236"/>
      <c r="I296" s="85" t="str">
        <f t="shared" si="32"/>
        <v/>
      </c>
      <c r="K296" s="89" t="str">
        <f t="shared" si="33"/>
        <v>X</v>
      </c>
    </row>
    <row r="297" spans="1:11" ht="15.75" customHeight="1">
      <c r="A297" s="23">
        <f t="shared" si="37"/>
        <v>54</v>
      </c>
      <c r="B297" s="23" t="str">
        <f>VLOOKUP($A297,ACTIVITIES!$B$2:$C$110,2,FALSE)</f>
        <v>ACTIVITY CATEGORY 6 54</v>
      </c>
      <c r="C297" s="236"/>
      <c r="D297" s="236"/>
      <c r="E297" s="236"/>
      <c r="F297" s="236"/>
      <c r="G297" s="236"/>
      <c r="H297" s="236"/>
      <c r="I297" s="85" t="str">
        <f t="shared" si="32"/>
        <v/>
      </c>
      <c r="K297" s="89" t="str">
        <f t="shared" si="33"/>
        <v>X</v>
      </c>
    </row>
    <row r="298" spans="1:11" ht="15.75" customHeight="1">
      <c r="A298" s="23">
        <f t="shared" si="37"/>
        <v>55</v>
      </c>
      <c r="B298" s="23" t="str">
        <f>VLOOKUP($A298,ACTIVITIES!$B$2:$C$110,2,FALSE)</f>
        <v>ACTIVITY CATEGORY 6 55</v>
      </c>
      <c r="C298" s="236"/>
      <c r="D298" s="236"/>
      <c r="E298" s="236"/>
      <c r="F298" s="236"/>
      <c r="G298" s="236"/>
      <c r="H298" s="236"/>
      <c r="I298" s="85" t="str">
        <f t="shared" si="32"/>
        <v/>
      </c>
      <c r="K298" s="89" t="str">
        <f t="shared" si="33"/>
        <v>X</v>
      </c>
    </row>
    <row r="299" spans="1:11" ht="15.75" customHeight="1">
      <c r="A299" s="23">
        <f t="shared" si="37"/>
        <v>56</v>
      </c>
      <c r="B299" s="23" t="str">
        <f>VLOOKUP($A299,ACTIVITIES!$B$2:$C$110,2,FALSE)</f>
        <v>ACTIVITY CATEGORY 6 56</v>
      </c>
      <c r="C299" s="236"/>
      <c r="D299" s="236"/>
      <c r="E299" s="236"/>
      <c r="F299" s="236"/>
      <c r="G299" s="236"/>
      <c r="H299" s="236"/>
      <c r="I299" s="85" t="str">
        <f t="shared" si="32"/>
        <v/>
      </c>
      <c r="K299" s="89" t="str">
        <f t="shared" si="33"/>
        <v>X</v>
      </c>
    </row>
    <row r="300" spans="1:11" ht="15.75" customHeight="1">
      <c r="A300" s="23">
        <f t="shared" si="37"/>
        <v>57</v>
      </c>
      <c r="B300" s="23" t="str">
        <f>VLOOKUP($A300,ACTIVITIES!$B$2:$C$110,2,FALSE)</f>
        <v>ACTIVITY CATEGORY 6 57</v>
      </c>
      <c r="C300" s="236"/>
      <c r="D300" s="236"/>
      <c r="E300" s="236"/>
      <c r="F300" s="236"/>
      <c r="G300" s="236"/>
      <c r="H300" s="236"/>
      <c r="I300" s="85" t="str">
        <f t="shared" si="32"/>
        <v/>
      </c>
      <c r="K300" s="89" t="str">
        <f t="shared" si="33"/>
        <v>X</v>
      </c>
    </row>
    <row r="301" spans="1:11" ht="15.75" customHeight="1">
      <c r="A301" s="23">
        <f t="shared" si="37"/>
        <v>58</v>
      </c>
      <c r="B301" s="23" t="str">
        <f>VLOOKUP($A301,ACTIVITIES!$B$2:$C$110,2,FALSE)</f>
        <v>ACTIVITY CATEGORY 6 58</v>
      </c>
      <c r="C301" s="236"/>
      <c r="D301" s="236"/>
      <c r="E301" s="236"/>
      <c r="F301" s="236"/>
      <c r="G301" s="236"/>
      <c r="H301" s="236"/>
      <c r="I301" s="85" t="str">
        <f t="shared" si="32"/>
        <v/>
      </c>
      <c r="K301" s="89" t="str">
        <f t="shared" si="33"/>
        <v>X</v>
      </c>
    </row>
    <row r="302" spans="1:11" ht="15.75" customHeight="1">
      <c r="A302" s="23">
        <f t="shared" si="37"/>
        <v>59</v>
      </c>
      <c r="B302" s="23" t="str">
        <f>VLOOKUP($A302,ACTIVITIES!$B$2:$C$110,2,FALSE)</f>
        <v>ACTIVITY CATEGORY 6 59</v>
      </c>
      <c r="C302" s="236"/>
      <c r="D302" s="236"/>
      <c r="E302" s="236"/>
      <c r="F302" s="236"/>
      <c r="G302" s="236"/>
      <c r="H302" s="236"/>
      <c r="I302" s="85" t="str">
        <f t="shared" si="32"/>
        <v/>
      </c>
      <c r="K302" s="89" t="str">
        <f t="shared" si="33"/>
        <v>X</v>
      </c>
    </row>
    <row r="303" spans="1:11" ht="15.75" customHeight="1">
      <c r="A303" s="23">
        <f t="shared" si="37"/>
        <v>60</v>
      </c>
      <c r="B303" s="23" t="str">
        <f>VLOOKUP($A303,ACTIVITIES!$B$2:$C$110,2,FALSE)</f>
        <v>ACTIVITY CATEGORY 6 60</v>
      </c>
      <c r="C303" s="236"/>
      <c r="D303" s="236"/>
      <c r="E303" s="236"/>
      <c r="F303" s="236"/>
      <c r="G303" s="236"/>
      <c r="H303" s="236"/>
      <c r="I303" s="85" t="str">
        <f t="shared" si="32"/>
        <v/>
      </c>
      <c r="K303" s="89" t="str">
        <f t="shared" si="33"/>
        <v>X</v>
      </c>
    </row>
    <row r="304" spans="1:11" ht="15.75" customHeight="1">
      <c r="A304" s="99" t="str">
        <f>ACTIVITIES!$H$8</f>
        <v>ACTIVITY CATEGORY 7</v>
      </c>
      <c r="B304" s="99"/>
      <c r="C304" s="247"/>
      <c r="D304" s="247"/>
      <c r="E304" s="247"/>
      <c r="F304" s="247"/>
      <c r="G304" s="247"/>
      <c r="H304" s="248"/>
      <c r="I304" s="98" t="str">
        <f t="shared" si="32"/>
        <v/>
      </c>
      <c r="K304" s="89" t="str">
        <f t="shared" si="33"/>
        <v>X</v>
      </c>
    </row>
    <row r="305" spans="1:11" ht="15.75" customHeight="1">
      <c r="A305" s="23">
        <f>SUM(A303+1)</f>
        <v>61</v>
      </c>
      <c r="B305" s="23" t="str">
        <f>VLOOKUP($A305,ACTIVITIES!$B$2:$C$110,2,FALSE)</f>
        <v>ACTIVITY CATEGORY 7 61</v>
      </c>
      <c r="C305" s="236"/>
      <c r="D305" s="236"/>
      <c r="E305" s="236"/>
      <c r="F305" s="236"/>
      <c r="G305" s="236"/>
      <c r="H305" s="236"/>
      <c r="I305" s="85" t="str">
        <f t="shared" si="32"/>
        <v/>
      </c>
      <c r="K305" s="89" t="str">
        <f t="shared" si="33"/>
        <v>X</v>
      </c>
    </row>
    <row r="306" spans="1:11" ht="15.75" customHeight="1">
      <c r="A306" s="23">
        <f t="shared" ref="A306:A314" si="38">SUM(A305+1)</f>
        <v>62</v>
      </c>
      <c r="B306" s="23" t="str">
        <f>VLOOKUP($A306,ACTIVITIES!$B$2:$C$110,2,FALSE)</f>
        <v>ACTIVITY CATEGORY 7 62</v>
      </c>
      <c r="C306" s="236"/>
      <c r="D306" s="236"/>
      <c r="E306" s="236"/>
      <c r="F306" s="236"/>
      <c r="G306" s="236"/>
      <c r="H306" s="236"/>
      <c r="I306" s="85" t="str">
        <f t="shared" si="32"/>
        <v/>
      </c>
      <c r="K306" s="89" t="str">
        <f t="shared" si="33"/>
        <v>X</v>
      </c>
    </row>
    <row r="307" spans="1:11" ht="15.75" customHeight="1">
      <c r="A307" s="23">
        <f t="shared" si="38"/>
        <v>63</v>
      </c>
      <c r="B307" s="23" t="str">
        <f>VLOOKUP($A307,ACTIVITIES!$B$2:$C$110,2,FALSE)</f>
        <v>ACTIVITY CATEGORY 7 63</v>
      </c>
      <c r="C307" s="236"/>
      <c r="D307" s="236"/>
      <c r="E307" s="236"/>
      <c r="F307" s="236"/>
      <c r="G307" s="236"/>
      <c r="H307" s="236"/>
      <c r="I307" s="85" t="str">
        <f t="shared" si="32"/>
        <v/>
      </c>
      <c r="K307" s="89" t="str">
        <f t="shared" si="33"/>
        <v>X</v>
      </c>
    </row>
    <row r="308" spans="1:11" ht="15.75" customHeight="1">
      <c r="A308" s="23">
        <f t="shared" si="38"/>
        <v>64</v>
      </c>
      <c r="B308" s="23" t="str">
        <f>VLOOKUP($A308,ACTIVITIES!$B$2:$C$110,2,FALSE)</f>
        <v>ACTIVITY CATEGORY 7 64</v>
      </c>
      <c r="C308" s="236"/>
      <c r="D308" s="236"/>
      <c r="E308" s="236"/>
      <c r="F308" s="236"/>
      <c r="G308" s="236"/>
      <c r="H308" s="236"/>
      <c r="I308" s="85" t="str">
        <f t="shared" si="32"/>
        <v/>
      </c>
      <c r="K308" s="89" t="str">
        <f t="shared" si="33"/>
        <v>X</v>
      </c>
    </row>
    <row r="309" spans="1:11" ht="15.75" customHeight="1">
      <c r="A309" s="23">
        <f t="shared" si="38"/>
        <v>65</v>
      </c>
      <c r="B309" s="23" t="str">
        <f>VLOOKUP($A309,ACTIVITIES!$B$2:$C$110,2,FALSE)</f>
        <v>ACTIVITY CATEGORY 7 65</v>
      </c>
      <c r="C309" s="236"/>
      <c r="D309" s="236"/>
      <c r="E309" s="236"/>
      <c r="F309" s="236"/>
      <c r="G309" s="236"/>
      <c r="H309" s="236"/>
      <c r="I309" s="85" t="str">
        <f t="shared" si="32"/>
        <v/>
      </c>
      <c r="K309" s="89" t="str">
        <f t="shared" si="33"/>
        <v>X</v>
      </c>
    </row>
    <row r="310" spans="1:11" ht="15.75" customHeight="1">
      <c r="A310" s="23">
        <f t="shared" si="38"/>
        <v>66</v>
      </c>
      <c r="B310" s="23" t="str">
        <f>VLOOKUP($A310,ACTIVITIES!$B$2:$C$110,2,FALSE)</f>
        <v>ACTIVITY CATEGORY 7 66</v>
      </c>
      <c r="C310" s="236"/>
      <c r="D310" s="236"/>
      <c r="E310" s="236"/>
      <c r="F310" s="236"/>
      <c r="G310" s="236"/>
      <c r="H310" s="236"/>
      <c r="I310" s="85" t="str">
        <f t="shared" si="32"/>
        <v/>
      </c>
      <c r="K310" s="89" t="str">
        <f t="shared" si="33"/>
        <v>X</v>
      </c>
    </row>
    <row r="311" spans="1:11" ht="15.75" customHeight="1">
      <c r="A311" s="23">
        <f t="shared" si="38"/>
        <v>67</v>
      </c>
      <c r="B311" s="23" t="str">
        <f>VLOOKUP($A311,ACTIVITIES!$B$2:$C$110,2,FALSE)</f>
        <v>ACTIVITY CATEGORY 7 67</v>
      </c>
      <c r="C311" s="236"/>
      <c r="D311" s="236"/>
      <c r="E311" s="236"/>
      <c r="F311" s="236"/>
      <c r="G311" s="236"/>
      <c r="H311" s="236"/>
      <c r="I311" s="85" t="str">
        <f t="shared" si="32"/>
        <v/>
      </c>
      <c r="K311" s="89" t="str">
        <f t="shared" si="33"/>
        <v>X</v>
      </c>
    </row>
    <row r="312" spans="1:11" ht="15.75" customHeight="1">
      <c r="A312" s="23">
        <f t="shared" si="38"/>
        <v>68</v>
      </c>
      <c r="B312" s="23" t="str">
        <f>VLOOKUP($A312,ACTIVITIES!$B$2:$C$110,2,FALSE)</f>
        <v>ACTIVITY CATEGORY 7 68</v>
      </c>
      <c r="C312" s="236"/>
      <c r="D312" s="236"/>
      <c r="E312" s="236"/>
      <c r="F312" s="236"/>
      <c r="G312" s="236"/>
      <c r="H312" s="236"/>
      <c r="I312" s="85" t="str">
        <f t="shared" si="32"/>
        <v/>
      </c>
      <c r="K312" s="89" t="str">
        <f t="shared" si="33"/>
        <v>X</v>
      </c>
    </row>
    <row r="313" spans="1:11" ht="15.75" customHeight="1">
      <c r="A313" s="23">
        <f t="shared" si="38"/>
        <v>69</v>
      </c>
      <c r="B313" s="23" t="str">
        <f>VLOOKUP($A313,ACTIVITIES!$B$2:$C$110,2,FALSE)</f>
        <v>ACTIVITY CATEGORY 7 69</v>
      </c>
      <c r="C313" s="236"/>
      <c r="D313" s="236"/>
      <c r="E313" s="236"/>
      <c r="F313" s="236"/>
      <c r="G313" s="236"/>
      <c r="H313" s="236"/>
      <c r="I313" s="85" t="str">
        <f t="shared" si="32"/>
        <v/>
      </c>
      <c r="K313" s="89" t="str">
        <f t="shared" si="33"/>
        <v>X</v>
      </c>
    </row>
    <row r="314" spans="1:11" ht="15.75" customHeight="1">
      <c r="A314" s="23">
        <f t="shared" si="38"/>
        <v>70</v>
      </c>
      <c r="B314" s="23" t="str">
        <f>VLOOKUP($A314,ACTIVITIES!$B$2:$C$110,2,FALSE)</f>
        <v>ACTIVITY CATEGORY 7 70</v>
      </c>
      <c r="C314" s="236"/>
      <c r="D314" s="236"/>
      <c r="E314" s="236"/>
      <c r="F314" s="236"/>
      <c r="G314" s="236"/>
      <c r="H314" s="236"/>
      <c r="I314" s="85" t="str">
        <f t="shared" si="32"/>
        <v/>
      </c>
      <c r="K314" s="89" t="str">
        <f t="shared" si="33"/>
        <v>X</v>
      </c>
    </row>
    <row r="315" spans="1:11" ht="15.75" customHeight="1">
      <c r="A315" s="99" t="str">
        <f>ACTIVITIES!$H$9</f>
        <v>ACTIVITY CATEGORY 8</v>
      </c>
      <c r="B315" s="99"/>
      <c r="C315" s="247"/>
      <c r="D315" s="247"/>
      <c r="E315" s="247"/>
      <c r="F315" s="247"/>
      <c r="G315" s="247"/>
      <c r="H315" s="248"/>
      <c r="I315" s="98" t="str">
        <f t="shared" si="32"/>
        <v/>
      </c>
      <c r="K315" s="89" t="str">
        <f t="shared" si="33"/>
        <v>X</v>
      </c>
    </row>
    <row r="316" spans="1:11" ht="15.75" customHeight="1">
      <c r="A316" s="23">
        <f>SUM(A314+1)</f>
        <v>71</v>
      </c>
      <c r="B316" s="23" t="str">
        <f>VLOOKUP($A316,ACTIVITIES!$B$2:$C$110,2,FALSE)</f>
        <v>ACTIVITY CATEGORY 8 71</v>
      </c>
      <c r="C316" s="236"/>
      <c r="D316" s="236"/>
      <c r="E316" s="236"/>
      <c r="F316" s="236"/>
      <c r="G316" s="236"/>
      <c r="H316" s="236"/>
      <c r="I316" s="85" t="str">
        <f t="shared" si="32"/>
        <v/>
      </c>
      <c r="K316" s="89" t="str">
        <f t="shared" si="33"/>
        <v>X</v>
      </c>
    </row>
    <row r="317" spans="1:11" ht="15.75" customHeight="1">
      <c r="A317" s="23">
        <f t="shared" ref="A317:A325" si="39">SUM(A316+1)</f>
        <v>72</v>
      </c>
      <c r="B317" s="23" t="str">
        <f>VLOOKUP($A317,ACTIVITIES!$B$2:$C$110,2,FALSE)</f>
        <v>ACTIVITY CATEGORY 8 72</v>
      </c>
      <c r="C317" s="236"/>
      <c r="D317" s="236"/>
      <c r="E317" s="236"/>
      <c r="F317" s="236"/>
      <c r="G317" s="236"/>
      <c r="H317" s="236"/>
      <c r="I317" s="85" t="str">
        <f t="shared" si="32"/>
        <v/>
      </c>
      <c r="K317" s="89" t="str">
        <f t="shared" si="33"/>
        <v>X</v>
      </c>
    </row>
    <row r="318" spans="1:11" ht="15.75" customHeight="1">
      <c r="A318" s="23">
        <f t="shared" si="39"/>
        <v>73</v>
      </c>
      <c r="B318" s="23" t="str">
        <f>VLOOKUP($A318,ACTIVITIES!$B$2:$C$110,2,FALSE)</f>
        <v>ACTIVITY CATEGORY 8 73</v>
      </c>
      <c r="C318" s="236"/>
      <c r="D318" s="236"/>
      <c r="E318" s="236"/>
      <c r="F318" s="236"/>
      <c r="G318" s="236"/>
      <c r="H318" s="236"/>
      <c r="I318" s="85" t="str">
        <f t="shared" si="32"/>
        <v/>
      </c>
      <c r="K318" s="89" t="str">
        <f t="shared" si="33"/>
        <v>X</v>
      </c>
    </row>
    <row r="319" spans="1:11" ht="15.75" customHeight="1">
      <c r="A319" s="23">
        <f t="shared" si="39"/>
        <v>74</v>
      </c>
      <c r="B319" s="23" t="str">
        <f>VLOOKUP($A319,ACTIVITIES!$B$2:$C$110,2,FALSE)</f>
        <v>ACTIVITY CATEGORY 8 74</v>
      </c>
      <c r="C319" s="236"/>
      <c r="D319" s="236"/>
      <c r="E319" s="236"/>
      <c r="F319" s="236"/>
      <c r="G319" s="236"/>
      <c r="H319" s="236"/>
      <c r="I319" s="85" t="str">
        <f t="shared" si="32"/>
        <v/>
      </c>
      <c r="K319" s="89" t="str">
        <f t="shared" si="33"/>
        <v>X</v>
      </c>
    </row>
    <row r="320" spans="1:11" ht="15.75" customHeight="1">
      <c r="A320" s="23">
        <f t="shared" si="39"/>
        <v>75</v>
      </c>
      <c r="B320" s="23" t="str">
        <f>VLOOKUP($A320,ACTIVITIES!$B$2:$C$110,2,FALSE)</f>
        <v>ACTIVITY CATEGORY 8 75</v>
      </c>
      <c r="C320" s="236"/>
      <c r="D320" s="236"/>
      <c r="E320" s="236"/>
      <c r="F320" s="236"/>
      <c r="G320" s="236"/>
      <c r="H320" s="236"/>
      <c r="I320" s="85" t="str">
        <f t="shared" si="32"/>
        <v/>
      </c>
      <c r="K320" s="89" t="str">
        <f t="shared" si="33"/>
        <v>X</v>
      </c>
    </row>
    <row r="321" spans="1:11" ht="15.75" customHeight="1">
      <c r="A321" s="23">
        <f t="shared" si="39"/>
        <v>76</v>
      </c>
      <c r="B321" s="23" t="str">
        <f>VLOOKUP($A321,ACTIVITIES!$B$2:$C$110,2,FALSE)</f>
        <v>ACTIVITY CATEGORY 8 76</v>
      </c>
      <c r="C321" s="236"/>
      <c r="D321" s="236"/>
      <c r="E321" s="236"/>
      <c r="F321" s="236"/>
      <c r="G321" s="236"/>
      <c r="H321" s="236"/>
      <c r="I321" s="85" t="str">
        <f t="shared" si="32"/>
        <v/>
      </c>
      <c r="K321" s="89" t="str">
        <f t="shared" si="33"/>
        <v>X</v>
      </c>
    </row>
    <row r="322" spans="1:11" ht="15.75" customHeight="1">
      <c r="A322" s="23">
        <f t="shared" si="39"/>
        <v>77</v>
      </c>
      <c r="B322" s="23" t="str">
        <f>VLOOKUP($A322,ACTIVITIES!$B$2:$C$110,2,FALSE)</f>
        <v>ACTIVITY CATEGORY 8 77</v>
      </c>
      <c r="C322" s="236"/>
      <c r="D322" s="236"/>
      <c r="E322" s="236"/>
      <c r="F322" s="236"/>
      <c r="G322" s="236"/>
      <c r="H322" s="236"/>
      <c r="I322" s="85" t="str">
        <f t="shared" si="32"/>
        <v/>
      </c>
      <c r="K322" s="89" t="str">
        <f t="shared" si="33"/>
        <v>X</v>
      </c>
    </row>
    <row r="323" spans="1:11" ht="15.75" customHeight="1">
      <c r="A323" s="23">
        <f t="shared" si="39"/>
        <v>78</v>
      </c>
      <c r="B323" s="23" t="str">
        <f>VLOOKUP($A323,ACTIVITIES!$B$2:$C$110,2,FALSE)</f>
        <v>ACTIVITY CATEGORY 8 78</v>
      </c>
      <c r="C323" s="236"/>
      <c r="D323" s="236"/>
      <c r="E323" s="236"/>
      <c r="F323" s="236"/>
      <c r="G323" s="236"/>
      <c r="H323" s="236"/>
      <c r="I323" s="85" t="str">
        <f t="shared" si="32"/>
        <v/>
      </c>
      <c r="K323" s="89" t="str">
        <f t="shared" si="33"/>
        <v>X</v>
      </c>
    </row>
    <row r="324" spans="1:11" ht="15.75" customHeight="1">
      <c r="A324" s="23">
        <f t="shared" si="39"/>
        <v>79</v>
      </c>
      <c r="B324" s="23" t="str">
        <f>VLOOKUP($A324,ACTIVITIES!$B$2:$C$110,2,FALSE)</f>
        <v>ACTIVITY CATEGORY 8 79</v>
      </c>
      <c r="C324" s="236"/>
      <c r="D324" s="236"/>
      <c r="E324" s="236"/>
      <c r="F324" s="236"/>
      <c r="G324" s="236"/>
      <c r="H324" s="236"/>
      <c r="I324" s="85" t="str">
        <f t="shared" si="32"/>
        <v/>
      </c>
      <c r="K324" s="89" t="str">
        <f t="shared" si="33"/>
        <v>X</v>
      </c>
    </row>
    <row r="325" spans="1:11" ht="15.75" customHeight="1">
      <c r="A325" s="23">
        <f t="shared" si="39"/>
        <v>80</v>
      </c>
      <c r="B325" s="23" t="str">
        <f>VLOOKUP($A325,ACTIVITIES!$B$2:$C$110,2,FALSE)</f>
        <v>ACTIVITY CATEGORY 8 80</v>
      </c>
      <c r="C325" s="236"/>
      <c r="D325" s="236"/>
      <c r="E325" s="236"/>
      <c r="F325" s="236"/>
      <c r="G325" s="236"/>
      <c r="H325" s="236"/>
      <c r="I325" s="85" t="str">
        <f t="shared" si="32"/>
        <v/>
      </c>
      <c r="K325" s="89" t="str">
        <f t="shared" si="33"/>
        <v>X</v>
      </c>
    </row>
    <row r="326" spans="1:11" ht="15.75" customHeight="1">
      <c r="A326" s="99" t="str">
        <f>ACTIVITIES!$H$10</f>
        <v>ACTIVITY CATEGORY 9</v>
      </c>
      <c r="B326" s="99"/>
      <c r="C326" s="247"/>
      <c r="D326" s="247"/>
      <c r="E326" s="247"/>
      <c r="F326" s="247"/>
      <c r="G326" s="247"/>
      <c r="H326" s="248"/>
      <c r="I326" s="98" t="str">
        <f t="shared" si="32"/>
        <v/>
      </c>
      <c r="K326" s="89" t="str">
        <f t="shared" si="33"/>
        <v>X</v>
      </c>
    </row>
    <row r="327" spans="1:11" ht="15.75" customHeight="1">
      <c r="A327" s="23">
        <f>SUM(A325+1)</f>
        <v>81</v>
      </c>
      <c r="B327" s="23" t="str">
        <f>VLOOKUP($A327,ACTIVITIES!$B$2:$C$110,2,FALSE)</f>
        <v>ACTIVITY CATEGORY 9 81</v>
      </c>
      <c r="C327" s="236"/>
      <c r="D327" s="236"/>
      <c r="E327" s="236"/>
      <c r="F327" s="236"/>
      <c r="G327" s="236"/>
      <c r="H327" s="236"/>
      <c r="I327" s="85" t="str">
        <f t="shared" si="32"/>
        <v/>
      </c>
      <c r="K327" s="89" t="str">
        <f t="shared" si="33"/>
        <v>X</v>
      </c>
    </row>
    <row r="328" spans="1:11" ht="15.75" customHeight="1">
      <c r="A328" s="23">
        <f t="shared" ref="A328:A336" si="40">SUM(A327+1)</f>
        <v>82</v>
      </c>
      <c r="B328" s="23" t="str">
        <f>VLOOKUP($A328,ACTIVITIES!$B$2:$C$110,2,FALSE)</f>
        <v>ACTIVITY CATEGORY 9 82</v>
      </c>
      <c r="C328" s="236"/>
      <c r="D328" s="236"/>
      <c r="E328" s="236"/>
      <c r="F328" s="236"/>
      <c r="G328" s="236"/>
      <c r="H328" s="236"/>
      <c r="I328" s="85" t="str">
        <f t="shared" si="32"/>
        <v/>
      </c>
      <c r="K328" s="89" t="str">
        <f t="shared" si="33"/>
        <v>X</v>
      </c>
    </row>
    <row r="329" spans="1:11" ht="15.75" customHeight="1">
      <c r="A329" s="23">
        <f t="shared" si="40"/>
        <v>83</v>
      </c>
      <c r="B329" s="23" t="str">
        <f>VLOOKUP($A329,ACTIVITIES!$B$2:$C$110,2,FALSE)</f>
        <v>ACTIVITY CATEGORY 9 83</v>
      </c>
      <c r="C329" s="236"/>
      <c r="D329" s="236"/>
      <c r="E329" s="236"/>
      <c r="F329" s="236"/>
      <c r="G329" s="236"/>
      <c r="H329" s="236"/>
      <c r="I329" s="85" t="str">
        <f t="shared" si="32"/>
        <v/>
      </c>
      <c r="K329" s="89" t="str">
        <f t="shared" si="33"/>
        <v>X</v>
      </c>
    </row>
    <row r="330" spans="1:11" ht="15.75" customHeight="1">
      <c r="A330" s="23">
        <f t="shared" si="40"/>
        <v>84</v>
      </c>
      <c r="B330" s="23" t="str">
        <f>VLOOKUP($A330,ACTIVITIES!$B$2:$C$110,2,FALSE)</f>
        <v>ACTIVITY CATEGORY 9 84</v>
      </c>
      <c r="C330" s="236"/>
      <c r="D330" s="236"/>
      <c r="E330" s="236"/>
      <c r="F330" s="236"/>
      <c r="G330" s="236"/>
      <c r="H330" s="236"/>
      <c r="I330" s="85" t="str">
        <f t="shared" si="32"/>
        <v/>
      </c>
      <c r="K330" s="89" t="str">
        <f t="shared" si="33"/>
        <v>X</v>
      </c>
    </row>
    <row r="331" spans="1:11" ht="15.75" customHeight="1">
      <c r="A331" s="23">
        <f t="shared" si="40"/>
        <v>85</v>
      </c>
      <c r="B331" s="23" t="str">
        <f>VLOOKUP($A331,ACTIVITIES!$B$2:$C$110,2,FALSE)</f>
        <v>ACTIVITY CATEGORY 9 85</v>
      </c>
      <c r="C331" s="236"/>
      <c r="D331" s="236"/>
      <c r="E331" s="236"/>
      <c r="F331" s="236"/>
      <c r="G331" s="236"/>
      <c r="H331" s="236"/>
      <c r="I331" s="85" t="str">
        <f t="shared" si="32"/>
        <v/>
      </c>
      <c r="K331" s="89" t="str">
        <f t="shared" si="33"/>
        <v>X</v>
      </c>
    </row>
    <row r="332" spans="1:11" ht="15.75" customHeight="1">
      <c r="A332" s="23">
        <f t="shared" si="40"/>
        <v>86</v>
      </c>
      <c r="B332" s="23" t="str">
        <f>VLOOKUP($A332,ACTIVITIES!$B$2:$C$110,2,FALSE)</f>
        <v>ACTIVITY CATEGORY 9 86</v>
      </c>
      <c r="C332" s="236"/>
      <c r="D332" s="236"/>
      <c r="E332" s="236"/>
      <c r="F332" s="236"/>
      <c r="G332" s="236"/>
      <c r="H332" s="236"/>
      <c r="I332" s="85" t="str">
        <f t="shared" si="32"/>
        <v/>
      </c>
      <c r="K332" s="89" t="str">
        <f t="shared" si="33"/>
        <v>X</v>
      </c>
    </row>
    <row r="333" spans="1:11" ht="15.75" customHeight="1">
      <c r="A333" s="23">
        <f t="shared" si="40"/>
        <v>87</v>
      </c>
      <c r="B333" s="23" t="str">
        <f>VLOOKUP($A333,ACTIVITIES!$B$2:$C$110,2,FALSE)</f>
        <v>ACTIVITY CATEGORY 9 87</v>
      </c>
      <c r="C333" s="236"/>
      <c r="D333" s="236"/>
      <c r="E333" s="236"/>
      <c r="F333" s="236"/>
      <c r="G333" s="236"/>
      <c r="H333" s="236"/>
      <c r="I333" s="85" t="str">
        <f t="shared" si="32"/>
        <v/>
      </c>
      <c r="K333" s="89" t="str">
        <f t="shared" si="33"/>
        <v>X</v>
      </c>
    </row>
    <row r="334" spans="1:11" ht="15.75" customHeight="1">
      <c r="A334" s="23">
        <f t="shared" si="40"/>
        <v>88</v>
      </c>
      <c r="B334" s="23" t="str">
        <f>VLOOKUP($A334,ACTIVITIES!$B$2:$C$110,2,FALSE)</f>
        <v>ACTIVITY CATEGORY 9 88</v>
      </c>
      <c r="C334" s="236"/>
      <c r="D334" s="236"/>
      <c r="E334" s="236"/>
      <c r="F334" s="236"/>
      <c r="G334" s="236"/>
      <c r="H334" s="236"/>
      <c r="I334" s="85" t="str">
        <f t="shared" si="32"/>
        <v/>
      </c>
      <c r="K334" s="89" t="str">
        <f t="shared" si="33"/>
        <v>X</v>
      </c>
    </row>
    <row r="335" spans="1:11" ht="15.75" customHeight="1">
      <c r="A335" s="23">
        <f t="shared" si="40"/>
        <v>89</v>
      </c>
      <c r="B335" s="23" t="str">
        <f>VLOOKUP($A335,ACTIVITIES!$B$2:$C$110,2,FALSE)</f>
        <v>ACTIVITY CATEGORY 9 89</v>
      </c>
      <c r="C335" s="236"/>
      <c r="D335" s="236"/>
      <c r="E335" s="236"/>
      <c r="F335" s="236"/>
      <c r="G335" s="236"/>
      <c r="H335" s="236"/>
      <c r="I335" s="85" t="str">
        <f t="shared" si="32"/>
        <v/>
      </c>
      <c r="K335" s="89" t="str">
        <f t="shared" si="33"/>
        <v>X</v>
      </c>
    </row>
    <row r="336" spans="1:11" ht="15.75" customHeight="1">
      <c r="A336" s="23">
        <f t="shared" si="40"/>
        <v>90</v>
      </c>
      <c r="B336" s="23" t="str">
        <f>VLOOKUP($A336,ACTIVITIES!$B$2:$C$110,2,FALSE)</f>
        <v>ACTIVITY CATEGORY 9 90</v>
      </c>
      <c r="C336" s="236"/>
      <c r="D336" s="236"/>
      <c r="E336" s="236"/>
      <c r="F336" s="236"/>
      <c r="G336" s="236"/>
      <c r="H336" s="236"/>
      <c r="I336" s="85" t="str">
        <f t="shared" ref="I336:I347" si="41">IF(AND(C336="",D336="",E336="",F336="",G336="",H336=""),"",MAX(C336:H336))</f>
        <v/>
      </c>
      <c r="K336" s="89" t="str">
        <f t="shared" ref="K336:K347" si="42">IF(AND(NOT(IFERROR(AVERAGE(A336),-9)=-9),IFERROR(VALUE(RIGHT(B336,1)),-9)=-9),"",IF(AND(B336="",IFERROR(VALUE(RIGHT(A336,1)),-99)=-99),"","X"))</f>
        <v>X</v>
      </c>
    </row>
    <row r="337" spans="1:11" ht="15.75" customHeight="1">
      <c r="A337" s="99" t="str">
        <f>ACTIVITIES!$H$11</f>
        <v>ACTIVITY CATEGORY 10</v>
      </c>
      <c r="B337" s="99"/>
      <c r="C337" s="247"/>
      <c r="D337" s="247"/>
      <c r="E337" s="247"/>
      <c r="F337" s="247"/>
      <c r="G337" s="247"/>
      <c r="H337" s="248"/>
      <c r="I337" s="98" t="str">
        <f t="shared" si="41"/>
        <v/>
      </c>
      <c r="K337" s="89" t="str">
        <f t="shared" si="42"/>
        <v>X</v>
      </c>
    </row>
    <row r="338" spans="1:11" ht="15.75" customHeight="1">
      <c r="A338" s="23">
        <f>SUM(A336+1)</f>
        <v>91</v>
      </c>
      <c r="B338" s="23" t="str">
        <f>VLOOKUP($A338,ACTIVITIES!$B$2:$C$110,2,FALSE)</f>
        <v>ACTIVITY CATEGORY 10 91</v>
      </c>
      <c r="C338" s="236"/>
      <c r="D338" s="236"/>
      <c r="E338" s="236"/>
      <c r="F338" s="236"/>
      <c r="G338" s="236"/>
      <c r="H338" s="236"/>
      <c r="I338" s="85" t="str">
        <f t="shared" si="41"/>
        <v/>
      </c>
      <c r="K338" s="89" t="str">
        <f t="shared" si="42"/>
        <v>X</v>
      </c>
    </row>
    <row r="339" spans="1:11" ht="15.75" customHeight="1">
      <c r="A339" s="23">
        <f t="shared" ref="A339:A347" si="43">SUM(A338+1)</f>
        <v>92</v>
      </c>
      <c r="B339" s="23" t="str">
        <f>VLOOKUP($A339,ACTIVITIES!$B$2:$C$110,2,FALSE)</f>
        <v>ACTIVITY CATEGORY 10 92</v>
      </c>
      <c r="C339" s="236"/>
      <c r="D339" s="236"/>
      <c r="E339" s="236"/>
      <c r="F339" s="236"/>
      <c r="G339" s="236"/>
      <c r="H339" s="236"/>
      <c r="I339" s="85" t="str">
        <f t="shared" si="41"/>
        <v/>
      </c>
      <c r="K339" s="89" t="str">
        <f t="shared" si="42"/>
        <v>X</v>
      </c>
    </row>
    <row r="340" spans="1:11" ht="15.75" customHeight="1">
      <c r="A340" s="23">
        <f t="shared" si="43"/>
        <v>93</v>
      </c>
      <c r="B340" s="23" t="str">
        <f>VLOOKUP($A340,ACTIVITIES!$B$2:$C$110,2,FALSE)</f>
        <v>ACTIVITY CATEGORY 10 93</v>
      </c>
      <c r="C340" s="236"/>
      <c r="D340" s="236"/>
      <c r="E340" s="236"/>
      <c r="F340" s="236"/>
      <c r="G340" s="236"/>
      <c r="H340" s="236"/>
      <c r="I340" s="85" t="str">
        <f t="shared" si="41"/>
        <v/>
      </c>
      <c r="K340" s="89" t="str">
        <f t="shared" si="42"/>
        <v>X</v>
      </c>
    </row>
    <row r="341" spans="1:11" ht="15.75" customHeight="1">
      <c r="A341" s="23">
        <f t="shared" si="43"/>
        <v>94</v>
      </c>
      <c r="B341" s="23" t="str">
        <f>VLOOKUP($A341,ACTIVITIES!$B$2:$C$110,2,FALSE)</f>
        <v>ACTIVITY CATEGORY 10 94</v>
      </c>
      <c r="C341" s="236"/>
      <c r="D341" s="236"/>
      <c r="E341" s="236"/>
      <c r="F341" s="236"/>
      <c r="G341" s="236"/>
      <c r="H341" s="236"/>
      <c r="I341" s="85" t="str">
        <f t="shared" si="41"/>
        <v/>
      </c>
      <c r="K341" s="89" t="str">
        <f t="shared" si="42"/>
        <v>X</v>
      </c>
    </row>
    <row r="342" spans="1:11" ht="15.75" customHeight="1">
      <c r="A342" s="23">
        <f t="shared" si="43"/>
        <v>95</v>
      </c>
      <c r="B342" s="23" t="str">
        <f>VLOOKUP($A342,ACTIVITIES!$B$2:$C$110,2,FALSE)</f>
        <v>ACTIVITY CATEGORY 10 95</v>
      </c>
      <c r="C342" s="236"/>
      <c r="D342" s="236"/>
      <c r="E342" s="236"/>
      <c r="F342" s="236"/>
      <c r="G342" s="236"/>
      <c r="H342" s="236"/>
      <c r="I342" s="85" t="str">
        <f t="shared" si="41"/>
        <v/>
      </c>
      <c r="K342" s="89" t="str">
        <f t="shared" si="42"/>
        <v>X</v>
      </c>
    </row>
    <row r="343" spans="1:11" ht="15.75" customHeight="1">
      <c r="A343" s="23">
        <f t="shared" si="43"/>
        <v>96</v>
      </c>
      <c r="B343" s="23" t="str">
        <f>VLOOKUP($A343,ACTIVITIES!$B$2:$C$110,2,FALSE)</f>
        <v>ACTIVITY CATEGORY 10 96</v>
      </c>
      <c r="C343" s="236"/>
      <c r="D343" s="236"/>
      <c r="E343" s="236"/>
      <c r="F343" s="236"/>
      <c r="G343" s="236"/>
      <c r="H343" s="236"/>
      <c r="I343" s="85" t="str">
        <f t="shared" si="41"/>
        <v/>
      </c>
      <c r="K343" s="89" t="str">
        <f t="shared" si="42"/>
        <v>X</v>
      </c>
    </row>
    <row r="344" spans="1:11" ht="15.75" customHeight="1">
      <c r="A344" s="23">
        <f t="shared" si="43"/>
        <v>97</v>
      </c>
      <c r="B344" s="23" t="str">
        <f>VLOOKUP($A344,ACTIVITIES!$B$2:$C$110,2,FALSE)</f>
        <v>ACTIVITY CATEGORY 10 97</v>
      </c>
      <c r="C344" s="236"/>
      <c r="D344" s="236"/>
      <c r="E344" s="236"/>
      <c r="F344" s="236"/>
      <c r="G344" s="236"/>
      <c r="H344" s="236"/>
      <c r="I344" s="85" t="str">
        <f t="shared" si="41"/>
        <v/>
      </c>
      <c r="K344" s="89" t="str">
        <f t="shared" si="42"/>
        <v>X</v>
      </c>
    </row>
    <row r="345" spans="1:11" ht="15.75" customHeight="1">
      <c r="A345" s="23">
        <f t="shared" si="43"/>
        <v>98</v>
      </c>
      <c r="B345" s="23" t="str">
        <f>VLOOKUP($A345,ACTIVITIES!$B$2:$C$110,2,FALSE)</f>
        <v>ACTIVITY CATEGORY 10 98</v>
      </c>
      <c r="C345" s="236"/>
      <c r="D345" s="236"/>
      <c r="E345" s="236"/>
      <c r="F345" s="236"/>
      <c r="G345" s="236"/>
      <c r="H345" s="236"/>
      <c r="I345" s="85" t="str">
        <f t="shared" si="41"/>
        <v/>
      </c>
      <c r="K345" s="89" t="str">
        <f t="shared" si="42"/>
        <v>X</v>
      </c>
    </row>
    <row r="346" spans="1:11" ht="15.75" customHeight="1">
      <c r="A346" s="23">
        <f t="shared" si="43"/>
        <v>99</v>
      </c>
      <c r="B346" s="23" t="str">
        <f>VLOOKUP($A346,ACTIVITIES!$B$2:$C$110,2,FALSE)</f>
        <v>ACTIVITY CATEGORY 10 99</v>
      </c>
      <c r="C346" s="236"/>
      <c r="D346" s="236"/>
      <c r="E346" s="236"/>
      <c r="F346" s="236"/>
      <c r="G346" s="236"/>
      <c r="H346" s="236"/>
      <c r="I346" s="85" t="str">
        <f t="shared" si="41"/>
        <v/>
      </c>
      <c r="K346" s="89" t="str">
        <f t="shared" si="42"/>
        <v>X</v>
      </c>
    </row>
    <row r="347" spans="1:11" ht="15.75" customHeight="1">
      <c r="A347" s="23">
        <f t="shared" si="43"/>
        <v>100</v>
      </c>
      <c r="B347" s="23" t="str">
        <f>VLOOKUP($A347,ACTIVITIES!$B$2:$C$110,2,FALSE)</f>
        <v>ACTIVITY CATEGORY 10 100</v>
      </c>
      <c r="C347" s="236"/>
      <c r="D347" s="236"/>
      <c r="E347" s="236"/>
      <c r="F347" s="236"/>
      <c r="G347" s="236"/>
      <c r="H347" s="236"/>
      <c r="I347" s="85" t="str">
        <f t="shared" si="41"/>
        <v/>
      </c>
      <c r="K347" s="89" t="str">
        <f t="shared" si="42"/>
        <v>X</v>
      </c>
    </row>
    <row r="348" spans="1:11">
      <c r="C348" s="226"/>
      <c r="D348" s="226"/>
      <c r="E348" s="226"/>
      <c r="F348" s="226"/>
      <c r="G348" s="226"/>
      <c r="H348" s="226"/>
    </row>
  </sheetData>
  <sheetProtection password="CACF" sheet="1" objects="1" scenarios="1"/>
  <mergeCells count="6">
    <mergeCell ref="A237:B237"/>
    <mergeCell ref="A2:I2"/>
    <mergeCell ref="A10:B11"/>
    <mergeCell ref="C10:H10"/>
    <mergeCell ref="A13:B13"/>
    <mergeCell ref="A125:B125"/>
  </mergeCells>
  <hyperlinks>
    <hyperlink ref="I8" location="DISPLAY!A1" display="Back to DISPLAY"/>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8"/>
  <sheetViews>
    <sheetView zoomScale="70" zoomScaleNormal="70" workbookViewId="0">
      <pane xSplit="9" ySplit="11" topLeftCell="J12" activePane="bottomRight" state="frozen"/>
      <selection activeCell="A12" sqref="A12"/>
      <selection pane="topRight" activeCell="A12" sqref="A12"/>
      <selection pane="bottomLeft" activeCell="A12" sqref="A12"/>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UPPER(HABITATS!G10)</f>
        <v>HABITATS COMPLEX 9</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 &amp; A2 &amp; "'!" &amp;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 &amp; A2 &amp; "'!" &amp;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 &amp; A2 &amp; "'!" &amp;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77"/>
      <c r="C10" s="380" t="str">
        <f>HABITATS!G24</f>
        <v>COP Effects</v>
      </c>
      <c r="D10" s="381"/>
      <c r="E10" s="381"/>
      <c r="F10" s="381"/>
      <c r="G10" s="381"/>
      <c r="H10" s="382"/>
      <c r="I10" s="11"/>
    </row>
    <row r="11" spans="1:12" ht="26.4">
      <c r="A11" s="378"/>
      <c r="B11" s="379"/>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c r="D15" s="236"/>
      <c r="E15" s="236"/>
      <c r="F15" s="236"/>
      <c r="G15" s="236"/>
      <c r="H15" s="236"/>
      <c r="I15" s="84" t="str">
        <f>IF(AND(C15="",D15="",E15="",F15="",G15="",H15=""),"",MAX(C15:H15))</f>
        <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c r="D16" s="236"/>
      <c r="E16" s="236"/>
      <c r="F16" s="236"/>
      <c r="G16" s="236"/>
      <c r="H16" s="236"/>
      <c r="I16" s="84" t="str">
        <f t="shared" ref="I16:I79" si="1">IF(AND(C16="",D16="",E16="",F16="",G16="",H16=""),"",MAX(C16:H16))</f>
        <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c r="D17" s="236"/>
      <c r="E17" s="236"/>
      <c r="F17" s="236"/>
      <c r="G17" s="236"/>
      <c r="H17" s="236"/>
      <c r="I17" s="84" t="str">
        <f t="shared" si="1"/>
        <v/>
      </c>
      <c r="K17" s="89" t="str">
        <f t="shared" si="2"/>
        <v/>
      </c>
    </row>
    <row r="18" spans="1:11" ht="15.75" customHeight="1">
      <c r="A18" s="23">
        <f t="shared" si="0"/>
        <v>4</v>
      </c>
      <c r="B18" s="23" t="str">
        <f>VLOOKUP($A18,ACTIVITIES!$B$2:$C$110,2,FALSE)</f>
        <v>Install onshore cable ROW construction</v>
      </c>
      <c r="C18" s="236"/>
      <c r="D18" s="236"/>
      <c r="E18" s="236"/>
      <c r="F18" s="236"/>
      <c r="G18" s="236"/>
      <c r="H18" s="236"/>
      <c r="I18" s="84" t="str">
        <f t="shared" si="1"/>
        <v/>
      </c>
      <c r="K18" s="89" t="str">
        <f t="shared" si="2"/>
        <v/>
      </c>
    </row>
    <row r="19" spans="1:11" ht="15.75" customHeight="1">
      <c r="A19" s="23">
        <f t="shared" ref="A19:A24" si="3">SUM(A18+1)</f>
        <v>5</v>
      </c>
      <c r="B19" s="23" t="str">
        <f>VLOOKUP($A19,ACTIVITIES!$B$2:$C$110,2,FALSE)</f>
        <v>Install onshore vehicle use and travel</v>
      </c>
      <c r="C19" s="236"/>
      <c r="D19" s="236"/>
      <c r="E19" s="236"/>
      <c r="F19" s="236"/>
      <c r="G19" s="236"/>
      <c r="H19" s="236"/>
      <c r="I19" s="84" t="str">
        <f t="shared" si="1"/>
        <v/>
      </c>
      <c r="K19" s="89" t="str">
        <f t="shared" si="2"/>
        <v/>
      </c>
    </row>
    <row r="20" spans="1:11" ht="15.75" customHeight="1">
      <c r="A20" s="23">
        <f t="shared" si="3"/>
        <v>6</v>
      </c>
      <c r="B20" s="23" t="str">
        <f>VLOOKUP($A20,ACTIVITIES!$B$2:$C$110,2,FALSE)</f>
        <v>ONSHORE CONSTRUCTION 6</v>
      </c>
      <c r="C20" s="236"/>
      <c r="D20" s="236"/>
      <c r="E20" s="236"/>
      <c r="F20" s="236"/>
      <c r="G20" s="236"/>
      <c r="H20" s="236"/>
      <c r="I20" s="84" t="str">
        <f t="shared" si="1"/>
        <v/>
      </c>
      <c r="K20" s="89" t="str">
        <f t="shared" si="2"/>
        <v>X</v>
      </c>
    </row>
    <row r="21" spans="1:11" ht="15.75" customHeight="1">
      <c r="A21" s="23">
        <f t="shared" si="3"/>
        <v>7</v>
      </c>
      <c r="B21" s="23" t="str">
        <f>VLOOKUP($A21,ACTIVITIES!$B$2:$C$110,2,FALSE)</f>
        <v>ONSHORE CONSTRUCTION 7</v>
      </c>
      <c r="C21" s="236"/>
      <c r="D21" s="236"/>
      <c r="E21" s="236"/>
      <c r="F21" s="236"/>
      <c r="G21" s="236"/>
      <c r="H21" s="236"/>
      <c r="I21" s="84" t="str">
        <f t="shared" si="1"/>
        <v/>
      </c>
      <c r="K21" s="89" t="str">
        <f t="shared" si="2"/>
        <v>X</v>
      </c>
    </row>
    <row r="22" spans="1:11" ht="15.75" customHeight="1">
      <c r="A22" s="23">
        <f t="shared" si="3"/>
        <v>8</v>
      </c>
      <c r="B22" s="23" t="str">
        <f>VLOOKUP($A22,ACTIVITIES!$B$2:$C$110,2,FALSE)</f>
        <v>ONSHORE CONSTRUCTION 8</v>
      </c>
      <c r="C22" s="236"/>
      <c r="D22" s="236"/>
      <c r="E22" s="236"/>
      <c r="F22" s="236"/>
      <c r="G22" s="236"/>
      <c r="H22" s="236"/>
      <c r="I22" s="84" t="str">
        <f t="shared" si="1"/>
        <v/>
      </c>
      <c r="K22" s="89" t="str">
        <f t="shared" si="2"/>
        <v>X</v>
      </c>
    </row>
    <row r="23" spans="1:11" ht="15.75" customHeight="1">
      <c r="A23" s="23">
        <f t="shared" si="3"/>
        <v>9</v>
      </c>
      <c r="B23" s="23" t="str">
        <f>VLOOKUP($A23,ACTIVITIES!$B$2:$C$110,2,FALSE)</f>
        <v>ONSHORE CONSTRUCTION 9</v>
      </c>
      <c r="C23" s="236"/>
      <c r="D23" s="236"/>
      <c r="E23" s="236"/>
      <c r="F23" s="236"/>
      <c r="G23" s="236"/>
      <c r="H23" s="236"/>
      <c r="I23" s="84" t="str">
        <f t="shared" si="1"/>
        <v/>
      </c>
      <c r="K23" s="89" t="str">
        <f t="shared" si="2"/>
        <v>X</v>
      </c>
    </row>
    <row r="24" spans="1:11" ht="15.75" customHeight="1">
      <c r="A24" s="23">
        <f t="shared" si="3"/>
        <v>10</v>
      </c>
      <c r="B24" s="23" t="str">
        <f>VLOOKUP($A24,ACTIVITIES!$B$2:$C$110,2,FALSE)</f>
        <v>ONSHORE CONSTRUCTION 10</v>
      </c>
      <c r="C24" s="236"/>
      <c r="D24" s="236"/>
      <c r="E24" s="236"/>
      <c r="F24" s="236"/>
      <c r="G24" s="236"/>
      <c r="H24" s="236"/>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c r="D26" s="236"/>
      <c r="E26" s="236"/>
      <c r="F26" s="236"/>
      <c r="G26" s="236"/>
      <c r="H26" s="236"/>
      <c r="I26" s="84" t="str">
        <f t="shared" si="1"/>
        <v/>
      </c>
      <c r="K26" s="89" t="str">
        <f t="shared" si="2"/>
        <v/>
      </c>
    </row>
    <row r="27" spans="1:11" ht="16.2" customHeight="1">
      <c r="A27" s="23">
        <f t="shared" ref="A27:A35" si="4">SUM(A26+1)</f>
        <v>12</v>
      </c>
      <c r="B27" s="23" t="str">
        <f>VLOOKUP($A27,ACTIVITIES!$B$2:$C$110,2,FALSE)</f>
        <v>Landfall HDD short and long distance</v>
      </c>
      <c r="C27" s="236"/>
      <c r="D27" s="236"/>
      <c r="E27" s="236"/>
      <c r="F27" s="236"/>
      <c r="G27" s="236"/>
      <c r="H27" s="236"/>
      <c r="I27" s="84" t="str">
        <f t="shared" si="1"/>
        <v/>
      </c>
      <c r="K27" s="89" t="str">
        <f t="shared" si="2"/>
        <v/>
      </c>
    </row>
    <row r="28" spans="1:11" ht="16.2" customHeight="1">
      <c r="A28" s="23">
        <f t="shared" si="4"/>
        <v>13</v>
      </c>
      <c r="B28" s="23" t="str">
        <f>VLOOKUP($A28,ACTIVITIES!$B$2:$C$110,2,FALSE)</f>
        <v>LANDFALL CONSTRUCTION 13</v>
      </c>
      <c r="C28" s="236"/>
      <c r="D28" s="236"/>
      <c r="E28" s="236"/>
      <c r="F28" s="236"/>
      <c r="G28" s="236"/>
      <c r="H28" s="236"/>
      <c r="I28" s="84" t="str">
        <f t="shared" si="1"/>
        <v/>
      </c>
      <c r="K28" s="89" t="str">
        <f t="shared" si="2"/>
        <v>X</v>
      </c>
    </row>
    <row r="29" spans="1:11" ht="16.2" customHeight="1">
      <c r="A29" s="23">
        <f t="shared" si="4"/>
        <v>14</v>
      </c>
      <c r="B29" s="23" t="str">
        <f>VLOOKUP($A29,ACTIVITIES!$B$2:$C$110,2,FALSE)</f>
        <v>LANDFALL CONSTRUCTION 14</v>
      </c>
      <c r="C29" s="236"/>
      <c r="D29" s="236"/>
      <c r="E29" s="236"/>
      <c r="F29" s="236"/>
      <c r="G29" s="236"/>
      <c r="H29" s="236"/>
      <c r="I29" s="84" t="str">
        <f t="shared" si="1"/>
        <v/>
      </c>
      <c r="K29" s="89" t="str">
        <f t="shared" si="2"/>
        <v>X</v>
      </c>
    </row>
    <row r="30" spans="1:11" ht="16.2" customHeight="1">
      <c r="A30" s="23">
        <f t="shared" si="4"/>
        <v>15</v>
      </c>
      <c r="B30" s="23" t="str">
        <f>VLOOKUP($A30,ACTIVITIES!$B$2:$C$110,2,FALSE)</f>
        <v>LANDFALL CONSTRUCTION 15</v>
      </c>
      <c r="C30" s="236"/>
      <c r="D30" s="236"/>
      <c r="E30" s="236"/>
      <c r="F30" s="236"/>
      <c r="G30" s="236"/>
      <c r="H30" s="236"/>
      <c r="I30" s="84" t="str">
        <f t="shared" si="1"/>
        <v/>
      </c>
      <c r="K30" s="89" t="str">
        <f t="shared" si="2"/>
        <v>X</v>
      </c>
    </row>
    <row r="31" spans="1:11" ht="16.2" customHeight="1">
      <c r="A31" s="23">
        <f t="shared" si="4"/>
        <v>16</v>
      </c>
      <c r="B31" s="23" t="str">
        <f>VLOOKUP($A31,ACTIVITIES!$B$2:$C$110,2,FALSE)</f>
        <v>LANDFALL CONSTRUCTION 16</v>
      </c>
      <c r="C31" s="236"/>
      <c r="D31" s="236"/>
      <c r="E31" s="236"/>
      <c r="F31" s="236"/>
      <c r="G31" s="236"/>
      <c r="H31" s="236"/>
      <c r="I31" s="84" t="str">
        <f t="shared" si="1"/>
        <v/>
      </c>
      <c r="K31" s="89" t="str">
        <f t="shared" si="2"/>
        <v>X</v>
      </c>
    </row>
    <row r="32" spans="1:11" ht="16.2" customHeight="1">
      <c r="A32" s="23">
        <f t="shared" si="4"/>
        <v>17</v>
      </c>
      <c r="B32" s="23" t="str">
        <f>VLOOKUP($A32,ACTIVITIES!$B$2:$C$110,2,FALSE)</f>
        <v>LANDFALL CONSTRUCTION 17</v>
      </c>
      <c r="C32" s="236"/>
      <c r="D32" s="236"/>
      <c r="E32" s="236"/>
      <c r="F32" s="236"/>
      <c r="G32" s="236"/>
      <c r="H32" s="236"/>
      <c r="I32" s="84" t="str">
        <f t="shared" si="1"/>
        <v/>
      </c>
      <c r="K32" s="89" t="str">
        <f t="shared" si="2"/>
        <v>X</v>
      </c>
    </row>
    <row r="33" spans="1:11" ht="16.2" customHeight="1">
      <c r="A33" s="23">
        <f t="shared" si="4"/>
        <v>18</v>
      </c>
      <c r="B33" s="23" t="str">
        <f>VLOOKUP($A33,ACTIVITIES!$B$2:$C$110,2,FALSE)</f>
        <v>LANDFALL CONSTRUCTION 18</v>
      </c>
      <c r="C33" s="236"/>
      <c r="D33" s="236"/>
      <c r="E33" s="236"/>
      <c r="F33" s="236"/>
      <c r="G33" s="236"/>
      <c r="H33" s="236"/>
      <c r="I33" s="84" t="str">
        <f t="shared" si="1"/>
        <v/>
      </c>
      <c r="K33" s="89" t="str">
        <f t="shared" si="2"/>
        <v>X</v>
      </c>
    </row>
    <row r="34" spans="1:11" ht="15.75" customHeight="1">
      <c r="A34" s="23">
        <f t="shared" si="4"/>
        <v>19</v>
      </c>
      <c r="B34" s="23" t="str">
        <f>VLOOKUP($A34,ACTIVITIES!$B$2:$C$110,2,FALSE)</f>
        <v>LANDFALL CONSTRUCTION 19</v>
      </c>
      <c r="C34" s="236"/>
      <c r="D34" s="236"/>
      <c r="E34" s="236"/>
      <c r="F34" s="236"/>
      <c r="G34" s="236"/>
      <c r="H34" s="236"/>
      <c r="I34" s="84" t="str">
        <f t="shared" si="1"/>
        <v/>
      </c>
      <c r="K34" s="89" t="str">
        <f t="shared" si="2"/>
        <v>X</v>
      </c>
    </row>
    <row r="35" spans="1:11" ht="15.75" customHeight="1">
      <c r="A35" s="23">
        <f t="shared" si="4"/>
        <v>20</v>
      </c>
      <c r="B35" s="23" t="str">
        <f>VLOOKUP($A35,ACTIVITIES!$B$2:$C$110,2,FALSE)</f>
        <v>LANDFALL CONSTRUCTION 20</v>
      </c>
      <c r="C35" s="236"/>
      <c r="D35" s="236"/>
      <c r="E35" s="236"/>
      <c r="F35" s="236"/>
      <c r="G35" s="236"/>
      <c r="H35" s="236"/>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c r="D37" s="236"/>
      <c r="E37" s="236"/>
      <c r="F37" s="236"/>
      <c r="G37" s="236"/>
      <c r="H37" s="236"/>
      <c r="I37" s="84" t="str">
        <f t="shared" si="1"/>
        <v/>
      </c>
      <c r="K37" s="89" t="str">
        <f t="shared" si="2"/>
        <v/>
      </c>
    </row>
    <row r="38" spans="1:11" ht="15.75" customHeight="1">
      <c r="A38" s="23">
        <f t="shared" ref="A38:A46" si="5">SUM(A37+1)</f>
        <v>22</v>
      </c>
      <c r="B38" s="23" t="str">
        <f>VLOOKUP($A38,ACTIVITIES!$B$2:$C$110,2,FALSE)</f>
        <v>Export cable to shore installation</v>
      </c>
      <c r="C38" s="236"/>
      <c r="D38" s="236"/>
      <c r="E38" s="236"/>
      <c r="F38" s="236"/>
      <c r="G38" s="236"/>
      <c r="H38" s="236"/>
      <c r="I38" s="84" t="str">
        <f t="shared" si="1"/>
        <v/>
      </c>
      <c r="K38" s="89" t="str">
        <f t="shared" si="2"/>
        <v/>
      </c>
    </row>
    <row r="39" spans="1:11" ht="15.75" customHeight="1">
      <c r="A39" s="23">
        <f t="shared" si="5"/>
        <v>23</v>
      </c>
      <c r="B39" s="23" t="str">
        <f>VLOOKUP($A39,ACTIVITIES!$B$2:$C$110,2,FALSE)</f>
        <v>Substation installation</v>
      </c>
      <c r="C39" s="236"/>
      <c r="D39" s="236"/>
      <c r="E39" s="236"/>
      <c r="F39" s="236"/>
      <c r="G39" s="236"/>
      <c r="H39" s="236"/>
      <c r="I39" s="84" t="str">
        <f t="shared" si="1"/>
        <v/>
      </c>
      <c r="K39" s="89" t="str">
        <f t="shared" si="2"/>
        <v/>
      </c>
    </row>
    <row r="40" spans="1:11" ht="15.75" customHeight="1">
      <c r="A40" s="23">
        <f t="shared" si="5"/>
        <v>24</v>
      </c>
      <c r="B40" s="23" t="str">
        <f>VLOOKUP($A40,ACTIVITIES!$B$2:$C$110,2,FALSE)</f>
        <v>Offshore foundation installation</v>
      </c>
      <c r="C40" s="236"/>
      <c r="D40" s="236"/>
      <c r="E40" s="236"/>
      <c r="F40" s="236"/>
      <c r="G40" s="236"/>
      <c r="H40" s="236"/>
      <c r="I40" s="84" t="str">
        <f t="shared" si="1"/>
        <v/>
      </c>
      <c r="K40" s="89" t="str">
        <f t="shared" si="2"/>
        <v/>
      </c>
    </row>
    <row r="41" spans="1:11" ht="15.75" customHeight="1">
      <c r="A41" s="23">
        <f t="shared" si="5"/>
        <v>25</v>
      </c>
      <c r="B41" s="23" t="str">
        <f>VLOOKUP($A41,ACTIVITIES!$B$2:$C$110,2,FALSE)</f>
        <v xml:space="preserve">Offshore pile driving </v>
      </c>
      <c r="C41" s="236"/>
      <c r="D41" s="236"/>
      <c r="E41" s="236"/>
      <c r="F41" s="236"/>
      <c r="G41" s="236"/>
      <c r="H41" s="236"/>
      <c r="I41" s="84" t="str">
        <f t="shared" si="1"/>
        <v/>
      </c>
      <c r="K41" s="89" t="str">
        <f t="shared" si="2"/>
        <v/>
      </c>
    </row>
    <row r="42" spans="1:11" ht="15.75" customHeight="1">
      <c r="A42" s="23">
        <f t="shared" si="5"/>
        <v>26</v>
      </c>
      <c r="B42" s="23" t="str">
        <f>VLOOKUP($A42,ACTIVITIES!$B$2:$C$110,2,FALSE)</f>
        <v>Temporary cofferdam for long dist. HDD</v>
      </c>
      <c r="C42" s="236"/>
      <c r="D42" s="236"/>
      <c r="E42" s="236"/>
      <c r="F42" s="236"/>
      <c r="G42" s="236"/>
      <c r="H42" s="236"/>
      <c r="I42" s="84" t="str">
        <f t="shared" si="1"/>
        <v/>
      </c>
      <c r="K42" s="89" t="str">
        <f t="shared" si="2"/>
        <v/>
      </c>
    </row>
    <row r="43" spans="1:11" ht="15.75" customHeight="1">
      <c r="A43" s="23">
        <f t="shared" si="5"/>
        <v>27</v>
      </c>
      <c r="B43" s="23" t="str">
        <f>VLOOKUP($A43,ACTIVITIES!$B$2:$C$110,2,FALSE)</f>
        <v>Barge and tug  WTG transportation</v>
      </c>
      <c r="C43" s="236"/>
      <c r="D43" s="236"/>
      <c r="E43" s="236"/>
      <c r="F43" s="236"/>
      <c r="G43" s="236"/>
      <c r="H43" s="236"/>
      <c r="I43" s="84" t="str">
        <f t="shared" si="1"/>
        <v/>
      </c>
      <c r="K43" s="89" t="str">
        <f t="shared" si="2"/>
        <v/>
      </c>
    </row>
    <row r="44" spans="1:11">
      <c r="A44" s="23">
        <f t="shared" si="5"/>
        <v>28</v>
      </c>
      <c r="B44" s="23" t="str">
        <f>VLOOKUP($A44,ACTIVITIES!$B$2:$C$110,2,FALSE)</f>
        <v>WTG installation 5 weeks/WTG</v>
      </c>
      <c r="C44" s="236"/>
      <c r="D44" s="236"/>
      <c r="E44" s="236"/>
      <c r="F44" s="236"/>
      <c r="G44" s="236"/>
      <c r="H44" s="236"/>
      <c r="I44" s="84" t="str">
        <f t="shared" si="1"/>
        <v/>
      </c>
      <c r="K44" s="89" t="str">
        <f t="shared" si="2"/>
        <v/>
      </c>
    </row>
    <row r="45" spans="1:11">
      <c r="A45" s="23">
        <f t="shared" si="5"/>
        <v>29</v>
      </c>
      <c r="B45" s="23" t="str">
        <f>VLOOKUP($A45,ACTIVITIES!$B$2:$C$110,2,FALSE)</f>
        <v>Crew boat travel</v>
      </c>
      <c r="C45" s="236"/>
      <c r="D45" s="236"/>
      <c r="E45" s="236"/>
      <c r="F45" s="236"/>
      <c r="G45" s="236"/>
      <c r="H45" s="236"/>
      <c r="I45" s="84" t="str">
        <f t="shared" si="1"/>
        <v/>
      </c>
      <c r="K45" s="89" t="str">
        <f t="shared" si="2"/>
        <v/>
      </c>
    </row>
    <row r="46" spans="1:11">
      <c r="A46" s="23">
        <f t="shared" si="5"/>
        <v>30</v>
      </c>
      <c r="B46" s="23" t="str">
        <f>VLOOKUP($A46,ACTIVITIES!$B$2:$C$110,2,FALSE)</f>
        <v>OFFSHORE CONSTRUCTION 30</v>
      </c>
      <c r="C46" s="236"/>
      <c r="D46" s="236"/>
      <c r="E46" s="236"/>
      <c r="F46" s="236"/>
      <c r="G46" s="236"/>
      <c r="H46" s="236"/>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c r="D48" s="236"/>
      <c r="E48" s="236"/>
      <c r="F48" s="236"/>
      <c r="G48" s="236"/>
      <c r="H48" s="236"/>
      <c r="I48" s="84" t="str">
        <f t="shared" si="1"/>
        <v/>
      </c>
      <c r="K48" s="89" t="str">
        <f t="shared" si="2"/>
        <v/>
      </c>
    </row>
    <row r="49" spans="1:11" ht="14.25" customHeight="1">
      <c r="A49" s="23">
        <f t="shared" ref="A49:A57" si="6">SUM(A48+1)</f>
        <v>32</v>
      </c>
      <c r="B49" s="23" t="str">
        <f>VLOOKUP($A49,ACTIVITIES!$B$2:$C$110,2,FALSE)</f>
        <v>ROV inspections at 5 year intervals</v>
      </c>
      <c r="C49" s="236"/>
      <c r="D49" s="236"/>
      <c r="E49" s="236"/>
      <c r="F49" s="236"/>
      <c r="G49" s="236"/>
      <c r="H49" s="236"/>
      <c r="I49" s="84" t="str">
        <f t="shared" si="1"/>
        <v/>
      </c>
      <c r="K49" s="89" t="str">
        <f t="shared" si="2"/>
        <v/>
      </c>
    </row>
    <row r="50" spans="1:11" ht="14.25" customHeight="1">
      <c r="A50" s="23">
        <f t="shared" si="6"/>
        <v>33</v>
      </c>
      <c r="B50" s="23" t="str">
        <f>VLOOKUP($A50,ACTIVITIES!$B$2:$C$110,2,FALSE)</f>
        <v>Subbottom profiles at 5 year intervals</v>
      </c>
      <c r="C50" s="236"/>
      <c r="D50" s="236"/>
      <c r="E50" s="236"/>
      <c r="F50" s="236"/>
      <c r="G50" s="236"/>
      <c r="H50" s="236"/>
      <c r="I50" s="84" t="str">
        <f t="shared" si="1"/>
        <v/>
      </c>
      <c r="K50" s="89" t="str">
        <f t="shared" si="2"/>
        <v/>
      </c>
    </row>
    <row r="51" spans="1:11" ht="14.25" customHeight="1">
      <c r="A51" s="23">
        <f t="shared" si="6"/>
        <v>34</v>
      </c>
      <c r="B51" s="23" t="str">
        <f>VLOOKUP($A51,ACTIVITIES!$B$2:$C$110,2,FALSE)</f>
        <v>Substation ROW maintenance</v>
      </c>
      <c r="C51" s="236"/>
      <c r="D51" s="236"/>
      <c r="E51" s="236"/>
      <c r="F51" s="236"/>
      <c r="G51" s="236"/>
      <c r="H51" s="236"/>
      <c r="I51" s="84" t="str">
        <f t="shared" si="1"/>
        <v/>
      </c>
      <c r="K51" s="89" t="str">
        <f t="shared" si="2"/>
        <v/>
      </c>
    </row>
    <row r="52" spans="1:11" ht="14.25" customHeight="1">
      <c r="A52" s="23">
        <f t="shared" si="6"/>
        <v>35</v>
      </c>
      <c r="B52" s="23" t="str">
        <f>VLOOKUP($A52,ACTIVITIES!$B$2:$C$110,2,FALSE)</f>
        <v>On and off shore environmental monitoring</v>
      </c>
      <c r="C52" s="236"/>
      <c r="D52" s="236"/>
      <c r="E52" s="236"/>
      <c r="F52" s="236"/>
      <c r="G52" s="236"/>
      <c r="H52" s="236"/>
      <c r="I52" s="84" t="str">
        <f t="shared" si="1"/>
        <v/>
      </c>
      <c r="K52" s="89" t="str">
        <f t="shared" si="2"/>
        <v/>
      </c>
    </row>
    <row r="53" spans="1:11" ht="14.25" customHeight="1">
      <c r="A53" s="23">
        <f t="shared" si="6"/>
        <v>36</v>
      </c>
      <c r="B53" s="23" t="str">
        <f>VLOOKUP($A53,ACTIVITIES!$B$2:$C$110,2,FALSE)</f>
        <v>OPERATION AND MAINTENANCE 36</v>
      </c>
      <c r="C53" s="236"/>
      <c r="D53" s="236"/>
      <c r="E53" s="236"/>
      <c r="F53" s="236"/>
      <c r="G53" s="236"/>
      <c r="H53" s="236"/>
      <c r="I53" s="84" t="str">
        <f t="shared" si="1"/>
        <v/>
      </c>
      <c r="K53" s="89" t="str">
        <f t="shared" si="2"/>
        <v>X</v>
      </c>
    </row>
    <row r="54" spans="1:11" ht="14.25" customHeight="1">
      <c r="A54" s="23">
        <f t="shared" si="6"/>
        <v>37</v>
      </c>
      <c r="B54" s="23" t="str">
        <f>VLOOKUP($A54,ACTIVITIES!$B$2:$C$110,2,FALSE)</f>
        <v>OPERATION AND MAINTENANCE 37</v>
      </c>
      <c r="C54" s="236"/>
      <c r="D54" s="236"/>
      <c r="E54" s="236"/>
      <c r="F54" s="236"/>
      <c r="G54" s="236"/>
      <c r="H54" s="236"/>
      <c r="I54" s="84" t="str">
        <f t="shared" si="1"/>
        <v/>
      </c>
      <c r="K54" s="89" t="str">
        <f t="shared" si="2"/>
        <v>X</v>
      </c>
    </row>
    <row r="55" spans="1:11" ht="14.25" customHeight="1">
      <c r="A55" s="23">
        <f t="shared" si="6"/>
        <v>38</v>
      </c>
      <c r="B55" s="23" t="str">
        <f>VLOOKUP($A55,ACTIVITIES!$B$2:$C$110,2,FALSE)</f>
        <v>OPERATION AND MAINTENANCE 38</v>
      </c>
      <c r="C55" s="236"/>
      <c r="D55" s="236"/>
      <c r="E55" s="236"/>
      <c r="F55" s="236"/>
      <c r="G55" s="236"/>
      <c r="H55" s="236"/>
      <c r="I55" s="84" t="str">
        <f t="shared" si="1"/>
        <v/>
      </c>
      <c r="K55" s="89" t="str">
        <f t="shared" si="2"/>
        <v>X</v>
      </c>
    </row>
    <row r="56" spans="1:11" ht="14.25" customHeight="1">
      <c r="A56" s="23">
        <f t="shared" si="6"/>
        <v>39</v>
      </c>
      <c r="B56" s="23" t="str">
        <f>VLOOKUP($A56,ACTIVITIES!$B$2:$C$110,2,FALSE)</f>
        <v>OPERATION AND MAINTENANCE 39</v>
      </c>
      <c r="C56" s="236"/>
      <c r="D56" s="236"/>
      <c r="E56" s="236"/>
      <c r="F56" s="236"/>
      <c r="G56" s="236"/>
      <c r="H56" s="236"/>
      <c r="I56" s="84" t="str">
        <f t="shared" si="1"/>
        <v/>
      </c>
      <c r="K56" s="89" t="str">
        <f t="shared" si="2"/>
        <v>X</v>
      </c>
    </row>
    <row r="57" spans="1:11" ht="14.25" customHeight="1">
      <c r="A57" s="23">
        <f t="shared" si="6"/>
        <v>40</v>
      </c>
      <c r="B57" s="23" t="str">
        <f>VLOOKUP($A57,ACTIVITIES!$B$2:$C$110,2,FALSE)</f>
        <v>OPERATION AND MAINTENANCE 40</v>
      </c>
      <c r="C57" s="236"/>
      <c r="D57" s="236"/>
      <c r="E57" s="236"/>
      <c r="F57" s="236"/>
      <c r="G57" s="236"/>
      <c r="H57" s="236"/>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c r="D59" s="236"/>
      <c r="E59" s="236"/>
      <c r="F59" s="236"/>
      <c r="G59" s="236"/>
      <c r="H59" s="236"/>
      <c r="I59" s="85" t="str">
        <f t="shared" si="1"/>
        <v/>
      </c>
      <c r="K59" s="89" t="str">
        <f t="shared" si="2"/>
        <v/>
      </c>
    </row>
    <row r="60" spans="1:11" ht="14.25" customHeight="1">
      <c r="A60" s="23">
        <f t="shared" ref="A60:A68" si="7">SUM(A59+1)</f>
        <v>42</v>
      </c>
      <c r="B60" s="23" t="str">
        <f>VLOOKUP($A60,ACTIVITIES!$B$2:$C$110,2,FALSE)</f>
        <v>Offshore cable abandonent</v>
      </c>
      <c r="C60" s="236"/>
      <c r="D60" s="236"/>
      <c r="E60" s="236"/>
      <c r="F60" s="236"/>
      <c r="G60" s="236"/>
      <c r="H60" s="236"/>
      <c r="I60" s="85" t="str">
        <f t="shared" si="1"/>
        <v/>
      </c>
      <c r="K60" s="89" t="str">
        <f t="shared" si="2"/>
        <v/>
      </c>
    </row>
    <row r="61" spans="1:11" ht="14.25" customHeight="1">
      <c r="A61" s="23">
        <f t="shared" si="7"/>
        <v>43</v>
      </c>
      <c r="B61" s="23" t="str">
        <f>VLOOKUP($A61,ACTIVITIES!$B$2:$C$110,2,FALSE)</f>
        <v>Demobilization</v>
      </c>
      <c r="C61" s="236"/>
      <c r="D61" s="236"/>
      <c r="E61" s="236"/>
      <c r="F61" s="236"/>
      <c r="G61" s="236"/>
      <c r="H61" s="236"/>
      <c r="I61" s="85" t="str">
        <f t="shared" si="1"/>
        <v/>
      </c>
      <c r="K61" s="89" t="str">
        <f t="shared" si="2"/>
        <v/>
      </c>
    </row>
    <row r="62" spans="1:11" ht="14.25" customHeight="1">
      <c r="A62" s="23">
        <f t="shared" si="7"/>
        <v>44</v>
      </c>
      <c r="B62" s="23" t="str">
        <f>VLOOKUP($A62,ACTIVITIES!$B$2:$C$110,2,FALSE)</f>
        <v>DECOMMISSIONING 44</v>
      </c>
      <c r="C62" s="236"/>
      <c r="D62" s="236"/>
      <c r="E62" s="236"/>
      <c r="F62" s="236"/>
      <c r="G62" s="236"/>
      <c r="H62" s="236"/>
      <c r="I62" s="85" t="str">
        <f t="shared" si="1"/>
        <v/>
      </c>
      <c r="K62" s="89" t="str">
        <f t="shared" si="2"/>
        <v>X</v>
      </c>
    </row>
    <row r="63" spans="1:11" ht="14.25" customHeight="1">
      <c r="A63" s="23">
        <f t="shared" si="7"/>
        <v>45</v>
      </c>
      <c r="B63" s="23" t="str">
        <f>VLOOKUP($A63,ACTIVITIES!$B$2:$C$110,2,FALSE)</f>
        <v>DECOMMISSIONING 45</v>
      </c>
      <c r="C63" s="236"/>
      <c r="D63" s="236"/>
      <c r="E63" s="236"/>
      <c r="F63" s="236"/>
      <c r="G63" s="236"/>
      <c r="H63" s="236"/>
      <c r="I63" s="85" t="str">
        <f t="shared" si="1"/>
        <v/>
      </c>
      <c r="K63" s="89" t="str">
        <f t="shared" si="2"/>
        <v>X</v>
      </c>
    </row>
    <row r="64" spans="1:11" ht="14.25" customHeight="1">
      <c r="A64" s="23">
        <f t="shared" si="7"/>
        <v>46</v>
      </c>
      <c r="B64" s="23" t="str">
        <f>VLOOKUP($A64,ACTIVITIES!$B$2:$C$110,2,FALSE)</f>
        <v>DECOMMISSIONING 46</v>
      </c>
      <c r="C64" s="236"/>
      <c r="D64" s="236"/>
      <c r="E64" s="236"/>
      <c r="F64" s="236"/>
      <c r="G64" s="236"/>
      <c r="H64" s="236"/>
      <c r="I64" s="85" t="str">
        <f t="shared" si="1"/>
        <v/>
      </c>
      <c r="K64" s="89" t="str">
        <f t="shared" si="2"/>
        <v>X</v>
      </c>
    </row>
    <row r="65" spans="1:11" ht="14.25" customHeight="1">
      <c r="A65" s="23">
        <f t="shared" si="7"/>
        <v>47</v>
      </c>
      <c r="B65" s="23" t="str">
        <f>VLOOKUP($A65,ACTIVITIES!$B$2:$C$110,2,FALSE)</f>
        <v>DECOMMISSIONING 47</v>
      </c>
      <c r="C65" s="236"/>
      <c r="D65" s="236"/>
      <c r="E65" s="236"/>
      <c r="F65" s="236"/>
      <c r="G65" s="236"/>
      <c r="H65" s="236"/>
      <c r="I65" s="85" t="str">
        <f t="shared" si="1"/>
        <v/>
      </c>
      <c r="K65" s="89" t="str">
        <f t="shared" si="2"/>
        <v>X</v>
      </c>
    </row>
    <row r="66" spans="1:11" ht="14.25" customHeight="1">
      <c r="A66" s="23">
        <f t="shared" si="7"/>
        <v>48</v>
      </c>
      <c r="B66" s="23" t="str">
        <f>VLOOKUP($A66,ACTIVITIES!$B$2:$C$110,2,FALSE)</f>
        <v>DECOMMISSIONING 48</v>
      </c>
      <c r="C66" s="236"/>
      <c r="D66" s="236"/>
      <c r="E66" s="236"/>
      <c r="F66" s="236"/>
      <c r="G66" s="236"/>
      <c r="H66" s="236"/>
      <c r="I66" s="85" t="str">
        <f t="shared" si="1"/>
        <v/>
      </c>
      <c r="K66" s="89" t="str">
        <f t="shared" si="2"/>
        <v>X</v>
      </c>
    </row>
    <row r="67" spans="1:11" ht="14.25" customHeight="1">
      <c r="A67" s="23">
        <f t="shared" si="7"/>
        <v>49</v>
      </c>
      <c r="B67" s="23" t="str">
        <f>VLOOKUP($A67,ACTIVITIES!$B$2:$C$110,2,FALSE)</f>
        <v>DECOMMISSIONING 49</v>
      </c>
      <c r="C67" s="236"/>
      <c r="D67" s="236"/>
      <c r="E67" s="236"/>
      <c r="F67" s="236"/>
      <c r="G67" s="236"/>
      <c r="H67" s="236"/>
      <c r="I67" s="85" t="str">
        <f t="shared" si="1"/>
        <v/>
      </c>
      <c r="K67" s="89" t="str">
        <f t="shared" si="2"/>
        <v>X</v>
      </c>
    </row>
    <row r="68" spans="1:11" ht="14.25" customHeight="1">
      <c r="A68" s="23">
        <f t="shared" si="7"/>
        <v>50</v>
      </c>
      <c r="B68" s="23" t="str">
        <f>VLOOKUP($A68,ACTIVITIES!$B$2:$C$110,2,FALSE)</f>
        <v>DECOMMISSIONING 50</v>
      </c>
      <c r="C68" s="236"/>
      <c r="D68" s="236"/>
      <c r="E68" s="236"/>
      <c r="F68" s="236"/>
      <c r="G68" s="236"/>
      <c r="H68" s="236"/>
      <c r="I68" s="85" t="str">
        <f t="shared" si="1"/>
        <v/>
      </c>
      <c r="K68" s="89" t="str">
        <f t="shared" si="2"/>
        <v>X</v>
      </c>
    </row>
    <row r="69" spans="1:11" ht="14.25" customHeight="1">
      <c r="A69" s="87" t="str">
        <f>ACTIVITIES!$H$7</f>
        <v>ACTIVITY CATEGORY 6</v>
      </c>
      <c r="B69" s="87"/>
      <c r="C69" s="235"/>
      <c r="D69" s="235"/>
      <c r="E69" s="235"/>
      <c r="F69" s="235"/>
      <c r="G69" s="235"/>
      <c r="H69" s="238"/>
      <c r="I69" s="36" t="str">
        <f t="shared" si="1"/>
        <v/>
      </c>
      <c r="K69" s="89" t="str">
        <f t="shared" si="2"/>
        <v>X</v>
      </c>
    </row>
    <row r="70" spans="1:11" ht="14.25" customHeight="1">
      <c r="A70" s="23">
        <f>SUM(A68+1)</f>
        <v>51</v>
      </c>
      <c r="B70" s="23" t="str">
        <f>VLOOKUP($A70,ACTIVITIES!$B$2:$C$110,2,FALSE)</f>
        <v>ACTIVITY CATEGORY 6 51</v>
      </c>
      <c r="C70" s="236"/>
      <c r="D70" s="236"/>
      <c r="E70" s="236"/>
      <c r="F70" s="236"/>
      <c r="G70" s="236"/>
      <c r="H70" s="236"/>
      <c r="I70" s="85" t="str">
        <f t="shared" si="1"/>
        <v/>
      </c>
      <c r="K70" s="89" t="str">
        <f t="shared" si="2"/>
        <v>X</v>
      </c>
    </row>
    <row r="71" spans="1:11" ht="14.25" customHeight="1">
      <c r="A71" s="23">
        <f t="shared" ref="A71:A79" si="8">SUM(A70+1)</f>
        <v>52</v>
      </c>
      <c r="B71" s="23" t="str">
        <f>VLOOKUP($A71,ACTIVITIES!$B$2:$C$110,2,FALSE)</f>
        <v>ACTIVITY CATEGORY 6 52</v>
      </c>
      <c r="C71" s="236"/>
      <c r="D71" s="236"/>
      <c r="E71" s="236"/>
      <c r="F71" s="236"/>
      <c r="G71" s="236"/>
      <c r="H71" s="236"/>
      <c r="I71" s="85" t="str">
        <f t="shared" si="1"/>
        <v/>
      </c>
      <c r="K71" s="89" t="str">
        <f t="shared" si="2"/>
        <v>X</v>
      </c>
    </row>
    <row r="72" spans="1:11" ht="14.25" customHeight="1">
      <c r="A72" s="23">
        <f t="shared" si="8"/>
        <v>53</v>
      </c>
      <c r="B72" s="23" t="str">
        <f>VLOOKUP($A72,ACTIVITIES!$B$2:$C$110,2,FALSE)</f>
        <v>ACTIVITY CATEGORY 6 53</v>
      </c>
      <c r="C72" s="236"/>
      <c r="D72" s="236"/>
      <c r="E72" s="236"/>
      <c r="F72" s="236"/>
      <c r="G72" s="236"/>
      <c r="H72" s="236"/>
      <c r="I72" s="85" t="str">
        <f t="shared" si="1"/>
        <v/>
      </c>
      <c r="K72" s="89" t="str">
        <f t="shared" si="2"/>
        <v>X</v>
      </c>
    </row>
    <row r="73" spans="1:11" ht="14.25" customHeight="1">
      <c r="A73" s="23">
        <f t="shared" si="8"/>
        <v>54</v>
      </c>
      <c r="B73" s="23" t="str">
        <f>VLOOKUP($A73,ACTIVITIES!$B$2:$C$110,2,FALSE)</f>
        <v>ACTIVITY CATEGORY 6 54</v>
      </c>
      <c r="C73" s="236"/>
      <c r="D73" s="236"/>
      <c r="E73" s="236"/>
      <c r="F73" s="236"/>
      <c r="G73" s="236"/>
      <c r="H73" s="236"/>
      <c r="I73" s="85" t="str">
        <f t="shared" si="1"/>
        <v/>
      </c>
      <c r="K73" s="89" t="str">
        <f t="shared" si="2"/>
        <v>X</v>
      </c>
    </row>
    <row r="74" spans="1:11" ht="14.25" customHeight="1">
      <c r="A74" s="23">
        <f t="shared" si="8"/>
        <v>55</v>
      </c>
      <c r="B74" s="23" t="str">
        <f>VLOOKUP($A74,ACTIVITIES!$B$2:$C$110,2,FALSE)</f>
        <v>ACTIVITY CATEGORY 6 55</v>
      </c>
      <c r="C74" s="236"/>
      <c r="D74" s="236"/>
      <c r="E74" s="236"/>
      <c r="F74" s="236"/>
      <c r="G74" s="236"/>
      <c r="H74" s="236"/>
      <c r="I74" s="85" t="str">
        <f t="shared" si="1"/>
        <v/>
      </c>
      <c r="K74" s="89" t="str">
        <f t="shared" si="2"/>
        <v>X</v>
      </c>
    </row>
    <row r="75" spans="1:11" ht="14.25" customHeight="1">
      <c r="A75" s="23">
        <f t="shared" si="8"/>
        <v>56</v>
      </c>
      <c r="B75" s="23" t="str">
        <f>VLOOKUP($A75,ACTIVITIES!$B$2:$C$110,2,FALSE)</f>
        <v>ACTIVITY CATEGORY 6 56</v>
      </c>
      <c r="C75" s="236"/>
      <c r="D75" s="236"/>
      <c r="E75" s="236"/>
      <c r="F75" s="236"/>
      <c r="G75" s="236"/>
      <c r="H75" s="236"/>
      <c r="I75" s="85" t="str">
        <f t="shared" si="1"/>
        <v/>
      </c>
      <c r="K75" s="89" t="str">
        <f t="shared" si="2"/>
        <v>X</v>
      </c>
    </row>
    <row r="76" spans="1:11" ht="14.25" customHeight="1">
      <c r="A76" s="23">
        <f t="shared" si="8"/>
        <v>57</v>
      </c>
      <c r="B76" s="23" t="str">
        <f>VLOOKUP($A76,ACTIVITIES!$B$2:$C$110,2,FALSE)</f>
        <v>ACTIVITY CATEGORY 6 57</v>
      </c>
      <c r="C76" s="236"/>
      <c r="D76" s="236"/>
      <c r="E76" s="236"/>
      <c r="F76" s="236"/>
      <c r="G76" s="236"/>
      <c r="H76" s="236"/>
      <c r="I76" s="85" t="str">
        <f t="shared" si="1"/>
        <v/>
      </c>
      <c r="K76" s="89" t="str">
        <f t="shared" si="2"/>
        <v>X</v>
      </c>
    </row>
    <row r="77" spans="1:11" ht="14.25" customHeight="1">
      <c r="A77" s="23">
        <f t="shared" si="8"/>
        <v>58</v>
      </c>
      <c r="B77" s="23" t="str">
        <f>VLOOKUP($A77,ACTIVITIES!$B$2:$C$110,2,FALSE)</f>
        <v>ACTIVITY CATEGORY 6 58</v>
      </c>
      <c r="C77" s="236"/>
      <c r="D77" s="236"/>
      <c r="E77" s="236"/>
      <c r="F77" s="236"/>
      <c r="G77" s="236"/>
      <c r="H77" s="236"/>
      <c r="I77" s="85" t="str">
        <f t="shared" si="1"/>
        <v/>
      </c>
      <c r="K77" s="89" t="str">
        <f t="shared" si="2"/>
        <v>X</v>
      </c>
    </row>
    <row r="78" spans="1:11" ht="14.25" customHeight="1">
      <c r="A78" s="23">
        <f t="shared" si="8"/>
        <v>59</v>
      </c>
      <c r="B78" s="23" t="str">
        <f>VLOOKUP($A78,ACTIVITIES!$B$2:$C$110,2,FALSE)</f>
        <v>ACTIVITY CATEGORY 6 59</v>
      </c>
      <c r="C78" s="236"/>
      <c r="D78" s="236"/>
      <c r="E78" s="236"/>
      <c r="F78" s="236"/>
      <c r="G78" s="236"/>
      <c r="H78" s="236"/>
      <c r="I78" s="85" t="str">
        <f t="shared" si="1"/>
        <v/>
      </c>
      <c r="K78" s="89" t="str">
        <f t="shared" si="2"/>
        <v>X</v>
      </c>
    </row>
    <row r="79" spans="1:11" ht="14.25" customHeight="1">
      <c r="A79" s="23">
        <f t="shared" si="8"/>
        <v>60</v>
      </c>
      <c r="B79" s="23" t="str">
        <f>VLOOKUP($A79,ACTIVITIES!$B$2:$C$110,2,FALSE)</f>
        <v>ACTIVITY CATEGORY 6 60</v>
      </c>
      <c r="C79" s="236"/>
      <c r="D79" s="236"/>
      <c r="E79" s="236"/>
      <c r="F79" s="236"/>
      <c r="G79" s="236"/>
      <c r="H79" s="236"/>
      <c r="I79" s="85" t="str">
        <f t="shared" si="1"/>
        <v/>
      </c>
      <c r="K79" s="89" t="str">
        <f t="shared" si="2"/>
        <v>X</v>
      </c>
    </row>
    <row r="80" spans="1:11" ht="14.25" customHeight="1">
      <c r="A80" s="87" t="str">
        <f>ACTIVITIES!$H$8</f>
        <v>ACTIVITY CATEGORY 7</v>
      </c>
      <c r="B80" s="87"/>
      <c r="C80" s="235"/>
      <c r="D80" s="235"/>
      <c r="E80" s="235"/>
      <c r="F80" s="235"/>
      <c r="G80" s="235"/>
      <c r="H80" s="238"/>
      <c r="I80" s="36" t="str">
        <f t="shared" ref="I80:I143" si="9">IF(AND(C80="",D80="",E80="",F80="",G80="",H80=""),"",MAX(C80:H80))</f>
        <v/>
      </c>
      <c r="K80" s="89" t="str">
        <f t="shared" ref="K80:K143" si="10">IF(AND(NOT(IFERROR(AVERAGE(A80),-9)=-9),IFERROR(VALUE(RIGHT(B80,1)),-9)=-9),"",IF(AND(B80="",IFERROR(VALUE(RIGHT(A80,1)),-99)=-99),"","X"))</f>
        <v>X</v>
      </c>
    </row>
    <row r="81" spans="1:11" ht="13.95" customHeight="1">
      <c r="A81" s="23">
        <f>SUM(A79+1)</f>
        <v>61</v>
      </c>
      <c r="B81" s="23" t="str">
        <f>VLOOKUP($A81,ACTIVITIES!$B$2:$C$110,2,FALSE)</f>
        <v>ACTIVITY CATEGORY 7 61</v>
      </c>
      <c r="C81" s="236"/>
      <c r="D81" s="236"/>
      <c r="E81" s="236"/>
      <c r="F81" s="236"/>
      <c r="G81" s="236"/>
      <c r="H81" s="236"/>
      <c r="I81" s="85" t="str">
        <f t="shared" si="9"/>
        <v/>
      </c>
      <c r="K81" s="89" t="str">
        <f t="shared" si="10"/>
        <v>X</v>
      </c>
    </row>
    <row r="82" spans="1:11" ht="14.25" customHeight="1">
      <c r="A82" s="23">
        <f t="shared" ref="A82:A90" si="11">SUM(A81+1)</f>
        <v>62</v>
      </c>
      <c r="B82" s="23" t="str">
        <f>VLOOKUP($A82,ACTIVITIES!$B$2:$C$110,2,FALSE)</f>
        <v>ACTIVITY CATEGORY 7 62</v>
      </c>
      <c r="C82" s="236"/>
      <c r="D82" s="236"/>
      <c r="E82" s="236"/>
      <c r="F82" s="236"/>
      <c r="G82" s="236"/>
      <c r="H82" s="236"/>
      <c r="I82" s="85" t="str">
        <f t="shared" si="9"/>
        <v/>
      </c>
      <c r="K82" s="89" t="str">
        <f t="shared" si="10"/>
        <v>X</v>
      </c>
    </row>
    <row r="83" spans="1:11" ht="14.25" customHeight="1">
      <c r="A83" s="23">
        <f t="shared" si="11"/>
        <v>63</v>
      </c>
      <c r="B83" s="23" t="str">
        <f>VLOOKUP($A83,ACTIVITIES!$B$2:$C$110,2,FALSE)</f>
        <v>ACTIVITY CATEGORY 7 63</v>
      </c>
      <c r="C83" s="236"/>
      <c r="D83" s="236"/>
      <c r="E83" s="236"/>
      <c r="F83" s="236"/>
      <c r="G83" s="236"/>
      <c r="H83" s="236"/>
      <c r="I83" s="85" t="str">
        <f t="shared" si="9"/>
        <v/>
      </c>
      <c r="K83" s="89" t="str">
        <f t="shared" si="10"/>
        <v>X</v>
      </c>
    </row>
    <row r="84" spans="1:11" ht="14.25" customHeight="1">
      <c r="A84" s="23">
        <f t="shared" si="11"/>
        <v>64</v>
      </c>
      <c r="B84" s="23" t="str">
        <f>VLOOKUP($A84,ACTIVITIES!$B$2:$C$110,2,FALSE)</f>
        <v>ACTIVITY CATEGORY 7 64</v>
      </c>
      <c r="C84" s="236"/>
      <c r="D84" s="236"/>
      <c r="E84" s="236"/>
      <c r="F84" s="236"/>
      <c r="G84" s="236"/>
      <c r="H84" s="236"/>
      <c r="I84" s="85" t="str">
        <f t="shared" si="9"/>
        <v/>
      </c>
      <c r="K84" s="89" t="str">
        <f t="shared" si="10"/>
        <v>X</v>
      </c>
    </row>
    <row r="85" spans="1:11" ht="14.25" customHeight="1">
      <c r="A85" s="23">
        <f t="shared" si="11"/>
        <v>65</v>
      </c>
      <c r="B85" s="23" t="str">
        <f>VLOOKUP($A85,ACTIVITIES!$B$2:$C$110,2,FALSE)</f>
        <v>ACTIVITY CATEGORY 7 65</v>
      </c>
      <c r="C85" s="236"/>
      <c r="D85" s="236"/>
      <c r="E85" s="236"/>
      <c r="F85" s="236"/>
      <c r="G85" s="236"/>
      <c r="H85" s="236"/>
      <c r="I85" s="85" t="str">
        <f t="shared" si="9"/>
        <v/>
      </c>
      <c r="K85" s="89" t="str">
        <f t="shared" si="10"/>
        <v>X</v>
      </c>
    </row>
    <row r="86" spans="1:11" ht="14.25" customHeight="1">
      <c r="A86" s="23">
        <f t="shared" si="11"/>
        <v>66</v>
      </c>
      <c r="B86" s="23" t="str">
        <f>VLOOKUP($A86,ACTIVITIES!$B$2:$C$110,2,FALSE)</f>
        <v>ACTIVITY CATEGORY 7 66</v>
      </c>
      <c r="C86" s="236"/>
      <c r="D86" s="236"/>
      <c r="E86" s="236"/>
      <c r="F86" s="236"/>
      <c r="G86" s="236"/>
      <c r="H86" s="236"/>
      <c r="I86" s="85" t="str">
        <f t="shared" si="9"/>
        <v/>
      </c>
      <c r="K86" s="89" t="str">
        <f t="shared" si="10"/>
        <v>X</v>
      </c>
    </row>
    <row r="87" spans="1:11" ht="14.25" customHeight="1">
      <c r="A87" s="23">
        <f t="shared" si="11"/>
        <v>67</v>
      </c>
      <c r="B87" s="23" t="str">
        <f>VLOOKUP($A87,ACTIVITIES!$B$2:$C$110,2,FALSE)</f>
        <v>ACTIVITY CATEGORY 7 67</v>
      </c>
      <c r="C87" s="236"/>
      <c r="D87" s="236"/>
      <c r="E87" s="236"/>
      <c r="F87" s="236"/>
      <c r="G87" s="236"/>
      <c r="H87" s="236"/>
      <c r="I87" s="85" t="str">
        <f t="shared" si="9"/>
        <v/>
      </c>
      <c r="K87" s="89" t="str">
        <f t="shared" si="10"/>
        <v>X</v>
      </c>
    </row>
    <row r="88" spans="1:11" ht="14.25" customHeight="1">
      <c r="A88" s="23">
        <f t="shared" si="11"/>
        <v>68</v>
      </c>
      <c r="B88" s="23" t="str">
        <f>VLOOKUP($A88,ACTIVITIES!$B$2:$C$110,2,FALSE)</f>
        <v>ACTIVITY CATEGORY 7 68</v>
      </c>
      <c r="C88" s="236"/>
      <c r="D88" s="236"/>
      <c r="E88" s="236"/>
      <c r="F88" s="236"/>
      <c r="G88" s="236"/>
      <c r="H88" s="236"/>
      <c r="I88" s="85" t="str">
        <f t="shared" si="9"/>
        <v/>
      </c>
      <c r="K88" s="89" t="str">
        <f t="shared" si="10"/>
        <v>X</v>
      </c>
    </row>
    <row r="89" spans="1:11" ht="14.25" customHeight="1">
      <c r="A89" s="23">
        <f t="shared" si="11"/>
        <v>69</v>
      </c>
      <c r="B89" s="23" t="str">
        <f>VLOOKUP($A89,ACTIVITIES!$B$2:$C$110,2,FALSE)</f>
        <v>ACTIVITY CATEGORY 7 69</v>
      </c>
      <c r="C89" s="236"/>
      <c r="D89" s="236"/>
      <c r="E89" s="236"/>
      <c r="F89" s="236"/>
      <c r="G89" s="236"/>
      <c r="H89" s="236"/>
      <c r="I89" s="85" t="str">
        <f t="shared" si="9"/>
        <v/>
      </c>
      <c r="K89" s="89" t="str">
        <f t="shared" si="10"/>
        <v>X</v>
      </c>
    </row>
    <row r="90" spans="1:11" ht="14.25" customHeight="1">
      <c r="A90" s="23">
        <f t="shared" si="11"/>
        <v>70</v>
      </c>
      <c r="B90" s="23" t="str">
        <f>VLOOKUP($A90,ACTIVITIES!$B$2:$C$110,2,FALSE)</f>
        <v>ACTIVITY CATEGORY 7 70</v>
      </c>
      <c r="C90" s="236"/>
      <c r="D90" s="236"/>
      <c r="E90" s="236"/>
      <c r="F90" s="236"/>
      <c r="G90" s="236"/>
      <c r="H90" s="236"/>
      <c r="I90" s="85" t="str">
        <f t="shared" si="9"/>
        <v/>
      </c>
      <c r="K90" s="89" t="str">
        <f t="shared" si="10"/>
        <v>X</v>
      </c>
    </row>
    <row r="91" spans="1:11" ht="16.2" customHeight="1">
      <c r="A91" s="87" t="str">
        <f>ACTIVITIES!$H$9</f>
        <v>ACTIVITY CATEGORY 8</v>
      </c>
      <c r="B91" s="87"/>
      <c r="C91" s="235"/>
      <c r="D91" s="235"/>
      <c r="E91" s="235"/>
      <c r="F91" s="235"/>
      <c r="G91" s="235"/>
      <c r="H91" s="238"/>
      <c r="I91" s="36" t="str">
        <f t="shared" si="9"/>
        <v/>
      </c>
      <c r="K91" s="89" t="str">
        <f t="shared" si="10"/>
        <v>X</v>
      </c>
    </row>
    <row r="92" spans="1:11" ht="13.95" customHeight="1">
      <c r="A92" s="23">
        <f>SUM(A90+1)</f>
        <v>71</v>
      </c>
      <c r="B92" s="23" t="str">
        <f>VLOOKUP($A92,ACTIVITIES!$B$2:$C$110,2,FALSE)</f>
        <v>ACTIVITY CATEGORY 8 71</v>
      </c>
      <c r="C92" s="236"/>
      <c r="D92" s="236"/>
      <c r="E92" s="236"/>
      <c r="F92" s="236"/>
      <c r="G92" s="236"/>
      <c r="H92" s="236"/>
      <c r="I92" s="85" t="str">
        <f t="shared" si="9"/>
        <v/>
      </c>
      <c r="K92" s="89" t="str">
        <f t="shared" si="10"/>
        <v>X</v>
      </c>
    </row>
    <row r="93" spans="1:11" ht="14.25" customHeight="1">
      <c r="A93" s="23">
        <f t="shared" ref="A93:A101" si="12">SUM(A92+1)</f>
        <v>72</v>
      </c>
      <c r="B93" s="23" t="str">
        <f>VLOOKUP($A93,ACTIVITIES!$B$2:$C$110,2,FALSE)</f>
        <v>ACTIVITY CATEGORY 8 72</v>
      </c>
      <c r="C93" s="236"/>
      <c r="D93" s="236"/>
      <c r="E93" s="236"/>
      <c r="F93" s="236"/>
      <c r="G93" s="236"/>
      <c r="H93" s="236"/>
      <c r="I93" s="85" t="str">
        <f t="shared" si="9"/>
        <v/>
      </c>
      <c r="K93" s="89" t="str">
        <f t="shared" si="10"/>
        <v>X</v>
      </c>
    </row>
    <row r="94" spans="1:11" ht="14.25" customHeight="1">
      <c r="A94" s="23">
        <f t="shared" si="12"/>
        <v>73</v>
      </c>
      <c r="B94" s="23" t="str">
        <f>VLOOKUP($A94,ACTIVITIES!$B$2:$C$110,2,FALSE)</f>
        <v>ACTIVITY CATEGORY 8 73</v>
      </c>
      <c r="C94" s="236"/>
      <c r="D94" s="236"/>
      <c r="E94" s="236"/>
      <c r="F94" s="236"/>
      <c r="G94" s="236"/>
      <c r="H94" s="236"/>
      <c r="I94" s="85" t="str">
        <f t="shared" si="9"/>
        <v/>
      </c>
      <c r="K94" s="89" t="str">
        <f t="shared" si="10"/>
        <v>X</v>
      </c>
    </row>
    <row r="95" spans="1:11" ht="14.25" customHeight="1">
      <c r="A95" s="23">
        <f t="shared" si="12"/>
        <v>74</v>
      </c>
      <c r="B95" s="23" t="str">
        <f>VLOOKUP($A95,ACTIVITIES!$B$2:$C$110,2,FALSE)</f>
        <v>ACTIVITY CATEGORY 8 74</v>
      </c>
      <c r="C95" s="236"/>
      <c r="D95" s="236"/>
      <c r="E95" s="236"/>
      <c r="F95" s="236"/>
      <c r="G95" s="236"/>
      <c r="H95" s="236"/>
      <c r="I95" s="85" t="str">
        <f t="shared" si="9"/>
        <v/>
      </c>
      <c r="K95" s="89" t="str">
        <f t="shared" si="10"/>
        <v>X</v>
      </c>
    </row>
    <row r="96" spans="1:11" ht="14.25" customHeight="1">
      <c r="A96" s="23">
        <f t="shared" si="12"/>
        <v>75</v>
      </c>
      <c r="B96" s="23" t="str">
        <f>VLOOKUP($A96,ACTIVITIES!$B$2:$C$110,2,FALSE)</f>
        <v>ACTIVITY CATEGORY 8 75</v>
      </c>
      <c r="C96" s="236"/>
      <c r="D96" s="236"/>
      <c r="E96" s="236"/>
      <c r="F96" s="236"/>
      <c r="G96" s="236"/>
      <c r="H96" s="236"/>
      <c r="I96" s="85" t="str">
        <f t="shared" si="9"/>
        <v/>
      </c>
      <c r="K96" s="89" t="str">
        <f t="shared" si="10"/>
        <v>X</v>
      </c>
    </row>
    <row r="97" spans="1:11" ht="14.25" customHeight="1">
      <c r="A97" s="23">
        <f t="shared" si="12"/>
        <v>76</v>
      </c>
      <c r="B97" s="23" t="str">
        <f>VLOOKUP($A97,ACTIVITIES!$B$2:$C$110,2,FALSE)</f>
        <v>ACTIVITY CATEGORY 8 76</v>
      </c>
      <c r="C97" s="236"/>
      <c r="D97" s="236"/>
      <c r="E97" s="236"/>
      <c r="F97" s="236"/>
      <c r="G97" s="236"/>
      <c r="H97" s="236"/>
      <c r="I97" s="85" t="str">
        <f t="shared" si="9"/>
        <v/>
      </c>
      <c r="K97" s="89" t="str">
        <f t="shared" si="10"/>
        <v>X</v>
      </c>
    </row>
    <row r="98" spans="1:11" ht="14.25" customHeight="1">
      <c r="A98" s="23">
        <f t="shared" si="12"/>
        <v>77</v>
      </c>
      <c r="B98" s="23" t="str">
        <f>VLOOKUP($A98,ACTIVITIES!$B$2:$C$110,2,FALSE)</f>
        <v>ACTIVITY CATEGORY 8 77</v>
      </c>
      <c r="C98" s="236"/>
      <c r="D98" s="236"/>
      <c r="E98" s="236"/>
      <c r="F98" s="236"/>
      <c r="G98" s="236"/>
      <c r="H98" s="236"/>
      <c r="I98" s="85" t="str">
        <f t="shared" si="9"/>
        <v/>
      </c>
      <c r="K98" s="89" t="str">
        <f t="shared" si="10"/>
        <v>X</v>
      </c>
    </row>
    <row r="99" spans="1:11" ht="14.25" customHeight="1">
      <c r="A99" s="23">
        <f t="shared" si="12"/>
        <v>78</v>
      </c>
      <c r="B99" s="23" t="str">
        <f>VLOOKUP($A99,ACTIVITIES!$B$2:$C$110,2,FALSE)</f>
        <v>ACTIVITY CATEGORY 8 78</v>
      </c>
      <c r="C99" s="236"/>
      <c r="D99" s="236"/>
      <c r="E99" s="236"/>
      <c r="F99" s="236"/>
      <c r="G99" s="236"/>
      <c r="H99" s="236"/>
      <c r="I99" s="85" t="str">
        <f t="shared" si="9"/>
        <v/>
      </c>
      <c r="K99" s="89" t="str">
        <f t="shared" si="10"/>
        <v>X</v>
      </c>
    </row>
    <row r="100" spans="1:11" ht="14.25" customHeight="1">
      <c r="A100" s="23">
        <f t="shared" si="12"/>
        <v>79</v>
      </c>
      <c r="B100" s="23" t="str">
        <f>VLOOKUP($A100,ACTIVITIES!$B$2:$C$110,2,FALSE)</f>
        <v>ACTIVITY CATEGORY 8 79</v>
      </c>
      <c r="C100" s="236"/>
      <c r="D100" s="236"/>
      <c r="E100" s="236"/>
      <c r="F100" s="236"/>
      <c r="G100" s="236"/>
      <c r="H100" s="236"/>
      <c r="I100" s="85" t="str">
        <f t="shared" si="9"/>
        <v/>
      </c>
      <c r="K100" s="89" t="str">
        <f t="shared" si="10"/>
        <v>X</v>
      </c>
    </row>
    <row r="101" spans="1:11" ht="14.25" customHeight="1">
      <c r="A101" s="23">
        <f t="shared" si="12"/>
        <v>80</v>
      </c>
      <c r="B101" s="23" t="str">
        <f>VLOOKUP($A101,ACTIVITIES!$B$2:$C$110,2,FALSE)</f>
        <v>ACTIVITY CATEGORY 8 80</v>
      </c>
      <c r="C101" s="236"/>
      <c r="D101" s="236"/>
      <c r="E101" s="236"/>
      <c r="F101" s="236"/>
      <c r="G101" s="236"/>
      <c r="H101" s="236"/>
      <c r="I101" s="85" t="str">
        <f t="shared" si="9"/>
        <v/>
      </c>
      <c r="K101" s="89" t="str">
        <f t="shared" si="10"/>
        <v>X</v>
      </c>
    </row>
    <row r="102" spans="1:11" ht="16.2" customHeight="1">
      <c r="A102" s="87" t="str">
        <f>ACTIVITIES!$H$10</f>
        <v>ACTIVITY CATEGORY 9</v>
      </c>
      <c r="B102" s="87"/>
      <c r="C102" s="235"/>
      <c r="D102" s="235"/>
      <c r="E102" s="235"/>
      <c r="F102" s="235"/>
      <c r="G102" s="235"/>
      <c r="H102" s="238"/>
      <c r="I102" s="36" t="str">
        <f t="shared" si="9"/>
        <v/>
      </c>
      <c r="K102" s="89" t="str">
        <f t="shared" si="10"/>
        <v>X</v>
      </c>
    </row>
    <row r="103" spans="1:11" ht="13.95" customHeight="1">
      <c r="A103" s="23">
        <f>SUM(A101+1)</f>
        <v>81</v>
      </c>
      <c r="B103" s="23" t="str">
        <f>VLOOKUP($A103,ACTIVITIES!$B$2:$C$110,2,FALSE)</f>
        <v>ACTIVITY CATEGORY 9 81</v>
      </c>
      <c r="C103" s="236"/>
      <c r="D103" s="236"/>
      <c r="E103" s="236"/>
      <c r="F103" s="236"/>
      <c r="G103" s="236"/>
      <c r="H103" s="236"/>
      <c r="I103" s="85" t="str">
        <f t="shared" si="9"/>
        <v/>
      </c>
      <c r="K103" s="89" t="str">
        <f t="shared" si="10"/>
        <v>X</v>
      </c>
    </row>
    <row r="104" spans="1:11" ht="14.25" customHeight="1">
      <c r="A104" s="23">
        <f t="shared" ref="A104:A112" si="13">SUM(A103+1)</f>
        <v>82</v>
      </c>
      <c r="B104" s="23" t="str">
        <f>VLOOKUP($A104,ACTIVITIES!$B$2:$C$110,2,FALSE)</f>
        <v>ACTIVITY CATEGORY 9 82</v>
      </c>
      <c r="C104" s="236"/>
      <c r="D104" s="236"/>
      <c r="E104" s="236"/>
      <c r="F104" s="236"/>
      <c r="G104" s="236"/>
      <c r="H104" s="236"/>
      <c r="I104" s="85" t="str">
        <f t="shared" si="9"/>
        <v/>
      </c>
      <c r="K104" s="89" t="str">
        <f t="shared" si="10"/>
        <v>X</v>
      </c>
    </row>
    <row r="105" spans="1:11" ht="14.25" customHeight="1">
      <c r="A105" s="23">
        <f t="shared" si="13"/>
        <v>83</v>
      </c>
      <c r="B105" s="23" t="str">
        <f>VLOOKUP($A105,ACTIVITIES!$B$2:$C$110,2,FALSE)</f>
        <v>ACTIVITY CATEGORY 9 83</v>
      </c>
      <c r="C105" s="236"/>
      <c r="D105" s="236"/>
      <c r="E105" s="236"/>
      <c r="F105" s="236"/>
      <c r="G105" s="236"/>
      <c r="H105" s="236"/>
      <c r="I105" s="85" t="str">
        <f t="shared" si="9"/>
        <v/>
      </c>
      <c r="K105" s="89" t="str">
        <f t="shared" si="10"/>
        <v>X</v>
      </c>
    </row>
    <row r="106" spans="1:11" ht="14.25" customHeight="1">
      <c r="A106" s="23">
        <f t="shared" si="13"/>
        <v>84</v>
      </c>
      <c r="B106" s="23" t="str">
        <f>VLOOKUP($A106,ACTIVITIES!$B$2:$C$110,2,FALSE)</f>
        <v>ACTIVITY CATEGORY 9 84</v>
      </c>
      <c r="C106" s="236"/>
      <c r="D106" s="236"/>
      <c r="E106" s="236"/>
      <c r="F106" s="236"/>
      <c r="G106" s="236"/>
      <c r="H106" s="236"/>
      <c r="I106" s="85" t="str">
        <f t="shared" si="9"/>
        <v/>
      </c>
      <c r="K106" s="89" t="str">
        <f t="shared" si="10"/>
        <v>X</v>
      </c>
    </row>
    <row r="107" spans="1:11" ht="14.25" customHeight="1">
      <c r="A107" s="23">
        <f t="shared" si="13"/>
        <v>85</v>
      </c>
      <c r="B107" s="23" t="str">
        <f>VLOOKUP($A107,ACTIVITIES!$B$2:$C$110,2,FALSE)</f>
        <v>ACTIVITY CATEGORY 9 85</v>
      </c>
      <c r="C107" s="236"/>
      <c r="D107" s="236"/>
      <c r="E107" s="236"/>
      <c r="F107" s="236"/>
      <c r="G107" s="236"/>
      <c r="H107" s="236"/>
      <c r="I107" s="85" t="str">
        <f t="shared" si="9"/>
        <v/>
      </c>
      <c r="K107" s="89" t="str">
        <f t="shared" si="10"/>
        <v>X</v>
      </c>
    </row>
    <row r="108" spans="1:11" ht="14.25" customHeight="1">
      <c r="A108" s="23">
        <f t="shared" si="13"/>
        <v>86</v>
      </c>
      <c r="B108" s="23" t="str">
        <f>VLOOKUP($A108,ACTIVITIES!$B$2:$C$110,2,FALSE)</f>
        <v>ACTIVITY CATEGORY 9 86</v>
      </c>
      <c r="C108" s="236"/>
      <c r="D108" s="236"/>
      <c r="E108" s="236"/>
      <c r="F108" s="236"/>
      <c r="G108" s="236"/>
      <c r="H108" s="236"/>
      <c r="I108" s="85" t="str">
        <f t="shared" si="9"/>
        <v/>
      </c>
      <c r="K108" s="89" t="str">
        <f t="shared" si="10"/>
        <v>X</v>
      </c>
    </row>
    <row r="109" spans="1:11" ht="14.25" customHeight="1">
      <c r="A109" s="23">
        <f t="shared" si="13"/>
        <v>87</v>
      </c>
      <c r="B109" s="23" t="str">
        <f>VLOOKUP($A109,ACTIVITIES!$B$2:$C$110,2,FALSE)</f>
        <v>ACTIVITY CATEGORY 9 87</v>
      </c>
      <c r="C109" s="236"/>
      <c r="D109" s="236"/>
      <c r="E109" s="236"/>
      <c r="F109" s="236"/>
      <c r="G109" s="236"/>
      <c r="H109" s="236"/>
      <c r="I109" s="85" t="str">
        <f t="shared" si="9"/>
        <v/>
      </c>
      <c r="K109" s="89" t="str">
        <f t="shared" si="10"/>
        <v>X</v>
      </c>
    </row>
    <row r="110" spans="1:11" ht="14.25" customHeight="1">
      <c r="A110" s="23">
        <f t="shared" si="13"/>
        <v>88</v>
      </c>
      <c r="B110" s="23" t="str">
        <f>VLOOKUP($A110,ACTIVITIES!$B$2:$C$110,2,FALSE)</f>
        <v>ACTIVITY CATEGORY 9 88</v>
      </c>
      <c r="C110" s="236"/>
      <c r="D110" s="236"/>
      <c r="E110" s="236"/>
      <c r="F110" s="236"/>
      <c r="G110" s="236"/>
      <c r="H110" s="236"/>
      <c r="I110" s="85" t="str">
        <f t="shared" si="9"/>
        <v/>
      </c>
      <c r="K110" s="89" t="str">
        <f t="shared" si="10"/>
        <v>X</v>
      </c>
    </row>
    <row r="111" spans="1:11" ht="14.25" customHeight="1">
      <c r="A111" s="23">
        <f t="shared" si="13"/>
        <v>89</v>
      </c>
      <c r="B111" s="23" t="str">
        <f>VLOOKUP($A111,ACTIVITIES!$B$2:$C$110,2,FALSE)</f>
        <v>ACTIVITY CATEGORY 9 89</v>
      </c>
      <c r="C111" s="236"/>
      <c r="D111" s="236"/>
      <c r="E111" s="236"/>
      <c r="F111" s="236"/>
      <c r="G111" s="236"/>
      <c r="H111" s="236"/>
      <c r="I111" s="85" t="str">
        <f t="shared" si="9"/>
        <v/>
      </c>
      <c r="K111" s="89" t="str">
        <f t="shared" si="10"/>
        <v>X</v>
      </c>
    </row>
    <row r="112" spans="1:11" ht="14.25" customHeight="1">
      <c r="A112" s="23">
        <f t="shared" si="13"/>
        <v>90</v>
      </c>
      <c r="B112" s="23" t="str">
        <f>VLOOKUP($A112,ACTIVITIES!$B$2:$C$110,2,FALSE)</f>
        <v>ACTIVITY CATEGORY 9 90</v>
      </c>
      <c r="C112" s="236"/>
      <c r="D112" s="236"/>
      <c r="E112" s="236"/>
      <c r="F112" s="236"/>
      <c r="G112" s="236"/>
      <c r="H112" s="236"/>
      <c r="I112" s="85" t="str">
        <f t="shared" si="9"/>
        <v/>
      </c>
      <c r="K112" s="89" t="str">
        <f t="shared" si="10"/>
        <v>X</v>
      </c>
    </row>
    <row r="113" spans="1:11" ht="16.2" customHeight="1">
      <c r="A113" s="87" t="str">
        <f>ACTIVITIES!$H$11</f>
        <v>ACTIVITY CATEGORY 10</v>
      </c>
      <c r="B113" s="87"/>
      <c r="C113" s="235"/>
      <c r="D113" s="235"/>
      <c r="E113" s="235"/>
      <c r="F113" s="235"/>
      <c r="G113" s="235"/>
      <c r="H113" s="238"/>
      <c r="I113" s="36" t="str">
        <f t="shared" si="9"/>
        <v/>
      </c>
      <c r="K113" s="89" t="str">
        <f t="shared" si="10"/>
        <v>X</v>
      </c>
    </row>
    <row r="114" spans="1:11" ht="13.95" customHeight="1">
      <c r="A114" s="23">
        <f>SUM(A112+1)</f>
        <v>91</v>
      </c>
      <c r="B114" s="23" t="str">
        <f>VLOOKUP($A114,ACTIVITIES!$B$2:$C$110,2,FALSE)</f>
        <v>ACTIVITY CATEGORY 10 91</v>
      </c>
      <c r="C114" s="236"/>
      <c r="D114" s="236"/>
      <c r="E114" s="236"/>
      <c r="F114" s="236"/>
      <c r="G114" s="236"/>
      <c r="H114" s="236"/>
      <c r="I114" s="85" t="str">
        <f t="shared" si="9"/>
        <v/>
      </c>
      <c r="K114" s="89" t="str">
        <f t="shared" si="10"/>
        <v>X</v>
      </c>
    </row>
    <row r="115" spans="1:11" ht="14.25" customHeight="1">
      <c r="A115" s="23">
        <f t="shared" ref="A115:A123" si="14">SUM(A114+1)</f>
        <v>92</v>
      </c>
      <c r="B115" s="23" t="str">
        <f>VLOOKUP($A115,ACTIVITIES!$B$2:$C$110,2,FALSE)</f>
        <v>ACTIVITY CATEGORY 10 92</v>
      </c>
      <c r="C115" s="236"/>
      <c r="D115" s="236"/>
      <c r="E115" s="236"/>
      <c r="F115" s="236"/>
      <c r="G115" s="236"/>
      <c r="H115" s="236"/>
      <c r="I115" s="85" t="str">
        <f t="shared" si="9"/>
        <v/>
      </c>
      <c r="K115" s="89" t="str">
        <f t="shared" si="10"/>
        <v>X</v>
      </c>
    </row>
    <row r="116" spans="1:11" ht="14.25" customHeight="1">
      <c r="A116" s="23">
        <f t="shared" si="14"/>
        <v>93</v>
      </c>
      <c r="B116" s="23" t="str">
        <f>VLOOKUP($A116,ACTIVITIES!$B$2:$C$110,2,FALSE)</f>
        <v>ACTIVITY CATEGORY 10 93</v>
      </c>
      <c r="C116" s="236"/>
      <c r="D116" s="236"/>
      <c r="E116" s="236"/>
      <c r="F116" s="236"/>
      <c r="G116" s="236"/>
      <c r="H116" s="236"/>
      <c r="I116" s="85" t="str">
        <f t="shared" si="9"/>
        <v/>
      </c>
      <c r="K116" s="89" t="str">
        <f t="shared" si="10"/>
        <v>X</v>
      </c>
    </row>
    <row r="117" spans="1:11" ht="14.25" customHeight="1">
      <c r="A117" s="23">
        <f t="shared" si="14"/>
        <v>94</v>
      </c>
      <c r="B117" s="23" t="str">
        <f>VLOOKUP($A117,ACTIVITIES!$B$2:$C$110,2,FALSE)</f>
        <v>ACTIVITY CATEGORY 10 94</v>
      </c>
      <c r="C117" s="236"/>
      <c r="D117" s="236"/>
      <c r="E117" s="236"/>
      <c r="F117" s="236"/>
      <c r="G117" s="236"/>
      <c r="H117" s="236"/>
      <c r="I117" s="85" t="str">
        <f t="shared" si="9"/>
        <v/>
      </c>
      <c r="K117" s="89" t="str">
        <f t="shared" si="10"/>
        <v>X</v>
      </c>
    </row>
    <row r="118" spans="1:11" ht="14.25" customHeight="1">
      <c r="A118" s="23">
        <f t="shared" si="14"/>
        <v>95</v>
      </c>
      <c r="B118" s="23" t="str">
        <f>VLOOKUP($A118,ACTIVITIES!$B$2:$C$110,2,FALSE)</f>
        <v>ACTIVITY CATEGORY 10 95</v>
      </c>
      <c r="C118" s="236"/>
      <c r="D118" s="236"/>
      <c r="E118" s="236"/>
      <c r="F118" s="236"/>
      <c r="G118" s="236"/>
      <c r="H118" s="236"/>
      <c r="I118" s="85" t="str">
        <f t="shared" si="9"/>
        <v/>
      </c>
      <c r="K118" s="89" t="str">
        <f t="shared" si="10"/>
        <v>X</v>
      </c>
    </row>
    <row r="119" spans="1:11" ht="14.25" customHeight="1">
      <c r="A119" s="23">
        <f t="shared" si="14"/>
        <v>96</v>
      </c>
      <c r="B119" s="23" t="str">
        <f>VLOOKUP($A119,ACTIVITIES!$B$2:$C$110,2,FALSE)</f>
        <v>ACTIVITY CATEGORY 10 96</v>
      </c>
      <c r="C119" s="236"/>
      <c r="D119" s="236"/>
      <c r="E119" s="236"/>
      <c r="F119" s="236"/>
      <c r="G119" s="236"/>
      <c r="H119" s="236"/>
      <c r="I119" s="85" t="str">
        <f t="shared" si="9"/>
        <v/>
      </c>
      <c r="K119" s="89" t="str">
        <f t="shared" si="10"/>
        <v>X</v>
      </c>
    </row>
    <row r="120" spans="1:11" ht="14.25" customHeight="1">
      <c r="A120" s="23">
        <f t="shared" si="14"/>
        <v>97</v>
      </c>
      <c r="B120" s="23" t="str">
        <f>VLOOKUP($A120,ACTIVITIES!$B$2:$C$110,2,FALSE)</f>
        <v>ACTIVITY CATEGORY 10 97</v>
      </c>
      <c r="C120" s="236"/>
      <c r="D120" s="236"/>
      <c r="E120" s="236"/>
      <c r="F120" s="236"/>
      <c r="G120" s="236"/>
      <c r="H120" s="236"/>
      <c r="I120" s="85" t="str">
        <f t="shared" si="9"/>
        <v/>
      </c>
      <c r="K120" s="89" t="str">
        <f t="shared" si="10"/>
        <v>X</v>
      </c>
    </row>
    <row r="121" spans="1:11" ht="14.25" customHeight="1">
      <c r="A121" s="23">
        <f t="shared" si="14"/>
        <v>98</v>
      </c>
      <c r="B121" s="23" t="str">
        <f>VLOOKUP($A121,ACTIVITIES!$B$2:$C$110,2,FALSE)</f>
        <v>ACTIVITY CATEGORY 10 98</v>
      </c>
      <c r="C121" s="236"/>
      <c r="D121" s="236"/>
      <c r="E121" s="236"/>
      <c r="F121" s="236"/>
      <c r="G121" s="236"/>
      <c r="H121" s="236"/>
      <c r="I121" s="85" t="str">
        <f t="shared" si="9"/>
        <v/>
      </c>
      <c r="K121" s="89" t="str">
        <f t="shared" si="10"/>
        <v>X</v>
      </c>
    </row>
    <row r="122" spans="1:11" ht="14.25" customHeight="1">
      <c r="A122" s="23">
        <f t="shared" si="14"/>
        <v>99</v>
      </c>
      <c r="B122" s="23" t="str">
        <f>VLOOKUP($A122,ACTIVITIES!$B$2:$C$110,2,FALSE)</f>
        <v>ACTIVITY CATEGORY 10 99</v>
      </c>
      <c r="C122" s="236"/>
      <c r="D122" s="236"/>
      <c r="E122" s="236"/>
      <c r="F122" s="236"/>
      <c r="G122" s="236"/>
      <c r="H122" s="236"/>
      <c r="I122" s="85" t="str">
        <f t="shared" si="9"/>
        <v/>
      </c>
      <c r="K122" s="89" t="str">
        <f t="shared" si="10"/>
        <v>X</v>
      </c>
    </row>
    <row r="123" spans="1:11" ht="14.25" customHeight="1">
      <c r="A123" s="23">
        <f t="shared" si="14"/>
        <v>100</v>
      </c>
      <c r="B123" s="23" t="str">
        <f>VLOOKUP($A123,ACTIVITIES!$B$2:$C$110,2,FALSE)</f>
        <v>ACTIVITY CATEGORY 10 100</v>
      </c>
      <c r="C123" s="236"/>
      <c r="D123" s="236"/>
      <c r="E123" s="236"/>
      <c r="F123" s="236"/>
      <c r="G123" s="236"/>
      <c r="H123" s="236"/>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c r="D127" s="236"/>
      <c r="E127" s="236"/>
      <c r="F127" s="236"/>
      <c r="G127" s="236"/>
      <c r="H127" s="236"/>
      <c r="I127" s="84" t="str">
        <f t="shared" si="9"/>
        <v/>
      </c>
      <c r="K127" s="89" t="str">
        <f t="shared" si="10"/>
        <v/>
      </c>
    </row>
    <row r="128" spans="1:11" ht="15.75" customHeight="1">
      <c r="A128" s="23">
        <f t="shared" ref="A128:A136" si="15">SUM(A127+1)</f>
        <v>2</v>
      </c>
      <c r="B128" s="23" t="str">
        <f>VLOOKUP($A128,ACTIVITIES!$B$2:$C$110,2,FALSE)</f>
        <v>Install overhead cable and taller utility poles</v>
      </c>
      <c r="C128" s="236"/>
      <c r="D128" s="236"/>
      <c r="E128" s="236"/>
      <c r="F128" s="236"/>
      <c r="G128" s="236"/>
      <c r="H128" s="236"/>
      <c r="I128" s="84" t="str">
        <f t="shared" si="9"/>
        <v/>
      </c>
      <c r="K128" s="89" t="str">
        <f t="shared" si="10"/>
        <v/>
      </c>
    </row>
    <row r="129" spans="1:11" ht="15.75" customHeight="1">
      <c r="A129" s="23">
        <f t="shared" si="15"/>
        <v>3</v>
      </c>
      <c r="B129" s="23" t="str">
        <f>VLOOKUP($A129,ACTIVITIES!$B$2:$C$110,2,FALSE)</f>
        <v>Install cables and trench excavation</v>
      </c>
      <c r="C129" s="236"/>
      <c r="D129" s="236"/>
      <c r="E129" s="236"/>
      <c r="F129" s="236"/>
      <c r="G129" s="236"/>
      <c r="H129" s="236"/>
      <c r="I129" s="84" t="str">
        <f t="shared" si="9"/>
        <v/>
      </c>
      <c r="K129" s="89" t="str">
        <f t="shared" si="10"/>
        <v/>
      </c>
    </row>
    <row r="130" spans="1:11" ht="15.75" customHeight="1">
      <c r="A130" s="23">
        <f t="shared" si="15"/>
        <v>4</v>
      </c>
      <c r="B130" s="23" t="str">
        <f>VLOOKUP($A130,ACTIVITIES!$B$2:$C$110,2,FALSE)</f>
        <v>Install onshore cable ROW construction</v>
      </c>
      <c r="C130" s="236"/>
      <c r="D130" s="236"/>
      <c r="E130" s="236"/>
      <c r="F130" s="236"/>
      <c r="G130" s="236"/>
      <c r="H130" s="236"/>
      <c r="I130" s="84" t="str">
        <f t="shared" si="9"/>
        <v/>
      </c>
      <c r="K130" s="89" t="str">
        <f t="shared" si="10"/>
        <v/>
      </c>
    </row>
    <row r="131" spans="1:11" ht="15.75" customHeight="1">
      <c r="A131" s="23">
        <f t="shared" si="15"/>
        <v>5</v>
      </c>
      <c r="B131" s="23" t="str">
        <f>VLOOKUP($A131,ACTIVITIES!$B$2:$C$110,2,FALSE)</f>
        <v>Install onshore vehicle use and travel</v>
      </c>
      <c r="C131" s="236"/>
      <c r="D131" s="236"/>
      <c r="E131" s="236"/>
      <c r="F131" s="236"/>
      <c r="G131" s="236"/>
      <c r="H131" s="236"/>
      <c r="I131" s="84" t="str">
        <f t="shared" si="9"/>
        <v/>
      </c>
      <c r="K131" s="89" t="str">
        <f t="shared" si="10"/>
        <v/>
      </c>
    </row>
    <row r="132" spans="1:11" ht="15.75" customHeight="1">
      <c r="A132" s="23">
        <f t="shared" si="15"/>
        <v>6</v>
      </c>
      <c r="B132" s="23" t="str">
        <f>VLOOKUP($A132,ACTIVITIES!$B$2:$C$110,2,FALSE)</f>
        <v>ONSHORE CONSTRUCTION 6</v>
      </c>
      <c r="C132" s="236"/>
      <c r="D132" s="236"/>
      <c r="E132" s="236"/>
      <c r="F132" s="236"/>
      <c r="G132" s="236"/>
      <c r="H132" s="236"/>
      <c r="I132" s="84" t="str">
        <f t="shared" si="9"/>
        <v/>
      </c>
      <c r="K132" s="89" t="str">
        <f t="shared" si="10"/>
        <v>X</v>
      </c>
    </row>
    <row r="133" spans="1:11" ht="15.75" customHeight="1">
      <c r="A133" s="23">
        <f t="shared" si="15"/>
        <v>7</v>
      </c>
      <c r="B133" s="23" t="str">
        <f>VLOOKUP($A133,ACTIVITIES!$B$2:$C$110,2,FALSE)</f>
        <v>ONSHORE CONSTRUCTION 7</v>
      </c>
      <c r="C133" s="236"/>
      <c r="D133" s="236"/>
      <c r="E133" s="236"/>
      <c r="F133" s="236"/>
      <c r="G133" s="236"/>
      <c r="H133" s="236"/>
      <c r="I133" s="84" t="str">
        <f t="shared" si="9"/>
        <v/>
      </c>
      <c r="K133" s="89" t="str">
        <f t="shared" si="10"/>
        <v>X</v>
      </c>
    </row>
    <row r="134" spans="1:11" ht="15.75" customHeight="1">
      <c r="A134" s="23">
        <f t="shared" si="15"/>
        <v>8</v>
      </c>
      <c r="B134" s="23" t="str">
        <f>VLOOKUP($A134,ACTIVITIES!$B$2:$C$110,2,FALSE)</f>
        <v>ONSHORE CONSTRUCTION 8</v>
      </c>
      <c r="C134" s="236"/>
      <c r="D134" s="236"/>
      <c r="E134" s="236"/>
      <c r="F134" s="236"/>
      <c r="G134" s="236"/>
      <c r="H134" s="236"/>
      <c r="I134" s="84" t="str">
        <f t="shared" si="9"/>
        <v/>
      </c>
      <c r="K134" s="89" t="str">
        <f t="shared" si="10"/>
        <v>X</v>
      </c>
    </row>
    <row r="135" spans="1:11" ht="15.75" customHeight="1">
      <c r="A135" s="23">
        <f t="shared" si="15"/>
        <v>9</v>
      </c>
      <c r="B135" s="23" t="str">
        <f>VLOOKUP($A135,ACTIVITIES!$B$2:$C$110,2,FALSE)</f>
        <v>ONSHORE CONSTRUCTION 9</v>
      </c>
      <c r="C135" s="236"/>
      <c r="D135" s="236"/>
      <c r="E135" s="236"/>
      <c r="F135" s="236"/>
      <c r="G135" s="236"/>
      <c r="H135" s="236"/>
      <c r="I135" s="84" t="str">
        <f t="shared" si="9"/>
        <v/>
      </c>
      <c r="K135" s="89" t="str">
        <f t="shared" si="10"/>
        <v>X</v>
      </c>
    </row>
    <row r="136" spans="1:11" ht="15.75" customHeight="1">
      <c r="A136" s="23">
        <f t="shared" si="15"/>
        <v>10</v>
      </c>
      <c r="B136" s="23" t="str">
        <f>VLOOKUP($A136,ACTIVITIES!$B$2:$C$110,2,FALSE)</f>
        <v>ONSHORE CONSTRUCTION 10</v>
      </c>
      <c r="C136" s="236"/>
      <c r="D136" s="236"/>
      <c r="E136" s="236"/>
      <c r="F136" s="236"/>
      <c r="G136" s="236"/>
      <c r="H136" s="236"/>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7"/>
      <c r="D138" s="237"/>
      <c r="E138" s="237"/>
      <c r="F138" s="237"/>
      <c r="G138" s="237"/>
      <c r="H138" s="237"/>
      <c r="I138" s="84" t="str">
        <f t="shared" si="9"/>
        <v/>
      </c>
      <c r="K138" s="89" t="str">
        <f t="shared" si="10"/>
        <v/>
      </c>
    </row>
    <row r="139" spans="1:11" ht="15.75" customHeight="1">
      <c r="A139" s="23">
        <f t="shared" ref="A139:A147" si="16">SUM(A138+1)</f>
        <v>12</v>
      </c>
      <c r="B139" s="23" t="str">
        <f>VLOOKUP($A139,ACTIVITIES!$B$2:$C$110,2,FALSE)</f>
        <v>Landfall HDD short and long distance</v>
      </c>
      <c r="C139" s="237"/>
      <c r="D139" s="237"/>
      <c r="E139" s="237"/>
      <c r="F139" s="237"/>
      <c r="G139" s="237"/>
      <c r="H139" s="237"/>
      <c r="I139" s="84" t="str">
        <f t="shared" si="9"/>
        <v/>
      </c>
      <c r="K139" s="89" t="str">
        <f t="shared" si="10"/>
        <v/>
      </c>
    </row>
    <row r="140" spans="1:11" ht="15.75" customHeight="1">
      <c r="A140" s="23">
        <f t="shared" si="16"/>
        <v>13</v>
      </c>
      <c r="B140" s="23" t="str">
        <f>VLOOKUP($A140,ACTIVITIES!$B$2:$C$110,2,FALSE)</f>
        <v>LANDFALL CONSTRUCTION 13</v>
      </c>
      <c r="C140" s="236"/>
      <c r="D140" s="236"/>
      <c r="E140" s="236"/>
      <c r="F140" s="236"/>
      <c r="G140" s="236"/>
      <c r="H140" s="236"/>
      <c r="I140" s="84" t="str">
        <f t="shared" si="9"/>
        <v/>
      </c>
      <c r="K140" s="89" t="str">
        <f t="shared" si="10"/>
        <v>X</v>
      </c>
    </row>
    <row r="141" spans="1:11" ht="15.75" customHeight="1">
      <c r="A141" s="23">
        <f t="shared" si="16"/>
        <v>14</v>
      </c>
      <c r="B141" s="23" t="str">
        <f>VLOOKUP($A141,ACTIVITIES!$B$2:$C$110,2,FALSE)</f>
        <v>LANDFALL CONSTRUCTION 14</v>
      </c>
      <c r="C141" s="236"/>
      <c r="D141" s="236"/>
      <c r="E141" s="236"/>
      <c r="F141" s="236"/>
      <c r="G141" s="236"/>
      <c r="H141" s="236"/>
      <c r="I141" s="84" t="str">
        <f t="shared" si="9"/>
        <v/>
      </c>
      <c r="K141" s="89" t="str">
        <f t="shared" si="10"/>
        <v>X</v>
      </c>
    </row>
    <row r="142" spans="1:11" ht="15.75" customHeight="1">
      <c r="A142" s="23">
        <f t="shared" si="16"/>
        <v>15</v>
      </c>
      <c r="B142" s="23" t="str">
        <f>VLOOKUP($A142,ACTIVITIES!$B$2:$C$110,2,FALSE)</f>
        <v>LANDFALL CONSTRUCTION 15</v>
      </c>
      <c r="C142" s="236"/>
      <c r="D142" s="236"/>
      <c r="E142" s="236"/>
      <c r="F142" s="236"/>
      <c r="G142" s="236"/>
      <c r="H142" s="236"/>
      <c r="I142" s="84" t="str">
        <f t="shared" si="9"/>
        <v/>
      </c>
      <c r="K142" s="89" t="str">
        <f t="shared" si="10"/>
        <v>X</v>
      </c>
    </row>
    <row r="143" spans="1:11" ht="15.75" customHeight="1">
      <c r="A143" s="23">
        <f t="shared" si="16"/>
        <v>16</v>
      </c>
      <c r="B143" s="23" t="str">
        <f>VLOOKUP($A143,ACTIVITIES!$B$2:$C$110,2,FALSE)</f>
        <v>LANDFALL CONSTRUCTION 16</v>
      </c>
      <c r="C143" s="236"/>
      <c r="D143" s="236"/>
      <c r="E143" s="236"/>
      <c r="F143" s="236"/>
      <c r="G143" s="236"/>
      <c r="H143" s="236"/>
      <c r="I143" s="84" t="str">
        <f t="shared" si="9"/>
        <v/>
      </c>
      <c r="K143" s="89" t="str">
        <f t="shared" si="10"/>
        <v>X</v>
      </c>
    </row>
    <row r="144" spans="1:11" ht="15.75" customHeight="1">
      <c r="A144" s="23">
        <f t="shared" si="16"/>
        <v>17</v>
      </c>
      <c r="B144" s="23" t="str">
        <f>VLOOKUP($A144,ACTIVITIES!$B$2:$C$110,2,FALSE)</f>
        <v>LANDFALL CONSTRUCTION 17</v>
      </c>
      <c r="C144" s="236"/>
      <c r="D144" s="236"/>
      <c r="E144" s="236"/>
      <c r="F144" s="236"/>
      <c r="G144" s="236"/>
      <c r="H144" s="236"/>
      <c r="I144" s="84" t="str">
        <f t="shared" ref="I144:I207" si="17">IF(AND(C144="",D144="",E144="",F144="",G144="",H144=""),"",MAX(C144:H144))</f>
        <v/>
      </c>
      <c r="K144" s="89" t="str">
        <f t="shared" ref="K144:K207" si="18">IF(AND(NOT(IFERROR(AVERAGE(A144),-9)=-9),IFERROR(VALUE(RIGHT(B144,1)),-9)=-9),"",IF(AND(B144="",IFERROR(VALUE(RIGHT(A144,1)),-99)=-99),"","X"))</f>
        <v>X</v>
      </c>
    </row>
    <row r="145" spans="1:11" ht="15.75" customHeight="1">
      <c r="A145" s="23">
        <f t="shared" si="16"/>
        <v>18</v>
      </c>
      <c r="B145" s="23" t="str">
        <f>VLOOKUP($A145,ACTIVITIES!$B$2:$C$110,2,FALSE)</f>
        <v>LANDFALL CONSTRUCTION 18</v>
      </c>
      <c r="C145" s="236"/>
      <c r="D145" s="236"/>
      <c r="E145" s="236"/>
      <c r="F145" s="236"/>
      <c r="G145" s="236"/>
      <c r="H145" s="236"/>
      <c r="I145" s="84" t="str">
        <f t="shared" si="17"/>
        <v/>
      </c>
      <c r="K145" s="89" t="str">
        <f t="shared" si="18"/>
        <v>X</v>
      </c>
    </row>
    <row r="146" spans="1:11" ht="15.75" customHeight="1">
      <c r="A146" s="23">
        <f t="shared" si="16"/>
        <v>19</v>
      </c>
      <c r="B146" s="23" t="str">
        <f>VLOOKUP($A146,ACTIVITIES!$B$2:$C$110,2,FALSE)</f>
        <v>LANDFALL CONSTRUCTION 19</v>
      </c>
      <c r="C146" s="236"/>
      <c r="D146" s="236"/>
      <c r="E146" s="236"/>
      <c r="F146" s="236"/>
      <c r="G146" s="236"/>
      <c r="H146" s="236"/>
      <c r="I146" s="84" t="str">
        <f t="shared" si="17"/>
        <v/>
      </c>
      <c r="K146" s="89" t="str">
        <f t="shared" si="18"/>
        <v>X</v>
      </c>
    </row>
    <row r="147" spans="1:11" ht="15.75" customHeight="1">
      <c r="A147" s="23">
        <f t="shared" si="16"/>
        <v>20</v>
      </c>
      <c r="B147" s="23" t="str">
        <f>VLOOKUP($A147,ACTIVITIES!$B$2:$C$110,2,FALSE)</f>
        <v>LANDFALL CONSTRUCTION 20</v>
      </c>
      <c r="C147" s="236"/>
      <c r="D147" s="236"/>
      <c r="E147" s="236"/>
      <c r="F147" s="236"/>
      <c r="G147" s="236"/>
      <c r="H147" s="236"/>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c r="D149" s="236"/>
      <c r="E149" s="236"/>
      <c r="F149" s="236"/>
      <c r="G149" s="236"/>
      <c r="H149" s="236"/>
      <c r="I149" s="84" t="str">
        <f t="shared" si="17"/>
        <v/>
      </c>
      <c r="K149" s="89" t="str">
        <f t="shared" si="18"/>
        <v/>
      </c>
    </row>
    <row r="150" spans="1:11" ht="15.75" customHeight="1">
      <c r="A150" s="23">
        <f t="shared" ref="A150:A158" si="19">SUM(A149+1)</f>
        <v>22</v>
      </c>
      <c r="B150" s="23" t="str">
        <f>VLOOKUP($A150,ACTIVITIES!$B$2:$C$110,2,FALSE)</f>
        <v>Export cable to shore installation</v>
      </c>
      <c r="C150" s="236"/>
      <c r="D150" s="236"/>
      <c r="E150" s="236"/>
      <c r="F150" s="236"/>
      <c r="G150" s="236"/>
      <c r="H150" s="236"/>
      <c r="I150" s="84" t="str">
        <f t="shared" si="17"/>
        <v/>
      </c>
      <c r="K150" s="89" t="str">
        <f t="shared" si="18"/>
        <v/>
      </c>
    </row>
    <row r="151" spans="1:11" ht="15.75" customHeight="1">
      <c r="A151" s="23">
        <f t="shared" si="19"/>
        <v>23</v>
      </c>
      <c r="B151" s="23" t="str">
        <f>VLOOKUP($A151,ACTIVITIES!$B$2:$C$110,2,FALSE)</f>
        <v>Substation installation</v>
      </c>
      <c r="C151" s="236"/>
      <c r="D151" s="236"/>
      <c r="E151" s="236"/>
      <c r="F151" s="236"/>
      <c r="G151" s="236"/>
      <c r="H151" s="236"/>
      <c r="I151" s="84" t="str">
        <f t="shared" si="17"/>
        <v/>
      </c>
      <c r="K151" s="89" t="str">
        <f t="shared" si="18"/>
        <v/>
      </c>
    </row>
    <row r="152" spans="1:11" ht="15.75" customHeight="1">
      <c r="A152" s="23">
        <f t="shared" si="19"/>
        <v>24</v>
      </c>
      <c r="B152" s="23" t="str">
        <f>VLOOKUP($A152,ACTIVITIES!$B$2:$C$110,2,FALSE)</f>
        <v>Offshore foundation installation</v>
      </c>
      <c r="C152" s="236"/>
      <c r="D152" s="236"/>
      <c r="E152" s="236"/>
      <c r="F152" s="236"/>
      <c r="G152" s="236"/>
      <c r="H152" s="236"/>
      <c r="I152" s="84" t="str">
        <f t="shared" si="17"/>
        <v/>
      </c>
      <c r="K152" s="89" t="str">
        <f t="shared" si="18"/>
        <v/>
      </c>
    </row>
    <row r="153" spans="1:11" ht="15.75" customHeight="1">
      <c r="A153" s="23">
        <f t="shared" si="19"/>
        <v>25</v>
      </c>
      <c r="B153" s="23" t="str">
        <f>VLOOKUP($A153,ACTIVITIES!$B$2:$C$110,2,FALSE)</f>
        <v xml:space="preserve">Offshore pile driving </v>
      </c>
      <c r="C153" s="236"/>
      <c r="D153" s="236"/>
      <c r="E153" s="236"/>
      <c r="F153" s="236"/>
      <c r="G153" s="236"/>
      <c r="H153" s="236"/>
      <c r="I153" s="84" t="str">
        <f t="shared" si="17"/>
        <v/>
      </c>
      <c r="K153" s="89" t="str">
        <f t="shared" si="18"/>
        <v/>
      </c>
    </row>
    <row r="154" spans="1:11" ht="15.75" customHeight="1">
      <c r="A154" s="23">
        <f t="shared" si="19"/>
        <v>26</v>
      </c>
      <c r="B154" s="23" t="str">
        <f>VLOOKUP($A154,ACTIVITIES!$B$2:$C$110,2,FALSE)</f>
        <v>Temporary cofferdam for long dist. HDD</v>
      </c>
      <c r="C154" s="236"/>
      <c r="D154" s="236"/>
      <c r="E154" s="236"/>
      <c r="F154" s="236"/>
      <c r="G154" s="236"/>
      <c r="H154" s="236"/>
      <c r="I154" s="84" t="str">
        <f t="shared" si="17"/>
        <v/>
      </c>
      <c r="K154" s="89" t="str">
        <f t="shared" si="18"/>
        <v/>
      </c>
    </row>
    <row r="155" spans="1:11" ht="15.75" customHeight="1">
      <c r="A155" s="23">
        <f t="shared" si="19"/>
        <v>27</v>
      </c>
      <c r="B155" s="23" t="str">
        <f>VLOOKUP($A155,ACTIVITIES!$B$2:$C$110,2,FALSE)</f>
        <v>Barge and tug  WTG transportation</v>
      </c>
      <c r="C155" s="236"/>
      <c r="D155" s="236"/>
      <c r="E155" s="236"/>
      <c r="F155" s="236"/>
      <c r="G155" s="236"/>
      <c r="H155" s="236"/>
      <c r="I155" s="84" t="str">
        <f t="shared" si="17"/>
        <v/>
      </c>
      <c r="K155" s="89" t="str">
        <f t="shared" si="18"/>
        <v/>
      </c>
    </row>
    <row r="156" spans="1:11" ht="15.75" customHeight="1">
      <c r="A156" s="23">
        <f t="shared" si="19"/>
        <v>28</v>
      </c>
      <c r="B156" s="23" t="str">
        <f>VLOOKUP($A156,ACTIVITIES!$B$2:$C$110,2,FALSE)</f>
        <v>WTG installation 5 weeks/WTG</v>
      </c>
      <c r="C156" s="236"/>
      <c r="D156" s="236"/>
      <c r="E156" s="236"/>
      <c r="F156" s="236"/>
      <c r="G156" s="236"/>
      <c r="H156" s="236"/>
      <c r="I156" s="84" t="str">
        <f t="shared" si="17"/>
        <v/>
      </c>
      <c r="K156" s="89" t="str">
        <f t="shared" si="18"/>
        <v/>
      </c>
    </row>
    <row r="157" spans="1:11" ht="15.75" customHeight="1">
      <c r="A157" s="23">
        <f t="shared" si="19"/>
        <v>29</v>
      </c>
      <c r="B157" s="23" t="str">
        <f>VLOOKUP($A157,ACTIVITIES!$B$2:$C$110,2,FALSE)</f>
        <v>Crew boat travel</v>
      </c>
      <c r="C157" s="236"/>
      <c r="D157" s="236"/>
      <c r="E157" s="236"/>
      <c r="F157" s="236"/>
      <c r="G157" s="236"/>
      <c r="H157" s="236"/>
      <c r="I157" s="84" t="str">
        <f t="shared" si="17"/>
        <v/>
      </c>
      <c r="K157" s="89" t="str">
        <f t="shared" si="18"/>
        <v/>
      </c>
    </row>
    <row r="158" spans="1:11" ht="15.75" customHeight="1">
      <c r="A158" s="23">
        <f t="shared" si="19"/>
        <v>30</v>
      </c>
      <c r="B158" s="23" t="str">
        <f>VLOOKUP($A158,ACTIVITIES!$B$2:$C$110,2,FALSE)</f>
        <v>OFFSHORE CONSTRUCTION 30</v>
      </c>
      <c r="C158" s="318"/>
      <c r="D158" s="318"/>
      <c r="E158" s="318"/>
      <c r="F158" s="318"/>
      <c r="G158" s="318"/>
      <c r="H158" s="318"/>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c r="D160" s="236"/>
      <c r="E160" s="236"/>
      <c r="F160" s="236"/>
      <c r="G160" s="236"/>
      <c r="H160" s="236"/>
      <c r="I160" s="84" t="str">
        <f t="shared" si="17"/>
        <v/>
      </c>
      <c r="K160" s="89" t="str">
        <f t="shared" si="18"/>
        <v/>
      </c>
    </row>
    <row r="161" spans="1:11" ht="15.75" customHeight="1">
      <c r="A161" s="23">
        <f t="shared" ref="A161:A169" si="20">SUM(A160+1)</f>
        <v>32</v>
      </c>
      <c r="B161" s="23" t="str">
        <f>VLOOKUP($A161,ACTIVITIES!$B$2:$C$110,2,FALSE)</f>
        <v>ROV inspections at 5 year intervals</v>
      </c>
      <c r="C161" s="236"/>
      <c r="D161" s="236"/>
      <c r="E161" s="236"/>
      <c r="F161" s="236"/>
      <c r="G161" s="236"/>
      <c r="H161" s="236"/>
      <c r="I161" s="84" t="str">
        <f t="shared" si="17"/>
        <v/>
      </c>
      <c r="K161" s="89" t="str">
        <f t="shared" si="18"/>
        <v/>
      </c>
    </row>
    <row r="162" spans="1:11" ht="15.75" customHeight="1">
      <c r="A162" s="23">
        <f t="shared" si="20"/>
        <v>33</v>
      </c>
      <c r="B162" s="23" t="str">
        <f>VLOOKUP($A162,ACTIVITIES!$B$2:$C$110,2,FALSE)</f>
        <v>Subbottom profiles at 5 year intervals</v>
      </c>
      <c r="C162" s="236"/>
      <c r="D162" s="236"/>
      <c r="E162" s="236"/>
      <c r="F162" s="236"/>
      <c r="G162" s="236"/>
      <c r="H162" s="236"/>
      <c r="I162" s="84" t="str">
        <f t="shared" si="17"/>
        <v/>
      </c>
      <c r="K162" s="89" t="str">
        <f t="shared" si="18"/>
        <v/>
      </c>
    </row>
    <row r="163" spans="1:11" ht="15.75" customHeight="1">
      <c r="A163" s="23">
        <f t="shared" si="20"/>
        <v>34</v>
      </c>
      <c r="B163" s="23" t="str">
        <f>VLOOKUP($A163,ACTIVITIES!$B$2:$C$110,2,FALSE)</f>
        <v>Substation ROW maintenance</v>
      </c>
      <c r="C163" s="236"/>
      <c r="D163" s="236"/>
      <c r="E163" s="236"/>
      <c r="F163" s="236"/>
      <c r="G163" s="236"/>
      <c r="H163" s="236"/>
      <c r="I163" s="84" t="str">
        <f t="shared" si="17"/>
        <v/>
      </c>
      <c r="K163" s="89" t="str">
        <f t="shared" si="18"/>
        <v/>
      </c>
    </row>
    <row r="164" spans="1:11" ht="15.75" customHeight="1">
      <c r="A164" s="23">
        <f t="shared" si="20"/>
        <v>35</v>
      </c>
      <c r="B164" s="23" t="str">
        <f>VLOOKUP($A164,ACTIVITIES!$B$2:$C$110,2,FALSE)</f>
        <v>On and off shore environmental monitoring</v>
      </c>
      <c r="C164" s="236"/>
      <c r="D164" s="236"/>
      <c r="E164" s="236"/>
      <c r="F164" s="236"/>
      <c r="G164" s="236"/>
      <c r="H164" s="236"/>
      <c r="I164" s="84" t="str">
        <f t="shared" si="17"/>
        <v/>
      </c>
      <c r="K164" s="89" t="str">
        <f t="shared" si="18"/>
        <v/>
      </c>
    </row>
    <row r="165" spans="1:11" ht="15.75" customHeight="1">
      <c r="A165" s="23">
        <f t="shared" si="20"/>
        <v>36</v>
      </c>
      <c r="B165" s="23" t="str">
        <f>VLOOKUP($A165,ACTIVITIES!$B$2:$C$110,2,FALSE)</f>
        <v>OPERATION AND MAINTENANCE 36</v>
      </c>
      <c r="C165" s="318"/>
      <c r="D165" s="318"/>
      <c r="E165" s="318"/>
      <c r="F165" s="318"/>
      <c r="G165" s="318"/>
      <c r="H165" s="236"/>
      <c r="I165" s="84" t="str">
        <f t="shared" si="17"/>
        <v/>
      </c>
      <c r="K165" s="89" t="str">
        <f t="shared" si="18"/>
        <v>X</v>
      </c>
    </row>
    <row r="166" spans="1:11" ht="15.75" customHeight="1">
      <c r="A166" s="23">
        <f t="shared" si="20"/>
        <v>37</v>
      </c>
      <c r="B166" s="23" t="str">
        <f>VLOOKUP($A166,ACTIVITIES!$B$2:$C$110,2,FALSE)</f>
        <v>OPERATION AND MAINTENANCE 37</v>
      </c>
      <c r="C166" s="318"/>
      <c r="D166" s="318"/>
      <c r="E166" s="318"/>
      <c r="F166" s="318"/>
      <c r="G166" s="318"/>
      <c r="H166" s="236"/>
      <c r="I166" s="84" t="str">
        <f t="shared" si="17"/>
        <v/>
      </c>
      <c r="K166" s="89" t="str">
        <f t="shared" si="18"/>
        <v>X</v>
      </c>
    </row>
    <row r="167" spans="1:11" ht="15.75" customHeight="1">
      <c r="A167" s="23">
        <f t="shared" si="20"/>
        <v>38</v>
      </c>
      <c r="B167" s="23" t="str">
        <f>VLOOKUP($A167,ACTIVITIES!$B$2:$C$110,2,FALSE)</f>
        <v>OPERATION AND MAINTENANCE 38</v>
      </c>
      <c r="C167" s="318"/>
      <c r="D167" s="318"/>
      <c r="E167" s="318"/>
      <c r="F167" s="318"/>
      <c r="G167" s="318"/>
      <c r="H167" s="236"/>
      <c r="I167" s="84" t="str">
        <f t="shared" si="17"/>
        <v/>
      </c>
      <c r="K167" s="89" t="str">
        <f t="shared" si="18"/>
        <v>X</v>
      </c>
    </row>
    <row r="168" spans="1:11" ht="15.75" customHeight="1">
      <c r="A168" s="23">
        <f t="shared" si="20"/>
        <v>39</v>
      </c>
      <c r="B168" s="23" t="str">
        <f>VLOOKUP($A168,ACTIVITIES!$B$2:$C$110,2,FALSE)</f>
        <v>OPERATION AND MAINTENANCE 39</v>
      </c>
      <c r="C168" s="318"/>
      <c r="D168" s="318"/>
      <c r="E168" s="318"/>
      <c r="F168" s="318"/>
      <c r="G168" s="318"/>
      <c r="H168" s="236"/>
      <c r="I168" s="84" t="str">
        <f t="shared" si="17"/>
        <v/>
      </c>
      <c r="K168" s="89" t="str">
        <f t="shared" si="18"/>
        <v>X</v>
      </c>
    </row>
    <row r="169" spans="1:11" ht="15.75" customHeight="1">
      <c r="A169" s="23">
        <f t="shared" si="20"/>
        <v>40</v>
      </c>
      <c r="B169" s="23" t="str">
        <f>VLOOKUP($A169,ACTIVITIES!$B$2:$C$110,2,FALSE)</f>
        <v>OPERATION AND MAINTENANCE 40</v>
      </c>
      <c r="C169" s="318"/>
      <c r="D169" s="318"/>
      <c r="E169" s="318"/>
      <c r="F169" s="318"/>
      <c r="G169" s="318"/>
      <c r="H169" s="236"/>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c r="D171" s="236"/>
      <c r="E171" s="236"/>
      <c r="F171" s="236"/>
      <c r="G171" s="236"/>
      <c r="H171" s="236"/>
      <c r="I171" s="85" t="str">
        <f t="shared" si="17"/>
        <v/>
      </c>
      <c r="K171" s="89" t="str">
        <f t="shared" si="18"/>
        <v/>
      </c>
    </row>
    <row r="172" spans="1:11" ht="15.75" customHeight="1">
      <c r="A172" s="23">
        <f t="shared" ref="A172:A180" si="21">SUM(A171+1)</f>
        <v>42</v>
      </c>
      <c r="B172" s="23" t="str">
        <f>VLOOKUP($A172,ACTIVITIES!$B$2:$C$110,2,FALSE)</f>
        <v>Offshore cable abandonent</v>
      </c>
      <c r="C172" s="236"/>
      <c r="D172" s="236"/>
      <c r="E172" s="236"/>
      <c r="F172" s="236"/>
      <c r="G172" s="236"/>
      <c r="H172" s="236"/>
      <c r="I172" s="85" t="str">
        <f t="shared" si="17"/>
        <v/>
      </c>
      <c r="K172" s="89" t="str">
        <f t="shared" si="18"/>
        <v/>
      </c>
    </row>
    <row r="173" spans="1:11" ht="15.75" customHeight="1">
      <c r="A173" s="23">
        <f t="shared" si="21"/>
        <v>43</v>
      </c>
      <c r="B173" s="23" t="str">
        <f>VLOOKUP($A173,ACTIVITIES!$B$2:$C$110,2,FALSE)</f>
        <v>Demobilization</v>
      </c>
      <c r="C173" s="236"/>
      <c r="D173" s="236"/>
      <c r="E173" s="236"/>
      <c r="F173" s="236"/>
      <c r="G173" s="236"/>
      <c r="H173" s="236"/>
      <c r="I173" s="85" t="str">
        <f t="shared" si="17"/>
        <v/>
      </c>
      <c r="K173" s="89" t="str">
        <f t="shared" si="18"/>
        <v/>
      </c>
    </row>
    <row r="174" spans="1:11" ht="15.75" customHeight="1">
      <c r="A174" s="23">
        <f t="shared" si="21"/>
        <v>44</v>
      </c>
      <c r="B174" s="23" t="str">
        <f>VLOOKUP($A174,ACTIVITIES!$B$2:$C$110,2,FALSE)</f>
        <v>DECOMMISSIONING 44</v>
      </c>
      <c r="C174" s="236"/>
      <c r="D174" s="236"/>
      <c r="E174" s="236"/>
      <c r="F174" s="236"/>
      <c r="G174" s="236"/>
      <c r="H174" s="236"/>
      <c r="I174" s="85" t="str">
        <f t="shared" si="17"/>
        <v/>
      </c>
      <c r="K174" s="89" t="str">
        <f t="shared" si="18"/>
        <v>X</v>
      </c>
    </row>
    <row r="175" spans="1:11" ht="15.75" customHeight="1">
      <c r="A175" s="23">
        <f t="shared" si="21"/>
        <v>45</v>
      </c>
      <c r="B175" s="23" t="str">
        <f>VLOOKUP($A175,ACTIVITIES!$B$2:$C$110,2,FALSE)</f>
        <v>DECOMMISSIONING 45</v>
      </c>
      <c r="C175" s="236"/>
      <c r="D175" s="236"/>
      <c r="E175" s="236"/>
      <c r="F175" s="236"/>
      <c r="G175" s="236"/>
      <c r="H175" s="236"/>
      <c r="I175" s="85" t="str">
        <f t="shared" si="17"/>
        <v/>
      </c>
      <c r="K175" s="89" t="str">
        <f t="shared" si="18"/>
        <v>X</v>
      </c>
    </row>
    <row r="176" spans="1:11" ht="15.75" customHeight="1">
      <c r="A176" s="23">
        <f t="shared" si="21"/>
        <v>46</v>
      </c>
      <c r="B176" s="23" t="str">
        <f>VLOOKUP($A176,ACTIVITIES!$B$2:$C$110,2,FALSE)</f>
        <v>DECOMMISSIONING 46</v>
      </c>
      <c r="C176" s="236"/>
      <c r="D176" s="236"/>
      <c r="E176" s="236"/>
      <c r="F176" s="236"/>
      <c r="G176" s="236"/>
      <c r="H176" s="236"/>
      <c r="I176" s="85" t="str">
        <f t="shared" si="17"/>
        <v/>
      </c>
      <c r="K176" s="89" t="str">
        <f t="shared" si="18"/>
        <v>X</v>
      </c>
    </row>
    <row r="177" spans="1:11" ht="15.75" customHeight="1">
      <c r="A177" s="23">
        <f t="shared" si="21"/>
        <v>47</v>
      </c>
      <c r="B177" s="23" t="str">
        <f>VLOOKUP($A177,ACTIVITIES!$B$2:$C$110,2,FALSE)</f>
        <v>DECOMMISSIONING 47</v>
      </c>
      <c r="C177" s="236"/>
      <c r="D177" s="236"/>
      <c r="E177" s="236"/>
      <c r="F177" s="236"/>
      <c r="G177" s="236"/>
      <c r="H177" s="236"/>
      <c r="I177" s="85" t="str">
        <f t="shared" si="17"/>
        <v/>
      </c>
      <c r="K177" s="89" t="str">
        <f t="shared" si="18"/>
        <v>X</v>
      </c>
    </row>
    <row r="178" spans="1:11" ht="15.75" customHeight="1">
      <c r="A178" s="23">
        <f t="shared" si="21"/>
        <v>48</v>
      </c>
      <c r="B178" s="23" t="str">
        <f>VLOOKUP($A178,ACTIVITIES!$B$2:$C$110,2,FALSE)</f>
        <v>DECOMMISSIONING 48</v>
      </c>
      <c r="C178" s="236"/>
      <c r="D178" s="236"/>
      <c r="E178" s="236"/>
      <c r="F178" s="236"/>
      <c r="G178" s="236"/>
      <c r="H178" s="236"/>
      <c r="I178" s="85" t="str">
        <f t="shared" si="17"/>
        <v/>
      </c>
      <c r="K178" s="89" t="str">
        <f t="shared" si="18"/>
        <v>X</v>
      </c>
    </row>
    <row r="179" spans="1:11" ht="15.75" customHeight="1">
      <c r="A179" s="23">
        <f t="shared" si="21"/>
        <v>49</v>
      </c>
      <c r="B179" s="23" t="str">
        <f>VLOOKUP($A179,ACTIVITIES!$B$2:$C$110,2,FALSE)</f>
        <v>DECOMMISSIONING 49</v>
      </c>
      <c r="C179" s="236"/>
      <c r="D179" s="236"/>
      <c r="E179" s="236"/>
      <c r="F179" s="236"/>
      <c r="G179" s="236"/>
      <c r="H179" s="236"/>
      <c r="I179" s="85" t="str">
        <f t="shared" si="17"/>
        <v/>
      </c>
      <c r="K179" s="89" t="str">
        <f t="shared" si="18"/>
        <v>X</v>
      </c>
    </row>
    <row r="180" spans="1:11" ht="15.75" customHeight="1">
      <c r="A180" s="23">
        <f t="shared" si="21"/>
        <v>50</v>
      </c>
      <c r="B180" s="23" t="str">
        <f>VLOOKUP($A180,ACTIVITIES!$B$2:$C$110,2,FALSE)</f>
        <v>DECOMMISSIONING 50</v>
      </c>
      <c r="C180" s="236"/>
      <c r="D180" s="236"/>
      <c r="E180" s="236"/>
      <c r="F180" s="236"/>
      <c r="G180" s="236"/>
      <c r="H180" s="236"/>
      <c r="I180" s="85" t="str">
        <f t="shared" si="17"/>
        <v/>
      </c>
      <c r="K180" s="89" t="str">
        <f t="shared" si="18"/>
        <v>X</v>
      </c>
    </row>
    <row r="181" spans="1:11" ht="15.75" customHeight="1">
      <c r="A181" s="107" t="str">
        <f>ACTIVITIES!$H$7</f>
        <v>ACTIVITY CATEGORY 6</v>
      </c>
      <c r="B181" s="107"/>
      <c r="C181" s="243"/>
      <c r="D181" s="243"/>
      <c r="E181" s="243"/>
      <c r="F181" s="243"/>
      <c r="G181" s="243"/>
      <c r="H181" s="244"/>
      <c r="I181" s="106" t="str">
        <f t="shared" si="17"/>
        <v/>
      </c>
      <c r="K181" s="89" t="str">
        <f t="shared" si="18"/>
        <v>X</v>
      </c>
    </row>
    <row r="182" spans="1:11" ht="15.75" customHeight="1">
      <c r="A182" s="23">
        <f>SUM(A180+1)</f>
        <v>51</v>
      </c>
      <c r="B182" s="23" t="str">
        <f>VLOOKUP($A182,ACTIVITIES!$B$2:$C$110,2,FALSE)</f>
        <v>ACTIVITY CATEGORY 6 51</v>
      </c>
      <c r="C182" s="236"/>
      <c r="D182" s="236"/>
      <c r="E182" s="236"/>
      <c r="F182" s="236"/>
      <c r="G182" s="236"/>
      <c r="H182" s="236"/>
      <c r="I182" s="85" t="str">
        <f t="shared" si="17"/>
        <v/>
      </c>
      <c r="K182" s="89" t="str">
        <f t="shared" si="18"/>
        <v>X</v>
      </c>
    </row>
    <row r="183" spans="1:11" ht="15.75" customHeight="1">
      <c r="A183" s="23">
        <f t="shared" ref="A183:A191" si="22">SUM(A182+1)</f>
        <v>52</v>
      </c>
      <c r="B183" s="23" t="str">
        <f>VLOOKUP($A183,ACTIVITIES!$B$2:$C$110,2,FALSE)</f>
        <v>ACTIVITY CATEGORY 6 52</v>
      </c>
      <c r="C183" s="236"/>
      <c r="D183" s="236"/>
      <c r="E183" s="236"/>
      <c r="F183" s="236"/>
      <c r="G183" s="236"/>
      <c r="H183" s="236"/>
      <c r="I183" s="85" t="str">
        <f t="shared" si="17"/>
        <v/>
      </c>
      <c r="K183" s="89" t="str">
        <f t="shared" si="18"/>
        <v>X</v>
      </c>
    </row>
    <row r="184" spans="1:11" ht="15.75" customHeight="1">
      <c r="A184" s="23">
        <f t="shared" si="22"/>
        <v>53</v>
      </c>
      <c r="B184" s="23" t="str">
        <f>VLOOKUP($A184,ACTIVITIES!$B$2:$C$110,2,FALSE)</f>
        <v>ACTIVITY CATEGORY 6 53</v>
      </c>
      <c r="C184" s="236"/>
      <c r="D184" s="236"/>
      <c r="E184" s="236"/>
      <c r="F184" s="236"/>
      <c r="G184" s="236"/>
      <c r="H184" s="236"/>
      <c r="I184" s="85" t="str">
        <f t="shared" si="17"/>
        <v/>
      </c>
      <c r="K184" s="89" t="str">
        <f t="shared" si="18"/>
        <v>X</v>
      </c>
    </row>
    <row r="185" spans="1:11" ht="15.75" customHeight="1">
      <c r="A185" s="23">
        <f t="shared" si="22"/>
        <v>54</v>
      </c>
      <c r="B185" s="23" t="str">
        <f>VLOOKUP($A185,ACTIVITIES!$B$2:$C$110,2,FALSE)</f>
        <v>ACTIVITY CATEGORY 6 54</v>
      </c>
      <c r="C185" s="236"/>
      <c r="D185" s="236"/>
      <c r="E185" s="236"/>
      <c r="F185" s="236"/>
      <c r="G185" s="236"/>
      <c r="H185" s="236"/>
      <c r="I185" s="85" t="str">
        <f t="shared" si="17"/>
        <v/>
      </c>
      <c r="K185" s="89" t="str">
        <f t="shared" si="18"/>
        <v>X</v>
      </c>
    </row>
    <row r="186" spans="1:11" ht="15.75" customHeight="1">
      <c r="A186" s="23">
        <f t="shared" si="22"/>
        <v>55</v>
      </c>
      <c r="B186" s="23" t="str">
        <f>VLOOKUP($A186,ACTIVITIES!$B$2:$C$110,2,FALSE)</f>
        <v>ACTIVITY CATEGORY 6 55</v>
      </c>
      <c r="C186" s="236"/>
      <c r="D186" s="236"/>
      <c r="E186" s="236"/>
      <c r="F186" s="236"/>
      <c r="G186" s="236"/>
      <c r="H186" s="236"/>
      <c r="I186" s="85" t="str">
        <f t="shared" si="17"/>
        <v/>
      </c>
      <c r="K186" s="89" t="str">
        <f t="shared" si="18"/>
        <v>X</v>
      </c>
    </row>
    <row r="187" spans="1:11" ht="15.75" customHeight="1">
      <c r="A187" s="23">
        <f t="shared" si="22"/>
        <v>56</v>
      </c>
      <c r="B187" s="23" t="str">
        <f>VLOOKUP($A187,ACTIVITIES!$B$2:$C$110,2,FALSE)</f>
        <v>ACTIVITY CATEGORY 6 56</v>
      </c>
      <c r="C187" s="236"/>
      <c r="D187" s="236"/>
      <c r="E187" s="236"/>
      <c r="F187" s="236"/>
      <c r="G187" s="236"/>
      <c r="H187" s="236"/>
      <c r="I187" s="85" t="str">
        <f t="shared" si="17"/>
        <v/>
      </c>
      <c r="K187" s="89" t="str">
        <f t="shared" si="18"/>
        <v>X</v>
      </c>
    </row>
    <row r="188" spans="1:11" ht="15.75" customHeight="1">
      <c r="A188" s="23">
        <f t="shared" si="22"/>
        <v>57</v>
      </c>
      <c r="B188" s="23" t="str">
        <f>VLOOKUP($A188,ACTIVITIES!$B$2:$C$110,2,FALSE)</f>
        <v>ACTIVITY CATEGORY 6 57</v>
      </c>
      <c r="C188" s="236"/>
      <c r="D188" s="236"/>
      <c r="E188" s="236"/>
      <c r="F188" s="236"/>
      <c r="G188" s="236"/>
      <c r="H188" s="236"/>
      <c r="I188" s="85" t="str">
        <f t="shared" si="17"/>
        <v/>
      </c>
      <c r="K188" s="89" t="str">
        <f t="shared" si="18"/>
        <v>X</v>
      </c>
    </row>
    <row r="189" spans="1:11" ht="15.75" customHeight="1">
      <c r="A189" s="23">
        <f t="shared" si="22"/>
        <v>58</v>
      </c>
      <c r="B189" s="23" t="str">
        <f>VLOOKUP($A189,ACTIVITIES!$B$2:$C$110,2,FALSE)</f>
        <v>ACTIVITY CATEGORY 6 58</v>
      </c>
      <c r="C189" s="236"/>
      <c r="D189" s="236"/>
      <c r="E189" s="236"/>
      <c r="F189" s="236"/>
      <c r="G189" s="236"/>
      <c r="H189" s="236"/>
      <c r="I189" s="85" t="str">
        <f t="shared" si="17"/>
        <v/>
      </c>
      <c r="K189" s="89" t="str">
        <f t="shared" si="18"/>
        <v>X</v>
      </c>
    </row>
    <row r="190" spans="1:11" ht="15.75" customHeight="1">
      <c r="A190" s="23">
        <f t="shared" si="22"/>
        <v>59</v>
      </c>
      <c r="B190" s="23" t="str">
        <f>VLOOKUP($A190,ACTIVITIES!$B$2:$C$110,2,FALSE)</f>
        <v>ACTIVITY CATEGORY 6 59</v>
      </c>
      <c r="C190" s="236"/>
      <c r="D190" s="236"/>
      <c r="E190" s="236"/>
      <c r="F190" s="236"/>
      <c r="G190" s="236"/>
      <c r="H190" s="236"/>
      <c r="I190" s="85" t="str">
        <f t="shared" si="17"/>
        <v/>
      </c>
      <c r="K190" s="89" t="str">
        <f t="shared" si="18"/>
        <v>X</v>
      </c>
    </row>
    <row r="191" spans="1:11" ht="15.75" customHeight="1">
      <c r="A191" s="23">
        <f t="shared" si="22"/>
        <v>60</v>
      </c>
      <c r="B191" s="23" t="str">
        <f>VLOOKUP($A191,ACTIVITIES!$B$2:$C$110,2,FALSE)</f>
        <v>ACTIVITY CATEGORY 6 60</v>
      </c>
      <c r="C191" s="236"/>
      <c r="D191" s="236"/>
      <c r="E191" s="236"/>
      <c r="F191" s="236"/>
      <c r="G191" s="236"/>
      <c r="H191" s="236"/>
      <c r="I191" s="85" t="str">
        <f t="shared" si="17"/>
        <v/>
      </c>
      <c r="K191" s="89" t="str">
        <f t="shared" si="18"/>
        <v>X</v>
      </c>
    </row>
    <row r="192" spans="1:11" ht="15.75" customHeight="1">
      <c r="A192" s="107" t="str">
        <f>ACTIVITIES!$H$8</f>
        <v>ACTIVITY CATEGORY 7</v>
      </c>
      <c r="B192" s="107"/>
      <c r="C192" s="243"/>
      <c r="D192" s="243"/>
      <c r="E192" s="243"/>
      <c r="F192" s="243"/>
      <c r="G192" s="243"/>
      <c r="H192" s="244"/>
      <c r="I192" s="106" t="str">
        <f t="shared" si="17"/>
        <v/>
      </c>
      <c r="K192" s="89" t="str">
        <f t="shared" si="18"/>
        <v>X</v>
      </c>
    </row>
    <row r="193" spans="1:11" ht="15.75" customHeight="1">
      <c r="A193" s="23">
        <f>SUM(A191+1)</f>
        <v>61</v>
      </c>
      <c r="B193" s="23" t="str">
        <f>VLOOKUP($A193,ACTIVITIES!$B$2:$C$110,2,FALSE)</f>
        <v>ACTIVITY CATEGORY 7 61</v>
      </c>
      <c r="C193" s="236"/>
      <c r="D193" s="236"/>
      <c r="E193" s="236"/>
      <c r="F193" s="236"/>
      <c r="G193" s="236"/>
      <c r="H193" s="236"/>
      <c r="I193" s="85" t="str">
        <f t="shared" si="17"/>
        <v/>
      </c>
      <c r="K193" s="89" t="str">
        <f t="shared" si="18"/>
        <v>X</v>
      </c>
    </row>
    <row r="194" spans="1:11" ht="15.75" customHeight="1">
      <c r="A194" s="23">
        <f t="shared" ref="A194:A202" si="23">SUM(A193+1)</f>
        <v>62</v>
      </c>
      <c r="B194" s="23" t="str">
        <f>VLOOKUP($A194,ACTIVITIES!$B$2:$C$110,2,FALSE)</f>
        <v>ACTIVITY CATEGORY 7 62</v>
      </c>
      <c r="C194" s="236"/>
      <c r="D194" s="236"/>
      <c r="E194" s="236"/>
      <c r="F194" s="236"/>
      <c r="G194" s="236"/>
      <c r="H194" s="236"/>
      <c r="I194" s="85" t="str">
        <f t="shared" si="17"/>
        <v/>
      </c>
      <c r="K194" s="89" t="str">
        <f t="shared" si="18"/>
        <v>X</v>
      </c>
    </row>
    <row r="195" spans="1:11" ht="15.75" customHeight="1">
      <c r="A195" s="23">
        <f t="shared" si="23"/>
        <v>63</v>
      </c>
      <c r="B195" s="23" t="str">
        <f>VLOOKUP($A195,ACTIVITIES!$B$2:$C$110,2,FALSE)</f>
        <v>ACTIVITY CATEGORY 7 63</v>
      </c>
      <c r="C195" s="236"/>
      <c r="D195" s="236"/>
      <c r="E195" s="236"/>
      <c r="F195" s="236"/>
      <c r="G195" s="236"/>
      <c r="H195" s="236"/>
      <c r="I195" s="85" t="str">
        <f t="shared" si="17"/>
        <v/>
      </c>
      <c r="K195" s="89" t="str">
        <f t="shared" si="18"/>
        <v>X</v>
      </c>
    </row>
    <row r="196" spans="1:11" ht="15.75" customHeight="1">
      <c r="A196" s="23">
        <f t="shared" si="23"/>
        <v>64</v>
      </c>
      <c r="B196" s="23" t="str">
        <f>VLOOKUP($A196,ACTIVITIES!$B$2:$C$110,2,FALSE)</f>
        <v>ACTIVITY CATEGORY 7 64</v>
      </c>
      <c r="C196" s="236"/>
      <c r="D196" s="236"/>
      <c r="E196" s="236"/>
      <c r="F196" s="236"/>
      <c r="G196" s="236"/>
      <c r="H196" s="236"/>
      <c r="I196" s="85" t="str">
        <f t="shared" si="17"/>
        <v/>
      </c>
      <c r="K196" s="89" t="str">
        <f t="shared" si="18"/>
        <v>X</v>
      </c>
    </row>
    <row r="197" spans="1:11" ht="15.75" customHeight="1">
      <c r="A197" s="23">
        <f t="shared" si="23"/>
        <v>65</v>
      </c>
      <c r="B197" s="23" t="str">
        <f>VLOOKUP($A197,ACTIVITIES!$B$2:$C$110,2,FALSE)</f>
        <v>ACTIVITY CATEGORY 7 65</v>
      </c>
      <c r="C197" s="236"/>
      <c r="D197" s="236"/>
      <c r="E197" s="236"/>
      <c r="F197" s="236"/>
      <c r="G197" s="236"/>
      <c r="H197" s="236"/>
      <c r="I197" s="85" t="str">
        <f t="shared" si="17"/>
        <v/>
      </c>
      <c r="K197" s="89" t="str">
        <f t="shared" si="18"/>
        <v>X</v>
      </c>
    </row>
    <row r="198" spans="1:11" ht="15.75" customHeight="1">
      <c r="A198" s="23">
        <f t="shared" si="23"/>
        <v>66</v>
      </c>
      <c r="B198" s="23" t="str">
        <f>VLOOKUP($A198,ACTIVITIES!$B$2:$C$110,2,FALSE)</f>
        <v>ACTIVITY CATEGORY 7 66</v>
      </c>
      <c r="C198" s="236"/>
      <c r="D198" s="236"/>
      <c r="E198" s="236"/>
      <c r="F198" s="236"/>
      <c r="G198" s="236"/>
      <c r="H198" s="236"/>
      <c r="I198" s="85" t="str">
        <f t="shared" si="17"/>
        <v/>
      </c>
      <c r="K198" s="89" t="str">
        <f t="shared" si="18"/>
        <v>X</v>
      </c>
    </row>
    <row r="199" spans="1:11" ht="15.75" customHeight="1">
      <c r="A199" s="23">
        <f t="shared" si="23"/>
        <v>67</v>
      </c>
      <c r="B199" s="23" t="str">
        <f>VLOOKUP($A199,ACTIVITIES!$B$2:$C$110,2,FALSE)</f>
        <v>ACTIVITY CATEGORY 7 67</v>
      </c>
      <c r="C199" s="236"/>
      <c r="D199" s="236"/>
      <c r="E199" s="236"/>
      <c r="F199" s="236"/>
      <c r="G199" s="236"/>
      <c r="H199" s="236"/>
      <c r="I199" s="85" t="str">
        <f t="shared" si="17"/>
        <v/>
      </c>
      <c r="K199" s="89" t="str">
        <f t="shared" si="18"/>
        <v>X</v>
      </c>
    </row>
    <row r="200" spans="1:11" ht="15.75" customHeight="1">
      <c r="A200" s="23">
        <f t="shared" si="23"/>
        <v>68</v>
      </c>
      <c r="B200" s="23" t="str">
        <f>VLOOKUP($A200,ACTIVITIES!$B$2:$C$110,2,FALSE)</f>
        <v>ACTIVITY CATEGORY 7 68</v>
      </c>
      <c r="C200" s="236"/>
      <c r="D200" s="236"/>
      <c r="E200" s="236"/>
      <c r="F200" s="236"/>
      <c r="G200" s="236"/>
      <c r="H200" s="236"/>
      <c r="I200" s="85" t="str">
        <f t="shared" si="17"/>
        <v/>
      </c>
      <c r="K200" s="89" t="str">
        <f t="shared" si="18"/>
        <v>X</v>
      </c>
    </row>
    <row r="201" spans="1:11" ht="15.75" customHeight="1">
      <c r="A201" s="23">
        <f t="shared" si="23"/>
        <v>69</v>
      </c>
      <c r="B201" s="23" t="str">
        <f>VLOOKUP($A201,ACTIVITIES!$B$2:$C$110,2,FALSE)</f>
        <v>ACTIVITY CATEGORY 7 69</v>
      </c>
      <c r="C201" s="236"/>
      <c r="D201" s="236"/>
      <c r="E201" s="236"/>
      <c r="F201" s="236"/>
      <c r="G201" s="236"/>
      <c r="H201" s="236"/>
      <c r="I201" s="85" t="str">
        <f t="shared" si="17"/>
        <v/>
      </c>
      <c r="K201" s="89" t="str">
        <f t="shared" si="18"/>
        <v>X</v>
      </c>
    </row>
    <row r="202" spans="1:11" ht="15.75" customHeight="1">
      <c r="A202" s="23">
        <f t="shared" si="23"/>
        <v>70</v>
      </c>
      <c r="B202" s="23" t="str">
        <f>VLOOKUP($A202,ACTIVITIES!$B$2:$C$110,2,FALSE)</f>
        <v>ACTIVITY CATEGORY 7 70</v>
      </c>
      <c r="C202" s="236"/>
      <c r="D202" s="236"/>
      <c r="E202" s="236"/>
      <c r="F202" s="236"/>
      <c r="G202" s="236"/>
      <c r="H202" s="236"/>
      <c r="I202" s="85" t="str">
        <f t="shared" si="17"/>
        <v/>
      </c>
      <c r="K202" s="89" t="str">
        <f t="shared" si="18"/>
        <v>X</v>
      </c>
    </row>
    <row r="203" spans="1:11" ht="15.75" customHeight="1">
      <c r="A203" s="107" t="str">
        <f>ACTIVITIES!$H$9</f>
        <v>ACTIVITY CATEGORY 8</v>
      </c>
      <c r="B203" s="107"/>
      <c r="C203" s="243"/>
      <c r="D203" s="243"/>
      <c r="E203" s="243"/>
      <c r="F203" s="243"/>
      <c r="G203" s="243"/>
      <c r="H203" s="244"/>
      <c r="I203" s="106" t="str">
        <f t="shared" si="17"/>
        <v/>
      </c>
      <c r="K203" s="89" t="str">
        <f t="shared" si="18"/>
        <v>X</v>
      </c>
    </row>
    <row r="204" spans="1:11" ht="15.75" customHeight="1">
      <c r="A204" s="23">
        <f>SUM(A202+1)</f>
        <v>71</v>
      </c>
      <c r="B204" s="23" t="str">
        <f>VLOOKUP($A204,ACTIVITIES!$B$2:$C$110,2,FALSE)</f>
        <v>ACTIVITY CATEGORY 8 71</v>
      </c>
      <c r="C204" s="236"/>
      <c r="D204" s="236"/>
      <c r="E204" s="236"/>
      <c r="F204" s="236"/>
      <c r="G204" s="236"/>
      <c r="H204" s="236"/>
      <c r="I204" s="85" t="str">
        <f t="shared" si="17"/>
        <v/>
      </c>
      <c r="K204" s="89" t="str">
        <f t="shared" si="18"/>
        <v>X</v>
      </c>
    </row>
    <row r="205" spans="1:11" ht="15.75" customHeight="1">
      <c r="A205" s="23">
        <f t="shared" ref="A205:A213" si="24">SUM(A204+1)</f>
        <v>72</v>
      </c>
      <c r="B205" s="23" t="str">
        <f>VLOOKUP($A205,ACTIVITIES!$B$2:$C$110,2,FALSE)</f>
        <v>ACTIVITY CATEGORY 8 72</v>
      </c>
      <c r="C205" s="236"/>
      <c r="D205" s="236"/>
      <c r="E205" s="236"/>
      <c r="F205" s="236"/>
      <c r="G205" s="236"/>
      <c r="H205" s="236"/>
      <c r="I205" s="85" t="str">
        <f t="shared" si="17"/>
        <v/>
      </c>
      <c r="K205" s="89" t="str">
        <f t="shared" si="18"/>
        <v>X</v>
      </c>
    </row>
    <row r="206" spans="1:11" ht="15.75" customHeight="1">
      <c r="A206" s="23">
        <f t="shared" si="24"/>
        <v>73</v>
      </c>
      <c r="B206" s="23" t="str">
        <f>VLOOKUP($A206,ACTIVITIES!$B$2:$C$110,2,FALSE)</f>
        <v>ACTIVITY CATEGORY 8 73</v>
      </c>
      <c r="C206" s="236"/>
      <c r="D206" s="236"/>
      <c r="E206" s="236"/>
      <c r="F206" s="236"/>
      <c r="G206" s="236"/>
      <c r="H206" s="236"/>
      <c r="I206" s="85" t="str">
        <f t="shared" si="17"/>
        <v/>
      </c>
      <c r="K206" s="89" t="str">
        <f t="shared" si="18"/>
        <v>X</v>
      </c>
    </row>
    <row r="207" spans="1:11" ht="15.75" customHeight="1">
      <c r="A207" s="23">
        <f t="shared" si="24"/>
        <v>74</v>
      </c>
      <c r="B207" s="23" t="str">
        <f>VLOOKUP($A207,ACTIVITIES!$B$2:$C$110,2,FALSE)</f>
        <v>ACTIVITY CATEGORY 8 74</v>
      </c>
      <c r="C207" s="236"/>
      <c r="D207" s="236"/>
      <c r="E207" s="236"/>
      <c r="F207" s="236"/>
      <c r="G207" s="236"/>
      <c r="H207" s="236"/>
      <c r="I207" s="85" t="str">
        <f t="shared" si="17"/>
        <v/>
      </c>
      <c r="K207" s="89" t="str">
        <f t="shared" si="18"/>
        <v>X</v>
      </c>
    </row>
    <row r="208" spans="1:11" ht="15.75" customHeight="1">
      <c r="A208" s="23">
        <f t="shared" si="24"/>
        <v>75</v>
      </c>
      <c r="B208" s="23" t="str">
        <f>VLOOKUP($A208,ACTIVITIES!$B$2:$C$110,2,FALSE)</f>
        <v>ACTIVITY CATEGORY 8 75</v>
      </c>
      <c r="C208" s="236"/>
      <c r="D208" s="236"/>
      <c r="E208" s="236"/>
      <c r="F208" s="236"/>
      <c r="G208" s="236"/>
      <c r="H208" s="236"/>
      <c r="I208" s="85" t="str">
        <f t="shared" ref="I208:I271" si="25">IF(AND(C208="",D208="",E208="",F208="",G208="",H208=""),"",MAX(C208:H208))</f>
        <v/>
      </c>
      <c r="K208" s="89" t="str">
        <f t="shared" ref="K208:K271" si="26">IF(AND(NOT(IFERROR(AVERAGE(A208),-9)=-9),IFERROR(VALUE(RIGHT(B208,1)),-9)=-9),"",IF(AND(B208="",IFERROR(VALUE(RIGHT(A208,1)),-99)=-99),"","X"))</f>
        <v>X</v>
      </c>
    </row>
    <row r="209" spans="1:11" ht="15.75" customHeight="1">
      <c r="A209" s="23">
        <f t="shared" si="24"/>
        <v>76</v>
      </c>
      <c r="B209" s="23" t="str">
        <f>VLOOKUP($A209,ACTIVITIES!$B$2:$C$110,2,FALSE)</f>
        <v>ACTIVITY CATEGORY 8 76</v>
      </c>
      <c r="C209" s="236"/>
      <c r="D209" s="236"/>
      <c r="E209" s="236"/>
      <c r="F209" s="236"/>
      <c r="G209" s="236"/>
      <c r="H209" s="236"/>
      <c r="I209" s="85" t="str">
        <f t="shared" si="25"/>
        <v/>
      </c>
      <c r="K209" s="89" t="str">
        <f t="shared" si="26"/>
        <v>X</v>
      </c>
    </row>
    <row r="210" spans="1:11" ht="15.75" customHeight="1">
      <c r="A210" s="23">
        <f t="shared" si="24"/>
        <v>77</v>
      </c>
      <c r="B210" s="23" t="str">
        <f>VLOOKUP($A210,ACTIVITIES!$B$2:$C$110,2,FALSE)</f>
        <v>ACTIVITY CATEGORY 8 77</v>
      </c>
      <c r="C210" s="236"/>
      <c r="D210" s="236"/>
      <c r="E210" s="236"/>
      <c r="F210" s="236"/>
      <c r="G210" s="236"/>
      <c r="H210" s="236"/>
      <c r="I210" s="85" t="str">
        <f t="shared" si="25"/>
        <v/>
      </c>
      <c r="K210" s="89" t="str">
        <f t="shared" si="26"/>
        <v>X</v>
      </c>
    </row>
    <row r="211" spans="1:11" ht="15.75" customHeight="1">
      <c r="A211" s="23">
        <f t="shared" si="24"/>
        <v>78</v>
      </c>
      <c r="B211" s="23" t="str">
        <f>VLOOKUP($A211,ACTIVITIES!$B$2:$C$110,2,FALSE)</f>
        <v>ACTIVITY CATEGORY 8 78</v>
      </c>
      <c r="C211" s="236"/>
      <c r="D211" s="236"/>
      <c r="E211" s="236"/>
      <c r="F211" s="236"/>
      <c r="G211" s="236"/>
      <c r="H211" s="236"/>
      <c r="I211" s="85" t="str">
        <f t="shared" si="25"/>
        <v/>
      </c>
      <c r="K211" s="89" t="str">
        <f t="shared" si="26"/>
        <v>X</v>
      </c>
    </row>
    <row r="212" spans="1:11" ht="15.75" customHeight="1">
      <c r="A212" s="23">
        <f t="shared" si="24"/>
        <v>79</v>
      </c>
      <c r="B212" s="23" t="str">
        <f>VLOOKUP($A212,ACTIVITIES!$B$2:$C$110,2,FALSE)</f>
        <v>ACTIVITY CATEGORY 8 79</v>
      </c>
      <c r="C212" s="236"/>
      <c r="D212" s="236"/>
      <c r="E212" s="236"/>
      <c r="F212" s="236"/>
      <c r="G212" s="236"/>
      <c r="H212" s="236"/>
      <c r="I212" s="85" t="str">
        <f t="shared" si="25"/>
        <v/>
      </c>
      <c r="K212" s="89" t="str">
        <f t="shared" si="26"/>
        <v>X</v>
      </c>
    </row>
    <row r="213" spans="1:11" ht="15.75" customHeight="1">
      <c r="A213" s="23">
        <f t="shared" si="24"/>
        <v>80</v>
      </c>
      <c r="B213" s="23" t="str">
        <f>VLOOKUP($A213,ACTIVITIES!$B$2:$C$110,2,FALSE)</f>
        <v>ACTIVITY CATEGORY 8 80</v>
      </c>
      <c r="C213" s="236"/>
      <c r="D213" s="236"/>
      <c r="E213" s="236"/>
      <c r="F213" s="236"/>
      <c r="G213" s="236"/>
      <c r="H213" s="236"/>
      <c r="I213" s="85" t="str">
        <f t="shared" si="25"/>
        <v/>
      </c>
      <c r="K213" s="89" t="str">
        <f t="shared" si="26"/>
        <v>X</v>
      </c>
    </row>
    <row r="214" spans="1:11" ht="15.75" customHeight="1">
      <c r="A214" s="107" t="str">
        <f>ACTIVITIES!$H$10</f>
        <v>ACTIVITY CATEGORY 9</v>
      </c>
      <c r="B214" s="107"/>
      <c r="C214" s="243"/>
      <c r="D214" s="243"/>
      <c r="E214" s="243"/>
      <c r="F214" s="243"/>
      <c r="G214" s="243"/>
      <c r="H214" s="244"/>
      <c r="I214" s="106" t="str">
        <f t="shared" si="25"/>
        <v/>
      </c>
      <c r="K214" s="89" t="str">
        <f t="shared" si="26"/>
        <v>X</v>
      </c>
    </row>
    <row r="215" spans="1:11" ht="15.75" customHeight="1">
      <c r="A215" s="23">
        <f>SUM(A213+1)</f>
        <v>81</v>
      </c>
      <c r="B215" s="23" t="str">
        <f>VLOOKUP($A215,ACTIVITIES!$B$2:$C$110,2,FALSE)</f>
        <v>ACTIVITY CATEGORY 9 81</v>
      </c>
      <c r="C215" s="236"/>
      <c r="D215" s="236"/>
      <c r="E215" s="236"/>
      <c r="F215" s="236"/>
      <c r="G215" s="236"/>
      <c r="H215" s="236"/>
      <c r="I215" s="85" t="str">
        <f t="shared" si="25"/>
        <v/>
      </c>
      <c r="K215" s="89" t="str">
        <f t="shared" si="26"/>
        <v>X</v>
      </c>
    </row>
    <row r="216" spans="1:11" ht="15.75" customHeight="1">
      <c r="A216" s="23">
        <f t="shared" ref="A216:A224" si="27">SUM(A215+1)</f>
        <v>82</v>
      </c>
      <c r="B216" s="23" t="str">
        <f>VLOOKUP($A216,ACTIVITIES!$B$2:$C$110,2,FALSE)</f>
        <v>ACTIVITY CATEGORY 9 82</v>
      </c>
      <c r="C216" s="236"/>
      <c r="D216" s="236"/>
      <c r="E216" s="236"/>
      <c r="F216" s="236"/>
      <c r="G216" s="236"/>
      <c r="H216" s="236"/>
      <c r="I216" s="85" t="str">
        <f t="shared" si="25"/>
        <v/>
      </c>
      <c r="K216" s="89" t="str">
        <f t="shared" si="26"/>
        <v>X</v>
      </c>
    </row>
    <row r="217" spans="1:11" ht="15.75" customHeight="1">
      <c r="A217" s="23">
        <f t="shared" si="27"/>
        <v>83</v>
      </c>
      <c r="B217" s="23" t="str">
        <f>VLOOKUP($A217,ACTIVITIES!$B$2:$C$110,2,FALSE)</f>
        <v>ACTIVITY CATEGORY 9 83</v>
      </c>
      <c r="C217" s="236"/>
      <c r="D217" s="236"/>
      <c r="E217" s="236"/>
      <c r="F217" s="236"/>
      <c r="G217" s="236"/>
      <c r="H217" s="236"/>
      <c r="I217" s="85" t="str">
        <f t="shared" si="25"/>
        <v/>
      </c>
      <c r="K217" s="89" t="str">
        <f t="shared" si="26"/>
        <v>X</v>
      </c>
    </row>
    <row r="218" spans="1:11" ht="15.75" customHeight="1">
      <c r="A218" s="23">
        <f t="shared" si="27"/>
        <v>84</v>
      </c>
      <c r="B218" s="23" t="str">
        <f>VLOOKUP($A218,ACTIVITIES!$B$2:$C$110,2,FALSE)</f>
        <v>ACTIVITY CATEGORY 9 84</v>
      </c>
      <c r="C218" s="236"/>
      <c r="D218" s="236"/>
      <c r="E218" s="236"/>
      <c r="F218" s="236"/>
      <c r="G218" s="236"/>
      <c r="H218" s="236"/>
      <c r="I218" s="85" t="str">
        <f t="shared" si="25"/>
        <v/>
      </c>
      <c r="K218" s="89" t="str">
        <f t="shared" si="26"/>
        <v>X</v>
      </c>
    </row>
    <row r="219" spans="1:11" ht="15.75" customHeight="1">
      <c r="A219" s="23">
        <f t="shared" si="27"/>
        <v>85</v>
      </c>
      <c r="B219" s="23" t="str">
        <f>VLOOKUP($A219,ACTIVITIES!$B$2:$C$110,2,FALSE)</f>
        <v>ACTIVITY CATEGORY 9 85</v>
      </c>
      <c r="C219" s="236"/>
      <c r="D219" s="236"/>
      <c r="E219" s="236"/>
      <c r="F219" s="236"/>
      <c r="G219" s="236"/>
      <c r="H219" s="236"/>
      <c r="I219" s="85" t="str">
        <f t="shared" si="25"/>
        <v/>
      </c>
      <c r="K219" s="89" t="str">
        <f t="shared" si="26"/>
        <v>X</v>
      </c>
    </row>
    <row r="220" spans="1:11" ht="15.75" customHeight="1">
      <c r="A220" s="23">
        <f t="shared" si="27"/>
        <v>86</v>
      </c>
      <c r="B220" s="23" t="str">
        <f>VLOOKUP($A220,ACTIVITIES!$B$2:$C$110,2,FALSE)</f>
        <v>ACTIVITY CATEGORY 9 86</v>
      </c>
      <c r="C220" s="236"/>
      <c r="D220" s="236"/>
      <c r="E220" s="236"/>
      <c r="F220" s="236"/>
      <c r="G220" s="236"/>
      <c r="H220" s="236"/>
      <c r="I220" s="85" t="str">
        <f t="shared" si="25"/>
        <v/>
      </c>
      <c r="K220" s="89" t="str">
        <f t="shared" si="26"/>
        <v>X</v>
      </c>
    </row>
    <row r="221" spans="1:11" ht="15.75" customHeight="1">
      <c r="A221" s="23">
        <f t="shared" si="27"/>
        <v>87</v>
      </c>
      <c r="B221" s="23" t="str">
        <f>VLOOKUP($A221,ACTIVITIES!$B$2:$C$110,2,FALSE)</f>
        <v>ACTIVITY CATEGORY 9 87</v>
      </c>
      <c r="C221" s="236"/>
      <c r="D221" s="236"/>
      <c r="E221" s="236"/>
      <c r="F221" s="236"/>
      <c r="G221" s="236"/>
      <c r="H221" s="236"/>
      <c r="I221" s="85" t="str">
        <f t="shared" si="25"/>
        <v/>
      </c>
      <c r="K221" s="89" t="str">
        <f t="shared" si="26"/>
        <v>X</v>
      </c>
    </row>
    <row r="222" spans="1:11" ht="15.75" customHeight="1">
      <c r="A222" s="23">
        <f t="shared" si="27"/>
        <v>88</v>
      </c>
      <c r="B222" s="23" t="str">
        <f>VLOOKUP($A222,ACTIVITIES!$B$2:$C$110,2,FALSE)</f>
        <v>ACTIVITY CATEGORY 9 88</v>
      </c>
      <c r="C222" s="236"/>
      <c r="D222" s="236"/>
      <c r="E222" s="236"/>
      <c r="F222" s="236"/>
      <c r="G222" s="236"/>
      <c r="H222" s="236"/>
      <c r="I222" s="85" t="str">
        <f t="shared" si="25"/>
        <v/>
      </c>
      <c r="K222" s="89" t="str">
        <f t="shared" si="26"/>
        <v>X</v>
      </c>
    </row>
    <row r="223" spans="1:11" ht="15.75" customHeight="1">
      <c r="A223" s="23">
        <f t="shared" si="27"/>
        <v>89</v>
      </c>
      <c r="B223" s="23" t="str">
        <f>VLOOKUP($A223,ACTIVITIES!$B$2:$C$110,2,FALSE)</f>
        <v>ACTIVITY CATEGORY 9 89</v>
      </c>
      <c r="C223" s="236"/>
      <c r="D223" s="236"/>
      <c r="E223" s="236"/>
      <c r="F223" s="236"/>
      <c r="G223" s="236"/>
      <c r="H223" s="236"/>
      <c r="I223" s="85" t="str">
        <f t="shared" si="25"/>
        <v/>
      </c>
      <c r="K223" s="89" t="str">
        <f t="shared" si="26"/>
        <v>X</v>
      </c>
    </row>
    <row r="224" spans="1:11" ht="15.75" customHeight="1">
      <c r="A224" s="23">
        <f t="shared" si="27"/>
        <v>90</v>
      </c>
      <c r="B224" s="23" t="str">
        <f>VLOOKUP($A224,ACTIVITIES!$B$2:$C$110,2,FALSE)</f>
        <v>ACTIVITY CATEGORY 9 90</v>
      </c>
      <c r="C224" s="236"/>
      <c r="D224" s="236"/>
      <c r="E224" s="236"/>
      <c r="F224" s="236"/>
      <c r="G224" s="236"/>
      <c r="H224" s="236"/>
      <c r="I224" s="85" t="str">
        <f t="shared" si="25"/>
        <v/>
      </c>
      <c r="K224" s="89" t="str">
        <f t="shared" si="26"/>
        <v>X</v>
      </c>
    </row>
    <row r="225" spans="1:11" ht="15.75" customHeight="1">
      <c r="A225" s="107" t="str">
        <f>ACTIVITIES!$H$11</f>
        <v>ACTIVITY CATEGORY 10</v>
      </c>
      <c r="B225" s="107"/>
      <c r="C225" s="243"/>
      <c r="D225" s="243"/>
      <c r="E225" s="243"/>
      <c r="F225" s="243"/>
      <c r="G225" s="243"/>
      <c r="H225" s="244"/>
      <c r="I225" s="106" t="str">
        <f t="shared" si="25"/>
        <v/>
      </c>
      <c r="K225" s="89" t="str">
        <f t="shared" si="26"/>
        <v>X</v>
      </c>
    </row>
    <row r="226" spans="1:11" ht="15.75" customHeight="1">
      <c r="A226" s="23">
        <f>SUM(A224+1)</f>
        <v>91</v>
      </c>
      <c r="B226" s="23" t="str">
        <f>VLOOKUP($A226,ACTIVITIES!$B$2:$C$110,2,FALSE)</f>
        <v>ACTIVITY CATEGORY 10 91</v>
      </c>
      <c r="C226" s="236"/>
      <c r="D226" s="236"/>
      <c r="E226" s="236"/>
      <c r="F226" s="236"/>
      <c r="G226" s="236"/>
      <c r="H226" s="236"/>
      <c r="I226" s="85" t="str">
        <f t="shared" si="25"/>
        <v/>
      </c>
      <c r="K226" s="89" t="str">
        <f t="shared" si="26"/>
        <v>X</v>
      </c>
    </row>
    <row r="227" spans="1:11" ht="15.75" customHeight="1">
      <c r="A227" s="23">
        <f t="shared" ref="A227:A235" si="28">SUM(A226+1)</f>
        <v>92</v>
      </c>
      <c r="B227" s="23" t="str">
        <f>VLOOKUP($A227,ACTIVITIES!$B$2:$C$110,2,FALSE)</f>
        <v>ACTIVITY CATEGORY 10 92</v>
      </c>
      <c r="C227" s="236"/>
      <c r="D227" s="236"/>
      <c r="E227" s="236"/>
      <c r="F227" s="236"/>
      <c r="G227" s="236"/>
      <c r="H227" s="236"/>
      <c r="I227" s="85" t="str">
        <f t="shared" si="25"/>
        <v/>
      </c>
      <c r="K227" s="89" t="str">
        <f t="shared" si="26"/>
        <v>X</v>
      </c>
    </row>
    <row r="228" spans="1:11" ht="15.75" customHeight="1">
      <c r="A228" s="23">
        <f t="shared" si="28"/>
        <v>93</v>
      </c>
      <c r="B228" s="23" t="str">
        <f>VLOOKUP($A228,ACTIVITIES!$B$2:$C$110,2,FALSE)</f>
        <v>ACTIVITY CATEGORY 10 93</v>
      </c>
      <c r="C228" s="236"/>
      <c r="D228" s="236"/>
      <c r="E228" s="236"/>
      <c r="F228" s="236"/>
      <c r="G228" s="236"/>
      <c r="H228" s="236"/>
      <c r="I228" s="85" t="str">
        <f t="shared" si="25"/>
        <v/>
      </c>
      <c r="K228" s="89" t="str">
        <f t="shared" si="26"/>
        <v>X</v>
      </c>
    </row>
    <row r="229" spans="1:11" ht="15.75" customHeight="1">
      <c r="A229" s="23">
        <f t="shared" si="28"/>
        <v>94</v>
      </c>
      <c r="B229" s="23" t="str">
        <f>VLOOKUP($A229,ACTIVITIES!$B$2:$C$110,2,FALSE)</f>
        <v>ACTIVITY CATEGORY 10 94</v>
      </c>
      <c r="C229" s="236"/>
      <c r="D229" s="236"/>
      <c r="E229" s="236"/>
      <c r="F229" s="236"/>
      <c r="G229" s="236"/>
      <c r="H229" s="236"/>
      <c r="I229" s="85" t="str">
        <f t="shared" si="25"/>
        <v/>
      </c>
      <c r="K229" s="89" t="str">
        <f t="shared" si="26"/>
        <v>X</v>
      </c>
    </row>
    <row r="230" spans="1:11" ht="15.75" customHeight="1">
      <c r="A230" s="23">
        <f t="shared" si="28"/>
        <v>95</v>
      </c>
      <c r="B230" s="23" t="str">
        <f>VLOOKUP($A230,ACTIVITIES!$B$2:$C$110,2,FALSE)</f>
        <v>ACTIVITY CATEGORY 10 95</v>
      </c>
      <c r="C230" s="236"/>
      <c r="D230" s="236"/>
      <c r="E230" s="236"/>
      <c r="F230" s="236"/>
      <c r="G230" s="236"/>
      <c r="H230" s="236"/>
      <c r="I230" s="85" t="str">
        <f t="shared" si="25"/>
        <v/>
      </c>
      <c r="K230" s="89" t="str">
        <f t="shared" si="26"/>
        <v>X</v>
      </c>
    </row>
    <row r="231" spans="1:11" ht="15.75" customHeight="1">
      <c r="A231" s="23">
        <f t="shared" si="28"/>
        <v>96</v>
      </c>
      <c r="B231" s="23" t="str">
        <f>VLOOKUP($A231,ACTIVITIES!$B$2:$C$110,2,FALSE)</f>
        <v>ACTIVITY CATEGORY 10 96</v>
      </c>
      <c r="C231" s="236"/>
      <c r="D231" s="236"/>
      <c r="E231" s="236"/>
      <c r="F231" s="236"/>
      <c r="G231" s="236"/>
      <c r="H231" s="236"/>
      <c r="I231" s="85" t="str">
        <f t="shared" si="25"/>
        <v/>
      </c>
      <c r="K231" s="89" t="str">
        <f t="shared" si="26"/>
        <v>X</v>
      </c>
    </row>
    <row r="232" spans="1:11" ht="15.75" customHeight="1">
      <c r="A232" s="23">
        <f t="shared" si="28"/>
        <v>97</v>
      </c>
      <c r="B232" s="23" t="str">
        <f>VLOOKUP($A232,ACTIVITIES!$B$2:$C$110,2,FALSE)</f>
        <v>ACTIVITY CATEGORY 10 97</v>
      </c>
      <c r="C232" s="236"/>
      <c r="D232" s="236"/>
      <c r="E232" s="236"/>
      <c r="F232" s="236"/>
      <c r="G232" s="236"/>
      <c r="H232" s="236"/>
      <c r="I232" s="85" t="str">
        <f t="shared" si="25"/>
        <v/>
      </c>
      <c r="K232" s="89" t="str">
        <f t="shared" si="26"/>
        <v>X</v>
      </c>
    </row>
    <row r="233" spans="1:11" ht="15.75" customHeight="1">
      <c r="A233" s="23">
        <f t="shared" si="28"/>
        <v>98</v>
      </c>
      <c r="B233" s="23" t="str">
        <f>VLOOKUP($A233,ACTIVITIES!$B$2:$C$110,2,FALSE)</f>
        <v>ACTIVITY CATEGORY 10 98</v>
      </c>
      <c r="C233" s="236"/>
      <c r="D233" s="236"/>
      <c r="E233" s="236"/>
      <c r="F233" s="236"/>
      <c r="G233" s="236"/>
      <c r="H233" s="236"/>
      <c r="I233" s="85" t="str">
        <f t="shared" si="25"/>
        <v/>
      </c>
      <c r="K233" s="89" t="str">
        <f t="shared" si="26"/>
        <v>X</v>
      </c>
    </row>
    <row r="234" spans="1:11" ht="15.75" customHeight="1">
      <c r="A234" s="23">
        <f t="shared" si="28"/>
        <v>99</v>
      </c>
      <c r="B234" s="23" t="str">
        <f>VLOOKUP($A234,ACTIVITIES!$B$2:$C$110,2,FALSE)</f>
        <v>ACTIVITY CATEGORY 10 99</v>
      </c>
      <c r="C234" s="236"/>
      <c r="D234" s="236"/>
      <c r="E234" s="236"/>
      <c r="F234" s="236"/>
      <c r="G234" s="236"/>
      <c r="H234" s="236"/>
      <c r="I234" s="85" t="str">
        <f t="shared" si="25"/>
        <v/>
      </c>
      <c r="K234" s="89" t="str">
        <f t="shared" si="26"/>
        <v>X</v>
      </c>
    </row>
    <row r="235" spans="1:11" ht="15.75" customHeight="1">
      <c r="A235" s="23">
        <f t="shared" si="28"/>
        <v>100</v>
      </c>
      <c r="B235" s="23" t="str">
        <f>VLOOKUP($A235,ACTIVITIES!$B$2:$C$110,2,FALSE)</f>
        <v>ACTIVITY CATEGORY 10 100</v>
      </c>
      <c r="C235" s="236"/>
      <c r="D235" s="236"/>
      <c r="E235" s="236"/>
      <c r="F235" s="236"/>
      <c r="G235" s="236"/>
      <c r="H235" s="236"/>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c r="D239" s="236"/>
      <c r="E239" s="236"/>
      <c r="F239" s="236"/>
      <c r="G239" s="236"/>
      <c r="H239" s="236"/>
      <c r="I239" s="84" t="str">
        <f t="shared" si="25"/>
        <v/>
      </c>
      <c r="K239" s="89" t="str">
        <f t="shared" si="26"/>
        <v/>
      </c>
    </row>
    <row r="240" spans="1:11" ht="15.75" customHeight="1">
      <c r="A240" s="23">
        <f t="shared" ref="A240:A248" si="29">SUM(A239+1)</f>
        <v>2</v>
      </c>
      <c r="B240" s="23" t="str">
        <f>VLOOKUP($A240,ACTIVITIES!$B$2:$C$110,2,FALSE)</f>
        <v>Install overhead cable and taller utility poles</v>
      </c>
      <c r="C240" s="236"/>
      <c r="D240" s="236"/>
      <c r="E240" s="236"/>
      <c r="F240" s="236"/>
      <c r="G240" s="236"/>
      <c r="H240" s="236"/>
      <c r="I240" s="84" t="str">
        <f t="shared" si="25"/>
        <v/>
      </c>
      <c r="K240" s="89" t="str">
        <f t="shared" si="26"/>
        <v/>
      </c>
    </row>
    <row r="241" spans="1:11" ht="15.75" customHeight="1">
      <c r="A241" s="23">
        <f t="shared" si="29"/>
        <v>3</v>
      </c>
      <c r="B241" s="23" t="str">
        <f>VLOOKUP($A241,ACTIVITIES!$B$2:$C$110,2,FALSE)</f>
        <v>Install cables and trench excavation</v>
      </c>
      <c r="C241" s="236"/>
      <c r="D241" s="236"/>
      <c r="E241" s="236"/>
      <c r="F241" s="236"/>
      <c r="G241" s="236"/>
      <c r="H241" s="236"/>
      <c r="I241" s="84" t="str">
        <f t="shared" si="25"/>
        <v/>
      </c>
      <c r="K241" s="89" t="str">
        <f t="shared" si="26"/>
        <v/>
      </c>
    </row>
    <row r="242" spans="1:11" ht="15.75" customHeight="1">
      <c r="A242" s="23">
        <f t="shared" si="29"/>
        <v>4</v>
      </c>
      <c r="B242" s="23" t="str">
        <f>VLOOKUP($A242,ACTIVITIES!$B$2:$C$110,2,FALSE)</f>
        <v>Install onshore cable ROW construction</v>
      </c>
      <c r="C242" s="236"/>
      <c r="D242" s="236"/>
      <c r="E242" s="236"/>
      <c r="F242" s="236"/>
      <c r="G242" s="236"/>
      <c r="H242" s="236"/>
      <c r="I242" s="84" t="str">
        <f t="shared" si="25"/>
        <v/>
      </c>
      <c r="K242" s="89" t="str">
        <f t="shared" si="26"/>
        <v/>
      </c>
    </row>
    <row r="243" spans="1:11" ht="15.75" customHeight="1">
      <c r="A243" s="23">
        <f t="shared" si="29"/>
        <v>5</v>
      </c>
      <c r="B243" s="23" t="str">
        <f>VLOOKUP($A243,ACTIVITIES!$B$2:$C$110,2,FALSE)</f>
        <v>Install onshore vehicle use and travel</v>
      </c>
      <c r="C243" s="236"/>
      <c r="D243" s="236"/>
      <c r="E243" s="236"/>
      <c r="F243" s="236"/>
      <c r="G243" s="236"/>
      <c r="H243" s="236"/>
      <c r="I243" s="84" t="str">
        <f t="shared" si="25"/>
        <v/>
      </c>
      <c r="K243" s="89" t="str">
        <f t="shared" si="26"/>
        <v/>
      </c>
    </row>
    <row r="244" spans="1:11" ht="15.75" customHeight="1">
      <c r="A244" s="23">
        <f t="shared" si="29"/>
        <v>6</v>
      </c>
      <c r="B244" s="23" t="str">
        <f>VLOOKUP($A244,ACTIVITIES!$B$2:$C$110,2,FALSE)</f>
        <v>ONSHORE CONSTRUCTION 6</v>
      </c>
      <c r="C244" s="236"/>
      <c r="D244" s="236"/>
      <c r="E244" s="236"/>
      <c r="F244" s="236"/>
      <c r="G244" s="236"/>
      <c r="H244" s="236"/>
      <c r="I244" s="84" t="str">
        <f t="shared" si="25"/>
        <v/>
      </c>
      <c r="K244" s="89" t="str">
        <f t="shared" si="26"/>
        <v>X</v>
      </c>
    </row>
    <row r="245" spans="1:11" ht="15.75" customHeight="1">
      <c r="A245" s="23">
        <f t="shared" si="29"/>
        <v>7</v>
      </c>
      <c r="B245" s="23" t="str">
        <f>VLOOKUP($A245,ACTIVITIES!$B$2:$C$110,2,FALSE)</f>
        <v>ONSHORE CONSTRUCTION 7</v>
      </c>
      <c r="C245" s="236"/>
      <c r="D245" s="236"/>
      <c r="E245" s="236"/>
      <c r="F245" s="236"/>
      <c r="G245" s="236"/>
      <c r="H245" s="236"/>
      <c r="I245" s="84" t="str">
        <f t="shared" si="25"/>
        <v/>
      </c>
      <c r="K245" s="89" t="str">
        <f t="shared" si="26"/>
        <v>X</v>
      </c>
    </row>
    <row r="246" spans="1:11" ht="15.75" customHeight="1">
      <c r="A246" s="23">
        <f t="shared" si="29"/>
        <v>8</v>
      </c>
      <c r="B246" s="23" t="str">
        <f>VLOOKUP($A246,ACTIVITIES!$B$2:$C$110,2,FALSE)</f>
        <v>ONSHORE CONSTRUCTION 8</v>
      </c>
      <c r="C246" s="236"/>
      <c r="D246" s="236"/>
      <c r="E246" s="236"/>
      <c r="F246" s="236"/>
      <c r="G246" s="236"/>
      <c r="H246" s="236"/>
      <c r="I246" s="84" t="str">
        <f t="shared" si="25"/>
        <v/>
      </c>
      <c r="K246" s="89" t="str">
        <f t="shared" si="26"/>
        <v>X</v>
      </c>
    </row>
    <row r="247" spans="1:11" ht="15.75" customHeight="1">
      <c r="A247" s="23">
        <f t="shared" si="29"/>
        <v>9</v>
      </c>
      <c r="B247" s="23" t="str">
        <f>VLOOKUP($A247,ACTIVITIES!$B$2:$C$110,2,FALSE)</f>
        <v>ONSHORE CONSTRUCTION 9</v>
      </c>
      <c r="C247" s="236"/>
      <c r="D247" s="236"/>
      <c r="E247" s="236"/>
      <c r="F247" s="236"/>
      <c r="G247" s="236"/>
      <c r="H247" s="236"/>
      <c r="I247" s="84" t="str">
        <f t="shared" si="25"/>
        <v/>
      </c>
      <c r="K247" s="89" t="str">
        <f t="shared" si="26"/>
        <v>X</v>
      </c>
    </row>
    <row r="248" spans="1:11" ht="15.75" customHeight="1">
      <c r="A248" s="23">
        <f t="shared" si="29"/>
        <v>10</v>
      </c>
      <c r="B248" s="23" t="str">
        <f>VLOOKUP($A248,ACTIVITIES!$B$2:$C$110,2,FALSE)</f>
        <v>ONSHORE CONSTRUCTION 10</v>
      </c>
      <c r="C248" s="236"/>
      <c r="D248" s="236"/>
      <c r="E248" s="236"/>
      <c r="F248" s="236"/>
      <c r="G248" s="236"/>
      <c r="H248" s="236"/>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7"/>
      <c r="D250" s="237"/>
      <c r="E250" s="237"/>
      <c r="F250" s="237"/>
      <c r="G250" s="237"/>
      <c r="H250" s="237"/>
      <c r="I250" s="84" t="str">
        <f t="shared" si="25"/>
        <v/>
      </c>
      <c r="K250" s="89" t="str">
        <f t="shared" si="26"/>
        <v/>
      </c>
    </row>
    <row r="251" spans="1:11" ht="15.75" customHeight="1">
      <c r="A251" s="23">
        <f t="shared" ref="A251:A259" si="30">SUM(A250+1)</f>
        <v>12</v>
      </c>
      <c r="B251" s="23" t="str">
        <f>VLOOKUP($A251,ACTIVITIES!$B$2:$C$110,2,FALSE)</f>
        <v>Landfall HDD short and long distance</v>
      </c>
      <c r="C251" s="237"/>
      <c r="D251" s="237"/>
      <c r="E251" s="237"/>
      <c r="F251" s="237"/>
      <c r="G251" s="237"/>
      <c r="H251" s="237"/>
      <c r="I251" s="84" t="str">
        <f t="shared" si="25"/>
        <v/>
      </c>
      <c r="K251" s="89" t="str">
        <f t="shared" si="26"/>
        <v/>
      </c>
    </row>
    <row r="252" spans="1:11" ht="15.75" customHeight="1">
      <c r="A252" s="23">
        <f t="shared" si="30"/>
        <v>13</v>
      </c>
      <c r="B252" s="23" t="str">
        <f>VLOOKUP($A252,ACTIVITIES!$B$2:$C$110,2,FALSE)</f>
        <v>LANDFALL CONSTRUCTION 13</v>
      </c>
      <c r="C252" s="236"/>
      <c r="D252" s="236"/>
      <c r="E252" s="236"/>
      <c r="F252" s="236"/>
      <c r="G252" s="236"/>
      <c r="H252" s="236"/>
      <c r="I252" s="84" t="str">
        <f t="shared" si="25"/>
        <v/>
      </c>
      <c r="K252" s="89" t="str">
        <f t="shared" si="26"/>
        <v>X</v>
      </c>
    </row>
    <row r="253" spans="1:11" ht="15.75" customHeight="1">
      <c r="A253" s="23">
        <f t="shared" si="30"/>
        <v>14</v>
      </c>
      <c r="B253" s="23" t="str">
        <f>VLOOKUP($A253,ACTIVITIES!$B$2:$C$110,2,FALSE)</f>
        <v>LANDFALL CONSTRUCTION 14</v>
      </c>
      <c r="C253" s="236"/>
      <c r="D253" s="236"/>
      <c r="E253" s="236"/>
      <c r="F253" s="236"/>
      <c r="G253" s="236"/>
      <c r="H253" s="236"/>
      <c r="I253" s="84" t="str">
        <f t="shared" si="25"/>
        <v/>
      </c>
      <c r="K253" s="89" t="str">
        <f t="shared" si="26"/>
        <v>X</v>
      </c>
    </row>
    <row r="254" spans="1:11" ht="15.75" customHeight="1">
      <c r="A254" s="23">
        <f t="shared" si="30"/>
        <v>15</v>
      </c>
      <c r="B254" s="23" t="str">
        <f>VLOOKUP($A254,ACTIVITIES!$B$2:$C$110,2,FALSE)</f>
        <v>LANDFALL CONSTRUCTION 15</v>
      </c>
      <c r="C254" s="236"/>
      <c r="D254" s="236"/>
      <c r="E254" s="236"/>
      <c r="F254" s="236"/>
      <c r="G254" s="236"/>
      <c r="H254" s="236"/>
      <c r="I254" s="84" t="str">
        <f t="shared" si="25"/>
        <v/>
      </c>
      <c r="K254" s="89" t="str">
        <f t="shared" si="26"/>
        <v>X</v>
      </c>
    </row>
    <row r="255" spans="1:11" ht="15.75" customHeight="1">
      <c r="A255" s="23">
        <f t="shared" si="30"/>
        <v>16</v>
      </c>
      <c r="B255" s="23" t="str">
        <f>VLOOKUP($A255,ACTIVITIES!$B$2:$C$110,2,FALSE)</f>
        <v>LANDFALL CONSTRUCTION 16</v>
      </c>
      <c r="C255" s="236"/>
      <c r="D255" s="236"/>
      <c r="E255" s="236"/>
      <c r="F255" s="236"/>
      <c r="G255" s="236"/>
      <c r="H255" s="236"/>
      <c r="I255" s="84" t="str">
        <f t="shared" si="25"/>
        <v/>
      </c>
      <c r="K255" s="89" t="str">
        <f t="shared" si="26"/>
        <v>X</v>
      </c>
    </row>
    <row r="256" spans="1:11" ht="15.75" customHeight="1">
      <c r="A256" s="23">
        <f t="shared" si="30"/>
        <v>17</v>
      </c>
      <c r="B256" s="23" t="str">
        <f>VLOOKUP($A256,ACTIVITIES!$B$2:$C$110,2,FALSE)</f>
        <v>LANDFALL CONSTRUCTION 17</v>
      </c>
      <c r="C256" s="236"/>
      <c r="D256" s="236"/>
      <c r="E256" s="236"/>
      <c r="F256" s="236"/>
      <c r="G256" s="236"/>
      <c r="H256" s="236"/>
      <c r="I256" s="84" t="str">
        <f t="shared" si="25"/>
        <v/>
      </c>
      <c r="K256" s="89" t="str">
        <f t="shared" si="26"/>
        <v>X</v>
      </c>
    </row>
    <row r="257" spans="1:11" ht="15.75" customHeight="1">
      <c r="A257" s="23">
        <f t="shared" si="30"/>
        <v>18</v>
      </c>
      <c r="B257" s="23" t="str">
        <f>VLOOKUP($A257,ACTIVITIES!$B$2:$C$110,2,FALSE)</f>
        <v>LANDFALL CONSTRUCTION 18</v>
      </c>
      <c r="C257" s="236"/>
      <c r="D257" s="236"/>
      <c r="E257" s="236"/>
      <c r="F257" s="236"/>
      <c r="G257" s="236"/>
      <c r="H257" s="236"/>
      <c r="I257" s="84" t="str">
        <f t="shared" si="25"/>
        <v/>
      </c>
      <c r="K257" s="89" t="str">
        <f t="shared" si="26"/>
        <v>X</v>
      </c>
    </row>
    <row r="258" spans="1:11" ht="15.75" customHeight="1">
      <c r="A258" s="23">
        <f t="shared" si="30"/>
        <v>19</v>
      </c>
      <c r="B258" s="23" t="str">
        <f>VLOOKUP($A258,ACTIVITIES!$B$2:$C$110,2,FALSE)</f>
        <v>LANDFALL CONSTRUCTION 19</v>
      </c>
      <c r="C258" s="236"/>
      <c r="D258" s="236"/>
      <c r="E258" s="236"/>
      <c r="F258" s="236"/>
      <c r="G258" s="236"/>
      <c r="H258" s="236"/>
      <c r="I258" s="84" t="str">
        <f t="shared" si="25"/>
        <v/>
      </c>
      <c r="K258" s="89" t="str">
        <f t="shared" si="26"/>
        <v>X</v>
      </c>
    </row>
    <row r="259" spans="1:11" ht="15.75" customHeight="1">
      <c r="A259" s="23">
        <f t="shared" si="30"/>
        <v>20</v>
      </c>
      <c r="B259" s="23" t="str">
        <f>VLOOKUP($A259,ACTIVITIES!$B$2:$C$110,2,FALSE)</f>
        <v>LANDFALL CONSTRUCTION 20</v>
      </c>
      <c r="C259" s="236"/>
      <c r="D259" s="236"/>
      <c r="E259" s="236"/>
      <c r="F259" s="236"/>
      <c r="G259" s="236"/>
      <c r="H259" s="236"/>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c r="D261" s="236"/>
      <c r="E261" s="236"/>
      <c r="F261" s="236"/>
      <c r="G261" s="236"/>
      <c r="H261" s="236"/>
      <c r="I261" s="84" t="str">
        <f t="shared" si="25"/>
        <v/>
      </c>
      <c r="K261" s="89" t="str">
        <f t="shared" si="26"/>
        <v/>
      </c>
    </row>
    <row r="262" spans="1:11" ht="15.75" customHeight="1">
      <c r="A262" s="23">
        <f t="shared" ref="A262:A270" si="31">SUM(A261+1)</f>
        <v>22</v>
      </c>
      <c r="B262" s="23" t="str">
        <f>VLOOKUP($A262,ACTIVITIES!$B$2:$C$110,2,FALSE)</f>
        <v>Export cable to shore installation</v>
      </c>
      <c r="C262" s="236"/>
      <c r="D262" s="236"/>
      <c r="E262" s="236"/>
      <c r="F262" s="236"/>
      <c r="G262" s="236"/>
      <c r="H262" s="236"/>
      <c r="I262" s="84" t="str">
        <f t="shared" si="25"/>
        <v/>
      </c>
      <c r="K262" s="89" t="str">
        <f t="shared" si="26"/>
        <v/>
      </c>
    </row>
    <row r="263" spans="1:11" ht="15.75" customHeight="1">
      <c r="A263" s="23">
        <f t="shared" si="31"/>
        <v>23</v>
      </c>
      <c r="B263" s="23" t="str">
        <f>VLOOKUP($A263,ACTIVITIES!$B$2:$C$110,2,FALSE)</f>
        <v>Substation installation</v>
      </c>
      <c r="C263" s="236"/>
      <c r="D263" s="236"/>
      <c r="E263" s="236"/>
      <c r="F263" s="236"/>
      <c r="G263" s="236"/>
      <c r="H263" s="236"/>
      <c r="I263" s="84" t="str">
        <f t="shared" si="25"/>
        <v/>
      </c>
      <c r="K263" s="89" t="str">
        <f t="shared" si="26"/>
        <v/>
      </c>
    </row>
    <row r="264" spans="1:11" ht="15.75" customHeight="1">
      <c r="A264" s="23">
        <f t="shared" si="31"/>
        <v>24</v>
      </c>
      <c r="B264" s="23" t="str">
        <f>VLOOKUP($A264,ACTIVITIES!$B$2:$C$110,2,FALSE)</f>
        <v>Offshore foundation installation</v>
      </c>
      <c r="C264" s="236"/>
      <c r="D264" s="236"/>
      <c r="E264" s="236"/>
      <c r="F264" s="236"/>
      <c r="G264" s="236"/>
      <c r="H264" s="236"/>
      <c r="I264" s="84" t="str">
        <f t="shared" si="25"/>
        <v/>
      </c>
      <c r="K264" s="89" t="str">
        <f t="shared" si="26"/>
        <v/>
      </c>
    </row>
    <row r="265" spans="1:11" ht="15.75" customHeight="1">
      <c r="A265" s="23">
        <f t="shared" si="31"/>
        <v>25</v>
      </c>
      <c r="B265" s="23" t="str">
        <f>VLOOKUP($A265,ACTIVITIES!$B$2:$C$110,2,FALSE)</f>
        <v xml:space="preserve">Offshore pile driving </v>
      </c>
      <c r="C265" s="236"/>
      <c r="D265" s="236"/>
      <c r="E265" s="236"/>
      <c r="F265" s="236"/>
      <c r="G265" s="236"/>
      <c r="H265" s="236"/>
      <c r="I265" s="84" t="str">
        <f t="shared" si="25"/>
        <v/>
      </c>
      <c r="K265" s="89" t="str">
        <f t="shared" si="26"/>
        <v/>
      </c>
    </row>
    <row r="266" spans="1:11" ht="15.75" customHeight="1">
      <c r="A266" s="23">
        <f t="shared" si="31"/>
        <v>26</v>
      </c>
      <c r="B266" s="23" t="str">
        <f>VLOOKUP($A266,ACTIVITIES!$B$2:$C$110,2,FALSE)</f>
        <v>Temporary cofferdam for long dist. HDD</v>
      </c>
      <c r="C266" s="236"/>
      <c r="D266" s="236"/>
      <c r="E266" s="236"/>
      <c r="F266" s="236"/>
      <c r="G266" s="236"/>
      <c r="H266" s="236"/>
      <c r="I266" s="84" t="str">
        <f t="shared" si="25"/>
        <v/>
      </c>
      <c r="K266" s="89" t="str">
        <f t="shared" si="26"/>
        <v/>
      </c>
    </row>
    <row r="267" spans="1:11" ht="15.75" customHeight="1">
      <c r="A267" s="23">
        <f t="shared" si="31"/>
        <v>27</v>
      </c>
      <c r="B267" s="23" t="str">
        <f>VLOOKUP($A267,ACTIVITIES!$B$2:$C$110,2,FALSE)</f>
        <v>Barge and tug  WTG transportation</v>
      </c>
      <c r="C267" s="236"/>
      <c r="D267" s="236"/>
      <c r="E267" s="236"/>
      <c r="F267" s="236"/>
      <c r="G267" s="236"/>
      <c r="H267" s="236"/>
      <c r="I267" s="84" t="str">
        <f t="shared" si="25"/>
        <v/>
      </c>
      <c r="K267" s="89" t="str">
        <f t="shared" si="26"/>
        <v/>
      </c>
    </row>
    <row r="268" spans="1:11" ht="15.75" customHeight="1">
      <c r="A268" s="23">
        <f t="shared" si="31"/>
        <v>28</v>
      </c>
      <c r="B268" s="23" t="str">
        <f>VLOOKUP($A268,ACTIVITIES!$B$2:$C$110,2,FALSE)</f>
        <v>WTG installation 5 weeks/WTG</v>
      </c>
      <c r="C268" s="236"/>
      <c r="D268" s="236"/>
      <c r="E268" s="236"/>
      <c r="F268" s="236"/>
      <c r="G268" s="236"/>
      <c r="H268" s="236"/>
      <c r="I268" s="84" t="str">
        <f t="shared" si="25"/>
        <v/>
      </c>
      <c r="K268" s="89" t="str">
        <f t="shared" si="26"/>
        <v/>
      </c>
    </row>
    <row r="269" spans="1:11" ht="15.75" customHeight="1">
      <c r="A269" s="23">
        <f t="shared" si="31"/>
        <v>29</v>
      </c>
      <c r="B269" s="23" t="str">
        <f>VLOOKUP($A269,ACTIVITIES!$B$2:$C$110,2,FALSE)</f>
        <v>Crew boat travel</v>
      </c>
      <c r="C269" s="236"/>
      <c r="D269" s="236"/>
      <c r="E269" s="236"/>
      <c r="F269" s="236"/>
      <c r="G269" s="236"/>
      <c r="H269" s="236"/>
      <c r="I269" s="84" t="str">
        <f t="shared" si="25"/>
        <v/>
      </c>
      <c r="K269" s="89" t="str">
        <f t="shared" si="26"/>
        <v/>
      </c>
    </row>
    <row r="270" spans="1:11" ht="15.75" customHeight="1">
      <c r="A270" s="23">
        <f t="shared" si="31"/>
        <v>30</v>
      </c>
      <c r="B270" s="23" t="str">
        <f>VLOOKUP($A270,ACTIVITIES!$B$2:$C$110,2,FALSE)</f>
        <v>OFFSHORE CONSTRUCTION 30</v>
      </c>
      <c r="C270" s="318"/>
      <c r="D270" s="318"/>
      <c r="E270" s="318"/>
      <c r="F270" s="318"/>
      <c r="G270" s="318"/>
      <c r="H270" s="318"/>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c r="D272" s="236"/>
      <c r="E272" s="236"/>
      <c r="F272" s="236"/>
      <c r="G272" s="236"/>
      <c r="H272" s="236"/>
      <c r="I272" s="84" t="str">
        <f t="shared" ref="I272:I335" si="32">IF(AND(C272="",D272="",E272="",F272="",G272="",H272=""),"",MAX(C272:H272))</f>
        <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c r="D273" s="236"/>
      <c r="E273" s="236"/>
      <c r="F273" s="236"/>
      <c r="G273" s="236"/>
      <c r="H273" s="236"/>
      <c r="I273" s="84" t="str">
        <f t="shared" si="32"/>
        <v/>
      </c>
      <c r="K273" s="89" t="str">
        <f t="shared" si="33"/>
        <v/>
      </c>
    </row>
    <row r="274" spans="1:11" ht="15.75" customHeight="1">
      <c r="A274" s="23">
        <f t="shared" si="34"/>
        <v>33</v>
      </c>
      <c r="B274" s="23" t="str">
        <f>VLOOKUP($A274,ACTIVITIES!$B$2:$C$110,2,FALSE)</f>
        <v>Subbottom profiles at 5 year intervals</v>
      </c>
      <c r="C274" s="236"/>
      <c r="D274" s="236"/>
      <c r="E274" s="236"/>
      <c r="F274" s="236"/>
      <c r="G274" s="236"/>
      <c r="H274" s="236"/>
      <c r="I274" s="84" t="str">
        <f t="shared" si="32"/>
        <v/>
      </c>
      <c r="K274" s="89" t="str">
        <f t="shared" si="33"/>
        <v/>
      </c>
    </row>
    <row r="275" spans="1:11" ht="15.75" customHeight="1">
      <c r="A275" s="23">
        <f t="shared" si="34"/>
        <v>34</v>
      </c>
      <c r="B275" s="23" t="str">
        <f>VLOOKUP($A275,ACTIVITIES!$B$2:$C$110,2,FALSE)</f>
        <v>Substation ROW maintenance</v>
      </c>
      <c r="C275" s="236"/>
      <c r="D275" s="236"/>
      <c r="E275" s="236"/>
      <c r="F275" s="236"/>
      <c r="G275" s="236"/>
      <c r="H275" s="236"/>
      <c r="I275" s="84" t="str">
        <f t="shared" si="32"/>
        <v/>
      </c>
      <c r="K275" s="89" t="str">
        <f t="shared" si="33"/>
        <v/>
      </c>
    </row>
    <row r="276" spans="1:11" ht="15.75" customHeight="1">
      <c r="A276" s="23">
        <f t="shared" ref="A276:A281" si="35">SUM(A275+1)</f>
        <v>35</v>
      </c>
      <c r="B276" s="23" t="str">
        <f>VLOOKUP($A276,ACTIVITIES!$B$2:$C$110,2,FALSE)</f>
        <v>On and off shore environmental monitoring</v>
      </c>
      <c r="C276" s="236"/>
      <c r="D276" s="236"/>
      <c r="E276" s="236"/>
      <c r="F276" s="236"/>
      <c r="G276" s="236"/>
      <c r="H276" s="236"/>
      <c r="I276" s="84" t="str">
        <f t="shared" si="32"/>
        <v/>
      </c>
      <c r="K276" s="89" t="str">
        <f t="shared" si="33"/>
        <v/>
      </c>
    </row>
    <row r="277" spans="1:11" ht="15.75" customHeight="1">
      <c r="A277" s="23">
        <f t="shared" si="35"/>
        <v>36</v>
      </c>
      <c r="B277" s="23" t="str">
        <f>VLOOKUP($A277,ACTIVITIES!$B$2:$C$110,2,FALSE)</f>
        <v>OPERATION AND MAINTENANCE 36</v>
      </c>
      <c r="C277" s="318"/>
      <c r="D277" s="318"/>
      <c r="E277" s="318"/>
      <c r="F277" s="318"/>
      <c r="G277" s="318"/>
      <c r="H277" s="236"/>
      <c r="I277" s="84" t="str">
        <f t="shared" si="32"/>
        <v/>
      </c>
      <c r="K277" s="89" t="str">
        <f t="shared" si="33"/>
        <v>X</v>
      </c>
    </row>
    <row r="278" spans="1:11" ht="15.75" customHeight="1">
      <c r="A278" s="23">
        <f t="shared" si="35"/>
        <v>37</v>
      </c>
      <c r="B278" s="23" t="str">
        <f>VLOOKUP($A278,ACTIVITIES!$B$2:$C$110,2,FALSE)</f>
        <v>OPERATION AND MAINTENANCE 37</v>
      </c>
      <c r="C278" s="318"/>
      <c r="D278" s="318"/>
      <c r="E278" s="318"/>
      <c r="F278" s="318"/>
      <c r="G278" s="318"/>
      <c r="H278" s="236"/>
      <c r="I278" s="84" t="str">
        <f t="shared" si="32"/>
        <v/>
      </c>
      <c r="K278" s="89" t="str">
        <f t="shared" si="33"/>
        <v>X</v>
      </c>
    </row>
    <row r="279" spans="1:11" ht="15.75" customHeight="1">
      <c r="A279" s="23">
        <f t="shared" si="35"/>
        <v>38</v>
      </c>
      <c r="B279" s="23" t="str">
        <f>VLOOKUP($A279,ACTIVITIES!$B$2:$C$110,2,FALSE)</f>
        <v>OPERATION AND MAINTENANCE 38</v>
      </c>
      <c r="C279" s="318"/>
      <c r="D279" s="318"/>
      <c r="E279" s="318"/>
      <c r="F279" s="318"/>
      <c r="G279" s="318"/>
      <c r="H279" s="236"/>
      <c r="I279" s="84" t="str">
        <f t="shared" si="32"/>
        <v/>
      </c>
      <c r="K279" s="89" t="str">
        <f t="shared" si="33"/>
        <v>X</v>
      </c>
    </row>
    <row r="280" spans="1:11" ht="15.75" customHeight="1">
      <c r="A280" s="23">
        <f t="shared" si="35"/>
        <v>39</v>
      </c>
      <c r="B280" s="23" t="str">
        <f>VLOOKUP($A280,ACTIVITIES!$B$2:$C$110,2,FALSE)</f>
        <v>OPERATION AND MAINTENANCE 39</v>
      </c>
      <c r="C280" s="318"/>
      <c r="D280" s="318"/>
      <c r="E280" s="318"/>
      <c r="F280" s="318"/>
      <c r="G280" s="318"/>
      <c r="H280" s="236"/>
      <c r="I280" s="84" t="str">
        <f t="shared" si="32"/>
        <v/>
      </c>
      <c r="K280" s="89" t="str">
        <f t="shared" si="33"/>
        <v>X</v>
      </c>
    </row>
    <row r="281" spans="1:11" ht="15.75" customHeight="1">
      <c r="A281" s="23">
        <f t="shared" si="35"/>
        <v>40</v>
      </c>
      <c r="B281" s="23" t="str">
        <f>VLOOKUP($A281,ACTIVITIES!$B$2:$C$110,2,FALSE)</f>
        <v>OPERATION AND MAINTENANCE 40</v>
      </c>
      <c r="C281" s="318"/>
      <c r="D281" s="318"/>
      <c r="E281" s="318"/>
      <c r="F281" s="318"/>
      <c r="G281" s="318"/>
      <c r="H281" s="236"/>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c r="D283" s="236"/>
      <c r="E283" s="236"/>
      <c r="F283" s="236"/>
      <c r="G283" s="236"/>
      <c r="H283" s="236"/>
      <c r="I283" s="85" t="str">
        <f t="shared" si="32"/>
        <v/>
      </c>
      <c r="K283" s="89" t="str">
        <f t="shared" si="33"/>
        <v/>
      </c>
    </row>
    <row r="284" spans="1:11" ht="15.75" customHeight="1">
      <c r="A284" s="23">
        <f t="shared" ref="A284:A292" si="36">SUM(A283+1)</f>
        <v>42</v>
      </c>
      <c r="B284" s="23" t="str">
        <f>VLOOKUP($A284,ACTIVITIES!$B$2:$C$110,2,FALSE)</f>
        <v>Offshore cable abandonent</v>
      </c>
      <c r="C284" s="236"/>
      <c r="D284" s="236"/>
      <c r="E284" s="236"/>
      <c r="F284" s="236"/>
      <c r="G284" s="236"/>
      <c r="H284" s="236"/>
      <c r="I284" s="85" t="str">
        <f t="shared" si="32"/>
        <v/>
      </c>
      <c r="K284" s="89" t="str">
        <f t="shared" si="33"/>
        <v/>
      </c>
    </row>
    <row r="285" spans="1:11" ht="15.75" customHeight="1">
      <c r="A285" s="23">
        <f t="shared" si="36"/>
        <v>43</v>
      </c>
      <c r="B285" s="23" t="str">
        <f>VLOOKUP($A285,ACTIVITIES!$B$2:$C$110,2,FALSE)</f>
        <v>Demobilization</v>
      </c>
      <c r="C285" s="236"/>
      <c r="D285" s="236"/>
      <c r="E285" s="236"/>
      <c r="F285" s="236"/>
      <c r="G285" s="236"/>
      <c r="H285" s="236"/>
      <c r="I285" s="85" t="str">
        <f t="shared" si="32"/>
        <v/>
      </c>
      <c r="K285" s="89" t="str">
        <f t="shared" si="33"/>
        <v/>
      </c>
    </row>
    <row r="286" spans="1:11" ht="15.75" customHeight="1">
      <c r="A286" s="23">
        <f t="shared" si="36"/>
        <v>44</v>
      </c>
      <c r="B286" s="23" t="str">
        <f>VLOOKUP($A286,ACTIVITIES!$B$2:$C$110,2,FALSE)</f>
        <v>DECOMMISSIONING 44</v>
      </c>
      <c r="C286" s="236"/>
      <c r="D286" s="236"/>
      <c r="E286" s="236"/>
      <c r="F286" s="236"/>
      <c r="G286" s="236"/>
      <c r="H286" s="236"/>
      <c r="I286" s="85" t="str">
        <f t="shared" si="32"/>
        <v/>
      </c>
      <c r="K286" s="89" t="str">
        <f t="shared" si="33"/>
        <v>X</v>
      </c>
    </row>
    <row r="287" spans="1:11" ht="15.75" customHeight="1">
      <c r="A287" s="23">
        <f t="shared" si="36"/>
        <v>45</v>
      </c>
      <c r="B287" s="23" t="str">
        <f>VLOOKUP($A287,ACTIVITIES!$B$2:$C$110,2,FALSE)</f>
        <v>DECOMMISSIONING 45</v>
      </c>
      <c r="C287" s="236"/>
      <c r="D287" s="236"/>
      <c r="E287" s="236"/>
      <c r="F287" s="236"/>
      <c r="G287" s="236"/>
      <c r="H287" s="236"/>
      <c r="I287" s="85" t="str">
        <f t="shared" si="32"/>
        <v/>
      </c>
      <c r="K287" s="89" t="str">
        <f t="shared" si="33"/>
        <v>X</v>
      </c>
    </row>
    <row r="288" spans="1:11" ht="15.75" customHeight="1">
      <c r="A288" s="23">
        <f t="shared" si="36"/>
        <v>46</v>
      </c>
      <c r="B288" s="23" t="str">
        <f>VLOOKUP($A288,ACTIVITIES!$B$2:$C$110,2,FALSE)</f>
        <v>DECOMMISSIONING 46</v>
      </c>
      <c r="C288" s="236"/>
      <c r="D288" s="236"/>
      <c r="E288" s="236"/>
      <c r="F288" s="236"/>
      <c r="G288" s="236"/>
      <c r="H288" s="236"/>
      <c r="I288" s="85" t="str">
        <f t="shared" si="32"/>
        <v/>
      </c>
      <c r="K288" s="89" t="str">
        <f t="shared" si="33"/>
        <v>X</v>
      </c>
    </row>
    <row r="289" spans="1:11" ht="15.75" customHeight="1">
      <c r="A289" s="23">
        <f t="shared" si="36"/>
        <v>47</v>
      </c>
      <c r="B289" s="23" t="str">
        <f>VLOOKUP($A289,ACTIVITIES!$B$2:$C$110,2,FALSE)</f>
        <v>DECOMMISSIONING 47</v>
      </c>
      <c r="C289" s="236"/>
      <c r="D289" s="236"/>
      <c r="E289" s="236"/>
      <c r="F289" s="236"/>
      <c r="G289" s="236"/>
      <c r="H289" s="236"/>
      <c r="I289" s="85" t="str">
        <f t="shared" si="32"/>
        <v/>
      </c>
      <c r="K289" s="89" t="str">
        <f t="shared" si="33"/>
        <v>X</v>
      </c>
    </row>
    <row r="290" spans="1:11" ht="15.75" customHeight="1">
      <c r="A290" s="23">
        <f t="shared" si="36"/>
        <v>48</v>
      </c>
      <c r="B290" s="23" t="str">
        <f>VLOOKUP($A290,ACTIVITIES!$B$2:$C$110,2,FALSE)</f>
        <v>DECOMMISSIONING 48</v>
      </c>
      <c r="C290" s="236"/>
      <c r="D290" s="236"/>
      <c r="E290" s="236"/>
      <c r="F290" s="236"/>
      <c r="G290" s="236"/>
      <c r="H290" s="236"/>
      <c r="I290" s="85" t="str">
        <f t="shared" si="32"/>
        <v/>
      </c>
      <c r="K290" s="89" t="str">
        <f t="shared" si="33"/>
        <v>X</v>
      </c>
    </row>
    <row r="291" spans="1:11" ht="15.75" customHeight="1">
      <c r="A291" s="23">
        <f t="shared" si="36"/>
        <v>49</v>
      </c>
      <c r="B291" s="23" t="str">
        <f>VLOOKUP($A291,ACTIVITIES!$B$2:$C$110,2,FALSE)</f>
        <v>DECOMMISSIONING 49</v>
      </c>
      <c r="C291" s="236"/>
      <c r="D291" s="236"/>
      <c r="E291" s="236"/>
      <c r="F291" s="236"/>
      <c r="G291" s="236"/>
      <c r="H291" s="236"/>
      <c r="I291" s="85" t="str">
        <f t="shared" si="32"/>
        <v/>
      </c>
      <c r="K291" s="89" t="str">
        <f t="shared" si="33"/>
        <v>X</v>
      </c>
    </row>
    <row r="292" spans="1:11" ht="15.75" customHeight="1">
      <c r="A292" s="23">
        <f t="shared" si="36"/>
        <v>50</v>
      </c>
      <c r="B292" s="23" t="str">
        <f>VLOOKUP($A292,ACTIVITIES!$B$2:$C$110,2,FALSE)</f>
        <v>DECOMMISSIONING 50</v>
      </c>
      <c r="C292" s="236"/>
      <c r="D292" s="236"/>
      <c r="E292" s="236"/>
      <c r="F292" s="236"/>
      <c r="G292" s="236"/>
      <c r="H292" s="236"/>
      <c r="I292" s="85" t="str">
        <f t="shared" si="32"/>
        <v/>
      </c>
      <c r="K292" s="89" t="str">
        <f t="shared" si="33"/>
        <v>X</v>
      </c>
    </row>
    <row r="293" spans="1:11" ht="15.75" customHeight="1">
      <c r="A293" s="99" t="str">
        <f>ACTIVITIES!$H$7</f>
        <v>ACTIVITY CATEGORY 6</v>
      </c>
      <c r="B293" s="99"/>
      <c r="C293" s="247"/>
      <c r="D293" s="247"/>
      <c r="E293" s="247"/>
      <c r="F293" s="247"/>
      <c r="G293" s="247"/>
      <c r="H293" s="248"/>
      <c r="I293" s="98" t="str">
        <f t="shared" si="32"/>
        <v/>
      </c>
      <c r="K293" s="89" t="str">
        <f t="shared" si="33"/>
        <v>X</v>
      </c>
    </row>
    <row r="294" spans="1:11" ht="15.75" customHeight="1">
      <c r="A294" s="23">
        <f>SUM(A292+1)</f>
        <v>51</v>
      </c>
      <c r="B294" s="23" t="str">
        <f>VLOOKUP($A294,ACTIVITIES!$B$2:$C$110,2,FALSE)</f>
        <v>ACTIVITY CATEGORY 6 51</v>
      </c>
      <c r="C294" s="236"/>
      <c r="D294" s="236"/>
      <c r="E294" s="236"/>
      <c r="F294" s="236"/>
      <c r="G294" s="236"/>
      <c r="H294" s="236"/>
      <c r="I294" s="85" t="str">
        <f t="shared" si="32"/>
        <v/>
      </c>
      <c r="K294" s="89" t="str">
        <f t="shared" si="33"/>
        <v>X</v>
      </c>
    </row>
    <row r="295" spans="1:11" ht="15.75" customHeight="1">
      <c r="A295" s="23">
        <f t="shared" ref="A295:A303" si="37">SUM(A294+1)</f>
        <v>52</v>
      </c>
      <c r="B295" s="23" t="str">
        <f>VLOOKUP($A295,ACTIVITIES!$B$2:$C$110,2,FALSE)</f>
        <v>ACTIVITY CATEGORY 6 52</v>
      </c>
      <c r="C295" s="236"/>
      <c r="D295" s="236"/>
      <c r="E295" s="236"/>
      <c r="F295" s="236"/>
      <c r="G295" s="236"/>
      <c r="H295" s="236"/>
      <c r="I295" s="85" t="str">
        <f t="shared" si="32"/>
        <v/>
      </c>
      <c r="K295" s="89" t="str">
        <f t="shared" si="33"/>
        <v>X</v>
      </c>
    </row>
    <row r="296" spans="1:11" ht="15.75" customHeight="1">
      <c r="A296" s="23">
        <f t="shared" si="37"/>
        <v>53</v>
      </c>
      <c r="B296" s="23" t="str">
        <f>VLOOKUP($A296,ACTIVITIES!$B$2:$C$110,2,FALSE)</f>
        <v>ACTIVITY CATEGORY 6 53</v>
      </c>
      <c r="C296" s="236"/>
      <c r="D296" s="236"/>
      <c r="E296" s="236"/>
      <c r="F296" s="236"/>
      <c r="G296" s="236"/>
      <c r="H296" s="236"/>
      <c r="I296" s="85" t="str">
        <f t="shared" si="32"/>
        <v/>
      </c>
      <c r="K296" s="89" t="str">
        <f t="shared" si="33"/>
        <v>X</v>
      </c>
    </row>
    <row r="297" spans="1:11" ht="15.75" customHeight="1">
      <c r="A297" s="23">
        <f t="shared" si="37"/>
        <v>54</v>
      </c>
      <c r="B297" s="23" t="str">
        <f>VLOOKUP($A297,ACTIVITIES!$B$2:$C$110,2,FALSE)</f>
        <v>ACTIVITY CATEGORY 6 54</v>
      </c>
      <c r="C297" s="236"/>
      <c r="D297" s="236"/>
      <c r="E297" s="236"/>
      <c r="F297" s="236"/>
      <c r="G297" s="236"/>
      <c r="H297" s="236"/>
      <c r="I297" s="85" t="str">
        <f t="shared" si="32"/>
        <v/>
      </c>
      <c r="K297" s="89" t="str">
        <f t="shared" si="33"/>
        <v>X</v>
      </c>
    </row>
    <row r="298" spans="1:11" ht="15.75" customHeight="1">
      <c r="A298" s="23">
        <f t="shared" si="37"/>
        <v>55</v>
      </c>
      <c r="B298" s="23" t="str">
        <f>VLOOKUP($A298,ACTIVITIES!$B$2:$C$110,2,FALSE)</f>
        <v>ACTIVITY CATEGORY 6 55</v>
      </c>
      <c r="C298" s="236"/>
      <c r="D298" s="236"/>
      <c r="E298" s="236"/>
      <c r="F298" s="236"/>
      <c r="G298" s="236"/>
      <c r="H298" s="236"/>
      <c r="I298" s="85" t="str">
        <f t="shared" si="32"/>
        <v/>
      </c>
      <c r="K298" s="89" t="str">
        <f t="shared" si="33"/>
        <v>X</v>
      </c>
    </row>
    <row r="299" spans="1:11" ht="15.75" customHeight="1">
      <c r="A299" s="23">
        <f t="shared" si="37"/>
        <v>56</v>
      </c>
      <c r="B299" s="23" t="str">
        <f>VLOOKUP($A299,ACTIVITIES!$B$2:$C$110,2,FALSE)</f>
        <v>ACTIVITY CATEGORY 6 56</v>
      </c>
      <c r="C299" s="236"/>
      <c r="D299" s="236"/>
      <c r="E299" s="236"/>
      <c r="F299" s="236"/>
      <c r="G299" s="236"/>
      <c r="H299" s="236"/>
      <c r="I299" s="85" t="str">
        <f t="shared" si="32"/>
        <v/>
      </c>
      <c r="K299" s="89" t="str">
        <f t="shared" si="33"/>
        <v>X</v>
      </c>
    </row>
    <row r="300" spans="1:11" ht="15.75" customHeight="1">
      <c r="A300" s="23">
        <f t="shared" si="37"/>
        <v>57</v>
      </c>
      <c r="B300" s="23" t="str">
        <f>VLOOKUP($A300,ACTIVITIES!$B$2:$C$110,2,FALSE)</f>
        <v>ACTIVITY CATEGORY 6 57</v>
      </c>
      <c r="C300" s="236"/>
      <c r="D300" s="236"/>
      <c r="E300" s="236"/>
      <c r="F300" s="236"/>
      <c r="G300" s="236"/>
      <c r="H300" s="236"/>
      <c r="I300" s="85" t="str">
        <f t="shared" si="32"/>
        <v/>
      </c>
      <c r="K300" s="89" t="str">
        <f t="shared" si="33"/>
        <v>X</v>
      </c>
    </row>
    <row r="301" spans="1:11" ht="15.75" customHeight="1">
      <c r="A301" s="23">
        <f t="shared" si="37"/>
        <v>58</v>
      </c>
      <c r="B301" s="23" t="str">
        <f>VLOOKUP($A301,ACTIVITIES!$B$2:$C$110,2,FALSE)</f>
        <v>ACTIVITY CATEGORY 6 58</v>
      </c>
      <c r="C301" s="236"/>
      <c r="D301" s="236"/>
      <c r="E301" s="236"/>
      <c r="F301" s="236"/>
      <c r="G301" s="236"/>
      <c r="H301" s="236"/>
      <c r="I301" s="85" t="str">
        <f t="shared" si="32"/>
        <v/>
      </c>
      <c r="K301" s="89" t="str">
        <f t="shared" si="33"/>
        <v>X</v>
      </c>
    </row>
    <row r="302" spans="1:11" ht="15.75" customHeight="1">
      <c r="A302" s="23">
        <f t="shared" si="37"/>
        <v>59</v>
      </c>
      <c r="B302" s="23" t="str">
        <f>VLOOKUP($A302,ACTIVITIES!$B$2:$C$110,2,FALSE)</f>
        <v>ACTIVITY CATEGORY 6 59</v>
      </c>
      <c r="C302" s="236"/>
      <c r="D302" s="236"/>
      <c r="E302" s="236"/>
      <c r="F302" s="236"/>
      <c r="G302" s="236"/>
      <c r="H302" s="236"/>
      <c r="I302" s="85" t="str">
        <f t="shared" si="32"/>
        <v/>
      </c>
      <c r="K302" s="89" t="str">
        <f t="shared" si="33"/>
        <v>X</v>
      </c>
    </row>
    <row r="303" spans="1:11" ht="15.75" customHeight="1">
      <c r="A303" s="23">
        <f t="shared" si="37"/>
        <v>60</v>
      </c>
      <c r="B303" s="23" t="str">
        <f>VLOOKUP($A303,ACTIVITIES!$B$2:$C$110,2,FALSE)</f>
        <v>ACTIVITY CATEGORY 6 60</v>
      </c>
      <c r="C303" s="236"/>
      <c r="D303" s="236"/>
      <c r="E303" s="236"/>
      <c r="F303" s="236"/>
      <c r="G303" s="236"/>
      <c r="H303" s="236"/>
      <c r="I303" s="85" t="str">
        <f t="shared" si="32"/>
        <v/>
      </c>
      <c r="K303" s="89" t="str">
        <f t="shared" si="33"/>
        <v>X</v>
      </c>
    </row>
    <row r="304" spans="1:11" ht="15.75" customHeight="1">
      <c r="A304" s="99" t="str">
        <f>ACTIVITIES!$H$8</f>
        <v>ACTIVITY CATEGORY 7</v>
      </c>
      <c r="B304" s="99"/>
      <c r="C304" s="247"/>
      <c r="D304" s="247"/>
      <c r="E304" s="247"/>
      <c r="F304" s="247"/>
      <c r="G304" s="247"/>
      <c r="H304" s="248"/>
      <c r="I304" s="98" t="str">
        <f t="shared" si="32"/>
        <v/>
      </c>
      <c r="K304" s="89" t="str">
        <f t="shared" si="33"/>
        <v>X</v>
      </c>
    </row>
    <row r="305" spans="1:11" ht="15.75" customHeight="1">
      <c r="A305" s="23">
        <f>SUM(A303+1)</f>
        <v>61</v>
      </c>
      <c r="B305" s="23" t="str">
        <f>VLOOKUP($A305,ACTIVITIES!$B$2:$C$110,2,FALSE)</f>
        <v>ACTIVITY CATEGORY 7 61</v>
      </c>
      <c r="C305" s="236"/>
      <c r="D305" s="236"/>
      <c r="E305" s="236"/>
      <c r="F305" s="236"/>
      <c r="G305" s="236"/>
      <c r="H305" s="236"/>
      <c r="I305" s="85" t="str">
        <f t="shared" si="32"/>
        <v/>
      </c>
      <c r="K305" s="89" t="str">
        <f t="shared" si="33"/>
        <v>X</v>
      </c>
    </row>
    <row r="306" spans="1:11" ht="15.75" customHeight="1">
      <c r="A306" s="23">
        <f t="shared" ref="A306:A314" si="38">SUM(A305+1)</f>
        <v>62</v>
      </c>
      <c r="B306" s="23" t="str">
        <f>VLOOKUP($A306,ACTIVITIES!$B$2:$C$110,2,FALSE)</f>
        <v>ACTIVITY CATEGORY 7 62</v>
      </c>
      <c r="C306" s="236"/>
      <c r="D306" s="236"/>
      <c r="E306" s="236"/>
      <c r="F306" s="236"/>
      <c r="G306" s="236"/>
      <c r="H306" s="236"/>
      <c r="I306" s="85" t="str">
        <f t="shared" si="32"/>
        <v/>
      </c>
      <c r="K306" s="89" t="str">
        <f t="shared" si="33"/>
        <v>X</v>
      </c>
    </row>
    <row r="307" spans="1:11" ht="15.75" customHeight="1">
      <c r="A307" s="23">
        <f t="shared" si="38"/>
        <v>63</v>
      </c>
      <c r="B307" s="23" t="str">
        <f>VLOOKUP($A307,ACTIVITIES!$B$2:$C$110,2,FALSE)</f>
        <v>ACTIVITY CATEGORY 7 63</v>
      </c>
      <c r="C307" s="236"/>
      <c r="D307" s="236"/>
      <c r="E307" s="236"/>
      <c r="F307" s="236"/>
      <c r="G307" s="236"/>
      <c r="H307" s="236"/>
      <c r="I307" s="85" t="str">
        <f t="shared" si="32"/>
        <v/>
      </c>
      <c r="K307" s="89" t="str">
        <f t="shared" si="33"/>
        <v>X</v>
      </c>
    </row>
    <row r="308" spans="1:11" ht="15.75" customHeight="1">
      <c r="A308" s="23">
        <f t="shared" si="38"/>
        <v>64</v>
      </c>
      <c r="B308" s="23" t="str">
        <f>VLOOKUP($A308,ACTIVITIES!$B$2:$C$110,2,FALSE)</f>
        <v>ACTIVITY CATEGORY 7 64</v>
      </c>
      <c r="C308" s="236"/>
      <c r="D308" s="236"/>
      <c r="E308" s="236"/>
      <c r="F308" s="236"/>
      <c r="G308" s="236"/>
      <c r="H308" s="236"/>
      <c r="I308" s="85" t="str">
        <f t="shared" si="32"/>
        <v/>
      </c>
      <c r="K308" s="89" t="str">
        <f t="shared" si="33"/>
        <v>X</v>
      </c>
    </row>
    <row r="309" spans="1:11" ht="15.75" customHeight="1">
      <c r="A309" s="23">
        <f t="shared" si="38"/>
        <v>65</v>
      </c>
      <c r="B309" s="23" t="str">
        <f>VLOOKUP($A309,ACTIVITIES!$B$2:$C$110,2,FALSE)</f>
        <v>ACTIVITY CATEGORY 7 65</v>
      </c>
      <c r="C309" s="236"/>
      <c r="D309" s="236"/>
      <c r="E309" s="236"/>
      <c r="F309" s="236"/>
      <c r="G309" s="236"/>
      <c r="H309" s="236"/>
      <c r="I309" s="85" t="str">
        <f t="shared" si="32"/>
        <v/>
      </c>
      <c r="K309" s="89" t="str">
        <f t="shared" si="33"/>
        <v>X</v>
      </c>
    </row>
    <row r="310" spans="1:11" ht="15.75" customHeight="1">
      <c r="A310" s="23">
        <f t="shared" si="38"/>
        <v>66</v>
      </c>
      <c r="B310" s="23" t="str">
        <f>VLOOKUP($A310,ACTIVITIES!$B$2:$C$110,2,FALSE)</f>
        <v>ACTIVITY CATEGORY 7 66</v>
      </c>
      <c r="C310" s="236"/>
      <c r="D310" s="236"/>
      <c r="E310" s="236"/>
      <c r="F310" s="236"/>
      <c r="G310" s="236"/>
      <c r="H310" s="236"/>
      <c r="I310" s="85" t="str">
        <f t="shared" si="32"/>
        <v/>
      </c>
      <c r="K310" s="89" t="str">
        <f t="shared" si="33"/>
        <v>X</v>
      </c>
    </row>
    <row r="311" spans="1:11" ht="15.75" customHeight="1">
      <c r="A311" s="23">
        <f t="shared" si="38"/>
        <v>67</v>
      </c>
      <c r="B311" s="23" t="str">
        <f>VLOOKUP($A311,ACTIVITIES!$B$2:$C$110,2,FALSE)</f>
        <v>ACTIVITY CATEGORY 7 67</v>
      </c>
      <c r="C311" s="236"/>
      <c r="D311" s="236"/>
      <c r="E311" s="236"/>
      <c r="F311" s="236"/>
      <c r="G311" s="236"/>
      <c r="H311" s="236"/>
      <c r="I311" s="85" t="str">
        <f t="shared" si="32"/>
        <v/>
      </c>
      <c r="K311" s="89" t="str">
        <f t="shared" si="33"/>
        <v>X</v>
      </c>
    </row>
    <row r="312" spans="1:11" ht="15.75" customHeight="1">
      <c r="A312" s="23">
        <f t="shared" si="38"/>
        <v>68</v>
      </c>
      <c r="B312" s="23" t="str">
        <f>VLOOKUP($A312,ACTIVITIES!$B$2:$C$110,2,FALSE)</f>
        <v>ACTIVITY CATEGORY 7 68</v>
      </c>
      <c r="C312" s="236"/>
      <c r="D312" s="236"/>
      <c r="E312" s="236"/>
      <c r="F312" s="236"/>
      <c r="G312" s="236"/>
      <c r="H312" s="236"/>
      <c r="I312" s="85" t="str">
        <f t="shared" si="32"/>
        <v/>
      </c>
      <c r="K312" s="89" t="str">
        <f t="shared" si="33"/>
        <v>X</v>
      </c>
    </row>
    <row r="313" spans="1:11" ht="15.75" customHeight="1">
      <c r="A313" s="23">
        <f t="shared" si="38"/>
        <v>69</v>
      </c>
      <c r="B313" s="23" t="str">
        <f>VLOOKUP($A313,ACTIVITIES!$B$2:$C$110,2,FALSE)</f>
        <v>ACTIVITY CATEGORY 7 69</v>
      </c>
      <c r="C313" s="236"/>
      <c r="D313" s="236"/>
      <c r="E313" s="236"/>
      <c r="F313" s="236"/>
      <c r="G313" s="236"/>
      <c r="H313" s="236"/>
      <c r="I313" s="85" t="str">
        <f t="shared" si="32"/>
        <v/>
      </c>
      <c r="K313" s="89" t="str">
        <f t="shared" si="33"/>
        <v>X</v>
      </c>
    </row>
    <row r="314" spans="1:11" ht="15.75" customHeight="1">
      <c r="A314" s="23">
        <f t="shared" si="38"/>
        <v>70</v>
      </c>
      <c r="B314" s="23" t="str">
        <f>VLOOKUP($A314,ACTIVITIES!$B$2:$C$110,2,FALSE)</f>
        <v>ACTIVITY CATEGORY 7 70</v>
      </c>
      <c r="C314" s="236"/>
      <c r="D314" s="236"/>
      <c r="E314" s="236"/>
      <c r="F314" s="236"/>
      <c r="G314" s="236"/>
      <c r="H314" s="236"/>
      <c r="I314" s="85" t="str">
        <f t="shared" si="32"/>
        <v/>
      </c>
      <c r="K314" s="89" t="str">
        <f t="shared" si="33"/>
        <v>X</v>
      </c>
    </row>
    <row r="315" spans="1:11" ht="15.75" customHeight="1">
      <c r="A315" s="99" t="str">
        <f>ACTIVITIES!$H$9</f>
        <v>ACTIVITY CATEGORY 8</v>
      </c>
      <c r="B315" s="99"/>
      <c r="C315" s="247"/>
      <c r="D315" s="247"/>
      <c r="E315" s="247"/>
      <c r="F315" s="247"/>
      <c r="G315" s="247"/>
      <c r="H315" s="248"/>
      <c r="I315" s="98" t="str">
        <f t="shared" si="32"/>
        <v/>
      </c>
      <c r="K315" s="89" t="str">
        <f t="shared" si="33"/>
        <v>X</v>
      </c>
    </row>
    <row r="316" spans="1:11" ht="15.75" customHeight="1">
      <c r="A316" s="23">
        <f>SUM(A314+1)</f>
        <v>71</v>
      </c>
      <c r="B316" s="23" t="str">
        <f>VLOOKUP($A316,ACTIVITIES!$B$2:$C$110,2,FALSE)</f>
        <v>ACTIVITY CATEGORY 8 71</v>
      </c>
      <c r="C316" s="236"/>
      <c r="D316" s="236"/>
      <c r="E316" s="236"/>
      <c r="F316" s="236"/>
      <c r="G316" s="236"/>
      <c r="H316" s="236"/>
      <c r="I316" s="85" t="str">
        <f t="shared" si="32"/>
        <v/>
      </c>
      <c r="K316" s="89" t="str">
        <f t="shared" si="33"/>
        <v>X</v>
      </c>
    </row>
    <row r="317" spans="1:11" ht="15.75" customHeight="1">
      <c r="A317" s="23">
        <f t="shared" ref="A317:A325" si="39">SUM(A316+1)</f>
        <v>72</v>
      </c>
      <c r="B317" s="23" t="str">
        <f>VLOOKUP($A317,ACTIVITIES!$B$2:$C$110,2,FALSE)</f>
        <v>ACTIVITY CATEGORY 8 72</v>
      </c>
      <c r="C317" s="236"/>
      <c r="D317" s="236"/>
      <c r="E317" s="236"/>
      <c r="F317" s="236"/>
      <c r="G317" s="236"/>
      <c r="H317" s="236"/>
      <c r="I317" s="85" t="str">
        <f t="shared" si="32"/>
        <v/>
      </c>
      <c r="K317" s="89" t="str">
        <f t="shared" si="33"/>
        <v>X</v>
      </c>
    </row>
    <row r="318" spans="1:11" ht="15.75" customHeight="1">
      <c r="A318" s="23">
        <f t="shared" si="39"/>
        <v>73</v>
      </c>
      <c r="B318" s="23" t="str">
        <f>VLOOKUP($A318,ACTIVITIES!$B$2:$C$110,2,FALSE)</f>
        <v>ACTIVITY CATEGORY 8 73</v>
      </c>
      <c r="C318" s="236"/>
      <c r="D318" s="236"/>
      <c r="E318" s="236"/>
      <c r="F318" s="236"/>
      <c r="G318" s="236"/>
      <c r="H318" s="236"/>
      <c r="I318" s="85" t="str">
        <f t="shared" si="32"/>
        <v/>
      </c>
      <c r="K318" s="89" t="str">
        <f t="shared" si="33"/>
        <v>X</v>
      </c>
    </row>
    <row r="319" spans="1:11" ht="15.75" customHeight="1">
      <c r="A319" s="23">
        <f t="shared" si="39"/>
        <v>74</v>
      </c>
      <c r="B319" s="23" t="str">
        <f>VLOOKUP($A319,ACTIVITIES!$B$2:$C$110,2,FALSE)</f>
        <v>ACTIVITY CATEGORY 8 74</v>
      </c>
      <c r="C319" s="236"/>
      <c r="D319" s="236"/>
      <c r="E319" s="236"/>
      <c r="F319" s="236"/>
      <c r="G319" s="236"/>
      <c r="H319" s="236"/>
      <c r="I319" s="85" t="str">
        <f t="shared" si="32"/>
        <v/>
      </c>
      <c r="K319" s="89" t="str">
        <f t="shared" si="33"/>
        <v>X</v>
      </c>
    </row>
    <row r="320" spans="1:11" ht="15.75" customHeight="1">
      <c r="A320" s="23">
        <f t="shared" si="39"/>
        <v>75</v>
      </c>
      <c r="B320" s="23" t="str">
        <f>VLOOKUP($A320,ACTIVITIES!$B$2:$C$110,2,FALSE)</f>
        <v>ACTIVITY CATEGORY 8 75</v>
      </c>
      <c r="C320" s="236"/>
      <c r="D320" s="236"/>
      <c r="E320" s="236"/>
      <c r="F320" s="236"/>
      <c r="G320" s="236"/>
      <c r="H320" s="236"/>
      <c r="I320" s="85" t="str">
        <f t="shared" si="32"/>
        <v/>
      </c>
      <c r="K320" s="89" t="str">
        <f t="shared" si="33"/>
        <v>X</v>
      </c>
    </row>
    <row r="321" spans="1:11" ht="15.75" customHeight="1">
      <c r="A321" s="23">
        <f t="shared" si="39"/>
        <v>76</v>
      </c>
      <c r="B321" s="23" t="str">
        <f>VLOOKUP($A321,ACTIVITIES!$B$2:$C$110,2,FALSE)</f>
        <v>ACTIVITY CATEGORY 8 76</v>
      </c>
      <c r="C321" s="236"/>
      <c r="D321" s="236"/>
      <c r="E321" s="236"/>
      <c r="F321" s="236"/>
      <c r="G321" s="236"/>
      <c r="H321" s="236"/>
      <c r="I321" s="85" t="str">
        <f t="shared" si="32"/>
        <v/>
      </c>
      <c r="K321" s="89" t="str">
        <f t="shared" si="33"/>
        <v>X</v>
      </c>
    </row>
    <row r="322" spans="1:11" ht="15.75" customHeight="1">
      <c r="A322" s="23">
        <f t="shared" si="39"/>
        <v>77</v>
      </c>
      <c r="B322" s="23" t="str">
        <f>VLOOKUP($A322,ACTIVITIES!$B$2:$C$110,2,FALSE)</f>
        <v>ACTIVITY CATEGORY 8 77</v>
      </c>
      <c r="C322" s="236"/>
      <c r="D322" s="236"/>
      <c r="E322" s="236"/>
      <c r="F322" s="236"/>
      <c r="G322" s="236"/>
      <c r="H322" s="236"/>
      <c r="I322" s="85" t="str">
        <f t="shared" si="32"/>
        <v/>
      </c>
      <c r="K322" s="89" t="str">
        <f t="shared" si="33"/>
        <v>X</v>
      </c>
    </row>
    <row r="323" spans="1:11" ht="15.75" customHeight="1">
      <c r="A323" s="23">
        <f t="shared" si="39"/>
        <v>78</v>
      </c>
      <c r="B323" s="23" t="str">
        <f>VLOOKUP($A323,ACTIVITIES!$B$2:$C$110,2,FALSE)</f>
        <v>ACTIVITY CATEGORY 8 78</v>
      </c>
      <c r="C323" s="236"/>
      <c r="D323" s="236"/>
      <c r="E323" s="236"/>
      <c r="F323" s="236"/>
      <c r="G323" s="236"/>
      <c r="H323" s="236"/>
      <c r="I323" s="85" t="str">
        <f t="shared" si="32"/>
        <v/>
      </c>
      <c r="K323" s="89" t="str">
        <f t="shared" si="33"/>
        <v>X</v>
      </c>
    </row>
    <row r="324" spans="1:11" ht="15.75" customHeight="1">
      <c r="A324" s="23">
        <f t="shared" si="39"/>
        <v>79</v>
      </c>
      <c r="B324" s="23" t="str">
        <f>VLOOKUP($A324,ACTIVITIES!$B$2:$C$110,2,FALSE)</f>
        <v>ACTIVITY CATEGORY 8 79</v>
      </c>
      <c r="C324" s="236"/>
      <c r="D324" s="236"/>
      <c r="E324" s="236"/>
      <c r="F324" s="236"/>
      <c r="G324" s="236"/>
      <c r="H324" s="236"/>
      <c r="I324" s="85" t="str">
        <f t="shared" si="32"/>
        <v/>
      </c>
      <c r="K324" s="89" t="str">
        <f t="shared" si="33"/>
        <v>X</v>
      </c>
    </row>
    <row r="325" spans="1:11" ht="15.75" customHeight="1">
      <c r="A325" s="23">
        <f t="shared" si="39"/>
        <v>80</v>
      </c>
      <c r="B325" s="23" t="str">
        <f>VLOOKUP($A325,ACTIVITIES!$B$2:$C$110,2,FALSE)</f>
        <v>ACTIVITY CATEGORY 8 80</v>
      </c>
      <c r="C325" s="236"/>
      <c r="D325" s="236"/>
      <c r="E325" s="236"/>
      <c r="F325" s="236"/>
      <c r="G325" s="236"/>
      <c r="H325" s="236"/>
      <c r="I325" s="85" t="str">
        <f t="shared" si="32"/>
        <v/>
      </c>
      <c r="K325" s="89" t="str">
        <f t="shared" si="33"/>
        <v>X</v>
      </c>
    </row>
    <row r="326" spans="1:11" ht="15.75" customHeight="1">
      <c r="A326" s="99" t="str">
        <f>ACTIVITIES!$H$10</f>
        <v>ACTIVITY CATEGORY 9</v>
      </c>
      <c r="B326" s="99"/>
      <c r="C326" s="247"/>
      <c r="D326" s="247"/>
      <c r="E326" s="247"/>
      <c r="F326" s="247"/>
      <c r="G326" s="247"/>
      <c r="H326" s="248"/>
      <c r="I326" s="98" t="str">
        <f t="shared" si="32"/>
        <v/>
      </c>
      <c r="K326" s="89" t="str">
        <f t="shared" si="33"/>
        <v>X</v>
      </c>
    </row>
    <row r="327" spans="1:11" ht="15.75" customHeight="1">
      <c r="A327" s="23">
        <f>SUM(A325+1)</f>
        <v>81</v>
      </c>
      <c r="B327" s="23" t="str">
        <f>VLOOKUP($A327,ACTIVITIES!$B$2:$C$110,2,FALSE)</f>
        <v>ACTIVITY CATEGORY 9 81</v>
      </c>
      <c r="C327" s="236"/>
      <c r="D327" s="236"/>
      <c r="E327" s="236"/>
      <c r="F327" s="236"/>
      <c r="G327" s="236"/>
      <c r="H327" s="236"/>
      <c r="I327" s="85" t="str">
        <f t="shared" si="32"/>
        <v/>
      </c>
      <c r="K327" s="89" t="str">
        <f t="shared" si="33"/>
        <v>X</v>
      </c>
    </row>
    <row r="328" spans="1:11" ht="15.75" customHeight="1">
      <c r="A328" s="23">
        <f t="shared" ref="A328:A336" si="40">SUM(A327+1)</f>
        <v>82</v>
      </c>
      <c r="B328" s="23" t="str">
        <f>VLOOKUP($A328,ACTIVITIES!$B$2:$C$110,2,FALSE)</f>
        <v>ACTIVITY CATEGORY 9 82</v>
      </c>
      <c r="C328" s="236"/>
      <c r="D328" s="236"/>
      <c r="E328" s="236"/>
      <c r="F328" s="236"/>
      <c r="G328" s="236"/>
      <c r="H328" s="236"/>
      <c r="I328" s="85" t="str">
        <f t="shared" si="32"/>
        <v/>
      </c>
      <c r="K328" s="89" t="str">
        <f t="shared" si="33"/>
        <v>X</v>
      </c>
    </row>
    <row r="329" spans="1:11" ht="15.75" customHeight="1">
      <c r="A329" s="23">
        <f t="shared" si="40"/>
        <v>83</v>
      </c>
      <c r="B329" s="23" t="str">
        <f>VLOOKUP($A329,ACTIVITIES!$B$2:$C$110,2,FALSE)</f>
        <v>ACTIVITY CATEGORY 9 83</v>
      </c>
      <c r="C329" s="236"/>
      <c r="D329" s="236"/>
      <c r="E329" s="236"/>
      <c r="F329" s="236"/>
      <c r="G329" s="236"/>
      <c r="H329" s="236"/>
      <c r="I329" s="85" t="str">
        <f t="shared" si="32"/>
        <v/>
      </c>
      <c r="K329" s="89" t="str">
        <f t="shared" si="33"/>
        <v>X</v>
      </c>
    </row>
    <row r="330" spans="1:11" ht="15.75" customHeight="1">
      <c r="A330" s="23">
        <f t="shared" si="40"/>
        <v>84</v>
      </c>
      <c r="B330" s="23" t="str">
        <f>VLOOKUP($A330,ACTIVITIES!$B$2:$C$110,2,FALSE)</f>
        <v>ACTIVITY CATEGORY 9 84</v>
      </c>
      <c r="C330" s="236"/>
      <c r="D330" s="236"/>
      <c r="E330" s="236"/>
      <c r="F330" s="236"/>
      <c r="G330" s="236"/>
      <c r="H330" s="236"/>
      <c r="I330" s="85" t="str">
        <f t="shared" si="32"/>
        <v/>
      </c>
      <c r="K330" s="89" t="str">
        <f t="shared" si="33"/>
        <v>X</v>
      </c>
    </row>
    <row r="331" spans="1:11" ht="15.75" customHeight="1">
      <c r="A331" s="23">
        <f t="shared" si="40"/>
        <v>85</v>
      </c>
      <c r="B331" s="23" t="str">
        <f>VLOOKUP($A331,ACTIVITIES!$B$2:$C$110,2,FALSE)</f>
        <v>ACTIVITY CATEGORY 9 85</v>
      </c>
      <c r="C331" s="236"/>
      <c r="D331" s="236"/>
      <c r="E331" s="236"/>
      <c r="F331" s="236"/>
      <c r="G331" s="236"/>
      <c r="H331" s="236"/>
      <c r="I331" s="85" t="str">
        <f t="shared" si="32"/>
        <v/>
      </c>
      <c r="K331" s="89" t="str">
        <f t="shared" si="33"/>
        <v>X</v>
      </c>
    </row>
    <row r="332" spans="1:11" ht="15.75" customHeight="1">
      <c r="A332" s="23">
        <f t="shared" si="40"/>
        <v>86</v>
      </c>
      <c r="B332" s="23" t="str">
        <f>VLOOKUP($A332,ACTIVITIES!$B$2:$C$110,2,FALSE)</f>
        <v>ACTIVITY CATEGORY 9 86</v>
      </c>
      <c r="C332" s="236"/>
      <c r="D332" s="236"/>
      <c r="E332" s="236"/>
      <c r="F332" s="236"/>
      <c r="G332" s="236"/>
      <c r="H332" s="236"/>
      <c r="I332" s="85" t="str">
        <f t="shared" si="32"/>
        <v/>
      </c>
      <c r="K332" s="89" t="str">
        <f t="shared" si="33"/>
        <v>X</v>
      </c>
    </row>
    <row r="333" spans="1:11" ht="15.75" customHeight="1">
      <c r="A333" s="23">
        <f t="shared" si="40"/>
        <v>87</v>
      </c>
      <c r="B333" s="23" t="str">
        <f>VLOOKUP($A333,ACTIVITIES!$B$2:$C$110,2,FALSE)</f>
        <v>ACTIVITY CATEGORY 9 87</v>
      </c>
      <c r="C333" s="236"/>
      <c r="D333" s="236"/>
      <c r="E333" s="236"/>
      <c r="F333" s="236"/>
      <c r="G333" s="236"/>
      <c r="H333" s="236"/>
      <c r="I333" s="85" t="str">
        <f t="shared" si="32"/>
        <v/>
      </c>
      <c r="K333" s="89" t="str">
        <f t="shared" si="33"/>
        <v>X</v>
      </c>
    </row>
    <row r="334" spans="1:11" ht="15.75" customHeight="1">
      <c r="A334" s="23">
        <f t="shared" si="40"/>
        <v>88</v>
      </c>
      <c r="B334" s="23" t="str">
        <f>VLOOKUP($A334,ACTIVITIES!$B$2:$C$110,2,FALSE)</f>
        <v>ACTIVITY CATEGORY 9 88</v>
      </c>
      <c r="C334" s="236"/>
      <c r="D334" s="236"/>
      <c r="E334" s="236"/>
      <c r="F334" s="236"/>
      <c r="G334" s="236"/>
      <c r="H334" s="236"/>
      <c r="I334" s="85" t="str">
        <f t="shared" si="32"/>
        <v/>
      </c>
      <c r="K334" s="89" t="str">
        <f t="shared" si="33"/>
        <v>X</v>
      </c>
    </row>
    <row r="335" spans="1:11" ht="15.75" customHeight="1">
      <c r="A335" s="23">
        <f t="shared" si="40"/>
        <v>89</v>
      </c>
      <c r="B335" s="23" t="str">
        <f>VLOOKUP($A335,ACTIVITIES!$B$2:$C$110,2,FALSE)</f>
        <v>ACTIVITY CATEGORY 9 89</v>
      </c>
      <c r="C335" s="236"/>
      <c r="D335" s="236"/>
      <c r="E335" s="236"/>
      <c r="F335" s="236"/>
      <c r="G335" s="236"/>
      <c r="H335" s="236"/>
      <c r="I335" s="85" t="str">
        <f t="shared" si="32"/>
        <v/>
      </c>
      <c r="K335" s="89" t="str">
        <f t="shared" si="33"/>
        <v>X</v>
      </c>
    </row>
    <row r="336" spans="1:11" ht="15.75" customHeight="1">
      <c r="A336" s="23">
        <f t="shared" si="40"/>
        <v>90</v>
      </c>
      <c r="B336" s="23" t="str">
        <f>VLOOKUP($A336,ACTIVITIES!$B$2:$C$110,2,FALSE)</f>
        <v>ACTIVITY CATEGORY 9 90</v>
      </c>
      <c r="C336" s="236"/>
      <c r="D336" s="236"/>
      <c r="E336" s="236"/>
      <c r="F336" s="236"/>
      <c r="G336" s="236"/>
      <c r="H336" s="236"/>
      <c r="I336" s="85" t="str">
        <f t="shared" ref="I336:I347" si="41">IF(AND(C336="",D336="",E336="",F336="",G336="",H336=""),"",MAX(C336:H336))</f>
        <v/>
      </c>
      <c r="K336" s="89" t="str">
        <f t="shared" ref="K336:K347" si="42">IF(AND(NOT(IFERROR(AVERAGE(A336),-9)=-9),IFERROR(VALUE(RIGHT(B336,1)),-9)=-9),"",IF(AND(B336="",IFERROR(VALUE(RIGHT(A336,1)),-99)=-99),"","X"))</f>
        <v>X</v>
      </c>
    </row>
    <row r="337" spans="1:11" ht="15.75" customHeight="1">
      <c r="A337" s="99" t="str">
        <f>ACTIVITIES!$H$11</f>
        <v>ACTIVITY CATEGORY 10</v>
      </c>
      <c r="B337" s="99"/>
      <c r="C337" s="247"/>
      <c r="D337" s="247"/>
      <c r="E337" s="247"/>
      <c r="F337" s="247"/>
      <c r="G337" s="247"/>
      <c r="H337" s="248"/>
      <c r="I337" s="98" t="str">
        <f t="shared" si="41"/>
        <v/>
      </c>
      <c r="K337" s="89" t="str">
        <f t="shared" si="42"/>
        <v>X</v>
      </c>
    </row>
    <row r="338" spans="1:11" ht="15.75" customHeight="1">
      <c r="A338" s="23">
        <f>SUM(A336+1)</f>
        <v>91</v>
      </c>
      <c r="B338" s="23" t="str">
        <f>VLOOKUP($A338,ACTIVITIES!$B$2:$C$110,2,FALSE)</f>
        <v>ACTIVITY CATEGORY 10 91</v>
      </c>
      <c r="C338" s="236"/>
      <c r="D338" s="236"/>
      <c r="E338" s="236"/>
      <c r="F338" s="236"/>
      <c r="G338" s="236"/>
      <c r="H338" s="236"/>
      <c r="I338" s="85" t="str">
        <f t="shared" si="41"/>
        <v/>
      </c>
      <c r="K338" s="89" t="str">
        <f t="shared" si="42"/>
        <v>X</v>
      </c>
    </row>
    <row r="339" spans="1:11" ht="15.75" customHeight="1">
      <c r="A339" s="23">
        <f t="shared" ref="A339:A347" si="43">SUM(A338+1)</f>
        <v>92</v>
      </c>
      <c r="B339" s="23" t="str">
        <f>VLOOKUP($A339,ACTIVITIES!$B$2:$C$110,2,FALSE)</f>
        <v>ACTIVITY CATEGORY 10 92</v>
      </c>
      <c r="C339" s="236"/>
      <c r="D339" s="236"/>
      <c r="E339" s="236"/>
      <c r="F339" s="236"/>
      <c r="G339" s="236"/>
      <c r="H339" s="236"/>
      <c r="I339" s="85" t="str">
        <f t="shared" si="41"/>
        <v/>
      </c>
      <c r="K339" s="89" t="str">
        <f t="shared" si="42"/>
        <v>X</v>
      </c>
    </row>
    <row r="340" spans="1:11" ht="15.75" customHeight="1">
      <c r="A340" s="23">
        <f t="shared" si="43"/>
        <v>93</v>
      </c>
      <c r="B340" s="23" t="str">
        <f>VLOOKUP($A340,ACTIVITIES!$B$2:$C$110,2,FALSE)</f>
        <v>ACTIVITY CATEGORY 10 93</v>
      </c>
      <c r="C340" s="236"/>
      <c r="D340" s="236"/>
      <c r="E340" s="236"/>
      <c r="F340" s="236"/>
      <c r="G340" s="236"/>
      <c r="H340" s="236"/>
      <c r="I340" s="85" t="str">
        <f t="shared" si="41"/>
        <v/>
      </c>
      <c r="K340" s="89" t="str">
        <f t="shared" si="42"/>
        <v>X</v>
      </c>
    </row>
    <row r="341" spans="1:11" ht="15.75" customHeight="1">
      <c r="A341" s="23">
        <f t="shared" si="43"/>
        <v>94</v>
      </c>
      <c r="B341" s="23" t="str">
        <f>VLOOKUP($A341,ACTIVITIES!$B$2:$C$110,2,FALSE)</f>
        <v>ACTIVITY CATEGORY 10 94</v>
      </c>
      <c r="C341" s="236"/>
      <c r="D341" s="236"/>
      <c r="E341" s="236"/>
      <c r="F341" s="236"/>
      <c r="G341" s="236"/>
      <c r="H341" s="236"/>
      <c r="I341" s="85" t="str">
        <f t="shared" si="41"/>
        <v/>
      </c>
      <c r="K341" s="89" t="str">
        <f t="shared" si="42"/>
        <v>X</v>
      </c>
    </row>
    <row r="342" spans="1:11" ht="15.75" customHeight="1">
      <c r="A342" s="23">
        <f t="shared" si="43"/>
        <v>95</v>
      </c>
      <c r="B342" s="23" t="str">
        <f>VLOOKUP($A342,ACTIVITIES!$B$2:$C$110,2,FALSE)</f>
        <v>ACTIVITY CATEGORY 10 95</v>
      </c>
      <c r="C342" s="236"/>
      <c r="D342" s="236"/>
      <c r="E342" s="236"/>
      <c r="F342" s="236"/>
      <c r="G342" s="236"/>
      <c r="H342" s="236"/>
      <c r="I342" s="85" t="str">
        <f t="shared" si="41"/>
        <v/>
      </c>
      <c r="K342" s="89" t="str">
        <f t="shared" si="42"/>
        <v>X</v>
      </c>
    </row>
    <row r="343" spans="1:11" ht="15.75" customHeight="1">
      <c r="A343" s="23">
        <f t="shared" si="43"/>
        <v>96</v>
      </c>
      <c r="B343" s="23" t="str">
        <f>VLOOKUP($A343,ACTIVITIES!$B$2:$C$110,2,FALSE)</f>
        <v>ACTIVITY CATEGORY 10 96</v>
      </c>
      <c r="C343" s="236"/>
      <c r="D343" s="236"/>
      <c r="E343" s="236"/>
      <c r="F343" s="236"/>
      <c r="G343" s="236"/>
      <c r="H343" s="236"/>
      <c r="I343" s="85" t="str">
        <f t="shared" si="41"/>
        <v/>
      </c>
      <c r="K343" s="89" t="str">
        <f t="shared" si="42"/>
        <v>X</v>
      </c>
    </row>
    <row r="344" spans="1:11" ht="15.75" customHeight="1">
      <c r="A344" s="23">
        <f t="shared" si="43"/>
        <v>97</v>
      </c>
      <c r="B344" s="23" t="str">
        <f>VLOOKUP($A344,ACTIVITIES!$B$2:$C$110,2,FALSE)</f>
        <v>ACTIVITY CATEGORY 10 97</v>
      </c>
      <c r="C344" s="236"/>
      <c r="D344" s="236"/>
      <c r="E344" s="236"/>
      <c r="F344" s="236"/>
      <c r="G344" s="236"/>
      <c r="H344" s="236"/>
      <c r="I344" s="85" t="str">
        <f t="shared" si="41"/>
        <v/>
      </c>
      <c r="K344" s="89" t="str">
        <f t="shared" si="42"/>
        <v>X</v>
      </c>
    </row>
    <row r="345" spans="1:11" ht="15.75" customHeight="1">
      <c r="A345" s="23">
        <f t="shared" si="43"/>
        <v>98</v>
      </c>
      <c r="B345" s="23" t="str">
        <f>VLOOKUP($A345,ACTIVITIES!$B$2:$C$110,2,FALSE)</f>
        <v>ACTIVITY CATEGORY 10 98</v>
      </c>
      <c r="C345" s="236"/>
      <c r="D345" s="236"/>
      <c r="E345" s="236"/>
      <c r="F345" s="236"/>
      <c r="G345" s="236"/>
      <c r="H345" s="236"/>
      <c r="I345" s="85" t="str">
        <f t="shared" si="41"/>
        <v/>
      </c>
      <c r="K345" s="89" t="str">
        <f t="shared" si="42"/>
        <v>X</v>
      </c>
    </row>
    <row r="346" spans="1:11" ht="15.75" customHeight="1">
      <c r="A346" s="23">
        <f t="shared" si="43"/>
        <v>99</v>
      </c>
      <c r="B346" s="23" t="str">
        <f>VLOOKUP($A346,ACTIVITIES!$B$2:$C$110,2,FALSE)</f>
        <v>ACTIVITY CATEGORY 10 99</v>
      </c>
      <c r="C346" s="236"/>
      <c r="D346" s="236"/>
      <c r="E346" s="236"/>
      <c r="F346" s="236"/>
      <c r="G346" s="236"/>
      <c r="H346" s="236"/>
      <c r="I346" s="85" t="str">
        <f t="shared" si="41"/>
        <v/>
      </c>
      <c r="K346" s="89" t="str">
        <f t="shared" si="42"/>
        <v>X</v>
      </c>
    </row>
    <row r="347" spans="1:11" ht="15.75" customHeight="1">
      <c r="A347" s="23">
        <f t="shared" si="43"/>
        <v>100</v>
      </c>
      <c r="B347" s="23" t="str">
        <f>VLOOKUP($A347,ACTIVITIES!$B$2:$C$110,2,FALSE)</f>
        <v>ACTIVITY CATEGORY 10 100</v>
      </c>
      <c r="C347" s="236"/>
      <c r="D347" s="236"/>
      <c r="E347" s="236"/>
      <c r="F347" s="236"/>
      <c r="G347" s="236"/>
      <c r="H347" s="236"/>
      <c r="I347" s="85" t="str">
        <f t="shared" si="41"/>
        <v/>
      </c>
      <c r="K347" s="89" t="str">
        <f t="shared" si="42"/>
        <v>X</v>
      </c>
    </row>
    <row r="348" spans="1:11">
      <c r="C348" s="226"/>
      <c r="D348" s="226"/>
      <c r="E348" s="226"/>
      <c r="F348" s="226"/>
      <c r="G348" s="226"/>
      <c r="H348" s="226"/>
    </row>
  </sheetData>
  <sheetProtection password="CACF" sheet="1" objects="1" scenarios="1"/>
  <mergeCells count="6">
    <mergeCell ref="A237:B237"/>
    <mergeCell ref="A2:I2"/>
    <mergeCell ref="A10:B11"/>
    <mergeCell ref="C10:H10"/>
    <mergeCell ref="A13:B13"/>
    <mergeCell ref="A125:B125"/>
  </mergeCells>
  <hyperlinks>
    <hyperlink ref="I8" location="DISPLAY!A1" display="Back to DISPLAY"/>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8"/>
  <sheetViews>
    <sheetView zoomScale="70" zoomScaleNormal="70" workbookViewId="0">
      <pane xSplit="9" ySplit="11" topLeftCell="J12" activePane="bottomRight" state="frozen"/>
      <selection activeCell="A12" sqref="A12"/>
      <selection pane="topRight" activeCell="A12" sqref="A12"/>
      <selection pane="bottomLeft" activeCell="A12" sqref="A12"/>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UPPER(HABITATS!G11)</f>
        <v>HABITATS COMPLEX 10</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 &amp; A2 &amp; "'!" &amp;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 &amp; A2 &amp; "'!" &amp;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 &amp; A2 &amp; "'!" &amp;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77"/>
      <c r="C10" s="380" t="str">
        <f>HABITATS!G24</f>
        <v>COP Effects</v>
      </c>
      <c r="D10" s="381"/>
      <c r="E10" s="381"/>
      <c r="F10" s="381"/>
      <c r="G10" s="381"/>
      <c r="H10" s="382"/>
      <c r="I10" s="11"/>
    </row>
    <row r="11" spans="1:12" ht="26.4">
      <c r="A11" s="378"/>
      <c r="B11" s="379"/>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c r="D15" s="236"/>
      <c r="E15" s="236"/>
      <c r="F15" s="236"/>
      <c r="G15" s="236"/>
      <c r="H15" s="236"/>
      <c r="I15" s="84" t="str">
        <f>IF(AND(C15="",D15="",E15="",F15="",G15="",H15=""),"",MAX(C15:H15))</f>
        <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c r="D16" s="236"/>
      <c r="E16" s="236"/>
      <c r="F16" s="236"/>
      <c r="G16" s="236"/>
      <c r="H16" s="236"/>
      <c r="I16" s="84" t="str">
        <f t="shared" ref="I16:I79" si="1">IF(AND(C16="",D16="",E16="",F16="",G16="",H16=""),"",MAX(C16:H16))</f>
        <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c r="D17" s="236"/>
      <c r="E17" s="236"/>
      <c r="F17" s="236"/>
      <c r="G17" s="236"/>
      <c r="H17" s="236"/>
      <c r="I17" s="84" t="str">
        <f t="shared" si="1"/>
        <v/>
      </c>
      <c r="K17" s="89" t="str">
        <f t="shared" si="2"/>
        <v/>
      </c>
    </row>
    <row r="18" spans="1:11" ht="15.75" customHeight="1">
      <c r="A18" s="23">
        <f t="shared" si="0"/>
        <v>4</v>
      </c>
      <c r="B18" s="23" t="str">
        <f>VLOOKUP($A18,ACTIVITIES!$B$2:$C$110,2,FALSE)</f>
        <v>Install onshore cable ROW construction</v>
      </c>
      <c r="C18" s="236"/>
      <c r="D18" s="236"/>
      <c r="E18" s="236"/>
      <c r="F18" s="236"/>
      <c r="G18" s="236"/>
      <c r="H18" s="236"/>
      <c r="I18" s="84" t="str">
        <f t="shared" si="1"/>
        <v/>
      </c>
      <c r="K18" s="89" t="str">
        <f t="shared" si="2"/>
        <v/>
      </c>
    </row>
    <row r="19" spans="1:11" ht="15.75" customHeight="1">
      <c r="A19" s="23">
        <f t="shared" ref="A19:A24" si="3">SUM(A18+1)</f>
        <v>5</v>
      </c>
      <c r="B19" s="23" t="str">
        <f>VLOOKUP($A19,ACTIVITIES!$B$2:$C$110,2,FALSE)</f>
        <v>Install onshore vehicle use and travel</v>
      </c>
      <c r="C19" s="236"/>
      <c r="D19" s="236"/>
      <c r="E19" s="236"/>
      <c r="F19" s="236"/>
      <c r="G19" s="236"/>
      <c r="H19" s="236"/>
      <c r="I19" s="84" t="str">
        <f t="shared" si="1"/>
        <v/>
      </c>
      <c r="K19" s="89" t="str">
        <f t="shared" si="2"/>
        <v/>
      </c>
    </row>
    <row r="20" spans="1:11" ht="15.75" customHeight="1">
      <c r="A20" s="23">
        <f t="shared" si="3"/>
        <v>6</v>
      </c>
      <c r="B20" s="23" t="str">
        <f>VLOOKUP($A20,ACTIVITIES!$B$2:$C$110,2,FALSE)</f>
        <v>ONSHORE CONSTRUCTION 6</v>
      </c>
      <c r="C20" s="236"/>
      <c r="D20" s="236"/>
      <c r="E20" s="236"/>
      <c r="F20" s="236"/>
      <c r="G20" s="236"/>
      <c r="H20" s="236"/>
      <c r="I20" s="84" t="str">
        <f t="shared" si="1"/>
        <v/>
      </c>
      <c r="K20" s="89" t="str">
        <f t="shared" si="2"/>
        <v>X</v>
      </c>
    </row>
    <row r="21" spans="1:11" ht="15.75" customHeight="1">
      <c r="A21" s="23">
        <f t="shared" si="3"/>
        <v>7</v>
      </c>
      <c r="B21" s="23" t="str">
        <f>VLOOKUP($A21,ACTIVITIES!$B$2:$C$110,2,FALSE)</f>
        <v>ONSHORE CONSTRUCTION 7</v>
      </c>
      <c r="C21" s="236"/>
      <c r="D21" s="236"/>
      <c r="E21" s="236"/>
      <c r="F21" s="236"/>
      <c r="G21" s="236"/>
      <c r="H21" s="236"/>
      <c r="I21" s="84" t="str">
        <f t="shared" si="1"/>
        <v/>
      </c>
      <c r="K21" s="89" t="str">
        <f t="shared" si="2"/>
        <v>X</v>
      </c>
    </row>
    <row r="22" spans="1:11" ht="15.75" customHeight="1">
      <c r="A22" s="23">
        <f t="shared" si="3"/>
        <v>8</v>
      </c>
      <c r="B22" s="23" t="str">
        <f>VLOOKUP($A22,ACTIVITIES!$B$2:$C$110,2,FALSE)</f>
        <v>ONSHORE CONSTRUCTION 8</v>
      </c>
      <c r="C22" s="236"/>
      <c r="D22" s="236"/>
      <c r="E22" s="236"/>
      <c r="F22" s="236"/>
      <c r="G22" s="236"/>
      <c r="H22" s="236"/>
      <c r="I22" s="84" t="str">
        <f t="shared" si="1"/>
        <v/>
      </c>
      <c r="K22" s="89" t="str">
        <f t="shared" si="2"/>
        <v>X</v>
      </c>
    </row>
    <row r="23" spans="1:11" ht="15.75" customHeight="1">
      <c r="A23" s="23">
        <f t="shared" si="3"/>
        <v>9</v>
      </c>
      <c r="B23" s="23" t="str">
        <f>VLOOKUP($A23,ACTIVITIES!$B$2:$C$110,2,FALSE)</f>
        <v>ONSHORE CONSTRUCTION 9</v>
      </c>
      <c r="C23" s="236"/>
      <c r="D23" s="236"/>
      <c r="E23" s="236"/>
      <c r="F23" s="236"/>
      <c r="G23" s="236"/>
      <c r="H23" s="236"/>
      <c r="I23" s="84" t="str">
        <f t="shared" si="1"/>
        <v/>
      </c>
      <c r="K23" s="89" t="str">
        <f t="shared" si="2"/>
        <v>X</v>
      </c>
    </row>
    <row r="24" spans="1:11" ht="15.75" customHeight="1">
      <c r="A24" s="23">
        <f t="shared" si="3"/>
        <v>10</v>
      </c>
      <c r="B24" s="23" t="str">
        <f>VLOOKUP($A24,ACTIVITIES!$B$2:$C$110,2,FALSE)</f>
        <v>ONSHORE CONSTRUCTION 10</v>
      </c>
      <c r="C24" s="236"/>
      <c r="D24" s="236"/>
      <c r="E24" s="236"/>
      <c r="F24" s="236"/>
      <c r="G24" s="236"/>
      <c r="H24" s="236"/>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c r="D26" s="236"/>
      <c r="E26" s="236"/>
      <c r="F26" s="236"/>
      <c r="G26" s="236"/>
      <c r="H26" s="236"/>
      <c r="I26" s="84" t="str">
        <f t="shared" si="1"/>
        <v/>
      </c>
      <c r="K26" s="89" t="str">
        <f t="shared" si="2"/>
        <v/>
      </c>
    </row>
    <row r="27" spans="1:11" ht="16.2" customHeight="1">
      <c r="A27" s="23">
        <f t="shared" ref="A27:A35" si="4">SUM(A26+1)</f>
        <v>12</v>
      </c>
      <c r="B27" s="23" t="str">
        <f>VLOOKUP($A27,ACTIVITIES!$B$2:$C$110,2,FALSE)</f>
        <v>Landfall HDD short and long distance</v>
      </c>
      <c r="C27" s="236"/>
      <c r="D27" s="236"/>
      <c r="E27" s="236"/>
      <c r="F27" s="236"/>
      <c r="G27" s="236"/>
      <c r="H27" s="236"/>
      <c r="I27" s="84" t="str">
        <f t="shared" si="1"/>
        <v/>
      </c>
      <c r="K27" s="89" t="str">
        <f t="shared" si="2"/>
        <v/>
      </c>
    </row>
    <row r="28" spans="1:11" ht="16.2" customHeight="1">
      <c r="A28" s="23">
        <f t="shared" si="4"/>
        <v>13</v>
      </c>
      <c r="B28" s="23" t="str">
        <f>VLOOKUP($A28,ACTIVITIES!$B$2:$C$110,2,FALSE)</f>
        <v>LANDFALL CONSTRUCTION 13</v>
      </c>
      <c r="C28" s="236"/>
      <c r="D28" s="236"/>
      <c r="E28" s="236"/>
      <c r="F28" s="236"/>
      <c r="G28" s="236"/>
      <c r="H28" s="236"/>
      <c r="I28" s="84" t="str">
        <f t="shared" si="1"/>
        <v/>
      </c>
      <c r="K28" s="89" t="str">
        <f t="shared" si="2"/>
        <v>X</v>
      </c>
    </row>
    <row r="29" spans="1:11" ht="16.2" customHeight="1">
      <c r="A29" s="23">
        <f t="shared" si="4"/>
        <v>14</v>
      </c>
      <c r="B29" s="23" t="str">
        <f>VLOOKUP($A29,ACTIVITIES!$B$2:$C$110,2,FALSE)</f>
        <v>LANDFALL CONSTRUCTION 14</v>
      </c>
      <c r="C29" s="236"/>
      <c r="D29" s="236"/>
      <c r="E29" s="236"/>
      <c r="F29" s="236"/>
      <c r="G29" s="236"/>
      <c r="H29" s="236"/>
      <c r="I29" s="84" t="str">
        <f t="shared" si="1"/>
        <v/>
      </c>
      <c r="K29" s="89" t="str">
        <f t="shared" si="2"/>
        <v>X</v>
      </c>
    </row>
    <row r="30" spans="1:11" ht="16.2" customHeight="1">
      <c r="A30" s="23">
        <f t="shared" si="4"/>
        <v>15</v>
      </c>
      <c r="B30" s="23" t="str">
        <f>VLOOKUP($A30,ACTIVITIES!$B$2:$C$110,2,FALSE)</f>
        <v>LANDFALL CONSTRUCTION 15</v>
      </c>
      <c r="C30" s="236"/>
      <c r="D30" s="236"/>
      <c r="E30" s="236"/>
      <c r="F30" s="236"/>
      <c r="G30" s="236"/>
      <c r="H30" s="236"/>
      <c r="I30" s="84" t="str">
        <f t="shared" si="1"/>
        <v/>
      </c>
      <c r="K30" s="89" t="str">
        <f t="shared" si="2"/>
        <v>X</v>
      </c>
    </row>
    <row r="31" spans="1:11" ht="16.2" customHeight="1">
      <c r="A31" s="23">
        <f t="shared" si="4"/>
        <v>16</v>
      </c>
      <c r="B31" s="23" t="str">
        <f>VLOOKUP($A31,ACTIVITIES!$B$2:$C$110,2,FALSE)</f>
        <v>LANDFALL CONSTRUCTION 16</v>
      </c>
      <c r="C31" s="236"/>
      <c r="D31" s="236"/>
      <c r="E31" s="236"/>
      <c r="F31" s="236"/>
      <c r="G31" s="236"/>
      <c r="H31" s="236"/>
      <c r="I31" s="84" t="str">
        <f t="shared" si="1"/>
        <v/>
      </c>
      <c r="K31" s="89" t="str">
        <f t="shared" si="2"/>
        <v>X</v>
      </c>
    </row>
    <row r="32" spans="1:11" ht="16.2" customHeight="1">
      <c r="A32" s="23">
        <f t="shared" si="4"/>
        <v>17</v>
      </c>
      <c r="B32" s="23" t="str">
        <f>VLOOKUP($A32,ACTIVITIES!$B$2:$C$110,2,FALSE)</f>
        <v>LANDFALL CONSTRUCTION 17</v>
      </c>
      <c r="C32" s="236"/>
      <c r="D32" s="236"/>
      <c r="E32" s="236"/>
      <c r="F32" s="236"/>
      <c r="G32" s="236"/>
      <c r="H32" s="236"/>
      <c r="I32" s="84" t="str">
        <f t="shared" si="1"/>
        <v/>
      </c>
      <c r="K32" s="89" t="str">
        <f t="shared" si="2"/>
        <v>X</v>
      </c>
    </row>
    <row r="33" spans="1:11" ht="16.2" customHeight="1">
      <c r="A33" s="23">
        <f t="shared" si="4"/>
        <v>18</v>
      </c>
      <c r="B33" s="23" t="str">
        <f>VLOOKUP($A33,ACTIVITIES!$B$2:$C$110,2,FALSE)</f>
        <v>LANDFALL CONSTRUCTION 18</v>
      </c>
      <c r="C33" s="236"/>
      <c r="D33" s="236"/>
      <c r="E33" s="236"/>
      <c r="F33" s="236"/>
      <c r="G33" s="236"/>
      <c r="H33" s="236"/>
      <c r="I33" s="84" t="str">
        <f t="shared" si="1"/>
        <v/>
      </c>
      <c r="K33" s="89" t="str">
        <f t="shared" si="2"/>
        <v>X</v>
      </c>
    </row>
    <row r="34" spans="1:11" ht="15.75" customHeight="1">
      <c r="A34" s="23">
        <f t="shared" si="4"/>
        <v>19</v>
      </c>
      <c r="B34" s="23" t="str">
        <f>VLOOKUP($A34,ACTIVITIES!$B$2:$C$110,2,FALSE)</f>
        <v>LANDFALL CONSTRUCTION 19</v>
      </c>
      <c r="C34" s="236"/>
      <c r="D34" s="236"/>
      <c r="E34" s="236"/>
      <c r="F34" s="236"/>
      <c r="G34" s="236"/>
      <c r="H34" s="236"/>
      <c r="I34" s="84" t="str">
        <f t="shared" si="1"/>
        <v/>
      </c>
      <c r="K34" s="89" t="str">
        <f t="shared" si="2"/>
        <v>X</v>
      </c>
    </row>
    <row r="35" spans="1:11" ht="15.75" customHeight="1">
      <c r="A35" s="23">
        <f t="shared" si="4"/>
        <v>20</v>
      </c>
      <c r="B35" s="23" t="str">
        <f>VLOOKUP($A35,ACTIVITIES!$B$2:$C$110,2,FALSE)</f>
        <v>LANDFALL CONSTRUCTION 20</v>
      </c>
      <c r="C35" s="236"/>
      <c r="D35" s="236"/>
      <c r="E35" s="236"/>
      <c r="F35" s="236"/>
      <c r="G35" s="236"/>
      <c r="H35" s="236"/>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c r="D37" s="236"/>
      <c r="E37" s="236"/>
      <c r="F37" s="236"/>
      <c r="G37" s="236"/>
      <c r="H37" s="236"/>
      <c r="I37" s="84" t="str">
        <f t="shared" si="1"/>
        <v/>
      </c>
      <c r="K37" s="89" t="str">
        <f t="shared" si="2"/>
        <v/>
      </c>
    </row>
    <row r="38" spans="1:11" ht="15.75" customHeight="1">
      <c r="A38" s="23">
        <f t="shared" ref="A38:A46" si="5">SUM(A37+1)</f>
        <v>22</v>
      </c>
      <c r="B38" s="23" t="str">
        <f>VLOOKUP($A38,ACTIVITIES!$B$2:$C$110,2,FALSE)</f>
        <v>Export cable to shore installation</v>
      </c>
      <c r="C38" s="236"/>
      <c r="D38" s="236"/>
      <c r="E38" s="236"/>
      <c r="F38" s="236"/>
      <c r="G38" s="236"/>
      <c r="H38" s="236"/>
      <c r="I38" s="84" t="str">
        <f t="shared" si="1"/>
        <v/>
      </c>
      <c r="K38" s="89" t="str">
        <f t="shared" si="2"/>
        <v/>
      </c>
    </row>
    <row r="39" spans="1:11" ht="15.75" customHeight="1">
      <c r="A39" s="23">
        <f t="shared" si="5"/>
        <v>23</v>
      </c>
      <c r="B39" s="23" t="str">
        <f>VLOOKUP($A39,ACTIVITIES!$B$2:$C$110,2,FALSE)</f>
        <v>Substation installation</v>
      </c>
      <c r="C39" s="236"/>
      <c r="D39" s="236"/>
      <c r="E39" s="236"/>
      <c r="F39" s="236"/>
      <c r="G39" s="236"/>
      <c r="H39" s="236"/>
      <c r="I39" s="84" t="str">
        <f t="shared" si="1"/>
        <v/>
      </c>
      <c r="K39" s="89" t="str">
        <f t="shared" si="2"/>
        <v/>
      </c>
    </row>
    <row r="40" spans="1:11" ht="15.75" customHeight="1">
      <c r="A40" s="23">
        <f t="shared" si="5"/>
        <v>24</v>
      </c>
      <c r="B40" s="23" t="str">
        <f>VLOOKUP($A40,ACTIVITIES!$B$2:$C$110,2,FALSE)</f>
        <v>Offshore foundation installation</v>
      </c>
      <c r="C40" s="236"/>
      <c r="D40" s="236"/>
      <c r="E40" s="236"/>
      <c r="F40" s="236"/>
      <c r="G40" s="236"/>
      <c r="H40" s="236"/>
      <c r="I40" s="84" t="str">
        <f t="shared" si="1"/>
        <v/>
      </c>
      <c r="K40" s="89" t="str">
        <f t="shared" si="2"/>
        <v/>
      </c>
    </row>
    <row r="41" spans="1:11" ht="15.75" customHeight="1">
      <c r="A41" s="23">
        <f t="shared" si="5"/>
        <v>25</v>
      </c>
      <c r="B41" s="23" t="str">
        <f>VLOOKUP($A41,ACTIVITIES!$B$2:$C$110,2,FALSE)</f>
        <v xml:space="preserve">Offshore pile driving </v>
      </c>
      <c r="C41" s="236"/>
      <c r="D41" s="236"/>
      <c r="E41" s="236"/>
      <c r="F41" s="236"/>
      <c r="G41" s="236"/>
      <c r="H41" s="236"/>
      <c r="I41" s="84" t="str">
        <f t="shared" si="1"/>
        <v/>
      </c>
      <c r="K41" s="89" t="str">
        <f t="shared" si="2"/>
        <v/>
      </c>
    </row>
    <row r="42" spans="1:11" ht="15.75" customHeight="1">
      <c r="A42" s="23">
        <f t="shared" si="5"/>
        <v>26</v>
      </c>
      <c r="B42" s="23" t="str">
        <f>VLOOKUP($A42,ACTIVITIES!$B$2:$C$110,2,FALSE)</f>
        <v>Temporary cofferdam for long dist. HDD</v>
      </c>
      <c r="C42" s="236"/>
      <c r="D42" s="236"/>
      <c r="E42" s="236"/>
      <c r="F42" s="236"/>
      <c r="G42" s="236"/>
      <c r="H42" s="236"/>
      <c r="I42" s="84" t="str">
        <f t="shared" si="1"/>
        <v/>
      </c>
      <c r="K42" s="89" t="str">
        <f t="shared" si="2"/>
        <v/>
      </c>
    </row>
    <row r="43" spans="1:11" ht="15.75" customHeight="1">
      <c r="A43" s="23">
        <f t="shared" si="5"/>
        <v>27</v>
      </c>
      <c r="B43" s="23" t="str">
        <f>VLOOKUP($A43,ACTIVITIES!$B$2:$C$110,2,FALSE)</f>
        <v>Barge and tug  WTG transportation</v>
      </c>
      <c r="C43" s="236"/>
      <c r="D43" s="236"/>
      <c r="E43" s="236"/>
      <c r="F43" s="236"/>
      <c r="G43" s="236"/>
      <c r="H43" s="236"/>
      <c r="I43" s="84" t="str">
        <f t="shared" si="1"/>
        <v/>
      </c>
      <c r="K43" s="89" t="str">
        <f t="shared" si="2"/>
        <v/>
      </c>
    </row>
    <row r="44" spans="1:11">
      <c r="A44" s="23">
        <f t="shared" si="5"/>
        <v>28</v>
      </c>
      <c r="B44" s="23" t="str">
        <f>VLOOKUP($A44,ACTIVITIES!$B$2:$C$110,2,FALSE)</f>
        <v>WTG installation 5 weeks/WTG</v>
      </c>
      <c r="C44" s="236"/>
      <c r="D44" s="236"/>
      <c r="E44" s="236"/>
      <c r="F44" s="236"/>
      <c r="G44" s="236"/>
      <c r="H44" s="236"/>
      <c r="I44" s="84" t="str">
        <f t="shared" si="1"/>
        <v/>
      </c>
      <c r="K44" s="89" t="str">
        <f t="shared" si="2"/>
        <v/>
      </c>
    </row>
    <row r="45" spans="1:11">
      <c r="A45" s="23">
        <f t="shared" si="5"/>
        <v>29</v>
      </c>
      <c r="B45" s="23" t="str">
        <f>VLOOKUP($A45,ACTIVITIES!$B$2:$C$110,2,FALSE)</f>
        <v>Crew boat travel</v>
      </c>
      <c r="C45" s="236"/>
      <c r="D45" s="236"/>
      <c r="E45" s="236"/>
      <c r="F45" s="236"/>
      <c r="G45" s="236"/>
      <c r="H45" s="236"/>
      <c r="I45" s="84" t="str">
        <f t="shared" si="1"/>
        <v/>
      </c>
      <c r="K45" s="89" t="str">
        <f t="shared" si="2"/>
        <v/>
      </c>
    </row>
    <row r="46" spans="1:11">
      <c r="A46" s="23">
        <f t="shared" si="5"/>
        <v>30</v>
      </c>
      <c r="B46" s="23" t="str">
        <f>VLOOKUP($A46,ACTIVITIES!$B$2:$C$110,2,FALSE)</f>
        <v>OFFSHORE CONSTRUCTION 30</v>
      </c>
      <c r="C46" s="236"/>
      <c r="D46" s="236"/>
      <c r="E46" s="236"/>
      <c r="F46" s="236"/>
      <c r="G46" s="236"/>
      <c r="H46" s="236"/>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c r="D48" s="236"/>
      <c r="E48" s="236"/>
      <c r="F48" s="236"/>
      <c r="G48" s="236"/>
      <c r="H48" s="236"/>
      <c r="I48" s="84" t="str">
        <f t="shared" si="1"/>
        <v/>
      </c>
      <c r="K48" s="89" t="str">
        <f t="shared" si="2"/>
        <v/>
      </c>
    </row>
    <row r="49" spans="1:11" ht="14.25" customHeight="1">
      <c r="A49" s="23">
        <f t="shared" ref="A49:A57" si="6">SUM(A48+1)</f>
        <v>32</v>
      </c>
      <c r="B49" s="23" t="str">
        <f>VLOOKUP($A49,ACTIVITIES!$B$2:$C$110,2,FALSE)</f>
        <v>ROV inspections at 5 year intervals</v>
      </c>
      <c r="C49" s="236"/>
      <c r="D49" s="236"/>
      <c r="E49" s="236"/>
      <c r="F49" s="236"/>
      <c r="G49" s="236"/>
      <c r="H49" s="236"/>
      <c r="I49" s="84" t="str">
        <f t="shared" si="1"/>
        <v/>
      </c>
      <c r="K49" s="89" t="str">
        <f t="shared" si="2"/>
        <v/>
      </c>
    </row>
    <row r="50" spans="1:11" ht="14.25" customHeight="1">
      <c r="A50" s="23">
        <f t="shared" si="6"/>
        <v>33</v>
      </c>
      <c r="B50" s="23" t="str">
        <f>VLOOKUP($A50,ACTIVITIES!$B$2:$C$110,2,FALSE)</f>
        <v>Subbottom profiles at 5 year intervals</v>
      </c>
      <c r="C50" s="236"/>
      <c r="D50" s="236"/>
      <c r="E50" s="236"/>
      <c r="F50" s="236"/>
      <c r="G50" s="236"/>
      <c r="H50" s="236"/>
      <c r="I50" s="84" t="str">
        <f t="shared" si="1"/>
        <v/>
      </c>
      <c r="K50" s="89" t="str">
        <f t="shared" si="2"/>
        <v/>
      </c>
    </row>
    <row r="51" spans="1:11" ht="14.25" customHeight="1">
      <c r="A51" s="23">
        <f t="shared" si="6"/>
        <v>34</v>
      </c>
      <c r="B51" s="23" t="str">
        <f>VLOOKUP($A51,ACTIVITIES!$B$2:$C$110,2,FALSE)</f>
        <v>Substation ROW maintenance</v>
      </c>
      <c r="C51" s="236"/>
      <c r="D51" s="236"/>
      <c r="E51" s="236"/>
      <c r="F51" s="236"/>
      <c r="G51" s="236"/>
      <c r="H51" s="236"/>
      <c r="I51" s="84" t="str">
        <f t="shared" si="1"/>
        <v/>
      </c>
      <c r="K51" s="89" t="str">
        <f t="shared" si="2"/>
        <v/>
      </c>
    </row>
    <row r="52" spans="1:11" ht="14.25" customHeight="1">
      <c r="A52" s="23">
        <f t="shared" si="6"/>
        <v>35</v>
      </c>
      <c r="B52" s="23" t="str">
        <f>VLOOKUP($A52,ACTIVITIES!$B$2:$C$110,2,FALSE)</f>
        <v>On and off shore environmental monitoring</v>
      </c>
      <c r="C52" s="236"/>
      <c r="D52" s="236"/>
      <c r="E52" s="236"/>
      <c r="F52" s="236"/>
      <c r="G52" s="236"/>
      <c r="H52" s="236"/>
      <c r="I52" s="84" t="str">
        <f t="shared" si="1"/>
        <v/>
      </c>
      <c r="K52" s="89" t="str">
        <f t="shared" si="2"/>
        <v/>
      </c>
    </row>
    <row r="53" spans="1:11" ht="14.25" customHeight="1">
      <c r="A53" s="23">
        <f t="shared" si="6"/>
        <v>36</v>
      </c>
      <c r="B53" s="23" t="str">
        <f>VLOOKUP($A53,ACTIVITIES!$B$2:$C$110,2,FALSE)</f>
        <v>OPERATION AND MAINTENANCE 36</v>
      </c>
      <c r="C53" s="236"/>
      <c r="D53" s="236"/>
      <c r="E53" s="236"/>
      <c r="F53" s="236"/>
      <c r="G53" s="236"/>
      <c r="H53" s="236"/>
      <c r="I53" s="84" t="str">
        <f t="shared" si="1"/>
        <v/>
      </c>
      <c r="K53" s="89" t="str">
        <f t="shared" si="2"/>
        <v>X</v>
      </c>
    </row>
    <row r="54" spans="1:11" ht="14.25" customHeight="1">
      <c r="A54" s="23">
        <f t="shared" si="6"/>
        <v>37</v>
      </c>
      <c r="B54" s="23" t="str">
        <f>VLOOKUP($A54,ACTIVITIES!$B$2:$C$110,2,FALSE)</f>
        <v>OPERATION AND MAINTENANCE 37</v>
      </c>
      <c r="C54" s="236"/>
      <c r="D54" s="236"/>
      <c r="E54" s="236"/>
      <c r="F54" s="236"/>
      <c r="G54" s="236"/>
      <c r="H54" s="236"/>
      <c r="I54" s="84" t="str">
        <f t="shared" si="1"/>
        <v/>
      </c>
      <c r="K54" s="89" t="str">
        <f t="shared" si="2"/>
        <v>X</v>
      </c>
    </row>
    <row r="55" spans="1:11" ht="14.25" customHeight="1">
      <c r="A55" s="23">
        <f t="shared" si="6"/>
        <v>38</v>
      </c>
      <c r="B55" s="23" t="str">
        <f>VLOOKUP($A55,ACTIVITIES!$B$2:$C$110,2,FALSE)</f>
        <v>OPERATION AND MAINTENANCE 38</v>
      </c>
      <c r="C55" s="236"/>
      <c r="D55" s="236"/>
      <c r="E55" s="236"/>
      <c r="F55" s="236"/>
      <c r="G55" s="236"/>
      <c r="H55" s="236"/>
      <c r="I55" s="84" t="str">
        <f t="shared" si="1"/>
        <v/>
      </c>
      <c r="K55" s="89" t="str">
        <f t="shared" si="2"/>
        <v>X</v>
      </c>
    </row>
    <row r="56" spans="1:11" ht="14.25" customHeight="1">
      <c r="A56" s="23">
        <f t="shared" si="6"/>
        <v>39</v>
      </c>
      <c r="B56" s="23" t="str">
        <f>VLOOKUP($A56,ACTIVITIES!$B$2:$C$110,2,FALSE)</f>
        <v>OPERATION AND MAINTENANCE 39</v>
      </c>
      <c r="C56" s="236"/>
      <c r="D56" s="236"/>
      <c r="E56" s="236"/>
      <c r="F56" s="236"/>
      <c r="G56" s="236"/>
      <c r="H56" s="236"/>
      <c r="I56" s="84" t="str">
        <f t="shared" si="1"/>
        <v/>
      </c>
      <c r="K56" s="89" t="str">
        <f t="shared" si="2"/>
        <v>X</v>
      </c>
    </row>
    <row r="57" spans="1:11" ht="14.25" customHeight="1">
      <c r="A57" s="23">
        <f t="shared" si="6"/>
        <v>40</v>
      </c>
      <c r="B57" s="23" t="str">
        <f>VLOOKUP($A57,ACTIVITIES!$B$2:$C$110,2,FALSE)</f>
        <v>OPERATION AND MAINTENANCE 40</v>
      </c>
      <c r="C57" s="236"/>
      <c r="D57" s="236"/>
      <c r="E57" s="236"/>
      <c r="F57" s="236"/>
      <c r="G57" s="236"/>
      <c r="H57" s="236"/>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c r="D59" s="236"/>
      <c r="E59" s="236"/>
      <c r="F59" s="236"/>
      <c r="G59" s="236"/>
      <c r="H59" s="236"/>
      <c r="I59" s="85" t="str">
        <f t="shared" si="1"/>
        <v/>
      </c>
      <c r="K59" s="89" t="str">
        <f t="shared" si="2"/>
        <v/>
      </c>
    </row>
    <row r="60" spans="1:11" ht="14.25" customHeight="1">
      <c r="A60" s="23">
        <f t="shared" ref="A60:A68" si="7">SUM(A59+1)</f>
        <v>42</v>
      </c>
      <c r="B60" s="23" t="str">
        <f>VLOOKUP($A60,ACTIVITIES!$B$2:$C$110,2,FALSE)</f>
        <v>Offshore cable abandonent</v>
      </c>
      <c r="C60" s="236"/>
      <c r="D60" s="236"/>
      <c r="E60" s="236"/>
      <c r="F60" s="236"/>
      <c r="G60" s="236"/>
      <c r="H60" s="236"/>
      <c r="I60" s="85" t="str">
        <f t="shared" si="1"/>
        <v/>
      </c>
      <c r="K60" s="89" t="str">
        <f t="shared" si="2"/>
        <v/>
      </c>
    </row>
    <row r="61" spans="1:11" ht="14.25" customHeight="1">
      <c r="A61" s="23">
        <f t="shared" si="7"/>
        <v>43</v>
      </c>
      <c r="B61" s="23" t="str">
        <f>VLOOKUP($A61,ACTIVITIES!$B$2:$C$110,2,FALSE)</f>
        <v>Demobilization</v>
      </c>
      <c r="C61" s="236"/>
      <c r="D61" s="236"/>
      <c r="E61" s="236"/>
      <c r="F61" s="236"/>
      <c r="G61" s="236"/>
      <c r="H61" s="236"/>
      <c r="I61" s="85" t="str">
        <f t="shared" si="1"/>
        <v/>
      </c>
      <c r="K61" s="89" t="str">
        <f t="shared" si="2"/>
        <v/>
      </c>
    </row>
    <row r="62" spans="1:11" ht="14.25" customHeight="1">
      <c r="A62" s="23">
        <f t="shared" si="7"/>
        <v>44</v>
      </c>
      <c r="B62" s="23" t="str">
        <f>VLOOKUP($A62,ACTIVITIES!$B$2:$C$110,2,FALSE)</f>
        <v>DECOMMISSIONING 44</v>
      </c>
      <c r="C62" s="236"/>
      <c r="D62" s="236"/>
      <c r="E62" s="236"/>
      <c r="F62" s="236"/>
      <c r="G62" s="236"/>
      <c r="H62" s="236"/>
      <c r="I62" s="85" t="str">
        <f t="shared" si="1"/>
        <v/>
      </c>
      <c r="K62" s="89" t="str">
        <f t="shared" si="2"/>
        <v>X</v>
      </c>
    </row>
    <row r="63" spans="1:11" ht="14.25" customHeight="1">
      <c r="A63" s="23">
        <f t="shared" si="7"/>
        <v>45</v>
      </c>
      <c r="B63" s="23" t="str">
        <f>VLOOKUP($A63,ACTIVITIES!$B$2:$C$110,2,FALSE)</f>
        <v>DECOMMISSIONING 45</v>
      </c>
      <c r="C63" s="236"/>
      <c r="D63" s="236"/>
      <c r="E63" s="236"/>
      <c r="F63" s="236"/>
      <c r="G63" s="236"/>
      <c r="H63" s="236"/>
      <c r="I63" s="85" t="str">
        <f t="shared" si="1"/>
        <v/>
      </c>
      <c r="K63" s="89" t="str">
        <f t="shared" si="2"/>
        <v>X</v>
      </c>
    </row>
    <row r="64" spans="1:11" ht="14.25" customHeight="1">
      <c r="A64" s="23">
        <f t="shared" si="7"/>
        <v>46</v>
      </c>
      <c r="B64" s="23" t="str">
        <f>VLOOKUP($A64,ACTIVITIES!$B$2:$C$110,2,FALSE)</f>
        <v>DECOMMISSIONING 46</v>
      </c>
      <c r="C64" s="236"/>
      <c r="D64" s="236"/>
      <c r="E64" s="236"/>
      <c r="F64" s="236"/>
      <c r="G64" s="236"/>
      <c r="H64" s="236"/>
      <c r="I64" s="85" t="str">
        <f t="shared" si="1"/>
        <v/>
      </c>
      <c r="K64" s="89" t="str">
        <f t="shared" si="2"/>
        <v>X</v>
      </c>
    </row>
    <row r="65" spans="1:11" ht="14.25" customHeight="1">
      <c r="A65" s="23">
        <f t="shared" si="7"/>
        <v>47</v>
      </c>
      <c r="B65" s="23" t="str">
        <f>VLOOKUP($A65,ACTIVITIES!$B$2:$C$110,2,FALSE)</f>
        <v>DECOMMISSIONING 47</v>
      </c>
      <c r="C65" s="236"/>
      <c r="D65" s="236"/>
      <c r="E65" s="236"/>
      <c r="F65" s="236"/>
      <c r="G65" s="236"/>
      <c r="H65" s="236"/>
      <c r="I65" s="85" t="str">
        <f t="shared" si="1"/>
        <v/>
      </c>
      <c r="K65" s="89" t="str">
        <f t="shared" si="2"/>
        <v>X</v>
      </c>
    </row>
    <row r="66" spans="1:11" ht="14.25" customHeight="1">
      <c r="A66" s="23">
        <f t="shared" si="7"/>
        <v>48</v>
      </c>
      <c r="B66" s="23" t="str">
        <f>VLOOKUP($A66,ACTIVITIES!$B$2:$C$110,2,FALSE)</f>
        <v>DECOMMISSIONING 48</v>
      </c>
      <c r="C66" s="236"/>
      <c r="D66" s="236"/>
      <c r="E66" s="236"/>
      <c r="F66" s="236"/>
      <c r="G66" s="236"/>
      <c r="H66" s="236"/>
      <c r="I66" s="85" t="str">
        <f t="shared" si="1"/>
        <v/>
      </c>
      <c r="K66" s="89" t="str">
        <f t="shared" si="2"/>
        <v>X</v>
      </c>
    </row>
    <row r="67" spans="1:11" ht="14.25" customHeight="1">
      <c r="A67" s="23">
        <f t="shared" si="7"/>
        <v>49</v>
      </c>
      <c r="B67" s="23" t="str">
        <f>VLOOKUP($A67,ACTIVITIES!$B$2:$C$110,2,FALSE)</f>
        <v>DECOMMISSIONING 49</v>
      </c>
      <c r="C67" s="236"/>
      <c r="D67" s="236"/>
      <c r="E67" s="236"/>
      <c r="F67" s="236"/>
      <c r="G67" s="236"/>
      <c r="H67" s="236"/>
      <c r="I67" s="85" t="str">
        <f t="shared" si="1"/>
        <v/>
      </c>
      <c r="K67" s="89" t="str">
        <f t="shared" si="2"/>
        <v>X</v>
      </c>
    </row>
    <row r="68" spans="1:11" ht="14.25" customHeight="1">
      <c r="A68" s="23">
        <f t="shared" si="7"/>
        <v>50</v>
      </c>
      <c r="B68" s="23" t="str">
        <f>VLOOKUP($A68,ACTIVITIES!$B$2:$C$110,2,FALSE)</f>
        <v>DECOMMISSIONING 50</v>
      </c>
      <c r="C68" s="236"/>
      <c r="D68" s="236"/>
      <c r="E68" s="236"/>
      <c r="F68" s="236"/>
      <c r="G68" s="236"/>
      <c r="H68" s="236"/>
      <c r="I68" s="85" t="str">
        <f t="shared" si="1"/>
        <v/>
      </c>
      <c r="K68" s="89" t="str">
        <f t="shared" si="2"/>
        <v>X</v>
      </c>
    </row>
    <row r="69" spans="1:11" ht="14.25" customHeight="1">
      <c r="A69" s="87" t="str">
        <f>ACTIVITIES!$H$7</f>
        <v>ACTIVITY CATEGORY 6</v>
      </c>
      <c r="B69" s="87"/>
      <c r="C69" s="235"/>
      <c r="D69" s="235"/>
      <c r="E69" s="235"/>
      <c r="F69" s="235"/>
      <c r="G69" s="235"/>
      <c r="H69" s="238"/>
      <c r="I69" s="36" t="str">
        <f t="shared" si="1"/>
        <v/>
      </c>
      <c r="K69" s="89" t="str">
        <f t="shared" si="2"/>
        <v>X</v>
      </c>
    </row>
    <row r="70" spans="1:11" ht="14.25" customHeight="1">
      <c r="A70" s="23">
        <f>SUM(A68+1)</f>
        <v>51</v>
      </c>
      <c r="B70" s="23" t="str">
        <f>VLOOKUP($A70,ACTIVITIES!$B$2:$C$110,2,FALSE)</f>
        <v>ACTIVITY CATEGORY 6 51</v>
      </c>
      <c r="C70" s="236"/>
      <c r="D70" s="236"/>
      <c r="E70" s="236"/>
      <c r="F70" s="236"/>
      <c r="G70" s="236"/>
      <c r="H70" s="236"/>
      <c r="I70" s="85" t="str">
        <f t="shared" si="1"/>
        <v/>
      </c>
      <c r="K70" s="89" t="str">
        <f t="shared" si="2"/>
        <v>X</v>
      </c>
    </row>
    <row r="71" spans="1:11" ht="14.25" customHeight="1">
      <c r="A71" s="23">
        <f t="shared" ref="A71:A79" si="8">SUM(A70+1)</f>
        <v>52</v>
      </c>
      <c r="B71" s="23" t="str">
        <f>VLOOKUP($A71,ACTIVITIES!$B$2:$C$110,2,FALSE)</f>
        <v>ACTIVITY CATEGORY 6 52</v>
      </c>
      <c r="C71" s="236"/>
      <c r="D71" s="236"/>
      <c r="E71" s="236"/>
      <c r="F71" s="236"/>
      <c r="G71" s="236"/>
      <c r="H71" s="236"/>
      <c r="I71" s="85" t="str">
        <f t="shared" si="1"/>
        <v/>
      </c>
      <c r="K71" s="89" t="str">
        <f t="shared" si="2"/>
        <v>X</v>
      </c>
    </row>
    <row r="72" spans="1:11" ht="14.25" customHeight="1">
      <c r="A72" s="23">
        <f t="shared" si="8"/>
        <v>53</v>
      </c>
      <c r="B72" s="23" t="str">
        <f>VLOOKUP($A72,ACTIVITIES!$B$2:$C$110,2,FALSE)</f>
        <v>ACTIVITY CATEGORY 6 53</v>
      </c>
      <c r="C72" s="236"/>
      <c r="D72" s="236"/>
      <c r="E72" s="236"/>
      <c r="F72" s="236"/>
      <c r="G72" s="236"/>
      <c r="H72" s="236"/>
      <c r="I72" s="85" t="str">
        <f t="shared" si="1"/>
        <v/>
      </c>
      <c r="K72" s="89" t="str">
        <f t="shared" si="2"/>
        <v>X</v>
      </c>
    </row>
    <row r="73" spans="1:11" ht="14.25" customHeight="1">
      <c r="A73" s="23">
        <f t="shared" si="8"/>
        <v>54</v>
      </c>
      <c r="B73" s="23" t="str">
        <f>VLOOKUP($A73,ACTIVITIES!$B$2:$C$110,2,FALSE)</f>
        <v>ACTIVITY CATEGORY 6 54</v>
      </c>
      <c r="C73" s="236"/>
      <c r="D73" s="236"/>
      <c r="E73" s="236"/>
      <c r="F73" s="236"/>
      <c r="G73" s="236"/>
      <c r="H73" s="236"/>
      <c r="I73" s="85" t="str">
        <f t="shared" si="1"/>
        <v/>
      </c>
      <c r="K73" s="89" t="str">
        <f t="shared" si="2"/>
        <v>X</v>
      </c>
    </row>
    <row r="74" spans="1:11" ht="14.25" customHeight="1">
      <c r="A74" s="23">
        <f t="shared" si="8"/>
        <v>55</v>
      </c>
      <c r="B74" s="23" t="str">
        <f>VLOOKUP($A74,ACTIVITIES!$B$2:$C$110,2,FALSE)</f>
        <v>ACTIVITY CATEGORY 6 55</v>
      </c>
      <c r="C74" s="236"/>
      <c r="D74" s="236"/>
      <c r="E74" s="236"/>
      <c r="F74" s="236"/>
      <c r="G74" s="236"/>
      <c r="H74" s="236"/>
      <c r="I74" s="85" t="str">
        <f t="shared" si="1"/>
        <v/>
      </c>
      <c r="K74" s="89" t="str">
        <f t="shared" si="2"/>
        <v>X</v>
      </c>
    </row>
    <row r="75" spans="1:11" ht="14.25" customHeight="1">
      <c r="A75" s="23">
        <f t="shared" si="8"/>
        <v>56</v>
      </c>
      <c r="B75" s="23" t="str">
        <f>VLOOKUP($A75,ACTIVITIES!$B$2:$C$110,2,FALSE)</f>
        <v>ACTIVITY CATEGORY 6 56</v>
      </c>
      <c r="C75" s="236"/>
      <c r="D75" s="236"/>
      <c r="E75" s="236"/>
      <c r="F75" s="236"/>
      <c r="G75" s="236"/>
      <c r="H75" s="236"/>
      <c r="I75" s="85" t="str">
        <f t="shared" si="1"/>
        <v/>
      </c>
      <c r="K75" s="89" t="str">
        <f t="shared" si="2"/>
        <v>X</v>
      </c>
    </row>
    <row r="76" spans="1:11" ht="14.25" customHeight="1">
      <c r="A76" s="23">
        <f t="shared" si="8"/>
        <v>57</v>
      </c>
      <c r="B76" s="23" t="str">
        <f>VLOOKUP($A76,ACTIVITIES!$B$2:$C$110,2,FALSE)</f>
        <v>ACTIVITY CATEGORY 6 57</v>
      </c>
      <c r="C76" s="236"/>
      <c r="D76" s="236"/>
      <c r="E76" s="236"/>
      <c r="F76" s="236"/>
      <c r="G76" s="236"/>
      <c r="H76" s="236"/>
      <c r="I76" s="85" t="str">
        <f t="shared" si="1"/>
        <v/>
      </c>
      <c r="K76" s="89" t="str">
        <f t="shared" si="2"/>
        <v>X</v>
      </c>
    </row>
    <row r="77" spans="1:11" ht="14.25" customHeight="1">
      <c r="A77" s="23">
        <f t="shared" si="8"/>
        <v>58</v>
      </c>
      <c r="B77" s="23" t="str">
        <f>VLOOKUP($A77,ACTIVITIES!$B$2:$C$110,2,FALSE)</f>
        <v>ACTIVITY CATEGORY 6 58</v>
      </c>
      <c r="C77" s="236"/>
      <c r="D77" s="236"/>
      <c r="E77" s="236"/>
      <c r="F77" s="236"/>
      <c r="G77" s="236"/>
      <c r="H77" s="236"/>
      <c r="I77" s="85" t="str">
        <f t="shared" si="1"/>
        <v/>
      </c>
      <c r="K77" s="89" t="str">
        <f t="shared" si="2"/>
        <v>X</v>
      </c>
    </row>
    <row r="78" spans="1:11" ht="14.25" customHeight="1">
      <c r="A78" s="23">
        <f t="shared" si="8"/>
        <v>59</v>
      </c>
      <c r="B78" s="23" t="str">
        <f>VLOOKUP($A78,ACTIVITIES!$B$2:$C$110,2,FALSE)</f>
        <v>ACTIVITY CATEGORY 6 59</v>
      </c>
      <c r="C78" s="236"/>
      <c r="D78" s="236"/>
      <c r="E78" s="236"/>
      <c r="F78" s="236"/>
      <c r="G78" s="236"/>
      <c r="H78" s="236"/>
      <c r="I78" s="85" t="str">
        <f t="shared" si="1"/>
        <v/>
      </c>
      <c r="K78" s="89" t="str">
        <f t="shared" si="2"/>
        <v>X</v>
      </c>
    </row>
    <row r="79" spans="1:11" ht="14.25" customHeight="1">
      <c r="A79" s="23">
        <f t="shared" si="8"/>
        <v>60</v>
      </c>
      <c r="B79" s="23" t="str">
        <f>VLOOKUP($A79,ACTIVITIES!$B$2:$C$110,2,FALSE)</f>
        <v>ACTIVITY CATEGORY 6 60</v>
      </c>
      <c r="C79" s="236"/>
      <c r="D79" s="236"/>
      <c r="E79" s="236"/>
      <c r="F79" s="236"/>
      <c r="G79" s="236"/>
      <c r="H79" s="236"/>
      <c r="I79" s="85" t="str">
        <f t="shared" si="1"/>
        <v/>
      </c>
      <c r="K79" s="89" t="str">
        <f t="shared" si="2"/>
        <v>X</v>
      </c>
    </row>
    <row r="80" spans="1:11" ht="14.25" customHeight="1">
      <c r="A80" s="87" t="str">
        <f>ACTIVITIES!$H$8</f>
        <v>ACTIVITY CATEGORY 7</v>
      </c>
      <c r="B80" s="87"/>
      <c r="C80" s="235"/>
      <c r="D80" s="235"/>
      <c r="E80" s="235"/>
      <c r="F80" s="235"/>
      <c r="G80" s="235"/>
      <c r="H80" s="238"/>
      <c r="I80" s="36" t="str">
        <f t="shared" ref="I80:I143" si="9">IF(AND(C80="",D80="",E80="",F80="",G80="",H80=""),"",MAX(C80:H80))</f>
        <v/>
      </c>
      <c r="K80" s="89" t="str">
        <f t="shared" ref="K80:K143" si="10">IF(AND(NOT(IFERROR(AVERAGE(A80),-9)=-9),IFERROR(VALUE(RIGHT(B80,1)),-9)=-9),"",IF(AND(B80="",IFERROR(VALUE(RIGHT(A80,1)),-99)=-99),"","X"))</f>
        <v>X</v>
      </c>
    </row>
    <row r="81" spans="1:11" ht="13.95" customHeight="1">
      <c r="A81" s="23">
        <f>SUM(A79+1)</f>
        <v>61</v>
      </c>
      <c r="B81" s="23" t="str">
        <f>VLOOKUP($A81,ACTIVITIES!$B$2:$C$110,2,FALSE)</f>
        <v>ACTIVITY CATEGORY 7 61</v>
      </c>
      <c r="C81" s="236"/>
      <c r="D81" s="236"/>
      <c r="E81" s="236"/>
      <c r="F81" s="236"/>
      <c r="G81" s="236"/>
      <c r="H81" s="236"/>
      <c r="I81" s="85" t="str">
        <f t="shared" si="9"/>
        <v/>
      </c>
      <c r="K81" s="89" t="str">
        <f t="shared" si="10"/>
        <v>X</v>
      </c>
    </row>
    <row r="82" spans="1:11" ht="14.25" customHeight="1">
      <c r="A82" s="23">
        <f t="shared" ref="A82:A90" si="11">SUM(A81+1)</f>
        <v>62</v>
      </c>
      <c r="B82" s="23" t="str">
        <f>VLOOKUP($A82,ACTIVITIES!$B$2:$C$110,2,FALSE)</f>
        <v>ACTIVITY CATEGORY 7 62</v>
      </c>
      <c r="C82" s="236"/>
      <c r="D82" s="236"/>
      <c r="E82" s="236"/>
      <c r="F82" s="236"/>
      <c r="G82" s="236"/>
      <c r="H82" s="236"/>
      <c r="I82" s="85" t="str">
        <f t="shared" si="9"/>
        <v/>
      </c>
      <c r="K82" s="89" t="str">
        <f t="shared" si="10"/>
        <v>X</v>
      </c>
    </row>
    <row r="83" spans="1:11" ht="14.25" customHeight="1">
      <c r="A83" s="23">
        <f t="shared" si="11"/>
        <v>63</v>
      </c>
      <c r="B83" s="23" t="str">
        <f>VLOOKUP($A83,ACTIVITIES!$B$2:$C$110,2,FALSE)</f>
        <v>ACTIVITY CATEGORY 7 63</v>
      </c>
      <c r="C83" s="236"/>
      <c r="D83" s="236"/>
      <c r="E83" s="236"/>
      <c r="F83" s="236"/>
      <c r="G83" s="236"/>
      <c r="H83" s="236"/>
      <c r="I83" s="85" t="str">
        <f t="shared" si="9"/>
        <v/>
      </c>
      <c r="K83" s="89" t="str">
        <f t="shared" si="10"/>
        <v>X</v>
      </c>
    </row>
    <row r="84" spans="1:11" ht="14.25" customHeight="1">
      <c r="A84" s="23">
        <f t="shared" si="11"/>
        <v>64</v>
      </c>
      <c r="B84" s="23" t="str">
        <f>VLOOKUP($A84,ACTIVITIES!$B$2:$C$110,2,FALSE)</f>
        <v>ACTIVITY CATEGORY 7 64</v>
      </c>
      <c r="C84" s="236"/>
      <c r="D84" s="236"/>
      <c r="E84" s="236"/>
      <c r="F84" s="236"/>
      <c r="G84" s="236"/>
      <c r="H84" s="236"/>
      <c r="I84" s="85" t="str">
        <f t="shared" si="9"/>
        <v/>
      </c>
      <c r="K84" s="89" t="str">
        <f t="shared" si="10"/>
        <v>X</v>
      </c>
    </row>
    <row r="85" spans="1:11" ht="14.25" customHeight="1">
      <c r="A85" s="23">
        <f t="shared" si="11"/>
        <v>65</v>
      </c>
      <c r="B85" s="23" t="str">
        <f>VLOOKUP($A85,ACTIVITIES!$B$2:$C$110,2,FALSE)</f>
        <v>ACTIVITY CATEGORY 7 65</v>
      </c>
      <c r="C85" s="236"/>
      <c r="D85" s="236"/>
      <c r="E85" s="236"/>
      <c r="F85" s="236"/>
      <c r="G85" s="236"/>
      <c r="H85" s="236"/>
      <c r="I85" s="85" t="str">
        <f t="shared" si="9"/>
        <v/>
      </c>
      <c r="K85" s="89" t="str">
        <f t="shared" si="10"/>
        <v>X</v>
      </c>
    </row>
    <row r="86" spans="1:11" ht="14.25" customHeight="1">
      <c r="A86" s="23">
        <f t="shared" si="11"/>
        <v>66</v>
      </c>
      <c r="B86" s="23" t="str">
        <f>VLOOKUP($A86,ACTIVITIES!$B$2:$C$110,2,FALSE)</f>
        <v>ACTIVITY CATEGORY 7 66</v>
      </c>
      <c r="C86" s="236"/>
      <c r="D86" s="236"/>
      <c r="E86" s="236"/>
      <c r="F86" s="236"/>
      <c r="G86" s="236"/>
      <c r="H86" s="236"/>
      <c r="I86" s="85" t="str">
        <f t="shared" si="9"/>
        <v/>
      </c>
      <c r="K86" s="89" t="str">
        <f t="shared" si="10"/>
        <v>X</v>
      </c>
    </row>
    <row r="87" spans="1:11" ht="14.25" customHeight="1">
      <c r="A87" s="23">
        <f t="shared" si="11"/>
        <v>67</v>
      </c>
      <c r="B87" s="23" t="str">
        <f>VLOOKUP($A87,ACTIVITIES!$B$2:$C$110,2,FALSE)</f>
        <v>ACTIVITY CATEGORY 7 67</v>
      </c>
      <c r="C87" s="236"/>
      <c r="D87" s="236"/>
      <c r="E87" s="236"/>
      <c r="F87" s="236"/>
      <c r="G87" s="236"/>
      <c r="H87" s="236"/>
      <c r="I87" s="85" t="str">
        <f t="shared" si="9"/>
        <v/>
      </c>
      <c r="K87" s="89" t="str">
        <f t="shared" si="10"/>
        <v>X</v>
      </c>
    </row>
    <row r="88" spans="1:11" ht="14.25" customHeight="1">
      <c r="A88" s="23">
        <f t="shared" si="11"/>
        <v>68</v>
      </c>
      <c r="B88" s="23" t="str">
        <f>VLOOKUP($A88,ACTIVITIES!$B$2:$C$110,2,FALSE)</f>
        <v>ACTIVITY CATEGORY 7 68</v>
      </c>
      <c r="C88" s="236"/>
      <c r="D88" s="236"/>
      <c r="E88" s="236"/>
      <c r="F88" s="236"/>
      <c r="G88" s="236"/>
      <c r="H88" s="236"/>
      <c r="I88" s="85" t="str">
        <f t="shared" si="9"/>
        <v/>
      </c>
      <c r="K88" s="89" t="str">
        <f t="shared" si="10"/>
        <v>X</v>
      </c>
    </row>
    <row r="89" spans="1:11" ht="14.25" customHeight="1">
      <c r="A89" s="23">
        <f t="shared" si="11"/>
        <v>69</v>
      </c>
      <c r="B89" s="23" t="str">
        <f>VLOOKUP($A89,ACTIVITIES!$B$2:$C$110,2,FALSE)</f>
        <v>ACTIVITY CATEGORY 7 69</v>
      </c>
      <c r="C89" s="236"/>
      <c r="D89" s="236"/>
      <c r="E89" s="236"/>
      <c r="F89" s="236"/>
      <c r="G89" s="236"/>
      <c r="H89" s="236"/>
      <c r="I89" s="85" t="str">
        <f t="shared" si="9"/>
        <v/>
      </c>
      <c r="K89" s="89" t="str">
        <f t="shared" si="10"/>
        <v>X</v>
      </c>
    </row>
    <row r="90" spans="1:11" ht="14.25" customHeight="1">
      <c r="A90" s="23">
        <f t="shared" si="11"/>
        <v>70</v>
      </c>
      <c r="B90" s="23" t="str">
        <f>VLOOKUP($A90,ACTIVITIES!$B$2:$C$110,2,FALSE)</f>
        <v>ACTIVITY CATEGORY 7 70</v>
      </c>
      <c r="C90" s="236"/>
      <c r="D90" s="236"/>
      <c r="E90" s="236"/>
      <c r="F90" s="236"/>
      <c r="G90" s="236"/>
      <c r="H90" s="236"/>
      <c r="I90" s="85" t="str">
        <f t="shared" si="9"/>
        <v/>
      </c>
      <c r="K90" s="89" t="str">
        <f t="shared" si="10"/>
        <v>X</v>
      </c>
    </row>
    <row r="91" spans="1:11" ht="16.2" customHeight="1">
      <c r="A91" s="87" t="str">
        <f>ACTIVITIES!$H$9</f>
        <v>ACTIVITY CATEGORY 8</v>
      </c>
      <c r="B91" s="87"/>
      <c r="C91" s="235"/>
      <c r="D91" s="235"/>
      <c r="E91" s="235"/>
      <c r="F91" s="235"/>
      <c r="G91" s="235"/>
      <c r="H91" s="238"/>
      <c r="I91" s="36" t="str">
        <f t="shared" si="9"/>
        <v/>
      </c>
      <c r="K91" s="89" t="str">
        <f t="shared" si="10"/>
        <v>X</v>
      </c>
    </row>
    <row r="92" spans="1:11" ht="13.95" customHeight="1">
      <c r="A92" s="23">
        <f>SUM(A90+1)</f>
        <v>71</v>
      </c>
      <c r="B92" s="23" t="str">
        <f>VLOOKUP($A92,ACTIVITIES!$B$2:$C$110,2,FALSE)</f>
        <v>ACTIVITY CATEGORY 8 71</v>
      </c>
      <c r="C92" s="236"/>
      <c r="D92" s="236"/>
      <c r="E92" s="236"/>
      <c r="F92" s="236"/>
      <c r="G92" s="236"/>
      <c r="H92" s="236"/>
      <c r="I92" s="85" t="str">
        <f t="shared" si="9"/>
        <v/>
      </c>
      <c r="K92" s="89" t="str">
        <f t="shared" si="10"/>
        <v>X</v>
      </c>
    </row>
    <row r="93" spans="1:11" ht="14.25" customHeight="1">
      <c r="A93" s="23">
        <f t="shared" ref="A93:A101" si="12">SUM(A92+1)</f>
        <v>72</v>
      </c>
      <c r="B93" s="23" t="str">
        <f>VLOOKUP($A93,ACTIVITIES!$B$2:$C$110,2,FALSE)</f>
        <v>ACTIVITY CATEGORY 8 72</v>
      </c>
      <c r="C93" s="236"/>
      <c r="D93" s="236"/>
      <c r="E93" s="236"/>
      <c r="F93" s="236"/>
      <c r="G93" s="236"/>
      <c r="H93" s="236"/>
      <c r="I93" s="85" t="str">
        <f t="shared" si="9"/>
        <v/>
      </c>
      <c r="K93" s="89" t="str">
        <f t="shared" si="10"/>
        <v>X</v>
      </c>
    </row>
    <row r="94" spans="1:11" ht="14.25" customHeight="1">
      <c r="A94" s="23">
        <f t="shared" si="12"/>
        <v>73</v>
      </c>
      <c r="B94" s="23" t="str">
        <f>VLOOKUP($A94,ACTIVITIES!$B$2:$C$110,2,FALSE)</f>
        <v>ACTIVITY CATEGORY 8 73</v>
      </c>
      <c r="C94" s="236"/>
      <c r="D94" s="236"/>
      <c r="E94" s="236"/>
      <c r="F94" s="236"/>
      <c r="G94" s="236"/>
      <c r="H94" s="236"/>
      <c r="I94" s="85" t="str">
        <f t="shared" si="9"/>
        <v/>
      </c>
      <c r="K94" s="89" t="str">
        <f t="shared" si="10"/>
        <v>X</v>
      </c>
    </row>
    <row r="95" spans="1:11" ht="14.25" customHeight="1">
      <c r="A95" s="23">
        <f t="shared" si="12"/>
        <v>74</v>
      </c>
      <c r="B95" s="23" t="str">
        <f>VLOOKUP($A95,ACTIVITIES!$B$2:$C$110,2,FALSE)</f>
        <v>ACTIVITY CATEGORY 8 74</v>
      </c>
      <c r="C95" s="236"/>
      <c r="D95" s="236"/>
      <c r="E95" s="236"/>
      <c r="F95" s="236"/>
      <c r="G95" s="236"/>
      <c r="H95" s="236"/>
      <c r="I95" s="85" t="str">
        <f t="shared" si="9"/>
        <v/>
      </c>
      <c r="K95" s="89" t="str">
        <f t="shared" si="10"/>
        <v>X</v>
      </c>
    </row>
    <row r="96" spans="1:11" ht="14.25" customHeight="1">
      <c r="A96" s="23">
        <f t="shared" si="12"/>
        <v>75</v>
      </c>
      <c r="B96" s="23" t="str">
        <f>VLOOKUP($A96,ACTIVITIES!$B$2:$C$110,2,FALSE)</f>
        <v>ACTIVITY CATEGORY 8 75</v>
      </c>
      <c r="C96" s="236"/>
      <c r="D96" s="236"/>
      <c r="E96" s="236"/>
      <c r="F96" s="236"/>
      <c r="G96" s="236"/>
      <c r="H96" s="236"/>
      <c r="I96" s="85" t="str">
        <f t="shared" si="9"/>
        <v/>
      </c>
      <c r="K96" s="89" t="str">
        <f t="shared" si="10"/>
        <v>X</v>
      </c>
    </row>
    <row r="97" spans="1:11" ht="14.25" customHeight="1">
      <c r="A97" s="23">
        <f t="shared" si="12"/>
        <v>76</v>
      </c>
      <c r="B97" s="23" t="str">
        <f>VLOOKUP($A97,ACTIVITIES!$B$2:$C$110,2,FALSE)</f>
        <v>ACTIVITY CATEGORY 8 76</v>
      </c>
      <c r="C97" s="236"/>
      <c r="D97" s="236"/>
      <c r="E97" s="236"/>
      <c r="F97" s="236"/>
      <c r="G97" s="236"/>
      <c r="H97" s="236"/>
      <c r="I97" s="85" t="str">
        <f t="shared" si="9"/>
        <v/>
      </c>
      <c r="K97" s="89" t="str">
        <f t="shared" si="10"/>
        <v>X</v>
      </c>
    </row>
    <row r="98" spans="1:11" ht="14.25" customHeight="1">
      <c r="A98" s="23">
        <f t="shared" si="12"/>
        <v>77</v>
      </c>
      <c r="B98" s="23" t="str">
        <f>VLOOKUP($A98,ACTIVITIES!$B$2:$C$110,2,FALSE)</f>
        <v>ACTIVITY CATEGORY 8 77</v>
      </c>
      <c r="C98" s="236"/>
      <c r="D98" s="236"/>
      <c r="E98" s="236"/>
      <c r="F98" s="236"/>
      <c r="G98" s="236"/>
      <c r="H98" s="236"/>
      <c r="I98" s="85" t="str">
        <f t="shared" si="9"/>
        <v/>
      </c>
      <c r="K98" s="89" t="str">
        <f t="shared" si="10"/>
        <v>X</v>
      </c>
    </row>
    <row r="99" spans="1:11" ht="14.25" customHeight="1">
      <c r="A99" s="23">
        <f t="shared" si="12"/>
        <v>78</v>
      </c>
      <c r="B99" s="23" t="str">
        <f>VLOOKUP($A99,ACTIVITIES!$B$2:$C$110,2,FALSE)</f>
        <v>ACTIVITY CATEGORY 8 78</v>
      </c>
      <c r="C99" s="236"/>
      <c r="D99" s="236"/>
      <c r="E99" s="236"/>
      <c r="F99" s="236"/>
      <c r="G99" s="236"/>
      <c r="H99" s="236"/>
      <c r="I99" s="85" t="str">
        <f t="shared" si="9"/>
        <v/>
      </c>
      <c r="K99" s="89" t="str">
        <f t="shared" si="10"/>
        <v>X</v>
      </c>
    </row>
    <row r="100" spans="1:11" ht="14.25" customHeight="1">
      <c r="A100" s="23">
        <f t="shared" si="12"/>
        <v>79</v>
      </c>
      <c r="B100" s="23" t="str">
        <f>VLOOKUP($A100,ACTIVITIES!$B$2:$C$110,2,FALSE)</f>
        <v>ACTIVITY CATEGORY 8 79</v>
      </c>
      <c r="C100" s="236"/>
      <c r="D100" s="236"/>
      <c r="E100" s="236"/>
      <c r="F100" s="236"/>
      <c r="G100" s="236"/>
      <c r="H100" s="236"/>
      <c r="I100" s="85" t="str">
        <f t="shared" si="9"/>
        <v/>
      </c>
      <c r="K100" s="89" t="str">
        <f t="shared" si="10"/>
        <v>X</v>
      </c>
    </row>
    <row r="101" spans="1:11" ht="14.25" customHeight="1">
      <c r="A101" s="23">
        <f t="shared" si="12"/>
        <v>80</v>
      </c>
      <c r="B101" s="23" t="str">
        <f>VLOOKUP($A101,ACTIVITIES!$B$2:$C$110,2,FALSE)</f>
        <v>ACTIVITY CATEGORY 8 80</v>
      </c>
      <c r="C101" s="236"/>
      <c r="D101" s="236"/>
      <c r="E101" s="236"/>
      <c r="F101" s="236"/>
      <c r="G101" s="236"/>
      <c r="H101" s="236"/>
      <c r="I101" s="85" t="str">
        <f t="shared" si="9"/>
        <v/>
      </c>
      <c r="K101" s="89" t="str">
        <f t="shared" si="10"/>
        <v>X</v>
      </c>
    </row>
    <row r="102" spans="1:11" ht="16.2" customHeight="1">
      <c r="A102" s="87" t="str">
        <f>ACTIVITIES!$H$10</f>
        <v>ACTIVITY CATEGORY 9</v>
      </c>
      <c r="B102" s="87"/>
      <c r="C102" s="235"/>
      <c r="D102" s="235"/>
      <c r="E102" s="235"/>
      <c r="F102" s="235"/>
      <c r="G102" s="235"/>
      <c r="H102" s="238"/>
      <c r="I102" s="36" t="str">
        <f t="shared" si="9"/>
        <v/>
      </c>
      <c r="K102" s="89" t="str">
        <f t="shared" si="10"/>
        <v>X</v>
      </c>
    </row>
    <row r="103" spans="1:11" ht="13.95" customHeight="1">
      <c r="A103" s="23">
        <f>SUM(A101+1)</f>
        <v>81</v>
      </c>
      <c r="B103" s="23" t="str">
        <f>VLOOKUP($A103,ACTIVITIES!$B$2:$C$110,2,FALSE)</f>
        <v>ACTIVITY CATEGORY 9 81</v>
      </c>
      <c r="C103" s="236"/>
      <c r="D103" s="236"/>
      <c r="E103" s="236"/>
      <c r="F103" s="236"/>
      <c r="G103" s="236"/>
      <c r="H103" s="236"/>
      <c r="I103" s="85" t="str">
        <f t="shared" si="9"/>
        <v/>
      </c>
      <c r="K103" s="89" t="str">
        <f t="shared" si="10"/>
        <v>X</v>
      </c>
    </row>
    <row r="104" spans="1:11" ht="14.25" customHeight="1">
      <c r="A104" s="23">
        <f t="shared" ref="A104:A112" si="13">SUM(A103+1)</f>
        <v>82</v>
      </c>
      <c r="B104" s="23" t="str">
        <f>VLOOKUP($A104,ACTIVITIES!$B$2:$C$110,2,FALSE)</f>
        <v>ACTIVITY CATEGORY 9 82</v>
      </c>
      <c r="C104" s="236"/>
      <c r="D104" s="236"/>
      <c r="E104" s="236"/>
      <c r="F104" s="236"/>
      <c r="G104" s="236"/>
      <c r="H104" s="236"/>
      <c r="I104" s="85" t="str">
        <f t="shared" si="9"/>
        <v/>
      </c>
      <c r="K104" s="89" t="str">
        <f t="shared" si="10"/>
        <v>X</v>
      </c>
    </row>
    <row r="105" spans="1:11" ht="14.25" customHeight="1">
      <c r="A105" s="23">
        <f t="shared" si="13"/>
        <v>83</v>
      </c>
      <c r="B105" s="23" t="str">
        <f>VLOOKUP($A105,ACTIVITIES!$B$2:$C$110,2,FALSE)</f>
        <v>ACTIVITY CATEGORY 9 83</v>
      </c>
      <c r="C105" s="236"/>
      <c r="D105" s="236"/>
      <c r="E105" s="236"/>
      <c r="F105" s="236"/>
      <c r="G105" s="236"/>
      <c r="H105" s="236"/>
      <c r="I105" s="85" t="str">
        <f t="shared" si="9"/>
        <v/>
      </c>
      <c r="K105" s="89" t="str">
        <f t="shared" si="10"/>
        <v>X</v>
      </c>
    </row>
    <row r="106" spans="1:11" ht="14.25" customHeight="1">
      <c r="A106" s="23">
        <f t="shared" si="13"/>
        <v>84</v>
      </c>
      <c r="B106" s="23" t="str">
        <f>VLOOKUP($A106,ACTIVITIES!$B$2:$C$110,2,FALSE)</f>
        <v>ACTIVITY CATEGORY 9 84</v>
      </c>
      <c r="C106" s="236"/>
      <c r="D106" s="236"/>
      <c r="E106" s="236"/>
      <c r="F106" s="236"/>
      <c r="G106" s="236"/>
      <c r="H106" s="236"/>
      <c r="I106" s="85" t="str">
        <f t="shared" si="9"/>
        <v/>
      </c>
      <c r="K106" s="89" t="str">
        <f t="shared" si="10"/>
        <v>X</v>
      </c>
    </row>
    <row r="107" spans="1:11" ht="14.25" customHeight="1">
      <c r="A107" s="23">
        <f t="shared" si="13"/>
        <v>85</v>
      </c>
      <c r="B107" s="23" t="str">
        <f>VLOOKUP($A107,ACTIVITIES!$B$2:$C$110,2,FALSE)</f>
        <v>ACTIVITY CATEGORY 9 85</v>
      </c>
      <c r="C107" s="236"/>
      <c r="D107" s="236"/>
      <c r="E107" s="236"/>
      <c r="F107" s="236"/>
      <c r="G107" s="236"/>
      <c r="H107" s="236"/>
      <c r="I107" s="85" t="str">
        <f t="shared" si="9"/>
        <v/>
      </c>
      <c r="K107" s="89" t="str">
        <f t="shared" si="10"/>
        <v>X</v>
      </c>
    </row>
    <row r="108" spans="1:11" ht="14.25" customHeight="1">
      <c r="A108" s="23">
        <f t="shared" si="13"/>
        <v>86</v>
      </c>
      <c r="B108" s="23" t="str">
        <f>VLOOKUP($A108,ACTIVITIES!$B$2:$C$110,2,FALSE)</f>
        <v>ACTIVITY CATEGORY 9 86</v>
      </c>
      <c r="C108" s="236"/>
      <c r="D108" s="236"/>
      <c r="E108" s="236"/>
      <c r="F108" s="236"/>
      <c r="G108" s="236"/>
      <c r="H108" s="236"/>
      <c r="I108" s="85" t="str">
        <f t="shared" si="9"/>
        <v/>
      </c>
      <c r="K108" s="89" t="str">
        <f t="shared" si="10"/>
        <v>X</v>
      </c>
    </row>
    <row r="109" spans="1:11" ht="14.25" customHeight="1">
      <c r="A109" s="23">
        <f t="shared" si="13"/>
        <v>87</v>
      </c>
      <c r="B109" s="23" t="str">
        <f>VLOOKUP($A109,ACTIVITIES!$B$2:$C$110,2,FALSE)</f>
        <v>ACTIVITY CATEGORY 9 87</v>
      </c>
      <c r="C109" s="236"/>
      <c r="D109" s="236"/>
      <c r="E109" s="236"/>
      <c r="F109" s="236"/>
      <c r="G109" s="236"/>
      <c r="H109" s="236"/>
      <c r="I109" s="85" t="str">
        <f t="shared" si="9"/>
        <v/>
      </c>
      <c r="K109" s="89" t="str">
        <f t="shared" si="10"/>
        <v>X</v>
      </c>
    </row>
    <row r="110" spans="1:11" ht="14.25" customHeight="1">
      <c r="A110" s="23">
        <f t="shared" si="13"/>
        <v>88</v>
      </c>
      <c r="B110" s="23" t="str">
        <f>VLOOKUP($A110,ACTIVITIES!$B$2:$C$110,2,FALSE)</f>
        <v>ACTIVITY CATEGORY 9 88</v>
      </c>
      <c r="C110" s="236"/>
      <c r="D110" s="236"/>
      <c r="E110" s="236"/>
      <c r="F110" s="236"/>
      <c r="G110" s="236"/>
      <c r="H110" s="236"/>
      <c r="I110" s="85" t="str">
        <f t="shared" si="9"/>
        <v/>
      </c>
      <c r="K110" s="89" t="str">
        <f t="shared" si="10"/>
        <v>X</v>
      </c>
    </row>
    <row r="111" spans="1:11" ht="14.25" customHeight="1">
      <c r="A111" s="23">
        <f t="shared" si="13"/>
        <v>89</v>
      </c>
      <c r="B111" s="23" t="str">
        <f>VLOOKUP($A111,ACTIVITIES!$B$2:$C$110,2,FALSE)</f>
        <v>ACTIVITY CATEGORY 9 89</v>
      </c>
      <c r="C111" s="236"/>
      <c r="D111" s="236"/>
      <c r="E111" s="236"/>
      <c r="F111" s="236"/>
      <c r="G111" s="236"/>
      <c r="H111" s="236"/>
      <c r="I111" s="85" t="str">
        <f t="shared" si="9"/>
        <v/>
      </c>
      <c r="K111" s="89" t="str">
        <f t="shared" si="10"/>
        <v>X</v>
      </c>
    </row>
    <row r="112" spans="1:11" ht="14.25" customHeight="1">
      <c r="A112" s="23">
        <f t="shared" si="13"/>
        <v>90</v>
      </c>
      <c r="B112" s="23" t="str">
        <f>VLOOKUP($A112,ACTIVITIES!$B$2:$C$110,2,FALSE)</f>
        <v>ACTIVITY CATEGORY 9 90</v>
      </c>
      <c r="C112" s="236"/>
      <c r="D112" s="236"/>
      <c r="E112" s="236"/>
      <c r="F112" s="236"/>
      <c r="G112" s="236"/>
      <c r="H112" s="236"/>
      <c r="I112" s="85" t="str">
        <f t="shared" si="9"/>
        <v/>
      </c>
      <c r="K112" s="89" t="str">
        <f t="shared" si="10"/>
        <v>X</v>
      </c>
    </row>
    <row r="113" spans="1:11" ht="16.2" customHeight="1">
      <c r="A113" s="87" t="str">
        <f>ACTIVITIES!$H$11</f>
        <v>ACTIVITY CATEGORY 10</v>
      </c>
      <c r="B113" s="87"/>
      <c r="C113" s="235"/>
      <c r="D113" s="235"/>
      <c r="E113" s="235"/>
      <c r="F113" s="235"/>
      <c r="G113" s="235"/>
      <c r="H113" s="238"/>
      <c r="I113" s="36" t="str">
        <f t="shared" si="9"/>
        <v/>
      </c>
      <c r="K113" s="89" t="str">
        <f t="shared" si="10"/>
        <v>X</v>
      </c>
    </row>
    <row r="114" spans="1:11" ht="13.95" customHeight="1">
      <c r="A114" s="23">
        <f>SUM(A112+1)</f>
        <v>91</v>
      </c>
      <c r="B114" s="23" t="str">
        <f>VLOOKUP($A114,ACTIVITIES!$B$2:$C$110,2,FALSE)</f>
        <v>ACTIVITY CATEGORY 10 91</v>
      </c>
      <c r="C114" s="236"/>
      <c r="D114" s="236"/>
      <c r="E114" s="236"/>
      <c r="F114" s="236"/>
      <c r="G114" s="236"/>
      <c r="H114" s="236"/>
      <c r="I114" s="85" t="str">
        <f t="shared" si="9"/>
        <v/>
      </c>
      <c r="K114" s="89" t="str">
        <f t="shared" si="10"/>
        <v>X</v>
      </c>
    </row>
    <row r="115" spans="1:11" ht="14.25" customHeight="1">
      <c r="A115" s="23">
        <f t="shared" ref="A115:A123" si="14">SUM(A114+1)</f>
        <v>92</v>
      </c>
      <c r="B115" s="23" t="str">
        <f>VLOOKUP($A115,ACTIVITIES!$B$2:$C$110,2,FALSE)</f>
        <v>ACTIVITY CATEGORY 10 92</v>
      </c>
      <c r="C115" s="236"/>
      <c r="D115" s="236"/>
      <c r="E115" s="236"/>
      <c r="F115" s="236"/>
      <c r="G115" s="236"/>
      <c r="H115" s="236"/>
      <c r="I115" s="85" t="str">
        <f t="shared" si="9"/>
        <v/>
      </c>
      <c r="K115" s="89" t="str">
        <f t="shared" si="10"/>
        <v>X</v>
      </c>
    </row>
    <row r="116" spans="1:11" ht="14.25" customHeight="1">
      <c r="A116" s="23">
        <f t="shared" si="14"/>
        <v>93</v>
      </c>
      <c r="B116" s="23" t="str">
        <f>VLOOKUP($A116,ACTIVITIES!$B$2:$C$110,2,FALSE)</f>
        <v>ACTIVITY CATEGORY 10 93</v>
      </c>
      <c r="C116" s="236"/>
      <c r="D116" s="236"/>
      <c r="E116" s="236"/>
      <c r="F116" s="236"/>
      <c r="G116" s="236"/>
      <c r="H116" s="236"/>
      <c r="I116" s="85" t="str">
        <f t="shared" si="9"/>
        <v/>
      </c>
      <c r="K116" s="89" t="str">
        <f t="shared" si="10"/>
        <v>X</v>
      </c>
    </row>
    <row r="117" spans="1:11" ht="14.25" customHeight="1">
      <c r="A117" s="23">
        <f t="shared" si="14"/>
        <v>94</v>
      </c>
      <c r="B117" s="23" t="str">
        <f>VLOOKUP($A117,ACTIVITIES!$B$2:$C$110,2,FALSE)</f>
        <v>ACTIVITY CATEGORY 10 94</v>
      </c>
      <c r="C117" s="236"/>
      <c r="D117" s="236"/>
      <c r="E117" s="236"/>
      <c r="F117" s="236"/>
      <c r="G117" s="236"/>
      <c r="H117" s="236"/>
      <c r="I117" s="85" t="str">
        <f t="shared" si="9"/>
        <v/>
      </c>
      <c r="K117" s="89" t="str">
        <f t="shared" si="10"/>
        <v>X</v>
      </c>
    </row>
    <row r="118" spans="1:11" ht="14.25" customHeight="1">
      <c r="A118" s="23">
        <f t="shared" si="14"/>
        <v>95</v>
      </c>
      <c r="B118" s="23" t="str">
        <f>VLOOKUP($A118,ACTIVITIES!$B$2:$C$110,2,FALSE)</f>
        <v>ACTIVITY CATEGORY 10 95</v>
      </c>
      <c r="C118" s="236"/>
      <c r="D118" s="236"/>
      <c r="E118" s="236"/>
      <c r="F118" s="236"/>
      <c r="G118" s="236"/>
      <c r="H118" s="236"/>
      <c r="I118" s="85" t="str">
        <f t="shared" si="9"/>
        <v/>
      </c>
      <c r="K118" s="89" t="str">
        <f t="shared" si="10"/>
        <v>X</v>
      </c>
    </row>
    <row r="119" spans="1:11" ht="14.25" customHeight="1">
      <c r="A119" s="23">
        <f t="shared" si="14"/>
        <v>96</v>
      </c>
      <c r="B119" s="23" t="str">
        <f>VLOOKUP($A119,ACTIVITIES!$B$2:$C$110,2,FALSE)</f>
        <v>ACTIVITY CATEGORY 10 96</v>
      </c>
      <c r="C119" s="236"/>
      <c r="D119" s="236"/>
      <c r="E119" s="236"/>
      <c r="F119" s="236"/>
      <c r="G119" s="236"/>
      <c r="H119" s="236"/>
      <c r="I119" s="85" t="str">
        <f t="shared" si="9"/>
        <v/>
      </c>
      <c r="K119" s="89" t="str">
        <f t="shared" si="10"/>
        <v>X</v>
      </c>
    </row>
    <row r="120" spans="1:11" ht="14.25" customHeight="1">
      <c r="A120" s="23">
        <f t="shared" si="14"/>
        <v>97</v>
      </c>
      <c r="B120" s="23" t="str">
        <f>VLOOKUP($A120,ACTIVITIES!$B$2:$C$110,2,FALSE)</f>
        <v>ACTIVITY CATEGORY 10 97</v>
      </c>
      <c r="C120" s="236"/>
      <c r="D120" s="236"/>
      <c r="E120" s="236"/>
      <c r="F120" s="236"/>
      <c r="G120" s="236"/>
      <c r="H120" s="236"/>
      <c r="I120" s="85" t="str">
        <f t="shared" si="9"/>
        <v/>
      </c>
      <c r="K120" s="89" t="str">
        <f t="shared" si="10"/>
        <v>X</v>
      </c>
    </row>
    <row r="121" spans="1:11" ht="14.25" customHeight="1">
      <c r="A121" s="23">
        <f t="shared" si="14"/>
        <v>98</v>
      </c>
      <c r="B121" s="23" t="str">
        <f>VLOOKUP($A121,ACTIVITIES!$B$2:$C$110,2,FALSE)</f>
        <v>ACTIVITY CATEGORY 10 98</v>
      </c>
      <c r="C121" s="236"/>
      <c r="D121" s="236"/>
      <c r="E121" s="236"/>
      <c r="F121" s="236"/>
      <c r="G121" s="236"/>
      <c r="H121" s="236"/>
      <c r="I121" s="85" t="str">
        <f t="shared" si="9"/>
        <v/>
      </c>
      <c r="K121" s="89" t="str">
        <f t="shared" si="10"/>
        <v>X</v>
      </c>
    </row>
    <row r="122" spans="1:11" ht="14.25" customHeight="1">
      <c r="A122" s="23">
        <f t="shared" si="14"/>
        <v>99</v>
      </c>
      <c r="B122" s="23" t="str">
        <f>VLOOKUP($A122,ACTIVITIES!$B$2:$C$110,2,FALSE)</f>
        <v>ACTIVITY CATEGORY 10 99</v>
      </c>
      <c r="C122" s="236"/>
      <c r="D122" s="236"/>
      <c r="E122" s="236"/>
      <c r="F122" s="236"/>
      <c r="G122" s="236"/>
      <c r="H122" s="236"/>
      <c r="I122" s="85" t="str">
        <f t="shared" si="9"/>
        <v/>
      </c>
      <c r="K122" s="89" t="str">
        <f t="shared" si="10"/>
        <v>X</v>
      </c>
    </row>
    <row r="123" spans="1:11" ht="14.25" customHeight="1">
      <c r="A123" s="23">
        <f t="shared" si="14"/>
        <v>100</v>
      </c>
      <c r="B123" s="23" t="str">
        <f>VLOOKUP($A123,ACTIVITIES!$B$2:$C$110,2,FALSE)</f>
        <v>ACTIVITY CATEGORY 10 100</v>
      </c>
      <c r="C123" s="236"/>
      <c r="D123" s="236"/>
      <c r="E123" s="236"/>
      <c r="F123" s="236"/>
      <c r="G123" s="236"/>
      <c r="H123" s="236"/>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c r="D127" s="236"/>
      <c r="E127" s="236"/>
      <c r="F127" s="236"/>
      <c r="G127" s="236"/>
      <c r="H127" s="236"/>
      <c r="I127" s="84" t="str">
        <f t="shared" si="9"/>
        <v/>
      </c>
      <c r="K127" s="89" t="str">
        <f t="shared" si="10"/>
        <v/>
      </c>
    </row>
    <row r="128" spans="1:11" ht="15.75" customHeight="1">
      <c r="A128" s="23">
        <f t="shared" ref="A128:A136" si="15">SUM(A127+1)</f>
        <v>2</v>
      </c>
      <c r="B128" s="23" t="str">
        <f>VLOOKUP($A128,ACTIVITIES!$B$2:$C$110,2,FALSE)</f>
        <v>Install overhead cable and taller utility poles</v>
      </c>
      <c r="C128" s="236"/>
      <c r="D128" s="236"/>
      <c r="E128" s="236"/>
      <c r="F128" s="236"/>
      <c r="G128" s="236"/>
      <c r="H128" s="236"/>
      <c r="I128" s="84" t="str">
        <f t="shared" si="9"/>
        <v/>
      </c>
      <c r="K128" s="89" t="str">
        <f t="shared" si="10"/>
        <v/>
      </c>
    </row>
    <row r="129" spans="1:11" ht="15.75" customHeight="1">
      <c r="A129" s="23">
        <f t="shared" si="15"/>
        <v>3</v>
      </c>
      <c r="B129" s="23" t="str">
        <f>VLOOKUP($A129,ACTIVITIES!$B$2:$C$110,2,FALSE)</f>
        <v>Install cables and trench excavation</v>
      </c>
      <c r="C129" s="236"/>
      <c r="D129" s="236"/>
      <c r="E129" s="236"/>
      <c r="F129" s="236"/>
      <c r="G129" s="236"/>
      <c r="H129" s="236"/>
      <c r="I129" s="84" t="str">
        <f t="shared" si="9"/>
        <v/>
      </c>
      <c r="K129" s="89" t="str">
        <f t="shared" si="10"/>
        <v/>
      </c>
    </row>
    <row r="130" spans="1:11" ht="15.75" customHeight="1">
      <c r="A130" s="23">
        <f t="shared" si="15"/>
        <v>4</v>
      </c>
      <c r="B130" s="23" t="str">
        <f>VLOOKUP($A130,ACTIVITIES!$B$2:$C$110,2,FALSE)</f>
        <v>Install onshore cable ROW construction</v>
      </c>
      <c r="C130" s="236"/>
      <c r="D130" s="236"/>
      <c r="E130" s="236"/>
      <c r="F130" s="236"/>
      <c r="G130" s="236"/>
      <c r="H130" s="236"/>
      <c r="I130" s="84" t="str">
        <f t="shared" si="9"/>
        <v/>
      </c>
      <c r="K130" s="89" t="str">
        <f t="shared" si="10"/>
        <v/>
      </c>
    </row>
    <row r="131" spans="1:11" ht="15.75" customHeight="1">
      <c r="A131" s="23">
        <f t="shared" si="15"/>
        <v>5</v>
      </c>
      <c r="B131" s="23" t="str">
        <f>VLOOKUP($A131,ACTIVITIES!$B$2:$C$110,2,FALSE)</f>
        <v>Install onshore vehicle use and travel</v>
      </c>
      <c r="C131" s="236"/>
      <c r="D131" s="236"/>
      <c r="E131" s="236"/>
      <c r="F131" s="236"/>
      <c r="G131" s="236"/>
      <c r="H131" s="236"/>
      <c r="I131" s="84" t="str">
        <f t="shared" si="9"/>
        <v/>
      </c>
      <c r="K131" s="89" t="str">
        <f t="shared" si="10"/>
        <v/>
      </c>
    </row>
    <row r="132" spans="1:11" ht="15.75" customHeight="1">
      <c r="A132" s="23">
        <f t="shared" si="15"/>
        <v>6</v>
      </c>
      <c r="B132" s="23" t="str">
        <f>VLOOKUP($A132,ACTIVITIES!$B$2:$C$110,2,FALSE)</f>
        <v>ONSHORE CONSTRUCTION 6</v>
      </c>
      <c r="C132" s="236"/>
      <c r="D132" s="236"/>
      <c r="E132" s="236"/>
      <c r="F132" s="236"/>
      <c r="G132" s="236"/>
      <c r="H132" s="236"/>
      <c r="I132" s="84" t="str">
        <f t="shared" si="9"/>
        <v/>
      </c>
      <c r="K132" s="89" t="str">
        <f t="shared" si="10"/>
        <v>X</v>
      </c>
    </row>
    <row r="133" spans="1:11" ht="15.75" customHeight="1">
      <c r="A133" s="23">
        <f t="shared" si="15"/>
        <v>7</v>
      </c>
      <c r="B133" s="23" t="str">
        <f>VLOOKUP($A133,ACTIVITIES!$B$2:$C$110,2,FALSE)</f>
        <v>ONSHORE CONSTRUCTION 7</v>
      </c>
      <c r="C133" s="236"/>
      <c r="D133" s="236"/>
      <c r="E133" s="236"/>
      <c r="F133" s="236"/>
      <c r="G133" s="236"/>
      <c r="H133" s="236"/>
      <c r="I133" s="84" t="str">
        <f t="shared" si="9"/>
        <v/>
      </c>
      <c r="K133" s="89" t="str">
        <f t="shared" si="10"/>
        <v>X</v>
      </c>
    </row>
    <row r="134" spans="1:11" ht="15.75" customHeight="1">
      <c r="A134" s="23">
        <f t="shared" si="15"/>
        <v>8</v>
      </c>
      <c r="B134" s="23" t="str">
        <f>VLOOKUP($A134,ACTIVITIES!$B$2:$C$110,2,FALSE)</f>
        <v>ONSHORE CONSTRUCTION 8</v>
      </c>
      <c r="C134" s="236"/>
      <c r="D134" s="236"/>
      <c r="E134" s="236"/>
      <c r="F134" s="236"/>
      <c r="G134" s="236"/>
      <c r="H134" s="236"/>
      <c r="I134" s="84" t="str">
        <f t="shared" si="9"/>
        <v/>
      </c>
      <c r="K134" s="89" t="str">
        <f t="shared" si="10"/>
        <v>X</v>
      </c>
    </row>
    <row r="135" spans="1:11" ht="15.75" customHeight="1">
      <c r="A135" s="23">
        <f t="shared" si="15"/>
        <v>9</v>
      </c>
      <c r="B135" s="23" t="str">
        <f>VLOOKUP($A135,ACTIVITIES!$B$2:$C$110,2,FALSE)</f>
        <v>ONSHORE CONSTRUCTION 9</v>
      </c>
      <c r="C135" s="236"/>
      <c r="D135" s="236"/>
      <c r="E135" s="236"/>
      <c r="F135" s="236"/>
      <c r="G135" s="236"/>
      <c r="H135" s="236"/>
      <c r="I135" s="84" t="str">
        <f t="shared" si="9"/>
        <v/>
      </c>
      <c r="K135" s="89" t="str">
        <f t="shared" si="10"/>
        <v>X</v>
      </c>
    </row>
    <row r="136" spans="1:11" ht="15.75" customHeight="1">
      <c r="A136" s="23">
        <f t="shared" si="15"/>
        <v>10</v>
      </c>
      <c r="B136" s="23" t="str">
        <f>VLOOKUP($A136,ACTIVITIES!$B$2:$C$110,2,FALSE)</f>
        <v>ONSHORE CONSTRUCTION 10</v>
      </c>
      <c r="C136" s="236"/>
      <c r="D136" s="236"/>
      <c r="E136" s="236"/>
      <c r="F136" s="236"/>
      <c r="G136" s="236"/>
      <c r="H136" s="236"/>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7"/>
      <c r="D138" s="237"/>
      <c r="E138" s="237"/>
      <c r="F138" s="237"/>
      <c r="G138" s="237"/>
      <c r="H138" s="237"/>
      <c r="I138" s="84" t="str">
        <f t="shared" si="9"/>
        <v/>
      </c>
      <c r="K138" s="89" t="str">
        <f t="shared" si="10"/>
        <v/>
      </c>
    </row>
    <row r="139" spans="1:11" ht="15.75" customHeight="1">
      <c r="A139" s="23">
        <f t="shared" ref="A139:A147" si="16">SUM(A138+1)</f>
        <v>12</v>
      </c>
      <c r="B139" s="23" t="str">
        <f>VLOOKUP($A139,ACTIVITIES!$B$2:$C$110,2,FALSE)</f>
        <v>Landfall HDD short and long distance</v>
      </c>
      <c r="C139" s="237"/>
      <c r="D139" s="237"/>
      <c r="E139" s="237"/>
      <c r="F139" s="237"/>
      <c r="G139" s="237"/>
      <c r="H139" s="237"/>
      <c r="I139" s="84" t="str">
        <f t="shared" si="9"/>
        <v/>
      </c>
      <c r="K139" s="89" t="str">
        <f t="shared" si="10"/>
        <v/>
      </c>
    </row>
    <row r="140" spans="1:11" ht="15.75" customHeight="1">
      <c r="A140" s="23">
        <f t="shared" si="16"/>
        <v>13</v>
      </c>
      <c r="B140" s="23" t="str">
        <f>VLOOKUP($A140,ACTIVITIES!$B$2:$C$110,2,FALSE)</f>
        <v>LANDFALL CONSTRUCTION 13</v>
      </c>
      <c r="C140" s="236"/>
      <c r="D140" s="236"/>
      <c r="E140" s="236"/>
      <c r="F140" s="236"/>
      <c r="G140" s="236"/>
      <c r="H140" s="236"/>
      <c r="I140" s="84" t="str">
        <f t="shared" si="9"/>
        <v/>
      </c>
      <c r="K140" s="89" t="str">
        <f t="shared" si="10"/>
        <v>X</v>
      </c>
    </row>
    <row r="141" spans="1:11" ht="15.75" customHeight="1">
      <c r="A141" s="23">
        <f t="shared" si="16"/>
        <v>14</v>
      </c>
      <c r="B141" s="23" t="str">
        <f>VLOOKUP($A141,ACTIVITIES!$B$2:$C$110,2,FALSE)</f>
        <v>LANDFALL CONSTRUCTION 14</v>
      </c>
      <c r="C141" s="236"/>
      <c r="D141" s="236"/>
      <c r="E141" s="236"/>
      <c r="F141" s="236"/>
      <c r="G141" s="236"/>
      <c r="H141" s="236"/>
      <c r="I141" s="84" t="str">
        <f t="shared" si="9"/>
        <v/>
      </c>
      <c r="K141" s="89" t="str">
        <f t="shared" si="10"/>
        <v>X</v>
      </c>
    </row>
    <row r="142" spans="1:11" ht="15.75" customHeight="1">
      <c r="A142" s="23">
        <f t="shared" si="16"/>
        <v>15</v>
      </c>
      <c r="B142" s="23" t="str">
        <f>VLOOKUP($A142,ACTIVITIES!$B$2:$C$110,2,FALSE)</f>
        <v>LANDFALL CONSTRUCTION 15</v>
      </c>
      <c r="C142" s="236"/>
      <c r="D142" s="236"/>
      <c r="E142" s="236"/>
      <c r="F142" s="236"/>
      <c r="G142" s="236"/>
      <c r="H142" s="236"/>
      <c r="I142" s="84" t="str">
        <f t="shared" si="9"/>
        <v/>
      </c>
      <c r="K142" s="89" t="str">
        <f t="shared" si="10"/>
        <v>X</v>
      </c>
    </row>
    <row r="143" spans="1:11" ht="15.75" customHeight="1">
      <c r="A143" s="23">
        <f t="shared" si="16"/>
        <v>16</v>
      </c>
      <c r="B143" s="23" t="str">
        <f>VLOOKUP($A143,ACTIVITIES!$B$2:$C$110,2,FALSE)</f>
        <v>LANDFALL CONSTRUCTION 16</v>
      </c>
      <c r="C143" s="236"/>
      <c r="D143" s="236"/>
      <c r="E143" s="236"/>
      <c r="F143" s="236"/>
      <c r="G143" s="236"/>
      <c r="H143" s="236"/>
      <c r="I143" s="84" t="str">
        <f t="shared" si="9"/>
        <v/>
      </c>
      <c r="K143" s="89" t="str">
        <f t="shared" si="10"/>
        <v>X</v>
      </c>
    </row>
    <row r="144" spans="1:11" ht="15.75" customHeight="1">
      <c r="A144" s="23">
        <f t="shared" si="16"/>
        <v>17</v>
      </c>
      <c r="B144" s="23" t="str">
        <f>VLOOKUP($A144,ACTIVITIES!$B$2:$C$110,2,FALSE)</f>
        <v>LANDFALL CONSTRUCTION 17</v>
      </c>
      <c r="C144" s="236"/>
      <c r="D144" s="236"/>
      <c r="E144" s="236"/>
      <c r="F144" s="236"/>
      <c r="G144" s="236"/>
      <c r="H144" s="236"/>
      <c r="I144" s="84" t="str">
        <f t="shared" ref="I144:I207" si="17">IF(AND(C144="",D144="",E144="",F144="",G144="",H144=""),"",MAX(C144:H144))</f>
        <v/>
      </c>
      <c r="K144" s="89" t="str">
        <f t="shared" ref="K144:K207" si="18">IF(AND(NOT(IFERROR(AVERAGE(A144),-9)=-9),IFERROR(VALUE(RIGHT(B144,1)),-9)=-9),"",IF(AND(B144="",IFERROR(VALUE(RIGHT(A144,1)),-99)=-99),"","X"))</f>
        <v>X</v>
      </c>
    </row>
    <row r="145" spans="1:11" ht="15.75" customHeight="1">
      <c r="A145" s="23">
        <f t="shared" si="16"/>
        <v>18</v>
      </c>
      <c r="B145" s="23" t="str">
        <f>VLOOKUP($A145,ACTIVITIES!$B$2:$C$110,2,FALSE)</f>
        <v>LANDFALL CONSTRUCTION 18</v>
      </c>
      <c r="C145" s="236"/>
      <c r="D145" s="236"/>
      <c r="E145" s="236"/>
      <c r="F145" s="236"/>
      <c r="G145" s="236"/>
      <c r="H145" s="236"/>
      <c r="I145" s="84" t="str">
        <f t="shared" si="17"/>
        <v/>
      </c>
      <c r="K145" s="89" t="str">
        <f t="shared" si="18"/>
        <v>X</v>
      </c>
    </row>
    <row r="146" spans="1:11" ht="15.75" customHeight="1">
      <c r="A146" s="23">
        <f t="shared" si="16"/>
        <v>19</v>
      </c>
      <c r="B146" s="23" t="str">
        <f>VLOOKUP($A146,ACTIVITIES!$B$2:$C$110,2,FALSE)</f>
        <v>LANDFALL CONSTRUCTION 19</v>
      </c>
      <c r="C146" s="236"/>
      <c r="D146" s="236"/>
      <c r="E146" s="236"/>
      <c r="F146" s="236"/>
      <c r="G146" s="236"/>
      <c r="H146" s="236"/>
      <c r="I146" s="84" t="str">
        <f t="shared" si="17"/>
        <v/>
      </c>
      <c r="K146" s="89" t="str">
        <f t="shared" si="18"/>
        <v>X</v>
      </c>
    </row>
    <row r="147" spans="1:11" ht="15.75" customHeight="1">
      <c r="A147" s="23">
        <f t="shared" si="16"/>
        <v>20</v>
      </c>
      <c r="B147" s="23" t="str">
        <f>VLOOKUP($A147,ACTIVITIES!$B$2:$C$110,2,FALSE)</f>
        <v>LANDFALL CONSTRUCTION 20</v>
      </c>
      <c r="C147" s="236"/>
      <c r="D147" s="236"/>
      <c r="E147" s="236"/>
      <c r="F147" s="236"/>
      <c r="G147" s="236"/>
      <c r="H147" s="236"/>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c r="D149" s="236"/>
      <c r="E149" s="236"/>
      <c r="F149" s="236"/>
      <c r="G149" s="236"/>
      <c r="H149" s="236"/>
      <c r="I149" s="84" t="str">
        <f t="shared" si="17"/>
        <v/>
      </c>
      <c r="K149" s="89" t="str">
        <f t="shared" si="18"/>
        <v/>
      </c>
    </row>
    <row r="150" spans="1:11" ht="15.75" customHeight="1">
      <c r="A150" s="23">
        <f t="shared" ref="A150:A158" si="19">SUM(A149+1)</f>
        <v>22</v>
      </c>
      <c r="B150" s="23" t="str">
        <f>VLOOKUP($A150,ACTIVITIES!$B$2:$C$110,2,FALSE)</f>
        <v>Export cable to shore installation</v>
      </c>
      <c r="C150" s="236"/>
      <c r="D150" s="236"/>
      <c r="E150" s="236"/>
      <c r="F150" s="236"/>
      <c r="G150" s="236"/>
      <c r="H150" s="236"/>
      <c r="I150" s="84" t="str">
        <f t="shared" si="17"/>
        <v/>
      </c>
      <c r="K150" s="89" t="str">
        <f t="shared" si="18"/>
        <v/>
      </c>
    </row>
    <row r="151" spans="1:11" ht="15.75" customHeight="1">
      <c r="A151" s="23">
        <f t="shared" si="19"/>
        <v>23</v>
      </c>
      <c r="B151" s="23" t="str">
        <f>VLOOKUP($A151,ACTIVITIES!$B$2:$C$110,2,FALSE)</f>
        <v>Substation installation</v>
      </c>
      <c r="C151" s="236"/>
      <c r="D151" s="236"/>
      <c r="E151" s="236"/>
      <c r="F151" s="236"/>
      <c r="G151" s="236"/>
      <c r="H151" s="236"/>
      <c r="I151" s="84" t="str">
        <f t="shared" si="17"/>
        <v/>
      </c>
      <c r="K151" s="89" t="str">
        <f t="shared" si="18"/>
        <v/>
      </c>
    </row>
    <row r="152" spans="1:11" ht="15.75" customHeight="1">
      <c r="A152" s="23">
        <f t="shared" si="19"/>
        <v>24</v>
      </c>
      <c r="B152" s="23" t="str">
        <f>VLOOKUP($A152,ACTIVITIES!$B$2:$C$110,2,FALSE)</f>
        <v>Offshore foundation installation</v>
      </c>
      <c r="C152" s="236"/>
      <c r="D152" s="236"/>
      <c r="E152" s="236"/>
      <c r="F152" s="236"/>
      <c r="G152" s="236"/>
      <c r="H152" s="236"/>
      <c r="I152" s="84" t="str">
        <f t="shared" si="17"/>
        <v/>
      </c>
      <c r="K152" s="89" t="str">
        <f t="shared" si="18"/>
        <v/>
      </c>
    </row>
    <row r="153" spans="1:11" ht="15.75" customHeight="1">
      <c r="A153" s="23">
        <f t="shared" si="19"/>
        <v>25</v>
      </c>
      <c r="B153" s="23" t="str">
        <f>VLOOKUP($A153,ACTIVITIES!$B$2:$C$110,2,FALSE)</f>
        <v xml:space="preserve">Offshore pile driving </v>
      </c>
      <c r="C153" s="236"/>
      <c r="D153" s="236"/>
      <c r="E153" s="236"/>
      <c r="F153" s="236"/>
      <c r="G153" s="236"/>
      <c r="H153" s="236"/>
      <c r="I153" s="84" t="str">
        <f t="shared" si="17"/>
        <v/>
      </c>
      <c r="K153" s="89" t="str">
        <f t="shared" si="18"/>
        <v/>
      </c>
    </row>
    <row r="154" spans="1:11" ht="15.75" customHeight="1">
      <c r="A154" s="23">
        <f t="shared" si="19"/>
        <v>26</v>
      </c>
      <c r="B154" s="23" t="str">
        <f>VLOOKUP($A154,ACTIVITIES!$B$2:$C$110,2,FALSE)</f>
        <v>Temporary cofferdam for long dist. HDD</v>
      </c>
      <c r="C154" s="236"/>
      <c r="D154" s="236"/>
      <c r="E154" s="236"/>
      <c r="F154" s="236"/>
      <c r="G154" s="236"/>
      <c r="H154" s="236"/>
      <c r="I154" s="84" t="str">
        <f t="shared" si="17"/>
        <v/>
      </c>
      <c r="K154" s="89" t="str">
        <f t="shared" si="18"/>
        <v/>
      </c>
    </row>
    <row r="155" spans="1:11" ht="15.75" customHeight="1">
      <c r="A155" s="23">
        <f t="shared" si="19"/>
        <v>27</v>
      </c>
      <c r="B155" s="23" t="str">
        <f>VLOOKUP($A155,ACTIVITIES!$B$2:$C$110,2,FALSE)</f>
        <v>Barge and tug  WTG transportation</v>
      </c>
      <c r="C155" s="236"/>
      <c r="D155" s="236"/>
      <c r="E155" s="236"/>
      <c r="F155" s="236"/>
      <c r="G155" s="236"/>
      <c r="H155" s="236"/>
      <c r="I155" s="84" t="str">
        <f t="shared" si="17"/>
        <v/>
      </c>
      <c r="K155" s="89" t="str">
        <f t="shared" si="18"/>
        <v/>
      </c>
    </row>
    <row r="156" spans="1:11" ht="15.75" customHeight="1">
      <c r="A156" s="23">
        <f t="shared" si="19"/>
        <v>28</v>
      </c>
      <c r="B156" s="23" t="str">
        <f>VLOOKUP($A156,ACTIVITIES!$B$2:$C$110,2,FALSE)</f>
        <v>WTG installation 5 weeks/WTG</v>
      </c>
      <c r="C156" s="236"/>
      <c r="D156" s="236"/>
      <c r="E156" s="236"/>
      <c r="F156" s="236"/>
      <c r="G156" s="236"/>
      <c r="H156" s="236"/>
      <c r="I156" s="84" t="str">
        <f t="shared" si="17"/>
        <v/>
      </c>
      <c r="K156" s="89" t="str">
        <f t="shared" si="18"/>
        <v/>
      </c>
    </row>
    <row r="157" spans="1:11" ht="15.75" customHeight="1">
      <c r="A157" s="23">
        <f t="shared" si="19"/>
        <v>29</v>
      </c>
      <c r="B157" s="23" t="str">
        <f>VLOOKUP($A157,ACTIVITIES!$B$2:$C$110,2,FALSE)</f>
        <v>Crew boat travel</v>
      </c>
      <c r="C157" s="236"/>
      <c r="D157" s="236"/>
      <c r="E157" s="236"/>
      <c r="F157" s="236"/>
      <c r="G157" s="236"/>
      <c r="H157" s="236"/>
      <c r="I157" s="84" t="str">
        <f t="shared" si="17"/>
        <v/>
      </c>
      <c r="K157" s="89" t="str">
        <f t="shared" si="18"/>
        <v/>
      </c>
    </row>
    <row r="158" spans="1:11" ht="15.75" customHeight="1">
      <c r="A158" s="23">
        <f t="shared" si="19"/>
        <v>30</v>
      </c>
      <c r="B158" s="23" t="str">
        <f>VLOOKUP($A158,ACTIVITIES!$B$2:$C$110,2,FALSE)</f>
        <v>OFFSHORE CONSTRUCTION 30</v>
      </c>
      <c r="C158" s="318"/>
      <c r="D158" s="318"/>
      <c r="E158" s="318"/>
      <c r="F158" s="318"/>
      <c r="G158" s="318"/>
      <c r="H158" s="318"/>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c r="D160" s="236"/>
      <c r="E160" s="236"/>
      <c r="F160" s="236"/>
      <c r="G160" s="236"/>
      <c r="H160" s="236"/>
      <c r="I160" s="84" t="str">
        <f t="shared" si="17"/>
        <v/>
      </c>
      <c r="K160" s="89" t="str">
        <f t="shared" si="18"/>
        <v/>
      </c>
    </row>
    <row r="161" spans="1:11" ht="15.75" customHeight="1">
      <c r="A161" s="23">
        <f t="shared" ref="A161:A169" si="20">SUM(A160+1)</f>
        <v>32</v>
      </c>
      <c r="B161" s="23" t="str">
        <f>VLOOKUP($A161,ACTIVITIES!$B$2:$C$110,2,FALSE)</f>
        <v>ROV inspections at 5 year intervals</v>
      </c>
      <c r="C161" s="236"/>
      <c r="D161" s="236"/>
      <c r="E161" s="236"/>
      <c r="F161" s="236"/>
      <c r="G161" s="236"/>
      <c r="H161" s="236"/>
      <c r="I161" s="84" t="str">
        <f t="shared" si="17"/>
        <v/>
      </c>
      <c r="K161" s="89" t="str">
        <f t="shared" si="18"/>
        <v/>
      </c>
    </row>
    <row r="162" spans="1:11" ht="15.75" customHeight="1">
      <c r="A162" s="23">
        <f t="shared" si="20"/>
        <v>33</v>
      </c>
      <c r="B162" s="23" t="str">
        <f>VLOOKUP($A162,ACTIVITIES!$B$2:$C$110,2,FALSE)</f>
        <v>Subbottom profiles at 5 year intervals</v>
      </c>
      <c r="C162" s="236"/>
      <c r="D162" s="236"/>
      <c r="E162" s="236"/>
      <c r="F162" s="236"/>
      <c r="G162" s="236"/>
      <c r="H162" s="236"/>
      <c r="I162" s="84" t="str">
        <f t="shared" si="17"/>
        <v/>
      </c>
      <c r="K162" s="89" t="str">
        <f t="shared" si="18"/>
        <v/>
      </c>
    </row>
    <row r="163" spans="1:11" ht="15.75" customHeight="1">
      <c r="A163" s="23">
        <f t="shared" si="20"/>
        <v>34</v>
      </c>
      <c r="B163" s="23" t="str">
        <f>VLOOKUP($A163,ACTIVITIES!$B$2:$C$110,2,FALSE)</f>
        <v>Substation ROW maintenance</v>
      </c>
      <c r="C163" s="236"/>
      <c r="D163" s="236"/>
      <c r="E163" s="236"/>
      <c r="F163" s="236"/>
      <c r="G163" s="236"/>
      <c r="H163" s="236"/>
      <c r="I163" s="84" t="str">
        <f t="shared" si="17"/>
        <v/>
      </c>
      <c r="K163" s="89" t="str">
        <f t="shared" si="18"/>
        <v/>
      </c>
    </row>
    <row r="164" spans="1:11" ht="15.75" customHeight="1">
      <c r="A164" s="23">
        <f t="shared" si="20"/>
        <v>35</v>
      </c>
      <c r="B164" s="23" t="str">
        <f>VLOOKUP($A164,ACTIVITIES!$B$2:$C$110,2,FALSE)</f>
        <v>On and off shore environmental monitoring</v>
      </c>
      <c r="C164" s="236"/>
      <c r="D164" s="236"/>
      <c r="E164" s="236"/>
      <c r="F164" s="236"/>
      <c r="G164" s="236"/>
      <c r="H164" s="236"/>
      <c r="I164" s="84" t="str">
        <f t="shared" si="17"/>
        <v/>
      </c>
      <c r="K164" s="89" t="str">
        <f t="shared" si="18"/>
        <v/>
      </c>
    </row>
    <row r="165" spans="1:11" ht="15.75" customHeight="1">
      <c r="A165" s="23">
        <f t="shared" si="20"/>
        <v>36</v>
      </c>
      <c r="B165" s="23" t="str">
        <f>VLOOKUP($A165,ACTIVITIES!$B$2:$C$110,2,FALSE)</f>
        <v>OPERATION AND MAINTENANCE 36</v>
      </c>
      <c r="C165" s="318"/>
      <c r="D165" s="318"/>
      <c r="E165" s="318"/>
      <c r="F165" s="318"/>
      <c r="G165" s="318"/>
      <c r="H165" s="236"/>
      <c r="I165" s="84" t="str">
        <f t="shared" si="17"/>
        <v/>
      </c>
      <c r="K165" s="89" t="str">
        <f t="shared" si="18"/>
        <v>X</v>
      </c>
    </row>
    <row r="166" spans="1:11" ht="15.75" customHeight="1">
      <c r="A166" s="23">
        <f t="shared" si="20"/>
        <v>37</v>
      </c>
      <c r="B166" s="23" t="str">
        <f>VLOOKUP($A166,ACTIVITIES!$B$2:$C$110,2,FALSE)</f>
        <v>OPERATION AND MAINTENANCE 37</v>
      </c>
      <c r="C166" s="318"/>
      <c r="D166" s="318"/>
      <c r="E166" s="318"/>
      <c r="F166" s="318"/>
      <c r="G166" s="318"/>
      <c r="H166" s="236"/>
      <c r="I166" s="84" t="str">
        <f t="shared" si="17"/>
        <v/>
      </c>
      <c r="K166" s="89" t="str">
        <f t="shared" si="18"/>
        <v>X</v>
      </c>
    </row>
    <row r="167" spans="1:11" ht="15.75" customHeight="1">
      <c r="A167" s="23">
        <f t="shared" si="20"/>
        <v>38</v>
      </c>
      <c r="B167" s="23" t="str">
        <f>VLOOKUP($A167,ACTIVITIES!$B$2:$C$110,2,FALSE)</f>
        <v>OPERATION AND MAINTENANCE 38</v>
      </c>
      <c r="C167" s="318"/>
      <c r="D167" s="318"/>
      <c r="E167" s="318"/>
      <c r="F167" s="318"/>
      <c r="G167" s="318"/>
      <c r="H167" s="236"/>
      <c r="I167" s="84" t="str">
        <f t="shared" si="17"/>
        <v/>
      </c>
      <c r="K167" s="89" t="str">
        <f t="shared" si="18"/>
        <v>X</v>
      </c>
    </row>
    <row r="168" spans="1:11" ht="15.75" customHeight="1">
      <c r="A168" s="23">
        <f t="shared" si="20"/>
        <v>39</v>
      </c>
      <c r="B168" s="23" t="str">
        <f>VLOOKUP($A168,ACTIVITIES!$B$2:$C$110,2,FALSE)</f>
        <v>OPERATION AND MAINTENANCE 39</v>
      </c>
      <c r="C168" s="318"/>
      <c r="D168" s="318"/>
      <c r="E168" s="318"/>
      <c r="F168" s="318"/>
      <c r="G168" s="318"/>
      <c r="H168" s="236"/>
      <c r="I168" s="84" t="str">
        <f t="shared" si="17"/>
        <v/>
      </c>
      <c r="K168" s="89" t="str">
        <f t="shared" si="18"/>
        <v>X</v>
      </c>
    </row>
    <row r="169" spans="1:11" ht="15.75" customHeight="1">
      <c r="A169" s="23">
        <f t="shared" si="20"/>
        <v>40</v>
      </c>
      <c r="B169" s="23" t="str">
        <f>VLOOKUP($A169,ACTIVITIES!$B$2:$C$110,2,FALSE)</f>
        <v>OPERATION AND MAINTENANCE 40</v>
      </c>
      <c r="C169" s="318"/>
      <c r="D169" s="318"/>
      <c r="E169" s="318"/>
      <c r="F169" s="318"/>
      <c r="G169" s="318"/>
      <c r="H169" s="236"/>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c r="D171" s="236"/>
      <c r="E171" s="236"/>
      <c r="F171" s="236"/>
      <c r="G171" s="236"/>
      <c r="H171" s="236"/>
      <c r="I171" s="85" t="str">
        <f t="shared" si="17"/>
        <v/>
      </c>
      <c r="K171" s="89" t="str">
        <f t="shared" si="18"/>
        <v/>
      </c>
    </row>
    <row r="172" spans="1:11" ht="15.75" customHeight="1">
      <c r="A172" s="23">
        <f t="shared" ref="A172:A180" si="21">SUM(A171+1)</f>
        <v>42</v>
      </c>
      <c r="B172" s="23" t="str">
        <f>VLOOKUP($A172,ACTIVITIES!$B$2:$C$110,2,FALSE)</f>
        <v>Offshore cable abandonent</v>
      </c>
      <c r="C172" s="236"/>
      <c r="D172" s="236"/>
      <c r="E172" s="236"/>
      <c r="F172" s="236"/>
      <c r="G172" s="236"/>
      <c r="H172" s="236"/>
      <c r="I172" s="85" t="str">
        <f t="shared" si="17"/>
        <v/>
      </c>
      <c r="K172" s="89" t="str">
        <f t="shared" si="18"/>
        <v/>
      </c>
    </row>
    <row r="173" spans="1:11" ht="15.75" customHeight="1">
      <c r="A173" s="23">
        <f t="shared" si="21"/>
        <v>43</v>
      </c>
      <c r="B173" s="23" t="str">
        <f>VLOOKUP($A173,ACTIVITIES!$B$2:$C$110,2,FALSE)</f>
        <v>Demobilization</v>
      </c>
      <c r="C173" s="236"/>
      <c r="D173" s="236"/>
      <c r="E173" s="236"/>
      <c r="F173" s="236"/>
      <c r="G173" s="236"/>
      <c r="H173" s="236"/>
      <c r="I173" s="85" t="str">
        <f t="shared" si="17"/>
        <v/>
      </c>
      <c r="K173" s="89" t="str">
        <f t="shared" si="18"/>
        <v/>
      </c>
    </row>
    <row r="174" spans="1:11" ht="15.75" customHeight="1">
      <c r="A174" s="23">
        <f t="shared" si="21"/>
        <v>44</v>
      </c>
      <c r="B174" s="23" t="str">
        <f>VLOOKUP($A174,ACTIVITIES!$B$2:$C$110,2,FALSE)</f>
        <v>DECOMMISSIONING 44</v>
      </c>
      <c r="C174" s="236"/>
      <c r="D174" s="236"/>
      <c r="E174" s="236"/>
      <c r="F174" s="236"/>
      <c r="G174" s="236"/>
      <c r="H174" s="236"/>
      <c r="I174" s="85" t="str">
        <f t="shared" si="17"/>
        <v/>
      </c>
      <c r="K174" s="89" t="str">
        <f t="shared" si="18"/>
        <v>X</v>
      </c>
    </row>
    <row r="175" spans="1:11" ht="15.75" customHeight="1">
      <c r="A175" s="23">
        <f t="shared" si="21"/>
        <v>45</v>
      </c>
      <c r="B175" s="23" t="str">
        <f>VLOOKUP($A175,ACTIVITIES!$B$2:$C$110,2,FALSE)</f>
        <v>DECOMMISSIONING 45</v>
      </c>
      <c r="C175" s="236"/>
      <c r="D175" s="236"/>
      <c r="E175" s="236"/>
      <c r="F175" s="236"/>
      <c r="G175" s="236"/>
      <c r="H175" s="236"/>
      <c r="I175" s="85" t="str">
        <f t="shared" si="17"/>
        <v/>
      </c>
      <c r="K175" s="89" t="str">
        <f t="shared" si="18"/>
        <v>X</v>
      </c>
    </row>
    <row r="176" spans="1:11" ht="15.75" customHeight="1">
      <c r="A176" s="23">
        <f t="shared" si="21"/>
        <v>46</v>
      </c>
      <c r="B176" s="23" t="str">
        <f>VLOOKUP($A176,ACTIVITIES!$B$2:$C$110,2,FALSE)</f>
        <v>DECOMMISSIONING 46</v>
      </c>
      <c r="C176" s="236"/>
      <c r="D176" s="236"/>
      <c r="E176" s="236"/>
      <c r="F176" s="236"/>
      <c r="G176" s="236"/>
      <c r="H176" s="236"/>
      <c r="I176" s="85" t="str">
        <f t="shared" si="17"/>
        <v/>
      </c>
      <c r="K176" s="89" t="str">
        <f t="shared" si="18"/>
        <v>X</v>
      </c>
    </row>
    <row r="177" spans="1:11" ht="15.75" customHeight="1">
      <c r="A177" s="23">
        <f t="shared" si="21"/>
        <v>47</v>
      </c>
      <c r="B177" s="23" t="str">
        <f>VLOOKUP($A177,ACTIVITIES!$B$2:$C$110,2,FALSE)</f>
        <v>DECOMMISSIONING 47</v>
      </c>
      <c r="C177" s="236"/>
      <c r="D177" s="236"/>
      <c r="E177" s="236"/>
      <c r="F177" s="236"/>
      <c r="G177" s="236"/>
      <c r="H177" s="236"/>
      <c r="I177" s="85" t="str">
        <f t="shared" si="17"/>
        <v/>
      </c>
      <c r="K177" s="89" t="str">
        <f t="shared" si="18"/>
        <v>X</v>
      </c>
    </row>
    <row r="178" spans="1:11" ht="15.75" customHeight="1">
      <c r="A178" s="23">
        <f t="shared" si="21"/>
        <v>48</v>
      </c>
      <c r="B178" s="23" t="str">
        <f>VLOOKUP($A178,ACTIVITIES!$B$2:$C$110,2,FALSE)</f>
        <v>DECOMMISSIONING 48</v>
      </c>
      <c r="C178" s="236"/>
      <c r="D178" s="236"/>
      <c r="E178" s="236"/>
      <c r="F178" s="236"/>
      <c r="G178" s="236"/>
      <c r="H178" s="236"/>
      <c r="I178" s="85" t="str">
        <f t="shared" si="17"/>
        <v/>
      </c>
      <c r="K178" s="89" t="str">
        <f t="shared" si="18"/>
        <v>X</v>
      </c>
    </row>
    <row r="179" spans="1:11" ht="15.75" customHeight="1">
      <c r="A179" s="23">
        <f t="shared" si="21"/>
        <v>49</v>
      </c>
      <c r="B179" s="23" t="str">
        <f>VLOOKUP($A179,ACTIVITIES!$B$2:$C$110,2,FALSE)</f>
        <v>DECOMMISSIONING 49</v>
      </c>
      <c r="C179" s="236"/>
      <c r="D179" s="236"/>
      <c r="E179" s="236"/>
      <c r="F179" s="236"/>
      <c r="G179" s="236"/>
      <c r="H179" s="236"/>
      <c r="I179" s="85" t="str">
        <f t="shared" si="17"/>
        <v/>
      </c>
      <c r="K179" s="89" t="str">
        <f t="shared" si="18"/>
        <v>X</v>
      </c>
    </row>
    <row r="180" spans="1:11" ht="15.75" customHeight="1">
      <c r="A180" s="23">
        <f t="shared" si="21"/>
        <v>50</v>
      </c>
      <c r="B180" s="23" t="str">
        <f>VLOOKUP($A180,ACTIVITIES!$B$2:$C$110,2,FALSE)</f>
        <v>DECOMMISSIONING 50</v>
      </c>
      <c r="C180" s="236"/>
      <c r="D180" s="236"/>
      <c r="E180" s="236"/>
      <c r="F180" s="236"/>
      <c r="G180" s="236"/>
      <c r="H180" s="236"/>
      <c r="I180" s="85" t="str">
        <f t="shared" si="17"/>
        <v/>
      </c>
      <c r="K180" s="89" t="str">
        <f t="shared" si="18"/>
        <v>X</v>
      </c>
    </row>
    <row r="181" spans="1:11" ht="15.75" customHeight="1">
      <c r="A181" s="107" t="str">
        <f>ACTIVITIES!$H$7</f>
        <v>ACTIVITY CATEGORY 6</v>
      </c>
      <c r="B181" s="107"/>
      <c r="C181" s="243"/>
      <c r="D181" s="243"/>
      <c r="E181" s="243"/>
      <c r="F181" s="243"/>
      <c r="G181" s="243"/>
      <c r="H181" s="244"/>
      <c r="I181" s="106" t="str">
        <f t="shared" si="17"/>
        <v/>
      </c>
      <c r="K181" s="89" t="str">
        <f t="shared" si="18"/>
        <v>X</v>
      </c>
    </row>
    <row r="182" spans="1:11" ht="15.75" customHeight="1">
      <c r="A182" s="23">
        <f>SUM(A180+1)</f>
        <v>51</v>
      </c>
      <c r="B182" s="23" t="str">
        <f>VLOOKUP($A182,ACTIVITIES!$B$2:$C$110,2,FALSE)</f>
        <v>ACTIVITY CATEGORY 6 51</v>
      </c>
      <c r="C182" s="236"/>
      <c r="D182" s="236"/>
      <c r="E182" s="236"/>
      <c r="F182" s="236"/>
      <c r="G182" s="236"/>
      <c r="H182" s="236"/>
      <c r="I182" s="85" t="str">
        <f t="shared" si="17"/>
        <v/>
      </c>
      <c r="K182" s="89" t="str">
        <f t="shared" si="18"/>
        <v>X</v>
      </c>
    </row>
    <row r="183" spans="1:11" ht="15.75" customHeight="1">
      <c r="A183" s="23">
        <f t="shared" ref="A183:A191" si="22">SUM(A182+1)</f>
        <v>52</v>
      </c>
      <c r="B183" s="23" t="str">
        <f>VLOOKUP($A183,ACTIVITIES!$B$2:$C$110,2,FALSE)</f>
        <v>ACTIVITY CATEGORY 6 52</v>
      </c>
      <c r="C183" s="236"/>
      <c r="D183" s="236"/>
      <c r="E183" s="236"/>
      <c r="F183" s="236"/>
      <c r="G183" s="236"/>
      <c r="H183" s="236"/>
      <c r="I183" s="85" t="str">
        <f t="shared" si="17"/>
        <v/>
      </c>
      <c r="K183" s="89" t="str">
        <f t="shared" si="18"/>
        <v>X</v>
      </c>
    </row>
    <row r="184" spans="1:11" ht="15.75" customHeight="1">
      <c r="A184" s="23">
        <f t="shared" si="22"/>
        <v>53</v>
      </c>
      <c r="B184" s="23" t="str">
        <f>VLOOKUP($A184,ACTIVITIES!$B$2:$C$110,2,FALSE)</f>
        <v>ACTIVITY CATEGORY 6 53</v>
      </c>
      <c r="C184" s="236"/>
      <c r="D184" s="236"/>
      <c r="E184" s="236"/>
      <c r="F184" s="236"/>
      <c r="G184" s="236"/>
      <c r="H184" s="236"/>
      <c r="I184" s="85" t="str">
        <f t="shared" si="17"/>
        <v/>
      </c>
      <c r="K184" s="89" t="str">
        <f t="shared" si="18"/>
        <v>X</v>
      </c>
    </row>
    <row r="185" spans="1:11" ht="15.75" customHeight="1">
      <c r="A185" s="23">
        <f t="shared" si="22"/>
        <v>54</v>
      </c>
      <c r="B185" s="23" t="str">
        <f>VLOOKUP($A185,ACTIVITIES!$B$2:$C$110,2,FALSE)</f>
        <v>ACTIVITY CATEGORY 6 54</v>
      </c>
      <c r="C185" s="236"/>
      <c r="D185" s="236"/>
      <c r="E185" s="236"/>
      <c r="F185" s="236"/>
      <c r="G185" s="236"/>
      <c r="H185" s="236"/>
      <c r="I185" s="85" t="str">
        <f t="shared" si="17"/>
        <v/>
      </c>
      <c r="K185" s="89" t="str">
        <f t="shared" si="18"/>
        <v>X</v>
      </c>
    </row>
    <row r="186" spans="1:11" ht="15.75" customHeight="1">
      <c r="A186" s="23">
        <f t="shared" si="22"/>
        <v>55</v>
      </c>
      <c r="B186" s="23" t="str">
        <f>VLOOKUP($A186,ACTIVITIES!$B$2:$C$110,2,FALSE)</f>
        <v>ACTIVITY CATEGORY 6 55</v>
      </c>
      <c r="C186" s="236"/>
      <c r="D186" s="236"/>
      <c r="E186" s="236"/>
      <c r="F186" s="236"/>
      <c r="G186" s="236"/>
      <c r="H186" s="236"/>
      <c r="I186" s="85" t="str">
        <f t="shared" si="17"/>
        <v/>
      </c>
      <c r="K186" s="89" t="str">
        <f t="shared" si="18"/>
        <v>X</v>
      </c>
    </row>
    <row r="187" spans="1:11" ht="15.75" customHeight="1">
      <c r="A187" s="23">
        <f t="shared" si="22"/>
        <v>56</v>
      </c>
      <c r="B187" s="23" t="str">
        <f>VLOOKUP($A187,ACTIVITIES!$B$2:$C$110,2,FALSE)</f>
        <v>ACTIVITY CATEGORY 6 56</v>
      </c>
      <c r="C187" s="236"/>
      <c r="D187" s="236"/>
      <c r="E187" s="236"/>
      <c r="F187" s="236"/>
      <c r="G187" s="236"/>
      <c r="H187" s="236"/>
      <c r="I187" s="85" t="str">
        <f t="shared" si="17"/>
        <v/>
      </c>
      <c r="K187" s="89" t="str">
        <f t="shared" si="18"/>
        <v>X</v>
      </c>
    </row>
    <row r="188" spans="1:11" ht="15.75" customHeight="1">
      <c r="A188" s="23">
        <f t="shared" si="22"/>
        <v>57</v>
      </c>
      <c r="B188" s="23" t="str">
        <f>VLOOKUP($A188,ACTIVITIES!$B$2:$C$110,2,FALSE)</f>
        <v>ACTIVITY CATEGORY 6 57</v>
      </c>
      <c r="C188" s="236"/>
      <c r="D188" s="236"/>
      <c r="E188" s="236"/>
      <c r="F188" s="236"/>
      <c r="G188" s="236"/>
      <c r="H188" s="236"/>
      <c r="I188" s="85" t="str">
        <f t="shared" si="17"/>
        <v/>
      </c>
      <c r="K188" s="89" t="str">
        <f t="shared" si="18"/>
        <v>X</v>
      </c>
    </row>
    <row r="189" spans="1:11" ht="15.75" customHeight="1">
      <c r="A189" s="23">
        <f t="shared" si="22"/>
        <v>58</v>
      </c>
      <c r="B189" s="23" t="str">
        <f>VLOOKUP($A189,ACTIVITIES!$B$2:$C$110,2,FALSE)</f>
        <v>ACTIVITY CATEGORY 6 58</v>
      </c>
      <c r="C189" s="236"/>
      <c r="D189" s="236"/>
      <c r="E189" s="236"/>
      <c r="F189" s="236"/>
      <c r="G189" s="236"/>
      <c r="H189" s="236"/>
      <c r="I189" s="85" t="str">
        <f t="shared" si="17"/>
        <v/>
      </c>
      <c r="K189" s="89" t="str">
        <f t="shared" si="18"/>
        <v>X</v>
      </c>
    </row>
    <row r="190" spans="1:11" ht="15.75" customHeight="1">
      <c r="A190" s="23">
        <f t="shared" si="22"/>
        <v>59</v>
      </c>
      <c r="B190" s="23" t="str">
        <f>VLOOKUP($A190,ACTIVITIES!$B$2:$C$110,2,FALSE)</f>
        <v>ACTIVITY CATEGORY 6 59</v>
      </c>
      <c r="C190" s="236"/>
      <c r="D190" s="236"/>
      <c r="E190" s="236"/>
      <c r="F190" s="236"/>
      <c r="G190" s="236"/>
      <c r="H190" s="236"/>
      <c r="I190" s="85" t="str">
        <f t="shared" si="17"/>
        <v/>
      </c>
      <c r="K190" s="89" t="str">
        <f t="shared" si="18"/>
        <v>X</v>
      </c>
    </row>
    <row r="191" spans="1:11" ht="15.75" customHeight="1">
      <c r="A191" s="23">
        <f t="shared" si="22"/>
        <v>60</v>
      </c>
      <c r="B191" s="23" t="str">
        <f>VLOOKUP($A191,ACTIVITIES!$B$2:$C$110,2,FALSE)</f>
        <v>ACTIVITY CATEGORY 6 60</v>
      </c>
      <c r="C191" s="236"/>
      <c r="D191" s="236"/>
      <c r="E191" s="236"/>
      <c r="F191" s="236"/>
      <c r="G191" s="236"/>
      <c r="H191" s="236"/>
      <c r="I191" s="85" t="str">
        <f t="shared" si="17"/>
        <v/>
      </c>
      <c r="K191" s="89" t="str">
        <f t="shared" si="18"/>
        <v>X</v>
      </c>
    </row>
    <row r="192" spans="1:11" ht="15.75" customHeight="1">
      <c r="A192" s="107" t="str">
        <f>ACTIVITIES!$H$8</f>
        <v>ACTIVITY CATEGORY 7</v>
      </c>
      <c r="B192" s="107"/>
      <c r="C192" s="243"/>
      <c r="D192" s="243"/>
      <c r="E192" s="243"/>
      <c r="F192" s="243"/>
      <c r="G192" s="243"/>
      <c r="H192" s="244"/>
      <c r="I192" s="106" t="str">
        <f t="shared" si="17"/>
        <v/>
      </c>
      <c r="K192" s="89" t="str">
        <f t="shared" si="18"/>
        <v>X</v>
      </c>
    </row>
    <row r="193" spans="1:11" ht="15.75" customHeight="1">
      <c r="A193" s="23">
        <f>SUM(A191+1)</f>
        <v>61</v>
      </c>
      <c r="B193" s="23" t="str">
        <f>VLOOKUP($A193,ACTIVITIES!$B$2:$C$110,2,FALSE)</f>
        <v>ACTIVITY CATEGORY 7 61</v>
      </c>
      <c r="C193" s="236"/>
      <c r="D193" s="236"/>
      <c r="E193" s="236"/>
      <c r="F193" s="236"/>
      <c r="G193" s="236"/>
      <c r="H193" s="236"/>
      <c r="I193" s="85" t="str">
        <f t="shared" si="17"/>
        <v/>
      </c>
      <c r="K193" s="89" t="str">
        <f t="shared" si="18"/>
        <v>X</v>
      </c>
    </row>
    <row r="194" spans="1:11" ht="15.75" customHeight="1">
      <c r="A194" s="23">
        <f t="shared" ref="A194:A202" si="23">SUM(A193+1)</f>
        <v>62</v>
      </c>
      <c r="B194" s="23" t="str">
        <f>VLOOKUP($A194,ACTIVITIES!$B$2:$C$110,2,FALSE)</f>
        <v>ACTIVITY CATEGORY 7 62</v>
      </c>
      <c r="C194" s="236"/>
      <c r="D194" s="236"/>
      <c r="E194" s="236"/>
      <c r="F194" s="236"/>
      <c r="G194" s="236"/>
      <c r="H194" s="236"/>
      <c r="I194" s="85" t="str">
        <f t="shared" si="17"/>
        <v/>
      </c>
      <c r="K194" s="89" t="str">
        <f t="shared" si="18"/>
        <v>X</v>
      </c>
    </row>
    <row r="195" spans="1:11" ht="15.75" customHeight="1">
      <c r="A195" s="23">
        <f t="shared" si="23"/>
        <v>63</v>
      </c>
      <c r="B195" s="23" t="str">
        <f>VLOOKUP($A195,ACTIVITIES!$B$2:$C$110,2,FALSE)</f>
        <v>ACTIVITY CATEGORY 7 63</v>
      </c>
      <c r="C195" s="236"/>
      <c r="D195" s="236"/>
      <c r="E195" s="236"/>
      <c r="F195" s="236"/>
      <c r="G195" s="236"/>
      <c r="H195" s="236"/>
      <c r="I195" s="85" t="str">
        <f t="shared" si="17"/>
        <v/>
      </c>
      <c r="K195" s="89" t="str">
        <f t="shared" si="18"/>
        <v>X</v>
      </c>
    </row>
    <row r="196" spans="1:11" ht="15.75" customHeight="1">
      <c r="A196" s="23">
        <f t="shared" si="23"/>
        <v>64</v>
      </c>
      <c r="B196" s="23" t="str">
        <f>VLOOKUP($A196,ACTIVITIES!$B$2:$C$110,2,FALSE)</f>
        <v>ACTIVITY CATEGORY 7 64</v>
      </c>
      <c r="C196" s="236"/>
      <c r="D196" s="236"/>
      <c r="E196" s="236"/>
      <c r="F196" s="236"/>
      <c r="G196" s="236"/>
      <c r="H196" s="236"/>
      <c r="I196" s="85" t="str">
        <f t="shared" si="17"/>
        <v/>
      </c>
      <c r="K196" s="89" t="str">
        <f t="shared" si="18"/>
        <v>X</v>
      </c>
    </row>
    <row r="197" spans="1:11" ht="15.75" customHeight="1">
      <c r="A197" s="23">
        <f t="shared" si="23"/>
        <v>65</v>
      </c>
      <c r="B197" s="23" t="str">
        <f>VLOOKUP($A197,ACTIVITIES!$B$2:$C$110,2,FALSE)</f>
        <v>ACTIVITY CATEGORY 7 65</v>
      </c>
      <c r="C197" s="236"/>
      <c r="D197" s="236"/>
      <c r="E197" s="236"/>
      <c r="F197" s="236"/>
      <c r="G197" s="236"/>
      <c r="H197" s="236"/>
      <c r="I197" s="85" t="str">
        <f t="shared" si="17"/>
        <v/>
      </c>
      <c r="K197" s="89" t="str">
        <f t="shared" si="18"/>
        <v>X</v>
      </c>
    </row>
    <row r="198" spans="1:11" ht="15.75" customHeight="1">
      <c r="A198" s="23">
        <f t="shared" si="23"/>
        <v>66</v>
      </c>
      <c r="B198" s="23" t="str">
        <f>VLOOKUP($A198,ACTIVITIES!$B$2:$C$110,2,FALSE)</f>
        <v>ACTIVITY CATEGORY 7 66</v>
      </c>
      <c r="C198" s="236"/>
      <c r="D198" s="236"/>
      <c r="E198" s="236"/>
      <c r="F198" s="236"/>
      <c r="G198" s="236"/>
      <c r="H198" s="236"/>
      <c r="I198" s="85" t="str">
        <f t="shared" si="17"/>
        <v/>
      </c>
      <c r="K198" s="89" t="str">
        <f t="shared" si="18"/>
        <v>X</v>
      </c>
    </row>
    <row r="199" spans="1:11" ht="15.75" customHeight="1">
      <c r="A199" s="23">
        <f t="shared" si="23"/>
        <v>67</v>
      </c>
      <c r="B199" s="23" t="str">
        <f>VLOOKUP($A199,ACTIVITIES!$B$2:$C$110,2,FALSE)</f>
        <v>ACTIVITY CATEGORY 7 67</v>
      </c>
      <c r="C199" s="236"/>
      <c r="D199" s="236"/>
      <c r="E199" s="236"/>
      <c r="F199" s="236"/>
      <c r="G199" s="236"/>
      <c r="H199" s="236"/>
      <c r="I199" s="85" t="str">
        <f t="shared" si="17"/>
        <v/>
      </c>
      <c r="K199" s="89" t="str">
        <f t="shared" si="18"/>
        <v>X</v>
      </c>
    </row>
    <row r="200" spans="1:11" ht="15.75" customHeight="1">
      <c r="A200" s="23">
        <f t="shared" si="23"/>
        <v>68</v>
      </c>
      <c r="B200" s="23" t="str">
        <f>VLOOKUP($A200,ACTIVITIES!$B$2:$C$110,2,FALSE)</f>
        <v>ACTIVITY CATEGORY 7 68</v>
      </c>
      <c r="C200" s="236"/>
      <c r="D200" s="236"/>
      <c r="E200" s="236"/>
      <c r="F200" s="236"/>
      <c r="G200" s="236"/>
      <c r="H200" s="236"/>
      <c r="I200" s="85" t="str">
        <f t="shared" si="17"/>
        <v/>
      </c>
      <c r="K200" s="89" t="str">
        <f t="shared" si="18"/>
        <v>X</v>
      </c>
    </row>
    <row r="201" spans="1:11" ht="15.75" customHeight="1">
      <c r="A201" s="23">
        <f t="shared" si="23"/>
        <v>69</v>
      </c>
      <c r="B201" s="23" t="str">
        <f>VLOOKUP($A201,ACTIVITIES!$B$2:$C$110,2,FALSE)</f>
        <v>ACTIVITY CATEGORY 7 69</v>
      </c>
      <c r="C201" s="236"/>
      <c r="D201" s="236"/>
      <c r="E201" s="236"/>
      <c r="F201" s="236"/>
      <c r="G201" s="236"/>
      <c r="H201" s="236"/>
      <c r="I201" s="85" t="str">
        <f t="shared" si="17"/>
        <v/>
      </c>
      <c r="K201" s="89" t="str">
        <f t="shared" si="18"/>
        <v>X</v>
      </c>
    </row>
    <row r="202" spans="1:11" ht="15.75" customHeight="1">
      <c r="A202" s="23">
        <f t="shared" si="23"/>
        <v>70</v>
      </c>
      <c r="B202" s="23" t="str">
        <f>VLOOKUP($A202,ACTIVITIES!$B$2:$C$110,2,FALSE)</f>
        <v>ACTIVITY CATEGORY 7 70</v>
      </c>
      <c r="C202" s="236"/>
      <c r="D202" s="236"/>
      <c r="E202" s="236"/>
      <c r="F202" s="236"/>
      <c r="G202" s="236"/>
      <c r="H202" s="236"/>
      <c r="I202" s="85" t="str">
        <f t="shared" si="17"/>
        <v/>
      </c>
      <c r="K202" s="89" t="str">
        <f t="shared" si="18"/>
        <v>X</v>
      </c>
    </row>
    <row r="203" spans="1:11" ht="15.75" customHeight="1">
      <c r="A203" s="107" t="str">
        <f>ACTIVITIES!$H$9</f>
        <v>ACTIVITY CATEGORY 8</v>
      </c>
      <c r="B203" s="107"/>
      <c r="C203" s="243"/>
      <c r="D203" s="243"/>
      <c r="E203" s="243"/>
      <c r="F203" s="243"/>
      <c r="G203" s="243"/>
      <c r="H203" s="244"/>
      <c r="I203" s="106" t="str">
        <f t="shared" si="17"/>
        <v/>
      </c>
      <c r="K203" s="89" t="str">
        <f t="shared" si="18"/>
        <v>X</v>
      </c>
    </row>
    <row r="204" spans="1:11" ht="15.75" customHeight="1">
      <c r="A204" s="23">
        <f>SUM(A202+1)</f>
        <v>71</v>
      </c>
      <c r="B204" s="23" t="str">
        <f>VLOOKUP($A204,ACTIVITIES!$B$2:$C$110,2,FALSE)</f>
        <v>ACTIVITY CATEGORY 8 71</v>
      </c>
      <c r="C204" s="236"/>
      <c r="D204" s="236"/>
      <c r="E204" s="236"/>
      <c r="F204" s="236"/>
      <c r="G204" s="236"/>
      <c r="H204" s="236"/>
      <c r="I204" s="85" t="str">
        <f t="shared" si="17"/>
        <v/>
      </c>
      <c r="K204" s="89" t="str">
        <f t="shared" si="18"/>
        <v>X</v>
      </c>
    </row>
    <row r="205" spans="1:11" ht="15.75" customHeight="1">
      <c r="A205" s="23">
        <f t="shared" ref="A205:A213" si="24">SUM(A204+1)</f>
        <v>72</v>
      </c>
      <c r="B205" s="23" t="str">
        <f>VLOOKUP($A205,ACTIVITIES!$B$2:$C$110,2,FALSE)</f>
        <v>ACTIVITY CATEGORY 8 72</v>
      </c>
      <c r="C205" s="236"/>
      <c r="D205" s="236"/>
      <c r="E205" s="236"/>
      <c r="F205" s="236"/>
      <c r="G205" s="236"/>
      <c r="H205" s="236"/>
      <c r="I205" s="85" t="str">
        <f t="shared" si="17"/>
        <v/>
      </c>
      <c r="K205" s="89" t="str">
        <f t="shared" si="18"/>
        <v>X</v>
      </c>
    </row>
    <row r="206" spans="1:11" ht="15.75" customHeight="1">
      <c r="A206" s="23">
        <f t="shared" si="24"/>
        <v>73</v>
      </c>
      <c r="B206" s="23" t="str">
        <f>VLOOKUP($A206,ACTIVITIES!$B$2:$C$110,2,FALSE)</f>
        <v>ACTIVITY CATEGORY 8 73</v>
      </c>
      <c r="C206" s="236"/>
      <c r="D206" s="236"/>
      <c r="E206" s="236"/>
      <c r="F206" s="236"/>
      <c r="G206" s="236"/>
      <c r="H206" s="236"/>
      <c r="I206" s="85" t="str">
        <f t="shared" si="17"/>
        <v/>
      </c>
      <c r="K206" s="89" t="str">
        <f t="shared" si="18"/>
        <v>X</v>
      </c>
    </row>
    <row r="207" spans="1:11" ht="15.75" customHeight="1">
      <c r="A207" s="23">
        <f t="shared" si="24"/>
        <v>74</v>
      </c>
      <c r="B207" s="23" t="str">
        <f>VLOOKUP($A207,ACTIVITIES!$B$2:$C$110,2,FALSE)</f>
        <v>ACTIVITY CATEGORY 8 74</v>
      </c>
      <c r="C207" s="236"/>
      <c r="D207" s="236"/>
      <c r="E207" s="236"/>
      <c r="F207" s="236"/>
      <c r="G207" s="236"/>
      <c r="H207" s="236"/>
      <c r="I207" s="85" t="str">
        <f t="shared" si="17"/>
        <v/>
      </c>
      <c r="K207" s="89" t="str">
        <f t="shared" si="18"/>
        <v>X</v>
      </c>
    </row>
    <row r="208" spans="1:11" ht="15.75" customHeight="1">
      <c r="A208" s="23">
        <f t="shared" si="24"/>
        <v>75</v>
      </c>
      <c r="B208" s="23" t="str">
        <f>VLOOKUP($A208,ACTIVITIES!$B$2:$C$110,2,FALSE)</f>
        <v>ACTIVITY CATEGORY 8 75</v>
      </c>
      <c r="C208" s="236"/>
      <c r="D208" s="236"/>
      <c r="E208" s="236"/>
      <c r="F208" s="236"/>
      <c r="G208" s="236"/>
      <c r="H208" s="236"/>
      <c r="I208" s="85" t="str">
        <f t="shared" ref="I208:I271" si="25">IF(AND(C208="",D208="",E208="",F208="",G208="",H208=""),"",MAX(C208:H208))</f>
        <v/>
      </c>
      <c r="K208" s="89" t="str">
        <f t="shared" ref="K208:K271" si="26">IF(AND(NOT(IFERROR(AVERAGE(A208),-9)=-9),IFERROR(VALUE(RIGHT(B208,1)),-9)=-9),"",IF(AND(B208="",IFERROR(VALUE(RIGHT(A208,1)),-99)=-99),"","X"))</f>
        <v>X</v>
      </c>
    </row>
    <row r="209" spans="1:11" ht="15.75" customHeight="1">
      <c r="A209" s="23">
        <f t="shared" si="24"/>
        <v>76</v>
      </c>
      <c r="B209" s="23" t="str">
        <f>VLOOKUP($A209,ACTIVITIES!$B$2:$C$110,2,FALSE)</f>
        <v>ACTIVITY CATEGORY 8 76</v>
      </c>
      <c r="C209" s="236"/>
      <c r="D209" s="236"/>
      <c r="E209" s="236"/>
      <c r="F209" s="236"/>
      <c r="G209" s="236"/>
      <c r="H209" s="236"/>
      <c r="I209" s="85" t="str">
        <f t="shared" si="25"/>
        <v/>
      </c>
      <c r="K209" s="89" t="str">
        <f t="shared" si="26"/>
        <v>X</v>
      </c>
    </row>
    <row r="210" spans="1:11" ht="15.75" customHeight="1">
      <c r="A210" s="23">
        <f t="shared" si="24"/>
        <v>77</v>
      </c>
      <c r="B210" s="23" t="str">
        <f>VLOOKUP($A210,ACTIVITIES!$B$2:$C$110,2,FALSE)</f>
        <v>ACTIVITY CATEGORY 8 77</v>
      </c>
      <c r="C210" s="236"/>
      <c r="D210" s="236"/>
      <c r="E210" s="236"/>
      <c r="F210" s="236"/>
      <c r="G210" s="236"/>
      <c r="H210" s="236"/>
      <c r="I210" s="85" t="str">
        <f t="shared" si="25"/>
        <v/>
      </c>
      <c r="K210" s="89" t="str">
        <f t="shared" si="26"/>
        <v>X</v>
      </c>
    </row>
    <row r="211" spans="1:11" ht="15.75" customHeight="1">
      <c r="A211" s="23">
        <f t="shared" si="24"/>
        <v>78</v>
      </c>
      <c r="B211" s="23" t="str">
        <f>VLOOKUP($A211,ACTIVITIES!$B$2:$C$110,2,FALSE)</f>
        <v>ACTIVITY CATEGORY 8 78</v>
      </c>
      <c r="C211" s="236"/>
      <c r="D211" s="236"/>
      <c r="E211" s="236"/>
      <c r="F211" s="236"/>
      <c r="G211" s="236"/>
      <c r="H211" s="236"/>
      <c r="I211" s="85" t="str">
        <f t="shared" si="25"/>
        <v/>
      </c>
      <c r="K211" s="89" t="str">
        <f t="shared" si="26"/>
        <v>X</v>
      </c>
    </row>
    <row r="212" spans="1:11" ht="15.75" customHeight="1">
      <c r="A212" s="23">
        <f t="shared" si="24"/>
        <v>79</v>
      </c>
      <c r="B212" s="23" t="str">
        <f>VLOOKUP($A212,ACTIVITIES!$B$2:$C$110,2,FALSE)</f>
        <v>ACTIVITY CATEGORY 8 79</v>
      </c>
      <c r="C212" s="236"/>
      <c r="D212" s="236"/>
      <c r="E212" s="236"/>
      <c r="F212" s="236"/>
      <c r="G212" s="236"/>
      <c r="H212" s="236"/>
      <c r="I212" s="85" t="str">
        <f t="shared" si="25"/>
        <v/>
      </c>
      <c r="K212" s="89" t="str">
        <f t="shared" si="26"/>
        <v>X</v>
      </c>
    </row>
    <row r="213" spans="1:11" ht="15.75" customHeight="1">
      <c r="A213" s="23">
        <f t="shared" si="24"/>
        <v>80</v>
      </c>
      <c r="B213" s="23" t="str">
        <f>VLOOKUP($A213,ACTIVITIES!$B$2:$C$110,2,FALSE)</f>
        <v>ACTIVITY CATEGORY 8 80</v>
      </c>
      <c r="C213" s="236"/>
      <c r="D213" s="236"/>
      <c r="E213" s="236"/>
      <c r="F213" s="236"/>
      <c r="G213" s="236"/>
      <c r="H213" s="236"/>
      <c r="I213" s="85" t="str">
        <f t="shared" si="25"/>
        <v/>
      </c>
      <c r="K213" s="89" t="str">
        <f t="shared" si="26"/>
        <v>X</v>
      </c>
    </row>
    <row r="214" spans="1:11" ht="15.75" customHeight="1">
      <c r="A214" s="107" t="str">
        <f>ACTIVITIES!$H$10</f>
        <v>ACTIVITY CATEGORY 9</v>
      </c>
      <c r="B214" s="107"/>
      <c r="C214" s="243"/>
      <c r="D214" s="243"/>
      <c r="E214" s="243"/>
      <c r="F214" s="243"/>
      <c r="G214" s="243"/>
      <c r="H214" s="244"/>
      <c r="I214" s="106" t="str">
        <f t="shared" si="25"/>
        <v/>
      </c>
      <c r="K214" s="89" t="str">
        <f t="shared" si="26"/>
        <v>X</v>
      </c>
    </row>
    <row r="215" spans="1:11" ht="15.75" customHeight="1">
      <c r="A215" s="23">
        <f>SUM(A213+1)</f>
        <v>81</v>
      </c>
      <c r="B215" s="23" t="str">
        <f>VLOOKUP($A215,ACTIVITIES!$B$2:$C$110,2,FALSE)</f>
        <v>ACTIVITY CATEGORY 9 81</v>
      </c>
      <c r="C215" s="236"/>
      <c r="D215" s="236"/>
      <c r="E215" s="236"/>
      <c r="F215" s="236"/>
      <c r="G215" s="236"/>
      <c r="H215" s="236"/>
      <c r="I215" s="85" t="str">
        <f t="shared" si="25"/>
        <v/>
      </c>
      <c r="K215" s="89" t="str">
        <f t="shared" si="26"/>
        <v>X</v>
      </c>
    </row>
    <row r="216" spans="1:11" ht="15.75" customHeight="1">
      <c r="A216" s="23">
        <f t="shared" ref="A216:A224" si="27">SUM(A215+1)</f>
        <v>82</v>
      </c>
      <c r="B216" s="23" t="str">
        <f>VLOOKUP($A216,ACTIVITIES!$B$2:$C$110,2,FALSE)</f>
        <v>ACTIVITY CATEGORY 9 82</v>
      </c>
      <c r="C216" s="236"/>
      <c r="D216" s="236"/>
      <c r="E216" s="236"/>
      <c r="F216" s="236"/>
      <c r="G216" s="236"/>
      <c r="H216" s="236"/>
      <c r="I216" s="85" t="str">
        <f t="shared" si="25"/>
        <v/>
      </c>
      <c r="K216" s="89" t="str">
        <f t="shared" si="26"/>
        <v>X</v>
      </c>
    </row>
    <row r="217" spans="1:11" ht="15.75" customHeight="1">
      <c r="A217" s="23">
        <f t="shared" si="27"/>
        <v>83</v>
      </c>
      <c r="B217" s="23" t="str">
        <f>VLOOKUP($A217,ACTIVITIES!$B$2:$C$110,2,FALSE)</f>
        <v>ACTIVITY CATEGORY 9 83</v>
      </c>
      <c r="C217" s="236"/>
      <c r="D217" s="236"/>
      <c r="E217" s="236"/>
      <c r="F217" s="236"/>
      <c r="G217" s="236"/>
      <c r="H217" s="236"/>
      <c r="I217" s="85" t="str">
        <f t="shared" si="25"/>
        <v/>
      </c>
      <c r="K217" s="89" t="str">
        <f t="shared" si="26"/>
        <v>X</v>
      </c>
    </row>
    <row r="218" spans="1:11" ht="15.75" customHeight="1">
      <c r="A218" s="23">
        <f t="shared" si="27"/>
        <v>84</v>
      </c>
      <c r="B218" s="23" t="str">
        <f>VLOOKUP($A218,ACTIVITIES!$B$2:$C$110,2,FALSE)</f>
        <v>ACTIVITY CATEGORY 9 84</v>
      </c>
      <c r="C218" s="236"/>
      <c r="D218" s="236"/>
      <c r="E218" s="236"/>
      <c r="F218" s="236"/>
      <c r="G218" s="236"/>
      <c r="H218" s="236"/>
      <c r="I218" s="85" t="str">
        <f t="shared" si="25"/>
        <v/>
      </c>
      <c r="K218" s="89" t="str">
        <f t="shared" si="26"/>
        <v>X</v>
      </c>
    </row>
    <row r="219" spans="1:11" ht="15.75" customHeight="1">
      <c r="A219" s="23">
        <f t="shared" si="27"/>
        <v>85</v>
      </c>
      <c r="B219" s="23" t="str">
        <f>VLOOKUP($A219,ACTIVITIES!$B$2:$C$110,2,FALSE)</f>
        <v>ACTIVITY CATEGORY 9 85</v>
      </c>
      <c r="C219" s="236"/>
      <c r="D219" s="236"/>
      <c r="E219" s="236"/>
      <c r="F219" s="236"/>
      <c r="G219" s="236"/>
      <c r="H219" s="236"/>
      <c r="I219" s="85" t="str">
        <f t="shared" si="25"/>
        <v/>
      </c>
      <c r="K219" s="89" t="str">
        <f t="shared" si="26"/>
        <v>X</v>
      </c>
    </row>
    <row r="220" spans="1:11" ht="15.75" customHeight="1">
      <c r="A220" s="23">
        <f t="shared" si="27"/>
        <v>86</v>
      </c>
      <c r="B220" s="23" t="str">
        <f>VLOOKUP($A220,ACTIVITIES!$B$2:$C$110,2,FALSE)</f>
        <v>ACTIVITY CATEGORY 9 86</v>
      </c>
      <c r="C220" s="236"/>
      <c r="D220" s="236"/>
      <c r="E220" s="236"/>
      <c r="F220" s="236"/>
      <c r="G220" s="236"/>
      <c r="H220" s="236"/>
      <c r="I220" s="85" t="str">
        <f t="shared" si="25"/>
        <v/>
      </c>
      <c r="K220" s="89" t="str">
        <f t="shared" si="26"/>
        <v>X</v>
      </c>
    </row>
    <row r="221" spans="1:11" ht="15.75" customHeight="1">
      <c r="A221" s="23">
        <f t="shared" si="27"/>
        <v>87</v>
      </c>
      <c r="B221" s="23" t="str">
        <f>VLOOKUP($A221,ACTIVITIES!$B$2:$C$110,2,FALSE)</f>
        <v>ACTIVITY CATEGORY 9 87</v>
      </c>
      <c r="C221" s="236"/>
      <c r="D221" s="236"/>
      <c r="E221" s="236"/>
      <c r="F221" s="236"/>
      <c r="G221" s="236"/>
      <c r="H221" s="236"/>
      <c r="I221" s="85" t="str">
        <f t="shared" si="25"/>
        <v/>
      </c>
      <c r="K221" s="89" t="str">
        <f t="shared" si="26"/>
        <v>X</v>
      </c>
    </row>
    <row r="222" spans="1:11" ht="15.75" customHeight="1">
      <c r="A222" s="23">
        <f t="shared" si="27"/>
        <v>88</v>
      </c>
      <c r="B222" s="23" t="str">
        <f>VLOOKUP($A222,ACTIVITIES!$B$2:$C$110,2,FALSE)</f>
        <v>ACTIVITY CATEGORY 9 88</v>
      </c>
      <c r="C222" s="236"/>
      <c r="D222" s="236"/>
      <c r="E222" s="236"/>
      <c r="F222" s="236"/>
      <c r="G222" s="236"/>
      <c r="H222" s="236"/>
      <c r="I222" s="85" t="str">
        <f t="shared" si="25"/>
        <v/>
      </c>
      <c r="K222" s="89" t="str">
        <f t="shared" si="26"/>
        <v>X</v>
      </c>
    </row>
    <row r="223" spans="1:11" ht="15.75" customHeight="1">
      <c r="A223" s="23">
        <f t="shared" si="27"/>
        <v>89</v>
      </c>
      <c r="B223" s="23" t="str">
        <f>VLOOKUP($A223,ACTIVITIES!$B$2:$C$110,2,FALSE)</f>
        <v>ACTIVITY CATEGORY 9 89</v>
      </c>
      <c r="C223" s="236"/>
      <c r="D223" s="236"/>
      <c r="E223" s="236"/>
      <c r="F223" s="236"/>
      <c r="G223" s="236"/>
      <c r="H223" s="236"/>
      <c r="I223" s="85" t="str">
        <f t="shared" si="25"/>
        <v/>
      </c>
      <c r="K223" s="89" t="str">
        <f t="shared" si="26"/>
        <v>X</v>
      </c>
    </row>
    <row r="224" spans="1:11" ht="15.75" customHeight="1">
      <c r="A224" s="23">
        <f t="shared" si="27"/>
        <v>90</v>
      </c>
      <c r="B224" s="23" t="str">
        <f>VLOOKUP($A224,ACTIVITIES!$B$2:$C$110,2,FALSE)</f>
        <v>ACTIVITY CATEGORY 9 90</v>
      </c>
      <c r="C224" s="236"/>
      <c r="D224" s="236"/>
      <c r="E224" s="236"/>
      <c r="F224" s="236"/>
      <c r="G224" s="236"/>
      <c r="H224" s="236"/>
      <c r="I224" s="85" t="str">
        <f t="shared" si="25"/>
        <v/>
      </c>
      <c r="K224" s="89" t="str">
        <f t="shared" si="26"/>
        <v>X</v>
      </c>
    </row>
    <row r="225" spans="1:11" ht="15.75" customHeight="1">
      <c r="A225" s="107" t="str">
        <f>ACTIVITIES!$H$11</f>
        <v>ACTIVITY CATEGORY 10</v>
      </c>
      <c r="B225" s="107"/>
      <c r="C225" s="243"/>
      <c r="D225" s="243"/>
      <c r="E225" s="243"/>
      <c r="F225" s="243"/>
      <c r="G225" s="243"/>
      <c r="H225" s="244"/>
      <c r="I225" s="106" t="str">
        <f t="shared" si="25"/>
        <v/>
      </c>
      <c r="K225" s="89" t="str">
        <f t="shared" si="26"/>
        <v>X</v>
      </c>
    </row>
    <row r="226" spans="1:11" ht="15.75" customHeight="1">
      <c r="A226" s="23">
        <f>SUM(A224+1)</f>
        <v>91</v>
      </c>
      <c r="B226" s="23" t="str">
        <f>VLOOKUP($A226,ACTIVITIES!$B$2:$C$110,2,FALSE)</f>
        <v>ACTIVITY CATEGORY 10 91</v>
      </c>
      <c r="C226" s="236"/>
      <c r="D226" s="236"/>
      <c r="E226" s="236"/>
      <c r="F226" s="236"/>
      <c r="G226" s="236"/>
      <c r="H226" s="236"/>
      <c r="I226" s="85" t="str">
        <f t="shared" si="25"/>
        <v/>
      </c>
      <c r="K226" s="89" t="str">
        <f t="shared" si="26"/>
        <v>X</v>
      </c>
    </row>
    <row r="227" spans="1:11" ht="15.75" customHeight="1">
      <c r="A227" s="23">
        <f t="shared" ref="A227:A235" si="28">SUM(A226+1)</f>
        <v>92</v>
      </c>
      <c r="B227" s="23" t="str">
        <f>VLOOKUP($A227,ACTIVITIES!$B$2:$C$110,2,FALSE)</f>
        <v>ACTIVITY CATEGORY 10 92</v>
      </c>
      <c r="C227" s="236"/>
      <c r="D227" s="236"/>
      <c r="E227" s="236"/>
      <c r="F227" s="236"/>
      <c r="G227" s="236"/>
      <c r="H227" s="236"/>
      <c r="I227" s="85" t="str">
        <f t="shared" si="25"/>
        <v/>
      </c>
      <c r="K227" s="89" t="str">
        <f t="shared" si="26"/>
        <v>X</v>
      </c>
    </row>
    <row r="228" spans="1:11" ht="15.75" customHeight="1">
      <c r="A228" s="23">
        <f t="shared" si="28"/>
        <v>93</v>
      </c>
      <c r="B228" s="23" t="str">
        <f>VLOOKUP($A228,ACTIVITIES!$B$2:$C$110,2,FALSE)</f>
        <v>ACTIVITY CATEGORY 10 93</v>
      </c>
      <c r="C228" s="236"/>
      <c r="D228" s="236"/>
      <c r="E228" s="236"/>
      <c r="F228" s="236"/>
      <c r="G228" s="236"/>
      <c r="H228" s="236"/>
      <c r="I228" s="85" t="str">
        <f t="shared" si="25"/>
        <v/>
      </c>
      <c r="K228" s="89" t="str">
        <f t="shared" si="26"/>
        <v>X</v>
      </c>
    </row>
    <row r="229" spans="1:11" ht="15.75" customHeight="1">
      <c r="A229" s="23">
        <f t="shared" si="28"/>
        <v>94</v>
      </c>
      <c r="B229" s="23" t="str">
        <f>VLOOKUP($A229,ACTIVITIES!$B$2:$C$110,2,FALSE)</f>
        <v>ACTIVITY CATEGORY 10 94</v>
      </c>
      <c r="C229" s="236"/>
      <c r="D229" s="236"/>
      <c r="E229" s="236"/>
      <c r="F229" s="236"/>
      <c r="G229" s="236"/>
      <c r="H229" s="236"/>
      <c r="I229" s="85" t="str">
        <f t="shared" si="25"/>
        <v/>
      </c>
      <c r="K229" s="89" t="str">
        <f t="shared" si="26"/>
        <v>X</v>
      </c>
    </row>
    <row r="230" spans="1:11" ht="15.75" customHeight="1">
      <c r="A230" s="23">
        <f t="shared" si="28"/>
        <v>95</v>
      </c>
      <c r="B230" s="23" t="str">
        <f>VLOOKUP($A230,ACTIVITIES!$B$2:$C$110,2,FALSE)</f>
        <v>ACTIVITY CATEGORY 10 95</v>
      </c>
      <c r="C230" s="236"/>
      <c r="D230" s="236"/>
      <c r="E230" s="236"/>
      <c r="F230" s="236"/>
      <c r="G230" s="236"/>
      <c r="H230" s="236"/>
      <c r="I230" s="85" t="str">
        <f t="shared" si="25"/>
        <v/>
      </c>
      <c r="K230" s="89" t="str">
        <f t="shared" si="26"/>
        <v>X</v>
      </c>
    </row>
    <row r="231" spans="1:11" ht="15.75" customHeight="1">
      <c r="A231" s="23">
        <f t="shared" si="28"/>
        <v>96</v>
      </c>
      <c r="B231" s="23" t="str">
        <f>VLOOKUP($A231,ACTIVITIES!$B$2:$C$110,2,FALSE)</f>
        <v>ACTIVITY CATEGORY 10 96</v>
      </c>
      <c r="C231" s="236"/>
      <c r="D231" s="236"/>
      <c r="E231" s="236"/>
      <c r="F231" s="236"/>
      <c r="G231" s="236"/>
      <c r="H231" s="236"/>
      <c r="I231" s="85" t="str">
        <f t="shared" si="25"/>
        <v/>
      </c>
      <c r="K231" s="89" t="str">
        <f t="shared" si="26"/>
        <v>X</v>
      </c>
    </row>
    <row r="232" spans="1:11" ht="15.75" customHeight="1">
      <c r="A232" s="23">
        <f t="shared" si="28"/>
        <v>97</v>
      </c>
      <c r="B232" s="23" t="str">
        <f>VLOOKUP($A232,ACTIVITIES!$B$2:$C$110,2,FALSE)</f>
        <v>ACTIVITY CATEGORY 10 97</v>
      </c>
      <c r="C232" s="236"/>
      <c r="D232" s="236"/>
      <c r="E232" s="236"/>
      <c r="F232" s="236"/>
      <c r="G232" s="236"/>
      <c r="H232" s="236"/>
      <c r="I232" s="85" t="str">
        <f t="shared" si="25"/>
        <v/>
      </c>
      <c r="K232" s="89" t="str">
        <f t="shared" si="26"/>
        <v>X</v>
      </c>
    </row>
    <row r="233" spans="1:11" ht="15.75" customHeight="1">
      <c r="A233" s="23">
        <f t="shared" si="28"/>
        <v>98</v>
      </c>
      <c r="B233" s="23" t="str">
        <f>VLOOKUP($A233,ACTIVITIES!$B$2:$C$110,2,FALSE)</f>
        <v>ACTIVITY CATEGORY 10 98</v>
      </c>
      <c r="C233" s="236"/>
      <c r="D233" s="236"/>
      <c r="E233" s="236"/>
      <c r="F233" s="236"/>
      <c r="G233" s="236"/>
      <c r="H233" s="236"/>
      <c r="I233" s="85" t="str">
        <f t="shared" si="25"/>
        <v/>
      </c>
      <c r="K233" s="89" t="str">
        <f t="shared" si="26"/>
        <v>X</v>
      </c>
    </row>
    <row r="234" spans="1:11" ht="15.75" customHeight="1">
      <c r="A234" s="23">
        <f t="shared" si="28"/>
        <v>99</v>
      </c>
      <c r="B234" s="23" t="str">
        <f>VLOOKUP($A234,ACTIVITIES!$B$2:$C$110,2,FALSE)</f>
        <v>ACTIVITY CATEGORY 10 99</v>
      </c>
      <c r="C234" s="236"/>
      <c r="D234" s="236"/>
      <c r="E234" s="236"/>
      <c r="F234" s="236"/>
      <c r="G234" s="236"/>
      <c r="H234" s="236"/>
      <c r="I234" s="85" t="str">
        <f t="shared" si="25"/>
        <v/>
      </c>
      <c r="K234" s="89" t="str">
        <f t="shared" si="26"/>
        <v>X</v>
      </c>
    </row>
    <row r="235" spans="1:11" ht="15.75" customHeight="1">
      <c r="A235" s="23">
        <f t="shared" si="28"/>
        <v>100</v>
      </c>
      <c r="B235" s="23" t="str">
        <f>VLOOKUP($A235,ACTIVITIES!$B$2:$C$110,2,FALSE)</f>
        <v>ACTIVITY CATEGORY 10 100</v>
      </c>
      <c r="C235" s="236"/>
      <c r="D235" s="236"/>
      <c r="E235" s="236"/>
      <c r="F235" s="236"/>
      <c r="G235" s="236"/>
      <c r="H235" s="236"/>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c r="D239" s="236"/>
      <c r="E239" s="236"/>
      <c r="F239" s="236"/>
      <c r="G239" s="236"/>
      <c r="H239" s="236"/>
      <c r="I239" s="84" t="str">
        <f t="shared" si="25"/>
        <v/>
      </c>
      <c r="K239" s="89" t="str">
        <f t="shared" si="26"/>
        <v/>
      </c>
    </row>
    <row r="240" spans="1:11" ht="15.75" customHeight="1">
      <c r="A240" s="23">
        <f t="shared" ref="A240:A248" si="29">SUM(A239+1)</f>
        <v>2</v>
      </c>
      <c r="B240" s="23" t="str">
        <f>VLOOKUP($A240,ACTIVITIES!$B$2:$C$110,2,FALSE)</f>
        <v>Install overhead cable and taller utility poles</v>
      </c>
      <c r="C240" s="236"/>
      <c r="D240" s="236"/>
      <c r="E240" s="236"/>
      <c r="F240" s="236"/>
      <c r="G240" s="236"/>
      <c r="H240" s="236"/>
      <c r="I240" s="84" t="str">
        <f t="shared" si="25"/>
        <v/>
      </c>
      <c r="K240" s="89" t="str">
        <f t="shared" si="26"/>
        <v/>
      </c>
    </row>
    <row r="241" spans="1:11" ht="15.75" customHeight="1">
      <c r="A241" s="23">
        <f t="shared" si="29"/>
        <v>3</v>
      </c>
      <c r="B241" s="23" t="str">
        <f>VLOOKUP($A241,ACTIVITIES!$B$2:$C$110,2,FALSE)</f>
        <v>Install cables and trench excavation</v>
      </c>
      <c r="C241" s="236"/>
      <c r="D241" s="236"/>
      <c r="E241" s="236"/>
      <c r="F241" s="236"/>
      <c r="G241" s="236"/>
      <c r="H241" s="236"/>
      <c r="I241" s="84" t="str">
        <f t="shared" si="25"/>
        <v/>
      </c>
      <c r="K241" s="89" t="str">
        <f t="shared" si="26"/>
        <v/>
      </c>
    </row>
    <row r="242" spans="1:11" ht="15.75" customHeight="1">
      <c r="A242" s="23">
        <f t="shared" si="29"/>
        <v>4</v>
      </c>
      <c r="B242" s="23" t="str">
        <f>VLOOKUP($A242,ACTIVITIES!$B$2:$C$110,2,FALSE)</f>
        <v>Install onshore cable ROW construction</v>
      </c>
      <c r="C242" s="236"/>
      <c r="D242" s="236"/>
      <c r="E242" s="236"/>
      <c r="F242" s="236"/>
      <c r="G242" s="236"/>
      <c r="H242" s="236"/>
      <c r="I242" s="84" t="str">
        <f t="shared" si="25"/>
        <v/>
      </c>
      <c r="K242" s="89" t="str">
        <f t="shared" si="26"/>
        <v/>
      </c>
    </row>
    <row r="243" spans="1:11" ht="15.75" customHeight="1">
      <c r="A243" s="23">
        <f t="shared" si="29"/>
        <v>5</v>
      </c>
      <c r="B243" s="23" t="str">
        <f>VLOOKUP($A243,ACTIVITIES!$B$2:$C$110,2,FALSE)</f>
        <v>Install onshore vehicle use and travel</v>
      </c>
      <c r="C243" s="236"/>
      <c r="D243" s="236"/>
      <c r="E243" s="236"/>
      <c r="F243" s="236"/>
      <c r="G243" s="236"/>
      <c r="H243" s="236"/>
      <c r="I243" s="84" t="str">
        <f t="shared" si="25"/>
        <v/>
      </c>
      <c r="K243" s="89" t="str">
        <f t="shared" si="26"/>
        <v/>
      </c>
    </row>
    <row r="244" spans="1:11" ht="15.75" customHeight="1">
      <c r="A244" s="23">
        <f t="shared" si="29"/>
        <v>6</v>
      </c>
      <c r="B244" s="23" t="str">
        <f>VLOOKUP($A244,ACTIVITIES!$B$2:$C$110,2,FALSE)</f>
        <v>ONSHORE CONSTRUCTION 6</v>
      </c>
      <c r="C244" s="236"/>
      <c r="D244" s="236"/>
      <c r="E244" s="236"/>
      <c r="F244" s="236"/>
      <c r="G244" s="236"/>
      <c r="H244" s="236"/>
      <c r="I244" s="84" t="str">
        <f t="shared" si="25"/>
        <v/>
      </c>
      <c r="K244" s="89" t="str">
        <f t="shared" si="26"/>
        <v>X</v>
      </c>
    </row>
    <row r="245" spans="1:11" ht="15.75" customHeight="1">
      <c r="A245" s="23">
        <f t="shared" si="29"/>
        <v>7</v>
      </c>
      <c r="B245" s="23" t="str">
        <f>VLOOKUP($A245,ACTIVITIES!$B$2:$C$110,2,FALSE)</f>
        <v>ONSHORE CONSTRUCTION 7</v>
      </c>
      <c r="C245" s="236"/>
      <c r="D245" s="236"/>
      <c r="E245" s="236"/>
      <c r="F245" s="236"/>
      <c r="G245" s="236"/>
      <c r="H245" s="236"/>
      <c r="I245" s="84" t="str">
        <f t="shared" si="25"/>
        <v/>
      </c>
      <c r="K245" s="89" t="str">
        <f t="shared" si="26"/>
        <v>X</v>
      </c>
    </row>
    <row r="246" spans="1:11" ht="15.75" customHeight="1">
      <c r="A246" s="23">
        <f t="shared" si="29"/>
        <v>8</v>
      </c>
      <c r="B246" s="23" t="str">
        <f>VLOOKUP($A246,ACTIVITIES!$B$2:$C$110,2,FALSE)</f>
        <v>ONSHORE CONSTRUCTION 8</v>
      </c>
      <c r="C246" s="236"/>
      <c r="D246" s="236"/>
      <c r="E246" s="236"/>
      <c r="F246" s="236"/>
      <c r="G246" s="236"/>
      <c r="H246" s="236"/>
      <c r="I246" s="84" t="str">
        <f t="shared" si="25"/>
        <v/>
      </c>
      <c r="K246" s="89" t="str">
        <f t="shared" si="26"/>
        <v>X</v>
      </c>
    </row>
    <row r="247" spans="1:11" ht="15.75" customHeight="1">
      <c r="A247" s="23">
        <f t="shared" si="29"/>
        <v>9</v>
      </c>
      <c r="B247" s="23" t="str">
        <f>VLOOKUP($A247,ACTIVITIES!$B$2:$C$110,2,FALSE)</f>
        <v>ONSHORE CONSTRUCTION 9</v>
      </c>
      <c r="C247" s="236"/>
      <c r="D247" s="236"/>
      <c r="E247" s="236"/>
      <c r="F247" s="236"/>
      <c r="G247" s="236"/>
      <c r="H247" s="236"/>
      <c r="I247" s="84" t="str">
        <f t="shared" si="25"/>
        <v/>
      </c>
      <c r="K247" s="89" t="str">
        <f t="shared" si="26"/>
        <v>X</v>
      </c>
    </row>
    <row r="248" spans="1:11" ht="15.75" customHeight="1">
      <c r="A248" s="23">
        <f t="shared" si="29"/>
        <v>10</v>
      </c>
      <c r="B248" s="23" t="str">
        <f>VLOOKUP($A248,ACTIVITIES!$B$2:$C$110,2,FALSE)</f>
        <v>ONSHORE CONSTRUCTION 10</v>
      </c>
      <c r="C248" s="236"/>
      <c r="D248" s="236"/>
      <c r="E248" s="236"/>
      <c r="F248" s="236"/>
      <c r="G248" s="236"/>
      <c r="H248" s="236"/>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7"/>
      <c r="D250" s="237"/>
      <c r="E250" s="237"/>
      <c r="F250" s="237"/>
      <c r="G250" s="237"/>
      <c r="H250" s="237"/>
      <c r="I250" s="84" t="str">
        <f t="shared" si="25"/>
        <v/>
      </c>
      <c r="K250" s="89" t="str">
        <f t="shared" si="26"/>
        <v/>
      </c>
    </row>
    <row r="251" spans="1:11" ht="15.75" customHeight="1">
      <c r="A251" s="23">
        <f t="shared" ref="A251:A259" si="30">SUM(A250+1)</f>
        <v>12</v>
      </c>
      <c r="B251" s="23" t="str">
        <f>VLOOKUP($A251,ACTIVITIES!$B$2:$C$110,2,FALSE)</f>
        <v>Landfall HDD short and long distance</v>
      </c>
      <c r="C251" s="237"/>
      <c r="D251" s="237"/>
      <c r="E251" s="237"/>
      <c r="F251" s="237"/>
      <c r="G251" s="237"/>
      <c r="H251" s="237"/>
      <c r="I251" s="84" t="str">
        <f t="shared" si="25"/>
        <v/>
      </c>
      <c r="K251" s="89" t="str">
        <f t="shared" si="26"/>
        <v/>
      </c>
    </row>
    <row r="252" spans="1:11" ht="15.75" customHeight="1">
      <c r="A252" s="23">
        <f t="shared" si="30"/>
        <v>13</v>
      </c>
      <c r="B252" s="23" t="str">
        <f>VLOOKUP($A252,ACTIVITIES!$B$2:$C$110,2,FALSE)</f>
        <v>LANDFALL CONSTRUCTION 13</v>
      </c>
      <c r="C252" s="236"/>
      <c r="D252" s="236"/>
      <c r="E252" s="236"/>
      <c r="F252" s="236"/>
      <c r="G252" s="236"/>
      <c r="H252" s="236"/>
      <c r="I252" s="84" t="str">
        <f t="shared" si="25"/>
        <v/>
      </c>
      <c r="K252" s="89" t="str">
        <f t="shared" si="26"/>
        <v>X</v>
      </c>
    </row>
    <row r="253" spans="1:11" ht="15.75" customHeight="1">
      <c r="A253" s="23">
        <f t="shared" si="30"/>
        <v>14</v>
      </c>
      <c r="B253" s="23" t="str">
        <f>VLOOKUP($A253,ACTIVITIES!$B$2:$C$110,2,FALSE)</f>
        <v>LANDFALL CONSTRUCTION 14</v>
      </c>
      <c r="C253" s="236"/>
      <c r="D253" s="236"/>
      <c r="E253" s="236"/>
      <c r="F253" s="236"/>
      <c r="G253" s="236"/>
      <c r="H253" s="236"/>
      <c r="I253" s="84" t="str">
        <f t="shared" si="25"/>
        <v/>
      </c>
      <c r="K253" s="89" t="str">
        <f t="shared" si="26"/>
        <v>X</v>
      </c>
    </row>
    <row r="254" spans="1:11" ht="15.75" customHeight="1">
      <c r="A254" s="23">
        <f t="shared" si="30"/>
        <v>15</v>
      </c>
      <c r="B254" s="23" t="str">
        <f>VLOOKUP($A254,ACTIVITIES!$B$2:$C$110,2,FALSE)</f>
        <v>LANDFALL CONSTRUCTION 15</v>
      </c>
      <c r="C254" s="236"/>
      <c r="D254" s="236"/>
      <c r="E254" s="236"/>
      <c r="F254" s="236"/>
      <c r="G254" s="236"/>
      <c r="H254" s="236"/>
      <c r="I254" s="84" t="str">
        <f t="shared" si="25"/>
        <v/>
      </c>
      <c r="K254" s="89" t="str">
        <f t="shared" si="26"/>
        <v>X</v>
      </c>
    </row>
    <row r="255" spans="1:11" ht="15.75" customHeight="1">
      <c r="A255" s="23">
        <f t="shared" si="30"/>
        <v>16</v>
      </c>
      <c r="B255" s="23" t="str">
        <f>VLOOKUP($A255,ACTIVITIES!$B$2:$C$110,2,FALSE)</f>
        <v>LANDFALL CONSTRUCTION 16</v>
      </c>
      <c r="C255" s="236"/>
      <c r="D255" s="236"/>
      <c r="E255" s="236"/>
      <c r="F255" s="236"/>
      <c r="G255" s="236"/>
      <c r="H255" s="236"/>
      <c r="I255" s="84" t="str">
        <f t="shared" si="25"/>
        <v/>
      </c>
      <c r="K255" s="89" t="str">
        <f t="shared" si="26"/>
        <v>X</v>
      </c>
    </row>
    <row r="256" spans="1:11" ht="15.75" customHeight="1">
      <c r="A256" s="23">
        <f t="shared" si="30"/>
        <v>17</v>
      </c>
      <c r="B256" s="23" t="str">
        <f>VLOOKUP($A256,ACTIVITIES!$B$2:$C$110,2,FALSE)</f>
        <v>LANDFALL CONSTRUCTION 17</v>
      </c>
      <c r="C256" s="236"/>
      <c r="D256" s="236"/>
      <c r="E256" s="236"/>
      <c r="F256" s="236"/>
      <c r="G256" s="236"/>
      <c r="H256" s="236"/>
      <c r="I256" s="84" t="str">
        <f t="shared" si="25"/>
        <v/>
      </c>
      <c r="K256" s="89" t="str">
        <f t="shared" si="26"/>
        <v>X</v>
      </c>
    </row>
    <row r="257" spans="1:11" ht="15.75" customHeight="1">
      <c r="A257" s="23">
        <f t="shared" si="30"/>
        <v>18</v>
      </c>
      <c r="B257" s="23" t="str">
        <f>VLOOKUP($A257,ACTIVITIES!$B$2:$C$110,2,FALSE)</f>
        <v>LANDFALL CONSTRUCTION 18</v>
      </c>
      <c r="C257" s="236"/>
      <c r="D257" s="236"/>
      <c r="E257" s="236"/>
      <c r="F257" s="236"/>
      <c r="G257" s="236"/>
      <c r="H257" s="236"/>
      <c r="I257" s="84" t="str">
        <f t="shared" si="25"/>
        <v/>
      </c>
      <c r="K257" s="89" t="str">
        <f t="shared" si="26"/>
        <v>X</v>
      </c>
    </row>
    <row r="258" spans="1:11" ht="15.75" customHeight="1">
      <c r="A258" s="23">
        <f t="shared" si="30"/>
        <v>19</v>
      </c>
      <c r="B258" s="23" t="str">
        <f>VLOOKUP($A258,ACTIVITIES!$B$2:$C$110,2,FALSE)</f>
        <v>LANDFALL CONSTRUCTION 19</v>
      </c>
      <c r="C258" s="236"/>
      <c r="D258" s="236"/>
      <c r="E258" s="236"/>
      <c r="F258" s="236"/>
      <c r="G258" s="236"/>
      <c r="H258" s="236"/>
      <c r="I258" s="84" t="str">
        <f t="shared" si="25"/>
        <v/>
      </c>
      <c r="K258" s="89" t="str">
        <f t="shared" si="26"/>
        <v>X</v>
      </c>
    </row>
    <row r="259" spans="1:11" ht="15.75" customHeight="1">
      <c r="A259" s="23">
        <f t="shared" si="30"/>
        <v>20</v>
      </c>
      <c r="B259" s="23" t="str">
        <f>VLOOKUP($A259,ACTIVITIES!$B$2:$C$110,2,FALSE)</f>
        <v>LANDFALL CONSTRUCTION 20</v>
      </c>
      <c r="C259" s="236"/>
      <c r="D259" s="236"/>
      <c r="E259" s="236"/>
      <c r="F259" s="236"/>
      <c r="G259" s="236"/>
      <c r="H259" s="236"/>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c r="D261" s="236"/>
      <c r="E261" s="236"/>
      <c r="F261" s="236"/>
      <c r="G261" s="236"/>
      <c r="H261" s="236"/>
      <c r="I261" s="84" t="str">
        <f t="shared" si="25"/>
        <v/>
      </c>
      <c r="K261" s="89" t="str">
        <f t="shared" si="26"/>
        <v/>
      </c>
    </row>
    <row r="262" spans="1:11" ht="15.75" customHeight="1">
      <c r="A262" s="23">
        <f t="shared" ref="A262:A270" si="31">SUM(A261+1)</f>
        <v>22</v>
      </c>
      <c r="B262" s="23" t="str">
        <f>VLOOKUP($A262,ACTIVITIES!$B$2:$C$110,2,FALSE)</f>
        <v>Export cable to shore installation</v>
      </c>
      <c r="C262" s="236"/>
      <c r="D262" s="236"/>
      <c r="E262" s="236"/>
      <c r="F262" s="236"/>
      <c r="G262" s="236"/>
      <c r="H262" s="236"/>
      <c r="I262" s="84" t="str">
        <f t="shared" si="25"/>
        <v/>
      </c>
      <c r="K262" s="89" t="str">
        <f t="shared" si="26"/>
        <v/>
      </c>
    </row>
    <row r="263" spans="1:11" ht="15.75" customHeight="1">
      <c r="A263" s="23">
        <f t="shared" si="31"/>
        <v>23</v>
      </c>
      <c r="B263" s="23" t="str">
        <f>VLOOKUP($A263,ACTIVITIES!$B$2:$C$110,2,FALSE)</f>
        <v>Substation installation</v>
      </c>
      <c r="C263" s="236"/>
      <c r="D263" s="236"/>
      <c r="E263" s="236"/>
      <c r="F263" s="236"/>
      <c r="G263" s="236"/>
      <c r="H263" s="236"/>
      <c r="I263" s="84" t="str">
        <f t="shared" si="25"/>
        <v/>
      </c>
      <c r="K263" s="89" t="str">
        <f t="shared" si="26"/>
        <v/>
      </c>
    </row>
    <row r="264" spans="1:11" ht="15.75" customHeight="1">
      <c r="A264" s="23">
        <f t="shared" si="31"/>
        <v>24</v>
      </c>
      <c r="B264" s="23" t="str">
        <f>VLOOKUP($A264,ACTIVITIES!$B$2:$C$110,2,FALSE)</f>
        <v>Offshore foundation installation</v>
      </c>
      <c r="C264" s="236"/>
      <c r="D264" s="236"/>
      <c r="E264" s="236"/>
      <c r="F264" s="236"/>
      <c r="G264" s="236"/>
      <c r="H264" s="236"/>
      <c r="I264" s="84" t="str">
        <f t="shared" si="25"/>
        <v/>
      </c>
      <c r="K264" s="89" t="str">
        <f t="shared" si="26"/>
        <v/>
      </c>
    </row>
    <row r="265" spans="1:11" ht="15.75" customHeight="1">
      <c r="A265" s="23">
        <f t="shared" si="31"/>
        <v>25</v>
      </c>
      <c r="B265" s="23" t="str">
        <f>VLOOKUP($A265,ACTIVITIES!$B$2:$C$110,2,FALSE)</f>
        <v xml:space="preserve">Offshore pile driving </v>
      </c>
      <c r="C265" s="236"/>
      <c r="D265" s="236"/>
      <c r="E265" s="236"/>
      <c r="F265" s="236"/>
      <c r="G265" s="236"/>
      <c r="H265" s="236"/>
      <c r="I265" s="84" t="str">
        <f t="shared" si="25"/>
        <v/>
      </c>
      <c r="K265" s="89" t="str">
        <f t="shared" si="26"/>
        <v/>
      </c>
    </row>
    <row r="266" spans="1:11" ht="15.75" customHeight="1">
      <c r="A266" s="23">
        <f t="shared" si="31"/>
        <v>26</v>
      </c>
      <c r="B266" s="23" t="str">
        <f>VLOOKUP($A266,ACTIVITIES!$B$2:$C$110,2,FALSE)</f>
        <v>Temporary cofferdam for long dist. HDD</v>
      </c>
      <c r="C266" s="236"/>
      <c r="D266" s="236"/>
      <c r="E266" s="236"/>
      <c r="F266" s="236"/>
      <c r="G266" s="236"/>
      <c r="H266" s="236"/>
      <c r="I266" s="84" t="str">
        <f t="shared" si="25"/>
        <v/>
      </c>
      <c r="K266" s="89" t="str">
        <f t="shared" si="26"/>
        <v/>
      </c>
    </row>
    <row r="267" spans="1:11" ht="15.75" customHeight="1">
      <c r="A267" s="23">
        <f t="shared" si="31"/>
        <v>27</v>
      </c>
      <c r="B267" s="23" t="str">
        <f>VLOOKUP($A267,ACTIVITIES!$B$2:$C$110,2,FALSE)</f>
        <v>Barge and tug  WTG transportation</v>
      </c>
      <c r="C267" s="236"/>
      <c r="D267" s="236"/>
      <c r="E267" s="236"/>
      <c r="F267" s="236"/>
      <c r="G267" s="236"/>
      <c r="H267" s="236"/>
      <c r="I267" s="84" t="str">
        <f t="shared" si="25"/>
        <v/>
      </c>
      <c r="K267" s="89" t="str">
        <f t="shared" si="26"/>
        <v/>
      </c>
    </row>
    <row r="268" spans="1:11" ht="15.75" customHeight="1">
      <c r="A268" s="23">
        <f t="shared" si="31"/>
        <v>28</v>
      </c>
      <c r="B268" s="23" t="str">
        <f>VLOOKUP($A268,ACTIVITIES!$B$2:$C$110,2,FALSE)</f>
        <v>WTG installation 5 weeks/WTG</v>
      </c>
      <c r="C268" s="236"/>
      <c r="D268" s="236"/>
      <c r="E268" s="236"/>
      <c r="F268" s="236"/>
      <c r="G268" s="236"/>
      <c r="H268" s="236"/>
      <c r="I268" s="84" t="str">
        <f t="shared" si="25"/>
        <v/>
      </c>
      <c r="K268" s="89" t="str">
        <f t="shared" si="26"/>
        <v/>
      </c>
    </row>
    <row r="269" spans="1:11" ht="15.75" customHeight="1">
      <c r="A269" s="23">
        <f t="shared" si="31"/>
        <v>29</v>
      </c>
      <c r="B269" s="23" t="str">
        <f>VLOOKUP($A269,ACTIVITIES!$B$2:$C$110,2,FALSE)</f>
        <v>Crew boat travel</v>
      </c>
      <c r="C269" s="236"/>
      <c r="D269" s="236"/>
      <c r="E269" s="236"/>
      <c r="F269" s="236"/>
      <c r="G269" s="236"/>
      <c r="H269" s="236"/>
      <c r="I269" s="84" t="str">
        <f t="shared" si="25"/>
        <v/>
      </c>
      <c r="K269" s="89" t="str">
        <f t="shared" si="26"/>
        <v/>
      </c>
    </row>
    <row r="270" spans="1:11" ht="15.75" customHeight="1">
      <c r="A270" s="23">
        <f t="shared" si="31"/>
        <v>30</v>
      </c>
      <c r="B270" s="23" t="str">
        <f>VLOOKUP($A270,ACTIVITIES!$B$2:$C$110,2,FALSE)</f>
        <v>OFFSHORE CONSTRUCTION 30</v>
      </c>
      <c r="C270" s="318"/>
      <c r="D270" s="318"/>
      <c r="E270" s="318"/>
      <c r="F270" s="318"/>
      <c r="G270" s="318"/>
      <c r="H270" s="318"/>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c r="D272" s="236"/>
      <c r="E272" s="236"/>
      <c r="F272" s="236"/>
      <c r="G272" s="236"/>
      <c r="H272" s="236"/>
      <c r="I272" s="84" t="str">
        <f t="shared" ref="I272:I335" si="32">IF(AND(C272="",D272="",E272="",F272="",G272="",H272=""),"",MAX(C272:H272))</f>
        <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c r="D273" s="236"/>
      <c r="E273" s="236"/>
      <c r="F273" s="236"/>
      <c r="G273" s="236"/>
      <c r="H273" s="236"/>
      <c r="I273" s="84" t="str">
        <f t="shared" si="32"/>
        <v/>
      </c>
      <c r="K273" s="89" t="str">
        <f t="shared" si="33"/>
        <v/>
      </c>
    </row>
    <row r="274" spans="1:11" ht="15.75" customHeight="1">
      <c r="A274" s="23">
        <f t="shared" si="34"/>
        <v>33</v>
      </c>
      <c r="B274" s="23" t="str">
        <f>VLOOKUP($A274,ACTIVITIES!$B$2:$C$110,2,FALSE)</f>
        <v>Subbottom profiles at 5 year intervals</v>
      </c>
      <c r="C274" s="236"/>
      <c r="D274" s="236"/>
      <c r="E274" s="236"/>
      <c r="F274" s="236"/>
      <c r="G274" s="236"/>
      <c r="H274" s="236"/>
      <c r="I274" s="84" t="str">
        <f t="shared" si="32"/>
        <v/>
      </c>
      <c r="K274" s="89" t="str">
        <f t="shared" si="33"/>
        <v/>
      </c>
    </row>
    <row r="275" spans="1:11" ht="15.75" customHeight="1">
      <c r="A275" s="23">
        <f t="shared" si="34"/>
        <v>34</v>
      </c>
      <c r="B275" s="23" t="str">
        <f>VLOOKUP($A275,ACTIVITIES!$B$2:$C$110,2,FALSE)</f>
        <v>Substation ROW maintenance</v>
      </c>
      <c r="C275" s="236"/>
      <c r="D275" s="236"/>
      <c r="E275" s="236"/>
      <c r="F275" s="236"/>
      <c r="G275" s="236"/>
      <c r="H275" s="236"/>
      <c r="I275" s="84" t="str">
        <f t="shared" si="32"/>
        <v/>
      </c>
      <c r="K275" s="89" t="str">
        <f t="shared" si="33"/>
        <v/>
      </c>
    </row>
    <row r="276" spans="1:11" ht="15.75" customHeight="1">
      <c r="A276" s="23">
        <f t="shared" ref="A276:A281" si="35">SUM(A275+1)</f>
        <v>35</v>
      </c>
      <c r="B276" s="23" t="str">
        <f>VLOOKUP($A276,ACTIVITIES!$B$2:$C$110,2,FALSE)</f>
        <v>On and off shore environmental monitoring</v>
      </c>
      <c r="C276" s="236"/>
      <c r="D276" s="236"/>
      <c r="E276" s="236"/>
      <c r="F276" s="236"/>
      <c r="G276" s="236"/>
      <c r="H276" s="236"/>
      <c r="I276" s="84" t="str">
        <f t="shared" si="32"/>
        <v/>
      </c>
      <c r="K276" s="89" t="str">
        <f t="shared" si="33"/>
        <v/>
      </c>
    </row>
    <row r="277" spans="1:11" ht="15.75" customHeight="1">
      <c r="A277" s="23">
        <f t="shared" si="35"/>
        <v>36</v>
      </c>
      <c r="B277" s="23" t="str">
        <f>VLOOKUP($A277,ACTIVITIES!$B$2:$C$110,2,FALSE)</f>
        <v>OPERATION AND MAINTENANCE 36</v>
      </c>
      <c r="C277" s="318"/>
      <c r="D277" s="318"/>
      <c r="E277" s="318"/>
      <c r="F277" s="318"/>
      <c r="G277" s="318"/>
      <c r="H277" s="236"/>
      <c r="I277" s="84" t="str">
        <f t="shared" si="32"/>
        <v/>
      </c>
      <c r="K277" s="89" t="str">
        <f t="shared" si="33"/>
        <v>X</v>
      </c>
    </row>
    <row r="278" spans="1:11" ht="15.75" customHeight="1">
      <c r="A278" s="23">
        <f t="shared" si="35"/>
        <v>37</v>
      </c>
      <c r="B278" s="23" t="str">
        <f>VLOOKUP($A278,ACTIVITIES!$B$2:$C$110,2,FALSE)</f>
        <v>OPERATION AND MAINTENANCE 37</v>
      </c>
      <c r="C278" s="318"/>
      <c r="D278" s="318"/>
      <c r="E278" s="318"/>
      <c r="F278" s="318"/>
      <c r="G278" s="318"/>
      <c r="H278" s="236"/>
      <c r="I278" s="84" t="str">
        <f t="shared" si="32"/>
        <v/>
      </c>
      <c r="K278" s="89" t="str">
        <f t="shared" si="33"/>
        <v>X</v>
      </c>
    </row>
    <row r="279" spans="1:11" ht="15.75" customHeight="1">
      <c r="A279" s="23">
        <f t="shared" si="35"/>
        <v>38</v>
      </c>
      <c r="B279" s="23" t="str">
        <f>VLOOKUP($A279,ACTIVITIES!$B$2:$C$110,2,FALSE)</f>
        <v>OPERATION AND MAINTENANCE 38</v>
      </c>
      <c r="C279" s="318"/>
      <c r="D279" s="318"/>
      <c r="E279" s="318"/>
      <c r="F279" s="318"/>
      <c r="G279" s="318"/>
      <c r="H279" s="236"/>
      <c r="I279" s="84" t="str">
        <f t="shared" si="32"/>
        <v/>
      </c>
      <c r="K279" s="89" t="str">
        <f t="shared" si="33"/>
        <v>X</v>
      </c>
    </row>
    <row r="280" spans="1:11" ht="15.75" customHeight="1">
      <c r="A280" s="23">
        <f t="shared" si="35"/>
        <v>39</v>
      </c>
      <c r="B280" s="23" t="str">
        <f>VLOOKUP($A280,ACTIVITIES!$B$2:$C$110,2,FALSE)</f>
        <v>OPERATION AND MAINTENANCE 39</v>
      </c>
      <c r="C280" s="318"/>
      <c r="D280" s="318"/>
      <c r="E280" s="318"/>
      <c r="F280" s="318"/>
      <c r="G280" s="318"/>
      <c r="H280" s="236"/>
      <c r="I280" s="84" t="str">
        <f t="shared" si="32"/>
        <v/>
      </c>
      <c r="K280" s="89" t="str">
        <f t="shared" si="33"/>
        <v>X</v>
      </c>
    </row>
    <row r="281" spans="1:11" ht="15.75" customHeight="1">
      <c r="A281" s="23">
        <f t="shared" si="35"/>
        <v>40</v>
      </c>
      <c r="B281" s="23" t="str">
        <f>VLOOKUP($A281,ACTIVITIES!$B$2:$C$110,2,FALSE)</f>
        <v>OPERATION AND MAINTENANCE 40</v>
      </c>
      <c r="C281" s="318"/>
      <c r="D281" s="318"/>
      <c r="E281" s="318"/>
      <c r="F281" s="318"/>
      <c r="G281" s="318"/>
      <c r="H281" s="236"/>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c r="D283" s="236"/>
      <c r="E283" s="236"/>
      <c r="F283" s="236"/>
      <c r="G283" s="236"/>
      <c r="H283" s="236"/>
      <c r="I283" s="85" t="str">
        <f t="shared" si="32"/>
        <v/>
      </c>
      <c r="K283" s="89" t="str">
        <f t="shared" si="33"/>
        <v/>
      </c>
    </row>
    <row r="284" spans="1:11" ht="15.75" customHeight="1">
      <c r="A284" s="23">
        <f t="shared" ref="A284:A292" si="36">SUM(A283+1)</f>
        <v>42</v>
      </c>
      <c r="B284" s="23" t="str">
        <f>VLOOKUP($A284,ACTIVITIES!$B$2:$C$110,2,FALSE)</f>
        <v>Offshore cable abandonent</v>
      </c>
      <c r="C284" s="236"/>
      <c r="D284" s="236"/>
      <c r="E284" s="236"/>
      <c r="F284" s="236"/>
      <c r="G284" s="236"/>
      <c r="H284" s="236"/>
      <c r="I284" s="85" t="str">
        <f t="shared" si="32"/>
        <v/>
      </c>
      <c r="K284" s="89" t="str">
        <f t="shared" si="33"/>
        <v/>
      </c>
    </row>
    <row r="285" spans="1:11" ht="15.75" customHeight="1">
      <c r="A285" s="23">
        <f t="shared" si="36"/>
        <v>43</v>
      </c>
      <c r="B285" s="23" t="str">
        <f>VLOOKUP($A285,ACTIVITIES!$B$2:$C$110,2,FALSE)</f>
        <v>Demobilization</v>
      </c>
      <c r="C285" s="236"/>
      <c r="D285" s="236"/>
      <c r="E285" s="236"/>
      <c r="F285" s="236"/>
      <c r="G285" s="236"/>
      <c r="H285" s="236"/>
      <c r="I285" s="85" t="str">
        <f t="shared" si="32"/>
        <v/>
      </c>
      <c r="K285" s="89" t="str">
        <f t="shared" si="33"/>
        <v/>
      </c>
    </row>
    <row r="286" spans="1:11" ht="15.75" customHeight="1">
      <c r="A286" s="23">
        <f t="shared" si="36"/>
        <v>44</v>
      </c>
      <c r="B286" s="23" t="str">
        <f>VLOOKUP($A286,ACTIVITIES!$B$2:$C$110,2,FALSE)</f>
        <v>DECOMMISSIONING 44</v>
      </c>
      <c r="C286" s="236"/>
      <c r="D286" s="236"/>
      <c r="E286" s="236"/>
      <c r="F286" s="236"/>
      <c r="G286" s="236"/>
      <c r="H286" s="236"/>
      <c r="I286" s="85" t="str">
        <f t="shared" si="32"/>
        <v/>
      </c>
      <c r="K286" s="89" t="str">
        <f t="shared" si="33"/>
        <v>X</v>
      </c>
    </row>
    <row r="287" spans="1:11" ht="15.75" customHeight="1">
      <c r="A287" s="23">
        <f t="shared" si="36"/>
        <v>45</v>
      </c>
      <c r="B287" s="23" t="str">
        <f>VLOOKUP($A287,ACTIVITIES!$B$2:$C$110,2,FALSE)</f>
        <v>DECOMMISSIONING 45</v>
      </c>
      <c r="C287" s="236"/>
      <c r="D287" s="236"/>
      <c r="E287" s="236"/>
      <c r="F287" s="236"/>
      <c r="G287" s="236"/>
      <c r="H287" s="236"/>
      <c r="I287" s="85" t="str">
        <f t="shared" si="32"/>
        <v/>
      </c>
      <c r="K287" s="89" t="str">
        <f t="shared" si="33"/>
        <v>X</v>
      </c>
    </row>
    <row r="288" spans="1:11" ht="15.75" customHeight="1">
      <c r="A288" s="23">
        <f t="shared" si="36"/>
        <v>46</v>
      </c>
      <c r="B288" s="23" t="str">
        <f>VLOOKUP($A288,ACTIVITIES!$B$2:$C$110,2,FALSE)</f>
        <v>DECOMMISSIONING 46</v>
      </c>
      <c r="C288" s="236"/>
      <c r="D288" s="236"/>
      <c r="E288" s="236"/>
      <c r="F288" s="236"/>
      <c r="G288" s="236"/>
      <c r="H288" s="236"/>
      <c r="I288" s="85" t="str">
        <f t="shared" si="32"/>
        <v/>
      </c>
      <c r="K288" s="89" t="str">
        <f t="shared" si="33"/>
        <v>X</v>
      </c>
    </row>
    <row r="289" spans="1:11" ht="15.75" customHeight="1">
      <c r="A289" s="23">
        <f t="shared" si="36"/>
        <v>47</v>
      </c>
      <c r="B289" s="23" t="str">
        <f>VLOOKUP($A289,ACTIVITIES!$B$2:$C$110,2,FALSE)</f>
        <v>DECOMMISSIONING 47</v>
      </c>
      <c r="C289" s="236"/>
      <c r="D289" s="236"/>
      <c r="E289" s="236"/>
      <c r="F289" s="236"/>
      <c r="G289" s="236"/>
      <c r="H289" s="236"/>
      <c r="I289" s="85" t="str">
        <f t="shared" si="32"/>
        <v/>
      </c>
      <c r="K289" s="89" t="str">
        <f t="shared" si="33"/>
        <v>X</v>
      </c>
    </row>
    <row r="290" spans="1:11" ht="15.75" customHeight="1">
      <c r="A290" s="23">
        <f t="shared" si="36"/>
        <v>48</v>
      </c>
      <c r="B290" s="23" t="str">
        <f>VLOOKUP($A290,ACTIVITIES!$B$2:$C$110,2,FALSE)</f>
        <v>DECOMMISSIONING 48</v>
      </c>
      <c r="C290" s="236"/>
      <c r="D290" s="236"/>
      <c r="E290" s="236"/>
      <c r="F290" s="236"/>
      <c r="G290" s="236"/>
      <c r="H290" s="236"/>
      <c r="I290" s="85" t="str">
        <f t="shared" si="32"/>
        <v/>
      </c>
      <c r="K290" s="89" t="str">
        <f t="shared" si="33"/>
        <v>X</v>
      </c>
    </row>
    <row r="291" spans="1:11" ht="15.75" customHeight="1">
      <c r="A291" s="23">
        <f t="shared" si="36"/>
        <v>49</v>
      </c>
      <c r="B291" s="23" t="str">
        <f>VLOOKUP($A291,ACTIVITIES!$B$2:$C$110,2,FALSE)</f>
        <v>DECOMMISSIONING 49</v>
      </c>
      <c r="C291" s="236"/>
      <c r="D291" s="236"/>
      <c r="E291" s="236"/>
      <c r="F291" s="236"/>
      <c r="G291" s="236"/>
      <c r="H291" s="236"/>
      <c r="I291" s="85" t="str">
        <f t="shared" si="32"/>
        <v/>
      </c>
      <c r="K291" s="89" t="str">
        <f t="shared" si="33"/>
        <v>X</v>
      </c>
    </row>
    <row r="292" spans="1:11" ht="15.75" customHeight="1">
      <c r="A292" s="23">
        <f t="shared" si="36"/>
        <v>50</v>
      </c>
      <c r="B292" s="23" t="str">
        <f>VLOOKUP($A292,ACTIVITIES!$B$2:$C$110,2,FALSE)</f>
        <v>DECOMMISSIONING 50</v>
      </c>
      <c r="C292" s="236"/>
      <c r="D292" s="236"/>
      <c r="E292" s="236"/>
      <c r="F292" s="236"/>
      <c r="G292" s="236"/>
      <c r="H292" s="236"/>
      <c r="I292" s="85" t="str">
        <f t="shared" si="32"/>
        <v/>
      </c>
      <c r="K292" s="89" t="str">
        <f t="shared" si="33"/>
        <v>X</v>
      </c>
    </row>
    <row r="293" spans="1:11" ht="15.75" customHeight="1">
      <c r="A293" s="99" t="str">
        <f>ACTIVITIES!$H$7</f>
        <v>ACTIVITY CATEGORY 6</v>
      </c>
      <c r="B293" s="99"/>
      <c r="C293" s="247"/>
      <c r="D293" s="247"/>
      <c r="E293" s="247"/>
      <c r="F293" s="247"/>
      <c r="G293" s="247"/>
      <c r="H293" s="248"/>
      <c r="I293" s="98" t="str">
        <f t="shared" si="32"/>
        <v/>
      </c>
      <c r="K293" s="89" t="str">
        <f t="shared" si="33"/>
        <v>X</v>
      </c>
    </row>
    <row r="294" spans="1:11" ht="15.75" customHeight="1">
      <c r="A294" s="23">
        <f>SUM(A292+1)</f>
        <v>51</v>
      </c>
      <c r="B294" s="23" t="str">
        <f>VLOOKUP($A294,ACTIVITIES!$B$2:$C$110,2,FALSE)</f>
        <v>ACTIVITY CATEGORY 6 51</v>
      </c>
      <c r="C294" s="236"/>
      <c r="D294" s="236"/>
      <c r="E294" s="236"/>
      <c r="F294" s="236"/>
      <c r="G294" s="236"/>
      <c r="H294" s="236"/>
      <c r="I294" s="85" t="str">
        <f t="shared" si="32"/>
        <v/>
      </c>
      <c r="K294" s="89" t="str">
        <f t="shared" si="33"/>
        <v>X</v>
      </c>
    </row>
    <row r="295" spans="1:11" ht="15.75" customHeight="1">
      <c r="A295" s="23">
        <f t="shared" ref="A295:A303" si="37">SUM(A294+1)</f>
        <v>52</v>
      </c>
      <c r="B295" s="23" t="str">
        <f>VLOOKUP($A295,ACTIVITIES!$B$2:$C$110,2,FALSE)</f>
        <v>ACTIVITY CATEGORY 6 52</v>
      </c>
      <c r="C295" s="236"/>
      <c r="D295" s="236"/>
      <c r="E295" s="236"/>
      <c r="F295" s="236"/>
      <c r="G295" s="236"/>
      <c r="H295" s="236"/>
      <c r="I295" s="85" t="str">
        <f t="shared" si="32"/>
        <v/>
      </c>
      <c r="K295" s="89" t="str">
        <f t="shared" si="33"/>
        <v>X</v>
      </c>
    </row>
    <row r="296" spans="1:11" ht="15.75" customHeight="1">
      <c r="A296" s="23">
        <f t="shared" si="37"/>
        <v>53</v>
      </c>
      <c r="B296" s="23" t="str">
        <f>VLOOKUP($A296,ACTIVITIES!$B$2:$C$110,2,FALSE)</f>
        <v>ACTIVITY CATEGORY 6 53</v>
      </c>
      <c r="C296" s="236"/>
      <c r="D296" s="236"/>
      <c r="E296" s="236"/>
      <c r="F296" s="236"/>
      <c r="G296" s="236"/>
      <c r="H296" s="236"/>
      <c r="I296" s="85" t="str">
        <f t="shared" si="32"/>
        <v/>
      </c>
      <c r="K296" s="89" t="str">
        <f t="shared" si="33"/>
        <v>X</v>
      </c>
    </row>
    <row r="297" spans="1:11" ht="15.75" customHeight="1">
      <c r="A297" s="23">
        <f t="shared" si="37"/>
        <v>54</v>
      </c>
      <c r="B297" s="23" t="str">
        <f>VLOOKUP($A297,ACTIVITIES!$B$2:$C$110,2,FALSE)</f>
        <v>ACTIVITY CATEGORY 6 54</v>
      </c>
      <c r="C297" s="236"/>
      <c r="D297" s="236"/>
      <c r="E297" s="236"/>
      <c r="F297" s="236"/>
      <c r="G297" s="236"/>
      <c r="H297" s="236"/>
      <c r="I297" s="85" t="str">
        <f t="shared" si="32"/>
        <v/>
      </c>
      <c r="K297" s="89" t="str">
        <f t="shared" si="33"/>
        <v>X</v>
      </c>
    </row>
    <row r="298" spans="1:11" ht="15.75" customHeight="1">
      <c r="A298" s="23">
        <f t="shared" si="37"/>
        <v>55</v>
      </c>
      <c r="B298" s="23" t="str">
        <f>VLOOKUP($A298,ACTIVITIES!$B$2:$C$110,2,FALSE)</f>
        <v>ACTIVITY CATEGORY 6 55</v>
      </c>
      <c r="C298" s="236"/>
      <c r="D298" s="236"/>
      <c r="E298" s="236"/>
      <c r="F298" s="236"/>
      <c r="G298" s="236"/>
      <c r="H298" s="236"/>
      <c r="I298" s="85" t="str">
        <f t="shared" si="32"/>
        <v/>
      </c>
      <c r="K298" s="89" t="str">
        <f t="shared" si="33"/>
        <v>X</v>
      </c>
    </row>
    <row r="299" spans="1:11" ht="15.75" customHeight="1">
      <c r="A299" s="23">
        <f t="shared" si="37"/>
        <v>56</v>
      </c>
      <c r="B299" s="23" t="str">
        <f>VLOOKUP($A299,ACTIVITIES!$B$2:$C$110,2,FALSE)</f>
        <v>ACTIVITY CATEGORY 6 56</v>
      </c>
      <c r="C299" s="236"/>
      <c r="D299" s="236"/>
      <c r="E299" s="236"/>
      <c r="F299" s="236"/>
      <c r="G299" s="236"/>
      <c r="H299" s="236"/>
      <c r="I299" s="85" t="str">
        <f t="shared" si="32"/>
        <v/>
      </c>
      <c r="K299" s="89" t="str">
        <f t="shared" si="33"/>
        <v>X</v>
      </c>
    </row>
    <row r="300" spans="1:11" ht="15.75" customHeight="1">
      <c r="A300" s="23">
        <f t="shared" si="37"/>
        <v>57</v>
      </c>
      <c r="B300" s="23" t="str">
        <f>VLOOKUP($A300,ACTIVITIES!$B$2:$C$110,2,FALSE)</f>
        <v>ACTIVITY CATEGORY 6 57</v>
      </c>
      <c r="C300" s="236"/>
      <c r="D300" s="236"/>
      <c r="E300" s="236"/>
      <c r="F300" s="236"/>
      <c r="G300" s="236"/>
      <c r="H300" s="236"/>
      <c r="I300" s="85" t="str">
        <f t="shared" si="32"/>
        <v/>
      </c>
      <c r="K300" s="89" t="str">
        <f t="shared" si="33"/>
        <v>X</v>
      </c>
    </row>
    <row r="301" spans="1:11" ht="15.75" customHeight="1">
      <c r="A301" s="23">
        <f t="shared" si="37"/>
        <v>58</v>
      </c>
      <c r="B301" s="23" t="str">
        <f>VLOOKUP($A301,ACTIVITIES!$B$2:$C$110,2,FALSE)</f>
        <v>ACTIVITY CATEGORY 6 58</v>
      </c>
      <c r="C301" s="236"/>
      <c r="D301" s="236"/>
      <c r="E301" s="236"/>
      <c r="F301" s="236"/>
      <c r="G301" s="236"/>
      <c r="H301" s="236"/>
      <c r="I301" s="85" t="str">
        <f t="shared" si="32"/>
        <v/>
      </c>
      <c r="K301" s="89" t="str">
        <f t="shared" si="33"/>
        <v>X</v>
      </c>
    </row>
    <row r="302" spans="1:11" ht="15.75" customHeight="1">
      <c r="A302" s="23">
        <f t="shared" si="37"/>
        <v>59</v>
      </c>
      <c r="B302" s="23" t="str">
        <f>VLOOKUP($A302,ACTIVITIES!$B$2:$C$110,2,FALSE)</f>
        <v>ACTIVITY CATEGORY 6 59</v>
      </c>
      <c r="C302" s="236"/>
      <c r="D302" s="236"/>
      <c r="E302" s="236"/>
      <c r="F302" s="236"/>
      <c r="G302" s="236"/>
      <c r="H302" s="236"/>
      <c r="I302" s="85" t="str">
        <f t="shared" si="32"/>
        <v/>
      </c>
      <c r="K302" s="89" t="str">
        <f t="shared" si="33"/>
        <v>X</v>
      </c>
    </row>
    <row r="303" spans="1:11" ht="15.75" customHeight="1">
      <c r="A303" s="23">
        <f t="shared" si="37"/>
        <v>60</v>
      </c>
      <c r="B303" s="23" t="str">
        <f>VLOOKUP($A303,ACTIVITIES!$B$2:$C$110,2,FALSE)</f>
        <v>ACTIVITY CATEGORY 6 60</v>
      </c>
      <c r="C303" s="236"/>
      <c r="D303" s="236"/>
      <c r="E303" s="236"/>
      <c r="F303" s="236"/>
      <c r="G303" s="236"/>
      <c r="H303" s="236"/>
      <c r="I303" s="85" t="str">
        <f t="shared" si="32"/>
        <v/>
      </c>
      <c r="K303" s="89" t="str">
        <f t="shared" si="33"/>
        <v>X</v>
      </c>
    </row>
    <row r="304" spans="1:11" ht="15.75" customHeight="1">
      <c r="A304" s="99" t="str">
        <f>ACTIVITIES!$H$8</f>
        <v>ACTIVITY CATEGORY 7</v>
      </c>
      <c r="B304" s="99"/>
      <c r="C304" s="247"/>
      <c r="D304" s="247"/>
      <c r="E304" s="247"/>
      <c r="F304" s="247"/>
      <c r="G304" s="247"/>
      <c r="H304" s="248"/>
      <c r="I304" s="98" t="str">
        <f t="shared" si="32"/>
        <v/>
      </c>
      <c r="K304" s="89" t="str">
        <f t="shared" si="33"/>
        <v>X</v>
      </c>
    </row>
    <row r="305" spans="1:11" ht="15.75" customHeight="1">
      <c r="A305" s="23">
        <f>SUM(A303+1)</f>
        <v>61</v>
      </c>
      <c r="B305" s="23" t="str">
        <f>VLOOKUP($A305,ACTIVITIES!$B$2:$C$110,2,FALSE)</f>
        <v>ACTIVITY CATEGORY 7 61</v>
      </c>
      <c r="C305" s="236"/>
      <c r="D305" s="236"/>
      <c r="E305" s="236"/>
      <c r="F305" s="236"/>
      <c r="G305" s="236"/>
      <c r="H305" s="236"/>
      <c r="I305" s="85" t="str">
        <f t="shared" si="32"/>
        <v/>
      </c>
      <c r="K305" s="89" t="str">
        <f t="shared" si="33"/>
        <v>X</v>
      </c>
    </row>
    <row r="306" spans="1:11" ht="15.75" customHeight="1">
      <c r="A306" s="23">
        <f t="shared" ref="A306:A314" si="38">SUM(A305+1)</f>
        <v>62</v>
      </c>
      <c r="B306" s="23" t="str">
        <f>VLOOKUP($A306,ACTIVITIES!$B$2:$C$110,2,FALSE)</f>
        <v>ACTIVITY CATEGORY 7 62</v>
      </c>
      <c r="C306" s="236"/>
      <c r="D306" s="236"/>
      <c r="E306" s="236"/>
      <c r="F306" s="236"/>
      <c r="G306" s="236"/>
      <c r="H306" s="236"/>
      <c r="I306" s="85" t="str">
        <f t="shared" si="32"/>
        <v/>
      </c>
      <c r="K306" s="89" t="str">
        <f t="shared" si="33"/>
        <v>X</v>
      </c>
    </row>
    <row r="307" spans="1:11" ht="15.75" customHeight="1">
      <c r="A307" s="23">
        <f t="shared" si="38"/>
        <v>63</v>
      </c>
      <c r="B307" s="23" t="str">
        <f>VLOOKUP($A307,ACTIVITIES!$B$2:$C$110,2,FALSE)</f>
        <v>ACTIVITY CATEGORY 7 63</v>
      </c>
      <c r="C307" s="236"/>
      <c r="D307" s="236"/>
      <c r="E307" s="236"/>
      <c r="F307" s="236"/>
      <c r="G307" s="236"/>
      <c r="H307" s="236"/>
      <c r="I307" s="85" t="str">
        <f t="shared" si="32"/>
        <v/>
      </c>
      <c r="K307" s="89" t="str">
        <f t="shared" si="33"/>
        <v>X</v>
      </c>
    </row>
    <row r="308" spans="1:11" ht="15.75" customHeight="1">
      <c r="A308" s="23">
        <f t="shared" si="38"/>
        <v>64</v>
      </c>
      <c r="B308" s="23" t="str">
        <f>VLOOKUP($A308,ACTIVITIES!$B$2:$C$110,2,FALSE)</f>
        <v>ACTIVITY CATEGORY 7 64</v>
      </c>
      <c r="C308" s="236"/>
      <c r="D308" s="236"/>
      <c r="E308" s="236"/>
      <c r="F308" s="236"/>
      <c r="G308" s="236"/>
      <c r="H308" s="236"/>
      <c r="I308" s="85" t="str">
        <f t="shared" si="32"/>
        <v/>
      </c>
      <c r="K308" s="89" t="str">
        <f t="shared" si="33"/>
        <v>X</v>
      </c>
    </row>
    <row r="309" spans="1:11" ht="15.75" customHeight="1">
      <c r="A309" s="23">
        <f t="shared" si="38"/>
        <v>65</v>
      </c>
      <c r="B309" s="23" t="str">
        <f>VLOOKUP($A309,ACTIVITIES!$B$2:$C$110,2,FALSE)</f>
        <v>ACTIVITY CATEGORY 7 65</v>
      </c>
      <c r="C309" s="236"/>
      <c r="D309" s="236"/>
      <c r="E309" s="236"/>
      <c r="F309" s="236"/>
      <c r="G309" s="236"/>
      <c r="H309" s="236"/>
      <c r="I309" s="85" t="str">
        <f t="shared" si="32"/>
        <v/>
      </c>
      <c r="K309" s="89" t="str">
        <f t="shared" si="33"/>
        <v>X</v>
      </c>
    </row>
    <row r="310" spans="1:11" ht="15.75" customHeight="1">
      <c r="A310" s="23">
        <f t="shared" si="38"/>
        <v>66</v>
      </c>
      <c r="B310" s="23" t="str">
        <f>VLOOKUP($A310,ACTIVITIES!$B$2:$C$110,2,FALSE)</f>
        <v>ACTIVITY CATEGORY 7 66</v>
      </c>
      <c r="C310" s="236"/>
      <c r="D310" s="236"/>
      <c r="E310" s="236"/>
      <c r="F310" s="236"/>
      <c r="G310" s="236"/>
      <c r="H310" s="236"/>
      <c r="I310" s="85" t="str">
        <f t="shared" si="32"/>
        <v/>
      </c>
      <c r="K310" s="89" t="str">
        <f t="shared" si="33"/>
        <v>X</v>
      </c>
    </row>
    <row r="311" spans="1:11" ht="15.75" customHeight="1">
      <c r="A311" s="23">
        <f t="shared" si="38"/>
        <v>67</v>
      </c>
      <c r="B311" s="23" t="str">
        <f>VLOOKUP($A311,ACTIVITIES!$B$2:$C$110,2,FALSE)</f>
        <v>ACTIVITY CATEGORY 7 67</v>
      </c>
      <c r="C311" s="236"/>
      <c r="D311" s="236"/>
      <c r="E311" s="236"/>
      <c r="F311" s="236"/>
      <c r="G311" s="236"/>
      <c r="H311" s="236"/>
      <c r="I311" s="85" t="str">
        <f t="shared" si="32"/>
        <v/>
      </c>
      <c r="K311" s="89" t="str">
        <f t="shared" si="33"/>
        <v>X</v>
      </c>
    </row>
    <row r="312" spans="1:11" ht="15.75" customHeight="1">
      <c r="A312" s="23">
        <f t="shared" si="38"/>
        <v>68</v>
      </c>
      <c r="B312" s="23" t="str">
        <f>VLOOKUP($A312,ACTIVITIES!$B$2:$C$110,2,FALSE)</f>
        <v>ACTIVITY CATEGORY 7 68</v>
      </c>
      <c r="C312" s="236"/>
      <c r="D312" s="236"/>
      <c r="E312" s="236"/>
      <c r="F312" s="236"/>
      <c r="G312" s="236"/>
      <c r="H312" s="236"/>
      <c r="I312" s="85" t="str">
        <f t="shared" si="32"/>
        <v/>
      </c>
      <c r="K312" s="89" t="str">
        <f t="shared" si="33"/>
        <v>X</v>
      </c>
    </row>
    <row r="313" spans="1:11" ht="15.75" customHeight="1">
      <c r="A313" s="23">
        <f t="shared" si="38"/>
        <v>69</v>
      </c>
      <c r="B313" s="23" t="str">
        <f>VLOOKUP($A313,ACTIVITIES!$B$2:$C$110,2,FALSE)</f>
        <v>ACTIVITY CATEGORY 7 69</v>
      </c>
      <c r="C313" s="236"/>
      <c r="D313" s="236"/>
      <c r="E313" s="236"/>
      <c r="F313" s="236"/>
      <c r="G313" s="236"/>
      <c r="H313" s="236"/>
      <c r="I313" s="85" t="str">
        <f t="shared" si="32"/>
        <v/>
      </c>
      <c r="K313" s="89" t="str">
        <f t="shared" si="33"/>
        <v>X</v>
      </c>
    </row>
    <row r="314" spans="1:11" ht="15.75" customHeight="1">
      <c r="A314" s="23">
        <f t="shared" si="38"/>
        <v>70</v>
      </c>
      <c r="B314" s="23" t="str">
        <f>VLOOKUP($A314,ACTIVITIES!$B$2:$C$110,2,FALSE)</f>
        <v>ACTIVITY CATEGORY 7 70</v>
      </c>
      <c r="C314" s="236"/>
      <c r="D314" s="236"/>
      <c r="E314" s="236"/>
      <c r="F314" s="236"/>
      <c r="G314" s="236"/>
      <c r="H314" s="236"/>
      <c r="I314" s="85" t="str">
        <f t="shared" si="32"/>
        <v/>
      </c>
      <c r="K314" s="89" t="str">
        <f t="shared" si="33"/>
        <v>X</v>
      </c>
    </row>
    <row r="315" spans="1:11" ht="15.75" customHeight="1">
      <c r="A315" s="99" t="str">
        <f>ACTIVITIES!$H$9</f>
        <v>ACTIVITY CATEGORY 8</v>
      </c>
      <c r="B315" s="99"/>
      <c r="C315" s="247"/>
      <c r="D315" s="247"/>
      <c r="E315" s="247"/>
      <c r="F315" s="247"/>
      <c r="G315" s="247"/>
      <c r="H315" s="248"/>
      <c r="I315" s="98" t="str">
        <f t="shared" si="32"/>
        <v/>
      </c>
      <c r="K315" s="89" t="str">
        <f t="shared" si="33"/>
        <v>X</v>
      </c>
    </row>
    <row r="316" spans="1:11" ht="15.75" customHeight="1">
      <c r="A316" s="23">
        <f>SUM(A314+1)</f>
        <v>71</v>
      </c>
      <c r="B316" s="23" t="str">
        <f>VLOOKUP($A316,ACTIVITIES!$B$2:$C$110,2,FALSE)</f>
        <v>ACTIVITY CATEGORY 8 71</v>
      </c>
      <c r="C316" s="236"/>
      <c r="D316" s="236"/>
      <c r="E316" s="236"/>
      <c r="F316" s="236"/>
      <c r="G316" s="236"/>
      <c r="H316" s="236"/>
      <c r="I316" s="85" t="str">
        <f t="shared" si="32"/>
        <v/>
      </c>
      <c r="K316" s="89" t="str">
        <f t="shared" si="33"/>
        <v>X</v>
      </c>
    </row>
    <row r="317" spans="1:11" ht="15.75" customHeight="1">
      <c r="A317" s="23">
        <f t="shared" ref="A317:A325" si="39">SUM(A316+1)</f>
        <v>72</v>
      </c>
      <c r="B317" s="23" t="str">
        <f>VLOOKUP($A317,ACTIVITIES!$B$2:$C$110,2,FALSE)</f>
        <v>ACTIVITY CATEGORY 8 72</v>
      </c>
      <c r="C317" s="236"/>
      <c r="D317" s="236"/>
      <c r="E317" s="236"/>
      <c r="F317" s="236"/>
      <c r="G317" s="236"/>
      <c r="H317" s="236"/>
      <c r="I317" s="85" t="str">
        <f t="shared" si="32"/>
        <v/>
      </c>
      <c r="K317" s="89" t="str">
        <f t="shared" si="33"/>
        <v>X</v>
      </c>
    </row>
    <row r="318" spans="1:11" ht="15.75" customHeight="1">
      <c r="A318" s="23">
        <f t="shared" si="39"/>
        <v>73</v>
      </c>
      <c r="B318" s="23" t="str">
        <f>VLOOKUP($A318,ACTIVITIES!$B$2:$C$110,2,FALSE)</f>
        <v>ACTIVITY CATEGORY 8 73</v>
      </c>
      <c r="C318" s="236"/>
      <c r="D318" s="236"/>
      <c r="E318" s="236"/>
      <c r="F318" s="236"/>
      <c r="G318" s="236"/>
      <c r="H318" s="236"/>
      <c r="I318" s="85" t="str">
        <f t="shared" si="32"/>
        <v/>
      </c>
      <c r="K318" s="89" t="str">
        <f t="shared" si="33"/>
        <v>X</v>
      </c>
    </row>
    <row r="319" spans="1:11" ht="15.75" customHeight="1">
      <c r="A319" s="23">
        <f t="shared" si="39"/>
        <v>74</v>
      </c>
      <c r="B319" s="23" t="str">
        <f>VLOOKUP($A319,ACTIVITIES!$B$2:$C$110,2,FALSE)</f>
        <v>ACTIVITY CATEGORY 8 74</v>
      </c>
      <c r="C319" s="236"/>
      <c r="D319" s="236"/>
      <c r="E319" s="236"/>
      <c r="F319" s="236"/>
      <c r="G319" s="236"/>
      <c r="H319" s="236"/>
      <c r="I319" s="85" t="str">
        <f t="shared" si="32"/>
        <v/>
      </c>
      <c r="K319" s="89" t="str">
        <f t="shared" si="33"/>
        <v>X</v>
      </c>
    </row>
    <row r="320" spans="1:11" ht="15.75" customHeight="1">
      <c r="A320" s="23">
        <f t="shared" si="39"/>
        <v>75</v>
      </c>
      <c r="B320" s="23" t="str">
        <f>VLOOKUP($A320,ACTIVITIES!$B$2:$C$110,2,FALSE)</f>
        <v>ACTIVITY CATEGORY 8 75</v>
      </c>
      <c r="C320" s="236"/>
      <c r="D320" s="236"/>
      <c r="E320" s="236"/>
      <c r="F320" s="236"/>
      <c r="G320" s="236"/>
      <c r="H320" s="236"/>
      <c r="I320" s="85" t="str">
        <f t="shared" si="32"/>
        <v/>
      </c>
      <c r="K320" s="89" t="str">
        <f t="shared" si="33"/>
        <v>X</v>
      </c>
    </row>
    <row r="321" spans="1:11" ht="15.75" customHeight="1">
      <c r="A321" s="23">
        <f t="shared" si="39"/>
        <v>76</v>
      </c>
      <c r="B321" s="23" t="str">
        <f>VLOOKUP($A321,ACTIVITIES!$B$2:$C$110,2,FALSE)</f>
        <v>ACTIVITY CATEGORY 8 76</v>
      </c>
      <c r="C321" s="236"/>
      <c r="D321" s="236"/>
      <c r="E321" s="236"/>
      <c r="F321" s="236"/>
      <c r="G321" s="236"/>
      <c r="H321" s="236"/>
      <c r="I321" s="85" t="str">
        <f t="shared" si="32"/>
        <v/>
      </c>
      <c r="K321" s="89" t="str">
        <f t="shared" si="33"/>
        <v>X</v>
      </c>
    </row>
    <row r="322" spans="1:11" ht="15.75" customHeight="1">
      <c r="A322" s="23">
        <f t="shared" si="39"/>
        <v>77</v>
      </c>
      <c r="B322" s="23" t="str">
        <f>VLOOKUP($A322,ACTIVITIES!$B$2:$C$110,2,FALSE)</f>
        <v>ACTIVITY CATEGORY 8 77</v>
      </c>
      <c r="C322" s="236"/>
      <c r="D322" s="236"/>
      <c r="E322" s="236"/>
      <c r="F322" s="236"/>
      <c r="G322" s="236"/>
      <c r="H322" s="236"/>
      <c r="I322" s="85" t="str">
        <f t="shared" si="32"/>
        <v/>
      </c>
      <c r="K322" s="89" t="str">
        <f t="shared" si="33"/>
        <v>X</v>
      </c>
    </row>
    <row r="323" spans="1:11" ht="15.75" customHeight="1">
      <c r="A323" s="23">
        <f t="shared" si="39"/>
        <v>78</v>
      </c>
      <c r="B323" s="23" t="str">
        <f>VLOOKUP($A323,ACTIVITIES!$B$2:$C$110,2,FALSE)</f>
        <v>ACTIVITY CATEGORY 8 78</v>
      </c>
      <c r="C323" s="236"/>
      <c r="D323" s="236"/>
      <c r="E323" s="236"/>
      <c r="F323" s="236"/>
      <c r="G323" s="236"/>
      <c r="H323" s="236"/>
      <c r="I323" s="85" t="str">
        <f t="shared" si="32"/>
        <v/>
      </c>
      <c r="K323" s="89" t="str">
        <f t="shared" si="33"/>
        <v>X</v>
      </c>
    </row>
    <row r="324" spans="1:11" ht="15.75" customHeight="1">
      <c r="A324" s="23">
        <f t="shared" si="39"/>
        <v>79</v>
      </c>
      <c r="B324" s="23" t="str">
        <f>VLOOKUP($A324,ACTIVITIES!$B$2:$C$110,2,FALSE)</f>
        <v>ACTIVITY CATEGORY 8 79</v>
      </c>
      <c r="C324" s="236"/>
      <c r="D324" s="236"/>
      <c r="E324" s="236"/>
      <c r="F324" s="236"/>
      <c r="G324" s="236"/>
      <c r="H324" s="236"/>
      <c r="I324" s="85" t="str">
        <f t="shared" si="32"/>
        <v/>
      </c>
      <c r="K324" s="89" t="str">
        <f t="shared" si="33"/>
        <v>X</v>
      </c>
    </row>
    <row r="325" spans="1:11" ht="15.75" customHeight="1">
      <c r="A325" s="23">
        <f t="shared" si="39"/>
        <v>80</v>
      </c>
      <c r="B325" s="23" t="str">
        <f>VLOOKUP($A325,ACTIVITIES!$B$2:$C$110,2,FALSE)</f>
        <v>ACTIVITY CATEGORY 8 80</v>
      </c>
      <c r="C325" s="236"/>
      <c r="D325" s="236"/>
      <c r="E325" s="236"/>
      <c r="F325" s="236"/>
      <c r="G325" s="236"/>
      <c r="H325" s="236"/>
      <c r="I325" s="85" t="str">
        <f t="shared" si="32"/>
        <v/>
      </c>
      <c r="K325" s="89" t="str">
        <f t="shared" si="33"/>
        <v>X</v>
      </c>
    </row>
    <row r="326" spans="1:11" ht="15.75" customHeight="1">
      <c r="A326" s="99" t="str">
        <f>ACTIVITIES!$H$10</f>
        <v>ACTIVITY CATEGORY 9</v>
      </c>
      <c r="B326" s="99"/>
      <c r="C326" s="247"/>
      <c r="D326" s="247"/>
      <c r="E326" s="247"/>
      <c r="F326" s="247"/>
      <c r="G326" s="247"/>
      <c r="H326" s="248"/>
      <c r="I326" s="98" t="str">
        <f t="shared" si="32"/>
        <v/>
      </c>
      <c r="K326" s="89" t="str">
        <f t="shared" si="33"/>
        <v>X</v>
      </c>
    </row>
    <row r="327" spans="1:11" ht="15.75" customHeight="1">
      <c r="A327" s="23">
        <f>SUM(A325+1)</f>
        <v>81</v>
      </c>
      <c r="B327" s="23" t="str">
        <f>VLOOKUP($A327,ACTIVITIES!$B$2:$C$110,2,FALSE)</f>
        <v>ACTIVITY CATEGORY 9 81</v>
      </c>
      <c r="C327" s="236"/>
      <c r="D327" s="236"/>
      <c r="E327" s="236"/>
      <c r="F327" s="236"/>
      <c r="G327" s="236"/>
      <c r="H327" s="236"/>
      <c r="I327" s="85" t="str">
        <f t="shared" si="32"/>
        <v/>
      </c>
      <c r="K327" s="89" t="str">
        <f t="shared" si="33"/>
        <v>X</v>
      </c>
    </row>
    <row r="328" spans="1:11" ht="15.75" customHeight="1">
      <c r="A328" s="23">
        <f t="shared" ref="A328:A336" si="40">SUM(A327+1)</f>
        <v>82</v>
      </c>
      <c r="B328" s="23" t="str">
        <f>VLOOKUP($A328,ACTIVITIES!$B$2:$C$110,2,FALSE)</f>
        <v>ACTIVITY CATEGORY 9 82</v>
      </c>
      <c r="C328" s="236"/>
      <c r="D328" s="236"/>
      <c r="E328" s="236"/>
      <c r="F328" s="236"/>
      <c r="G328" s="236"/>
      <c r="H328" s="236"/>
      <c r="I328" s="85" t="str">
        <f t="shared" si="32"/>
        <v/>
      </c>
      <c r="K328" s="89" t="str">
        <f t="shared" si="33"/>
        <v>X</v>
      </c>
    </row>
    <row r="329" spans="1:11" ht="15.75" customHeight="1">
      <c r="A329" s="23">
        <f t="shared" si="40"/>
        <v>83</v>
      </c>
      <c r="B329" s="23" t="str">
        <f>VLOOKUP($A329,ACTIVITIES!$B$2:$C$110,2,FALSE)</f>
        <v>ACTIVITY CATEGORY 9 83</v>
      </c>
      <c r="C329" s="236"/>
      <c r="D329" s="236"/>
      <c r="E329" s="236"/>
      <c r="F329" s="236"/>
      <c r="G329" s="236"/>
      <c r="H329" s="236"/>
      <c r="I329" s="85" t="str">
        <f t="shared" si="32"/>
        <v/>
      </c>
      <c r="K329" s="89" t="str">
        <f t="shared" si="33"/>
        <v>X</v>
      </c>
    </row>
    <row r="330" spans="1:11" ht="15.75" customHeight="1">
      <c r="A330" s="23">
        <f t="shared" si="40"/>
        <v>84</v>
      </c>
      <c r="B330" s="23" t="str">
        <f>VLOOKUP($A330,ACTIVITIES!$B$2:$C$110,2,FALSE)</f>
        <v>ACTIVITY CATEGORY 9 84</v>
      </c>
      <c r="C330" s="236"/>
      <c r="D330" s="236"/>
      <c r="E330" s="236"/>
      <c r="F330" s="236"/>
      <c r="G330" s="236"/>
      <c r="H330" s="236"/>
      <c r="I330" s="85" t="str">
        <f t="shared" si="32"/>
        <v/>
      </c>
      <c r="K330" s="89" t="str">
        <f t="shared" si="33"/>
        <v>X</v>
      </c>
    </row>
    <row r="331" spans="1:11" ht="15.75" customHeight="1">
      <c r="A331" s="23">
        <f t="shared" si="40"/>
        <v>85</v>
      </c>
      <c r="B331" s="23" t="str">
        <f>VLOOKUP($A331,ACTIVITIES!$B$2:$C$110,2,FALSE)</f>
        <v>ACTIVITY CATEGORY 9 85</v>
      </c>
      <c r="C331" s="236"/>
      <c r="D331" s="236"/>
      <c r="E331" s="236"/>
      <c r="F331" s="236"/>
      <c r="G331" s="236"/>
      <c r="H331" s="236"/>
      <c r="I331" s="85" t="str">
        <f t="shared" si="32"/>
        <v/>
      </c>
      <c r="K331" s="89" t="str">
        <f t="shared" si="33"/>
        <v>X</v>
      </c>
    </row>
    <row r="332" spans="1:11" ht="15.75" customHeight="1">
      <c r="A332" s="23">
        <f t="shared" si="40"/>
        <v>86</v>
      </c>
      <c r="B332" s="23" t="str">
        <f>VLOOKUP($A332,ACTIVITIES!$B$2:$C$110,2,FALSE)</f>
        <v>ACTIVITY CATEGORY 9 86</v>
      </c>
      <c r="C332" s="236"/>
      <c r="D332" s="236"/>
      <c r="E332" s="236"/>
      <c r="F332" s="236"/>
      <c r="G332" s="236"/>
      <c r="H332" s="236"/>
      <c r="I332" s="85" t="str">
        <f t="shared" si="32"/>
        <v/>
      </c>
      <c r="K332" s="89" t="str">
        <f t="shared" si="33"/>
        <v>X</v>
      </c>
    </row>
    <row r="333" spans="1:11" ht="15.75" customHeight="1">
      <c r="A333" s="23">
        <f t="shared" si="40"/>
        <v>87</v>
      </c>
      <c r="B333" s="23" t="str">
        <f>VLOOKUP($A333,ACTIVITIES!$B$2:$C$110,2,FALSE)</f>
        <v>ACTIVITY CATEGORY 9 87</v>
      </c>
      <c r="C333" s="236"/>
      <c r="D333" s="236"/>
      <c r="E333" s="236"/>
      <c r="F333" s="236"/>
      <c r="G333" s="236"/>
      <c r="H333" s="236"/>
      <c r="I333" s="85" t="str">
        <f t="shared" si="32"/>
        <v/>
      </c>
      <c r="K333" s="89" t="str">
        <f t="shared" si="33"/>
        <v>X</v>
      </c>
    </row>
    <row r="334" spans="1:11" ht="15.75" customHeight="1">
      <c r="A334" s="23">
        <f t="shared" si="40"/>
        <v>88</v>
      </c>
      <c r="B334" s="23" t="str">
        <f>VLOOKUP($A334,ACTIVITIES!$B$2:$C$110,2,FALSE)</f>
        <v>ACTIVITY CATEGORY 9 88</v>
      </c>
      <c r="C334" s="236"/>
      <c r="D334" s="236"/>
      <c r="E334" s="236"/>
      <c r="F334" s="236"/>
      <c r="G334" s="236"/>
      <c r="H334" s="236"/>
      <c r="I334" s="85" t="str">
        <f t="shared" si="32"/>
        <v/>
      </c>
      <c r="K334" s="89" t="str">
        <f t="shared" si="33"/>
        <v>X</v>
      </c>
    </row>
    <row r="335" spans="1:11" ht="15.75" customHeight="1">
      <c r="A335" s="23">
        <f t="shared" si="40"/>
        <v>89</v>
      </c>
      <c r="B335" s="23" t="str">
        <f>VLOOKUP($A335,ACTIVITIES!$B$2:$C$110,2,FALSE)</f>
        <v>ACTIVITY CATEGORY 9 89</v>
      </c>
      <c r="C335" s="236"/>
      <c r="D335" s="236"/>
      <c r="E335" s="236"/>
      <c r="F335" s="236"/>
      <c r="G335" s="236"/>
      <c r="H335" s="236"/>
      <c r="I335" s="85" t="str">
        <f t="shared" si="32"/>
        <v/>
      </c>
      <c r="K335" s="89" t="str">
        <f t="shared" si="33"/>
        <v>X</v>
      </c>
    </row>
    <row r="336" spans="1:11" ht="15.75" customHeight="1">
      <c r="A336" s="23">
        <f t="shared" si="40"/>
        <v>90</v>
      </c>
      <c r="B336" s="23" t="str">
        <f>VLOOKUP($A336,ACTIVITIES!$B$2:$C$110,2,FALSE)</f>
        <v>ACTIVITY CATEGORY 9 90</v>
      </c>
      <c r="C336" s="236"/>
      <c r="D336" s="236"/>
      <c r="E336" s="236"/>
      <c r="F336" s="236"/>
      <c r="G336" s="236"/>
      <c r="H336" s="236"/>
      <c r="I336" s="85" t="str">
        <f t="shared" ref="I336:I347" si="41">IF(AND(C336="",D336="",E336="",F336="",G336="",H336=""),"",MAX(C336:H336))</f>
        <v/>
      </c>
      <c r="K336" s="89" t="str">
        <f t="shared" ref="K336:K347" si="42">IF(AND(NOT(IFERROR(AVERAGE(A336),-9)=-9),IFERROR(VALUE(RIGHT(B336,1)),-9)=-9),"",IF(AND(B336="",IFERROR(VALUE(RIGHT(A336,1)),-99)=-99),"","X"))</f>
        <v>X</v>
      </c>
    </row>
    <row r="337" spans="1:11" ht="15.75" customHeight="1">
      <c r="A337" s="99" t="str">
        <f>ACTIVITIES!$H$11</f>
        <v>ACTIVITY CATEGORY 10</v>
      </c>
      <c r="B337" s="99"/>
      <c r="C337" s="247"/>
      <c r="D337" s="247"/>
      <c r="E337" s="247"/>
      <c r="F337" s="247"/>
      <c r="G337" s="247"/>
      <c r="H337" s="248"/>
      <c r="I337" s="98" t="str">
        <f t="shared" si="41"/>
        <v/>
      </c>
      <c r="K337" s="89" t="str">
        <f t="shared" si="42"/>
        <v>X</v>
      </c>
    </row>
    <row r="338" spans="1:11" ht="15.75" customHeight="1">
      <c r="A338" s="23">
        <f>SUM(A336+1)</f>
        <v>91</v>
      </c>
      <c r="B338" s="23" t="str">
        <f>VLOOKUP($A338,ACTIVITIES!$B$2:$C$110,2,FALSE)</f>
        <v>ACTIVITY CATEGORY 10 91</v>
      </c>
      <c r="C338" s="236"/>
      <c r="D338" s="236"/>
      <c r="E338" s="236"/>
      <c r="F338" s="236"/>
      <c r="G338" s="236"/>
      <c r="H338" s="236"/>
      <c r="I338" s="85" t="str">
        <f t="shared" si="41"/>
        <v/>
      </c>
      <c r="K338" s="89" t="str">
        <f t="shared" si="42"/>
        <v>X</v>
      </c>
    </row>
    <row r="339" spans="1:11" ht="15.75" customHeight="1">
      <c r="A339" s="23">
        <f t="shared" ref="A339:A347" si="43">SUM(A338+1)</f>
        <v>92</v>
      </c>
      <c r="B339" s="23" t="str">
        <f>VLOOKUP($A339,ACTIVITIES!$B$2:$C$110,2,FALSE)</f>
        <v>ACTIVITY CATEGORY 10 92</v>
      </c>
      <c r="C339" s="236"/>
      <c r="D339" s="236"/>
      <c r="E339" s="236"/>
      <c r="F339" s="236"/>
      <c r="G339" s="236"/>
      <c r="H339" s="236"/>
      <c r="I339" s="85" t="str">
        <f t="shared" si="41"/>
        <v/>
      </c>
      <c r="K339" s="89" t="str">
        <f t="shared" si="42"/>
        <v>X</v>
      </c>
    </row>
    <row r="340" spans="1:11" ht="15.75" customHeight="1">
      <c r="A340" s="23">
        <f t="shared" si="43"/>
        <v>93</v>
      </c>
      <c r="B340" s="23" t="str">
        <f>VLOOKUP($A340,ACTIVITIES!$B$2:$C$110,2,FALSE)</f>
        <v>ACTIVITY CATEGORY 10 93</v>
      </c>
      <c r="C340" s="236"/>
      <c r="D340" s="236"/>
      <c r="E340" s="236"/>
      <c r="F340" s="236"/>
      <c r="G340" s="236"/>
      <c r="H340" s="236"/>
      <c r="I340" s="85" t="str">
        <f t="shared" si="41"/>
        <v/>
      </c>
      <c r="K340" s="89" t="str">
        <f t="shared" si="42"/>
        <v>X</v>
      </c>
    </row>
    <row r="341" spans="1:11" ht="15.75" customHeight="1">
      <c r="A341" s="23">
        <f t="shared" si="43"/>
        <v>94</v>
      </c>
      <c r="B341" s="23" t="str">
        <f>VLOOKUP($A341,ACTIVITIES!$B$2:$C$110,2,FALSE)</f>
        <v>ACTIVITY CATEGORY 10 94</v>
      </c>
      <c r="C341" s="236"/>
      <c r="D341" s="236"/>
      <c r="E341" s="236"/>
      <c r="F341" s="236"/>
      <c r="G341" s="236"/>
      <c r="H341" s="236"/>
      <c r="I341" s="85" t="str">
        <f t="shared" si="41"/>
        <v/>
      </c>
      <c r="K341" s="89" t="str">
        <f t="shared" si="42"/>
        <v>X</v>
      </c>
    </row>
    <row r="342" spans="1:11" ht="15.75" customHeight="1">
      <c r="A342" s="23">
        <f t="shared" si="43"/>
        <v>95</v>
      </c>
      <c r="B342" s="23" t="str">
        <f>VLOOKUP($A342,ACTIVITIES!$B$2:$C$110,2,FALSE)</f>
        <v>ACTIVITY CATEGORY 10 95</v>
      </c>
      <c r="C342" s="236"/>
      <c r="D342" s="236"/>
      <c r="E342" s="236"/>
      <c r="F342" s="236"/>
      <c r="G342" s="236"/>
      <c r="H342" s="236"/>
      <c r="I342" s="85" t="str">
        <f t="shared" si="41"/>
        <v/>
      </c>
      <c r="K342" s="89" t="str">
        <f t="shared" si="42"/>
        <v>X</v>
      </c>
    </row>
    <row r="343" spans="1:11" ht="15.75" customHeight="1">
      <c r="A343" s="23">
        <f t="shared" si="43"/>
        <v>96</v>
      </c>
      <c r="B343" s="23" t="str">
        <f>VLOOKUP($A343,ACTIVITIES!$B$2:$C$110,2,FALSE)</f>
        <v>ACTIVITY CATEGORY 10 96</v>
      </c>
      <c r="C343" s="236"/>
      <c r="D343" s="236"/>
      <c r="E343" s="236"/>
      <c r="F343" s="236"/>
      <c r="G343" s="236"/>
      <c r="H343" s="236"/>
      <c r="I343" s="85" t="str">
        <f t="shared" si="41"/>
        <v/>
      </c>
      <c r="K343" s="89" t="str">
        <f t="shared" si="42"/>
        <v>X</v>
      </c>
    </row>
    <row r="344" spans="1:11" ht="15.75" customHeight="1">
      <c r="A344" s="23">
        <f t="shared" si="43"/>
        <v>97</v>
      </c>
      <c r="B344" s="23" t="str">
        <f>VLOOKUP($A344,ACTIVITIES!$B$2:$C$110,2,FALSE)</f>
        <v>ACTIVITY CATEGORY 10 97</v>
      </c>
      <c r="C344" s="236"/>
      <c r="D344" s="236"/>
      <c r="E344" s="236"/>
      <c r="F344" s="236"/>
      <c r="G344" s="236"/>
      <c r="H344" s="236"/>
      <c r="I344" s="85" t="str">
        <f t="shared" si="41"/>
        <v/>
      </c>
      <c r="K344" s="89" t="str">
        <f t="shared" si="42"/>
        <v>X</v>
      </c>
    </row>
    <row r="345" spans="1:11" ht="15.75" customHeight="1">
      <c r="A345" s="23">
        <f t="shared" si="43"/>
        <v>98</v>
      </c>
      <c r="B345" s="23" t="str">
        <f>VLOOKUP($A345,ACTIVITIES!$B$2:$C$110,2,FALSE)</f>
        <v>ACTIVITY CATEGORY 10 98</v>
      </c>
      <c r="C345" s="236"/>
      <c r="D345" s="236"/>
      <c r="E345" s="236"/>
      <c r="F345" s="236"/>
      <c r="G345" s="236"/>
      <c r="H345" s="236"/>
      <c r="I345" s="85" t="str">
        <f t="shared" si="41"/>
        <v/>
      </c>
      <c r="K345" s="89" t="str">
        <f t="shared" si="42"/>
        <v>X</v>
      </c>
    </row>
    <row r="346" spans="1:11" ht="15.75" customHeight="1">
      <c r="A346" s="23">
        <f t="shared" si="43"/>
        <v>99</v>
      </c>
      <c r="B346" s="23" t="str">
        <f>VLOOKUP($A346,ACTIVITIES!$B$2:$C$110,2,FALSE)</f>
        <v>ACTIVITY CATEGORY 10 99</v>
      </c>
      <c r="C346" s="236"/>
      <c r="D346" s="236"/>
      <c r="E346" s="236"/>
      <c r="F346" s="236"/>
      <c r="G346" s="236"/>
      <c r="H346" s="236"/>
      <c r="I346" s="85" t="str">
        <f t="shared" si="41"/>
        <v/>
      </c>
      <c r="K346" s="89" t="str">
        <f t="shared" si="42"/>
        <v>X</v>
      </c>
    </row>
    <row r="347" spans="1:11" ht="15.75" customHeight="1">
      <c r="A347" s="23">
        <f t="shared" si="43"/>
        <v>100</v>
      </c>
      <c r="B347" s="23" t="str">
        <f>VLOOKUP($A347,ACTIVITIES!$B$2:$C$110,2,FALSE)</f>
        <v>ACTIVITY CATEGORY 10 100</v>
      </c>
      <c r="C347" s="236"/>
      <c r="D347" s="236"/>
      <c r="E347" s="236"/>
      <c r="F347" s="236"/>
      <c r="G347" s="236"/>
      <c r="H347" s="236"/>
      <c r="I347" s="85" t="str">
        <f t="shared" si="41"/>
        <v/>
      </c>
      <c r="K347" s="89" t="str">
        <f t="shared" si="42"/>
        <v>X</v>
      </c>
    </row>
    <row r="348" spans="1:11">
      <c r="C348" s="226"/>
      <c r="D348" s="226"/>
      <c r="E348" s="226"/>
      <c r="F348" s="226"/>
      <c r="G348" s="226"/>
      <c r="H348" s="226"/>
    </row>
  </sheetData>
  <sheetProtection password="CACF" sheet="1" objects="1" scenarios="1"/>
  <mergeCells count="6">
    <mergeCell ref="A237:B237"/>
    <mergeCell ref="A2:I2"/>
    <mergeCell ref="A10:B11"/>
    <mergeCell ref="C10:H10"/>
    <mergeCell ref="A13:B13"/>
    <mergeCell ref="A125:B125"/>
  </mergeCells>
  <hyperlinks>
    <hyperlink ref="I8" location="DISPLAY!A1" display="Back to DISPLAY"/>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9"/>
  <sheetViews>
    <sheetView zoomScaleNormal="100" workbookViewId="0"/>
  </sheetViews>
  <sheetFormatPr defaultColWidth="12.6640625" defaultRowHeight="13.2"/>
  <cols>
    <col min="1" max="1" width="13" style="134" bestFit="1" customWidth="1"/>
    <col min="2" max="2" width="11.6640625" style="134" bestFit="1" customWidth="1"/>
    <col min="3" max="3" width="7.33203125" style="134" bestFit="1" customWidth="1"/>
    <col min="4" max="4" width="56.6640625" style="116" customWidth="1"/>
    <col min="5" max="5" width="30.33203125" style="116" customWidth="1"/>
    <col min="6" max="6" width="67" style="116" customWidth="1"/>
    <col min="7" max="7" width="22.109375" style="116" customWidth="1"/>
    <col min="8" max="8" width="19.6640625" style="116" customWidth="1"/>
    <col min="9" max="16384" width="12.6640625" style="116"/>
  </cols>
  <sheetData>
    <row r="1" spans="1:8" ht="31.2">
      <c r="A1" s="115" t="s">
        <v>116</v>
      </c>
      <c r="B1" s="115" t="s">
        <v>117</v>
      </c>
      <c r="C1" s="115" t="s">
        <v>118</v>
      </c>
      <c r="D1" s="115" t="s">
        <v>115</v>
      </c>
      <c r="E1" s="115" t="s">
        <v>135</v>
      </c>
      <c r="F1" s="115" t="s">
        <v>109</v>
      </c>
      <c r="G1" s="115" t="s">
        <v>110</v>
      </c>
      <c r="H1" s="115" t="s">
        <v>139</v>
      </c>
    </row>
    <row r="2" spans="1:8" s="122" customFormat="1" ht="79.2">
      <c r="A2" s="129">
        <v>1</v>
      </c>
      <c r="B2" s="129" t="s">
        <v>119</v>
      </c>
      <c r="C2" s="129">
        <v>2016</v>
      </c>
      <c r="D2" s="135" t="s">
        <v>158</v>
      </c>
      <c r="E2" s="319" t="s">
        <v>153</v>
      </c>
      <c r="F2" s="120" t="s">
        <v>152</v>
      </c>
      <c r="G2" s="121" t="s">
        <v>134</v>
      </c>
      <c r="H2" s="121"/>
    </row>
    <row r="3" spans="1:8" s="125" customFormat="1" ht="66">
      <c r="A3" s="130">
        <v>2</v>
      </c>
      <c r="B3" s="130" t="s">
        <v>120</v>
      </c>
      <c r="C3" s="130">
        <v>2015</v>
      </c>
      <c r="D3" s="136" t="s">
        <v>136</v>
      </c>
      <c r="E3" s="123" t="s">
        <v>137</v>
      </c>
      <c r="F3" s="123" t="s">
        <v>138</v>
      </c>
      <c r="G3" s="124" t="s">
        <v>140</v>
      </c>
      <c r="H3" s="124" t="s">
        <v>141</v>
      </c>
    </row>
    <row r="4" spans="1:8" s="122" customFormat="1" ht="264">
      <c r="A4" s="129">
        <v>3</v>
      </c>
      <c r="B4" s="129" t="s">
        <v>121</v>
      </c>
      <c r="C4" s="129">
        <v>2015</v>
      </c>
      <c r="D4" s="135" t="s">
        <v>142</v>
      </c>
      <c r="E4" s="120" t="s">
        <v>143</v>
      </c>
      <c r="F4" s="120" t="s">
        <v>144</v>
      </c>
      <c r="G4" s="121" t="s">
        <v>145</v>
      </c>
      <c r="H4" s="121"/>
    </row>
    <row r="5" spans="1:8" s="128" customFormat="1" ht="39.6">
      <c r="A5" s="131">
        <v>4</v>
      </c>
      <c r="B5" s="131" t="s">
        <v>122</v>
      </c>
      <c r="C5" s="131">
        <v>2015</v>
      </c>
      <c r="D5" s="137" t="s">
        <v>148</v>
      </c>
      <c r="E5" s="126" t="s">
        <v>151</v>
      </c>
      <c r="F5" s="126" t="s">
        <v>147</v>
      </c>
      <c r="G5" s="127" t="s">
        <v>146</v>
      </c>
      <c r="H5" s="127"/>
    </row>
    <row r="6" spans="1:8" ht="39.6">
      <c r="A6" s="132">
        <v>5</v>
      </c>
      <c r="B6" s="132" t="s">
        <v>123</v>
      </c>
      <c r="C6" s="132">
        <v>2014</v>
      </c>
      <c r="D6" s="138" t="s">
        <v>149</v>
      </c>
      <c r="E6" s="117" t="s">
        <v>150</v>
      </c>
      <c r="F6" s="117" t="s">
        <v>154</v>
      </c>
      <c r="G6" s="118" t="s">
        <v>155</v>
      </c>
      <c r="H6" s="118"/>
    </row>
    <row r="7" spans="1:8" s="128" customFormat="1" ht="79.2">
      <c r="A7" s="131">
        <v>6</v>
      </c>
      <c r="B7" s="131" t="s">
        <v>157</v>
      </c>
      <c r="C7" s="131">
        <v>2014</v>
      </c>
      <c r="D7" s="139" t="s">
        <v>156</v>
      </c>
      <c r="E7" s="126" t="s">
        <v>159</v>
      </c>
      <c r="F7" s="126" t="s">
        <v>160</v>
      </c>
      <c r="G7" s="127" t="s">
        <v>161</v>
      </c>
      <c r="H7" s="127" t="s">
        <v>162</v>
      </c>
    </row>
    <row r="8" spans="1:8" ht="105.6">
      <c r="A8" s="132">
        <v>7</v>
      </c>
      <c r="B8" s="132" t="s">
        <v>124</v>
      </c>
      <c r="C8" s="132">
        <v>2014</v>
      </c>
      <c r="D8" s="138" t="s">
        <v>163</v>
      </c>
      <c r="E8" s="117" t="s">
        <v>164</v>
      </c>
      <c r="F8" s="117" t="s">
        <v>165</v>
      </c>
      <c r="G8" s="118" t="s">
        <v>166</v>
      </c>
      <c r="H8" s="118"/>
    </row>
    <row r="9" spans="1:8" s="128" customFormat="1" ht="79.2">
      <c r="A9" s="131">
        <v>8</v>
      </c>
      <c r="B9" s="131" t="s">
        <v>125</v>
      </c>
      <c r="C9" s="131">
        <v>2014</v>
      </c>
      <c r="D9" s="137" t="s">
        <v>175</v>
      </c>
      <c r="E9" s="126" t="s">
        <v>176</v>
      </c>
      <c r="F9" s="126" t="s">
        <v>177</v>
      </c>
      <c r="G9" s="127" t="s">
        <v>167</v>
      </c>
      <c r="H9" s="127"/>
    </row>
    <row r="10" spans="1:8" ht="105.6">
      <c r="A10" s="132">
        <v>9</v>
      </c>
      <c r="B10" s="132" t="s">
        <v>125</v>
      </c>
      <c r="C10" s="132">
        <v>2014</v>
      </c>
      <c r="D10" s="138" t="s">
        <v>168</v>
      </c>
      <c r="E10" s="117" t="s">
        <v>169</v>
      </c>
      <c r="F10" s="117" t="s">
        <v>170</v>
      </c>
      <c r="G10" s="118" t="s">
        <v>167</v>
      </c>
      <c r="H10" s="118"/>
    </row>
    <row r="11" spans="1:8" s="125" customFormat="1" ht="198">
      <c r="A11" s="130">
        <v>10</v>
      </c>
      <c r="B11" s="130" t="s">
        <v>126</v>
      </c>
      <c r="C11" s="130">
        <v>2014</v>
      </c>
      <c r="D11" s="140" t="s">
        <v>172</v>
      </c>
      <c r="E11" s="123" t="s">
        <v>171</v>
      </c>
      <c r="F11" s="123" t="s">
        <v>173</v>
      </c>
      <c r="G11" s="124" t="s">
        <v>174</v>
      </c>
      <c r="H11" s="124"/>
    </row>
    <row r="12" spans="1:8" s="122" customFormat="1" ht="39.6">
      <c r="A12" s="129">
        <v>11</v>
      </c>
      <c r="B12" s="129" t="s">
        <v>127</v>
      </c>
      <c r="C12" s="129">
        <v>2013</v>
      </c>
      <c r="D12" s="135" t="s">
        <v>178</v>
      </c>
      <c r="E12" s="120" t="s">
        <v>179</v>
      </c>
      <c r="F12" s="120" t="s">
        <v>180</v>
      </c>
      <c r="G12" s="121" t="s">
        <v>181</v>
      </c>
      <c r="H12" s="121"/>
    </row>
    <row r="13" spans="1:8" s="128" customFormat="1" ht="66">
      <c r="A13" s="131">
        <v>12</v>
      </c>
      <c r="B13" s="131" t="s">
        <v>128</v>
      </c>
      <c r="C13" s="131">
        <v>2012</v>
      </c>
      <c r="D13" s="139" t="s">
        <v>182</v>
      </c>
      <c r="E13" s="126" t="s">
        <v>183</v>
      </c>
      <c r="F13" s="126" t="s">
        <v>184</v>
      </c>
      <c r="G13" s="127" t="s">
        <v>185</v>
      </c>
      <c r="H13" s="127"/>
    </row>
    <row r="14" spans="1:8" ht="66">
      <c r="A14" s="132">
        <v>13</v>
      </c>
      <c r="B14" s="132" t="s">
        <v>129</v>
      </c>
      <c r="C14" s="132">
        <v>2011</v>
      </c>
      <c r="D14" s="141" t="s">
        <v>186</v>
      </c>
      <c r="E14" s="119" t="s">
        <v>187</v>
      </c>
      <c r="F14" s="117" t="s">
        <v>188</v>
      </c>
      <c r="G14" s="118" t="s">
        <v>189</v>
      </c>
      <c r="H14" s="118"/>
    </row>
    <row r="15" spans="1:8" s="125" customFormat="1" ht="224.4">
      <c r="A15" s="130">
        <v>14</v>
      </c>
      <c r="B15" s="130" t="s">
        <v>130</v>
      </c>
      <c r="C15" s="130">
        <v>2009</v>
      </c>
      <c r="D15" s="136" t="s">
        <v>190</v>
      </c>
      <c r="E15" s="123" t="s">
        <v>191</v>
      </c>
      <c r="F15" s="123" t="s">
        <v>192</v>
      </c>
      <c r="G15" s="124" t="s">
        <v>193</v>
      </c>
      <c r="H15" s="124"/>
    </row>
    <row r="16" spans="1:8" s="122" customFormat="1" ht="66">
      <c r="A16" s="129">
        <v>15</v>
      </c>
      <c r="B16" s="129" t="s">
        <v>131</v>
      </c>
      <c r="C16" s="129">
        <v>2009</v>
      </c>
      <c r="D16" s="142" t="s">
        <v>197</v>
      </c>
      <c r="E16" s="120" t="s">
        <v>195</v>
      </c>
      <c r="F16" s="120" t="s">
        <v>196</v>
      </c>
      <c r="G16" s="121" t="s">
        <v>194</v>
      </c>
      <c r="H16" s="121"/>
    </row>
    <row r="17" spans="1:8" s="125" customFormat="1" ht="132">
      <c r="A17" s="130">
        <v>16</v>
      </c>
      <c r="B17" s="130" t="s">
        <v>132</v>
      </c>
      <c r="C17" s="130">
        <v>2007</v>
      </c>
      <c r="D17" s="136" t="s">
        <v>198</v>
      </c>
      <c r="E17" s="123" t="s">
        <v>199</v>
      </c>
      <c r="F17" s="123" t="s">
        <v>200</v>
      </c>
      <c r="G17" s="124" t="s">
        <v>201</v>
      </c>
      <c r="H17" s="124"/>
    </row>
    <row r="18" spans="1:8" s="122" customFormat="1" ht="92.4">
      <c r="A18" s="129">
        <v>17</v>
      </c>
      <c r="B18" s="129" t="s">
        <v>133</v>
      </c>
      <c r="C18" s="129">
        <v>2016</v>
      </c>
      <c r="D18" s="135" t="s">
        <v>204</v>
      </c>
      <c r="E18" s="120" t="s">
        <v>203</v>
      </c>
      <c r="F18" s="120" t="s">
        <v>202</v>
      </c>
      <c r="G18" s="121" t="s">
        <v>201</v>
      </c>
      <c r="H18" s="121"/>
    </row>
    <row r="19" spans="1:8" s="122" customFormat="1">
      <c r="A19" s="133"/>
      <c r="B19" s="133"/>
      <c r="C19" s="133"/>
    </row>
  </sheetData>
  <autoFilter ref="A1:H18"/>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7"/>
  <sheetViews>
    <sheetView workbookViewId="0">
      <selection activeCell="B1" sqref="B1"/>
    </sheetView>
  </sheetViews>
  <sheetFormatPr defaultColWidth="8.88671875" defaultRowHeight="13.2"/>
  <cols>
    <col min="1" max="1" width="31.5546875" style="147" customWidth="1"/>
    <col min="2" max="2" width="37.6640625" style="147" customWidth="1"/>
    <col min="3" max="3" width="60.33203125" style="147" customWidth="1"/>
    <col min="4" max="4" width="43.5546875" style="147" customWidth="1"/>
    <col min="5" max="16384" width="8.88671875" style="148"/>
  </cols>
  <sheetData>
    <row r="1" spans="1:4" s="152" customFormat="1" ht="22.95" customHeight="1">
      <c r="A1" s="151" t="s">
        <v>219</v>
      </c>
      <c r="B1" s="151" t="s">
        <v>208</v>
      </c>
      <c r="C1" s="151" t="s">
        <v>220</v>
      </c>
      <c r="D1" s="151" t="s">
        <v>114</v>
      </c>
    </row>
    <row r="2" spans="1:4" s="150" customFormat="1" ht="79.2">
      <c r="A2" s="153" t="s">
        <v>221</v>
      </c>
      <c r="B2" s="154" t="s">
        <v>222</v>
      </c>
      <c r="C2" s="154" t="s">
        <v>223</v>
      </c>
      <c r="D2" s="154" t="s">
        <v>224</v>
      </c>
    </row>
    <row r="3" spans="1:4" ht="66">
      <c r="A3" s="155" t="s">
        <v>225</v>
      </c>
      <c r="B3" s="156" t="s">
        <v>226</v>
      </c>
      <c r="C3" s="156" t="s">
        <v>227</v>
      </c>
      <c r="D3" s="156" t="s">
        <v>228</v>
      </c>
    </row>
    <row r="4" spans="1:4" s="150" customFormat="1" ht="52.8">
      <c r="A4" s="153" t="s">
        <v>229</v>
      </c>
      <c r="B4" s="154" t="s">
        <v>230</v>
      </c>
      <c r="C4" s="154" t="s">
        <v>231</v>
      </c>
      <c r="D4" s="154" t="s">
        <v>232</v>
      </c>
    </row>
    <row r="5" spans="1:4" ht="92.4">
      <c r="A5" s="155" t="s">
        <v>233</v>
      </c>
      <c r="B5" s="156" t="s">
        <v>234</v>
      </c>
      <c r="C5" s="156" t="s">
        <v>235</v>
      </c>
      <c r="D5" s="156" t="s">
        <v>238</v>
      </c>
    </row>
    <row r="6" spans="1:4" s="150" customFormat="1" ht="132">
      <c r="A6" s="153" t="s">
        <v>236</v>
      </c>
      <c r="B6" s="154" t="s">
        <v>234</v>
      </c>
      <c r="C6" s="154" t="s">
        <v>239</v>
      </c>
      <c r="D6" s="154" t="s">
        <v>237</v>
      </c>
    </row>
    <row r="7" spans="1:4">
      <c r="A7" s="149"/>
      <c r="B7" s="149"/>
      <c r="C7" s="149"/>
      <c r="D7" s="149"/>
    </row>
  </sheetData>
  <autoFilter ref="A1:D6"/>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workbookViewId="0">
      <selection activeCell="G11" sqref="G11"/>
    </sheetView>
  </sheetViews>
  <sheetFormatPr defaultColWidth="14.44140625" defaultRowHeight="15.75" customHeight="1"/>
  <cols>
    <col min="1" max="1" width="29.6640625" bestFit="1" customWidth="1"/>
    <col min="2" max="2" width="7.44140625" bestFit="1" customWidth="1"/>
    <col min="3" max="3" width="49.44140625" bestFit="1" customWidth="1"/>
    <col min="4" max="4" width="12.44140625" style="111" bestFit="1" customWidth="1"/>
    <col min="5" max="5" width="29.6640625" bestFit="1" customWidth="1"/>
    <col min="7" max="7" width="12.88671875" customWidth="1"/>
    <col min="8" max="8" width="55.44140625" bestFit="1" customWidth="1"/>
  </cols>
  <sheetData>
    <row r="1" spans="1:14" s="59" customFormat="1" ht="15.75" customHeight="1">
      <c r="A1" s="69" t="s">
        <v>16</v>
      </c>
      <c r="B1" s="70" t="s">
        <v>17</v>
      </c>
      <c r="C1" s="71" t="s">
        <v>18</v>
      </c>
      <c r="D1" s="108" t="s">
        <v>19</v>
      </c>
      <c r="E1" s="72" t="s">
        <v>16</v>
      </c>
      <c r="G1" s="70" t="s">
        <v>19</v>
      </c>
      <c r="H1" s="72" t="s">
        <v>16</v>
      </c>
    </row>
    <row r="2" spans="1:14" ht="15.75" customHeight="1">
      <c r="A2" s="1" t="str">
        <f>E2</f>
        <v>ONSHORE CONSTRUCTION</v>
      </c>
      <c r="B2" s="63">
        <v>1</v>
      </c>
      <c r="C2" s="320" t="s">
        <v>20</v>
      </c>
      <c r="D2" s="109">
        <v>1</v>
      </c>
      <c r="E2" s="65" t="str">
        <f t="shared" ref="E2:E33" si="0">VLOOKUP(D2,$G$2:$H$11,2,FALSE)</f>
        <v>ONSHORE CONSTRUCTION</v>
      </c>
      <c r="G2" s="63">
        <v>1</v>
      </c>
      <c r="H2" s="320" t="s">
        <v>10</v>
      </c>
    </row>
    <row r="3" spans="1:14" ht="15.75" customHeight="1">
      <c r="A3" s="1" t="str">
        <f t="shared" ref="A3:A66" si="1">E3</f>
        <v>ONSHORE CONSTRUCTION</v>
      </c>
      <c r="B3" s="63">
        <f t="shared" ref="B3:B66" si="2">SUM(B2+1)</f>
        <v>2</v>
      </c>
      <c r="C3" s="320" t="s">
        <v>21</v>
      </c>
      <c r="D3" s="109">
        <v>1</v>
      </c>
      <c r="E3" s="65" t="str">
        <f t="shared" si="0"/>
        <v>ONSHORE CONSTRUCTION</v>
      </c>
      <c r="G3" s="63">
        <v>2</v>
      </c>
      <c r="H3" s="320" t="s">
        <v>11</v>
      </c>
    </row>
    <row r="4" spans="1:14" ht="15.75" customHeight="1">
      <c r="A4" s="1" t="str">
        <f t="shared" si="1"/>
        <v>ONSHORE CONSTRUCTION</v>
      </c>
      <c r="B4" s="63">
        <f t="shared" si="2"/>
        <v>3</v>
      </c>
      <c r="C4" s="320" t="s">
        <v>22</v>
      </c>
      <c r="D4" s="109">
        <v>1</v>
      </c>
      <c r="E4" s="65" t="str">
        <f t="shared" si="0"/>
        <v>ONSHORE CONSTRUCTION</v>
      </c>
      <c r="G4" s="63">
        <v>3</v>
      </c>
      <c r="H4" s="320" t="s">
        <v>12</v>
      </c>
    </row>
    <row r="5" spans="1:14" ht="15.75" customHeight="1">
      <c r="A5" s="1" t="str">
        <f t="shared" si="1"/>
        <v>ONSHORE CONSTRUCTION</v>
      </c>
      <c r="B5" s="63">
        <f t="shared" si="2"/>
        <v>4</v>
      </c>
      <c r="C5" s="320" t="s">
        <v>23</v>
      </c>
      <c r="D5" s="109">
        <v>1</v>
      </c>
      <c r="E5" s="65" t="str">
        <f t="shared" si="0"/>
        <v>ONSHORE CONSTRUCTION</v>
      </c>
      <c r="G5" s="63">
        <v>4</v>
      </c>
      <c r="H5" s="320" t="s">
        <v>13</v>
      </c>
    </row>
    <row r="6" spans="1:14" ht="15.75" customHeight="1">
      <c r="A6" s="1" t="str">
        <f t="shared" si="1"/>
        <v>ONSHORE CONSTRUCTION</v>
      </c>
      <c r="B6" s="63">
        <f t="shared" si="2"/>
        <v>5</v>
      </c>
      <c r="C6" s="320" t="s">
        <v>24</v>
      </c>
      <c r="D6" s="109">
        <v>1</v>
      </c>
      <c r="E6" s="65" t="str">
        <f t="shared" si="0"/>
        <v>ONSHORE CONSTRUCTION</v>
      </c>
      <c r="G6" s="63">
        <v>5</v>
      </c>
      <c r="H6" s="320" t="s">
        <v>96</v>
      </c>
    </row>
    <row r="7" spans="1:14" ht="15.75" customHeight="1">
      <c r="A7" s="1" t="str">
        <f t="shared" si="1"/>
        <v>ONSHORE CONSTRUCTION</v>
      </c>
      <c r="B7" s="63">
        <f t="shared" si="2"/>
        <v>6</v>
      </c>
      <c r="C7" s="320" t="str">
        <f>E7&amp;" "&amp;B7</f>
        <v>ONSHORE CONSTRUCTION 6</v>
      </c>
      <c r="D7" s="109">
        <v>1</v>
      </c>
      <c r="E7" s="65" t="str">
        <f t="shared" si="0"/>
        <v>ONSHORE CONSTRUCTION</v>
      </c>
      <c r="G7" s="63">
        <v>6</v>
      </c>
      <c r="H7" s="320" t="str">
        <f>"ACTIVITY CATEGORY "&amp;G7</f>
        <v>ACTIVITY CATEGORY 6</v>
      </c>
    </row>
    <row r="8" spans="1:14" ht="15.75" customHeight="1">
      <c r="A8" s="1" t="str">
        <f t="shared" si="1"/>
        <v>ONSHORE CONSTRUCTION</v>
      </c>
      <c r="B8" s="63">
        <f t="shared" si="2"/>
        <v>7</v>
      </c>
      <c r="C8" s="320" t="str">
        <f t="shared" ref="C8:C11" si="3">E8&amp;" "&amp;B8</f>
        <v>ONSHORE CONSTRUCTION 7</v>
      </c>
      <c r="D8" s="109">
        <v>1</v>
      </c>
      <c r="E8" s="65" t="str">
        <f t="shared" si="0"/>
        <v>ONSHORE CONSTRUCTION</v>
      </c>
      <c r="G8" s="63">
        <v>7</v>
      </c>
      <c r="H8" s="320" t="str">
        <f t="shared" ref="H8:H11" si="4">"ACTIVITY CATEGORY "&amp;G8</f>
        <v>ACTIVITY CATEGORY 7</v>
      </c>
    </row>
    <row r="9" spans="1:14" ht="15.75" customHeight="1">
      <c r="A9" s="1" t="str">
        <f t="shared" si="1"/>
        <v>ONSHORE CONSTRUCTION</v>
      </c>
      <c r="B9" s="63">
        <f t="shared" si="2"/>
        <v>8</v>
      </c>
      <c r="C9" s="320" t="str">
        <f t="shared" si="3"/>
        <v>ONSHORE CONSTRUCTION 8</v>
      </c>
      <c r="D9" s="109">
        <v>1</v>
      </c>
      <c r="E9" s="65" t="str">
        <f t="shared" si="0"/>
        <v>ONSHORE CONSTRUCTION</v>
      </c>
      <c r="G9" s="63">
        <v>8</v>
      </c>
      <c r="H9" s="320" t="str">
        <f t="shared" si="4"/>
        <v>ACTIVITY CATEGORY 8</v>
      </c>
    </row>
    <row r="10" spans="1:14" ht="15.75" customHeight="1">
      <c r="A10" s="1" t="str">
        <f t="shared" si="1"/>
        <v>ONSHORE CONSTRUCTION</v>
      </c>
      <c r="B10" s="63">
        <f t="shared" si="2"/>
        <v>9</v>
      </c>
      <c r="C10" s="320" t="str">
        <f t="shared" si="3"/>
        <v>ONSHORE CONSTRUCTION 9</v>
      </c>
      <c r="D10" s="109">
        <v>1</v>
      </c>
      <c r="E10" s="65" t="str">
        <f t="shared" si="0"/>
        <v>ONSHORE CONSTRUCTION</v>
      </c>
      <c r="G10" s="63">
        <v>9</v>
      </c>
      <c r="H10" s="320" t="str">
        <f t="shared" si="4"/>
        <v>ACTIVITY CATEGORY 9</v>
      </c>
    </row>
    <row r="11" spans="1:14" ht="15.75" customHeight="1">
      <c r="A11" s="1" t="str">
        <f t="shared" si="1"/>
        <v>ONSHORE CONSTRUCTION</v>
      </c>
      <c r="B11" s="63">
        <f t="shared" si="2"/>
        <v>10</v>
      </c>
      <c r="C11" s="320" t="str">
        <f t="shared" si="3"/>
        <v>ONSHORE CONSTRUCTION 10</v>
      </c>
      <c r="D11" s="109">
        <v>1</v>
      </c>
      <c r="E11" s="65" t="str">
        <f t="shared" si="0"/>
        <v>ONSHORE CONSTRUCTION</v>
      </c>
      <c r="G11" s="63">
        <v>10</v>
      </c>
      <c r="H11" s="320" t="str">
        <f t="shared" si="4"/>
        <v>ACTIVITY CATEGORY 10</v>
      </c>
    </row>
    <row r="12" spans="1:14" ht="15.75" customHeight="1">
      <c r="A12" s="1" t="str">
        <f t="shared" si="1"/>
        <v>LANDFALL CONSTRUCTION</v>
      </c>
      <c r="B12" s="63">
        <f t="shared" si="2"/>
        <v>11</v>
      </c>
      <c r="C12" s="320" t="s">
        <v>25</v>
      </c>
      <c r="D12" s="109">
        <v>2</v>
      </c>
      <c r="E12" s="65" t="str">
        <f t="shared" si="0"/>
        <v>LANDFALL CONSTRUCTION</v>
      </c>
      <c r="G12" s="114"/>
      <c r="H12" s="114"/>
      <c r="I12" s="114"/>
      <c r="J12" s="114"/>
      <c r="K12" s="114"/>
      <c r="L12" s="114"/>
    </row>
    <row r="13" spans="1:14" ht="15.75" customHeight="1">
      <c r="A13" s="1" t="str">
        <f t="shared" si="1"/>
        <v>LANDFALL CONSTRUCTION</v>
      </c>
      <c r="B13" s="63">
        <f t="shared" si="2"/>
        <v>12</v>
      </c>
      <c r="C13" s="320" t="s">
        <v>26</v>
      </c>
      <c r="D13" s="109">
        <v>2</v>
      </c>
      <c r="E13" s="65" t="str">
        <f t="shared" si="0"/>
        <v>LANDFALL CONSTRUCTION</v>
      </c>
      <c r="G13" s="114"/>
      <c r="H13" s="114"/>
      <c r="I13" s="114"/>
      <c r="J13" s="114"/>
      <c r="K13" s="114"/>
      <c r="L13" s="114"/>
    </row>
    <row r="14" spans="1:14" ht="15.75" customHeight="1">
      <c r="A14" s="1" t="str">
        <f t="shared" si="1"/>
        <v>LANDFALL CONSTRUCTION</v>
      </c>
      <c r="B14" s="63">
        <f t="shared" si="2"/>
        <v>13</v>
      </c>
      <c r="C14" s="320" t="str">
        <f t="shared" ref="C14:C21" si="5">E14&amp;" "&amp;B14</f>
        <v>LANDFALL CONSTRUCTION 13</v>
      </c>
      <c r="D14" s="109">
        <v>2</v>
      </c>
      <c r="E14" s="65" t="str">
        <f t="shared" si="0"/>
        <v>LANDFALL CONSTRUCTION</v>
      </c>
      <c r="G14" s="114"/>
      <c r="H14" s="114"/>
      <c r="I14" s="114"/>
      <c r="J14" s="114"/>
      <c r="K14" s="114"/>
      <c r="L14" s="114"/>
      <c r="N14" s="73"/>
    </row>
    <row r="15" spans="1:14" ht="15.75" customHeight="1">
      <c r="A15" s="1" t="str">
        <f t="shared" si="1"/>
        <v>LANDFALL CONSTRUCTION</v>
      </c>
      <c r="B15" s="63">
        <f t="shared" si="2"/>
        <v>14</v>
      </c>
      <c r="C15" s="320" t="str">
        <f t="shared" si="5"/>
        <v>LANDFALL CONSTRUCTION 14</v>
      </c>
      <c r="D15" s="109">
        <v>2</v>
      </c>
      <c r="E15" s="65" t="str">
        <f t="shared" si="0"/>
        <v>LANDFALL CONSTRUCTION</v>
      </c>
      <c r="G15" s="114"/>
      <c r="H15" s="114"/>
      <c r="I15" s="114"/>
      <c r="J15" s="114"/>
      <c r="K15" s="114"/>
      <c r="L15" s="114"/>
      <c r="M15" s="73"/>
      <c r="N15" s="73"/>
    </row>
    <row r="16" spans="1:14" ht="15.75" customHeight="1">
      <c r="A16" s="1" t="str">
        <f t="shared" si="1"/>
        <v>LANDFALL CONSTRUCTION</v>
      </c>
      <c r="B16" s="63">
        <f t="shared" si="2"/>
        <v>15</v>
      </c>
      <c r="C16" s="320" t="str">
        <f t="shared" si="5"/>
        <v>LANDFALL CONSTRUCTION 15</v>
      </c>
      <c r="D16" s="109">
        <v>2</v>
      </c>
      <c r="E16" s="65" t="str">
        <f t="shared" si="0"/>
        <v>LANDFALL CONSTRUCTION</v>
      </c>
      <c r="G16" s="114"/>
      <c r="H16" s="114"/>
      <c r="I16" s="114"/>
      <c r="J16" s="114"/>
      <c r="K16" s="114"/>
      <c r="L16" s="114"/>
      <c r="M16" s="73"/>
      <c r="N16" s="73"/>
    </row>
    <row r="17" spans="1:14" ht="15.75" customHeight="1">
      <c r="A17" s="1" t="str">
        <f t="shared" si="1"/>
        <v>LANDFALL CONSTRUCTION</v>
      </c>
      <c r="B17" s="63">
        <f t="shared" si="2"/>
        <v>16</v>
      </c>
      <c r="C17" s="320" t="str">
        <f t="shared" si="5"/>
        <v>LANDFALL CONSTRUCTION 16</v>
      </c>
      <c r="D17" s="109">
        <v>2</v>
      </c>
      <c r="E17" s="65" t="str">
        <f t="shared" si="0"/>
        <v>LANDFALL CONSTRUCTION</v>
      </c>
      <c r="G17" s="114"/>
      <c r="H17" s="114"/>
      <c r="I17" s="114"/>
      <c r="J17" s="114"/>
      <c r="K17" s="114"/>
      <c r="L17" s="114"/>
      <c r="M17" s="73"/>
      <c r="N17" s="73"/>
    </row>
    <row r="18" spans="1:14" ht="15.75" customHeight="1">
      <c r="A18" s="1" t="str">
        <f t="shared" si="1"/>
        <v>LANDFALL CONSTRUCTION</v>
      </c>
      <c r="B18" s="63">
        <f t="shared" si="2"/>
        <v>17</v>
      </c>
      <c r="C18" s="320" t="str">
        <f t="shared" si="5"/>
        <v>LANDFALL CONSTRUCTION 17</v>
      </c>
      <c r="D18" s="109">
        <v>2</v>
      </c>
      <c r="E18" s="65" t="str">
        <f t="shared" si="0"/>
        <v>LANDFALL CONSTRUCTION</v>
      </c>
      <c r="G18" s="114"/>
      <c r="H18" s="114"/>
      <c r="I18" s="114"/>
      <c r="J18" s="114"/>
      <c r="K18" s="114"/>
      <c r="L18" s="114"/>
      <c r="M18" s="73"/>
      <c r="N18" s="73"/>
    </row>
    <row r="19" spans="1:14" ht="15.75" customHeight="1">
      <c r="A19" s="1" t="str">
        <f t="shared" si="1"/>
        <v>LANDFALL CONSTRUCTION</v>
      </c>
      <c r="B19" s="63">
        <f t="shared" si="2"/>
        <v>18</v>
      </c>
      <c r="C19" s="320" t="str">
        <f t="shared" si="5"/>
        <v>LANDFALL CONSTRUCTION 18</v>
      </c>
      <c r="D19" s="109">
        <v>2</v>
      </c>
      <c r="E19" s="65" t="str">
        <f t="shared" si="0"/>
        <v>LANDFALL CONSTRUCTION</v>
      </c>
      <c r="G19" s="114"/>
      <c r="H19" s="114"/>
      <c r="I19" s="114"/>
      <c r="J19" s="114"/>
      <c r="K19" s="114"/>
      <c r="L19" s="114"/>
      <c r="M19" s="73"/>
      <c r="N19" s="73"/>
    </row>
    <row r="20" spans="1:14" ht="15.75" customHeight="1">
      <c r="A20" s="1" t="str">
        <f t="shared" si="1"/>
        <v>LANDFALL CONSTRUCTION</v>
      </c>
      <c r="B20" s="63">
        <f t="shared" si="2"/>
        <v>19</v>
      </c>
      <c r="C20" s="320" t="str">
        <f t="shared" si="5"/>
        <v>LANDFALL CONSTRUCTION 19</v>
      </c>
      <c r="D20" s="109">
        <v>2</v>
      </c>
      <c r="E20" s="65" t="str">
        <f t="shared" si="0"/>
        <v>LANDFALL CONSTRUCTION</v>
      </c>
      <c r="G20" s="114"/>
      <c r="H20" s="114"/>
      <c r="I20" s="114"/>
      <c r="J20" s="114"/>
      <c r="K20" s="114"/>
      <c r="L20" s="114"/>
      <c r="M20" s="73"/>
      <c r="N20" s="73"/>
    </row>
    <row r="21" spans="1:14" ht="15.75" customHeight="1">
      <c r="A21" s="1" t="str">
        <f t="shared" si="1"/>
        <v>LANDFALL CONSTRUCTION</v>
      </c>
      <c r="B21" s="63">
        <f t="shared" si="2"/>
        <v>20</v>
      </c>
      <c r="C21" s="320" t="str">
        <f t="shared" si="5"/>
        <v>LANDFALL CONSTRUCTION 20</v>
      </c>
      <c r="D21" s="109">
        <v>2</v>
      </c>
      <c r="E21" s="65" t="str">
        <f t="shared" si="0"/>
        <v>LANDFALL CONSTRUCTION</v>
      </c>
      <c r="G21" s="114"/>
      <c r="H21" s="114"/>
      <c r="I21" s="114"/>
      <c r="J21" s="114"/>
      <c r="K21" s="114"/>
      <c r="L21" s="114"/>
      <c r="M21" s="73"/>
      <c r="N21" s="73"/>
    </row>
    <row r="22" spans="1:14" ht="15.75" customHeight="1">
      <c r="A22" s="1" t="str">
        <f t="shared" si="1"/>
        <v>OFFSHORE CONSTRUCTION</v>
      </c>
      <c r="B22" s="63">
        <f t="shared" si="2"/>
        <v>21</v>
      </c>
      <c r="C22" s="320" t="s">
        <v>27</v>
      </c>
      <c r="D22" s="109">
        <v>3</v>
      </c>
      <c r="E22" s="65" t="str">
        <f t="shared" si="0"/>
        <v>OFFSHORE CONSTRUCTION</v>
      </c>
      <c r="G22" s="73"/>
      <c r="H22" s="73"/>
      <c r="I22" s="73"/>
      <c r="J22" s="73"/>
      <c r="K22" s="73"/>
      <c r="L22" s="73"/>
      <c r="M22" s="73"/>
      <c r="N22" s="73"/>
    </row>
    <row r="23" spans="1:14" ht="15.75" customHeight="1">
      <c r="A23" s="1" t="str">
        <f t="shared" si="1"/>
        <v>OFFSHORE CONSTRUCTION</v>
      </c>
      <c r="B23" s="63">
        <f t="shared" si="2"/>
        <v>22</v>
      </c>
      <c r="C23" s="320" t="s">
        <v>28</v>
      </c>
      <c r="D23" s="109">
        <v>3</v>
      </c>
      <c r="E23" s="65" t="str">
        <f t="shared" si="0"/>
        <v>OFFSHORE CONSTRUCTION</v>
      </c>
      <c r="G23" s="76"/>
      <c r="H23" s="73"/>
      <c r="I23" s="73"/>
      <c r="J23" s="73"/>
      <c r="K23" s="73"/>
      <c r="L23" s="73"/>
      <c r="M23" s="73"/>
      <c r="N23" s="73"/>
    </row>
    <row r="24" spans="1:14" ht="15.75" customHeight="1">
      <c r="A24" s="1" t="str">
        <f t="shared" si="1"/>
        <v>OFFSHORE CONSTRUCTION</v>
      </c>
      <c r="B24" s="63">
        <f t="shared" si="2"/>
        <v>23</v>
      </c>
      <c r="C24" s="320" t="s">
        <v>29</v>
      </c>
      <c r="D24" s="109">
        <v>3</v>
      </c>
      <c r="E24" s="65" t="str">
        <f t="shared" si="0"/>
        <v>OFFSHORE CONSTRUCTION</v>
      </c>
      <c r="G24" s="64"/>
      <c r="H24" s="64"/>
      <c r="I24" s="73"/>
      <c r="J24" s="73"/>
      <c r="K24" s="73"/>
      <c r="L24" s="73"/>
      <c r="M24" s="73"/>
      <c r="N24" s="73"/>
    </row>
    <row r="25" spans="1:14" ht="15.75" customHeight="1">
      <c r="A25" s="1" t="str">
        <f t="shared" si="1"/>
        <v>OFFSHORE CONSTRUCTION</v>
      </c>
      <c r="B25" s="63">
        <f t="shared" si="2"/>
        <v>24</v>
      </c>
      <c r="C25" s="320" t="s">
        <v>30</v>
      </c>
      <c r="D25" s="109">
        <v>3</v>
      </c>
      <c r="E25" s="65" t="str">
        <f t="shared" si="0"/>
        <v>OFFSHORE CONSTRUCTION</v>
      </c>
      <c r="G25" s="64"/>
      <c r="H25" s="64"/>
      <c r="I25" s="73"/>
      <c r="J25" s="73"/>
      <c r="K25" s="73"/>
      <c r="L25" s="73"/>
      <c r="M25" s="73"/>
      <c r="N25" s="73"/>
    </row>
    <row r="26" spans="1:14" ht="15.75" customHeight="1">
      <c r="A26" s="1" t="str">
        <f t="shared" si="1"/>
        <v>OFFSHORE CONSTRUCTION</v>
      </c>
      <c r="B26" s="63">
        <f t="shared" si="2"/>
        <v>25</v>
      </c>
      <c r="C26" s="320" t="s">
        <v>31</v>
      </c>
      <c r="D26" s="109">
        <v>3</v>
      </c>
      <c r="E26" s="65" t="str">
        <f t="shared" si="0"/>
        <v>OFFSHORE CONSTRUCTION</v>
      </c>
      <c r="G26" s="64"/>
      <c r="H26" s="64"/>
      <c r="I26" s="73"/>
      <c r="J26" s="73"/>
      <c r="K26" s="73"/>
      <c r="L26" s="73"/>
      <c r="M26" s="73"/>
      <c r="N26" s="73"/>
    </row>
    <row r="27" spans="1:14" ht="14.4">
      <c r="A27" s="1" t="str">
        <f t="shared" si="1"/>
        <v>OFFSHORE CONSTRUCTION</v>
      </c>
      <c r="B27" s="63">
        <f t="shared" si="2"/>
        <v>26</v>
      </c>
      <c r="C27" s="320" t="s">
        <v>32</v>
      </c>
      <c r="D27" s="109">
        <v>3</v>
      </c>
      <c r="E27" s="65" t="str">
        <f t="shared" si="0"/>
        <v>OFFSHORE CONSTRUCTION</v>
      </c>
      <c r="G27" s="64"/>
      <c r="H27" s="77"/>
      <c r="I27" s="64"/>
      <c r="J27" s="64"/>
      <c r="K27" s="64"/>
      <c r="L27" s="73"/>
      <c r="M27" s="73"/>
      <c r="N27" s="73"/>
    </row>
    <row r="28" spans="1:14" ht="14.4">
      <c r="A28" s="1" t="str">
        <f t="shared" si="1"/>
        <v>OFFSHORE CONSTRUCTION</v>
      </c>
      <c r="B28" s="63">
        <f t="shared" si="2"/>
        <v>27</v>
      </c>
      <c r="C28" s="320" t="s">
        <v>33</v>
      </c>
      <c r="D28" s="109">
        <v>3</v>
      </c>
      <c r="E28" s="65" t="str">
        <f t="shared" si="0"/>
        <v>OFFSHORE CONSTRUCTION</v>
      </c>
      <c r="G28" s="64"/>
      <c r="H28" s="77"/>
      <c r="I28" s="64"/>
      <c r="J28" s="64"/>
      <c r="K28" s="64"/>
      <c r="L28" s="73"/>
      <c r="M28" s="73"/>
      <c r="N28" s="73"/>
    </row>
    <row r="29" spans="1:14" ht="14.4">
      <c r="A29" s="1" t="str">
        <f t="shared" si="1"/>
        <v>OFFSHORE CONSTRUCTION</v>
      </c>
      <c r="B29" s="63">
        <f t="shared" si="2"/>
        <v>28</v>
      </c>
      <c r="C29" s="320" t="s">
        <v>34</v>
      </c>
      <c r="D29" s="109">
        <v>3</v>
      </c>
      <c r="E29" s="65" t="str">
        <f t="shared" si="0"/>
        <v>OFFSHORE CONSTRUCTION</v>
      </c>
      <c r="G29" s="64"/>
      <c r="H29" s="77"/>
      <c r="I29" s="64"/>
      <c r="J29" s="64"/>
      <c r="K29" s="64"/>
      <c r="L29" s="73"/>
      <c r="M29" s="73"/>
      <c r="N29" s="73"/>
    </row>
    <row r="30" spans="1:14" ht="15.75" customHeight="1">
      <c r="A30" s="1" t="str">
        <f t="shared" si="1"/>
        <v>OFFSHORE CONSTRUCTION</v>
      </c>
      <c r="B30" s="63">
        <f t="shared" si="2"/>
        <v>29</v>
      </c>
      <c r="C30" s="320" t="s">
        <v>35</v>
      </c>
      <c r="D30" s="109">
        <v>3</v>
      </c>
      <c r="E30" s="65" t="str">
        <f t="shared" si="0"/>
        <v>OFFSHORE CONSTRUCTION</v>
      </c>
    </row>
    <row r="31" spans="1:14" ht="15.75" customHeight="1">
      <c r="A31" s="1" t="str">
        <f t="shared" si="1"/>
        <v>OFFSHORE CONSTRUCTION</v>
      </c>
      <c r="B31" s="63">
        <f t="shared" si="2"/>
        <v>30</v>
      </c>
      <c r="C31" s="320" t="str">
        <f>E31&amp;" "&amp;B31</f>
        <v>OFFSHORE CONSTRUCTION 30</v>
      </c>
      <c r="D31" s="109">
        <v>3</v>
      </c>
      <c r="E31" s="65" t="str">
        <f t="shared" si="0"/>
        <v>OFFSHORE CONSTRUCTION</v>
      </c>
    </row>
    <row r="32" spans="1:14" ht="15.75" customHeight="1">
      <c r="A32" s="1" t="str">
        <f t="shared" si="1"/>
        <v>OPERATION AND MAINTENANCE</v>
      </c>
      <c r="B32" s="63">
        <f t="shared" si="2"/>
        <v>31</v>
      </c>
      <c r="C32" s="320" t="s">
        <v>36</v>
      </c>
      <c r="D32" s="109">
        <v>4</v>
      </c>
      <c r="E32" s="65" t="str">
        <f t="shared" si="0"/>
        <v>OPERATION AND MAINTENANCE</v>
      </c>
    </row>
    <row r="33" spans="1:5" ht="15.75" customHeight="1">
      <c r="A33" s="1" t="str">
        <f t="shared" si="1"/>
        <v>OPERATION AND MAINTENANCE</v>
      </c>
      <c r="B33" s="63">
        <f t="shared" si="2"/>
        <v>32</v>
      </c>
      <c r="C33" s="320" t="s">
        <v>37</v>
      </c>
      <c r="D33" s="109">
        <v>4</v>
      </c>
      <c r="E33" s="65" t="str">
        <f t="shared" si="0"/>
        <v>OPERATION AND MAINTENANCE</v>
      </c>
    </row>
    <row r="34" spans="1:5" ht="15.75" customHeight="1">
      <c r="A34" s="1" t="str">
        <f t="shared" si="1"/>
        <v>OPERATION AND MAINTENANCE</v>
      </c>
      <c r="B34" s="63">
        <f t="shared" si="2"/>
        <v>33</v>
      </c>
      <c r="C34" s="320" t="s">
        <v>38</v>
      </c>
      <c r="D34" s="109">
        <v>4</v>
      </c>
      <c r="E34" s="65" t="str">
        <f t="shared" ref="E34:E65" si="6">VLOOKUP(D34,$G$2:$H$11,2,FALSE)</f>
        <v>OPERATION AND MAINTENANCE</v>
      </c>
    </row>
    <row r="35" spans="1:5" ht="15.75" customHeight="1">
      <c r="A35" s="1" t="str">
        <f t="shared" si="1"/>
        <v>OPERATION AND MAINTENANCE</v>
      </c>
      <c r="B35" s="63">
        <f t="shared" si="2"/>
        <v>34</v>
      </c>
      <c r="C35" s="320" t="s">
        <v>39</v>
      </c>
      <c r="D35" s="109">
        <v>4</v>
      </c>
      <c r="E35" s="65" t="str">
        <f t="shared" si="6"/>
        <v>OPERATION AND MAINTENANCE</v>
      </c>
    </row>
    <row r="36" spans="1:5" ht="15.75" customHeight="1">
      <c r="A36" s="1" t="str">
        <f t="shared" si="1"/>
        <v>OPERATION AND MAINTENANCE</v>
      </c>
      <c r="B36" s="63">
        <f t="shared" si="2"/>
        <v>35</v>
      </c>
      <c r="C36" s="320" t="s">
        <v>40</v>
      </c>
      <c r="D36" s="109">
        <v>4</v>
      </c>
      <c r="E36" s="65" t="str">
        <f t="shared" si="6"/>
        <v>OPERATION AND MAINTENANCE</v>
      </c>
    </row>
    <row r="37" spans="1:5" ht="15.75" customHeight="1">
      <c r="A37" s="1" t="str">
        <f t="shared" si="1"/>
        <v>OPERATION AND MAINTENANCE</v>
      </c>
      <c r="B37" s="63">
        <f t="shared" si="2"/>
        <v>36</v>
      </c>
      <c r="C37" s="320" t="str">
        <f t="shared" ref="C37:C41" si="7">E37&amp;" "&amp;B37</f>
        <v>OPERATION AND MAINTENANCE 36</v>
      </c>
      <c r="D37" s="109">
        <v>4</v>
      </c>
      <c r="E37" s="65" t="str">
        <f t="shared" si="6"/>
        <v>OPERATION AND MAINTENANCE</v>
      </c>
    </row>
    <row r="38" spans="1:5" ht="15.75" customHeight="1">
      <c r="A38" s="1" t="str">
        <f t="shared" si="1"/>
        <v>OPERATION AND MAINTENANCE</v>
      </c>
      <c r="B38" s="63">
        <f t="shared" si="2"/>
        <v>37</v>
      </c>
      <c r="C38" s="320" t="str">
        <f t="shared" si="7"/>
        <v>OPERATION AND MAINTENANCE 37</v>
      </c>
      <c r="D38" s="109">
        <v>4</v>
      </c>
      <c r="E38" s="65" t="str">
        <f t="shared" si="6"/>
        <v>OPERATION AND MAINTENANCE</v>
      </c>
    </row>
    <row r="39" spans="1:5" ht="15.75" customHeight="1">
      <c r="A39" s="1" t="str">
        <f t="shared" si="1"/>
        <v>OPERATION AND MAINTENANCE</v>
      </c>
      <c r="B39" s="63">
        <f t="shared" si="2"/>
        <v>38</v>
      </c>
      <c r="C39" s="320" t="str">
        <f t="shared" si="7"/>
        <v>OPERATION AND MAINTENANCE 38</v>
      </c>
      <c r="D39" s="109">
        <v>4</v>
      </c>
      <c r="E39" s="65" t="str">
        <f t="shared" si="6"/>
        <v>OPERATION AND MAINTENANCE</v>
      </c>
    </row>
    <row r="40" spans="1:5" ht="15.75" customHeight="1">
      <c r="A40" s="1" t="str">
        <f t="shared" si="1"/>
        <v>OPERATION AND MAINTENANCE</v>
      </c>
      <c r="B40" s="63">
        <f t="shared" si="2"/>
        <v>39</v>
      </c>
      <c r="C40" s="320" t="str">
        <f t="shared" si="7"/>
        <v>OPERATION AND MAINTENANCE 39</v>
      </c>
      <c r="D40" s="109">
        <v>4</v>
      </c>
      <c r="E40" s="65" t="str">
        <f t="shared" si="6"/>
        <v>OPERATION AND MAINTENANCE</v>
      </c>
    </row>
    <row r="41" spans="1:5" ht="15.75" customHeight="1">
      <c r="A41" s="1" t="str">
        <f t="shared" si="1"/>
        <v>OPERATION AND MAINTENANCE</v>
      </c>
      <c r="B41" s="63">
        <f t="shared" si="2"/>
        <v>40</v>
      </c>
      <c r="C41" s="320" t="str">
        <f t="shared" si="7"/>
        <v>OPERATION AND MAINTENANCE 40</v>
      </c>
      <c r="D41" s="109">
        <v>4</v>
      </c>
      <c r="E41" s="65" t="str">
        <f t="shared" si="6"/>
        <v>OPERATION AND MAINTENANCE</v>
      </c>
    </row>
    <row r="42" spans="1:5" ht="15.75" customHeight="1">
      <c r="A42" s="1" t="str">
        <f t="shared" si="1"/>
        <v>DECOMMISSIONING</v>
      </c>
      <c r="B42" s="63">
        <f t="shared" si="2"/>
        <v>41</v>
      </c>
      <c r="C42" s="320" t="s">
        <v>99</v>
      </c>
      <c r="D42" s="109">
        <v>5</v>
      </c>
      <c r="E42" s="65" t="str">
        <f t="shared" si="6"/>
        <v>DECOMMISSIONING</v>
      </c>
    </row>
    <row r="43" spans="1:5" ht="15.75" customHeight="1">
      <c r="A43" s="1" t="str">
        <f t="shared" si="1"/>
        <v>DECOMMISSIONING</v>
      </c>
      <c r="B43" s="63">
        <f t="shared" si="2"/>
        <v>42</v>
      </c>
      <c r="C43" s="320" t="s">
        <v>98</v>
      </c>
      <c r="D43" s="109">
        <v>5</v>
      </c>
      <c r="E43" s="65" t="str">
        <f t="shared" si="6"/>
        <v>DECOMMISSIONING</v>
      </c>
    </row>
    <row r="44" spans="1:5" ht="15.75" customHeight="1">
      <c r="A44" s="1" t="str">
        <f t="shared" si="1"/>
        <v>DECOMMISSIONING</v>
      </c>
      <c r="B44" s="63">
        <f t="shared" si="2"/>
        <v>43</v>
      </c>
      <c r="C44" s="320" t="s">
        <v>97</v>
      </c>
      <c r="D44" s="109">
        <v>5</v>
      </c>
      <c r="E44" s="65" t="str">
        <f t="shared" si="6"/>
        <v>DECOMMISSIONING</v>
      </c>
    </row>
    <row r="45" spans="1:5" ht="15.75" customHeight="1">
      <c r="A45" s="1" t="str">
        <f t="shared" si="1"/>
        <v>DECOMMISSIONING</v>
      </c>
      <c r="B45" s="63">
        <f t="shared" si="2"/>
        <v>44</v>
      </c>
      <c r="C45" s="320" t="str">
        <f t="shared" ref="C45:C101" si="8">E45&amp;" "&amp;B45</f>
        <v>DECOMMISSIONING 44</v>
      </c>
      <c r="D45" s="109">
        <v>5</v>
      </c>
      <c r="E45" s="65" t="str">
        <f t="shared" si="6"/>
        <v>DECOMMISSIONING</v>
      </c>
    </row>
    <row r="46" spans="1:5" ht="15.75" customHeight="1">
      <c r="A46" s="1" t="str">
        <f t="shared" si="1"/>
        <v>DECOMMISSIONING</v>
      </c>
      <c r="B46" s="63">
        <f t="shared" si="2"/>
        <v>45</v>
      </c>
      <c r="C46" s="320" t="str">
        <f t="shared" si="8"/>
        <v>DECOMMISSIONING 45</v>
      </c>
      <c r="D46" s="109">
        <v>5</v>
      </c>
      <c r="E46" s="65" t="str">
        <f t="shared" si="6"/>
        <v>DECOMMISSIONING</v>
      </c>
    </row>
    <row r="47" spans="1:5" ht="15.75" customHeight="1">
      <c r="A47" s="1" t="str">
        <f t="shared" si="1"/>
        <v>DECOMMISSIONING</v>
      </c>
      <c r="B47" s="63">
        <f t="shared" si="2"/>
        <v>46</v>
      </c>
      <c r="C47" s="320" t="str">
        <f t="shared" si="8"/>
        <v>DECOMMISSIONING 46</v>
      </c>
      <c r="D47" s="109">
        <v>5</v>
      </c>
      <c r="E47" s="65" t="str">
        <f t="shared" si="6"/>
        <v>DECOMMISSIONING</v>
      </c>
    </row>
    <row r="48" spans="1:5" ht="15.75" customHeight="1">
      <c r="A48" s="1" t="str">
        <f t="shared" si="1"/>
        <v>DECOMMISSIONING</v>
      </c>
      <c r="B48" s="63">
        <f t="shared" si="2"/>
        <v>47</v>
      </c>
      <c r="C48" s="320" t="str">
        <f t="shared" si="8"/>
        <v>DECOMMISSIONING 47</v>
      </c>
      <c r="D48" s="109">
        <v>5</v>
      </c>
      <c r="E48" s="65" t="str">
        <f t="shared" si="6"/>
        <v>DECOMMISSIONING</v>
      </c>
    </row>
    <row r="49" spans="1:5" ht="15.75" customHeight="1">
      <c r="A49" s="1" t="str">
        <f t="shared" si="1"/>
        <v>DECOMMISSIONING</v>
      </c>
      <c r="B49" s="63">
        <f t="shared" si="2"/>
        <v>48</v>
      </c>
      <c r="C49" s="320" t="str">
        <f t="shared" si="8"/>
        <v>DECOMMISSIONING 48</v>
      </c>
      <c r="D49" s="109">
        <v>5</v>
      </c>
      <c r="E49" s="65" t="str">
        <f t="shared" si="6"/>
        <v>DECOMMISSIONING</v>
      </c>
    </row>
    <row r="50" spans="1:5" ht="15.75" customHeight="1">
      <c r="A50" s="1" t="str">
        <f t="shared" si="1"/>
        <v>DECOMMISSIONING</v>
      </c>
      <c r="B50" s="63">
        <f t="shared" si="2"/>
        <v>49</v>
      </c>
      <c r="C50" s="320" t="str">
        <f t="shared" si="8"/>
        <v>DECOMMISSIONING 49</v>
      </c>
      <c r="D50" s="109">
        <v>5</v>
      </c>
      <c r="E50" s="65" t="str">
        <f t="shared" si="6"/>
        <v>DECOMMISSIONING</v>
      </c>
    </row>
    <row r="51" spans="1:5" ht="15.75" customHeight="1">
      <c r="A51" s="1" t="str">
        <f t="shared" si="1"/>
        <v>DECOMMISSIONING</v>
      </c>
      <c r="B51" s="63">
        <f t="shared" si="2"/>
        <v>50</v>
      </c>
      <c r="C51" s="320" t="str">
        <f t="shared" si="8"/>
        <v>DECOMMISSIONING 50</v>
      </c>
      <c r="D51" s="109">
        <v>5</v>
      </c>
      <c r="E51" s="65" t="str">
        <f t="shared" si="6"/>
        <v>DECOMMISSIONING</v>
      </c>
    </row>
    <row r="52" spans="1:5" ht="15.75" customHeight="1">
      <c r="A52" s="1" t="str">
        <f t="shared" si="1"/>
        <v>ACTIVITY CATEGORY 6</v>
      </c>
      <c r="B52" s="63">
        <f t="shared" si="2"/>
        <v>51</v>
      </c>
      <c r="C52" s="320" t="str">
        <f t="shared" si="8"/>
        <v>ACTIVITY CATEGORY 6 51</v>
      </c>
      <c r="D52" s="109">
        <v>6</v>
      </c>
      <c r="E52" s="65" t="str">
        <f t="shared" si="6"/>
        <v>ACTIVITY CATEGORY 6</v>
      </c>
    </row>
    <row r="53" spans="1:5" ht="15.75" customHeight="1">
      <c r="A53" s="1" t="str">
        <f t="shared" si="1"/>
        <v>ACTIVITY CATEGORY 6</v>
      </c>
      <c r="B53" s="63">
        <f t="shared" si="2"/>
        <v>52</v>
      </c>
      <c r="C53" s="320" t="str">
        <f t="shared" si="8"/>
        <v>ACTIVITY CATEGORY 6 52</v>
      </c>
      <c r="D53" s="109">
        <v>6</v>
      </c>
      <c r="E53" s="65" t="str">
        <f t="shared" si="6"/>
        <v>ACTIVITY CATEGORY 6</v>
      </c>
    </row>
    <row r="54" spans="1:5" ht="15.75" customHeight="1">
      <c r="A54" s="1" t="str">
        <f t="shared" si="1"/>
        <v>ACTIVITY CATEGORY 6</v>
      </c>
      <c r="B54" s="63">
        <f t="shared" si="2"/>
        <v>53</v>
      </c>
      <c r="C54" s="320" t="str">
        <f t="shared" si="8"/>
        <v>ACTIVITY CATEGORY 6 53</v>
      </c>
      <c r="D54" s="109">
        <v>6</v>
      </c>
      <c r="E54" s="65" t="str">
        <f t="shared" si="6"/>
        <v>ACTIVITY CATEGORY 6</v>
      </c>
    </row>
    <row r="55" spans="1:5" ht="15.75" customHeight="1">
      <c r="A55" s="1" t="str">
        <f t="shared" si="1"/>
        <v>ACTIVITY CATEGORY 6</v>
      </c>
      <c r="B55" s="63">
        <f t="shared" si="2"/>
        <v>54</v>
      </c>
      <c r="C55" s="320" t="str">
        <f t="shared" si="8"/>
        <v>ACTIVITY CATEGORY 6 54</v>
      </c>
      <c r="D55" s="109">
        <v>6</v>
      </c>
      <c r="E55" s="65" t="str">
        <f t="shared" si="6"/>
        <v>ACTIVITY CATEGORY 6</v>
      </c>
    </row>
    <row r="56" spans="1:5" ht="15.75" customHeight="1">
      <c r="A56" s="1" t="str">
        <f t="shared" si="1"/>
        <v>ACTIVITY CATEGORY 6</v>
      </c>
      <c r="B56" s="63">
        <f t="shared" si="2"/>
        <v>55</v>
      </c>
      <c r="C56" s="320" t="str">
        <f t="shared" si="8"/>
        <v>ACTIVITY CATEGORY 6 55</v>
      </c>
      <c r="D56" s="109">
        <v>6</v>
      </c>
      <c r="E56" s="65" t="str">
        <f t="shared" si="6"/>
        <v>ACTIVITY CATEGORY 6</v>
      </c>
    </row>
    <row r="57" spans="1:5" ht="15.75" customHeight="1">
      <c r="A57" s="1" t="str">
        <f t="shared" si="1"/>
        <v>ACTIVITY CATEGORY 6</v>
      </c>
      <c r="B57" s="63">
        <f t="shared" si="2"/>
        <v>56</v>
      </c>
      <c r="C57" s="320" t="str">
        <f t="shared" si="8"/>
        <v>ACTIVITY CATEGORY 6 56</v>
      </c>
      <c r="D57" s="109">
        <v>6</v>
      </c>
      <c r="E57" s="65" t="str">
        <f t="shared" si="6"/>
        <v>ACTIVITY CATEGORY 6</v>
      </c>
    </row>
    <row r="58" spans="1:5" ht="15.75" customHeight="1">
      <c r="A58" s="1" t="str">
        <f t="shared" si="1"/>
        <v>ACTIVITY CATEGORY 6</v>
      </c>
      <c r="B58" s="63">
        <f t="shared" si="2"/>
        <v>57</v>
      </c>
      <c r="C58" s="320" t="str">
        <f t="shared" si="8"/>
        <v>ACTIVITY CATEGORY 6 57</v>
      </c>
      <c r="D58" s="109">
        <v>6</v>
      </c>
      <c r="E58" s="65" t="str">
        <f t="shared" si="6"/>
        <v>ACTIVITY CATEGORY 6</v>
      </c>
    </row>
    <row r="59" spans="1:5" ht="15.75" customHeight="1">
      <c r="A59" s="1" t="str">
        <f t="shared" si="1"/>
        <v>ACTIVITY CATEGORY 6</v>
      </c>
      <c r="B59" s="63">
        <f t="shared" si="2"/>
        <v>58</v>
      </c>
      <c r="C59" s="320" t="str">
        <f t="shared" si="8"/>
        <v>ACTIVITY CATEGORY 6 58</v>
      </c>
      <c r="D59" s="109">
        <v>6</v>
      </c>
      <c r="E59" s="65" t="str">
        <f t="shared" si="6"/>
        <v>ACTIVITY CATEGORY 6</v>
      </c>
    </row>
    <row r="60" spans="1:5" ht="15.75" customHeight="1">
      <c r="A60" s="1" t="str">
        <f t="shared" si="1"/>
        <v>ACTIVITY CATEGORY 6</v>
      </c>
      <c r="B60" s="63">
        <f t="shared" si="2"/>
        <v>59</v>
      </c>
      <c r="C60" s="320" t="str">
        <f t="shared" si="8"/>
        <v>ACTIVITY CATEGORY 6 59</v>
      </c>
      <c r="D60" s="109">
        <v>6</v>
      </c>
      <c r="E60" s="65" t="str">
        <f t="shared" si="6"/>
        <v>ACTIVITY CATEGORY 6</v>
      </c>
    </row>
    <row r="61" spans="1:5" ht="15.75" customHeight="1">
      <c r="A61" s="1" t="str">
        <f t="shared" si="1"/>
        <v>ACTIVITY CATEGORY 6</v>
      </c>
      <c r="B61" s="63">
        <f t="shared" si="2"/>
        <v>60</v>
      </c>
      <c r="C61" s="320" t="str">
        <f t="shared" si="8"/>
        <v>ACTIVITY CATEGORY 6 60</v>
      </c>
      <c r="D61" s="109">
        <v>6</v>
      </c>
      <c r="E61" s="65" t="str">
        <f t="shared" si="6"/>
        <v>ACTIVITY CATEGORY 6</v>
      </c>
    </row>
    <row r="62" spans="1:5" ht="15.75" customHeight="1">
      <c r="A62" s="1" t="str">
        <f t="shared" si="1"/>
        <v>ACTIVITY CATEGORY 7</v>
      </c>
      <c r="B62" s="63">
        <f t="shared" si="2"/>
        <v>61</v>
      </c>
      <c r="C62" s="320" t="str">
        <f t="shared" si="8"/>
        <v>ACTIVITY CATEGORY 7 61</v>
      </c>
      <c r="D62" s="109">
        <v>7</v>
      </c>
      <c r="E62" s="65" t="str">
        <f t="shared" si="6"/>
        <v>ACTIVITY CATEGORY 7</v>
      </c>
    </row>
    <row r="63" spans="1:5" ht="15.75" customHeight="1">
      <c r="A63" s="1" t="str">
        <f t="shared" si="1"/>
        <v>ACTIVITY CATEGORY 7</v>
      </c>
      <c r="B63" s="63">
        <f t="shared" si="2"/>
        <v>62</v>
      </c>
      <c r="C63" s="320" t="str">
        <f t="shared" si="8"/>
        <v>ACTIVITY CATEGORY 7 62</v>
      </c>
      <c r="D63" s="109">
        <v>7</v>
      </c>
      <c r="E63" s="65" t="str">
        <f t="shared" si="6"/>
        <v>ACTIVITY CATEGORY 7</v>
      </c>
    </row>
    <row r="64" spans="1:5" ht="15.75" customHeight="1">
      <c r="A64" s="1" t="str">
        <f t="shared" si="1"/>
        <v>ACTIVITY CATEGORY 7</v>
      </c>
      <c r="B64" s="63">
        <f t="shared" si="2"/>
        <v>63</v>
      </c>
      <c r="C64" s="320" t="str">
        <f t="shared" si="8"/>
        <v>ACTIVITY CATEGORY 7 63</v>
      </c>
      <c r="D64" s="109">
        <v>7</v>
      </c>
      <c r="E64" s="65" t="str">
        <f t="shared" si="6"/>
        <v>ACTIVITY CATEGORY 7</v>
      </c>
    </row>
    <row r="65" spans="1:5" ht="15.75" customHeight="1">
      <c r="A65" s="1" t="str">
        <f t="shared" si="1"/>
        <v>ACTIVITY CATEGORY 7</v>
      </c>
      <c r="B65" s="63">
        <f t="shared" si="2"/>
        <v>64</v>
      </c>
      <c r="C65" s="320" t="str">
        <f t="shared" si="8"/>
        <v>ACTIVITY CATEGORY 7 64</v>
      </c>
      <c r="D65" s="109">
        <v>7</v>
      </c>
      <c r="E65" s="65" t="str">
        <f t="shared" si="6"/>
        <v>ACTIVITY CATEGORY 7</v>
      </c>
    </row>
    <row r="66" spans="1:5" ht="15.75" customHeight="1">
      <c r="A66" s="1" t="str">
        <f t="shared" si="1"/>
        <v>ACTIVITY CATEGORY 7</v>
      </c>
      <c r="B66" s="63">
        <f t="shared" si="2"/>
        <v>65</v>
      </c>
      <c r="C66" s="320" t="str">
        <f t="shared" si="8"/>
        <v>ACTIVITY CATEGORY 7 65</v>
      </c>
      <c r="D66" s="109">
        <v>7</v>
      </c>
      <c r="E66" s="65" t="str">
        <f t="shared" ref="E66:E97" si="9">VLOOKUP(D66,$G$2:$H$11,2,FALSE)</f>
        <v>ACTIVITY CATEGORY 7</v>
      </c>
    </row>
    <row r="67" spans="1:5" ht="15.75" customHeight="1">
      <c r="A67" s="1" t="str">
        <f t="shared" ref="A67:A101" si="10">E67</f>
        <v>ACTIVITY CATEGORY 7</v>
      </c>
      <c r="B67" s="63">
        <f t="shared" ref="B67:B101" si="11">SUM(B66+1)</f>
        <v>66</v>
      </c>
      <c r="C67" s="320" t="str">
        <f t="shared" si="8"/>
        <v>ACTIVITY CATEGORY 7 66</v>
      </c>
      <c r="D67" s="109">
        <v>7</v>
      </c>
      <c r="E67" s="65" t="str">
        <f t="shared" si="9"/>
        <v>ACTIVITY CATEGORY 7</v>
      </c>
    </row>
    <row r="68" spans="1:5" ht="15.75" customHeight="1">
      <c r="A68" s="1" t="str">
        <f t="shared" si="10"/>
        <v>ACTIVITY CATEGORY 7</v>
      </c>
      <c r="B68" s="63">
        <f t="shared" si="11"/>
        <v>67</v>
      </c>
      <c r="C68" s="320" t="str">
        <f t="shared" si="8"/>
        <v>ACTIVITY CATEGORY 7 67</v>
      </c>
      <c r="D68" s="109">
        <v>7</v>
      </c>
      <c r="E68" s="65" t="str">
        <f t="shared" si="9"/>
        <v>ACTIVITY CATEGORY 7</v>
      </c>
    </row>
    <row r="69" spans="1:5" ht="15.75" customHeight="1">
      <c r="A69" s="1" t="str">
        <f t="shared" si="10"/>
        <v>ACTIVITY CATEGORY 7</v>
      </c>
      <c r="B69" s="63">
        <f t="shared" si="11"/>
        <v>68</v>
      </c>
      <c r="C69" s="320" t="str">
        <f t="shared" si="8"/>
        <v>ACTIVITY CATEGORY 7 68</v>
      </c>
      <c r="D69" s="109">
        <v>7</v>
      </c>
      <c r="E69" s="65" t="str">
        <f t="shared" si="9"/>
        <v>ACTIVITY CATEGORY 7</v>
      </c>
    </row>
    <row r="70" spans="1:5" ht="15.75" customHeight="1">
      <c r="A70" s="1" t="str">
        <f t="shared" si="10"/>
        <v>ACTIVITY CATEGORY 7</v>
      </c>
      <c r="B70" s="63">
        <f t="shared" si="11"/>
        <v>69</v>
      </c>
      <c r="C70" s="320" t="str">
        <f t="shared" si="8"/>
        <v>ACTIVITY CATEGORY 7 69</v>
      </c>
      <c r="D70" s="109">
        <v>7</v>
      </c>
      <c r="E70" s="65" t="str">
        <f t="shared" si="9"/>
        <v>ACTIVITY CATEGORY 7</v>
      </c>
    </row>
    <row r="71" spans="1:5" ht="15.75" customHeight="1">
      <c r="A71" s="1" t="str">
        <f t="shared" si="10"/>
        <v>ACTIVITY CATEGORY 7</v>
      </c>
      <c r="B71" s="63">
        <f t="shared" si="11"/>
        <v>70</v>
      </c>
      <c r="C71" s="320" t="str">
        <f t="shared" si="8"/>
        <v>ACTIVITY CATEGORY 7 70</v>
      </c>
      <c r="D71" s="109">
        <v>7</v>
      </c>
      <c r="E71" s="65" t="str">
        <f t="shared" si="9"/>
        <v>ACTIVITY CATEGORY 7</v>
      </c>
    </row>
    <row r="72" spans="1:5" ht="15.75" customHeight="1">
      <c r="A72" s="1" t="str">
        <f t="shared" si="10"/>
        <v>ACTIVITY CATEGORY 8</v>
      </c>
      <c r="B72" s="63">
        <f t="shared" si="11"/>
        <v>71</v>
      </c>
      <c r="C72" s="320" t="str">
        <f t="shared" si="8"/>
        <v>ACTIVITY CATEGORY 8 71</v>
      </c>
      <c r="D72" s="109">
        <v>8</v>
      </c>
      <c r="E72" s="65" t="str">
        <f t="shared" si="9"/>
        <v>ACTIVITY CATEGORY 8</v>
      </c>
    </row>
    <row r="73" spans="1:5" ht="15.75" customHeight="1">
      <c r="A73" s="1" t="str">
        <f t="shared" si="10"/>
        <v>ACTIVITY CATEGORY 8</v>
      </c>
      <c r="B73" s="63">
        <f t="shared" si="11"/>
        <v>72</v>
      </c>
      <c r="C73" s="320" t="str">
        <f t="shared" si="8"/>
        <v>ACTIVITY CATEGORY 8 72</v>
      </c>
      <c r="D73" s="109">
        <v>8</v>
      </c>
      <c r="E73" s="65" t="str">
        <f t="shared" si="9"/>
        <v>ACTIVITY CATEGORY 8</v>
      </c>
    </row>
    <row r="74" spans="1:5" ht="15.75" customHeight="1">
      <c r="A74" s="1" t="str">
        <f t="shared" si="10"/>
        <v>ACTIVITY CATEGORY 8</v>
      </c>
      <c r="B74" s="63">
        <f t="shared" si="11"/>
        <v>73</v>
      </c>
      <c r="C74" s="320" t="str">
        <f t="shared" si="8"/>
        <v>ACTIVITY CATEGORY 8 73</v>
      </c>
      <c r="D74" s="109">
        <v>8</v>
      </c>
      <c r="E74" s="65" t="str">
        <f t="shared" si="9"/>
        <v>ACTIVITY CATEGORY 8</v>
      </c>
    </row>
    <row r="75" spans="1:5" ht="15.75" customHeight="1">
      <c r="A75" s="1" t="str">
        <f t="shared" si="10"/>
        <v>ACTIVITY CATEGORY 8</v>
      </c>
      <c r="B75" s="63">
        <f t="shared" si="11"/>
        <v>74</v>
      </c>
      <c r="C75" s="320" t="str">
        <f t="shared" si="8"/>
        <v>ACTIVITY CATEGORY 8 74</v>
      </c>
      <c r="D75" s="109">
        <v>8</v>
      </c>
      <c r="E75" s="65" t="str">
        <f t="shared" si="9"/>
        <v>ACTIVITY CATEGORY 8</v>
      </c>
    </row>
    <row r="76" spans="1:5" ht="15.75" customHeight="1">
      <c r="A76" s="1" t="str">
        <f t="shared" si="10"/>
        <v>ACTIVITY CATEGORY 8</v>
      </c>
      <c r="B76" s="63">
        <f t="shared" si="11"/>
        <v>75</v>
      </c>
      <c r="C76" s="320" t="str">
        <f t="shared" si="8"/>
        <v>ACTIVITY CATEGORY 8 75</v>
      </c>
      <c r="D76" s="109">
        <v>8</v>
      </c>
      <c r="E76" s="65" t="str">
        <f t="shared" si="9"/>
        <v>ACTIVITY CATEGORY 8</v>
      </c>
    </row>
    <row r="77" spans="1:5" ht="15.75" customHeight="1">
      <c r="A77" s="1" t="str">
        <f t="shared" si="10"/>
        <v>ACTIVITY CATEGORY 8</v>
      </c>
      <c r="B77" s="63">
        <f t="shared" si="11"/>
        <v>76</v>
      </c>
      <c r="C77" s="320" t="str">
        <f t="shared" si="8"/>
        <v>ACTIVITY CATEGORY 8 76</v>
      </c>
      <c r="D77" s="109">
        <v>8</v>
      </c>
      <c r="E77" s="65" t="str">
        <f t="shared" si="9"/>
        <v>ACTIVITY CATEGORY 8</v>
      </c>
    </row>
    <row r="78" spans="1:5" ht="15.75" customHeight="1">
      <c r="A78" s="1" t="str">
        <f t="shared" si="10"/>
        <v>ACTIVITY CATEGORY 8</v>
      </c>
      <c r="B78" s="63">
        <f t="shared" si="11"/>
        <v>77</v>
      </c>
      <c r="C78" s="320" t="str">
        <f t="shared" si="8"/>
        <v>ACTIVITY CATEGORY 8 77</v>
      </c>
      <c r="D78" s="109">
        <v>8</v>
      </c>
      <c r="E78" s="65" t="str">
        <f t="shared" si="9"/>
        <v>ACTIVITY CATEGORY 8</v>
      </c>
    </row>
    <row r="79" spans="1:5" ht="15.75" customHeight="1">
      <c r="A79" s="1" t="str">
        <f t="shared" si="10"/>
        <v>ACTIVITY CATEGORY 8</v>
      </c>
      <c r="B79" s="63">
        <f t="shared" si="11"/>
        <v>78</v>
      </c>
      <c r="C79" s="320" t="str">
        <f t="shared" si="8"/>
        <v>ACTIVITY CATEGORY 8 78</v>
      </c>
      <c r="D79" s="109">
        <v>8</v>
      </c>
      <c r="E79" s="65" t="str">
        <f t="shared" si="9"/>
        <v>ACTIVITY CATEGORY 8</v>
      </c>
    </row>
    <row r="80" spans="1:5" ht="15.75" customHeight="1">
      <c r="A80" s="1" t="str">
        <f t="shared" si="10"/>
        <v>ACTIVITY CATEGORY 8</v>
      </c>
      <c r="B80" s="63">
        <f t="shared" si="11"/>
        <v>79</v>
      </c>
      <c r="C80" s="320" t="str">
        <f t="shared" si="8"/>
        <v>ACTIVITY CATEGORY 8 79</v>
      </c>
      <c r="D80" s="109">
        <v>8</v>
      </c>
      <c r="E80" s="65" t="str">
        <f t="shared" si="9"/>
        <v>ACTIVITY CATEGORY 8</v>
      </c>
    </row>
    <row r="81" spans="1:5" ht="15.75" customHeight="1">
      <c r="A81" s="1" t="str">
        <f t="shared" si="10"/>
        <v>ACTIVITY CATEGORY 8</v>
      </c>
      <c r="B81" s="63">
        <f t="shared" si="11"/>
        <v>80</v>
      </c>
      <c r="C81" s="320" t="str">
        <f t="shared" si="8"/>
        <v>ACTIVITY CATEGORY 8 80</v>
      </c>
      <c r="D81" s="109">
        <v>8</v>
      </c>
      <c r="E81" s="65" t="str">
        <f t="shared" si="9"/>
        <v>ACTIVITY CATEGORY 8</v>
      </c>
    </row>
    <row r="82" spans="1:5" ht="15.75" customHeight="1">
      <c r="A82" s="1" t="str">
        <f t="shared" si="10"/>
        <v>ACTIVITY CATEGORY 9</v>
      </c>
      <c r="B82" s="63">
        <f t="shared" si="11"/>
        <v>81</v>
      </c>
      <c r="C82" s="320" t="str">
        <f t="shared" si="8"/>
        <v>ACTIVITY CATEGORY 9 81</v>
      </c>
      <c r="D82" s="109">
        <v>9</v>
      </c>
      <c r="E82" s="65" t="str">
        <f t="shared" si="9"/>
        <v>ACTIVITY CATEGORY 9</v>
      </c>
    </row>
    <row r="83" spans="1:5" ht="15.75" customHeight="1">
      <c r="A83" s="1" t="str">
        <f t="shared" si="10"/>
        <v>ACTIVITY CATEGORY 9</v>
      </c>
      <c r="B83" s="63">
        <f t="shared" si="11"/>
        <v>82</v>
      </c>
      <c r="C83" s="320" t="str">
        <f t="shared" si="8"/>
        <v>ACTIVITY CATEGORY 9 82</v>
      </c>
      <c r="D83" s="109">
        <v>9</v>
      </c>
      <c r="E83" s="65" t="str">
        <f t="shared" si="9"/>
        <v>ACTIVITY CATEGORY 9</v>
      </c>
    </row>
    <row r="84" spans="1:5" ht="15.75" customHeight="1">
      <c r="A84" s="1" t="str">
        <f t="shared" si="10"/>
        <v>ACTIVITY CATEGORY 9</v>
      </c>
      <c r="B84" s="63">
        <f t="shared" si="11"/>
        <v>83</v>
      </c>
      <c r="C84" s="320" t="str">
        <f t="shared" si="8"/>
        <v>ACTIVITY CATEGORY 9 83</v>
      </c>
      <c r="D84" s="109">
        <v>9</v>
      </c>
      <c r="E84" s="65" t="str">
        <f t="shared" si="9"/>
        <v>ACTIVITY CATEGORY 9</v>
      </c>
    </row>
    <row r="85" spans="1:5" ht="15.75" customHeight="1">
      <c r="A85" s="1" t="str">
        <f t="shared" si="10"/>
        <v>ACTIVITY CATEGORY 9</v>
      </c>
      <c r="B85" s="63">
        <f t="shared" si="11"/>
        <v>84</v>
      </c>
      <c r="C85" s="320" t="str">
        <f t="shared" si="8"/>
        <v>ACTIVITY CATEGORY 9 84</v>
      </c>
      <c r="D85" s="109">
        <v>9</v>
      </c>
      <c r="E85" s="65" t="str">
        <f t="shared" si="9"/>
        <v>ACTIVITY CATEGORY 9</v>
      </c>
    </row>
    <row r="86" spans="1:5" ht="15.75" customHeight="1">
      <c r="A86" s="1" t="str">
        <f t="shared" si="10"/>
        <v>ACTIVITY CATEGORY 9</v>
      </c>
      <c r="B86" s="63">
        <f t="shared" si="11"/>
        <v>85</v>
      </c>
      <c r="C86" s="320" t="str">
        <f t="shared" si="8"/>
        <v>ACTIVITY CATEGORY 9 85</v>
      </c>
      <c r="D86" s="109">
        <v>9</v>
      </c>
      <c r="E86" s="65" t="str">
        <f t="shared" si="9"/>
        <v>ACTIVITY CATEGORY 9</v>
      </c>
    </row>
    <row r="87" spans="1:5" ht="15.75" customHeight="1">
      <c r="A87" s="1" t="str">
        <f t="shared" si="10"/>
        <v>ACTIVITY CATEGORY 9</v>
      </c>
      <c r="B87" s="63">
        <f t="shared" si="11"/>
        <v>86</v>
      </c>
      <c r="C87" s="320" t="str">
        <f t="shared" si="8"/>
        <v>ACTIVITY CATEGORY 9 86</v>
      </c>
      <c r="D87" s="109">
        <v>9</v>
      </c>
      <c r="E87" s="65" t="str">
        <f t="shared" si="9"/>
        <v>ACTIVITY CATEGORY 9</v>
      </c>
    </row>
    <row r="88" spans="1:5" ht="15.75" customHeight="1">
      <c r="A88" s="1" t="str">
        <f t="shared" si="10"/>
        <v>ACTIVITY CATEGORY 9</v>
      </c>
      <c r="B88" s="63">
        <f t="shared" si="11"/>
        <v>87</v>
      </c>
      <c r="C88" s="320" t="str">
        <f t="shared" si="8"/>
        <v>ACTIVITY CATEGORY 9 87</v>
      </c>
      <c r="D88" s="109">
        <v>9</v>
      </c>
      <c r="E88" s="65" t="str">
        <f t="shared" si="9"/>
        <v>ACTIVITY CATEGORY 9</v>
      </c>
    </row>
    <row r="89" spans="1:5" ht="15.75" customHeight="1">
      <c r="A89" s="1" t="str">
        <f t="shared" si="10"/>
        <v>ACTIVITY CATEGORY 9</v>
      </c>
      <c r="B89" s="63">
        <f t="shared" si="11"/>
        <v>88</v>
      </c>
      <c r="C89" s="320" t="str">
        <f t="shared" si="8"/>
        <v>ACTIVITY CATEGORY 9 88</v>
      </c>
      <c r="D89" s="109">
        <v>9</v>
      </c>
      <c r="E89" s="65" t="str">
        <f t="shared" si="9"/>
        <v>ACTIVITY CATEGORY 9</v>
      </c>
    </row>
    <row r="90" spans="1:5" ht="15.75" customHeight="1">
      <c r="A90" s="1" t="str">
        <f t="shared" si="10"/>
        <v>ACTIVITY CATEGORY 9</v>
      </c>
      <c r="B90" s="63">
        <f t="shared" si="11"/>
        <v>89</v>
      </c>
      <c r="C90" s="320" t="str">
        <f t="shared" si="8"/>
        <v>ACTIVITY CATEGORY 9 89</v>
      </c>
      <c r="D90" s="109">
        <v>9</v>
      </c>
      <c r="E90" s="65" t="str">
        <f t="shared" si="9"/>
        <v>ACTIVITY CATEGORY 9</v>
      </c>
    </row>
    <row r="91" spans="1:5" ht="15.75" customHeight="1">
      <c r="A91" s="1" t="str">
        <f t="shared" si="10"/>
        <v>ACTIVITY CATEGORY 9</v>
      </c>
      <c r="B91" s="63">
        <f t="shared" si="11"/>
        <v>90</v>
      </c>
      <c r="C91" s="320" t="str">
        <f t="shared" si="8"/>
        <v>ACTIVITY CATEGORY 9 90</v>
      </c>
      <c r="D91" s="109">
        <v>9</v>
      </c>
      <c r="E91" s="65" t="str">
        <f t="shared" si="9"/>
        <v>ACTIVITY CATEGORY 9</v>
      </c>
    </row>
    <row r="92" spans="1:5" ht="15.75" customHeight="1">
      <c r="A92" s="1" t="str">
        <f t="shared" si="10"/>
        <v>ACTIVITY CATEGORY 10</v>
      </c>
      <c r="B92" s="63">
        <f t="shared" si="11"/>
        <v>91</v>
      </c>
      <c r="C92" s="320" t="str">
        <f t="shared" si="8"/>
        <v>ACTIVITY CATEGORY 10 91</v>
      </c>
      <c r="D92" s="109">
        <v>10</v>
      </c>
      <c r="E92" s="65" t="str">
        <f t="shared" si="9"/>
        <v>ACTIVITY CATEGORY 10</v>
      </c>
    </row>
    <row r="93" spans="1:5" ht="15.75" customHeight="1">
      <c r="A93" s="1" t="str">
        <f t="shared" si="10"/>
        <v>ACTIVITY CATEGORY 10</v>
      </c>
      <c r="B93" s="63">
        <f t="shared" si="11"/>
        <v>92</v>
      </c>
      <c r="C93" s="320" t="str">
        <f t="shared" si="8"/>
        <v>ACTIVITY CATEGORY 10 92</v>
      </c>
      <c r="D93" s="109">
        <v>10</v>
      </c>
      <c r="E93" s="65" t="str">
        <f t="shared" si="9"/>
        <v>ACTIVITY CATEGORY 10</v>
      </c>
    </row>
    <row r="94" spans="1:5" ht="15.75" customHeight="1">
      <c r="A94" s="1" t="str">
        <f t="shared" si="10"/>
        <v>ACTIVITY CATEGORY 10</v>
      </c>
      <c r="B94" s="63">
        <f t="shared" si="11"/>
        <v>93</v>
      </c>
      <c r="C94" s="320" t="str">
        <f t="shared" si="8"/>
        <v>ACTIVITY CATEGORY 10 93</v>
      </c>
      <c r="D94" s="109">
        <v>10</v>
      </c>
      <c r="E94" s="65" t="str">
        <f t="shared" si="9"/>
        <v>ACTIVITY CATEGORY 10</v>
      </c>
    </row>
    <row r="95" spans="1:5" ht="15.75" customHeight="1">
      <c r="A95" s="1" t="str">
        <f t="shared" si="10"/>
        <v>ACTIVITY CATEGORY 10</v>
      </c>
      <c r="B95" s="63">
        <f t="shared" si="11"/>
        <v>94</v>
      </c>
      <c r="C95" s="320" t="str">
        <f t="shared" si="8"/>
        <v>ACTIVITY CATEGORY 10 94</v>
      </c>
      <c r="D95" s="109">
        <v>10</v>
      </c>
      <c r="E95" s="65" t="str">
        <f t="shared" si="9"/>
        <v>ACTIVITY CATEGORY 10</v>
      </c>
    </row>
    <row r="96" spans="1:5" ht="15.75" customHeight="1">
      <c r="A96" s="1" t="str">
        <f t="shared" si="10"/>
        <v>ACTIVITY CATEGORY 10</v>
      </c>
      <c r="B96" s="63">
        <f t="shared" si="11"/>
        <v>95</v>
      </c>
      <c r="C96" s="320" t="str">
        <f t="shared" si="8"/>
        <v>ACTIVITY CATEGORY 10 95</v>
      </c>
      <c r="D96" s="109">
        <v>10</v>
      </c>
      <c r="E96" s="65" t="str">
        <f t="shared" si="9"/>
        <v>ACTIVITY CATEGORY 10</v>
      </c>
    </row>
    <row r="97" spans="1:5" ht="15.75" customHeight="1">
      <c r="A97" s="1" t="str">
        <f t="shared" si="10"/>
        <v>ACTIVITY CATEGORY 10</v>
      </c>
      <c r="B97" s="63">
        <f t="shared" si="11"/>
        <v>96</v>
      </c>
      <c r="C97" s="320" t="str">
        <f t="shared" si="8"/>
        <v>ACTIVITY CATEGORY 10 96</v>
      </c>
      <c r="D97" s="109">
        <v>10</v>
      </c>
      <c r="E97" s="65" t="str">
        <f t="shared" si="9"/>
        <v>ACTIVITY CATEGORY 10</v>
      </c>
    </row>
    <row r="98" spans="1:5" ht="15.75" customHeight="1">
      <c r="A98" s="1" t="str">
        <f t="shared" si="10"/>
        <v>ACTIVITY CATEGORY 10</v>
      </c>
      <c r="B98" s="63">
        <f t="shared" si="11"/>
        <v>97</v>
      </c>
      <c r="C98" s="320" t="str">
        <f t="shared" si="8"/>
        <v>ACTIVITY CATEGORY 10 97</v>
      </c>
      <c r="D98" s="109">
        <v>10</v>
      </c>
      <c r="E98" s="65" t="str">
        <f t="shared" ref="E98:E101" si="12">VLOOKUP(D98,$G$2:$H$11,2,FALSE)</f>
        <v>ACTIVITY CATEGORY 10</v>
      </c>
    </row>
    <row r="99" spans="1:5" ht="15.75" customHeight="1">
      <c r="A99" s="1" t="str">
        <f t="shared" si="10"/>
        <v>ACTIVITY CATEGORY 10</v>
      </c>
      <c r="B99" s="63">
        <f t="shared" si="11"/>
        <v>98</v>
      </c>
      <c r="C99" s="320" t="str">
        <f t="shared" si="8"/>
        <v>ACTIVITY CATEGORY 10 98</v>
      </c>
      <c r="D99" s="109">
        <v>10</v>
      </c>
      <c r="E99" s="65" t="str">
        <f t="shared" si="12"/>
        <v>ACTIVITY CATEGORY 10</v>
      </c>
    </row>
    <row r="100" spans="1:5" ht="15.75" customHeight="1">
      <c r="A100" s="1" t="str">
        <f t="shared" si="10"/>
        <v>ACTIVITY CATEGORY 10</v>
      </c>
      <c r="B100" s="63">
        <f t="shared" si="11"/>
        <v>99</v>
      </c>
      <c r="C100" s="320" t="str">
        <f t="shared" si="8"/>
        <v>ACTIVITY CATEGORY 10 99</v>
      </c>
      <c r="D100" s="109">
        <v>10</v>
      </c>
      <c r="E100" s="65" t="str">
        <f t="shared" si="12"/>
        <v>ACTIVITY CATEGORY 10</v>
      </c>
    </row>
    <row r="101" spans="1:5" ht="15.75" customHeight="1">
      <c r="A101" s="1" t="str">
        <f t="shared" si="10"/>
        <v>ACTIVITY CATEGORY 10</v>
      </c>
      <c r="B101" s="66">
        <f t="shared" si="11"/>
        <v>100</v>
      </c>
      <c r="C101" s="320" t="str">
        <f t="shared" si="8"/>
        <v>ACTIVITY CATEGORY 10 100</v>
      </c>
      <c r="D101" s="110">
        <v>10</v>
      </c>
      <c r="E101" s="68" t="str">
        <f t="shared" si="12"/>
        <v>ACTIVITY CATEGORY 10</v>
      </c>
    </row>
    <row r="102" spans="1:5" ht="15.75" customHeight="1">
      <c r="B102" s="63"/>
    </row>
    <row r="103" spans="1:5" ht="15.75" customHeight="1">
      <c r="B103" s="63"/>
    </row>
  </sheetData>
  <sheetProtection password="CACF" sheet="1" objects="1" scenarios="1"/>
  <autoFilter ref="A1:H1"/>
  <pageMargins left="0.7" right="0.7" top="0.75" bottom="0.75" header="0.3" footer="0.3"/>
  <pageSetup paperSize="14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workbookViewId="0">
      <selection activeCell="H14" sqref="H14"/>
    </sheetView>
  </sheetViews>
  <sheetFormatPr defaultColWidth="14.44140625" defaultRowHeight="15.75" customHeight="1"/>
  <cols>
    <col min="1" max="1" width="7.6640625" bestFit="1" customWidth="1"/>
    <col min="2" max="2" width="33.33203125" bestFit="1" customWidth="1"/>
    <col min="3" max="3" width="14.33203125" bestFit="1" customWidth="1"/>
    <col min="4" max="4" width="33.33203125" bestFit="1" customWidth="1"/>
    <col min="6" max="6" width="20.44140625" customWidth="1"/>
    <col min="7" max="7" width="33.33203125" bestFit="1" customWidth="1"/>
  </cols>
  <sheetData>
    <row r="1" spans="1:30" ht="15.75" customHeight="1">
      <c r="A1" s="70" t="s">
        <v>41</v>
      </c>
      <c r="B1" s="71" t="s">
        <v>42</v>
      </c>
      <c r="C1" s="71" t="s">
        <v>43</v>
      </c>
      <c r="D1" s="72" t="s">
        <v>44</v>
      </c>
      <c r="E1" s="1"/>
      <c r="F1" s="70" t="s">
        <v>43</v>
      </c>
      <c r="G1" s="72" t="s">
        <v>44</v>
      </c>
      <c r="H1" s="1"/>
      <c r="I1" s="143" t="s">
        <v>213</v>
      </c>
      <c r="J1" s="144" t="s">
        <v>113</v>
      </c>
      <c r="K1" s="1"/>
      <c r="L1" s="1"/>
      <c r="M1" s="1"/>
      <c r="N1" s="1"/>
      <c r="O1" s="1"/>
      <c r="P1" s="1"/>
      <c r="Q1" s="1"/>
      <c r="R1" s="1"/>
      <c r="S1" s="1"/>
      <c r="T1" s="1"/>
      <c r="U1" s="1"/>
      <c r="V1" s="1"/>
      <c r="W1" s="1"/>
      <c r="X1" s="1"/>
      <c r="Y1" s="1"/>
    </row>
    <row r="2" spans="1:30" ht="15.75" customHeight="1">
      <c r="A2" s="63">
        <v>1</v>
      </c>
      <c r="B2" s="324" t="s">
        <v>45</v>
      </c>
      <c r="C2" s="64">
        <v>1</v>
      </c>
      <c r="D2" s="65" t="str">
        <f>VLOOKUP(C2,$F$2:$G$7,2,FALSE)</f>
        <v>Coastal Uplands</v>
      </c>
      <c r="E2" s="1"/>
      <c r="F2" s="63">
        <v>1</v>
      </c>
      <c r="G2" s="320" t="s">
        <v>46</v>
      </c>
      <c r="H2" s="1"/>
      <c r="I2" s="145" t="str">
        <f>G26</f>
        <v>Intensity</v>
      </c>
      <c r="J2" s="321" t="s">
        <v>214</v>
      </c>
      <c r="K2" s="1"/>
      <c r="L2" s="1"/>
      <c r="M2" s="1"/>
      <c r="N2" s="1"/>
      <c r="O2" s="1"/>
      <c r="P2" s="1"/>
      <c r="Q2" s="1"/>
      <c r="R2" s="1"/>
      <c r="S2" s="1"/>
      <c r="T2" s="1"/>
      <c r="U2" s="1"/>
      <c r="V2" s="1"/>
      <c r="W2" s="1"/>
      <c r="X2" s="1"/>
      <c r="Y2" s="1"/>
      <c r="Z2" s="1"/>
      <c r="AA2" s="1"/>
      <c r="AB2" s="4"/>
      <c r="AC2" s="1"/>
      <c r="AD2" s="1"/>
    </row>
    <row r="3" spans="1:30" ht="15.75" customHeight="1">
      <c r="A3" s="63">
        <v>2</v>
      </c>
      <c r="B3" s="324" t="s">
        <v>54</v>
      </c>
      <c r="C3" s="64">
        <v>2</v>
      </c>
      <c r="D3" s="65" t="str">
        <f t="shared" ref="D3:D13" si="0">VLOOKUP(C3,$F$2:$G$7,2,FALSE)</f>
        <v>Beaches &amp; Dunes</v>
      </c>
      <c r="F3" s="63">
        <v>2</v>
      </c>
      <c r="G3" s="320" t="s">
        <v>216</v>
      </c>
      <c r="I3" s="145" t="str">
        <f>G27</f>
        <v>Context</v>
      </c>
      <c r="J3" s="321" t="s">
        <v>211</v>
      </c>
    </row>
    <row r="4" spans="1:30" ht="15.75" customHeight="1">
      <c r="A4" s="63">
        <v>3</v>
      </c>
      <c r="B4" s="324" t="s">
        <v>55</v>
      </c>
      <c r="C4" s="64">
        <v>2</v>
      </c>
      <c r="D4" s="65" t="str">
        <f t="shared" si="0"/>
        <v>Beaches &amp; Dunes</v>
      </c>
      <c r="F4" s="63">
        <v>3</v>
      </c>
      <c r="G4" s="320" t="s">
        <v>215</v>
      </c>
      <c r="I4" s="146" t="str">
        <f>G28</f>
        <v>Duration</v>
      </c>
      <c r="J4" s="322" t="s">
        <v>212</v>
      </c>
    </row>
    <row r="5" spans="1:30" ht="15.75" customHeight="1">
      <c r="A5" s="63">
        <v>4</v>
      </c>
      <c r="B5" s="324" t="s">
        <v>47</v>
      </c>
      <c r="C5" s="64">
        <v>3</v>
      </c>
      <c r="D5" s="65" t="str">
        <f t="shared" si="0"/>
        <v>Tidal flats &amp; Rocky Intertidal</v>
      </c>
      <c r="F5" s="63">
        <v>4</v>
      </c>
      <c r="G5" s="320" t="s">
        <v>218</v>
      </c>
      <c r="I5" s="65"/>
    </row>
    <row r="6" spans="1:30" ht="15.75" customHeight="1">
      <c r="A6" s="63">
        <v>5</v>
      </c>
      <c r="B6" s="324" t="s">
        <v>48</v>
      </c>
      <c r="C6" s="64">
        <v>3</v>
      </c>
      <c r="D6" s="65" t="str">
        <f t="shared" si="0"/>
        <v>Tidal flats &amp; Rocky Intertidal</v>
      </c>
      <c r="F6" s="63">
        <v>5</v>
      </c>
      <c r="G6" s="320" t="s">
        <v>217</v>
      </c>
      <c r="I6" s="65"/>
    </row>
    <row r="7" spans="1:30" ht="15.75" customHeight="1">
      <c r="A7" s="63">
        <v>6</v>
      </c>
      <c r="B7" s="324" t="s">
        <v>49</v>
      </c>
      <c r="C7" s="64">
        <v>4</v>
      </c>
      <c r="D7" s="65" t="str">
        <f t="shared" si="0"/>
        <v>Marshes</v>
      </c>
      <c r="F7" s="63">
        <v>6</v>
      </c>
      <c r="G7" s="320" t="str">
        <f t="shared" ref="G7:G11" si="1">"HABITATS COMPLEX "&amp;F7</f>
        <v>HABITATS COMPLEX 6</v>
      </c>
    </row>
    <row r="8" spans="1:30" ht="15.75" customHeight="1">
      <c r="A8" s="63"/>
      <c r="B8" s="324"/>
      <c r="C8" s="64">
        <v>4</v>
      </c>
      <c r="D8" s="65" t="str">
        <f t="shared" si="0"/>
        <v>Marshes</v>
      </c>
      <c r="F8" s="74">
        <v>7</v>
      </c>
      <c r="G8" s="320" t="str">
        <f t="shared" si="1"/>
        <v>HABITATS COMPLEX 7</v>
      </c>
    </row>
    <row r="9" spans="1:30" ht="15.75" customHeight="1">
      <c r="A9" s="63">
        <v>8</v>
      </c>
      <c r="B9" s="324" t="s">
        <v>50</v>
      </c>
      <c r="C9" s="64">
        <v>5</v>
      </c>
      <c r="D9" s="65" t="str">
        <f t="shared" si="0"/>
        <v>Submersed Habitats</v>
      </c>
      <c r="F9" s="74">
        <v>8</v>
      </c>
      <c r="G9" s="320" t="str">
        <f t="shared" si="1"/>
        <v>HABITATS COMPLEX 8</v>
      </c>
    </row>
    <row r="10" spans="1:30" ht="15.75" customHeight="1">
      <c r="A10" s="63">
        <v>9</v>
      </c>
      <c r="B10" s="324" t="s">
        <v>51</v>
      </c>
      <c r="C10" s="64">
        <v>5</v>
      </c>
      <c r="D10" s="65" t="str">
        <f t="shared" si="0"/>
        <v>Submersed Habitats</v>
      </c>
      <c r="F10" s="74">
        <v>9</v>
      </c>
      <c r="G10" s="320" t="str">
        <f t="shared" si="1"/>
        <v>HABITATS COMPLEX 9</v>
      </c>
    </row>
    <row r="11" spans="1:30" ht="15.75" customHeight="1">
      <c r="A11" s="63">
        <v>10</v>
      </c>
      <c r="B11" s="324" t="s">
        <v>56</v>
      </c>
      <c r="C11" s="64">
        <v>5</v>
      </c>
      <c r="D11" s="65" t="str">
        <f t="shared" si="0"/>
        <v>Submersed Habitats</v>
      </c>
      <c r="F11" s="75">
        <v>10</v>
      </c>
      <c r="G11" s="320" t="str">
        <f t="shared" si="1"/>
        <v>HABITATS COMPLEX 10</v>
      </c>
    </row>
    <row r="12" spans="1:30" ht="15.75" customHeight="1">
      <c r="A12" s="63">
        <v>11</v>
      </c>
      <c r="B12" s="324" t="s">
        <v>52</v>
      </c>
      <c r="C12" s="64">
        <v>5</v>
      </c>
      <c r="D12" s="65" t="str">
        <f t="shared" si="0"/>
        <v>Submersed Habitats</v>
      </c>
    </row>
    <row r="13" spans="1:30" ht="15.75" customHeight="1">
      <c r="A13" s="63">
        <v>12</v>
      </c>
      <c r="B13" s="324" t="s">
        <v>53</v>
      </c>
      <c r="C13" s="64">
        <v>5</v>
      </c>
      <c r="D13" s="65" t="str">
        <f t="shared" si="0"/>
        <v>Submersed Habitats</v>
      </c>
    </row>
    <row r="14" spans="1:30" ht="15.75" customHeight="1">
      <c r="A14" s="66"/>
      <c r="B14" s="67"/>
      <c r="C14" s="67"/>
      <c r="D14" s="68"/>
    </row>
    <row r="15" spans="1:30" ht="15.75" customHeight="1">
      <c r="F15" s="113" t="s">
        <v>206</v>
      </c>
    </row>
    <row r="16" spans="1:30" ht="15.75" customHeight="1">
      <c r="F16" s="143" t="s">
        <v>207</v>
      </c>
      <c r="G16" s="144" t="s">
        <v>208</v>
      </c>
    </row>
    <row r="17" spans="6:11" ht="15.75" customHeight="1">
      <c r="F17" s="112" t="s">
        <v>108</v>
      </c>
      <c r="G17" s="320" t="s">
        <v>108</v>
      </c>
    </row>
    <row r="18" spans="6:11" ht="15.75" customHeight="1">
      <c r="F18" s="145" t="s">
        <v>75</v>
      </c>
      <c r="G18" s="323" t="s">
        <v>1</v>
      </c>
    </row>
    <row r="19" spans="6:11" ht="15.75" customHeight="1">
      <c r="F19" s="145" t="s">
        <v>75</v>
      </c>
      <c r="G19" s="323" t="s">
        <v>2</v>
      </c>
    </row>
    <row r="20" spans="6:11" ht="15.75" customHeight="1">
      <c r="F20" s="145" t="s">
        <v>75</v>
      </c>
      <c r="G20" s="323" t="s">
        <v>3</v>
      </c>
    </row>
    <row r="21" spans="6:11" ht="15.75" customHeight="1">
      <c r="F21" s="145" t="s">
        <v>75</v>
      </c>
      <c r="G21" s="323" t="s">
        <v>4</v>
      </c>
    </row>
    <row r="22" spans="6:11" ht="15.75" customHeight="1">
      <c r="F22" s="145" t="s">
        <v>75</v>
      </c>
      <c r="G22" s="323" t="s">
        <v>74</v>
      </c>
    </row>
    <row r="23" spans="6:11" ht="15.75" customHeight="1">
      <c r="F23" s="145" t="s">
        <v>75</v>
      </c>
      <c r="G23" s="323" t="s">
        <v>5</v>
      </c>
    </row>
    <row r="24" spans="6:11" ht="14.4">
      <c r="F24" s="145" t="s">
        <v>209</v>
      </c>
      <c r="G24" s="320" t="s">
        <v>75</v>
      </c>
    </row>
    <row r="25" spans="6:11" ht="14.4">
      <c r="F25" s="145" t="s">
        <v>205</v>
      </c>
      <c r="G25" s="320" t="s">
        <v>6</v>
      </c>
    </row>
    <row r="26" spans="6:11" ht="14.4">
      <c r="F26" s="145" t="s">
        <v>210</v>
      </c>
      <c r="G26" s="320" t="s">
        <v>9</v>
      </c>
    </row>
    <row r="27" spans="6:11" ht="14.4">
      <c r="F27" s="145" t="s">
        <v>210</v>
      </c>
      <c r="G27" s="320" t="s">
        <v>14</v>
      </c>
    </row>
    <row r="28" spans="6:11" ht="14.4">
      <c r="F28" s="146" t="s">
        <v>210</v>
      </c>
      <c r="G28" s="320" t="s">
        <v>15</v>
      </c>
      <c r="K28" s="1"/>
    </row>
    <row r="29" spans="6:11" ht="13.2">
      <c r="K29" s="1"/>
    </row>
    <row r="30" spans="6:11" ht="13.2">
      <c r="K30" s="1"/>
    </row>
  </sheetData>
  <sheetProtection password="CACF"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45" zoomScaleNormal="145" workbookViewId="0">
      <selection activeCell="G11" sqref="G11"/>
    </sheetView>
  </sheetViews>
  <sheetFormatPr defaultColWidth="14.44140625" defaultRowHeight="15.75" customHeight="1"/>
  <sheetData>
    <row r="1" spans="1:8" ht="15.75" customHeight="1">
      <c r="A1" s="70" t="s">
        <v>57</v>
      </c>
      <c r="B1" s="72" t="s">
        <v>58</v>
      </c>
      <c r="H1" s="1"/>
    </row>
    <row r="2" spans="1:8" ht="15.75" customHeight="1">
      <c r="A2" s="63">
        <v>0</v>
      </c>
      <c r="B2" s="65" t="s">
        <v>101</v>
      </c>
      <c r="H2" s="1"/>
    </row>
    <row r="3" spans="1:8" ht="15.75" customHeight="1">
      <c r="A3" s="63">
        <v>1</v>
      </c>
      <c r="B3" s="65" t="s">
        <v>102</v>
      </c>
      <c r="H3" s="1"/>
    </row>
    <row r="4" spans="1:8" ht="15.75" customHeight="1">
      <c r="A4" s="63">
        <v>2</v>
      </c>
      <c r="B4" s="65" t="s">
        <v>59</v>
      </c>
      <c r="H4" s="1"/>
    </row>
    <row r="5" spans="1:8" ht="15.75" customHeight="1">
      <c r="A5" s="66">
        <v>3</v>
      </c>
      <c r="B5" s="68" t="s">
        <v>60</v>
      </c>
    </row>
    <row r="6" spans="1:8" ht="15.75" customHeight="1">
      <c r="A6" s="1"/>
      <c r="B6" s="1"/>
    </row>
    <row r="7" spans="1:8" ht="15.75" customHeight="1">
      <c r="A7" s="1" t="s">
        <v>100</v>
      </c>
    </row>
    <row r="8" spans="1:8" ht="15.75" customHeight="1">
      <c r="A8" s="1" t="s">
        <v>61</v>
      </c>
    </row>
    <row r="9" spans="1:8" ht="15.75" customHeight="1">
      <c r="A9" s="1" t="s">
        <v>62</v>
      </c>
    </row>
    <row r="10" spans="1:8" ht="15.75" customHeight="1">
      <c r="A10" s="1"/>
    </row>
    <row r="11" spans="1:8" ht="15.75" customHeight="1">
      <c r="A11" s="1" t="s">
        <v>63</v>
      </c>
    </row>
    <row r="12" spans="1:8" ht="15.75" customHeight="1">
      <c r="A12" s="1" t="s">
        <v>7</v>
      </c>
    </row>
    <row r="13" spans="1:8" ht="15.75" customHeight="1">
      <c r="A13" s="1" t="s">
        <v>8</v>
      </c>
    </row>
    <row r="15" spans="1:8" ht="15.75" customHeight="1">
      <c r="A15" s="1" t="s">
        <v>15</v>
      </c>
    </row>
    <row r="16" spans="1:8" ht="15.75" customHeight="1">
      <c r="A16" s="1" t="s">
        <v>64</v>
      </c>
    </row>
    <row r="17" spans="1:1" ht="15.75" customHeight="1">
      <c r="A17" s="1" t="s">
        <v>65</v>
      </c>
    </row>
    <row r="18" spans="1:1" ht="15.75" customHeight="1">
      <c r="A18" s="1"/>
    </row>
    <row r="19" spans="1:1" ht="15.75" customHeight="1">
      <c r="A19" s="1" t="s">
        <v>66</v>
      </c>
    </row>
    <row r="20" spans="1:1" ht="15.75" customHeight="1">
      <c r="A20" s="1" t="s">
        <v>67</v>
      </c>
    </row>
    <row r="21" spans="1:1" ht="15.75" customHeight="1">
      <c r="A21" s="1" t="s">
        <v>68</v>
      </c>
    </row>
  </sheetData>
  <sheetProtection password="CACF"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2"/>
  <sheetViews>
    <sheetView workbookViewId="0">
      <selection activeCell="G11" sqref="G11"/>
    </sheetView>
  </sheetViews>
  <sheetFormatPr defaultColWidth="14.44140625" defaultRowHeight="15.75" customHeight="1"/>
  <cols>
    <col min="1" max="1" width="7.44140625" bestFit="1" customWidth="1"/>
    <col min="2" max="2" width="37.33203125" customWidth="1"/>
    <col min="3" max="3" width="5.88671875" customWidth="1"/>
    <col min="4" max="4" width="40.88671875" customWidth="1"/>
    <col min="5" max="5" width="5.6640625" customWidth="1"/>
    <col min="6" max="11" width="9.44140625" customWidth="1"/>
    <col min="12" max="12" width="11.109375" bestFit="1" customWidth="1"/>
  </cols>
  <sheetData>
    <row r="1" spans="1:12" ht="15.75" customHeight="1">
      <c r="A1" s="2"/>
      <c r="B1" s="2"/>
      <c r="C1" s="2"/>
      <c r="D1" s="2"/>
      <c r="E1" s="2"/>
      <c r="F1" s="2">
        <v>2</v>
      </c>
      <c r="G1" s="2">
        <v>3</v>
      </c>
      <c r="H1" s="2">
        <v>4</v>
      </c>
      <c r="I1" s="2">
        <v>5</v>
      </c>
      <c r="J1" s="2">
        <v>6</v>
      </c>
      <c r="K1" s="2">
        <v>7</v>
      </c>
      <c r="L1" s="2">
        <v>8</v>
      </c>
    </row>
    <row r="2" spans="1:12" ht="15.75" customHeight="1">
      <c r="A2" s="2" t="s">
        <v>17</v>
      </c>
      <c r="B2" s="2" t="s">
        <v>69</v>
      </c>
      <c r="C2" s="2" t="s">
        <v>43</v>
      </c>
      <c r="D2" s="2" t="s">
        <v>44</v>
      </c>
      <c r="E2" s="2" t="s">
        <v>70</v>
      </c>
      <c r="F2" s="2" t="s">
        <v>71</v>
      </c>
      <c r="G2" s="2" t="s">
        <v>2</v>
      </c>
      <c r="H2" s="2" t="s">
        <v>3</v>
      </c>
      <c r="I2" s="2" t="s">
        <v>4</v>
      </c>
      <c r="J2" s="2" t="s">
        <v>72</v>
      </c>
      <c r="K2" s="2" t="s">
        <v>5</v>
      </c>
      <c r="L2" s="2" t="s">
        <v>73</v>
      </c>
    </row>
    <row r="3" spans="1:12" ht="15.75" customHeight="1">
      <c r="A3" s="1">
        <v>1</v>
      </c>
      <c r="B3" t="str">
        <f>VLOOKUP(A3,ACTIVITIES!$B$2:$C$110,2,FALSE)</f>
        <v>Substation and switchyard construction</v>
      </c>
      <c r="C3" s="1">
        <v>1</v>
      </c>
      <c r="D3" s="1" t="str">
        <f>VLOOKUP(C3,HABITATS!$F$2:$G$13,2,FALSE)</f>
        <v>Coastal Uplands</v>
      </c>
      <c r="E3" s="1" t="str">
        <f t="shared" ref="E3:E180" si="0">D3&amp;B3</f>
        <v>Coastal UplandsSubstation and switchyard construction</v>
      </c>
      <c r="F3" s="3">
        <f>VLOOKUP($B3,'COASTAL UPLANDS'!$B$15:$I$124,F$1,FALSE)</f>
        <v>3</v>
      </c>
      <c r="G3" s="3">
        <f>VLOOKUP($B3,'COASTAL UPLANDS'!$B$15:$I$124,G$1,FALSE)</f>
        <v>3</v>
      </c>
      <c r="H3" s="3">
        <f>VLOOKUP($B3,'COASTAL UPLANDS'!$B$15:$I$124,H$1,FALSE)</f>
        <v>3</v>
      </c>
      <c r="I3" s="3">
        <f>VLOOKUP($B3,'COASTAL UPLANDS'!$B$15:$I$124,I$1,FALSE)</f>
        <v>3</v>
      </c>
      <c r="J3" s="3">
        <f>VLOOKUP($B3,'COASTAL UPLANDS'!$B$15:$I$124,J$1,FALSE)</f>
        <v>2</v>
      </c>
      <c r="K3" s="3">
        <f>VLOOKUP($B3,'COASTAL UPLANDS'!$B$15:$I$124,K$1,FALSE)</f>
        <v>2</v>
      </c>
      <c r="L3" s="3">
        <f>VLOOKUP($B3,'COASTAL UPLANDS'!$B$15:$I$124,L$1,FALSE)</f>
        <v>3</v>
      </c>
    </row>
    <row r="4" spans="1:12" ht="15.75" customHeight="1">
      <c r="A4">
        <v>1</v>
      </c>
      <c r="B4" t="str">
        <f>VLOOKUP(A4,ACTIVITIES!$B$2:$C$110,2,FALSE)</f>
        <v>Substation and switchyard construction</v>
      </c>
      <c r="C4" s="1">
        <v>2</v>
      </c>
      <c r="D4" s="1" t="str">
        <f>VLOOKUP(C4,HABITATS!$F$2:$G$13,2,FALSE)</f>
        <v>Beaches &amp; Dunes</v>
      </c>
      <c r="E4" s="1" t="str">
        <f t="shared" si="0"/>
        <v>Beaches &amp; DunesSubstation and switchyard construction</v>
      </c>
      <c r="F4" s="3">
        <f>VLOOKUP($B4,'BEACHES &amp; DUNES'!$B$15:$I$124,F$1,FALSE)</f>
        <v>1</v>
      </c>
      <c r="G4" s="3">
        <f>VLOOKUP($B4,'BEACHES &amp; DUNES'!$B$15:$I$124,G$1,FALSE)</f>
        <v>2</v>
      </c>
      <c r="H4" s="3">
        <f>VLOOKUP($B4,'BEACHES &amp; DUNES'!$B$15:$I$124,H$1,FALSE)</f>
        <v>0</v>
      </c>
      <c r="I4" s="3">
        <f>VLOOKUP($B4,'BEACHES &amp; DUNES'!$B$15:$I$124,I$1,FALSE)</f>
        <v>0</v>
      </c>
      <c r="J4" s="3">
        <f>VLOOKUP($B4,'BEACHES &amp; DUNES'!$B$15:$I$124,J$1,FALSE)</f>
        <v>1</v>
      </c>
      <c r="K4" s="3">
        <f>VLOOKUP($B4,'BEACHES &amp; DUNES'!$B$15:$I$124,K$1,FALSE)</f>
        <v>2</v>
      </c>
      <c r="L4" s="3">
        <f>VLOOKUP($B4,'BEACHES &amp; DUNES'!$B$15:$I$124,L$1,FALSE)</f>
        <v>2</v>
      </c>
    </row>
    <row r="5" spans="1:12" ht="15.75" customHeight="1">
      <c r="A5">
        <v>1</v>
      </c>
      <c r="B5" t="str">
        <f>VLOOKUP(A5,ACTIVITIES!$B$2:$C$110,2,FALSE)</f>
        <v>Substation and switchyard construction</v>
      </c>
      <c r="C5" s="1">
        <v>3</v>
      </c>
      <c r="D5" s="1" t="str">
        <f>VLOOKUP(C5,HABITATS!$F$2:$G$13,2,FALSE)</f>
        <v>Tidal flats &amp; Rocky Intertidal</v>
      </c>
      <c r="E5" s="1" t="str">
        <f t="shared" si="0"/>
        <v>Tidal flats &amp; Rocky IntertidalSubstation and switchyard construction</v>
      </c>
      <c r="F5" s="3">
        <f>VLOOKUP($B5,'TIDAL FLATS &amp; ROCKY INTERTIDAL'!$B$15:$I$124,F$1,FALSE)</f>
        <v>1</v>
      </c>
      <c r="G5" s="3">
        <f>VLOOKUP($B5,'TIDAL FLATS &amp; ROCKY INTERTIDAL'!$B$15:$I$124,G$1,FALSE)</f>
        <v>2</v>
      </c>
      <c r="H5" s="3">
        <f>VLOOKUP($B5,'TIDAL FLATS &amp; ROCKY INTERTIDAL'!$B$15:$I$124,H$1,FALSE)</f>
        <v>0</v>
      </c>
      <c r="I5" s="3">
        <f>VLOOKUP($B5,'TIDAL FLATS &amp; ROCKY INTERTIDAL'!$B$15:$I$124,I$1,FALSE)</f>
        <v>0</v>
      </c>
      <c r="J5" s="3">
        <f>VLOOKUP($B5,'TIDAL FLATS &amp; ROCKY INTERTIDAL'!$B$15:$I$124,J$1,FALSE)</f>
        <v>1</v>
      </c>
      <c r="K5" s="3">
        <f>VLOOKUP($B5,'TIDAL FLATS &amp; ROCKY INTERTIDAL'!$B$15:$I$124,K$1,FALSE)</f>
        <v>2</v>
      </c>
      <c r="L5" s="3">
        <f>VLOOKUP($B5,'TIDAL FLATS &amp; ROCKY INTERTIDAL'!$B$15:$I$124,L$1,FALSE)</f>
        <v>2</v>
      </c>
    </row>
    <row r="6" spans="1:12" ht="15.75" customHeight="1">
      <c r="A6">
        <v>1</v>
      </c>
      <c r="B6" t="str">
        <f>VLOOKUP(A6,ACTIVITIES!$B$2:$C$110,2,FALSE)</f>
        <v>Substation and switchyard construction</v>
      </c>
      <c r="C6" s="1">
        <v>4</v>
      </c>
      <c r="D6" s="1" t="str">
        <f>VLOOKUP(C6,HABITATS!$F$2:$G$13,2,FALSE)</f>
        <v>Marshes</v>
      </c>
      <c r="E6" s="1" t="str">
        <f t="shared" si="0"/>
        <v>MarshesSubstation and switchyard construction</v>
      </c>
      <c r="F6" s="3">
        <f>VLOOKUP($B6,MARSHES!$B$15:$I$124,F$1,FALSE)</f>
        <v>1</v>
      </c>
      <c r="G6" s="3">
        <f>VLOOKUP($B6,MARSHES!$B$15:$I$124,G$1,FALSE)</f>
        <v>2</v>
      </c>
      <c r="H6" s="3">
        <f>VLOOKUP($B6,MARSHES!$B$15:$I$124,H$1,FALSE)</f>
        <v>0</v>
      </c>
      <c r="I6" s="3">
        <f>VLOOKUP($B6,MARSHES!$B$15:$I$124,I$1,FALSE)</f>
        <v>0</v>
      </c>
      <c r="J6" s="3">
        <f>VLOOKUP($B6,MARSHES!$B$15:$I$124,J$1,FALSE)</f>
        <v>1</v>
      </c>
      <c r="K6" s="3">
        <f>VLOOKUP($B6,MARSHES!$B$15:$I$124,K$1,FALSE)</f>
        <v>2</v>
      </c>
      <c r="L6" s="3">
        <f>VLOOKUP($B6,MARSHES!$B$15:$I$124,L$1,FALSE)</f>
        <v>2</v>
      </c>
    </row>
    <row r="7" spans="1:12" ht="15.75" customHeight="1">
      <c r="A7">
        <v>1</v>
      </c>
      <c r="B7" t="str">
        <f>VLOOKUP(A7,ACTIVITIES!$B$2:$C$110,2,FALSE)</f>
        <v>Substation and switchyard construction</v>
      </c>
      <c r="C7" s="1">
        <v>5</v>
      </c>
      <c r="D7" s="1" t="str">
        <f>VLOOKUP(C7,HABITATS!$F$2:$G$13,2,FALSE)</f>
        <v>Submersed Habitats</v>
      </c>
      <c r="E7" s="1" t="str">
        <f t="shared" si="0"/>
        <v>Submersed HabitatsSubstation and switchyard construction</v>
      </c>
      <c r="F7" s="3">
        <f>VLOOKUP($B7,'SUBMERSED HABITATS'!$B$15:$I$124,F$1,FALSE)</f>
        <v>0</v>
      </c>
      <c r="G7" s="3">
        <f>VLOOKUP($B7,'SUBMERSED HABITATS'!$B$15:$I$124,G$1,FALSE)</f>
        <v>2</v>
      </c>
      <c r="H7" s="3">
        <f>VLOOKUP($B7,'SUBMERSED HABITATS'!$B$15:$I$124,H$1,FALSE)</f>
        <v>0</v>
      </c>
      <c r="I7" s="3">
        <f>VLOOKUP($B7,'SUBMERSED HABITATS'!$B$15:$I$124,I$1,FALSE)</f>
        <v>0</v>
      </c>
      <c r="J7" s="3">
        <f>VLOOKUP($B7,'SUBMERSED HABITATS'!$B$15:$I$124,J$1,FALSE)</f>
        <v>1</v>
      </c>
      <c r="K7" s="3">
        <f>VLOOKUP($B7,'SUBMERSED HABITATS'!$B$15:$I$124,K$1,FALSE)</f>
        <v>2</v>
      </c>
      <c r="L7" s="3">
        <f>VLOOKUP($B7,'SUBMERSED HABITATS'!$B$15:$I$124,L$1,FALSE)</f>
        <v>2</v>
      </c>
    </row>
    <row r="8" spans="1:12" ht="15.75" customHeight="1">
      <c r="A8">
        <v>1</v>
      </c>
      <c r="B8" t="str">
        <f>VLOOKUP(A8,ACTIVITIES!$B$2:$C$110,2,FALSE)</f>
        <v>Substation and switchyard construction</v>
      </c>
      <c r="C8" s="1">
        <v>6</v>
      </c>
      <c r="D8" s="1" t="str">
        <f>VLOOKUP(C8,HABITATS!$F$2:$G$13,2,FALSE)</f>
        <v>HABITATS COMPLEX 6</v>
      </c>
      <c r="E8" s="1" t="str">
        <f t="shared" si="0"/>
        <v>HABITATS COMPLEX 6Substation and switchyard construction</v>
      </c>
      <c r="F8" s="3">
        <f>VLOOKUP($B8,'HABITATS COMPLEX 6'!$B$15:$I$124,F$1,FALSE)</f>
        <v>0</v>
      </c>
      <c r="G8" s="3">
        <f>VLOOKUP($B8,'HABITATS COMPLEX 6'!$B$15:$I$124,G$1,FALSE)</f>
        <v>0</v>
      </c>
      <c r="H8" s="3">
        <f>VLOOKUP($B8,'HABITATS COMPLEX 6'!$B$15:$I$124,H$1,FALSE)</f>
        <v>0</v>
      </c>
      <c r="I8" s="3">
        <f>VLOOKUP($B8,'HABITATS COMPLEX 6'!$B$15:$I$124,I$1,FALSE)</f>
        <v>0</v>
      </c>
      <c r="J8" s="3">
        <f>VLOOKUP($B8,'HABITATS COMPLEX 6'!$B$15:$I$124,J$1,FALSE)</f>
        <v>0</v>
      </c>
      <c r="K8" s="3">
        <f>VLOOKUP($B8,'HABITATS COMPLEX 6'!$B$15:$I$124,K$1,FALSE)</f>
        <v>0</v>
      </c>
      <c r="L8" s="3" t="str">
        <f>VLOOKUP($B8,'HABITATS COMPLEX 6'!$B$15:$I$124,L$1,FALSE)</f>
        <v/>
      </c>
    </row>
    <row r="9" spans="1:12" ht="15.75" customHeight="1">
      <c r="A9">
        <v>1</v>
      </c>
      <c r="B9" t="str">
        <f>VLOOKUP(A9,ACTIVITIES!$B$2:$C$110,2,FALSE)</f>
        <v>Substation and switchyard construction</v>
      </c>
      <c r="C9" s="1">
        <v>7</v>
      </c>
      <c r="D9" s="1" t="str">
        <f>VLOOKUP(C9,HABITATS!$F$2:$G$13,2,FALSE)</f>
        <v>HABITATS COMPLEX 7</v>
      </c>
      <c r="E9" s="1" t="str">
        <f t="shared" si="0"/>
        <v>HABITATS COMPLEX 7Substation and switchyard construction</v>
      </c>
      <c r="F9" s="3">
        <f>VLOOKUP($B9,'HABITATS COMPLEX 7'!$B$15:$I$124,F$1,FALSE)</f>
        <v>0</v>
      </c>
      <c r="G9" s="3">
        <f>VLOOKUP($B9,'HABITATS COMPLEX 7'!$B$15:$I$124,G$1,FALSE)</f>
        <v>0</v>
      </c>
      <c r="H9" s="3">
        <f>VLOOKUP($B9,'HABITATS COMPLEX 7'!$B$15:$I$124,H$1,FALSE)</f>
        <v>0</v>
      </c>
      <c r="I9" s="3">
        <f>VLOOKUP($B9,'HABITATS COMPLEX 7'!$B$15:$I$124,I$1,FALSE)</f>
        <v>0</v>
      </c>
      <c r="J9" s="3">
        <f>VLOOKUP($B9,'HABITATS COMPLEX 7'!$B$15:$I$124,J$1,FALSE)</f>
        <v>0</v>
      </c>
      <c r="K9" s="3">
        <f>VLOOKUP($B9,'HABITATS COMPLEX 7'!$B$15:$I$124,K$1,FALSE)</f>
        <v>0</v>
      </c>
      <c r="L9" s="3" t="str">
        <f>VLOOKUP($B9,'HABITATS COMPLEX 7'!$B$15:$I$124,L$1,FALSE)</f>
        <v/>
      </c>
    </row>
    <row r="10" spans="1:12" ht="15.75" customHeight="1">
      <c r="A10">
        <v>1</v>
      </c>
      <c r="B10" t="str">
        <f>VLOOKUP(A10,ACTIVITIES!$B$2:$C$110,2,FALSE)</f>
        <v>Substation and switchyard construction</v>
      </c>
      <c r="C10" s="1">
        <v>8</v>
      </c>
      <c r="D10" s="1" t="str">
        <f>VLOOKUP(C10,HABITATS!$F$2:$G$13,2,FALSE)</f>
        <v>HABITATS COMPLEX 8</v>
      </c>
      <c r="E10" s="1" t="str">
        <f t="shared" si="0"/>
        <v>HABITATS COMPLEX 8Substation and switchyard construction</v>
      </c>
      <c r="F10" s="3">
        <f>VLOOKUP($B10,'HABITATS COMPLEX 8'!$B$15:$I$124,F$1,FALSE)</f>
        <v>0</v>
      </c>
      <c r="G10" s="3">
        <f>VLOOKUP($B10,'HABITATS COMPLEX 8'!$B$15:$I$124,G$1,FALSE)</f>
        <v>0</v>
      </c>
      <c r="H10" s="3">
        <f>VLOOKUP($B10,'HABITATS COMPLEX 8'!$B$15:$I$124,H$1,FALSE)</f>
        <v>0</v>
      </c>
      <c r="I10" s="3">
        <f>VLOOKUP($B10,'HABITATS COMPLEX 8'!$B$15:$I$124,I$1,FALSE)</f>
        <v>0</v>
      </c>
      <c r="J10" s="3">
        <f>VLOOKUP($B10,'HABITATS COMPLEX 8'!$B$15:$I$124,J$1,FALSE)</f>
        <v>0</v>
      </c>
      <c r="K10" s="3">
        <f>VLOOKUP($B10,'HABITATS COMPLEX 8'!$B$15:$I$124,K$1,FALSE)</f>
        <v>0</v>
      </c>
      <c r="L10" s="3" t="str">
        <f>VLOOKUP($B10,'HABITATS COMPLEX 8'!$B$15:$I$124,L$1,FALSE)</f>
        <v/>
      </c>
    </row>
    <row r="11" spans="1:12" ht="15.75" customHeight="1">
      <c r="A11">
        <v>1</v>
      </c>
      <c r="B11" t="str">
        <f>VLOOKUP(A11,ACTIVITIES!$B$2:$C$110,2,FALSE)</f>
        <v>Substation and switchyard construction</v>
      </c>
      <c r="C11" s="1">
        <v>9</v>
      </c>
      <c r="D11" s="1" t="str">
        <f>VLOOKUP(C11,HABITATS!$F$2:$G$13,2,FALSE)</f>
        <v>HABITATS COMPLEX 9</v>
      </c>
      <c r="E11" s="1" t="str">
        <f t="shared" si="0"/>
        <v>HABITATS COMPLEX 9Substation and switchyard construction</v>
      </c>
      <c r="F11" s="3">
        <f>VLOOKUP($B11,'HABITATS COMPLEX 9'!$B$15:$I$124,F$1,FALSE)</f>
        <v>0</v>
      </c>
      <c r="G11" s="3">
        <f>VLOOKUP($B11,'HABITATS COMPLEX 9'!$B$15:$I$124,G$1,FALSE)</f>
        <v>0</v>
      </c>
      <c r="H11" s="3">
        <f>VLOOKUP($B11,'HABITATS COMPLEX 9'!$B$15:$I$124,H$1,FALSE)</f>
        <v>0</v>
      </c>
      <c r="I11" s="3">
        <f>VLOOKUP($B11,'HABITATS COMPLEX 9'!$B$15:$I$124,I$1,FALSE)</f>
        <v>0</v>
      </c>
      <c r="J11" s="3">
        <f>VLOOKUP($B11,'HABITATS COMPLEX 9'!$B$15:$I$124,J$1,FALSE)</f>
        <v>0</v>
      </c>
      <c r="K11" s="3">
        <f>VLOOKUP($B11,'HABITATS COMPLEX 9'!$B$15:$I$124,K$1,FALSE)</f>
        <v>0</v>
      </c>
      <c r="L11" s="3" t="str">
        <f>VLOOKUP($B11,'HABITATS COMPLEX 9'!$B$15:$I$124,L$1,FALSE)</f>
        <v/>
      </c>
    </row>
    <row r="12" spans="1:12" ht="15.75" customHeight="1">
      <c r="A12">
        <v>1</v>
      </c>
      <c r="B12" t="str">
        <f>VLOOKUP(A12,ACTIVITIES!$B$2:$C$110,2,FALSE)</f>
        <v>Substation and switchyard construction</v>
      </c>
      <c r="C12" s="1">
        <v>10</v>
      </c>
      <c r="D12" s="1" t="str">
        <f>VLOOKUP(C12,HABITATS!$F$2:$G$13,2,FALSE)</f>
        <v>HABITATS COMPLEX 10</v>
      </c>
      <c r="E12" s="1" t="str">
        <f t="shared" si="0"/>
        <v>HABITATS COMPLEX 10Substation and switchyard construction</v>
      </c>
      <c r="F12" s="3">
        <f>VLOOKUP($B12,'HABITATS COMPLEX 10'!$B$15:$I$124,F$1,FALSE)</f>
        <v>0</v>
      </c>
      <c r="G12" s="3">
        <f>VLOOKUP($B12,'HABITATS COMPLEX 10'!$B$15:$I$124,G$1,FALSE)</f>
        <v>0</v>
      </c>
      <c r="H12" s="3">
        <f>VLOOKUP($B12,'HABITATS COMPLEX 10'!$B$15:$I$124,H$1,FALSE)</f>
        <v>0</v>
      </c>
      <c r="I12" s="3">
        <f>VLOOKUP($B12,'HABITATS COMPLEX 10'!$B$15:$I$124,I$1,FALSE)</f>
        <v>0</v>
      </c>
      <c r="J12" s="3">
        <f>VLOOKUP($B12,'HABITATS COMPLEX 10'!$B$15:$I$124,J$1,FALSE)</f>
        <v>0</v>
      </c>
      <c r="K12" s="3">
        <f>VLOOKUP($B12,'HABITATS COMPLEX 10'!$B$15:$I$124,K$1,FALSE)</f>
        <v>0</v>
      </c>
      <c r="L12" s="3" t="str">
        <f>VLOOKUP($B12,'HABITATS COMPLEX 10'!$B$15:$I$124,L$1,FALSE)</f>
        <v/>
      </c>
    </row>
    <row r="13" spans="1:12" ht="15.75" customHeight="1">
      <c r="A13">
        <f>A3+1</f>
        <v>2</v>
      </c>
      <c r="B13" t="str">
        <f>VLOOKUP(A13,ACTIVITIES!$B$2:$C$110,2,FALSE)</f>
        <v>Install overhead cable and taller utility poles</v>
      </c>
      <c r="C13" s="1">
        <v>1</v>
      </c>
      <c r="D13" s="1" t="str">
        <f>VLOOKUP(C13,HABITATS!$F$2:$G$13,2,FALSE)</f>
        <v>Coastal Uplands</v>
      </c>
      <c r="E13" s="1" t="str">
        <f t="shared" si="0"/>
        <v>Coastal UplandsInstall overhead cable and taller utility poles</v>
      </c>
      <c r="F13" s="3">
        <f>VLOOKUP($B13,'COASTAL UPLANDS'!$B$15:$I$124,F$1,FALSE)</f>
        <v>2</v>
      </c>
      <c r="G13" s="3">
        <f>VLOOKUP($B13,'COASTAL UPLANDS'!$B$15:$I$124,G$1,FALSE)</f>
        <v>2</v>
      </c>
      <c r="H13" s="3">
        <f>VLOOKUP($B13,'COASTAL UPLANDS'!$B$15:$I$124,H$1,FALSE)</f>
        <v>2</v>
      </c>
      <c r="I13" s="3">
        <f>VLOOKUP($B13,'COASTAL UPLANDS'!$B$15:$I$124,I$1,FALSE)</f>
        <v>2</v>
      </c>
      <c r="J13" s="3">
        <f>VLOOKUP($B13,'COASTAL UPLANDS'!$B$15:$I$124,J$1,FALSE)</f>
        <v>2</v>
      </c>
      <c r="K13" s="3">
        <f>VLOOKUP($B13,'COASTAL UPLANDS'!$B$15:$I$124,K$1,FALSE)</f>
        <v>2</v>
      </c>
      <c r="L13" s="3">
        <f>VLOOKUP($B13,'COASTAL UPLANDS'!$B$15:$I$124,L$1,FALSE)</f>
        <v>2</v>
      </c>
    </row>
    <row r="14" spans="1:12" ht="15.75" customHeight="1">
      <c r="A14">
        <f t="shared" ref="A14:A77" si="1">A4+1</f>
        <v>2</v>
      </c>
      <c r="B14" t="str">
        <f>VLOOKUP(A14,ACTIVITIES!$B$2:$C$110,2,FALSE)</f>
        <v>Install overhead cable and taller utility poles</v>
      </c>
      <c r="C14" s="1">
        <v>2</v>
      </c>
      <c r="D14" s="1" t="str">
        <f>VLOOKUP(C14,HABITATS!$F$2:$G$13,2,FALSE)</f>
        <v>Beaches &amp; Dunes</v>
      </c>
      <c r="E14" s="1" t="str">
        <f t="shared" si="0"/>
        <v>Beaches &amp; DunesInstall overhead cable and taller utility poles</v>
      </c>
      <c r="F14" s="3">
        <f>VLOOKUP($B14,'BEACHES &amp; DUNES'!$B$15:$I$124,F$1,FALSE)</f>
        <v>0</v>
      </c>
      <c r="G14" s="3">
        <f>VLOOKUP($B14,'BEACHES &amp; DUNES'!$B$15:$I$124,G$1,FALSE)</f>
        <v>2</v>
      </c>
      <c r="H14" s="3">
        <f>VLOOKUP($B14,'BEACHES &amp; DUNES'!$B$15:$I$124,H$1,FALSE)</f>
        <v>0</v>
      </c>
      <c r="I14" s="3">
        <f>VLOOKUP($B14,'BEACHES &amp; DUNES'!$B$15:$I$124,I$1,FALSE)</f>
        <v>0</v>
      </c>
      <c r="J14" s="3">
        <f>VLOOKUP($B14,'BEACHES &amp; DUNES'!$B$15:$I$124,J$1,FALSE)</f>
        <v>1</v>
      </c>
      <c r="K14" s="3">
        <f>VLOOKUP($B14,'BEACHES &amp; DUNES'!$B$15:$I$124,K$1,FALSE)</f>
        <v>2</v>
      </c>
      <c r="L14" s="3">
        <f>VLOOKUP($B14,'BEACHES &amp; DUNES'!$B$15:$I$124,L$1,FALSE)</f>
        <v>2</v>
      </c>
    </row>
    <row r="15" spans="1:12" ht="15.75" customHeight="1">
      <c r="A15">
        <f t="shared" si="1"/>
        <v>2</v>
      </c>
      <c r="B15" t="str">
        <f>VLOOKUP(A15,ACTIVITIES!$B$2:$C$110,2,FALSE)</f>
        <v>Install overhead cable and taller utility poles</v>
      </c>
      <c r="C15" s="1">
        <v>3</v>
      </c>
      <c r="D15" s="1" t="str">
        <f>VLOOKUP(C15,HABITATS!$F$2:$G$13,2,FALSE)</f>
        <v>Tidal flats &amp; Rocky Intertidal</v>
      </c>
      <c r="E15" s="1" t="str">
        <f t="shared" si="0"/>
        <v>Tidal flats &amp; Rocky IntertidalInstall overhead cable and taller utility poles</v>
      </c>
      <c r="F15" s="3">
        <f>VLOOKUP($B15,'TIDAL FLATS &amp; ROCKY INTERTIDAL'!$B$15:$I$124,F$1,FALSE)</f>
        <v>0</v>
      </c>
      <c r="G15" s="3">
        <f>VLOOKUP($B15,'TIDAL FLATS &amp; ROCKY INTERTIDAL'!$B$15:$I$124,G$1,FALSE)</f>
        <v>2</v>
      </c>
      <c r="H15" s="3">
        <f>VLOOKUP($B15,'TIDAL FLATS &amp; ROCKY INTERTIDAL'!$B$15:$I$124,H$1,FALSE)</f>
        <v>0</v>
      </c>
      <c r="I15" s="3">
        <f>VLOOKUP($B15,'TIDAL FLATS &amp; ROCKY INTERTIDAL'!$B$15:$I$124,I$1,FALSE)</f>
        <v>0</v>
      </c>
      <c r="J15" s="3">
        <f>VLOOKUP($B15,'TIDAL FLATS &amp; ROCKY INTERTIDAL'!$B$15:$I$124,J$1,FALSE)</f>
        <v>1</v>
      </c>
      <c r="K15" s="3">
        <f>VLOOKUP($B15,'TIDAL FLATS &amp; ROCKY INTERTIDAL'!$B$15:$I$124,K$1,FALSE)</f>
        <v>2</v>
      </c>
      <c r="L15" s="3">
        <f>VLOOKUP($B15,'TIDAL FLATS &amp; ROCKY INTERTIDAL'!$B$15:$I$124,L$1,FALSE)</f>
        <v>2</v>
      </c>
    </row>
    <row r="16" spans="1:12" ht="15.75" customHeight="1">
      <c r="A16">
        <f t="shared" si="1"/>
        <v>2</v>
      </c>
      <c r="B16" t="str">
        <f>VLOOKUP(A16,ACTIVITIES!$B$2:$C$110,2,FALSE)</f>
        <v>Install overhead cable and taller utility poles</v>
      </c>
      <c r="C16" s="1">
        <v>4</v>
      </c>
      <c r="D16" s="1" t="str">
        <f>VLOOKUP(C16,HABITATS!$F$2:$G$13,2,FALSE)</f>
        <v>Marshes</v>
      </c>
      <c r="E16" s="1" t="str">
        <f t="shared" si="0"/>
        <v>MarshesInstall overhead cable and taller utility poles</v>
      </c>
      <c r="F16" s="3">
        <f>VLOOKUP($B16,MARSHES!$B$15:$I$124,F$1,FALSE)</f>
        <v>0</v>
      </c>
      <c r="G16" s="3">
        <f>VLOOKUP($B16,MARSHES!$B$15:$I$124,G$1,FALSE)</f>
        <v>2</v>
      </c>
      <c r="H16" s="3">
        <f>VLOOKUP($B16,MARSHES!$B$15:$I$124,H$1,FALSE)</f>
        <v>0</v>
      </c>
      <c r="I16" s="3">
        <f>VLOOKUP($B16,MARSHES!$B$15:$I$124,I$1,FALSE)</f>
        <v>0</v>
      </c>
      <c r="J16" s="3">
        <f>VLOOKUP($B16,MARSHES!$B$15:$I$124,J$1,FALSE)</f>
        <v>1</v>
      </c>
      <c r="K16" s="3">
        <f>VLOOKUP($B16,MARSHES!$B$15:$I$124,K$1,FALSE)</f>
        <v>2</v>
      </c>
      <c r="L16" s="3">
        <f>VLOOKUP($B16,MARSHES!$B$15:$I$124,L$1,FALSE)</f>
        <v>2</v>
      </c>
    </row>
    <row r="17" spans="1:12" ht="15.75" customHeight="1">
      <c r="A17">
        <f t="shared" si="1"/>
        <v>2</v>
      </c>
      <c r="B17" t="str">
        <f>VLOOKUP(A17,ACTIVITIES!$B$2:$C$110,2,FALSE)</f>
        <v>Install overhead cable and taller utility poles</v>
      </c>
      <c r="C17" s="1">
        <v>5</v>
      </c>
      <c r="D17" s="1" t="str">
        <f>VLOOKUP(C17,HABITATS!$F$2:$G$13,2,FALSE)</f>
        <v>Submersed Habitats</v>
      </c>
      <c r="E17" s="1" t="str">
        <f t="shared" si="0"/>
        <v>Submersed HabitatsInstall overhead cable and taller utility poles</v>
      </c>
      <c r="F17" s="3">
        <f>VLOOKUP($B17,'SUBMERSED HABITATS'!$B$15:$I$124,F$1,FALSE)</f>
        <v>0</v>
      </c>
      <c r="G17" s="3">
        <f>VLOOKUP($B17,'SUBMERSED HABITATS'!$B$15:$I$124,G$1,FALSE)</f>
        <v>2</v>
      </c>
      <c r="H17" s="3">
        <f>VLOOKUP($B17,'SUBMERSED HABITATS'!$B$15:$I$124,H$1,FALSE)</f>
        <v>0</v>
      </c>
      <c r="I17" s="3">
        <f>VLOOKUP($B17,'SUBMERSED HABITATS'!$B$15:$I$124,I$1,FALSE)</f>
        <v>0</v>
      </c>
      <c r="J17" s="3">
        <f>VLOOKUP($B17,'SUBMERSED HABITATS'!$B$15:$I$124,J$1,FALSE)</f>
        <v>1</v>
      </c>
      <c r="K17" s="3">
        <f>VLOOKUP($B17,'SUBMERSED HABITATS'!$B$15:$I$124,K$1,FALSE)</f>
        <v>2</v>
      </c>
      <c r="L17" s="3">
        <f>VLOOKUP($B17,'SUBMERSED HABITATS'!$B$15:$I$124,L$1,FALSE)</f>
        <v>2</v>
      </c>
    </row>
    <row r="18" spans="1:12" ht="15.75" customHeight="1">
      <c r="A18">
        <f t="shared" si="1"/>
        <v>2</v>
      </c>
      <c r="B18" t="str">
        <f>VLOOKUP(A18,ACTIVITIES!$B$2:$C$110,2,FALSE)</f>
        <v>Install overhead cable and taller utility poles</v>
      </c>
      <c r="C18" s="1">
        <v>6</v>
      </c>
      <c r="D18" s="1" t="str">
        <f>VLOOKUP(C18,HABITATS!$F$2:$G$13,2,FALSE)</f>
        <v>HABITATS COMPLEX 6</v>
      </c>
      <c r="E18" s="1" t="str">
        <f t="shared" si="0"/>
        <v>HABITATS COMPLEX 6Install overhead cable and taller utility poles</v>
      </c>
      <c r="F18" s="3">
        <f>VLOOKUP($B18,'HABITATS COMPLEX 6'!$B$15:$I$124,F$1,FALSE)</f>
        <v>0</v>
      </c>
      <c r="G18" s="3">
        <f>VLOOKUP($B18,'HABITATS COMPLEX 6'!$B$15:$I$124,G$1,FALSE)</f>
        <v>0</v>
      </c>
      <c r="H18" s="3">
        <f>VLOOKUP($B18,'HABITATS COMPLEX 6'!$B$15:$I$124,H$1,FALSE)</f>
        <v>0</v>
      </c>
      <c r="I18" s="3">
        <f>VLOOKUP($B18,'HABITATS COMPLEX 6'!$B$15:$I$124,I$1,FALSE)</f>
        <v>0</v>
      </c>
      <c r="J18" s="3">
        <f>VLOOKUP($B18,'HABITATS COMPLEX 6'!$B$15:$I$124,J$1,FALSE)</f>
        <v>0</v>
      </c>
      <c r="K18" s="3">
        <f>VLOOKUP($B18,'HABITATS COMPLEX 6'!$B$15:$I$124,K$1,FALSE)</f>
        <v>0</v>
      </c>
      <c r="L18" s="3" t="str">
        <f>VLOOKUP($B18,'HABITATS COMPLEX 6'!$B$15:$I$124,L$1,FALSE)</f>
        <v/>
      </c>
    </row>
    <row r="19" spans="1:12" ht="15.75" customHeight="1">
      <c r="A19">
        <f t="shared" si="1"/>
        <v>2</v>
      </c>
      <c r="B19" t="str">
        <f>VLOOKUP(A19,ACTIVITIES!$B$2:$C$110,2,FALSE)</f>
        <v>Install overhead cable and taller utility poles</v>
      </c>
      <c r="C19" s="1">
        <v>7</v>
      </c>
      <c r="D19" s="1" t="str">
        <f>VLOOKUP(C19,HABITATS!$F$2:$G$13,2,FALSE)</f>
        <v>HABITATS COMPLEX 7</v>
      </c>
      <c r="E19" s="1" t="str">
        <f t="shared" si="0"/>
        <v>HABITATS COMPLEX 7Install overhead cable and taller utility poles</v>
      </c>
      <c r="F19" s="3">
        <f>VLOOKUP($B19,'HABITATS COMPLEX 7'!$B$15:$I$124,F$1,FALSE)</f>
        <v>0</v>
      </c>
      <c r="G19" s="3">
        <f>VLOOKUP($B19,'HABITATS COMPLEX 7'!$B$15:$I$124,G$1,FALSE)</f>
        <v>0</v>
      </c>
      <c r="H19" s="3">
        <f>VLOOKUP($B19,'HABITATS COMPLEX 7'!$B$15:$I$124,H$1,FALSE)</f>
        <v>0</v>
      </c>
      <c r="I19" s="3">
        <f>VLOOKUP($B19,'HABITATS COMPLEX 7'!$B$15:$I$124,I$1,FALSE)</f>
        <v>0</v>
      </c>
      <c r="J19" s="3">
        <f>VLOOKUP($B19,'HABITATS COMPLEX 7'!$B$15:$I$124,J$1,FALSE)</f>
        <v>0</v>
      </c>
      <c r="K19" s="3">
        <f>VLOOKUP($B19,'HABITATS COMPLEX 7'!$B$15:$I$124,K$1,FALSE)</f>
        <v>0</v>
      </c>
      <c r="L19" s="3" t="str">
        <f>VLOOKUP($B19,'HABITATS COMPLEX 7'!$B$15:$I$124,L$1,FALSE)</f>
        <v/>
      </c>
    </row>
    <row r="20" spans="1:12" ht="15.75" customHeight="1">
      <c r="A20">
        <f t="shared" si="1"/>
        <v>2</v>
      </c>
      <c r="B20" t="str">
        <f>VLOOKUP(A20,ACTIVITIES!$B$2:$C$110,2,FALSE)</f>
        <v>Install overhead cable and taller utility poles</v>
      </c>
      <c r="C20" s="1">
        <v>8</v>
      </c>
      <c r="D20" s="1" t="str">
        <f>VLOOKUP(C20,HABITATS!$F$2:$G$13,2,FALSE)</f>
        <v>HABITATS COMPLEX 8</v>
      </c>
      <c r="E20" s="1" t="str">
        <f t="shared" si="0"/>
        <v>HABITATS COMPLEX 8Install overhead cable and taller utility poles</v>
      </c>
      <c r="F20" s="3">
        <f>VLOOKUP($B20,'HABITATS COMPLEX 8'!$B$15:$I$124,F$1,FALSE)</f>
        <v>0</v>
      </c>
      <c r="G20" s="3">
        <f>VLOOKUP($B20,'HABITATS COMPLEX 8'!$B$15:$I$124,G$1,FALSE)</f>
        <v>0</v>
      </c>
      <c r="H20" s="3">
        <f>VLOOKUP($B20,'HABITATS COMPLEX 8'!$B$15:$I$124,H$1,FALSE)</f>
        <v>0</v>
      </c>
      <c r="I20" s="3">
        <f>VLOOKUP($B20,'HABITATS COMPLEX 8'!$B$15:$I$124,I$1,FALSE)</f>
        <v>0</v>
      </c>
      <c r="J20" s="3">
        <f>VLOOKUP($B20,'HABITATS COMPLEX 8'!$B$15:$I$124,J$1,FALSE)</f>
        <v>0</v>
      </c>
      <c r="K20" s="3">
        <f>VLOOKUP($B20,'HABITATS COMPLEX 8'!$B$15:$I$124,K$1,FALSE)</f>
        <v>0</v>
      </c>
      <c r="L20" s="3" t="str">
        <f>VLOOKUP($B20,'HABITATS COMPLEX 8'!$B$15:$I$124,L$1,FALSE)</f>
        <v/>
      </c>
    </row>
    <row r="21" spans="1:12" ht="15.75" customHeight="1">
      <c r="A21">
        <f t="shared" si="1"/>
        <v>2</v>
      </c>
      <c r="B21" t="str">
        <f>VLOOKUP(A21,ACTIVITIES!$B$2:$C$110,2,FALSE)</f>
        <v>Install overhead cable and taller utility poles</v>
      </c>
      <c r="C21" s="1">
        <v>9</v>
      </c>
      <c r="D21" s="1" t="str">
        <f>VLOOKUP(C21,HABITATS!$F$2:$G$13,2,FALSE)</f>
        <v>HABITATS COMPLEX 9</v>
      </c>
      <c r="E21" s="1" t="str">
        <f t="shared" si="0"/>
        <v>HABITATS COMPLEX 9Install overhead cable and taller utility poles</v>
      </c>
      <c r="F21" s="3">
        <f>VLOOKUP($B21,'HABITATS COMPLEX 9'!$B$15:$I$124,F$1,FALSE)</f>
        <v>0</v>
      </c>
      <c r="G21" s="3">
        <f>VLOOKUP($B21,'HABITATS COMPLEX 9'!$B$15:$I$124,G$1,FALSE)</f>
        <v>0</v>
      </c>
      <c r="H21" s="3">
        <f>VLOOKUP($B21,'HABITATS COMPLEX 9'!$B$15:$I$124,H$1,FALSE)</f>
        <v>0</v>
      </c>
      <c r="I21" s="3">
        <f>VLOOKUP($B21,'HABITATS COMPLEX 9'!$B$15:$I$124,I$1,FALSE)</f>
        <v>0</v>
      </c>
      <c r="J21" s="3">
        <f>VLOOKUP($B21,'HABITATS COMPLEX 9'!$B$15:$I$124,J$1,FALSE)</f>
        <v>0</v>
      </c>
      <c r="K21" s="3">
        <f>VLOOKUP($B21,'HABITATS COMPLEX 9'!$B$15:$I$124,K$1,FALSE)</f>
        <v>0</v>
      </c>
      <c r="L21" s="3" t="str">
        <f>VLOOKUP($B21,'HABITATS COMPLEX 9'!$B$15:$I$124,L$1,FALSE)</f>
        <v/>
      </c>
    </row>
    <row r="22" spans="1:12" ht="15.75" customHeight="1">
      <c r="A22">
        <f t="shared" si="1"/>
        <v>2</v>
      </c>
      <c r="B22" t="str">
        <f>VLOOKUP(A22,ACTIVITIES!$B$2:$C$110,2,FALSE)</f>
        <v>Install overhead cable and taller utility poles</v>
      </c>
      <c r="C22" s="1">
        <v>10</v>
      </c>
      <c r="D22" s="1" t="str">
        <f>VLOOKUP(C22,HABITATS!$F$2:$G$13,2,FALSE)</f>
        <v>HABITATS COMPLEX 10</v>
      </c>
      <c r="E22" s="1" t="str">
        <f t="shared" si="0"/>
        <v>HABITATS COMPLEX 10Install overhead cable and taller utility poles</v>
      </c>
      <c r="F22" s="3">
        <f>VLOOKUP($B22,'HABITATS COMPLEX 10'!$B$15:$I$124,F$1,FALSE)</f>
        <v>0</v>
      </c>
      <c r="G22" s="3">
        <f>VLOOKUP($B22,'HABITATS COMPLEX 10'!$B$15:$I$124,G$1,FALSE)</f>
        <v>0</v>
      </c>
      <c r="H22" s="3">
        <f>VLOOKUP($B22,'HABITATS COMPLEX 10'!$B$15:$I$124,H$1,FALSE)</f>
        <v>0</v>
      </c>
      <c r="I22" s="3">
        <f>VLOOKUP($B22,'HABITATS COMPLEX 10'!$B$15:$I$124,I$1,FALSE)</f>
        <v>0</v>
      </c>
      <c r="J22" s="3">
        <f>VLOOKUP($B22,'HABITATS COMPLEX 10'!$B$15:$I$124,J$1,FALSE)</f>
        <v>0</v>
      </c>
      <c r="K22" s="3">
        <f>VLOOKUP($B22,'HABITATS COMPLEX 10'!$B$15:$I$124,K$1,FALSE)</f>
        <v>0</v>
      </c>
      <c r="L22" s="3" t="str">
        <f>VLOOKUP($B22,'HABITATS COMPLEX 10'!$B$15:$I$124,L$1,FALSE)</f>
        <v/>
      </c>
    </row>
    <row r="23" spans="1:12" ht="15.75" customHeight="1">
      <c r="A23">
        <f t="shared" si="1"/>
        <v>3</v>
      </c>
      <c r="B23" t="str">
        <f>VLOOKUP(A23,ACTIVITIES!$B$2:$C$110,2,FALSE)</f>
        <v>Install cables and trench excavation</v>
      </c>
      <c r="C23" s="1">
        <v>1</v>
      </c>
      <c r="D23" s="1" t="str">
        <f>VLOOKUP(C23,HABITATS!$F$2:$G$13,2,FALSE)</f>
        <v>Coastal Uplands</v>
      </c>
      <c r="E23" s="1" t="str">
        <f t="shared" si="0"/>
        <v>Coastal UplandsInstall cables and trench excavation</v>
      </c>
      <c r="F23" s="3">
        <f>VLOOKUP($B23,'COASTAL UPLANDS'!$B$15:$I$124,F$1,FALSE)</f>
        <v>3</v>
      </c>
      <c r="G23" s="3">
        <f>VLOOKUP($B23,'COASTAL UPLANDS'!$B$15:$I$124,G$1,FALSE)</f>
        <v>3</v>
      </c>
      <c r="H23" s="3">
        <f>VLOOKUP($B23,'COASTAL UPLANDS'!$B$15:$I$124,H$1,FALSE)</f>
        <v>3</v>
      </c>
      <c r="I23" s="3">
        <f>VLOOKUP($B23,'COASTAL UPLANDS'!$B$15:$I$124,I$1,FALSE)</f>
        <v>3</v>
      </c>
      <c r="J23" s="3">
        <f>VLOOKUP($B23,'COASTAL UPLANDS'!$B$15:$I$124,J$1,FALSE)</f>
        <v>2</v>
      </c>
      <c r="K23" s="3">
        <f>VLOOKUP($B23,'COASTAL UPLANDS'!$B$15:$I$124,K$1,FALSE)</f>
        <v>2</v>
      </c>
      <c r="L23" s="3">
        <f>VLOOKUP($B23,'COASTAL UPLANDS'!$B$15:$I$124,L$1,FALSE)</f>
        <v>3</v>
      </c>
    </row>
    <row r="24" spans="1:12" ht="15.75" customHeight="1">
      <c r="A24">
        <f t="shared" si="1"/>
        <v>3</v>
      </c>
      <c r="B24" t="str">
        <f>VLOOKUP(A24,ACTIVITIES!$B$2:$C$110,2,FALSE)</f>
        <v>Install cables and trench excavation</v>
      </c>
      <c r="C24" s="1">
        <v>2</v>
      </c>
      <c r="D24" s="1" t="str">
        <f>VLOOKUP(C24,HABITATS!$F$2:$G$13,2,FALSE)</f>
        <v>Beaches &amp; Dunes</v>
      </c>
      <c r="E24" s="1" t="str">
        <f t="shared" si="0"/>
        <v>Beaches &amp; DunesInstall cables and trench excavation</v>
      </c>
      <c r="F24" s="3">
        <f>VLOOKUP($B24,'BEACHES &amp; DUNES'!$B$15:$I$124,F$1,FALSE)</f>
        <v>0</v>
      </c>
      <c r="G24" s="3">
        <f>VLOOKUP($B24,'BEACHES &amp; DUNES'!$B$15:$I$124,G$1,FALSE)</f>
        <v>2</v>
      </c>
      <c r="H24" s="3">
        <f>VLOOKUP($B24,'BEACHES &amp; DUNES'!$B$15:$I$124,H$1,FALSE)</f>
        <v>0</v>
      </c>
      <c r="I24" s="3">
        <f>VLOOKUP($B24,'BEACHES &amp; DUNES'!$B$15:$I$124,I$1,FALSE)</f>
        <v>0</v>
      </c>
      <c r="J24" s="3">
        <f>VLOOKUP($B24,'BEACHES &amp; DUNES'!$B$15:$I$124,J$1,FALSE)</f>
        <v>1</v>
      </c>
      <c r="K24" s="3">
        <f>VLOOKUP($B24,'BEACHES &amp; DUNES'!$B$15:$I$124,K$1,FALSE)</f>
        <v>2</v>
      </c>
      <c r="L24" s="3">
        <f>VLOOKUP($B24,'BEACHES &amp; DUNES'!$B$15:$I$124,L$1,FALSE)</f>
        <v>2</v>
      </c>
    </row>
    <row r="25" spans="1:12" ht="15.75" customHeight="1">
      <c r="A25">
        <f t="shared" si="1"/>
        <v>3</v>
      </c>
      <c r="B25" t="str">
        <f>VLOOKUP(A25,ACTIVITIES!$B$2:$C$110,2,FALSE)</f>
        <v>Install cables and trench excavation</v>
      </c>
      <c r="C25" s="1">
        <v>3</v>
      </c>
      <c r="D25" s="1" t="str">
        <f>VLOOKUP(C25,HABITATS!$F$2:$G$13,2,FALSE)</f>
        <v>Tidal flats &amp; Rocky Intertidal</v>
      </c>
      <c r="E25" s="1" t="str">
        <f t="shared" si="0"/>
        <v>Tidal flats &amp; Rocky IntertidalInstall cables and trench excavation</v>
      </c>
      <c r="F25" s="3">
        <f>VLOOKUP($B25,'TIDAL FLATS &amp; ROCKY INTERTIDAL'!$B$15:$I$124,F$1,FALSE)</f>
        <v>0</v>
      </c>
      <c r="G25" s="3">
        <f>VLOOKUP($B25,'TIDAL FLATS &amp; ROCKY INTERTIDAL'!$B$15:$I$124,G$1,FALSE)</f>
        <v>2</v>
      </c>
      <c r="H25" s="3">
        <f>VLOOKUP($B25,'TIDAL FLATS &amp; ROCKY INTERTIDAL'!$B$15:$I$124,H$1,FALSE)</f>
        <v>0</v>
      </c>
      <c r="I25" s="3">
        <f>VLOOKUP($B25,'TIDAL FLATS &amp; ROCKY INTERTIDAL'!$B$15:$I$124,I$1,FALSE)</f>
        <v>0</v>
      </c>
      <c r="J25" s="3">
        <f>VLOOKUP($B25,'TIDAL FLATS &amp; ROCKY INTERTIDAL'!$B$15:$I$124,J$1,FALSE)</f>
        <v>1</v>
      </c>
      <c r="K25" s="3">
        <f>VLOOKUP($B25,'TIDAL FLATS &amp; ROCKY INTERTIDAL'!$B$15:$I$124,K$1,FALSE)</f>
        <v>2</v>
      </c>
      <c r="L25" s="3">
        <f>VLOOKUP($B25,'TIDAL FLATS &amp; ROCKY INTERTIDAL'!$B$15:$I$124,L$1,FALSE)</f>
        <v>2</v>
      </c>
    </row>
    <row r="26" spans="1:12" ht="15.75" customHeight="1">
      <c r="A26">
        <f t="shared" si="1"/>
        <v>3</v>
      </c>
      <c r="B26" t="str">
        <f>VLOOKUP(A26,ACTIVITIES!$B$2:$C$110,2,FALSE)</f>
        <v>Install cables and trench excavation</v>
      </c>
      <c r="C26" s="1">
        <v>4</v>
      </c>
      <c r="D26" s="1" t="str">
        <f>VLOOKUP(C26,HABITATS!$F$2:$G$13,2,FALSE)</f>
        <v>Marshes</v>
      </c>
      <c r="E26" s="1" t="str">
        <f t="shared" si="0"/>
        <v>MarshesInstall cables and trench excavation</v>
      </c>
      <c r="F26" s="3">
        <f>VLOOKUP($B26,MARSHES!$B$15:$I$124,F$1,FALSE)</f>
        <v>0</v>
      </c>
      <c r="G26" s="3">
        <f>VLOOKUP($B26,MARSHES!$B$15:$I$124,G$1,FALSE)</f>
        <v>2</v>
      </c>
      <c r="H26" s="3">
        <f>VLOOKUP($B26,MARSHES!$B$15:$I$124,H$1,FALSE)</f>
        <v>0</v>
      </c>
      <c r="I26" s="3">
        <f>VLOOKUP($B26,MARSHES!$B$15:$I$124,I$1,FALSE)</f>
        <v>0</v>
      </c>
      <c r="J26" s="3">
        <f>VLOOKUP($B26,MARSHES!$B$15:$I$124,J$1,FALSE)</f>
        <v>1</v>
      </c>
      <c r="K26" s="3">
        <f>VLOOKUP($B26,MARSHES!$B$15:$I$124,K$1,FALSE)</f>
        <v>2</v>
      </c>
      <c r="L26" s="3">
        <f>VLOOKUP($B26,MARSHES!$B$15:$I$124,L$1,FALSE)</f>
        <v>2</v>
      </c>
    </row>
    <row r="27" spans="1:12" ht="13.2">
      <c r="A27">
        <f t="shared" si="1"/>
        <v>3</v>
      </c>
      <c r="B27" t="str">
        <f>VLOOKUP(A27,ACTIVITIES!$B$2:$C$110,2,FALSE)</f>
        <v>Install cables and trench excavation</v>
      </c>
      <c r="C27" s="1">
        <v>5</v>
      </c>
      <c r="D27" s="1" t="str">
        <f>VLOOKUP(C27,HABITATS!$F$2:$G$13,2,FALSE)</f>
        <v>Submersed Habitats</v>
      </c>
      <c r="E27" s="1" t="str">
        <f t="shared" si="0"/>
        <v>Submersed HabitatsInstall cables and trench excavation</v>
      </c>
      <c r="F27" s="3">
        <f>VLOOKUP($B27,'SUBMERSED HABITATS'!$B$15:$I$124,F$1,FALSE)</f>
        <v>0</v>
      </c>
      <c r="G27" s="3">
        <f>VLOOKUP($B27,'SUBMERSED HABITATS'!$B$15:$I$124,G$1,FALSE)</f>
        <v>2</v>
      </c>
      <c r="H27" s="3">
        <f>VLOOKUP($B27,'SUBMERSED HABITATS'!$B$15:$I$124,H$1,FALSE)</f>
        <v>0</v>
      </c>
      <c r="I27" s="3">
        <f>VLOOKUP($B27,'SUBMERSED HABITATS'!$B$15:$I$124,I$1,FALSE)</f>
        <v>0</v>
      </c>
      <c r="J27" s="3">
        <f>VLOOKUP($B27,'SUBMERSED HABITATS'!$B$15:$I$124,J$1,FALSE)</f>
        <v>1</v>
      </c>
      <c r="K27" s="3">
        <f>VLOOKUP($B27,'SUBMERSED HABITATS'!$B$15:$I$124,K$1,FALSE)</f>
        <v>2</v>
      </c>
      <c r="L27" s="3">
        <f>VLOOKUP($B27,'SUBMERSED HABITATS'!$B$15:$I$124,L$1,FALSE)</f>
        <v>2</v>
      </c>
    </row>
    <row r="28" spans="1:12" ht="13.2">
      <c r="A28">
        <f t="shared" si="1"/>
        <v>3</v>
      </c>
      <c r="B28" t="str">
        <f>VLOOKUP(A28,ACTIVITIES!$B$2:$C$110,2,FALSE)</f>
        <v>Install cables and trench excavation</v>
      </c>
      <c r="C28" s="1">
        <v>6</v>
      </c>
      <c r="D28" s="1" t="str">
        <f>VLOOKUP(C28,HABITATS!$F$2:$G$13,2,FALSE)</f>
        <v>HABITATS COMPLEX 6</v>
      </c>
      <c r="E28" s="1" t="str">
        <f t="shared" si="0"/>
        <v>HABITATS COMPLEX 6Install cables and trench excavation</v>
      </c>
      <c r="F28" s="3">
        <f>VLOOKUP($B28,'HABITATS COMPLEX 6'!$B$15:$I$124,F$1,FALSE)</f>
        <v>0</v>
      </c>
      <c r="G28" s="3">
        <f>VLOOKUP($B28,'HABITATS COMPLEX 6'!$B$15:$I$124,G$1,FALSE)</f>
        <v>0</v>
      </c>
      <c r="H28" s="3">
        <f>VLOOKUP($B28,'HABITATS COMPLEX 6'!$B$15:$I$124,H$1,FALSE)</f>
        <v>0</v>
      </c>
      <c r="I28" s="3">
        <f>VLOOKUP($B28,'HABITATS COMPLEX 6'!$B$15:$I$124,I$1,FALSE)</f>
        <v>0</v>
      </c>
      <c r="J28" s="3">
        <f>VLOOKUP($B28,'HABITATS COMPLEX 6'!$B$15:$I$124,J$1,FALSE)</f>
        <v>0</v>
      </c>
      <c r="K28" s="3">
        <f>VLOOKUP($B28,'HABITATS COMPLEX 6'!$B$15:$I$124,K$1,FALSE)</f>
        <v>0</v>
      </c>
      <c r="L28" s="3" t="str">
        <f>VLOOKUP($B28,'HABITATS COMPLEX 6'!$B$15:$I$124,L$1,FALSE)</f>
        <v/>
      </c>
    </row>
    <row r="29" spans="1:12" ht="13.2">
      <c r="A29">
        <f t="shared" si="1"/>
        <v>3</v>
      </c>
      <c r="B29" t="str">
        <f>VLOOKUP(A29,ACTIVITIES!$B$2:$C$110,2,FALSE)</f>
        <v>Install cables and trench excavation</v>
      </c>
      <c r="C29" s="1">
        <v>7</v>
      </c>
      <c r="D29" s="1" t="str">
        <f>VLOOKUP(C29,HABITATS!$F$2:$G$13,2,FALSE)</f>
        <v>HABITATS COMPLEX 7</v>
      </c>
      <c r="E29" s="1" t="str">
        <f t="shared" si="0"/>
        <v>HABITATS COMPLEX 7Install cables and trench excavation</v>
      </c>
      <c r="F29" s="3">
        <f>VLOOKUP($B29,'HABITATS COMPLEX 7'!$B$15:$I$124,F$1,FALSE)</f>
        <v>0</v>
      </c>
      <c r="G29" s="3">
        <f>VLOOKUP($B29,'HABITATS COMPLEX 7'!$B$15:$I$124,G$1,FALSE)</f>
        <v>0</v>
      </c>
      <c r="H29" s="3">
        <f>VLOOKUP($B29,'HABITATS COMPLEX 7'!$B$15:$I$124,H$1,FALSE)</f>
        <v>0</v>
      </c>
      <c r="I29" s="3">
        <f>VLOOKUP($B29,'HABITATS COMPLEX 7'!$B$15:$I$124,I$1,FALSE)</f>
        <v>0</v>
      </c>
      <c r="J29" s="3">
        <f>VLOOKUP($B29,'HABITATS COMPLEX 7'!$B$15:$I$124,J$1,FALSE)</f>
        <v>0</v>
      </c>
      <c r="K29" s="3">
        <f>VLOOKUP($B29,'HABITATS COMPLEX 7'!$B$15:$I$124,K$1,FALSE)</f>
        <v>0</v>
      </c>
      <c r="L29" s="3" t="str">
        <f>VLOOKUP($B29,'HABITATS COMPLEX 7'!$B$15:$I$124,L$1,FALSE)</f>
        <v/>
      </c>
    </row>
    <row r="30" spans="1:12" ht="13.2">
      <c r="A30">
        <f t="shared" si="1"/>
        <v>3</v>
      </c>
      <c r="B30" t="str">
        <f>VLOOKUP(A30,ACTIVITIES!$B$2:$C$110,2,FALSE)</f>
        <v>Install cables and trench excavation</v>
      </c>
      <c r="C30" s="1">
        <v>8</v>
      </c>
      <c r="D30" s="1" t="str">
        <f>VLOOKUP(C30,HABITATS!$F$2:$G$13,2,FALSE)</f>
        <v>HABITATS COMPLEX 8</v>
      </c>
      <c r="E30" s="1" t="str">
        <f t="shared" si="0"/>
        <v>HABITATS COMPLEX 8Install cables and trench excavation</v>
      </c>
      <c r="F30" s="3">
        <f>VLOOKUP($B30,'HABITATS COMPLEX 8'!$B$15:$I$124,F$1,FALSE)</f>
        <v>0</v>
      </c>
      <c r="G30" s="3">
        <f>VLOOKUP($B30,'HABITATS COMPLEX 8'!$B$15:$I$124,G$1,FALSE)</f>
        <v>0</v>
      </c>
      <c r="H30" s="3">
        <f>VLOOKUP($B30,'HABITATS COMPLEX 8'!$B$15:$I$124,H$1,FALSE)</f>
        <v>0</v>
      </c>
      <c r="I30" s="3">
        <f>VLOOKUP($B30,'HABITATS COMPLEX 8'!$B$15:$I$124,I$1,FALSE)</f>
        <v>0</v>
      </c>
      <c r="J30" s="3">
        <f>VLOOKUP($B30,'HABITATS COMPLEX 8'!$B$15:$I$124,J$1,FALSE)</f>
        <v>0</v>
      </c>
      <c r="K30" s="3">
        <f>VLOOKUP($B30,'HABITATS COMPLEX 8'!$B$15:$I$124,K$1,FALSE)</f>
        <v>0</v>
      </c>
      <c r="L30" s="3" t="str">
        <f>VLOOKUP($B30,'HABITATS COMPLEX 8'!$B$15:$I$124,L$1,FALSE)</f>
        <v/>
      </c>
    </row>
    <row r="31" spans="1:12" ht="13.2">
      <c r="A31">
        <f t="shared" si="1"/>
        <v>3</v>
      </c>
      <c r="B31" t="str">
        <f>VLOOKUP(A31,ACTIVITIES!$B$2:$C$110,2,FALSE)</f>
        <v>Install cables and trench excavation</v>
      </c>
      <c r="C31" s="1">
        <v>9</v>
      </c>
      <c r="D31" s="1" t="str">
        <f>VLOOKUP(C31,HABITATS!$F$2:$G$13,2,FALSE)</f>
        <v>HABITATS COMPLEX 9</v>
      </c>
      <c r="E31" s="1" t="str">
        <f t="shared" si="0"/>
        <v>HABITATS COMPLEX 9Install cables and trench excavation</v>
      </c>
      <c r="F31" s="3">
        <f>VLOOKUP($B31,'HABITATS COMPLEX 9'!$B$15:$I$124,F$1,FALSE)</f>
        <v>0</v>
      </c>
      <c r="G31" s="3">
        <f>VLOOKUP($B31,'HABITATS COMPLEX 9'!$B$15:$I$124,G$1,FALSE)</f>
        <v>0</v>
      </c>
      <c r="H31" s="3">
        <f>VLOOKUP($B31,'HABITATS COMPLEX 9'!$B$15:$I$124,H$1,FALSE)</f>
        <v>0</v>
      </c>
      <c r="I31" s="3">
        <f>VLOOKUP($B31,'HABITATS COMPLEX 9'!$B$15:$I$124,I$1,FALSE)</f>
        <v>0</v>
      </c>
      <c r="J31" s="3">
        <f>VLOOKUP($B31,'HABITATS COMPLEX 9'!$B$15:$I$124,J$1,FALSE)</f>
        <v>0</v>
      </c>
      <c r="K31" s="3">
        <f>VLOOKUP($B31,'HABITATS COMPLEX 9'!$B$15:$I$124,K$1,FALSE)</f>
        <v>0</v>
      </c>
      <c r="L31" s="3" t="str">
        <f>VLOOKUP($B31,'HABITATS COMPLEX 9'!$B$15:$I$124,L$1,FALSE)</f>
        <v/>
      </c>
    </row>
    <row r="32" spans="1:12" ht="13.2">
      <c r="A32">
        <f t="shared" si="1"/>
        <v>3</v>
      </c>
      <c r="B32" t="str">
        <f>VLOOKUP(A32,ACTIVITIES!$B$2:$C$110,2,FALSE)</f>
        <v>Install cables and trench excavation</v>
      </c>
      <c r="C32" s="1">
        <v>10</v>
      </c>
      <c r="D32" s="1" t="str">
        <f>VLOOKUP(C32,HABITATS!$F$2:$G$13,2,FALSE)</f>
        <v>HABITATS COMPLEX 10</v>
      </c>
      <c r="E32" s="1" t="str">
        <f t="shared" si="0"/>
        <v>HABITATS COMPLEX 10Install cables and trench excavation</v>
      </c>
      <c r="F32" s="3">
        <f>VLOOKUP($B32,'HABITATS COMPLEX 10'!$B$15:$I$124,F$1,FALSE)</f>
        <v>0</v>
      </c>
      <c r="G32" s="3">
        <f>VLOOKUP($B32,'HABITATS COMPLEX 10'!$B$15:$I$124,G$1,FALSE)</f>
        <v>0</v>
      </c>
      <c r="H32" s="3">
        <f>VLOOKUP($B32,'HABITATS COMPLEX 10'!$B$15:$I$124,H$1,FALSE)</f>
        <v>0</v>
      </c>
      <c r="I32" s="3">
        <f>VLOOKUP($B32,'HABITATS COMPLEX 10'!$B$15:$I$124,I$1,FALSE)</f>
        <v>0</v>
      </c>
      <c r="J32" s="3">
        <f>VLOOKUP($B32,'HABITATS COMPLEX 10'!$B$15:$I$124,J$1,FALSE)</f>
        <v>0</v>
      </c>
      <c r="K32" s="3">
        <f>VLOOKUP($B32,'HABITATS COMPLEX 10'!$B$15:$I$124,K$1,FALSE)</f>
        <v>0</v>
      </c>
      <c r="L32" s="3" t="str">
        <f>VLOOKUP($B32,'HABITATS COMPLEX 10'!$B$15:$I$124,L$1,FALSE)</f>
        <v/>
      </c>
    </row>
    <row r="33" spans="1:12" ht="13.2">
      <c r="A33">
        <f t="shared" si="1"/>
        <v>4</v>
      </c>
      <c r="B33" t="str">
        <f>VLOOKUP(A33,ACTIVITIES!$B$2:$C$110,2,FALSE)</f>
        <v>Install onshore cable ROW construction</v>
      </c>
      <c r="C33" s="1">
        <v>1</v>
      </c>
      <c r="D33" s="1" t="str">
        <f>VLOOKUP(C33,HABITATS!$F$2:$G$13,2,FALSE)</f>
        <v>Coastal Uplands</v>
      </c>
      <c r="E33" s="1" t="str">
        <f t="shared" si="0"/>
        <v>Coastal UplandsInstall onshore cable ROW construction</v>
      </c>
      <c r="F33" s="3">
        <f>VLOOKUP($B33,'COASTAL UPLANDS'!$B$15:$I$124,F$1,FALSE)</f>
        <v>2</v>
      </c>
      <c r="G33" s="3">
        <f>VLOOKUP($B33,'COASTAL UPLANDS'!$B$15:$I$124,G$1,FALSE)</f>
        <v>2</v>
      </c>
      <c r="H33" s="3">
        <f>VLOOKUP($B33,'COASTAL UPLANDS'!$B$15:$I$124,H$1,FALSE)</f>
        <v>2</v>
      </c>
      <c r="I33" s="3">
        <f>VLOOKUP($B33,'COASTAL UPLANDS'!$B$15:$I$124,I$1,FALSE)</f>
        <v>2</v>
      </c>
      <c r="J33" s="3">
        <f>VLOOKUP($B33,'COASTAL UPLANDS'!$B$15:$I$124,J$1,FALSE)</f>
        <v>2</v>
      </c>
      <c r="K33" s="3">
        <f>VLOOKUP($B33,'COASTAL UPLANDS'!$B$15:$I$124,K$1,FALSE)</f>
        <v>2</v>
      </c>
      <c r="L33" s="3">
        <f>VLOOKUP($B33,'COASTAL UPLANDS'!$B$15:$I$124,L$1,FALSE)</f>
        <v>2</v>
      </c>
    </row>
    <row r="34" spans="1:12" ht="13.2">
      <c r="A34">
        <f t="shared" si="1"/>
        <v>4</v>
      </c>
      <c r="B34" t="str">
        <f>VLOOKUP(A34,ACTIVITIES!$B$2:$C$110,2,FALSE)</f>
        <v>Install onshore cable ROW construction</v>
      </c>
      <c r="C34" s="1">
        <v>2</v>
      </c>
      <c r="D34" s="1" t="str">
        <f>VLOOKUP(C34,HABITATS!$F$2:$G$13,2,FALSE)</f>
        <v>Beaches &amp; Dunes</v>
      </c>
      <c r="E34" s="1" t="str">
        <f t="shared" si="0"/>
        <v>Beaches &amp; DunesInstall onshore cable ROW construction</v>
      </c>
      <c r="F34" s="3">
        <f>VLOOKUP($B34,'BEACHES &amp; DUNES'!$B$15:$I$124,F$1,FALSE)</f>
        <v>0</v>
      </c>
      <c r="G34" s="3">
        <f>VLOOKUP($B34,'BEACHES &amp; DUNES'!$B$15:$I$124,G$1,FALSE)</f>
        <v>2</v>
      </c>
      <c r="H34" s="3">
        <f>VLOOKUP($B34,'BEACHES &amp; DUNES'!$B$15:$I$124,H$1,FALSE)</f>
        <v>0</v>
      </c>
      <c r="I34" s="3">
        <f>VLOOKUP($B34,'BEACHES &amp; DUNES'!$B$15:$I$124,I$1,FALSE)</f>
        <v>0</v>
      </c>
      <c r="J34" s="3">
        <f>VLOOKUP($B34,'BEACHES &amp; DUNES'!$B$15:$I$124,J$1,FALSE)</f>
        <v>1</v>
      </c>
      <c r="K34" s="3">
        <f>VLOOKUP($B34,'BEACHES &amp; DUNES'!$B$15:$I$124,K$1,FALSE)</f>
        <v>2</v>
      </c>
      <c r="L34" s="3">
        <f>VLOOKUP($B34,'BEACHES &amp; DUNES'!$B$15:$I$124,L$1,FALSE)</f>
        <v>2</v>
      </c>
    </row>
    <row r="35" spans="1:12" ht="13.2">
      <c r="A35">
        <f t="shared" si="1"/>
        <v>4</v>
      </c>
      <c r="B35" t="str">
        <f>VLOOKUP(A35,ACTIVITIES!$B$2:$C$110,2,FALSE)</f>
        <v>Install onshore cable ROW construction</v>
      </c>
      <c r="C35" s="1">
        <v>3</v>
      </c>
      <c r="D35" s="1" t="str">
        <f>VLOOKUP(C35,HABITATS!$F$2:$G$13,2,FALSE)</f>
        <v>Tidal flats &amp; Rocky Intertidal</v>
      </c>
      <c r="E35" s="1" t="str">
        <f t="shared" si="0"/>
        <v>Tidal flats &amp; Rocky IntertidalInstall onshore cable ROW construction</v>
      </c>
      <c r="F35" s="3">
        <f>VLOOKUP($B35,'TIDAL FLATS &amp; ROCKY INTERTIDAL'!$B$15:$I$124,F$1,FALSE)</f>
        <v>0</v>
      </c>
      <c r="G35" s="3">
        <f>VLOOKUP($B35,'TIDAL FLATS &amp; ROCKY INTERTIDAL'!$B$15:$I$124,G$1,FALSE)</f>
        <v>2</v>
      </c>
      <c r="H35" s="3">
        <f>VLOOKUP($B35,'TIDAL FLATS &amp; ROCKY INTERTIDAL'!$B$15:$I$124,H$1,FALSE)</f>
        <v>0</v>
      </c>
      <c r="I35" s="3">
        <f>VLOOKUP($B35,'TIDAL FLATS &amp; ROCKY INTERTIDAL'!$B$15:$I$124,I$1,FALSE)</f>
        <v>0</v>
      </c>
      <c r="J35" s="3">
        <f>VLOOKUP($B35,'TIDAL FLATS &amp; ROCKY INTERTIDAL'!$B$15:$I$124,J$1,FALSE)</f>
        <v>1</v>
      </c>
      <c r="K35" s="3">
        <f>VLOOKUP($B35,'TIDAL FLATS &amp; ROCKY INTERTIDAL'!$B$15:$I$124,K$1,FALSE)</f>
        <v>2</v>
      </c>
      <c r="L35" s="3">
        <f>VLOOKUP($B35,'TIDAL FLATS &amp; ROCKY INTERTIDAL'!$B$15:$I$124,L$1,FALSE)</f>
        <v>2</v>
      </c>
    </row>
    <row r="36" spans="1:12" ht="13.2">
      <c r="A36">
        <f t="shared" si="1"/>
        <v>4</v>
      </c>
      <c r="B36" t="str">
        <f>VLOOKUP(A36,ACTIVITIES!$B$2:$C$110,2,FALSE)</f>
        <v>Install onshore cable ROW construction</v>
      </c>
      <c r="C36" s="1">
        <v>4</v>
      </c>
      <c r="D36" s="1" t="str">
        <f>VLOOKUP(C36,HABITATS!$F$2:$G$13,2,FALSE)</f>
        <v>Marshes</v>
      </c>
      <c r="E36" s="1" t="str">
        <f t="shared" si="0"/>
        <v>MarshesInstall onshore cable ROW construction</v>
      </c>
      <c r="F36" s="3">
        <f>VLOOKUP($B36,MARSHES!$B$15:$I$124,F$1,FALSE)</f>
        <v>0</v>
      </c>
      <c r="G36" s="3">
        <f>VLOOKUP($B36,MARSHES!$B$15:$I$124,G$1,FALSE)</f>
        <v>2</v>
      </c>
      <c r="H36" s="3">
        <f>VLOOKUP($B36,MARSHES!$B$15:$I$124,H$1,FALSE)</f>
        <v>0</v>
      </c>
      <c r="I36" s="3">
        <f>VLOOKUP($B36,MARSHES!$B$15:$I$124,I$1,FALSE)</f>
        <v>0</v>
      </c>
      <c r="J36" s="3">
        <f>VLOOKUP($B36,MARSHES!$B$15:$I$124,J$1,FALSE)</f>
        <v>1</v>
      </c>
      <c r="K36" s="3">
        <f>VLOOKUP($B36,MARSHES!$B$15:$I$124,K$1,FALSE)</f>
        <v>2</v>
      </c>
      <c r="L36" s="3">
        <f>VLOOKUP($B36,MARSHES!$B$15:$I$124,L$1,FALSE)</f>
        <v>2</v>
      </c>
    </row>
    <row r="37" spans="1:12" ht="13.2">
      <c r="A37">
        <f t="shared" si="1"/>
        <v>4</v>
      </c>
      <c r="B37" t="str">
        <f>VLOOKUP(A37,ACTIVITIES!$B$2:$C$110,2,FALSE)</f>
        <v>Install onshore cable ROW construction</v>
      </c>
      <c r="C37" s="1">
        <v>5</v>
      </c>
      <c r="D37" s="1" t="str">
        <f>VLOOKUP(C37,HABITATS!$F$2:$G$13,2,FALSE)</f>
        <v>Submersed Habitats</v>
      </c>
      <c r="E37" s="1" t="str">
        <f t="shared" si="0"/>
        <v>Submersed HabitatsInstall onshore cable ROW construction</v>
      </c>
      <c r="F37" s="3">
        <f>VLOOKUP($B37,'SUBMERSED HABITATS'!$B$15:$I$124,F$1,FALSE)</f>
        <v>0</v>
      </c>
      <c r="G37" s="3">
        <f>VLOOKUP($B37,'SUBMERSED HABITATS'!$B$15:$I$124,G$1,FALSE)</f>
        <v>2</v>
      </c>
      <c r="H37" s="3">
        <f>VLOOKUP($B37,'SUBMERSED HABITATS'!$B$15:$I$124,H$1,FALSE)</f>
        <v>0</v>
      </c>
      <c r="I37" s="3">
        <f>VLOOKUP($B37,'SUBMERSED HABITATS'!$B$15:$I$124,I$1,FALSE)</f>
        <v>0</v>
      </c>
      <c r="J37" s="3">
        <f>VLOOKUP($B37,'SUBMERSED HABITATS'!$B$15:$I$124,J$1,FALSE)</f>
        <v>1</v>
      </c>
      <c r="K37" s="3">
        <f>VLOOKUP($B37,'SUBMERSED HABITATS'!$B$15:$I$124,K$1,FALSE)</f>
        <v>2</v>
      </c>
      <c r="L37" s="3">
        <f>VLOOKUP($B37,'SUBMERSED HABITATS'!$B$15:$I$124,L$1,FALSE)</f>
        <v>2</v>
      </c>
    </row>
    <row r="38" spans="1:12" ht="13.2">
      <c r="A38">
        <f t="shared" si="1"/>
        <v>4</v>
      </c>
      <c r="B38" t="str">
        <f>VLOOKUP(A38,ACTIVITIES!$B$2:$C$110,2,FALSE)</f>
        <v>Install onshore cable ROW construction</v>
      </c>
      <c r="C38" s="1">
        <v>6</v>
      </c>
      <c r="D38" s="1" t="str">
        <f>VLOOKUP(C38,HABITATS!$F$2:$G$13,2,FALSE)</f>
        <v>HABITATS COMPLEX 6</v>
      </c>
      <c r="E38" s="1" t="str">
        <f t="shared" si="0"/>
        <v>HABITATS COMPLEX 6Install onshore cable ROW construction</v>
      </c>
      <c r="F38" s="3">
        <f>VLOOKUP($B38,'HABITATS COMPLEX 6'!$B$15:$I$124,F$1,FALSE)</f>
        <v>0</v>
      </c>
      <c r="G38" s="3">
        <f>VLOOKUP($B38,'HABITATS COMPLEX 6'!$B$15:$I$124,G$1,FALSE)</f>
        <v>0</v>
      </c>
      <c r="H38" s="3">
        <f>VLOOKUP($B38,'HABITATS COMPLEX 6'!$B$15:$I$124,H$1,FALSE)</f>
        <v>0</v>
      </c>
      <c r="I38" s="3">
        <f>VLOOKUP($B38,'HABITATS COMPLEX 6'!$B$15:$I$124,I$1,FALSE)</f>
        <v>0</v>
      </c>
      <c r="J38" s="3">
        <f>VLOOKUP($B38,'HABITATS COMPLEX 6'!$B$15:$I$124,J$1,FALSE)</f>
        <v>0</v>
      </c>
      <c r="K38" s="3">
        <f>VLOOKUP($B38,'HABITATS COMPLEX 6'!$B$15:$I$124,K$1,FALSE)</f>
        <v>0</v>
      </c>
      <c r="L38" s="3" t="str">
        <f>VLOOKUP($B38,'HABITATS COMPLEX 6'!$B$15:$I$124,L$1,FALSE)</f>
        <v/>
      </c>
    </row>
    <row r="39" spans="1:12" ht="13.2">
      <c r="A39">
        <f t="shared" si="1"/>
        <v>4</v>
      </c>
      <c r="B39" t="str">
        <f>VLOOKUP(A39,ACTIVITIES!$B$2:$C$110,2,FALSE)</f>
        <v>Install onshore cable ROW construction</v>
      </c>
      <c r="C39" s="1">
        <v>7</v>
      </c>
      <c r="D39" s="1" t="str">
        <f>VLOOKUP(C39,HABITATS!$F$2:$G$13,2,FALSE)</f>
        <v>HABITATS COMPLEX 7</v>
      </c>
      <c r="E39" s="1" t="str">
        <f t="shared" si="0"/>
        <v>HABITATS COMPLEX 7Install onshore cable ROW construction</v>
      </c>
      <c r="F39" s="3">
        <f>VLOOKUP($B39,'HABITATS COMPLEX 7'!$B$15:$I$124,F$1,FALSE)</f>
        <v>0</v>
      </c>
      <c r="G39" s="3">
        <f>VLOOKUP($B39,'HABITATS COMPLEX 7'!$B$15:$I$124,G$1,FALSE)</f>
        <v>0</v>
      </c>
      <c r="H39" s="3">
        <f>VLOOKUP($B39,'HABITATS COMPLEX 7'!$B$15:$I$124,H$1,FALSE)</f>
        <v>0</v>
      </c>
      <c r="I39" s="3">
        <f>VLOOKUP($B39,'HABITATS COMPLEX 7'!$B$15:$I$124,I$1,FALSE)</f>
        <v>0</v>
      </c>
      <c r="J39" s="3">
        <f>VLOOKUP($B39,'HABITATS COMPLEX 7'!$B$15:$I$124,J$1,FALSE)</f>
        <v>0</v>
      </c>
      <c r="K39" s="3">
        <f>VLOOKUP($B39,'HABITATS COMPLEX 7'!$B$15:$I$124,K$1,FALSE)</f>
        <v>0</v>
      </c>
      <c r="L39" s="3" t="str">
        <f>VLOOKUP($B39,'HABITATS COMPLEX 7'!$B$15:$I$124,L$1,FALSE)</f>
        <v/>
      </c>
    </row>
    <row r="40" spans="1:12" ht="13.2">
      <c r="A40">
        <f t="shared" si="1"/>
        <v>4</v>
      </c>
      <c r="B40" t="str">
        <f>VLOOKUP(A40,ACTIVITIES!$B$2:$C$110,2,FALSE)</f>
        <v>Install onshore cable ROW construction</v>
      </c>
      <c r="C40" s="1">
        <v>8</v>
      </c>
      <c r="D40" s="1" t="str">
        <f>VLOOKUP(C40,HABITATS!$F$2:$G$13,2,FALSE)</f>
        <v>HABITATS COMPLEX 8</v>
      </c>
      <c r="E40" s="1" t="str">
        <f t="shared" si="0"/>
        <v>HABITATS COMPLEX 8Install onshore cable ROW construction</v>
      </c>
      <c r="F40" s="3">
        <f>VLOOKUP($B40,'HABITATS COMPLEX 8'!$B$15:$I$124,F$1,FALSE)</f>
        <v>0</v>
      </c>
      <c r="G40" s="3">
        <f>VLOOKUP($B40,'HABITATS COMPLEX 8'!$B$15:$I$124,G$1,FALSE)</f>
        <v>0</v>
      </c>
      <c r="H40" s="3">
        <f>VLOOKUP($B40,'HABITATS COMPLEX 8'!$B$15:$I$124,H$1,FALSE)</f>
        <v>0</v>
      </c>
      <c r="I40" s="3">
        <f>VLOOKUP($B40,'HABITATS COMPLEX 8'!$B$15:$I$124,I$1,FALSE)</f>
        <v>0</v>
      </c>
      <c r="J40" s="3">
        <f>VLOOKUP($B40,'HABITATS COMPLEX 8'!$B$15:$I$124,J$1,FALSE)</f>
        <v>0</v>
      </c>
      <c r="K40" s="3">
        <f>VLOOKUP($B40,'HABITATS COMPLEX 8'!$B$15:$I$124,K$1,FALSE)</f>
        <v>0</v>
      </c>
      <c r="L40" s="3" t="str">
        <f>VLOOKUP($B40,'HABITATS COMPLEX 8'!$B$15:$I$124,L$1,FALSE)</f>
        <v/>
      </c>
    </row>
    <row r="41" spans="1:12" ht="13.2">
      <c r="A41">
        <f t="shared" si="1"/>
        <v>4</v>
      </c>
      <c r="B41" t="str">
        <f>VLOOKUP(A41,ACTIVITIES!$B$2:$C$110,2,FALSE)</f>
        <v>Install onshore cable ROW construction</v>
      </c>
      <c r="C41" s="1">
        <v>9</v>
      </c>
      <c r="D41" s="1" t="str">
        <f>VLOOKUP(C41,HABITATS!$F$2:$G$13,2,FALSE)</f>
        <v>HABITATS COMPLEX 9</v>
      </c>
      <c r="E41" s="1" t="str">
        <f t="shared" si="0"/>
        <v>HABITATS COMPLEX 9Install onshore cable ROW construction</v>
      </c>
      <c r="F41" s="3">
        <f>VLOOKUP($B41,'HABITATS COMPLEX 9'!$B$15:$I$124,F$1,FALSE)</f>
        <v>0</v>
      </c>
      <c r="G41" s="3">
        <f>VLOOKUP($B41,'HABITATS COMPLEX 9'!$B$15:$I$124,G$1,FALSE)</f>
        <v>0</v>
      </c>
      <c r="H41" s="3">
        <f>VLOOKUP($B41,'HABITATS COMPLEX 9'!$B$15:$I$124,H$1,FALSE)</f>
        <v>0</v>
      </c>
      <c r="I41" s="3">
        <f>VLOOKUP($B41,'HABITATS COMPLEX 9'!$B$15:$I$124,I$1,FALSE)</f>
        <v>0</v>
      </c>
      <c r="J41" s="3">
        <f>VLOOKUP($B41,'HABITATS COMPLEX 9'!$B$15:$I$124,J$1,FALSE)</f>
        <v>0</v>
      </c>
      <c r="K41" s="3">
        <f>VLOOKUP($B41,'HABITATS COMPLEX 9'!$B$15:$I$124,K$1,FALSE)</f>
        <v>0</v>
      </c>
      <c r="L41" s="3" t="str">
        <f>VLOOKUP($B41,'HABITATS COMPLEX 9'!$B$15:$I$124,L$1,FALSE)</f>
        <v/>
      </c>
    </row>
    <row r="42" spans="1:12" ht="13.2">
      <c r="A42">
        <f t="shared" si="1"/>
        <v>4</v>
      </c>
      <c r="B42" t="str">
        <f>VLOOKUP(A42,ACTIVITIES!$B$2:$C$110,2,FALSE)</f>
        <v>Install onshore cable ROW construction</v>
      </c>
      <c r="C42" s="1">
        <v>10</v>
      </c>
      <c r="D42" s="1" t="str">
        <f>VLOOKUP(C42,HABITATS!$F$2:$G$13,2,FALSE)</f>
        <v>HABITATS COMPLEX 10</v>
      </c>
      <c r="E42" s="1" t="str">
        <f t="shared" si="0"/>
        <v>HABITATS COMPLEX 10Install onshore cable ROW construction</v>
      </c>
      <c r="F42" s="3">
        <f>VLOOKUP($B42,'HABITATS COMPLEX 10'!$B$15:$I$124,F$1,FALSE)</f>
        <v>0</v>
      </c>
      <c r="G42" s="3">
        <f>VLOOKUP($B42,'HABITATS COMPLEX 10'!$B$15:$I$124,G$1,FALSE)</f>
        <v>0</v>
      </c>
      <c r="H42" s="3">
        <f>VLOOKUP($B42,'HABITATS COMPLEX 10'!$B$15:$I$124,H$1,FALSE)</f>
        <v>0</v>
      </c>
      <c r="I42" s="3">
        <f>VLOOKUP($B42,'HABITATS COMPLEX 10'!$B$15:$I$124,I$1,FALSE)</f>
        <v>0</v>
      </c>
      <c r="J42" s="3">
        <f>VLOOKUP($B42,'HABITATS COMPLEX 10'!$B$15:$I$124,J$1,FALSE)</f>
        <v>0</v>
      </c>
      <c r="K42" s="3">
        <f>VLOOKUP($B42,'HABITATS COMPLEX 10'!$B$15:$I$124,K$1,FALSE)</f>
        <v>0</v>
      </c>
      <c r="L42" s="3" t="str">
        <f>VLOOKUP($B42,'HABITATS COMPLEX 10'!$B$15:$I$124,L$1,FALSE)</f>
        <v/>
      </c>
    </row>
    <row r="43" spans="1:12" ht="13.2">
      <c r="A43">
        <f t="shared" si="1"/>
        <v>5</v>
      </c>
      <c r="B43" t="str">
        <f>VLOOKUP(A43,ACTIVITIES!$B$2:$C$110,2,FALSE)</f>
        <v>Install onshore vehicle use and travel</v>
      </c>
      <c r="C43" s="1">
        <v>1</v>
      </c>
      <c r="D43" s="1" t="str">
        <f>VLOOKUP(C43,HABITATS!$F$2:$G$13,2,FALSE)</f>
        <v>Coastal Uplands</v>
      </c>
      <c r="E43" s="1" t="str">
        <f t="shared" si="0"/>
        <v>Coastal UplandsInstall onshore vehicle use and travel</v>
      </c>
      <c r="F43" s="3">
        <f>VLOOKUP($B43,'COASTAL UPLANDS'!$B$15:$I$124,F$1,FALSE)</f>
        <v>2</v>
      </c>
      <c r="G43" s="3">
        <f>VLOOKUP($B43,'COASTAL UPLANDS'!$B$15:$I$124,G$1,FALSE)</f>
        <v>2</v>
      </c>
      <c r="H43" s="3">
        <f>VLOOKUP($B43,'COASTAL UPLANDS'!$B$15:$I$124,H$1,FALSE)</f>
        <v>0</v>
      </c>
      <c r="I43" s="3">
        <f>VLOOKUP($B43,'COASTAL UPLANDS'!$B$15:$I$124,I$1,FALSE)</f>
        <v>0</v>
      </c>
      <c r="J43" s="3">
        <f>VLOOKUP($B43,'COASTAL UPLANDS'!$B$15:$I$124,J$1,FALSE)</f>
        <v>1</v>
      </c>
      <c r="K43" s="3">
        <f>VLOOKUP($B43,'COASTAL UPLANDS'!$B$15:$I$124,K$1,FALSE)</f>
        <v>1</v>
      </c>
      <c r="L43" s="3">
        <f>VLOOKUP($B43,'COASTAL UPLANDS'!$B$15:$I$124,L$1,FALSE)</f>
        <v>2</v>
      </c>
    </row>
    <row r="44" spans="1:12" ht="13.2">
      <c r="A44">
        <f t="shared" si="1"/>
        <v>5</v>
      </c>
      <c r="B44" t="str">
        <f>VLOOKUP(A44,ACTIVITIES!$B$2:$C$110,2,FALSE)</f>
        <v>Install onshore vehicle use and travel</v>
      </c>
      <c r="C44" s="1">
        <v>2</v>
      </c>
      <c r="D44" s="1" t="str">
        <f>VLOOKUP(C44,HABITATS!$F$2:$G$13,2,FALSE)</f>
        <v>Beaches &amp; Dunes</v>
      </c>
      <c r="E44" s="1" t="str">
        <f t="shared" si="0"/>
        <v>Beaches &amp; DunesInstall onshore vehicle use and travel</v>
      </c>
      <c r="F44" s="3">
        <f>VLOOKUP($B44,'BEACHES &amp; DUNES'!$B$15:$I$124,F$1,FALSE)</f>
        <v>0</v>
      </c>
      <c r="G44" s="3">
        <f>VLOOKUP($B44,'BEACHES &amp; DUNES'!$B$15:$I$124,G$1,FALSE)</f>
        <v>2</v>
      </c>
      <c r="H44" s="3">
        <f>VLOOKUP($B44,'BEACHES &amp; DUNES'!$B$15:$I$124,H$1,FALSE)</f>
        <v>0</v>
      </c>
      <c r="I44" s="3">
        <f>VLOOKUP($B44,'BEACHES &amp; DUNES'!$B$15:$I$124,I$1,FALSE)</f>
        <v>0</v>
      </c>
      <c r="J44" s="3">
        <f>VLOOKUP($B44,'BEACHES &amp; DUNES'!$B$15:$I$124,J$1,FALSE)</f>
        <v>1</v>
      </c>
      <c r="K44" s="3">
        <f>VLOOKUP($B44,'BEACHES &amp; DUNES'!$B$15:$I$124,K$1,FALSE)</f>
        <v>2</v>
      </c>
      <c r="L44" s="3">
        <f>VLOOKUP($B44,'BEACHES &amp; DUNES'!$B$15:$I$124,L$1,FALSE)</f>
        <v>2</v>
      </c>
    </row>
    <row r="45" spans="1:12" ht="13.2">
      <c r="A45">
        <f t="shared" si="1"/>
        <v>5</v>
      </c>
      <c r="B45" t="str">
        <f>VLOOKUP(A45,ACTIVITIES!$B$2:$C$110,2,FALSE)</f>
        <v>Install onshore vehicle use and travel</v>
      </c>
      <c r="C45" s="1">
        <v>3</v>
      </c>
      <c r="D45" s="1" t="str">
        <f>VLOOKUP(C45,HABITATS!$F$2:$G$13,2,FALSE)</f>
        <v>Tidal flats &amp; Rocky Intertidal</v>
      </c>
      <c r="E45" s="1" t="str">
        <f t="shared" si="0"/>
        <v>Tidal flats &amp; Rocky IntertidalInstall onshore vehicle use and travel</v>
      </c>
      <c r="F45" s="3">
        <f>VLOOKUP($B45,'TIDAL FLATS &amp; ROCKY INTERTIDAL'!$B$15:$I$124,F$1,FALSE)</f>
        <v>0</v>
      </c>
      <c r="G45" s="3">
        <f>VLOOKUP($B45,'TIDAL FLATS &amp; ROCKY INTERTIDAL'!$B$15:$I$124,G$1,FALSE)</f>
        <v>2</v>
      </c>
      <c r="H45" s="3">
        <f>VLOOKUP($B45,'TIDAL FLATS &amp; ROCKY INTERTIDAL'!$B$15:$I$124,H$1,FALSE)</f>
        <v>0</v>
      </c>
      <c r="I45" s="3">
        <f>VLOOKUP($B45,'TIDAL FLATS &amp; ROCKY INTERTIDAL'!$B$15:$I$124,I$1,FALSE)</f>
        <v>0</v>
      </c>
      <c r="J45" s="3">
        <f>VLOOKUP($B45,'TIDAL FLATS &amp; ROCKY INTERTIDAL'!$B$15:$I$124,J$1,FALSE)</f>
        <v>1</v>
      </c>
      <c r="K45" s="3">
        <f>VLOOKUP($B45,'TIDAL FLATS &amp; ROCKY INTERTIDAL'!$B$15:$I$124,K$1,FALSE)</f>
        <v>2</v>
      </c>
      <c r="L45" s="3">
        <f>VLOOKUP($B45,'TIDAL FLATS &amp; ROCKY INTERTIDAL'!$B$15:$I$124,L$1,FALSE)</f>
        <v>2</v>
      </c>
    </row>
    <row r="46" spans="1:12" ht="13.2">
      <c r="A46">
        <f t="shared" si="1"/>
        <v>5</v>
      </c>
      <c r="B46" t="str">
        <f>VLOOKUP(A46,ACTIVITIES!$B$2:$C$110,2,FALSE)</f>
        <v>Install onshore vehicle use and travel</v>
      </c>
      <c r="C46" s="1">
        <v>4</v>
      </c>
      <c r="D46" s="1" t="str">
        <f>VLOOKUP(C46,HABITATS!$F$2:$G$13,2,FALSE)</f>
        <v>Marshes</v>
      </c>
      <c r="E46" s="1" t="str">
        <f t="shared" si="0"/>
        <v>MarshesInstall onshore vehicle use and travel</v>
      </c>
      <c r="F46" s="3">
        <f>VLOOKUP($B46,MARSHES!$B$15:$I$124,F$1,FALSE)</f>
        <v>0</v>
      </c>
      <c r="G46" s="3">
        <f>VLOOKUP($B46,MARSHES!$B$15:$I$124,G$1,FALSE)</f>
        <v>2</v>
      </c>
      <c r="H46" s="3">
        <f>VLOOKUP($B46,MARSHES!$B$15:$I$124,H$1,FALSE)</f>
        <v>0</v>
      </c>
      <c r="I46" s="3">
        <f>VLOOKUP($B46,MARSHES!$B$15:$I$124,I$1,FALSE)</f>
        <v>0</v>
      </c>
      <c r="J46" s="3">
        <f>VLOOKUP($B46,MARSHES!$B$15:$I$124,J$1,FALSE)</f>
        <v>1</v>
      </c>
      <c r="K46" s="3">
        <f>VLOOKUP($B46,MARSHES!$B$15:$I$124,K$1,FALSE)</f>
        <v>2</v>
      </c>
      <c r="L46" s="3">
        <f>VLOOKUP($B46,MARSHES!$B$15:$I$124,L$1,FALSE)</f>
        <v>2</v>
      </c>
    </row>
    <row r="47" spans="1:12" ht="13.2">
      <c r="A47">
        <f t="shared" si="1"/>
        <v>5</v>
      </c>
      <c r="B47" t="str">
        <f>VLOOKUP(A47,ACTIVITIES!$B$2:$C$110,2,FALSE)</f>
        <v>Install onshore vehicle use and travel</v>
      </c>
      <c r="C47" s="1">
        <v>5</v>
      </c>
      <c r="D47" s="1" t="str">
        <f>VLOOKUP(C47,HABITATS!$F$2:$G$13,2,FALSE)</f>
        <v>Submersed Habitats</v>
      </c>
      <c r="E47" s="1" t="str">
        <f t="shared" si="0"/>
        <v>Submersed HabitatsInstall onshore vehicle use and travel</v>
      </c>
      <c r="F47" s="3">
        <f>VLOOKUP($B47,'SUBMERSED HABITATS'!$B$15:$I$124,F$1,FALSE)</f>
        <v>0</v>
      </c>
      <c r="G47" s="3">
        <f>VLOOKUP($B47,'SUBMERSED HABITATS'!$B$15:$I$124,G$1,FALSE)</f>
        <v>2</v>
      </c>
      <c r="H47" s="3">
        <f>VLOOKUP($B47,'SUBMERSED HABITATS'!$B$15:$I$124,H$1,FALSE)</f>
        <v>0</v>
      </c>
      <c r="I47" s="3">
        <f>VLOOKUP($B47,'SUBMERSED HABITATS'!$B$15:$I$124,I$1,FALSE)</f>
        <v>0</v>
      </c>
      <c r="J47" s="3">
        <f>VLOOKUP($B47,'SUBMERSED HABITATS'!$B$15:$I$124,J$1,FALSE)</f>
        <v>1</v>
      </c>
      <c r="K47" s="3">
        <f>VLOOKUP($B47,'SUBMERSED HABITATS'!$B$15:$I$124,K$1,FALSE)</f>
        <v>2</v>
      </c>
      <c r="L47" s="3">
        <f>VLOOKUP($B47,'SUBMERSED HABITATS'!$B$15:$I$124,L$1,FALSE)</f>
        <v>2</v>
      </c>
    </row>
    <row r="48" spans="1:12" ht="13.2">
      <c r="A48">
        <f t="shared" si="1"/>
        <v>5</v>
      </c>
      <c r="B48" t="str">
        <f>VLOOKUP(A48,ACTIVITIES!$B$2:$C$110,2,FALSE)</f>
        <v>Install onshore vehicle use and travel</v>
      </c>
      <c r="C48" s="1">
        <v>6</v>
      </c>
      <c r="D48" s="1" t="str">
        <f>VLOOKUP(C48,HABITATS!$F$2:$G$13,2,FALSE)</f>
        <v>HABITATS COMPLEX 6</v>
      </c>
      <c r="E48" s="1" t="str">
        <f t="shared" si="0"/>
        <v>HABITATS COMPLEX 6Install onshore vehicle use and travel</v>
      </c>
      <c r="F48" s="3">
        <f>VLOOKUP($B48,'HABITATS COMPLEX 6'!$B$15:$I$124,F$1,FALSE)</f>
        <v>0</v>
      </c>
      <c r="G48" s="3">
        <f>VLOOKUP($B48,'HABITATS COMPLEX 6'!$B$15:$I$124,G$1,FALSE)</f>
        <v>0</v>
      </c>
      <c r="H48" s="3">
        <f>VLOOKUP($B48,'HABITATS COMPLEX 6'!$B$15:$I$124,H$1,FALSE)</f>
        <v>0</v>
      </c>
      <c r="I48" s="3">
        <f>VLOOKUP($B48,'HABITATS COMPLEX 6'!$B$15:$I$124,I$1,FALSE)</f>
        <v>0</v>
      </c>
      <c r="J48" s="3">
        <f>VLOOKUP($B48,'HABITATS COMPLEX 6'!$B$15:$I$124,J$1,FALSE)</f>
        <v>0</v>
      </c>
      <c r="K48" s="3">
        <f>VLOOKUP($B48,'HABITATS COMPLEX 6'!$B$15:$I$124,K$1,FALSE)</f>
        <v>0</v>
      </c>
      <c r="L48" s="3" t="str">
        <f>VLOOKUP($B48,'HABITATS COMPLEX 6'!$B$15:$I$124,L$1,FALSE)</f>
        <v/>
      </c>
    </row>
    <row r="49" spans="1:12" ht="13.2">
      <c r="A49">
        <f t="shared" si="1"/>
        <v>5</v>
      </c>
      <c r="B49" t="str">
        <f>VLOOKUP(A49,ACTIVITIES!$B$2:$C$110,2,FALSE)</f>
        <v>Install onshore vehicle use and travel</v>
      </c>
      <c r="C49" s="1">
        <v>7</v>
      </c>
      <c r="D49" s="1" t="str">
        <f>VLOOKUP(C49,HABITATS!$F$2:$G$13,2,FALSE)</f>
        <v>HABITATS COMPLEX 7</v>
      </c>
      <c r="E49" s="1" t="str">
        <f t="shared" si="0"/>
        <v>HABITATS COMPLEX 7Install onshore vehicle use and travel</v>
      </c>
      <c r="F49" s="3">
        <f>VLOOKUP($B49,'HABITATS COMPLEX 7'!$B$15:$I$124,F$1,FALSE)</f>
        <v>0</v>
      </c>
      <c r="G49" s="3">
        <f>VLOOKUP($B49,'HABITATS COMPLEX 7'!$B$15:$I$124,G$1,FALSE)</f>
        <v>0</v>
      </c>
      <c r="H49" s="3">
        <f>VLOOKUP($B49,'HABITATS COMPLEX 7'!$B$15:$I$124,H$1,FALSE)</f>
        <v>0</v>
      </c>
      <c r="I49" s="3">
        <f>VLOOKUP($B49,'HABITATS COMPLEX 7'!$B$15:$I$124,I$1,FALSE)</f>
        <v>0</v>
      </c>
      <c r="J49" s="3">
        <f>VLOOKUP($B49,'HABITATS COMPLEX 7'!$B$15:$I$124,J$1,FALSE)</f>
        <v>0</v>
      </c>
      <c r="K49" s="3">
        <f>VLOOKUP($B49,'HABITATS COMPLEX 7'!$B$15:$I$124,K$1,FALSE)</f>
        <v>0</v>
      </c>
      <c r="L49" s="3" t="str">
        <f>VLOOKUP($B49,'HABITATS COMPLEX 7'!$B$15:$I$124,L$1,FALSE)</f>
        <v/>
      </c>
    </row>
    <row r="50" spans="1:12" ht="13.2">
      <c r="A50">
        <f t="shared" si="1"/>
        <v>5</v>
      </c>
      <c r="B50" t="str">
        <f>VLOOKUP(A50,ACTIVITIES!$B$2:$C$110,2,FALSE)</f>
        <v>Install onshore vehicle use and travel</v>
      </c>
      <c r="C50" s="1">
        <v>8</v>
      </c>
      <c r="D50" s="1" t="str">
        <f>VLOOKUP(C50,HABITATS!$F$2:$G$13,2,FALSE)</f>
        <v>HABITATS COMPLEX 8</v>
      </c>
      <c r="E50" s="1" t="str">
        <f t="shared" si="0"/>
        <v>HABITATS COMPLEX 8Install onshore vehicle use and travel</v>
      </c>
      <c r="F50" s="3">
        <f>VLOOKUP($B50,'HABITATS COMPLEX 8'!$B$15:$I$124,F$1,FALSE)</f>
        <v>0</v>
      </c>
      <c r="G50" s="3">
        <f>VLOOKUP($B50,'HABITATS COMPLEX 8'!$B$15:$I$124,G$1,FALSE)</f>
        <v>0</v>
      </c>
      <c r="H50" s="3">
        <f>VLOOKUP($B50,'HABITATS COMPLEX 8'!$B$15:$I$124,H$1,FALSE)</f>
        <v>0</v>
      </c>
      <c r="I50" s="3">
        <f>VLOOKUP($B50,'HABITATS COMPLEX 8'!$B$15:$I$124,I$1,FALSE)</f>
        <v>0</v>
      </c>
      <c r="J50" s="3">
        <f>VLOOKUP($B50,'HABITATS COMPLEX 8'!$B$15:$I$124,J$1,FALSE)</f>
        <v>0</v>
      </c>
      <c r="K50" s="3">
        <f>VLOOKUP($B50,'HABITATS COMPLEX 8'!$B$15:$I$124,K$1,FALSE)</f>
        <v>0</v>
      </c>
      <c r="L50" s="3" t="str">
        <f>VLOOKUP($B50,'HABITATS COMPLEX 8'!$B$15:$I$124,L$1,FALSE)</f>
        <v/>
      </c>
    </row>
    <row r="51" spans="1:12" ht="13.2">
      <c r="A51">
        <f t="shared" si="1"/>
        <v>5</v>
      </c>
      <c r="B51" t="str">
        <f>VLOOKUP(A51,ACTIVITIES!$B$2:$C$110,2,FALSE)</f>
        <v>Install onshore vehicle use and travel</v>
      </c>
      <c r="C51" s="1">
        <v>9</v>
      </c>
      <c r="D51" s="1" t="str">
        <f>VLOOKUP(C51,HABITATS!$F$2:$G$13,2,FALSE)</f>
        <v>HABITATS COMPLEX 9</v>
      </c>
      <c r="E51" s="1" t="str">
        <f t="shared" si="0"/>
        <v>HABITATS COMPLEX 9Install onshore vehicle use and travel</v>
      </c>
      <c r="F51" s="3">
        <f>VLOOKUP($B51,'HABITATS COMPLEX 9'!$B$15:$I$124,F$1,FALSE)</f>
        <v>0</v>
      </c>
      <c r="G51" s="3">
        <f>VLOOKUP($B51,'HABITATS COMPLEX 9'!$B$15:$I$124,G$1,FALSE)</f>
        <v>0</v>
      </c>
      <c r="H51" s="3">
        <f>VLOOKUP($B51,'HABITATS COMPLEX 9'!$B$15:$I$124,H$1,FALSE)</f>
        <v>0</v>
      </c>
      <c r="I51" s="3">
        <f>VLOOKUP($B51,'HABITATS COMPLEX 9'!$B$15:$I$124,I$1,FALSE)</f>
        <v>0</v>
      </c>
      <c r="J51" s="3">
        <f>VLOOKUP($B51,'HABITATS COMPLEX 9'!$B$15:$I$124,J$1,FALSE)</f>
        <v>0</v>
      </c>
      <c r="K51" s="3">
        <f>VLOOKUP($B51,'HABITATS COMPLEX 9'!$B$15:$I$124,K$1,FALSE)</f>
        <v>0</v>
      </c>
      <c r="L51" s="3" t="str">
        <f>VLOOKUP($B51,'HABITATS COMPLEX 9'!$B$15:$I$124,L$1,FALSE)</f>
        <v/>
      </c>
    </row>
    <row r="52" spans="1:12" ht="13.2">
      <c r="A52">
        <f t="shared" si="1"/>
        <v>5</v>
      </c>
      <c r="B52" t="str">
        <f>VLOOKUP(A52,ACTIVITIES!$B$2:$C$110,2,FALSE)</f>
        <v>Install onshore vehicle use and travel</v>
      </c>
      <c r="C52" s="1">
        <v>10</v>
      </c>
      <c r="D52" s="1" t="str">
        <f>VLOOKUP(C52,HABITATS!$F$2:$G$13,2,FALSE)</f>
        <v>HABITATS COMPLEX 10</v>
      </c>
      <c r="E52" s="1" t="str">
        <f t="shared" si="0"/>
        <v>HABITATS COMPLEX 10Install onshore vehicle use and travel</v>
      </c>
      <c r="F52" s="3">
        <f>VLOOKUP($B52,'HABITATS COMPLEX 10'!$B$15:$I$124,F$1,FALSE)</f>
        <v>0</v>
      </c>
      <c r="G52" s="3">
        <f>VLOOKUP($B52,'HABITATS COMPLEX 10'!$B$15:$I$124,G$1,FALSE)</f>
        <v>0</v>
      </c>
      <c r="H52" s="3">
        <f>VLOOKUP($B52,'HABITATS COMPLEX 10'!$B$15:$I$124,H$1,FALSE)</f>
        <v>0</v>
      </c>
      <c r="I52" s="3">
        <f>VLOOKUP($B52,'HABITATS COMPLEX 10'!$B$15:$I$124,I$1,FALSE)</f>
        <v>0</v>
      </c>
      <c r="J52" s="3">
        <f>VLOOKUP($B52,'HABITATS COMPLEX 10'!$B$15:$I$124,J$1,FALSE)</f>
        <v>0</v>
      </c>
      <c r="K52" s="3">
        <f>VLOOKUP($B52,'HABITATS COMPLEX 10'!$B$15:$I$124,K$1,FALSE)</f>
        <v>0</v>
      </c>
      <c r="L52" s="3" t="str">
        <f>VLOOKUP($B52,'HABITATS COMPLEX 10'!$B$15:$I$124,L$1,FALSE)</f>
        <v/>
      </c>
    </row>
    <row r="53" spans="1:12" ht="13.2">
      <c r="A53">
        <f t="shared" si="1"/>
        <v>6</v>
      </c>
      <c r="B53" t="str">
        <f>VLOOKUP(A53,ACTIVITIES!$B$2:$C$110,2,FALSE)</f>
        <v>ONSHORE CONSTRUCTION 6</v>
      </c>
      <c r="C53" s="1">
        <v>1</v>
      </c>
      <c r="D53" s="1" t="str">
        <f>VLOOKUP(C53,HABITATS!$F$2:$G$13,2,FALSE)</f>
        <v>Coastal Uplands</v>
      </c>
      <c r="E53" s="1" t="str">
        <f t="shared" si="0"/>
        <v>Coastal UplandsONSHORE CONSTRUCTION 6</v>
      </c>
      <c r="F53" s="3">
        <f>VLOOKUP($B53,'COASTAL UPLANDS'!$B$15:$I$124,F$1,FALSE)</f>
        <v>0</v>
      </c>
      <c r="G53" s="3">
        <f>VLOOKUP($B53,'COASTAL UPLANDS'!$B$15:$I$124,G$1,FALSE)</f>
        <v>0</v>
      </c>
      <c r="H53" s="3">
        <f>VLOOKUP($B53,'COASTAL UPLANDS'!$B$15:$I$124,H$1,FALSE)</f>
        <v>0</v>
      </c>
      <c r="I53" s="3">
        <f>VLOOKUP($B53,'COASTAL UPLANDS'!$B$15:$I$124,I$1,FALSE)</f>
        <v>0</v>
      </c>
      <c r="J53" s="3">
        <f>VLOOKUP($B53,'COASTAL UPLANDS'!$B$15:$I$124,J$1,FALSE)</f>
        <v>0</v>
      </c>
      <c r="K53" s="3">
        <f>VLOOKUP($B53,'COASTAL UPLANDS'!$B$15:$I$124,K$1,FALSE)</f>
        <v>0</v>
      </c>
      <c r="L53" s="3" t="str">
        <f>VLOOKUP($B53,'COASTAL UPLANDS'!$B$15:$I$124,L$1,FALSE)</f>
        <v/>
      </c>
    </row>
    <row r="54" spans="1:12" ht="13.2">
      <c r="A54">
        <f t="shared" si="1"/>
        <v>6</v>
      </c>
      <c r="B54" t="str">
        <f>VLOOKUP(A54,ACTIVITIES!$B$2:$C$110,2,FALSE)</f>
        <v>ONSHORE CONSTRUCTION 6</v>
      </c>
      <c r="C54" s="1">
        <v>2</v>
      </c>
      <c r="D54" s="1" t="str">
        <f>VLOOKUP(C54,HABITATS!$F$2:$G$13,2,FALSE)</f>
        <v>Beaches &amp; Dunes</v>
      </c>
      <c r="E54" s="1" t="str">
        <f t="shared" si="0"/>
        <v>Beaches &amp; DunesONSHORE CONSTRUCTION 6</v>
      </c>
      <c r="F54" s="3">
        <f>VLOOKUP($B54,'BEACHES &amp; DUNES'!$B$15:$I$124,F$1,FALSE)</f>
        <v>0</v>
      </c>
      <c r="G54" s="3">
        <f>VLOOKUP($B54,'BEACHES &amp; DUNES'!$B$15:$I$124,G$1,FALSE)</f>
        <v>0</v>
      </c>
      <c r="H54" s="3">
        <f>VLOOKUP($B54,'BEACHES &amp; DUNES'!$B$15:$I$124,H$1,FALSE)</f>
        <v>0</v>
      </c>
      <c r="I54" s="3">
        <f>VLOOKUP($B54,'BEACHES &amp; DUNES'!$B$15:$I$124,I$1,FALSE)</f>
        <v>0</v>
      </c>
      <c r="J54" s="3">
        <f>VLOOKUP($B54,'BEACHES &amp; DUNES'!$B$15:$I$124,J$1,FALSE)</f>
        <v>0</v>
      </c>
      <c r="K54" s="3">
        <f>VLOOKUP($B54,'BEACHES &amp; DUNES'!$B$15:$I$124,K$1,FALSE)</f>
        <v>0</v>
      </c>
      <c r="L54" s="3" t="str">
        <f>VLOOKUP($B54,'BEACHES &amp; DUNES'!$B$15:$I$124,L$1,FALSE)</f>
        <v/>
      </c>
    </row>
    <row r="55" spans="1:12" ht="13.2">
      <c r="A55">
        <f t="shared" si="1"/>
        <v>6</v>
      </c>
      <c r="B55" t="str">
        <f>VLOOKUP(A55,ACTIVITIES!$B$2:$C$110,2,FALSE)</f>
        <v>ONSHORE CONSTRUCTION 6</v>
      </c>
      <c r="C55" s="1">
        <v>3</v>
      </c>
      <c r="D55" s="1" t="str">
        <f>VLOOKUP(C55,HABITATS!$F$2:$G$13,2,FALSE)</f>
        <v>Tidal flats &amp; Rocky Intertidal</v>
      </c>
      <c r="E55" s="1" t="str">
        <f t="shared" si="0"/>
        <v>Tidal flats &amp; Rocky IntertidalONSHORE CONSTRUCTION 6</v>
      </c>
      <c r="F55" s="3">
        <f>VLOOKUP($B55,'TIDAL FLATS &amp; ROCKY INTERTIDAL'!$B$15:$I$124,F$1,FALSE)</f>
        <v>0</v>
      </c>
      <c r="G55" s="3">
        <f>VLOOKUP($B55,'TIDAL FLATS &amp; ROCKY INTERTIDAL'!$B$15:$I$124,G$1,FALSE)</f>
        <v>0</v>
      </c>
      <c r="H55" s="3">
        <f>VLOOKUP($B55,'TIDAL FLATS &amp; ROCKY INTERTIDAL'!$B$15:$I$124,H$1,FALSE)</f>
        <v>0</v>
      </c>
      <c r="I55" s="3">
        <f>VLOOKUP($B55,'TIDAL FLATS &amp; ROCKY INTERTIDAL'!$B$15:$I$124,I$1,FALSE)</f>
        <v>0</v>
      </c>
      <c r="J55" s="3">
        <f>VLOOKUP($B55,'TIDAL FLATS &amp; ROCKY INTERTIDAL'!$B$15:$I$124,J$1,FALSE)</f>
        <v>0</v>
      </c>
      <c r="K55" s="3">
        <f>VLOOKUP($B55,'TIDAL FLATS &amp; ROCKY INTERTIDAL'!$B$15:$I$124,K$1,FALSE)</f>
        <v>0</v>
      </c>
      <c r="L55" s="3" t="str">
        <f>VLOOKUP($B55,'TIDAL FLATS &amp; ROCKY INTERTIDAL'!$B$15:$I$124,L$1,FALSE)</f>
        <v/>
      </c>
    </row>
    <row r="56" spans="1:12" ht="13.2">
      <c r="A56">
        <f t="shared" si="1"/>
        <v>6</v>
      </c>
      <c r="B56" t="str">
        <f>VLOOKUP(A56,ACTIVITIES!$B$2:$C$110,2,FALSE)</f>
        <v>ONSHORE CONSTRUCTION 6</v>
      </c>
      <c r="C56" s="1">
        <v>4</v>
      </c>
      <c r="D56" s="1" t="str">
        <f>VLOOKUP(C56,HABITATS!$F$2:$G$13,2,FALSE)</f>
        <v>Marshes</v>
      </c>
      <c r="E56" s="1" t="str">
        <f t="shared" si="0"/>
        <v>MarshesONSHORE CONSTRUCTION 6</v>
      </c>
      <c r="F56" s="3">
        <f>VLOOKUP($B56,MARSHES!$B$15:$I$124,F$1,FALSE)</f>
        <v>0</v>
      </c>
      <c r="G56" s="3">
        <f>VLOOKUP($B56,MARSHES!$B$15:$I$124,G$1,FALSE)</f>
        <v>0</v>
      </c>
      <c r="H56" s="3">
        <f>VLOOKUP($B56,MARSHES!$B$15:$I$124,H$1,FALSE)</f>
        <v>0</v>
      </c>
      <c r="I56" s="3">
        <f>VLOOKUP($B56,MARSHES!$B$15:$I$124,I$1,FALSE)</f>
        <v>0</v>
      </c>
      <c r="J56" s="3">
        <f>VLOOKUP($B56,MARSHES!$B$15:$I$124,J$1,FALSE)</f>
        <v>0</v>
      </c>
      <c r="K56" s="3">
        <f>VLOOKUP($B56,MARSHES!$B$15:$I$124,K$1,FALSE)</f>
        <v>0</v>
      </c>
      <c r="L56" s="3" t="str">
        <f>VLOOKUP($B56,MARSHES!$B$15:$I$124,L$1,FALSE)</f>
        <v/>
      </c>
    </row>
    <row r="57" spans="1:12" ht="13.2">
      <c r="A57">
        <f t="shared" si="1"/>
        <v>6</v>
      </c>
      <c r="B57" t="str">
        <f>VLOOKUP(A57,ACTIVITIES!$B$2:$C$110,2,FALSE)</f>
        <v>ONSHORE CONSTRUCTION 6</v>
      </c>
      <c r="C57" s="1">
        <v>5</v>
      </c>
      <c r="D57" s="1" t="str">
        <f>VLOOKUP(C57,HABITATS!$F$2:$G$13,2,FALSE)</f>
        <v>Submersed Habitats</v>
      </c>
      <c r="E57" s="1" t="str">
        <f t="shared" si="0"/>
        <v>Submersed HabitatsONSHORE CONSTRUCTION 6</v>
      </c>
      <c r="F57" s="3">
        <f>VLOOKUP($B57,'SUBMERSED HABITATS'!$B$15:$I$124,F$1,FALSE)</f>
        <v>0</v>
      </c>
      <c r="G57" s="3">
        <f>VLOOKUP($B57,'SUBMERSED HABITATS'!$B$15:$I$124,G$1,FALSE)</f>
        <v>0</v>
      </c>
      <c r="H57" s="3">
        <f>VLOOKUP($B57,'SUBMERSED HABITATS'!$B$15:$I$124,H$1,FALSE)</f>
        <v>0</v>
      </c>
      <c r="I57" s="3">
        <f>VLOOKUP($B57,'SUBMERSED HABITATS'!$B$15:$I$124,I$1,FALSE)</f>
        <v>0</v>
      </c>
      <c r="J57" s="3">
        <f>VLOOKUP($B57,'SUBMERSED HABITATS'!$B$15:$I$124,J$1,FALSE)</f>
        <v>0</v>
      </c>
      <c r="K57" s="3">
        <f>VLOOKUP($B57,'SUBMERSED HABITATS'!$B$15:$I$124,K$1,FALSE)</f>
        <v>0</v>
      </c>
      <c r="L57" s="3" t="str">
        <f>VLOOKUP($B57,'SUBMERSED HABITATS'!$B$15:$I$124,L$1,FALSE)</f>
        <v/>
      </c>
    </row>
    <row r="58" spans="1:12" ht="13.2">
      <c r="A58">
        <f t="shared" si="1"/>
        <v>6</v>
      </c>
      <c r="B58" t="str">
        <f>VLOOKUP(A58,ACTIVITIES!$B$2:$C$110,2,FALSE)</f>
        <v>ONSHORE CONSTRUCTION 6</v>
      </c>
      <c r="C58" s="1">
        <v>6</v>
      </c>
      <c r="D58" s="1" t="str">
        <f>VLOOKUP(C58,HABITATS!$F$2:$G$13,2,FALSE)</f>
        <v>HABITATS COMPLEX 6</v>
      </c>
      <c r="E58" s="1" t="str">
        <f t="shared" si="0"/>
        <v>HABITATS COMPLEX 6ONSHORE CONSTRUCTION 6</v>
      </c>
      <c r="F58" s="3">
        <f>VLOOKUP($B58,'HABITATS COMPLEX 6'!$B$15:$I$124,F$1,FALSE)</f>
        <v>0</v>
      </c>
      <c r="G58" s="3">
        <f>VLOOKUP($B58,'HABITATS COMPLEX 6'!$B$15:$I$124,G$1,FALSE)</f>
        <v>0</v>
      </c>
      <c r="H58" s="3">
        <f>VLOOKUP($B58,'HABITATS COMPLEX 6'!$B$15:$I$124,H$1,FALSE)</f>
        <v>0</v>
      </c>
      <c r="I58" s="3">
        <f>VLOOKUP($B58,'HABITATS COMPLEX 6'!$B$15:$I$124,I$1,FALSE)</f>
        <v>0</v>
      </c>
      <c r="J58" s="3">
        <f>VLOOKUP($B58,'HABITATS COMPLEX 6'!$B$15:$I$124,J$1,FALSE)</f>
        <v>0</v>
      </c>
      <c r="K58" s="3">
        <f>VLOOKUP($B58,'HABITATS COMPLEX 6'!$B$15:$I$124,K$1,FALSE)</f>
        <v>0</v>
      </c>
      <c r="L58" s="3" t="str">
        <f>VLOOKUP($B58,'HABITATS COMPLEX 6'!$B$15:$I$124,L$1,FALSE)</f>
        <v/>
      </c>
    </row>
    <row r="59" spans="1:12" ht="13.2">
      <c r="A59">
        <f t="shared" si="1"/>
        <v>6</v>
      </c>
      <c r="B59" t="str">
        <f>VLOOKUP(A59,ACTIVITIES!$B$2:$C$110,2,FALSE)</f>
        <v>ONSHORE CONSTRUCTION 6</v>
      </c>
      <c r="C59" s="1">
        <v>7</v>
      </c>
      <c r="D59" s="1" t="str">
        <f>VLOOKUP(C59,HABITATS!$F$2:$G$13,2,FALSE)</f>
        <v>HABITATS COMPLEX 7</v>
      </c>
      <c r="E59" s="1" t="str">
        <f t="shared" si="0"/>
        <v>HABITATS COMPLEX 7ONSHORE CONSTRUCTION 6</v>
      </c>
      <c r="F59" s="3">
        <f>VLOOKUP($B59,'HABITATS COMPLEX 7'!$B$15:$I$124,F$1,FALSE)</f>
        <v>0</v>
      </c>
      <c r="G59" s="3">
        <f>VLOOKUP($B59,'HABITATS COMPLEX 7'!$B$15:$I$124,G$1,FALSE)</f>
        <v>0</v>
      </c>
      <c r="H59" s="3">
        <f>VLOOKUP($B59,'HABITATS COMPLEX 7'!$B$15:$I$124,H$1,FALSE)</f>
        <v>0</v>
      </c>
      <c r="I59" s="3">
        <f>VLOOKUP($B59,'HABITATS COMPLEX 7'!$B$15:$I$124,I$1,FALSE)</f>
        <v>0</v>
      </c>
      <c r="J59" s="3">
        <f>VLOOKUP($B59,'HABITATS COMPLEX 7'!$B$15:$I$124,J$1,FALSE)</f>
        <v>0</v>
      </c>
      <c r="K59" s="3">
        <f>VLOOKUP($B59,'HABITATS COMPLEX 7'!$B$15:$I$124,K$1,FALSE)</f>
        <v>0</v>
      </c>
      <c r="L59" s="3" t="str">
        <f>VLOOKUP($B59,'HABITATS COMPLEX 7'!$B$15:$I$124,L$1,FALSE)</f>
        <v/>
      </c>
    </row>
    <row r="60" spans="1:12" ht="13.2">
      <c r="A60">
        <f t="shared" si="1"/>
        <v>6</v>
      </c>
      <c r="B60" t="str">
        <f>VLOOKUP(A60,ACTIVITIES!$B$2:$C$110,2,FALSE)</f>
        <v>ONSHORE CONSTRUCTION 6</v>
      </c>
      <c r="C60" s="1">
        <v>8</v>
      </c>
      <c r="D60" s="1" t="str">
        <f>VLOOKUP(C60,HABITATS!$F$2:$G$13,2,FALSE)</f>
        <v>HABITATS COMPLEX 8</v>
      </c>
      <c r="E60" s="1" t="str">
        <f t="shared" si="0"/>
        <v>HABITATS COMPLEX 8ONSHORE CONSTRUCTION 6</v>
      </c>
      <c r="F60" s="3">
        <f>VLOOKUP($B60,'HABITATS COMPLEX 8'!$B$15:$I$124,F$1,FALSE)</f>
        <v>0</v>
      </c>
      <c r="G60" s="3">
        <f>VLOOKUP($B60,'HABITATS COMPLEX 8'!$B$15:$I$124,G$1,FALSE)</f>
        <v>0</v>
      </c>
      <c r="H60" s="3">
        <f>VLOOKUP($B60,'HABITATS COMPLEX 8'!$B$15:$I$124,H$1,FALSE)</f>
        <v>0</v>
      </c>
      <c r="I60" s="3">
        <f>VLOOKUP($B60,'HABITATS COMPLEX 8'!$B$15:$I$124,I$1,FALSE)</f>
        <v>0</v>
      </c>
      <c r="J60" s="3">
        <f>VLOOKUP($B60,'HABITATS COMPLEX 8'!$B$15:$I$124,J$1,FALSE)</f>
        <v>0</v>
      </c>
      <c r="K60" s="3">
        <f>VLOOKUP($B60,'HABITATS COMPLEX 8'!$B$15:$I$124,K$1,FALSE)</f>
        <v>0</v>
      </c>
      <c r="L60" s="3" t="str">
        <f>VLOOKUP($B60,'HABITATS COMPLEX 8'!$B$15:$I$124,L$1,FALSE)</f>
        <v/>
      </c>
    </row>
    <row r="61" spans="1:12" ht="13.2">
      <c r="A61">
        <f t="shared" si="1"/>
        <v>6</v>
      </c>
      <c r="B61" t="str">
        <f>VLOOKUP(A61,ACTIVITIES!$B$2:$C$110,2,FALSE)</f>
        <v>ONSHORE CONSTRUCTION 6</v>
      </c>
      <c r="C61" s="1">
        <v>9</v>
      </c>
      <c r="D61" s="1" t="str">
        <f>VLOOKUP(C61,HABITATS!$F$2:$G$13,2,FALSE)</f>
        <v>HABITATS COMPLEX 9</v>
      </c>
      <c r="E61" s="1" t="str">
        <f t="shared" si="0"/>
        <v>HABITATS COMPLEX 9ONSHORE CONSTRUCTION 6</v>
      </c>
      <c r="F61" s="3">
        <f>VLOOKUP($B61,'HABITATS COMPLEX 9'!$B$15:$I$124,F$1,FALSE)</f>
        <v>0</v>
      </c>
      <c r="G61" s="3">
        <f>VLOOKUP($B61,'HABITATS COMPLEX 9'!$B$15:$I$124,G$1,FALSE)</f>
        <v>0</v>
      </c>
      <c r="H61" s="3">
        <f>VLOOKUP($B61,'HABITATS COMPLEX 9'!$B$15:$I$124,H$1,FALSE)</f>
        <v>0</v>
      </c>
      <c r="I61" s="3">
        <f>VLOOKUP($B61,'HABITATS COMPLEX 9'!$B$15:$I$124,I$1,FALSE)</f>
        <v>0</v>
      </c>
      <c r="J61" s="3">
        <f>VLOOKUP($B61,'HABITATS COMPLEX 9'!$B$15:$I$124,J$1,FALSE)</f>
        <v>0</v>
      </c>
      <c r="K61" s="3">
        <f>VLOOKUP($B61,'HABITATS COMPLEX 9'!$B$15:$I$124,K$1,FALSE)</f>
        <v>0</v>
      </c>
      <c r="L61" s="3" t="str">
        <f>VLOOKUP($B61,'HABITATS COMPLEX 9'!$B$15:$I$124,L$1,FALSE)</f>
        <v/>
      </c>
    </row>
    <row r="62" spans="1:12" ht="13.2">
      <c r="A62">
        <f t="shared" si="1"/>
        <v>6</v>
      </c>
      <c r="B62" t="str">
        <f>VLOOKUP(A62,ACTIVITIES!$B$2:$C$110,2,FALSE)</f>
        <v>ONSHORE CONSTRUCTION 6</v>
      </c>
      <c r="C62" s="1">
        <v>10</v>
      </c>
      <c r="D62" s="1" t="str">
        <f>VLOOKUP(C62,HABITATS!$F$2:$G$13,2,FALSE)</f>
        <v>HABITATS COMPLEX 10</v>
      </c>
      <c r="E62" s="1" t="str">
        <f t="shared" si="0"/>
        <v>HABITATS COMPLEX 10ONSHORE CONSTRUCTION 6</v>
      </c>
      <c r="F62" s="3">
        <f>VLOOKUP($B62,'HABITATS COMPLEX 10'!$B$15:$I$124,F$1,FALSE)</f>
        <v>0</v>
      </c>
      <c r="G62" s="3">
        <f>VLOOKUP($B62,'HABITATS COMPLEX 10'!$B$15:$I$124,G$1,FALSE)</f>
        <v>0</v>
      </c>
      <c r="H62" s="3">
        <f>VLOOKUP($B62,'HABITATS COMPLEX 10'!$B$15:$I$124,H$1,FALSE)</f>
        <v>0</v>
      </c>
      <c r="I62" s="3">
        <f>VLOOKUP($B62,'HABITATS COMPLEX 10'!$B$15:$I$124,I$1,FALSE)</f>
        <v>0</v>
      </c>
      <c r="J62" s="3">
        <f>VLOOKUP($B62,'HABITATS COMPLEX 10'!$B$15:$I$124,J$1,FALSE)</f>
        <v>0</v>
      </c>
      <c r="K62" s="3">
        <f>VLOOKUP($B62,'HABITATS COMPLEX 10'!$B$15:$I$124,K$1,FALSE)</f>
        <v>0</v>
      </c>
      <c r="L62" s="3" t="str">
        <f>VLOOKUP($B62,'HABITATS COMPLEX 10'!$B$15:$I$124,L$1,FALSE)</f>
        <v/>
      </c>
    </row>
    <row r="63" spans="1:12" ht="13.2">
      <c r="A63">
        <f t="shared" si="1"/>
        <v>7</v>
      </c>
      <c r="B63" t="str">
        <f>VLOOKUP(A63,ACTIVITIES!$B$2:$C$110,2,FALSE)</f>
        <v>ONSHORE CONSTRUCTION 7</v>
      </c>
      <c r="C63" s="1">
        <v>1</v>
      </c>
      <c r="D63" s="1" t="str">
        <f>VLOOKUP(C63,HABITATS!$F$2:$G$13,2,FALSE)</f>
        <v>Coastal Uplands</v>
      </c>
      <c r="E63" s="1" t="str">
        <f t="shared" si="0"/>
        <v>Coastal UplandsONSHORE CONSTRUCTION 7</v>
      </c>
      <c r="F63" s="3">
        <f>VLOOKUP($B63,'COASTAL UPLANDS'!$B$15:$I$124,F$1,FALSE)</f>
        <v>0</v>
      </c>
      <c r="G63" s="3">
        <f>VLOOKUP($B63,'COASTAL UPLANDS'!$B$15:$I$124,G$1,FALSE)</f>
        <v>0</v>
      </c>
      <c r="H63" s="3">
        <f>VLOOKUP($B63,'COASTAL UPLANDS'!$B$15:$I$124,H$1,FALSE)</f>
        <v>0</v>
      </c>
      <c r="I63" s="3">
        <f>VLOOKUP($B63,'COASTAL UPLANDS'!$B$15:$I$124,I$1,FALSE)</f>
        <v>0</v>
      </c>
      <c r="J63" s="3">
        <f>VLOOKUP($B63,'COASTAL UPLANDS'!$B$15:$I$124,J$1,FALSE)</f>
        <v>0</v>
      </c>
      <c r="K63" s="3">
        <f>VLOOKUP($B63,'COASTAL UPLANDS'!$B$15:$I$124,K$1,FALSE)</f>
        <v>0</v>
      </c>
      <c r="L63" s="3" t="str">
        <f>VLOOKUP($B63,'COASTAL UPLANDS'!$B$15:$I$124,L$1,FALSE)</f>
        <v/>
      </c>
    </row>
    <row r="64" spans="1:12" ht="13.2">
      <c r="A64">
        <f t="shared" si="1"/>
        <v>7</v>
      </c>
      <c r="B64" t="str">
        <f>VLOOKUP(A64,ACTIVITIES!$B$2:$C$110,2,FALSE)</f>
        <v>ONSHORE CONSTRUCTION 7</v>
      </c>
      <c r="C64" s="1">
        <v>2</v>
      </c>
      <c r="D64" s="1" t="str">
        <f>VLOOKUP(C64,HABITATS!$F$2:$G$13,2,FALSE)</f>
        <v>Beaches &amp; Dunes</v>
      </c>
      <c r="E64" s="1" t="str">
        <f t="shared" si="0"/>
        <v>Beaches &amp; DunesONSHORE CONSTRUCTION 7</v>
      </c>
      <c r="F64" s="3">
        <f>VLOOKUP($B64,'BEACHES &amp; DUNES'!$B$15:$I$124,F$1,FALSE)</f>
        <v>0</v>
      </c>
      <c r="G64" s="3">
        <f>VLOOKUP($B64,'BEACHES &amp; DUNES'!$B$15:$I$124,G$1,FALSE)</f>
        <v>0</v>
      </c>
      <c r="H64" s="3">
        <f>VLOOKUP($B64,'BEACHES &amp; DUNES'!$B$15:$I$124,H$1,FALSE)</f>
        <v>0</v>
      </c>
      <c r="I64" s="3">
        <f>VLOOKUP($B64,'BEACHES &amp; DUNES'!$B$15:$I$124,I$1,FALSE)</f>
        <v>0</v>
      </c>
      <c r="J64" s="3">
        <f>VLOOKUP($B64,'BEACHES &amp; DUNES'!$B$15:$I$124,J$1,FALSE)</f>
        <v>0</v>
      </c>
      <c r="K64" s="3">
        <f>VLOOKUP($B64,'BEACHES &amp; DUNES'!$B$15:$I$124,K$1,FALSE)</f>
        <v>0</v>
      </c>
      <c r="L64" s="3" t="str">
        <f>VLOOKUP($B64,'BEACHES &amp; DUNES'!$B$15:$I$124,L$1,FALSE)</f>
        <v/>
      </c>
    </row>
    <row r="65" spans="1:12" ht="13.2">
      <c r="A65">
        <f t="shared" si="1"/>
        <v>7</v>
      </c>
      <c r="B65" t="str">
        <f>VLOOKUP(A65,ACTIVITIES!$B$2:$C$110,2,FALSE)</f>
        <v>ONSHORE CONSTRUCTION 7</v>
      </c>
      <c r="C65" s="1">
        <v>3</v>
      </c>
      <c r="D65" s="1" t="str">
        <f>VLOOKUP(C65,HABITATS!$F$2:$G$13,2,FALSE)</f>
        <v>Tidal flats &amp; Rocky Intertidal</v>
      </c>
      <c r="E65" s="1" t="str">
        <f t="shared" si="0"/>
        <v>Tidal flats &amp; Rocky IntertidalONSHORE CONSTRUCTION 7</v>
      </c>
      <c r="F65" s="3">
        <f>VLOOKUP($B65,'TIDAL FLATS &amp; ROCKY INTERTIDAL'!$B$15:$I$124,F$1,FALSE)</f>
        <v>0</v>
      </c>
      <c r="G65" s="3">
        <f>VLOOKUP($B65,'TIDAL FLATS &amp; ROCKY INTERTIDAL'!$B$15:$I$124,G$1,FALSE)</f>
        <v>0</v>
      </c>
      <c r="H65" s="3">
        <f>VLOOKUP($B65,'TIDAL FLATS &amp; ROCKY INTERTIDAL'!$B$15:$I$124,H$1,FALSE)</f>
        <v>0</v>
      </c>
      <c r="I65" s="3">
        <f>VLOOKUP($B65,'TIDAL FLATS &amp; ROCKY INTERTIDAL'!$B$15:$I$124,I$1,FALSE)</f>
        <v>0</v>
      </c>
      <c r="J65" s="3">
        <f>VLOOKUP($B65,'TIDAL FLATS &amp; ROCKY INTERTIDAL'!$B$15:$I$124,J$1,FALSE)</f>
        <v>0</v>
      </c>
      <c r="K65" s="3">
        <f>VLOOKUP($B65,'TIDAL FLATS &amp; ROCKY INTERTIDAL'!$B$15:$I$124,K$1,FALSE)</f>
        <v>0</v>
      </c>
      <c r="L65" s="3" t="str">
        <f>VLOOKUP($B65,'TIDAL FLATS &amp; ROCKY INTERTIDAL'!$B$15:$I$124,L$1,FALSE)</f>
        <v/>
      </c>
    </row>
    <row r="66" spans="1:12" ht="13.2">
      <c r="A66">
        <f t="shared" si="1"/>
        <v>7</v>
      </c>
      <c r="B66" t="str">
        <f>VLOOKUP(A66,ACTIVITIES!$B$2:$C$110,2,FALSE)</f>
        <v>ONSHORE CONSTRUCTION 7</v>
      </c>
      <c r="C66" s="1">
        <v>4</v>
      </c>
      <c r="D66" s="1" t="str">
        <f>VLOOKUP(C66,HABITATS!$F$2:$G$13,2,FALSE)</f>
        <v>Marshes</v>
      </c>
      <c r="E66" s="1" t="str">
        <f t="shared" si="0"/>
        <v>MarshesONSHORE CONSTRUCTION 7</v>
      </c>
      <c r="F66" s="3">
        <f>VLOOKUP($B66,MARSHES!$B$15:$I$124,F$1,FALSE)</f>
        <v>0</v>
      </c>
      <c r="G66" s="3">
        <f>VLOOKUP($B66,MARSHES!$B$15:$I$124,G$1,FALSE)</f>
        <v>0</v>
      </c>
      <c r="H66" s="3">
        <f>VLOOKUP($B66,MARSHES!$B$15:$I$124,H$1,FALSE)</f>
        <v>0</v>
      </c>
      <c r="I66" s="3">
        <f>VLOOKUP($B66,MARSHES!$B$15:$I$124,I$1,FALSE)</f>
        <v>0</v>
      </c>
      <c r="J66" s="3">
        <f>VLOOKUP($B66,MARSHES!$B$15:$I$124,J$1,FALSE)</f>
        <v>0</v>
      </c>
      <c r="K66" s="3">
        <f>VLOOKUP($B66,MARSHES!$B$15:$I$124,K$1,FALSE)</f>
        <v>0</v>
      </c>
      <c r="L66" s="3" t="str">
        <f>VLOOKUP($B66,MARSHES!$B$15:$I$124,L$1,FALSE)</f>
        <v/>
      </c>
    </row>
    <row r="67" spans="1:12" ht="13.2">
      <c r="A67">
        <f t="shared" si="1"/>
        <v>7</v>
      </c>
      <c r="B67" t="str">
        <f>VLOOKUP(A67,ACTIVITIES!$B$2:$C$110,2,FALSE)</f>
        <v>ONSHORE CONSTRUCTION 7</v>
      </c>
      <c r="C67" s="1">
        <v>5</v>
      </c>
      <c r="D67" s="1" t="str">
        <f>VLOOKUP(C67,HABITATS!$F$2:$G$13,2,FALSE)</f>
        <v>Submersed Habitats</v>
      </c>
      <c r="E67" s="1" t="str">
        <f t="shared" si="0"/>
        <v>Submersed HabitatsONSHORE CONSTRUCTION 7</v>
      </c>
      <c r="F67" s="3">
        <f>VLOOKUP($B67,'SUBMERSED HABITATS'!$B$15:$I$124,F$1,FALSE)</f>
        <v>0</v>
      </c>
      <c r="G67" s="3">
        <f>VLOOKUP($B67,'SUBMERSED HABITATS'!$B$15:$I$124,G$1,FALSE)</f>
        <v>0</v>
      </c>
      <c r="H67" s="3">
        <f>VLOOKUP($B67,'SUBMERSED HABITATS'!$B$15:$I$124,H$1,FALSE)</f>
        <v>0</v>
      </c>
      <c r="I67" s="3">
        <f>VLOOKUP($B67,'SUBMERSED HABITATS'!$B$15:$I$124,I$1,FALSE)</f>
        <v>0</v>
      </c>
      <c r="J67" s="3">
        <f>VLOOKUP($B67,'SUBMERSED HABITATS'!$B$15:$I$124,J$1,FALSE)</f>
        <v>0</v>
      </c>
      <c r="K67" s="3">
        <f>VLOOKUP($B67,'SUBMERSED HABITATS'!$B$15:$I$124,K$1,FALSE)</f>
        <v>0</v>
      </c>
      <c r="L67" s="3" t="str">
        <f>VLOOKUP($B67,'SUBMERSED HABITATS'!$B$15:$I$124,L$1,FALSE)</f>
        <v/>
      </c>
    </row>
    <row r="68" spans="1:12" ht="13.2">
      <c r="A68">
        <f t="shared" si="1"/>
        <v>7</v>
      </c>
      <c r="B68" t="str">
        <f>VLOOKUP(A68,ACTIVITIES!$B$2:$C$110,2,FALSE)</f>
        <v>ONSHORE CONSTRUCTION 7</v>
      </c>
      <c r="C68" s="1">
        <v>6</v>
      </c>
      <c r="D68" s="1" t="str">
        <f>VLOOKUP(C68,HABITATS!$F$2:$G$13,2,FALSE)</f>
        <v>HABITATS COMPLEX 6</v>
      </c>
      <c r="E68" s="1" t="str">
        <f t="shared" si="0"/>
        <v>HABITATS COMPLEX 6ONSHORE CONSTRUCTION 7</v>
      </c>
      <c r="F68" s="3">
        <f>VLOOKUP($B68,'HABITATS COMPLEX 6'!$B$15:$I$124,F$1,FALSE)</f>
        <v>0</v>
      </c>
      <c r="G68" s="3">
        <f>VLOOKUP($B68,'HABITATS COMPLEX 6'!$B$15:$I$124,G$1,FALSE)</f>
        <v>0</v>
      </c>
      <c r="H68" s="3">
        <f>VLOOKUP($B68,'HABITATS COMPLEX 6'!$B$15:$I$124,H$1,FALSE)</f>
        <v>0</v>
      </c>
      <c r="I68" s="3">
        <f>VLOOKUP($B68,'HABITATS COMPLEX 6'!$B$15:$I$124,I$1,FALSE)</f>
        <v>0</v>
      </c>
      <c r="J68" s="3">
        <f>VLOOKUP($B68,'HABITATS COMPLEX 6'!$B$15:$I$124,J$1,FALSE)</f>
        <v>0</v>
      </c>
      <c r="K68" s="3">
        <f>VLOOKUP($B68,'HABITATS COMPLEX 6'!$B$15:$I$124,K$1,FALSE)</f>
        <v>0</v>
      </c>
      <c r="L68" s="3" t="str">
        <f>VLOOKUP($B68,'HABITATS COMPLEX 6'!$B$15:$I$124,L$1,FALSE)</f>
        <v/>
      </c>
    </row>
    <row r="69" spans="1:12" ht="13.2">
      <c r="A69">
        <f t="shared" si="1"/>
        <v>7</v>
      </c>
      <c r="B69" t="str">
        <f>VLOOKUP(A69,ACTIVITIES!$B$2:$C$110,2,FALSE)</f>
        <v>ONSHORE CONSTRUCTION 7</v>
      </c>
      <c r="C69" s="1">
        <v>7</v>
      </c>
      <c r="D69" s="1" t="str">
        <f>VLOOKUP(C69,HABITATS!$F$2:$G$13,2,FALSE)</f>
        <v>HABITATS COMPLEX 7</v>
      </c>
      <c r="E69" s="1" t="str">
        <f t="shared" si="0"/>
        <v>HABITATS COMPLEX 7ONSHORE CONSTRUCTION 7</v>
      </c>
      <c r="F69" s="3">
        <f>VLOOKUP($B69,'HABITATS COMPLEX 7'!$B$15:$I$124,F$1,FALSE)</f>
        <v>0</v>
      </c>
      <c r="G69" s="3">
        <f>VLOOKUP($B69,'HABITATS COMPLEX 7'!$B$15:$I$124,G$1,FALSE)</f>
        <v>0</v>
      </c>
      <c r="H69" s="3">
        <f>VLOOKUP($B69,'HABITATS COMPLEX 7'!$B$15:$I$124,H$1,FALSE)</f>
        <v>0</v>
      </c>
      <c r="I69" s="3">
        <f>VLOOKUP($B69,'HABITATS COMPLEX 7'!$B$15:$I$124,I$1,FALSE)</f>
        <v>0</v>
      </c>
      <c r="J69" s="3">
        <f>VLOOKUP($B69,'HABITATS COMPLEX 7'!$B$15:$I$124,J$1,FALSE)</f>
        <v>0</v>
      </c>
      <c r="K69" s="3">
        <f>VLOOKUP($B69,'HABITATS COMPLEX 7'!$B$15:$I$124,K$1,FALSE)</f>
        <v>0</v>
      </c>
      <c r="L69" s="3" t="str">
        <f>VLOOKUP($B69,'HABITATS COMPLEX 7'!$B$15:$I$124,L$1,FALSE)</f>
        <v/>
      </c>
    </row>
    <row r="70" spans="1:12" ht="13.2">
      <c r="A70">
        <f t="shared" si="1"/>
        <v>7</v>
      </c>
      <c r="B70" t="str">
        <f>VLOOKUP(A70,ACTIVITIES!$B$2:$C$110,2,FALSE)</f>
        <v>ONSHORE CONSTRUCTION 7</v>
      </c>
      <c r="C70" s="1">
        <v>8</v>
      </c>
      <c r="D70" s="1" t="str">
        <f>VLOOKUP(C70,HABITATS!$F$2:$G$13,2,FALSE)</f>
        <v>HABITATS COMPLEX 8</v>
      </c>
      <c r="E70" s="1" t="str">
        <f t="shared" si="0"/>
        <v>HABITATS COMPLEX 8ONSHORE CONSTRUCTION 7</v>
      </c>
      <c r="F70" s="3">
        <f>VLOOKUP($B70,'HABITATS COMPLEX 8'!$B$15:$I$124,F$1,FALSE)</f>
        <v>0</v>
      </c>
      <c r="G70" s="3">
        <f>VLOOKUP($B70,'HABITATS COMPLEX 8'!$B$15:$I$124,G$1,FALSE)</f>
        <v>0</v>
      </c>
      <c r="H70" s="3">
        <f>VLOOKUP($B70,'HABITATS COMPLEX 8'!$B$15:$I$124,H$1,FALSE)</f>
        <v>0</v>
      </c>
      <c r="I70" s="3">
        <f>VLOOKUP($B70,'HABITATS COMPLEX 8'!$B$15:$I$124,I$1,FALSE)</f>
        <v>0</v>
      </c>
      <c r="J70" s="3">
        <f>VLOOKUP($B70,'HABITATS COMPLEX 8'!$B$15:$I$124,J$1,FALSE)</f>
        <v>0</v>
      </c>
      <c r="K70" s="3">
        <f>VLOOKUP($B70,'HABITATS COMPLEX 8'!$B$15:$I$124,K$1,FALSE)</f>
        <v>0</v>
      </c>
      <c r="L70" s="3" t="str">
        <f>VLOOKUP($B70,'HABITATS COMPLEX 8'!$B$15:$I$124,L$1,FALSE)</f>
        <v/>
      </c>
    </row>
    <row r="71" spans="1:12" ht="13.2">
      <c r="A71">
        <f t="shared" si="1"/>
        <v>7</v>
      </c>
      <c r="B71" t="str">
        <f>VLOOKUP(A71,ACTIVITIES!$B$2:$C$110,2,FALSE)</f>
        <v>ONSHORE CONSTRUCTION 7</v>
      </c>
      <c r="C71" s="1">
        <v>9</v>
      </c>
      <c r="D71" s="1" t="str">
        <f>VLOOKUP(C71,HABITATS!$F$2:$G$13,2,FALSE)</f>
        <v>HABITATS COMPLEX 9</v>
      </c>
      <c r="E71" s="1" t="str">
        <f t="shared" si="0"/>
        <v>HABITATS COMPLEX 9ONSHORE CONSTRUCTION 7</v>
      </c>
      <c r="F71" s="3">
        <f>VLOOKUP($B71,'HABITATS COMPLEX 9'!$B$15:$I$124,F$1,FALSE)</f>
        <v>0</v>
      </c>
      <c r="G71" s="3">
        <f>VLOOKUP($B71,'HABITATS COMPLEX 9'!$B$15:$I$124,G$1,FALSE)</f>
        <v>0</v>
      </c>
      <c r="H71" s="3">
        <f>VLOOKUP($B71,'HABITATS COMPLEX 9'!$B$15:$I$124,H$1,FALSE)</f>
        <v>0</v>
      </c>
      <c r="I71" s="3">
        <f>VLOOKUP($B71,'HABITATS COMPLEX 9'!$B$15:$I$124,I$1,FALSE)</f>
        <v>0</v>
      </c>
      <c r="J71" s="3">
        <f>VLOOKUP($B71,'HABITATS COMPLEX 9'!$B$15:$I$124,J$1,FALSE)</f>
        <v>0</v>
      </c>
      <c r="K71" s="3">
        <f>VLOOKUP($B71,'HABITATS COMPLEX 9'!$B$15:$I$124,K$1,FALSE)</f>
        <v>0</v>
      </c>
      <c r="L71" s="3" t="str">
        <f>VLOOKUP($B71,'HABITATS COMPLEX 9'!$B$15:$I$124,L$1,FALSE)</f>
        <v/>
      </c>
    </row>
    <row r="72" spans="1:12" ht="13.2">
      <c r="A72">
        <f t="shared" si="1"/>
        <v>7</v>
      </c>
      <c r="B72" t="str">
        <f>VLOOKUP(A72,ACTIVITIES!$B$2:$C$110,2,FALSE)</f>
        <v>ONSHORE CONSTRUCTION 7</v>
      </c>
      <c r="C72" s="1">
        <v>10</v>
      </c>
      <c r="D72" s="1" t="str">
        <f>VLOOKUP(C72,HABITATS!$F$2:$G$13,2,FALSE)</f>
        <v>HABITATS COMPLEX 10</v>
      </c>
      <c r="E72" s="1" t="str">
        <f t="shared" si="0"/>
        <v>HABITATS COMPLEX 10ONSHORE CONSTRUCTION 7</v>
      </c>
      <c r="F72" s="3">
        <f>VLOOKUP($B72,'HABITATS COMPLEX 10'!$B$15:$I$124,F$1,FALSE)</f>
        <v>0</v>
      </c>
      <c r="G72" s="3">
        <f>VLOOKUP($B72,'HABITATS COMPLEX 10'!$B$15:$I$124,G$1,FALSE)</f>
        <v>0</v>
      </c>
      <c r="H72" s="3">
        <f>VLOOKUP($B72,'HABITATS COMPLEX 10'!$B$15:$I$124,H$1,FALSE)</f>
        <v>0</v>
      </c>
      <c r="I72" s="3">
        <f>VLOOKUP($B72,'HABITATS COMPLEX 10'!$B$15:$I$124,I$1,FALSE)</f>
        <v>0</v>
      </c>
      <c r="J72" s="3">
        <f>VLOOKUP($B72,'HABITATS COMPLEX 10'!$B$15:$I$124,J$1,FALSE)</f>
        <v>0</v>
      </c>
      <c r="K72" s="3">
        <f>VLOOKUP($B72,'HABITATS COMPLEX 10'!$B$15:$I$124,K$1,FALSE)</f>
        <v>0</v>
      </c>
      <c r="L72" s="3" t="str">
        <f>VLOOKUP($B72,'HABITATS COMPLEX 10'!$B$15:$I$124,L$1,FALSE)</f>
        <v/>
      </c>
    </row>
    <row r="73" spans="1:12" ht="13.2">
      <c r="A73">
        <f t="shared" si="1"/>
        <v>8</v>
      </c>
      <c r="B73" t="str">
        <f>VLOOKUP(A73,ACTIVITIES!$B$2:$C$110,2,FALSE)</f>
        <v>ONSHORE CONSTRUCTION 8</v>
      </c>
      <c r="C73" s="1">
        <v>1</v>
      </c>
      <c r="D73" s="1" t="str">
        <f>VLOOKUP(C73,HABITATS!$F$2:$G$13,2,FALSE)</f>
        <v>Coastal Uplands</v>
      </c>
      <c r="E73" s="1" t="str">
        <f t="shared" si="0"/>
        <v>Coastal UplandsONSHORE CONSTRUCTION 8</v>
      </c>
      <c r="F73" s="3">
        <f>VLOOKUP($B73,'COASTAL UPLANDS'!$B$15:$I$124,F$1,FALSE)</f>
        <v>0</v>
      </c>
      <c r="G73" s="3">
        <f>VLOOKUP($B73,'COASTAL UPLANDS'!$B$15:$I$124,G$1,FALSE)</f>
        <v>0</v>
      </c>
      <c r="H73" s="3">
        <f>VLOOKUP($B73,'COASTAL UPLANDS'!$B$15:$I$124,H$1,FALSE)</f>
        <v>0</v>
      </c>
      <c r="I73" s="3">
        <f>VLOOKUP($B73,'COASTAL UPLANDS'!$B$15:$I$124,I$1,FALSE)</f>
        <v>0</v>
      </c>
      <c r="J73" s="3">
        <f>VLOOKUP($B73,'COASTAL UPLANDS'!$B$15:$I$124,J$1,FALSE)</f>
        <v>0</v>
      </c>
      <c r="K73" s="3">
        <f>VLOOKUP($B73,'COASTAL UPLANDS'!$B$15:$I$124,K$1,FALSE)</f>
        <v>0</v>
      </c>
      <c r="L73" s="3" t="str">
        <f>VLOOKUP($B73,'COASTAL UPLANDS'!$B$15:$I$124,L$1,FALSE)</f>
        <v/>
      </c>
    </row>
    <row r="74" spans="1:12" ht="13.2">
      <c r="A74">
        <f t="shared" si="1"/>
        <v>8</v>
      </c>
      <c r="B74" t="str">
        <f>VLOOKUP(A74,ACTIVITIES!$B$2:$C$110,2,FALSE)</f>
        <v>ONSHORE CONSTRUCTION 8</v>
      </c>
      <c r="C74" s="1">
        <v>2</v>
      </c>
      <c r="D74" s="1" t="str">
        <f>VLOOKUP(C74,HABITATS!$F$2:$G$13,2,FALSE)</f>
        <v>Beaches &amp; Dunes</v>
      </c>
      <c r="E74" s="1" t="str">
        <f t="shared" si="0"/>
        <v>Beaches &amp; DunesONSHORE CONSTRUCTION 8</v>
      </c>
      <c r="F74" s="3">
        <f>VLOOKUP($B74,'BEACHES &amp; DUNES'!$B$15:$I$124,F$1,FALSE)</f>
        <v>0</v>
      </c>
      <c r="G74" s="3">
        <f>VLOOKUP($B74,'BEACHES &amp; DUNES'!$B$15:$I$124,G$1,FALSE)</f>
        <v>0</v>
      </c>
      <c r="H74" s="3">
        <f>VLOOKUP($B74,'BEACHES &amp; DUNES'!$B$15:$I$124,H$1,FALSE)</f>
        <v>0</v>
      </c>
      <c r="I74" s="3">
        <f>VLOOKUP($B74,'BEACHES &amp; DUNES'!$B$15:$I$124,I$1,FALSE)</f>
        <v>0</v>
      </c>
      <c r="J74" s="3">
        <f>VLOOKUP($B74,'BEACHES &amp; DUNES'!$B$15:$I$124,J$1,FALSE)</f>
        <v>0</v>
      </c>
      <c r="K74" s="3">
        <f>VLOOKUP($B74,'BEACHES &amp; DUNES'!$B$15:$I$124,K$1,FALSE)</f>
        <v>0</v>
      </c>
      <c r="L74" s="3" t="str">
        <f>VLOOKUP($B74,'BEACHES &amp; DUNES'!$B$15:$I$124,L$1,FALSE)</f>
        <v/>
      </c>
    </row>
    <row r="75" spans="1:12" ht="13.2">
      <c r="A75">
        <f t="shared" si="1"/>
        <v>8</v>
      </c>
      <c r="B75" t="str">
        <f>VLOOKUP(A75,ACTIVITIES!$B$2:$C$110,2,FALSE)</f>
        <v>ONSHORE CONSTRUCTION 8</v>
      </c>
      <c r="C75" s="1">
        <v>3</v>
      </c>
      <c r="D75" s="1" t="str">
        <f>VLOOKUP(C75,HABITATS!$F$2:$G$13,2,FALSE)</f>
        <v>Tidal flats &amp; Rocky Intertidal</v>
      </c>
      <c r="E75" s="1" t="str">
        <f t="shared" si="0"/>
        <v>Tidal flats &amp; Rocky IntertidalONSHORE CONSTRUCTION 8</v>
      </c>
      <c r="F75" s="3">
        <f>VLOOKUP($B75,'TIDAL FLATS &amp; ROCKY INTERTIDAL'!$B$15:$I$124,F$1,FALSE)</f>
        <v>0</v>
      </c>
      <c r="G75" s="3">
        <f>VLOOKUP($B75,'TIDAL FLATS &amp; ROCKY INTERTIDAL'!$B$15:$I$124,G$1,FALSE)</f>
        <v>0</v>
      </c>
      <c r="H75" s="3">
        <f>VLOOKUP($B75,'TIDAL FLATS &amp; ROCKY INTERTIDAL'!$B$15:$I$124,H$1,FALSE)</f>
        <v>0</v>
      </c>
      <c r="I75" s="3">
        <f>VLOOKUP($B75,'TIDAL FLATS &amp; ROCKY INTERTIDAL'!$B$15:$I$124,I$1,FALSE)</f>
        <v>0</v>
      </c>
      <c r="J75" s="3">
        <f>VLOOKUP($B75,'TIDAL FLATS &amp; ROCKY INTERTIDAL'!$B$15:$I$124,J$1,FALSE)</f>
        <v>0</v>
      </c>
      <c r="K75" s="3">
        <f>VLOOKUP($B75,'TIDAL FLATS &amp; ROCKY INTERTIDAL'!$B$15:$I$124,K$1,FALSE)</f>
        <v>0</v>
      </c>
      <c r="L75" s="3" t="str">
        <f>VLOOKUP($B75,'TIDAL FLATS &amp; ROCKY INTERTIDAL'!$B$15:$I$124,L$1,FALSE)</f>
        <v/>
      </c>
    </row>
    <row r="76" spans="1:12" ht="13.2">
      <c r="A76">
        <f t="shared" si="1"/>
        <v>8</v>
      </c>
      <c r="B76" t="str">
        <f>VLOOKUP(A76,ACTIVITIES!$B$2:$C$110,2,FALSE)</f>
        <v>ONSHORE CONSTRUCTION 8</v>
      </c>
      <c r="C76" s="1">
        <v>4</v>
      </c>
      <c r="D76" s="1" t="str">
        <f>VLOOKUP(C76,HABITATS!$F$2:$G$13,2,FALSE)</f>
        <v>Marshes</v>
      </c>
      <c r="E76" s="1" t="str">
        <f t="shared" si="0"/>
        <v>MarshesONSHORE CONSTRUCTION 8</v>
      </c>
      <c r="F76" s="3">
        <f>VLOOKUP($B76,MARSHES!$B$15:$I$124,F$1,FALSE)</f>
        <v>0</v>
      </c>
      <c r="G76" s="3">
        <f>VLOOKUP($B76,MARSHES!$B$15:$I$124,G$1,FALSE)</f>
        <v>0</v>
      </c>
      <c r="H76" s="3">
        <f>VLOOKUP($B76,MARSHES!$B$15:$I$124,H$1,FALSE)</f>
        <v>0</v>
      </c>
      <c r="I76" s="3">
        <f>VLOOKUP($B76,MARSHES!$B$15:$I$124,I$1,FALSE)</f>
        <v>0</v>
      </c>
      <c r="J76" s="3">
        <f>VLOOKUP($B76,MARSHES!$B$15:$I$124,J$1,FALSE)</f>
        <v>0</v>
      </c>
      <c r="K76" s="3">
        <f>VLOOKUP($B76,MARSHES!$B$15:$I$124,K$1,FALSE)</f>
        <v>0</v>
      </c>
      <c r="L76" s="3" t="str">
        <f>VLOOKUP($B76,MARSHES!$B$15:$I$124,L$1,FALSE)</f>
        <v/>
      </c>
    </row>
    <row r="77" spans="1:12" ht="13.2">
      <c r="A77">
        <f t="shared" si="1"/>
        <v>8</v>
      </c>
      <c r="B77" t="str">
        <f>VLOOKUP(A77,ACTIVITIES!$B$2:$C$110,2,FALSE)</f>
        <v>ONSHORE CONSTRUCTION 8</v>
      </c>
      <c r="C77" s="1">
        <v>5</v>
      </c>
      <c r="D77" s="1" t="str">
        <f>VLOOKUP(C77,HABITATS!$F$2:$G$13,2,FALSE)</f>
        <v>Submersed Habitats</v>
      </c>
      <c r="E77" s="1" t="str">
        <f t="shared" si="0"/>
        <v>Submersed HabitatsONSHORE CONSTRUCTION 8</v>
      </c>
      <c r="F77" s="3">
        <f>VLOOKUP($B77,'SUBMERSED HABITATS'!$B$15:$I$124,F$1,FALSE)</f>
        <v>0</v>
      </c>
      <c r="G77" s="3">
        <f>VLOOKUP($B77,'SUBMERSED HABITATS'!$B$15:$I$124,G$1,FALSE)</f>
        <v>0</v>
      </c>
      <c r="H77" s="3">
        <f>VLOOKUP($B77,'SUBMERSED HABITATS'!$B$15:$I$124,H$1,FALSE)</f>
        <v>0</v>
      </c>
      <c r="I77" s="3">
        <f>VLOOKUP($B77,'SUBMERSED HABITATS'!$B$15:$I$124,I$1,FALSE)</f>
        <v>0</v>
      </c>
      <c r="J77" s="3">
        <f>VLOOKUP($B77,'SUBMERSED HABITATS'!$B$15:$I$124,J$1,FALSE)</f>
        <v>0</v>
      </c>
      <c r="K77" s="3">
        <f>VLOOKUP($B77,'SUBMERSED HABITATS'!$B$15:$I$124,K$1,FALSE)</f>
        <v>0</v>
      </c>
      <c r="L77" s="3" t="str">
        <f>VLOOKUP($B77,'SUBMERSED HABITATS'!$B$15:$I$124,L$1,FALSE)</f>
        <v/>
      </c>
    </row>
    <row r="78" spans="1:12" ht="13.2">
      <c r="A78">
        <f t="shared" ref="A78:A141" si="2">A68+1</f>
        <v>8</v>
      </c>
      <c r="B78" t="str">
        <f>VLOOKUP(A78,ACTIVITIES!$B$2:$C$110,2,FALSE)</f>
        <v>ONSHORE CONSTRUCTION 8</v>
      </c>
      <c r="C78" s="1">
        <v>6</v>
      </c>
      <c r="D78" s="1" t="str">
        <f>VLOOKUP(C78,HABITATS!$F$2:$G$13,2,FALSE)</f>
        <v>HABITATS COMPLEX 6</v>
      </c>
      <c r="E78" s="1" t="str">
        <f t="shared" si="0"/>
        <v>HABITATS COMPLEX 6ONSHORE CONSTRUCTION 8</v>
      </c>
      <c r="F78" s="3">
        <f>VLOOKUP($B78,'HABITATS COMPLEX 6'!$B$15:$I$124,F$1,FALSE)</f>
        <v>0</v>
      </c>
      <c r="G78" s="3">
        <f>VLOOKUP($B78,'HABITATS COMPLEX 6'!$B$15:$I$124,G$1,FALSE)</f>
        <v>0</v>
      </c>
      <c r="H78" s="3">
        <f>VLOOKUP($B78,'HABITATS COMPLEX 6'!$B$15:$I$124,H$1,FALSE)</f>
        <v>0</v>
      </c>
      <c r="I78" s="3">
        <f>VLOOKUP($B78,'HABITATS COMPLEX 6'!$B$15:$I$124,I$1,FALSE)</f>
        <v>0</v>
      </c>
      <c r="J78" s="3">
        <f>VLOOKUP($B78,'HABITATS COMPLEX 6'!$B$15:$I$124,J$1,FALSE)</f>
        <v>0</v>
      </c>
      <c r="K78" s="3">
        <f>VLOOKUP($B78,'HABITATS COMPLEX 6'!$B$15:$I$124,K$1,FALSE)</f>
        <v>0</v>
      </c>
      <c r="L78" s="3" t="str">
        <f>VLOOKUP($B78,'HABITATS COMPLEX 6'!$B$15:$I$124,L$1,FALSE)</f>
        <v/>
      </c>
    </row>
    <row r="79" spans="1:12" ht="13.2">
      <c r="A79">
        <f t="shared" si="2"/>
        <v>8</v>
      </c>
      <c r="B79" t="str">
        <f>VLOOKUP(A79,ACTIVITIES!$B$2:$C$110,2,FALSE)</f>
        <v>ONSHORE CONSTRUCTION 8</v>
      </c>
      <c r="C79" s="1">
        <v>7</v>
      </c>
      <c r="D79" s="1" t="str">
        <f>VLOOKUP(C79,HABITATS!$F$2:$G$13,2,FALSE)</f>
        <v>HABITATS COMPLEX 7</v>
      </c>
      <c r="E79" s="1" t="str">
        <f t="shared" si="0"/>
        <v>HABITATS COMPLEX 7ONSHORE CONSTRUCTION 8</v>
      </c>
      <c r="F79" s="3">
        <f>VLOOKUP($B79,'HABITATS COMPLEX 7'!$B$15:$I$124,F$1,FALSE)</f>
        <v>0</v>
      </c>
      <c r="G79" s="3">
        <f>VLOOKUP($B79,'HABITATS COMPLEX 7'!$B$15:$I$124,G$1,FALSE)</f>
        <v>0</v>
      </c>
      <c r="H79" s="3">
        <f>VLOOKUP($B79,'HABITATS COMPLEX 7'!$B$15:$I$124,H$1,FALSE)</f>
        <v>0</v>
      </c>
      <c r="I79" s="3">
        <f>VLOOKUP($B79,'HABITATS COMPLEX 7'!$B$15:$I$124,I$1,FALSE)</f>
        <v>0</v>
      </c>
      <c r="J79" s="3">
        <f>VLOOKUP($B79,'HABITATS COMPLEX 7'!$B$15:$I$124,J$1,FALSE)</f>
        <v>0</v>
      </c>
      <c r="K79" s="3">
        <f>VLOOKUP($B79,'HABITATS COMPLEX 7'!$B$15:$I$124,K$1,FALSE)</f>
        <v>0</v>
      </c>
      <c r="L79" s="3" t="str">
        <f>VLOOKUP($B79,'HABITATS COMPLEX 7'!$B$15:$I$124,L$1,FALSE)</f>
        <v/>
      </c>
    </row>
    <row r="80" spans="1:12" ht="13.2">
      <c r="A80">
        <f t="shared" si="2"/>
        <v>8</v>
      </c>
      <c r="B80" t="str">
        <f>VLOOKUP(A80,ACTIVITIES!$B$2:$C$110,2,FALSE)</f>
        <v>ONSHORE CONSTRUCTION 8</v>
      </c>
      <c r="C80" s="1">
        <v>8</v>
      </c>
      <c r="D80" s="1" t="str">
        <f>VLOOKUP(C80,HABITATS!$F$2:$G$13,2,FALSE)</f>
        <v>HABITATS COMPLEX 8</v>
      </c>
      <c r="E80" s="1" t="str">
        <f t="shared" si="0"/>
        <v>HABITATS COMPLEX 8ONSHORE CONSTRUCTION 8</v>
      </c>
      <c r="F80" s="3">
        <f>VLOOKUP($B80,'HABITATS COMPLEX 8'!$B$15:$I$124,F$1,FALSE)</f>
        <v>0</v>
      </c>
      <c r="G80" s="3">
        <f>VLOOKUP($B80,'HABITATS COMPLEX 8'!$B$15:$I$124,G$1,FALSE)</f>
        <v>0</v>
      </c>
      <c r="H80" s="3">
        <f>VLOOKUP($B80,'HABITATS COMPLEX 8'!$B$15:$I$124,H$1,FALSE)</f>
        <v>0</v>
      </c>
      <c r="I80" s="3">
        <f>VLOOKUP($B80,'HABITATS COMPLEX 8'!$B$15:$I$124,I$1,FALSE)</f>
        <v>0</v>
      </c>
      <c r="J80" s="3">
        <f>VLOOKUP($B80,'HABITATS COMPLEX 8'!$B$15:$I$124,J$1,FALSE)</f>
        <v>0</v>
      </c>
      <c r="K80" s="3">
        <f>VLOOKUP($B80,'HABITATS COMPLEX 8'!$B$15:$I$124,K$1,FALSE)</f>
        <v>0</v>
      </c>
      <c r="L80" s="3" t="str">
        <f>VLOOKUP($B80,'HABITATS COMPLEX 8'!$B$15:$I$124,L$1,FALSE)</f>
        <v/>
      </c>
    </row>
    <row r="81" spans="1:12" ht="13.2">
      <c r="A81">
        <f t="shared" si="2"/>
        <v>8</v>
      </c>
      <c r="B81" t="str">
        <f>VLOOKUP(A81,ACTIVITIES!$B$2:$C$110,2,FALSE)</f>
        <v>ONSHORE CONSTRUCTION 8</v>
      </c>
      <c r="C81" s="1">
        <v>9</v>
      </c>
      <c r="D81" s="1" t="str">
        <f>VLOOKUP(C81,HABITATS!$F$2:$G$13,2,FALSE)</f>
        <v>HABITATS COMPLEX 9</v>
      </c>
      <c r="E81" s="1" t="str">
        <f t="shared" si="0"/>
        <v>HABITATS COMPLEX 9ONSHORE CONSTRUCTION 8</v>
      </c>
      <c r="F81" s="3">
        <f>VLOOKUP($B81,'HABITATS COMPLEX 9'!$B$15:$I$124,F$1,FALSE)</f>
        <v>0</v>
      </c>
      <c r="G81" s="3">
        <f>VLOOKUP($B81,'HABITATS COMPLEX 9'!$B$15:$I$124,G$1,FALSE)</f>
        <v>0</v>
      </c>
      <c r="H81" s="3">
        <f>VLOOKUP($B81,'HABITATS COMPLEX 9'!$B$15:$I$124,H$1,FALSE)</f>
        <v>0</v>
      </c>
      <c r="I81" s="3">
        <f>VLOOKUP($B81,'HABITATS COMPLEX 9'!$B$15:$I$124,I$1,FALSE)</f>
        <v>0</v>
      </c>
      <c r="J81" s="3">
        <f>VLOOKUP($B81,'HABITATS COMPLEX 9'!$B$15:$I$124,J$1,FALSE)</f>
        <v>0</v>
      </c>
      <c r="K81" s="3">
        <f>VLOOKUP($B81,'HABITATS COMPLEX 9'!$B$15:$I$124,K$1,FALSE)</f>
        <v>0</v>
      </c>
      <c r="L81" s="3" t="str">
        <f>VLOOKUP($B81,'HABITATS COMPLEX 9'!$B$15:$I$124,L$1,FALSE)</f>
        <v/>
      </c>
    </row>
    <row r="82" spans="1:12" ht="13.2">
      <c r="A82">
        <f t="shared" si="2"/>
        <v>8</v>
      </c>
      <c r="B82" t="str">
        <f>VLOOKUP(A82,ACTIVITIES!$B$2:$C$110,2,FALSE)</f>
        <v>ONSHORE CONSTRUCTION 8</v>
      </c>
      <c r="C82" s="1">
        <v>10</v>
      </c>
      <c r="D82" s="1" t="str">
        <f>VLOOKUP(C82,HABITATS!$F$2:$G$13,2,FALSE)</f>
        <v>HABITATS COMPLEX 10</v>
      </c>
      <c r="E82" s="1" t="str">
        <f t="shared" si="0"/>
        <v>HABITATS COMPLEX 10ONSHORE CONSTRUCTION 8</v>
      </c>
      <c r="F82" s="3">
        <f>VLOOKUP($B82,'HABITATS COMPLEX 10'!$B$15:$I$124,F$1,FALSE)</f>
        <v>0</v>
      </c>
      <c r="G82" s="3">
        <f>VLOOKUP($B82,'HABITATS COMPLEX 10'!$B$15:$I$124,G$1,FALSE)</f>
        <v>0</v>
      </c>
      <c r="H82" s="3">
        <f>VLOOKUP($B82,'HABITATS COMPLEX 10'!$B$15:$I$124,H$1,FALSE)</f>
        <v>0</v>
      </c>
      <c r="I82" s="3">
        <f>VLOOKUP($B82,'HABITATS COMPLEX 10'!$B$15:$I$124,I$1,FALSE)</f>
        <v>0</v>
      </c>
      <c r="J82" s="3">
        <f>VLOOKUP($B82,'HABITATS COMPLEX 10'!$B$15:$I$124,J$1,FALSE)</f>
        <v>0</v>
      </c>
      <c r="K82" s="3">
        <f>VLOOKUP($B82,'HABITATS COMPLEX 10'!$B$15:$I$124,K$1,FALSE)</f>
        <v>0</v>
      </c>
      <c r="L82" s="3" t="str">
        <f>VLOOKUP($B82,'HABITATS COMPLEX 10'!$B$15:$I$124,L$1,FALSE)</f>
        <v/>
      </c>
    </row>
    <row r="83" spans="1:12" ht="13.2">
      <c r="A83">
        <f t="shared" si="2"/>
        <v>9</v>
      </c>
      <c r="B83" t="str">
        <f>VLOOKUP(A83,ACTIVITIES!$B$2:$C$110,2,FALSE)</f>
        <v>ONSHORE CONSTRUCTION 9</v>
      </c>
      <c r="C83" s="1">
        <v>1</v>
      </c>
      <c r="D83" s="1" t="str">
        <f>VLOOKUP(C83,HABITATS!$F$2:$G$13,2,FALSE)</f>
        <v>Coastal Uplands</v>
      </c>
      <c r="E83" s="1" t="str">
        <f t="shared" si="0"/>
        <v>Coastal UplandsONSHORE CONSTRUCTION 9</v>
      </c>
      <c r="F83" s="3">
        <f>VLOOKUP($B83,'COASTAL UPLANDS'!$B$15:$I$124,F$1,FALSE)</f>
        <v>0</v>
      </c>
      <c r="G83" s="3">
        <f>VLOOKUP($B83,'COASTAL UPLANDS'!$B$15:$I$124,G$1,FALSE)</f>
        <v>0</v>
      </c>
      <c r="H83" s="3">
        <f>VLOOKUP($B83,'COASTAL UPLANDS'!$B$15:$I$124,H$1,FALSE)</f>
        <v>0</v>
      </c>
      <c r="I83" s="3">
        <f>VLOOKUP($B83,'COASTAL UPLANDS'!$B$15:$I$124,I$1,FALSE)</f>
        <v>0</v>
      </c>
      <c r="J83" s="3">
        <f>VLOOKUP($B83,'COASTAL UPLANDS'!$B$15:$I$124,J$1,FALSE)</f>
        <v>0</v>
      </c>
      <c r="K83" s="3">
        <f>VLOOKUP($B83,'COASTAL UPLANDS'!$B$15:$I$124,K$1,FALSE)</f>
        <v>0</v>
      </c>
      <c r="L83" s="3" t="str">
        <f>VLOOKUP($B83,'COASTAL UPLANDS'!$B$15:$I$124,L$1,FALSE)</f>
        <v/>
      </c>
    </row>
    <row r="84" spans="1:12" ht="13.2">
      <c r="A84">
        <f t="shared" si="2"/>
        <v>9</v>
      </c>
      <c r="B84" t="str">
        <f>VLOOKUP(A84,ACTIVITIES!$B$2:$C$110,2,FALSE)</f>
        <v>ONSHORE CONSTRUCTION 9</v>
      </c>
      <c r="C84" s="1">
        <v>2</v>
      </c>
      <c r="D84" s="1" t="str">
        <f>VLOOKUP(C84,HABITATS!$F$2:$G$13,2,FALSE)</f>
        <v>Beaches &amp; Dunes</v>
      </c>
      <c r="E84" s="1" t="str">
        <f t="shared" si="0"/>
        <v>Beaches &amp; DunesONSHORE CONSTRUCTION 9</v>
      </c>
      <c r="F84" s="3">
        <f>VLOOKUP($B84,'BEACHES &amp; DUNES'!$B$15:$I$124,F$1,FALSE)</f>
        <v>0</v>
      </c>
      <c r="G84" s="3">
        <f>VLOOKUP($B84,'BEACHES &amp; DUNES'!$B$15:$I$124,G$1,FALSE)</f>
        <v>0</v>
      </c>
      <c r="H84" s="3">
        <f>VLOOKUP($B84,'BEACHES &amp; DUNES'!$B$15:$I$124,H$1,FALSE)</f>
        <v>0</v>
      </c>
      <c r="I84" s="3">
        <f>VLOOKUP($B84,'BEACHES &amp; DUNES'!$B$15:$I$124,I$1,FALSE)</f>
        <v>0</v>
      </c>
      <c r="J84" s="3">
        <f>VLOOKUP($B84,'BEACHES &amp; DUNES'!$B$15:$I$124,J$1,FALSE)</f>
        <v>0</v>
      </c>
      <c r="K84" s="3">
        <f>VLOOKUP($B84,'BEACHES &amp; DUNES'!$B$15:$I$124,K$1,FALSE)</f>
        <v>0</v>
      </c>
      <c r="L84" s="3" t="str">
        <f>VLOOKUP($B84,'BEACHES &amp; DUNES'!$B$15:$I$124,L$1,FALSE)</f>
        <v/>
      </c>
    </row>
    <row r="85" spans="1:12" ht="13.2">
      <c r="A85">
        <f t="shared" si="2"/>
        <v>9</v>
      </c>
      <c r="B85" t="str">
        <f>VLOOKUP(A85,ACTIVITIES!$B$2:$C$110,2,FALSE)</f>
        <v>ONSHORE CONSTRUCTION 9</v>
      </c>
      <c r="C85" s="1">
        <v>3</v>
      </c>
      <c r="D85" s="1" t="str">
        <f>VLOOKUP(C85,HABITATS!$F$2:$G$13,2,FALSE)</f>
        <v>Tidal flats &amp; Rocky Intertidal</v>
      </c>
      <c r="E85" s="1" t="str">
        <f t="shared" si="0"/>
        <v>Tidal flats &amp; Rocky IntertidalONSHORE CONSTRUCTION 9</v>
      </c>
      <c r="F85" s="3">
        <f>VLOOKUP($B85,'TIDAL FLATS &amp; ROCKY INTERTIDAL'!$B$15:$I$124,F$1,FALSE)</f>
        <v>0</v>
      </c>
      <c r="G85" s="3">
        <f>VLOOKUP($B85,'TIDAL FLATS &amp; ROCKY INTERTIDAL'!$B$15:$I$124,G$1,FALSE)</f>
        <v>0</v>
      </c>
      <c r="H85" s="3">
        <f>VLOOKUP($B85,'TIDAL FLATS &amp; ROCKY INTERTIDAL'!$B$15:$I$124,H$1,FALSE)</f>
        <v>0</v>
      </c>
      <c r="I85" s="3">
        <f>VLOOKUP($B85,'TIDAL FLATS &amp; ROCKY INTERTIDAL'!$B$15:$I$124,I$1,FALSE)</f>
        <v>0</v>
      </c>
      <c r="J85" s="3">
        <f>VLOOKUP($B85,'TIDAL FLATS &amp; ROCKY INTERTIDAL'!$B$15:$I$124,J$1,FALSE)</f>
        <v>0</v>
      </c>
      <c r="K85" s="3">
        <f>VLOOKUP($B85,'TIDAL FLATS &amp; ROCKY INTERTIDAL'!$B$15:$I$124,K$1,FALSE)</f>
        <v>0</v>
      </c>
      <c r="L85" s="3" t="str">
        <f>VLOOKUP($B85,'TIDAL FLATS &amp; ROCKY INTERTIDAL'!$B$15:$I$124,L$1,FALSE)</f>
        <v/>
      </c>
    </row>
    <row r="86" spans="1:12" ht="13.2">
      <c r="A86">
        <f t="shared" si="2"/>
        <v>9</v>
      </c>
      <c r="B86" t="str">
        <f>VLOOKUP(A86,ACTIVITIES!$B$2:$C$110,2,FALSE)</f>
        <v>ONSHORE CONSTRUCTION 9</v>
      </c>
      <c r="C86" s="1">
        <v>4</v>
      </c>
      <c r="D86" s="1" t="str">
        <f>VLOOKUP(C86,HABITATS!$F$2:$G$13,2,FALSE)</f>
        <v>Marshes</v>
      </c>
      <c r="E86" s="1" t="str">
        <f t="shared" si="0"/>
        <v>MarshesONSHORE CONSTRUCTION 9</v>
      </c>
      <c r="F86" s="3">
        <f>VLOOKUP($B86,MARSHES!$B$15:$I$124,F$1,FALSE)</f>
        <v>0</v>
      </c>
      <c r="G86" s="3">
        <f>VLOOKUP($B86,MARSHES!$B$15:$I$124,G$1,FALSE)</f>
        <v>0</v>
      </c>
      <c r="H86" s="3">
        <f>VLOOKUP($B86,MARSHES!$B$15:$I$124,H$1,FALSE)</f>
        <v>0</v>
      </c>
      <c r="I86" s="3">
        <f>VLOOKUP($B86,MARSHES!$B$15:$I$124,I$1,FALSE)</f>
        <v>0</v>
      </c>
      <c r="J86" s="3">
        <f>VLOOKUP($B86,MARSHES!$B$15:$I$124,J$1,FALSE)</f>
        <v>0</v>
      </c>
      <c r="K86" s="3">
        <f>VLOOKUP($B86,MARSHES!$B$15:$I$124,K$1,FALSE)</f>
        <v>0</v>
      </c>
      <c r="L86" s="3" t="str">
        <f>VLOOKUP($B86,MARSHES!$B$15:$I$124,L$1,FALSE)</f>
        <v/>
      </c>
    </row>
    <row r="87" spans="1:12" ht="13.2">
      <c r="A87">
        <f t="shared" si="2"/>
        <v>9</v>
      </c>
      <c r="B87" t="str">
        <f>VLOOKUP(A87,ACTIVITIES!$B$2:$C$110,2,FALSE)</f>
        <v>ONSHORE CONSTRUCTION 9</v>
      </c>
      <c r="C87" s="1">
        <v>5</v>
      </c>
      <c r="D87" s="1" t="str">
        <f>VLOOKUP(C87,HABITATS!$F$2:$G$13,2,FALSE)</f>
        <v>Submersed Habitats</v>
      </c>
      <c r="E87" s="1" t="str">
        <f t="shared" si="0"/>
        <v>Submersed HabitatsONSHORE CONSTRUCTION 9</v>
      </c>
      <c r="F87" s="3">
        <f>VLOOKUP($B87,'SUBMERSED HABITATS'!$B$15:$I$124,F$1,FALSE)</f>
        <v>0</v>
      </c>
      <c r="G87" s="3">
        <f>VLOOKUP($B87,'SUBMERSED HABITATS'!$B$15:$I$124,G$1,FALSE)</f>
        <v>0</v>
      </c>
      <c r="H87" s="3">
        <f>VLOOKUP($B87,'SUBMERSED HABITATS'!$B$15:$I$124,H$1,FALSE)</f>
        <v>0</v>
      </c>
      <c r="I87" s="3">
        <f>VLOOKUP($B87,'SUBMERSED HABITATS'!$B$15:$I$124,I$1,FALSE)</f>
        <v>0</v>
      </c>
      <c r="J87" s="3">
        <f>VLOOKUP($B87,'SUBMERSED HABITATS'!$B$15:$I$124,J$1,FALSE)</f>
        <v>0</v>
      </c>
      <c r="K87" s="3">
        <f>VLOOKUP($B87,'SUBMERSED HABITATS'!$B$15:$I$124,K$1,FALSE)</f>
        <v>0</v>
      </c>
      <c r="L87" s="3" t="str">
        <f>VLOOKUP($B87,'SUBMERSED HABITATS'!$B$15:$I$124,L$1,FALSE)</f>
        <v/>
      </c>
    </row>
    <row r="88" spans="1:12" ht="13.2">
      <c r="A88">
        <f t="shared" si="2"/>
        <v>9</v>
      </c>
      <c r="B88" t="str">
        <f>VLOOKUP(A88,ACTIVITIES!$B$2:$C$110,2,FALSE)</f>
        <v>ONSHORE CONSTRUCTION 9</v>
      </c>
      <c r="C88" s="1">
        <v>6</v>
      </c>
      <c r="D88" s="1" t="str">
        <f>VLOOKUP(C88,HABITATS!$F$2:$G$13,2,FALSE)</f>
        <v>HABITATS COMPLEX 6</v>
      </c>
      <c r="E88" s="1" t="str">
        <f t="shared" si="0"/>
        <v>HABITATS COMPLEX 6ONSHORE CONSTRUCTION 9</v>
      </c>
      <c r="F88" s="3">
        <f>VLOOKUP($B88,'HABITATS COMPLEX 6'!$B$15:$I$124,F$1,FALSE)</f>
        <v>0</v>
      </c>
      <c r="G88" s="3">
        <f>VLOOKUP($B88,'HABITATS COMPLEX 6'!$B$15:$I$124,G$1,FALSE)</f>
        <v>0</v>
      </c>
      <c r="H88" s="3">
        <f>VLOOKUP($B88,'HABITATS COMPLEX 6'!$B$15:$I$124,H$1,FALSE)</f>
        <v>0</v>
      </c>
      <c r="I88" s="3">
        <f>VLOOKUP($B88,'HABITATS COMPLEX 6'!$B$15:$I$124,I$1,FALSE)</f>
        <v>0</v>
      </c>
      <c r="J88" s="3">
        <f>VLOOKUP($B88,'HABITATS COMPLEX 6'!$B$15:$I$124,J$1,FALSE)</f>
        <v>0</v>
      </c>
      <c r="K88" s="3">
        <f>VLOOKUP($B88,'HABITATS COMPLEX 6'!$B$15:$I$124,K$1,FALSE)</f>
        <v>0</v>
      </c>
      <c r="L88" s="3" t="str">
        <f>VLOOKUP($B88,'HABITATS COMPLEX 6'!$B$15:$I$124,L$1,FALSE)</f>
        <v/>
      </c>
    </row>
    <row r="89" spans="1:12" ht="13.2">
      <c r="A89">
        <f t="shared" si="2"/>
        <v>9</v>
      </c>
      <c r="B89" t="str">
        <f>VLOOKUP(A89,ACTIVITIES!$B$2:$C$110,2,FALSE)</f>
        <v>ONSHORE CONSTRUCTION 9</v>
      </c>
      <c r="C89" s="1">
        <v>7</v>
      </c>
      <c r="D89" s="1" t="str">
        <f>VLOOKUP(C89,HABITATS!$F$2:$G$13,2,FALSE)</f>
        <v>HABITATS COMPLEX 7</v>
      </c>
      <c r="E89" s="1" t="str">
        <f t="shared" si="0"/>
        <v>HABITATS COMPLEX 7ONSHORE CONSTRUCTION 9</v>
      </c>
      <c r="F89" s="3">
        <f>VLOOKUP($B89,'HABITATS COMPLEX 7'!$B$15:$I$124,F$1,FALSE)</f>
        <v>0</v>
      </c>
      <c r="G89" s="3">
        <f>VLOOKUP($B89,'HABITATS COMPLEX 7'!$B$15:$I$124,G$1,FALSE)</f>
        <v>0</v>
      </c>
      <c r="H89" s="3">
        <f>VLOOKUP($B89,'HABITATS COMPLEX 7'!$B$15:$I$124,H$1,FALSE)</f>
        <v>0</v>
      </c>
      <c r="I89" s="3">
        <f>VLOOKUP($B89,'HABITATS COMPLEX 7'!$B$15:$I$124,I$1,FALSE)</f>
        <v>0</v>
      </c>
      <c r="J89" s="3">
        <f>VLOOKUP($B89,'HABITATS COMPLEX 7'!$B$15:$I$124,J$1,FALSE)</f>
        <v>0</v>
      </c>
      <c r="K89" s="3">
        <f>VLOOKUP($B89,'HABITATS COMPLEX 7'!$B$15:$I$124,K$1,FALSE)</f>
        <v>0</v>
      </c>
      <c r="L89" s="3" t="str">
        <f>VLOOKUP($B89,'HABITATS COMPLEX 7'!$B$15:$I$124,L$1,FALSE)</f>
        <v/>
      </c>
    </row>
    <row r="90" spans="1:12" ht="13.2">
      <c r="A90">
        <f t="shared" si="2"/>
        <v>9</v>
      </c>
      <c r="B90" t="str">
        <f>VLOOKUP(A90,ACTIVITIES!$B$2:$C$110,2,FALSE)</f>
        <v>ONSHORE CONSTRUCTION 9</v>
      </c>
      <c r="C90" s="1">
        <v>8</v>
      </c>
      <c r="D90" s="1" t="str">
        <f>VLOOKUP(C90,HABITATS!$F$2:$G$13,2,FALSE)</f>
        <v>HABITATS COMPLEX 8</v>
      </c>
      <c r="E90" s="1" t="str">
        <f t="shared" si="0"/>
        <v>HABITATS COMPLEX 8ONSHORE CONSTRUCTION 9</v>
      </c>
      <c r="F90" s="3">
        <f>VLOOKUP($B90,'HABITATS COMPLEX 8'!$B$15:$I$124,F$1,FALSE)</f>
        <v>0</v>
      </c>
      <c r="G90" s="3">
        <f>VLOOKUP($B90,'HABITATS COMPLEX 8'!$B$15:$I$124,G$1,FALSE)</f>
        <v>0</v>
      </c>
      <c r="H90" s="3">
        <f>VLOOKUP($B90,'HABITATS COMPLEX 8'!$B$15:$I$124,H$1,FALSE)</f>
        <v>0</v>
      </c>
      <c r="I90" s="3">
        <f>VLOOKUP($B90,'HABITATS COMPLEX 8'!$B$15:$I$124,I$1,FALSE)</f>
        <v>0</v>
      </c>
      <c r="J90" s="3">
        <f>VLOOKUP($B90,'HABITATS COMPLEX 8'!$B$15:$I$124,J$1,FALSE)</f>
        <v>0</v>
      </c>
      <c r="K90" s="3">
        <f>VLOOKUP($B90,'HABITATS COMPLEX 8'!$B$15:$I$124,K$1,FALSE)</f>
        <v>0</v>
      </c>
      <c r="L90" s="3" t="str">
        <f>VLOOKUP($B90,'HABITATS COMPLEX 8'!$B$15:$I$124,L$1,FALSE)</f>
        <v/>
      </c>
    </row>
    <row r="91" spans="1:12" ht="13.2">
      <c r="A91">
        <f t="shared" si="2"/>
        <v>9</v>
      </c>
      <c r="B91" t="str">
        <f>VLOOKUP(A91,ACTIVITIES!$B$2:$C$110,2,FALSE)</f>
        <v>ONSHORE CONSTRUCTION 9</v>
      </c>
      <c r="C91" s="1">
        <v>9</v>
      </c>
      <c r="D91" s="1" t="str">
        <f>VLOOKUP(C91,HABITATS!$F$2:$G$13,2,FALSE)</f>
        <v>HABITATS COMPLEX 9</v>
      </c>
      <c r="E91" s="1" t="str">
        <f t="shared" si="0"/>
        <v>HABITATS COMPLEX 9ONSHORE CONSTRUCTION 9</v>
      </c>
      <c r="F91" s="3">
        <f>VLOOKUP($B91,'HABITATS COMPLEX 9'!$B$15:$I$124,F$1,FALSE)</f>
        <v>0</v>
      </c>
      <c r="G91" s="3">
        <f>VLOOKUP($B91,'HABITATS COMPLEX 9'!$B$15:$I$124,G$1,FALSE)</f>
        <v>0</v>
      </c>
      <c r="H91" s="3">
        <f>VLOOKUP($B91,'HABITATS COMPLEX 9'!$B$15:$I$124,H$1,FALSE)</f>
        <v>0</v>
      </c>
      <c r="I91" s="3">
        <f>VLOOKUP($B91,'HABITATS COMPLEX 9'!$B$15:$I$124,I$1,FALSE)</f>
        <v>0</v>
      </c>
      <c r="J91" s="3">
        <f>VLOOKUP($B91,'HABITATS COMPLEX 9'!$B$15:$I$124,J$1,FALSE)</f>
        <v>0</v>
      </c>
      <c r="K91" s="3">
        <f>VLOOKUP($B91,'HABITATS COMPLEX 9'!$B$15:$I$124,K$1,FALSE)</f>
        <v>0</v>
      </c>
      <c r="L91" s="3" t="str">
        <f>VLOOKUP($B91,'HABITATS COMPLEX 9'!$B$15:$I$124,L$1,FALSE)</f>
        <v/>
      </c>
    </row>
    <row r="92" spans="1:12" ht="13.2">
      <c r="A92">
        <f t="shared" si="2"/>
        <v>9</v>
      </c>
      <c r="B92" t="str">
        <f>VLOOKUP(A92,ACTIVITIES!$B$2:$C$110,2,FALSE)</f>
        <v>ONSHORE CONSTRUCTION 9</v>
      </c>
      <c r="C92" s="1">
        <v>10</v>
      </c>
      <c r="D92" s="1" t="str">
        <f>VLOOKUP(C92,HABITATS!$F$2:$G$13,2,FALSE)</f>
        <v>HABITATS COMPLEX 10</v>
      </c>
      <c r="E92" s="1" t="str">
        <f t="shared" si="0"/>
        <v>HABITATS COMPLEX 10ONSHORE CONSTRUCTION 9</v>
      </c>
      <c r="F92" s="3">
        <f>VLOOKUP($B92,'HABITATS COMPLEX 10'!$B$15:$I$124,F$1,FALSE)</f>
        <v>0</v>
      </c>
      <c r="G92" s="3">
        <f>VLOOKUP($B92,'HABITATS COMPLEX 10'!$B$15:$I$124,G$1,FALSE)</f>
        <v>0</v>
      </c>
      <c r="H92" s="3">
        <f>VLOOKUP($B92,'HABITATS COMPLEX 10'!$B$15:$I$124,H$1,FALSE)</f>
        <v>0</v>
      </c>
      <c r="I92" s="3">
        <f>VLOOKUP($B92,'HABITATS COMPLEX 10'!$B$15:$I$124,I$1,FALSE)</f>
        <v>0</v>
      </c>
      <c r="J92" s="3">
        <f>VLOOKUP($B92,'HABITATS COMPLEX 10'!$B$15:$I$124,J$1,FALSE)</f>
        <v>0</v>
      </c>
      <c r="K92" s="3">
        <f>VLOOKUP($B92,'HABITATS COMPLEX 10'!$B$15:$I$124,K$1,FALSE)</f>
        <v>0</v>
      </c>
      <c r="L92" s="3" t="str">
        <f>VLOOKUP($B92,'HABITATS COMPLEX 10'!$B$15:$I$124,L$1,FALSE)</f>
        <v/>
      </c>
    </row>
    <row r="93" spans="1:12" ht="13.2">
      <c r="A93">
        <f t="shared" si="2"/>
        <v>10</v>
      </c>
      <c r="B93" t="str">
        <f>VLOOKUP(A93,ACTIVITIES!$B$2:$C$110,2,FALSE)</f>
        <v>ONSHORE CONSTRUCTION 10</v>
      </c>
      <c r="C93" s="1">
        <v>1</v>
      </c>
      <c r="D93" s="1" t="str">
        <f>VLOOKUP(C93,HABITATS!$F$2:$G$13,2,FALSE)</f>
        <v>Coastal Uplands</v>
      </c>
      <c r="E93" s="1" t="str">
        <f t="shared" si="0"/>
        <v>Coastal UplandsONSHORE CONSTRUCTION 10</v>
      </c>
      <c r="F93" s="3">
        <f>VLOOKUP($B93,'COASTAL UPLANDS'!$B$15:$I$124,F$1,FALSE)</f>
        <v>0</v>
      </c>
      <c r="G93" s="3">
        <f>VLOOKUP($B93,'COASTAL UPLANDS'!$B$15:$I$124,G$1,FALSE)</f>
        <v>0</v>
      </c>
      <c r="H93" s="3">
        <f>VLOOKUP($B93,'COASTAL UPLANDS'!$B$15:$I$124,H$1,FALSE)</f>
        <v>0</v>
      </c>
      <c r="I93" s="3">
        <f>VLOOKUP($B93,'COASTAL UPLANDS'!$B$15:$I$124,I$1,FALSE)</f>
        <v>0</v>
      </c>
      <c r="J93" s="3">
        <f>VLOOKUP($B93,'COASTAL UPLANDS'!$B$15:$I$124,J$1,FALSE)</f>
        <v>0</v>
      </c>
      <c r="K93" s="3">
        <f>VLOOKUP($B93,'COASTAL UPLANDS'!$B$15:$I$124,K$1,FALSE)</f>
        <v>0</v>
      </c>
      <c r="L93" s="3" t="str">
        <f>VLOOKUP($B93,'COASTAL UPLANDS'!$B$15:$I$124,L$1,FALSE)</f>
        <v/>
      </c>
    </row>
    <row r="94" spans="1:12" ht="13.2">
      <c r="A94">
        <f t="shared" si="2"/>
        <v>10</v>
      </c>
      <c r="B94" t="str">
        <f>VLOOKUP(A94,ACTIVITIES!$B$2:$C$110,2,FALSE)</f>
        <v>ONSHORE CONSTRUCTION 10</v>
      </c>
      <c r="C94" s="1">
        <v>2</v>
      </c>
      <c r="D94" s="1" t="str">
        <f>VLOOKUP(C94,HABITATS!$F$2:$G$13,2,FALSE)</f>
        <v>Beaches &amp; Dunes</v>
      </c>
      <c r="E94" s="1" t="str">
        <f t="shared" si="0"/>
        <v>Beaches &amp; DunesONSHORE CONSTRUCTION 10</v>
      </c>
      <c r="F94" s="3">
        <f>VLOOKUP($B94,'BEACHES &amp; DUNES'!$B$15:$I$124,F$1,FALSE)</f>
        <v>0</v>
      </c>
      <c r="G94" s="3">
        <f>VLOOKUP($B94,'BEACHES &amp; DUNES'!$B$15:$I$124,G$1,FALSE)</f>
        <v>0</v>
      </c>
      <c r="H94" s="3">
        <f>VLOOKUP($B94,'BEACHES &amp; DUNES'!$B$15:$I$124,H$1,FALSE)</f>
        <v>0</v>
      </c>
      <c r="I94" s="3">
        <f>VLOOKUP($B94,'BEACHES &amp; DUNES'!$B$15:$I$124,I$1,FALSE)</f>
        <v>0</v>
      </c>
      <c r="J94" s="3">
        <f>VLOOKUP($B94,'BEACHES &amp; DUNES'!$B$15:$I$124,J$1,FALSE)</f>
        <v>0</v>
      </c>
      <c r="K94" s="3">
        <f>VLOOKUP($B94,'BEACHES &amp; DUNES'!$B$15:$I$124,K$1,FALSE)</f>
        <v>0</v>
      </c>
      <c r="L94" s="3" t="str">
        <f>VLOOKUP($B94,'BEACHES &amp; DUNES'!$B$15:$I$124,L$1,FALSE)</f>
        <v/>
      </c>
    </row>
    <row r="95" spans="1:12" ht="13.2">
      <c r="A95">
        <f t="shared" si="2"/>
        <v>10</v>
      </c>
      <c r="B95" t="str">
        <f>VLOOKUP(A95,ACTIVITIES!$B$2:$C$110,2,FALSE)</f>
        <v>ONSHORE CONSTRUCTION 10</v>
      </c>
      <c r="C95" s="1">
        <v>3</v>
      </c>
      <c r="D95" s="1" t="str">
        <f>VLOOKUP(C95,HABITATS!$F$2:$G$13,2,FALSE)</f>
        <v>Tidal flats &amp; Rocky Intertidal</v>
      </c>
      <c r="E95" s="1" t="str">
        <f t="shared" si="0"/>
        <v>Tidal flats &amp; Rocky IntertidalONSHORE CONSTRUCTION 10</v>
      </c>
      <c r="F95" s="3">
        <f>VLOOKUP($B95,'TIDAL FLATS &amp; ROCKY INTERTIDAL'!$B$15:$I$124,F$1,FALSE)</f>
        <v>0</v>
      </c>
      <c r="G95" s="3">
        <f>VLOOKUP($B95,'TIDAL FLATS &amp; ROCKY INTERTIDAL'!$B$15:$I$124,G$1,FALSE)</f>
        <v>0</v>
      </c>
      <c r="H95" s="3">
        <f>VLOOKUP($B95,'TIDAL FLATS &amp; ROCKY INTERTIDAL'!$B$15:$I$124,H$1,FALSE)</f>
        <v>0</v>
      </c>
      <c r="I95" s="3">
        <f>VLOOKUP($B95,'TIDAL FLATS &amp; ROCKY INTERTIDAL'!$B$15:$I$124,I$1,FALSE)</f>
        <v>0</v>
      </c>
      <c r="J95" s="3">
        <f>VLOOKUP($B95,'TIDAL FLATS &amp; ROCKY INTERTIDAL'!$B$15:$I$124,J$1,FALSE)</f>
        <v>0</v>
      </c>
      <c r="K95" s="3">
        <f>VLOOKUP($B95,'TIDAL FLATS &amp; ROCKY INTERTIDAL'!$B$15:$I$124,K$1,FALSE)</f>
        <v>0</v>
      </c>
      <c r="L95" s="3" t="str">
        <f>VLOOKUP($B95,'TIDAL FLATS &amp; ROCKY INTERTIDAL'!$B$15:$I$124,L$1,FALSE)</f>
        <v/>
      </c>
    </row>
    <row r="96" spans="1:12" ht="13.2">
      <c r="A96">
        <f t="shared" si="2"/>
        <v>10</v>
      </c>
      <c r="B96" t="str">
        <f>VLOOKUP(A96,ACTIVITIES!$B$2:$C$110,2,FALSE)</f>
        <v>ONSHORE CONSTRUCTION 10</v>
      </c>
      <c r="C96" s="1">
        <v>4</v>
      </c>
      <c r="D96" s="1" t="str">
        <f>VLOOKUP(C96,HABITATS!$F$2:$G$13,2,FALSE)</f>
        <v>Marshes</v>
      </c>
      <c r="E96" s="1" t="str">
        <f t="shared" si="0"/>
        <v>MarshesONSHORE CONSTRUCTION 10</v>
      </c>
      <c r="F96" s="3">
        <f>VLOOKUP($B96,MARSHES!$B$15:$I$124,F$1,FALSE)</f>
        <v>0</v>
      </c>
      <c r="G96" s="3">
        <f>VLOOKUP($B96,MARSHES!$B$15:$I$124,G$1,FALSE)</f>
        <v>0</v>
      </c>
      <c r="H96" s="3">
        <f>VLOOKUP($B96,MARSHES!$B$15:$I$124,H$1,FALSE)</f>
        <v>0</v>
      </c>
      <c r="I96" s="3">
        <f>VLOOKUP($B96,MARSHES!$B$15:$I$124,I$1,FALSE)</f>
        <v>0</v>
      </c>
      <c r="J96" s="3">
        <f>VLOOKUP($B96,MARSHES!$B$15:$I$124,J$1,FALSE)</f>
        <v>0</v>
      </c>
      <c r="K96" s="3">
        <f>VLOOKUP($B96,MARSHES!$B$15:$I$124,K$1,FALSE)</f>
        <v>0</v>
      </c>
      <c r="L96" s="3" t="str">
        <f>VLOOKUP($B96,MARSHES!$B$15:$I$124,L$1,FALSE)</f>
        <v/>
      </c>
    </row>
    <row r="97" spans="1:12" ht="13.2">
      <c r="A97">
        <f t="shared" si="2"/>
        <v>10</v>
      </c>
      <c r="B97" t="str">
        <f>VLOOKUP(A97,ACTIVITIES!$B$2:$C$110,2,FALSE)</f>
        <v>ONSHORE CONSTRUCTION 10</v>
      </c>
      <c r="C97" s="1">
        <v>5</v>
      </c>
      <c r="D97" s="1" t="str">
        <f>VLOOKUP(C97,HABITATS!$F$2:$G$13,2,FALSE)</f>
        <v>Submersed Habitats</v>
      </c>
      <c r="E97" s="1" t="str">
        <f t="shared" si="0"/>
        <v>Submersed HabitatsONSHORE CONSTRUCTION 10</v>
      </c>
      <c r="F97" s="3">
        <f>VLOOKUP($B97,'SUBMERSED HABITATS'!$B$15:$I$124,F$1,FALSE)</f>
        <v>0</v>
      </c>
      <c r="G97" s="3">
        <f>VLOOKUP($B97,'SUBMERSED HABITATS'!$B$15:$I$124,G$1,FALSE)</f>
        <v>0</v>
      </c>
      <c r="H97" s="3">
        <f>VLOOKUP($B97,'SUBMERSED HABITATS'!$B$15:$I$124,H$1,FALSE)</f>
        <v>0</v>
      </c>
      <c r="I97" s="3">
        <f>VLOOKUP($B97,'SUBMERSED HABITATS'!$B$15:$I$124,I$1,FALSE)</f>
        <v>0</v>
      </c>
      <c r="J97" s="3">
        <f>VLOOKUP($B97,'SUBMERSED HABITATS'!$B$15:$I$124,J$1,FALSE)</f>
        <v>0</v>
      </c>
      <c r="K97" s="3">
        <f>VLOOKUP($B97,'SUBMERSED HABITATS'!$B$15:$I$124,K$1,FALSE)</f>
        <v>0</v>
      </c>
      <c r="L97" s="3" t="str">
        <f>VLOOKUP($B97,'SUBMERSED HABITATS'!$B$15:$I$124,L$1,FALSE)</f>
        <v/>
      </c>
    </row>
    <row r="98" spans="1:12" ht="13.2">
      <c r="A98">
        <f t="shared" si="2"/>
        <v>10</v>
      </c>
      <c r="B98" t="str">
        <f>VLOOKUP(A98,ACTIVITIES!$B$2:$C$110,2,FALSE)</f>
        <v>ONSHORE CONSTRUCTION 10</v>
      </c>
      <c r="C98" s="1">
        <v>6</v>
      </c>
      <c r="D98" s="1" t="str">
        <f>VLOOKUP(C98,HABITATS!$F$2:$G$13,2,FALSE)</f>
        <v>HABITATS COMPLEX 6</v>
      </c>
      <c r="E98" s="1" t="str">
        <f t="shared" si="0"/>
        <v>HABITATS COMPLEX 6ONSHORE CONSTRUCTION 10</v>
      </c>
      <c r="F98" s="3">
        <f>VLOOKUP($B98,'HABITATS COMPLEX 6'!$B$15:$I$124,F$1,FALSE)</f>
        <v>0</v>
      </c>
      <c r="G98" s="3">
        <f>VLOOKUP($B98,'HABITATS COMPLEX 6'!$B$15:$I$124,G$1,FALSE)</f>
        <v>0</v>
      </c>
      <c r="H98" s="3">
        <f>VLOOKUP($B98,'HABITATS COMPLEX 6'!$B$15:$I$124,H$1,FALSE)</f>
        <v>0</v>
      </c>
      <c r="I98" s="3">
        <f>VLOOKUP($B98,'HABITATS COMPLEX 6'!$B$15:$I$124,I$1,FALSE)</f>
        <v>0</v>
      </c>
      <c r="J98" s="3">
        <f>VLOOKUP($B98,'HABITATS COMPLEX 6'!$B$15:$I$124,J$1,FALSE)</f>
        <v>0</v>
      </c>
      <c r="K98" s="3">
        <f>VLOOKUP($B98,'HABITATS COMPLEX 6'!$B$15:$I$124,K$1,FALSE)</f>
        <v>0</v>
      </c>
      <c r="L98" s="3" t="str">
        <f>VLOOKUP($B98,'HABITATS COMPLEX 6'!$B$15:$I$124,L$1,FALSE)</f>
        <v/>
      </c>
    </row>
    <row r="99" spans="1:12" ht="13.2">
      <c r="A99">
        <f t="shared" si="2"/>
        <v>10</v>
      </c>
      <c r="B99" t="str">
        <f>VLOOKUP(A99,ACTIVITIES!$B$2:$C$110,2,FALSE)</f>
        <v>ONSHORE CONSTRUCTION 10</v>
      </c>
      <c r="C99" s="1">
        <v>7</v>
      </c>
      <c r="D99" s="1" t="str">
        <f>VLOOKUP(C99,HABITATS!$F$2:$G$13,2,FALSE)</f>
        <v>HABITATS COMPLEX 7</v>
      </c>
      <c r="E99" s="1" t="str">
        <f t="shared" si="0"/>
        <v>HABITATS COMPLEX 7ONSHORE CONSTRUCTION 10</v>
      </c>
      <c r="F99" s="3">
        <f>VLOOKUP($B99,'HABITATS COMPLEX 7'!$B$15:$I$124,F$1,FALSE)</f>
        <v>0</v>
      </c>
      <c r="G99" s="3">
        <f>VLOOKUP($B99,'HABITATS COMPLEX 7'!$B$15:$I$124,G$1,FALSE)</f>
        <v>0</v>
      </c>
      <c r="H99" s="3">
        <f>VLOOKUP($B99,'HABITATS COMPLEX 7'!$B$15:$I$124,H$1,FALSE)</f>
        <v>0</v>
      </c>
      <c r="I99" s="3">
        <f>VLOOKUP($B99,'HABITATS COMPLEX 7'!$B$15:$I$124,I$1,FALSE)</f>
        <v>0</v>
      </c>
      <c r="J99" s="3">
        <f>VLOOKUP($B99,'HABITATS COMPLEX 7'!$B$15:$I$124,J$1,FALSE)</f>
        <v>0</v>
      </c>
      <c r="K99" s="3">
        <f>VLOOKUP($B99,'HABITATS COMPLEX 7'!$B$15:$I$124,K$1,FALSE)</f>
        <v>0</v>
      </c>
      <c r="L99" s="3" t="str">
        <f>VLOOKUP($B99,'HABITATS COMPLEX 7'!$B$15:$I$124,L$1,FALSE)</f>
        <v/>
      </c>
    </row>
    <row r="100" spans="1:12" ht="13.2">
      <c r="A100">
        <f t="shared" si="2"/>
        <v>10</v>
      </c>
      <c r="B100" t="str">
        <f>VLOOKUP(A100,ACTIVITIES!$B$2:$C$110,2,FALSE)</f>
        <v>ONSHORE CONSTRUCTION 10</v>
      </c>
      <c r="C100" s="1">
        <v>8</v>
      </c>
      <c r="D100" s="1" t="str">
        <f>VLOOKUP(C100,HABITATS!$F$2:$G$13,2,FALSE)</f>
        <v>HABITATS COMPLEX 8</v>
      </c>
      <c r="E100" s="1" t="str">
        <f t="shared" si="0"/>
        <v>HABITATS COMPLEX 8ONSHORE CONSTRUCTION 10</v>
      </c>
      <c r="F100" s="3">
        <f>VLOOKUP($B100,'HABITATS COMPLEX 8'!$B$15:$I$124,F$1,FALSE)</f>
        <v>0</v>
      </c>
      <c r="G100" s="3">
        <f>VLOOKUP($B100,'HABITATS COMPLEX 8'!$B$15:$I$124,G$1,FALSE)</f>
        <v>0</v>
      </c>
      <c r="H100" s="3">
        <f>VLOOKUP($B100,'HABITATS COMPLEX 8'!$B$15:$I$124,H$1,FALSE)</f>
        <v>0</v>
      </c>
      <c r="I100" s="3">
        <f>VLOOKUP($B100,'HABITATS COMPLEX 8'!$B$15:$I$124,I$1,FALSE)</f>
        <v>0</v>
      </c>
      <c r="J100" s="3">
        <f>VLOOKUP($B100,'HABITATS COMPLEX 8'!$B$15:$I$124,J$1,FALSE)</f>
        <v>0</v>
      </c>
      <c r="K100" s="3">
        <f>VLOOKUP($B100,'HABITATS COMPLEX 8'!$B$15:$I$124,K$1,FALSE)</f>
        <v>0</v>
      </c>
      <c r="L100" s="3" t="str">
        <f>VLOOKUP($B100,'HABITATS COMPLEX 8'!$B$15:$I$124,L$1,FALSE)</f>
        <v/>
      </c>
    </row>
    <row r="101" spans="1:12" ht="13.2">
      <c r="A101">
        <f t="shared" si="2"/>
        <v>10</v>
      </c>
      <c r="B101" t="str">
        <f>VLOOKUP(A101,ACTIVITIES!$B$2:$C$110,2,FALSE)</f>
        <v>ONSHORE CONSTRUCTION 10</v>
      </c>
      <c r="C101" s="1">
        <v>9</v>
      </c>
      <c r="D101" s="1" t="str">
        <f>VLOOKUP(C101,HABITATS!$F$2:$G$13,2,FALSE)</f>
        <v>HABITATS COMPLEX 9</v>
      </c>
      <c r="E101" s="1" t="str">
        <f t="shared" si="0"/>
        <v>HABITATS COMPLEX 9ONSHORE CONSTRUCTION 10</v>
      </c>
      <c r="F101" s="3">
        <f>VLOOKUP($B101,'HABITATS COMPLEX 9'!$B$15:$I$124,F$1,FALSE)</f>
        <v>0</v>
      </c>
      <c r="G101" s="3">
        <f>VLOOKUP($B101,'HABITATS COMPLEX 9'!$B$15:$I$124,G$1,FALSE)</f>
        <v>0</v>
      </c>
      <c r="H101" s="3">
        <f>VLOOKUP($B101,'HABITATS COMPLEX 9'!$B$15:$I$124,H$1,FALSE)</f>
        <v>0</v>
      </c>
      <c r="I101" s="3">
        <f>VLOOKUP($B101,'HABITATS COMPLEX 9'!$B$15:$I$124,I$1,FALSE)</f>
        <v>0</v>
      </c>
      <c r="J101" s="3">
        <f>VLOOKUP($B101,'HABITATS COMPLEX 9'!$B$15:$I$124,J$1,FALSE)</f>
        <v>0</v>
      </c>
      <c r="K101" s="3">
        <f>VLOOKUP($B101,'HABITATS COMPLEX 9'!$B$15:$I$124,K$1,FALSE)</f>
        <v>0</v>
      </c>
      <c r="L101" s="3" t="str">
        <f>VLOOKUP($B101,'HABITATS COMPLEX 9'!$B$15:$I$124,L$1,FALSE)</f>
        <v/>
      </c>
    </row>
    <row r="102" spans="1:12" ht="13.2">
      <c r="A102">
        <f t="shared" si="2"/>
        <v>10</v>
      </c>
      <c r="B102" t="str">
        <f>VLOOKUP(A102,ACTIVITIES!$B$2:$C$110,2,FALSE)</f>
        <v>ONSHORE CONSTRUCTION 10</v>
      </c>
      <c r="C102" s="1">
        <v>10</v>
      </c>
      <c r="D102" s="1" t="str">
        <f>VLOOKUP(C102,HABITATS!$F$2:$G$13,2,FALSE)</f>
        <v>HABITATS COMPLEX 10</v>
      </c>
      <c r="E102" s="1" t="str">
        <f t="shared" si="0"/>
        <v>HABITATS COMPLEX 10ONSHORE CONSTRUCTION 10</v>
      </c>
      <c r="F102" s="3">
        <f>VLOOKUP($B102,'HABITATS COMPLEX 10'!$B$15:$I$124,F$1,FALSE)</f>
        <v>0</v>
      </c>
      <c r="G102" s="3">
        <f>VLOOKUP($B102,'HABITATS COMPLEX 10'!$B$15:$I$124,G$1,FALSE)</f>
        <v>0</v>
      </c>
      <c r="H102" s="3">
        <f>VLOOKUP($B102,'HABITATS COMPLEX 10'!$B$15:$I$124,H$1,FALSE)</f>
        <v>0</v>
      </c>
      <c r="I102" s="3">
        <f>VLOOKUP($B102,'HABITATS COMPLEX 10'!$B$15:$I$124,I$1,FALSE)</f>
        <v>0</v>
      </c>
      <c r="J102" s="3">
        <f>VLOOKUP($B102,'HABITATS COMPLEX 10'!$B$15:$I$124,J$1,FALSE)</f>
        <v>0</v>
      </c>
      <c r="K102" s="3">
        <f>VLOOKUP($B102,'HABITATS COMPLEX 10'!$B$15:$I$124,K$1,FALSE)</f>
        <v>0</v>
      </c>
      <c r="L102" s="3" t="str">
        <f>VLOOKUP($B102,'HABITATS COMPLEX 10'!$B$15:$I$124,L$1,FALSE)</f>
        <v/>
      </c>
    </row>
    <row r="103" spans="1:12" ht="13.2">
      <c r="A103">
        <f t="shared" si="2"/>
        <v>11</v>
      </c>
      <c r="B103" t="str">
        <f>VLOOKUP(A103,ACTIVITIES!$B$2:$C$110,2,FALSE)</f>
        <v xml:space="preserve">Cable trench excavation and jet plow </v>
      </c>
      <c r="C103" s="1">
        <v>1</v>
      </c>
      <c r="D103" s="1" t="str">
        <f>VLOOKUP(C103,HABITATS!$F$2:$G$13,2,FALSE)</f>
        <v>Coastal Uplands</v>
      </c>
      <c r="E103" s="1" t="str">
        <f t="shared" si="0"/>
        <v xml:space="preserve">Coastal UplandsCable trench excavation and jet plow </v>
      </c>
      <c r="F103" s="3">
        <f>VLOOKUP($B103,'COASTAL UPLANDS'!$B$15:$I$124,F$1,FALSE)</f>
        <v>2</v>
      </c>
      <c r="G103" s="3">
        <f>VLOOKUP($B103,'COASTAL UPLANDS'!$B$15:$I$124,G$1,FALSE)</f>
        <v>1</v>
      </c>
      <c r="H103" s="3">
        <f>VLOOKUP($B103,'COASTAL UPLANDS'!$B$15:$I$124,H$1,FALSE)</f>
        <v>2</v>
      </c>
      <c r="I103" s="3">
        <f>VLOOKUP($B103,'COASTAL UPLANDS'!$B$15:$I$124,I$1,FALSE)</f>
        <v>2</v>
      </c>
      <c r="J103" s="3">
        <f>VLOOKUP($B103,'COASTAL UPLANDS'!$B$15:$I$124,J$1,FALSE)</f>
        <v>1</v>
      </c>
      <c r="K103" s="3">
        <f>VLOOKUP($B103,'COASTAL UPLANDS'!$B$15:$I$124,K$1,FALSE)</f>
        <v>1</v>
      </c>
      <c r="L103" s="3">
        <f>VLOOKUP($B103,'COASTAL UPLANDS'!$B$15:$I$124,L$1,FALSE)</f>
        <v>2</v>
      </c>
    </row>
    <row r="104" spans="1:12" ht="13.2">
      <c r="A104">
        <f t="shared" si="2"/>
        <v>11</v>
      </c>
      <c r="B104" t="str">
        <f>VLOOKUP(A104,ACTIVITIES!$B$2:$C$110,2,FALSE)</f>
        <v xml:space="preserve">Cable trench excavation and jet plow </v>
      </c>
      <c r="C104" s="1">
        <v>2</v>
      </c>
      <c r="D104" s="1" t="str">
        <f>VLOOKUP(C104,HABITATS!$F$2:$G$13,2,FALSE)</f>
        <v>Beaches &amp; Dunes</v>
      </c>
      <c r="E104" s="1" t="str">
        <f t="shared" si="0"/>
        <v xml:space="preserve">Beaches &amp; DunesCable trench excavation and jet plow </v>
      </c>
      <c r="F104" s="3">
        <f>VLOOKUP($B104,'BEACHES &amp; DUNES'!$B$15:$I$124,F$1,FALSE)</f>
        <v>2</v>
      </c>
      <c r="G104" s="3">
        <f>VLOOKUP($B104,'BEACHES &amp; DUNES'!$B$15:$I$124,G$1,FALSE)</f>
        <v>2</v>
      </c>
      <c r="H104" s="3">
        <f>VLOOKUP($B104,'BEACHES &amp; DUNES'!$B$15:$I$124,H$1,FALSE)</f>
        <v>2</v>
      </c>
      <c r="I104" s="3">
        <f>VLOOKUP($B104,'BEACHES &amp; DUNES'!$B$15:$I$124,I$1,FALSE)</f>
        <v>2</v>
      </c>
      <c r="J104" s="3">
        <f>VLOOKUP($B104,'BEACHES &amp; DUNES'!$B$15:$I$124,J$1,FALSE)</f>
        <v>1</v>
      </c>
      <c r="K104" s="3">
        <f>VLOOKUP($B104,'BEACHES &amp; DUNES'!$B$15:$I$124,K$1,FALSE)</f>
        <v>1</v>
      </c>
      <c r="L104" s="3">
        <f>VLOOKUP($B104,'BEACHES &amp; DUNES'!$B$15:$I$124,L$1,FALSE)</f>
        <v>2</v>
      </c>
    </row>
    <row r="105" spans="1:12" ht="13.2">
      <c r="A105">
        <f t="shared" si="2"/>
        <v>11</v>
      </c>
      <c r="B105" t="str">
        <f>VLOOKUP(A105,ACTIVITIES!$B$2:$C$110,2,FALSE)</f>
        <v xml:space="preserve">Cable trench excavation and jet plow </v>
      </c>
      <c r="C105" s="1">
        <v>3</v>
      </c>
      <c r="D105" s="1" t="str">
        <f>VLOOKUP(C105,HABITATS!$F$2:$G$13,2,FALSE)</f>
        <v>Tidal flats &amp; Rocky Intertidal</v>
      </c>
      <c r="E105" s="1" t="str">
        <f t="shared" si="0"/>
        <v xml:space="preserve">Tidal flats &amp; Rocky IntertidalCable trench excavation and jet plow </v>
      </c>
      <c r="F105" s="3">
        <f>VLOOKUP($B105,'TIDAL FLATS &amp; ROCKY INTERTIDAL'!$B$15:$I$124,F$1,FALSE)</f>
        <v>2</v>
      </c>
      <c r="G105" s="3">
        <f>VLOOKUP($B105,'TIDAL FLATS &amp; ROCKY INTERTIDAL'!$B$15:$I$124,G$1,FALSE)</f>
        <v>2</v>
      </c>
      <c r="H105" s="3">
        <f>VLOOKUP($B105,'TIDAL FLATS &amp; ROCKY INTERTIDAL'!$B$15:$I$124,H$1,FALSE)</f>
        <v>2</v>
      </c>
      <c r="I105" s="3">
        <f>VLOOKUP($B105,'TIDAL FLATS &amp; ROCKY INTERTIDAL'!$B$15:$I$124,I$1,FALSE)</f>
        <v>2</v>
      </c>
      <c r="J105" s="3">
        <f>VLOOKUP($B105,'TIDAL FLATS &amp; ROCKY INTERTIDAL'!$B$15:$I$124,J$1,FALSE)</f>
        <v>1</v>
      </c>
      <c r="K105" s="3">
        <f>VLOOKUP($B105,'TIDAL FLATS &amp; ROCKY INTERTIDAL'!$B$15:$I$124,K$1,FALSE)</f>
        <v>1</v>
      </c>
      <c r="L105" s="3">
        <f>VLOOKUP($B105,'TIDAL FLATS &amp; ROCKY INTERTIDAL'!$B$15:$I$124,L$1,FALSE)</f>
        <v>2</v>
      </c>
    </row>
    <row r="106" spans="1:12" ht="13.2">
      <c r="A106">
        <f t="shared" si="2"/>
        <v>11</v>
      </c>
      <c r="B106" t="str">
        <f>VLOOKUP(A106,ACTIVITIES!$B$2:$C$110,2,FALSE)</f>
        <v xml:space="preserve">Cable trench excavation and jet plow </v>
      </c>
      <c r="C106" s="1">
        <v>4</v>
      </c>
      <c r="D106" s="1" t="str">
        <f>VLOOKUP(C106,HABITATS!$F$2:$G$13,2,FALSE)</f>
        <v>Marshes</v>
      </c>
      <c r="E106" s="1" t="str">
        <f t="shared" si="0"/>
        <v xml:space="preserve">MarshesCable trench excavation and jet plow </v>
      </c>
      <c r="F106" s="3">
        <f>VLOOKUP($B106,MARSHES!$B$15:$I$124,F$1,FALSE)</f>
        <v>2</v>
      </c>
      <c r="G106" s="3">
        <f>VLOOKUP($B106,MARSHES!$B$15:$I$124,G$1,FALSE)</f>
        <v>2</v>
      </c>
      <c r="H106" s="3">
        <f>VLOOKUP($B106,MARSHES!$B$15:$I$124,H$1,FALSE)</f>
        <v>2</v>
      </c>
      <c r="I106" s="3">
        <f>VLOOKUP($B106,MARSHES!$B$15:$I$124,I$1,FALSE)</f>
        <v>2</v>
      </c>
      <c r="J106" s="3">
        <f>VLOOKUP($B106,MARSHES!$B$15:$I$124,J$1,FALSE)</f>
        <v>2</v>
      </c>
      <c r="K106" s="3">
        <f>VLOOKUP($B106,MARSHES!$B$15:$I$124,K$1,FALSE)</f>
        <v>1</v>
      </c>
      <c r="L106" s="3">
        <f>VLOOKUP($B106,MARSHES!$B$15:$I$124,L$1,FALSE)</f>
        <v>2</v>
      </c>
    </row>
    <row r="107" spans="1:12" ht="13.2">
      <c r="A107">
        <f t="shared" si="2"/>
        <v>11</v>
      </c>
      <c r="B107" t="str">
        <f>VLOOKUP(A107,ACTIVITIES!$B$2:$C$110,2,FALSE)</f>
        <v xml:space="preserve">Cable trench excavation and jet plow </v>
      </c>
      <c r="C107" s="1">
        <v>5</v>
      </c>
      <c r="D107" s="1" t="str">
        <f>VLOOKUP(C107,HABITATS!$F$2:$G$13,2,FALSE)</f>
        <v>Submersed Habitats</v>
      </c>
      <c r="E107" s="1" t="str">
        <f t="shared" si="0"/>
        <v xml:space="preserve">Submersed HabitatsCable trench excavation and jet plow </v>
      </c>
      <c r="F107" s="3">
        <f>VLOOKUP($B107,'SUBMERSED HABITATS'!$B$15:$I$124,F$1,FALSE)</f>
        <v>2</v>
      </c>
      <c r="G107" s="3">
        <f>VLOOKUP($B107,'SUBMERSED HABITATS'!$B$15:$I$124,G$1,FALSE)</f>
        <v>2</v>
      </c>
      <c r="H107" s="3">
        <f>VLOOKUP($B107,'SUBMERSED HABITATS'!$B$15:$I$124,H$1,FALSE)</f>
        <v>2</v>
      </c>
      <c r="I107" s="3">
        <f>VLOOKUP($B107,'SUBMERSED HABITATS'!$B$15:$I$124,I$1,FALSE)</f>
        <v>2</v>
      </c>
      <c r="J107" s="3">
        <f>VLOOKUP($B107,'SUBMERSED HABITATS'!$B$15:$I$124,J$1,FALSE)</f>
        <v>1</v>
      </c>
      <c r="K107" s="3">
        <f>VLOOKUP($B107,'SUBMERSED HABITATS'!$B$15:$I$124,K$1,FALSE)</f>
        <v>1</v>
      </c>
      <c r="L107" s="3">
        <f>VLOOKUP($B107,'SUBMERSED HABITATS'!$B$15:$I$124,L$1,FALSE)</f>
        <v>2</v>
      </c>
    </row>
    <row r="108" spans="1:12" ht="13.2">
      <c r="A108">
        <f t="shared" si="2"/>
        <v>11</v>
      </c>
      <c r="B108" t="str">
        <f>VLOOKUP(A108,ACTIVITIES!$B$2:$C$110,2,FALSE)</f>
        <v xml:space="preserve">Cable trench excavation and jet plow </v>
      </c>
      <c r="C108" s="1">
        <v>6</v>
      </c>
      <c r="D108" s="1" t="str">
        <f>VLOOKUP(C108,HABITATS!$F$2:$G$13,2,FALSE)</f>
        <v>HABITATS COMPLEX 6</v>
      </c>
      <c r="E108" s="1" t="str">
        <f t="shared" si="0"/>
        <v xml:space="preserve">HABITATS COMPLEX 6Cable trench excavation and jet plow </v>
      </c>
      <c r="F108" s="3">
        <f>VLOOKUP($B108,'HABITATS COMPLEX 6'!$B$15:$I$124,F$1,FALSE)</f>
        <v>0</v>
      </c>
      <c r="G108" s="3">
        <f>VLOOKUP($B108,'HABITATS COMPLEX 6'!$B$15:$I$124,G$1,FALSE)</f>
        <v>0</v>
      </c>
      <c r="H108" s="3">
        <f>VLOOKUP($B108,'HABITATS COMPLEX 6'!$B$15:$I$124,H$1,FALSE)</f>
        <v>0</v>
      </c>
      <c r="I108" s="3">
        <f>VLOOKUP($B108,'HABITATS COMPLEX 6'!$B$15:$I$124,I$1,FALSE)</f>
        <v>0</v>
      </c>
      <c r="J108" s="3">
        <f>VLOOKUP($B108,'HABITATS COMPLEX 6'!$B$15:$I$124,J$1,FALSE)</f>
        <v>0</v>
      </c>
      <c r="K108" s="3">
        <f>VLOOKUP($B108,'HABITATS COMPLEX 6'!$B$15:$I$124,K$1,FALSE)</f>
        <v>0</v>
      </c>
      <c r="L108" s="3" t="str">
        <f>VLOOKUP($B108,'HABITATS COMPLEX 6'!$B$15:$I$124,L$1,FALSE)</f>
        <v/>
      </c>
    </row>
    <row r="109" spans="1:12" ht="13.2">
      <c r="A109">
        <f t="shared" si="2"/>
        <v>11</v>
      </c>
      <c r="B109" t="str">
        <f>VLOOKUP(A109,ACTIVITIES!$B$2:$C$110,2,FALSE)</f>
        <v xml:space="preserve">Cable trench excavation and jet plow </v>
      </c>
      <c r="C109" s="1">
        <v>7</v>
      </c>
      <c r="D109" s="1" t="str">
        <f>VLOOKUP(C109,HABITATS!$F$2:$G$13,2,FALSE)</f>
        <v>HABITATS COMPLEX 7</v>
      </c>
      <c r="E109" s="1" t="str">
        <f t="shared" si="0"/>
        <v xml:space="preserve">HABITATS COMPLEX 7Cable trench excavation and jet plow </v>
      </c>
      <c r="F109" s="3">
        <f>VLOOKUP($B109,'HABITATS COMPLEX 7'!$B$15:$I$124,F$1,FALSE)</f>
        <v>0</v>
      </c>
      <c r="G109" s="3">
        <f>VLOOKUP($B109,'HABITATS COMPLEX 7'!$B$15:$I$124,G$1,FALSE)</f>
        <v>0</v>
      </c>
      <c r="H109" s="3">
        <f>VLOOKUP($B109,'HABITATS COMPLEX 7'!$B$15:$I$124,H$1,FALSE)</f>
        <v>0</v>
      </c>
      <c r="I109" s="3">
        <f>VLOOKUP($B109,'HABITATS COMPLEX 7'!$B$15:$I$124,I$1,FALSE)</f>
        <v>0</v>
      </c>
      <c r="J109" s="3">
        <f>VLOOKUP($B109,'HABITATS COMPLEX 7'!$B$15:$I$124,J$1,FALSE)</f>
        <v>0</v>
      </c>
      <c r="K109" s="3">
        <f>VLOOKUP($B109,'HABITATS COMPLEX 7'!$B$15:$I$124,K$1,FALSE)</f>
        <v>0</v>
      </c>
      <c r="L109" s="3" t="str">
        <f>VLOOKUP($B109,'HABITATS COMPLEX 7'!$B$15:$I$124,L$1,FALSE)</f>
        <v/>
      </c>
    </row>
    <row r="110" spans="1:12" ht="13.2">
      <c r="A110">
        <f t="shared" si="2"/>
        <v>11</v>
      </c>
      <c r="B110" t="str">
        <f>VLOOKUP(A110,ACTIVITIES!$B$2:$C$110,2,FALSE)</f>
        <v xml:space="preserve">Cable trench excavation and jet plow </v>
      </c>
      <c r="C110" s="1">
        <v>8</v>
      </c>
      <c r="D110" s="1" t="str">
        <f>VLOOKUP(C110,HABITATS!$F$2:$G$13,2,FALSE)</f>
        <v>HABITATS COMPLEX 8</v>
      </c>
      <c r="E110" s="1" t="str">
        <f t="shared" si="0"/>
        <v xml:space="preserve">HABITATS COMPLEX 8Cable trench excavation and jet plow </v>
      </c>
      <c r="F110" s="3">
        <f>VLOOKUP($B110,'HABITATS COMPLEX 8'!$B$15:$I$124,F$1,FALSE)</f>
        <v>0</v>
      </c>
      <c r="G110" s="3">
        <f>VLOOKUP($B110,'HABITATS COMPLEX 8'!$B$15:$I$124,G$1,FALSE)</f>
        <v>0</v>
      </c>
      <c r="H110" s="3">
        <f>VLOOKUP($B110,'HABITATS COMPLEX 8'!$B$15:$I$124,H$1,FALSE)</f>
        <v>0</v>
      </c>
      <c r="I110" s="3">
        <f>VLOOKUP($B110,'HABITATS COMPLEX 8'!$B$15:$I$124,I$1,FALSE)</f>
        <v>0</v>
      </c>
      <c r="J110" s="3">
        <f>VLOOKUP($B110,'HABITATS COMPLEX 8'!$B$15:$I$124,J$1,FALSE)</f>
        <v>0</v>
      </c>
      <c r="K110" s="3">
        <f>VLOOKUP($B110,'HABITATS COMPLEX 8'!$B$15:$I$124,K$1,FALSE)</f>
        <v>0</v>
      </c>
      <c r="L110" s="3" t="str">
        <f>VLOOKUP($B110,'HABITATS COMPLEX 8'!$B$15:$I$124,L$1,FALSE)</f>
        <v/>
      </c>
    </row>
    <row r="111" spans="1:12" ht="13.2">
      <c r="A111">
        <f t="shared" si="2"/>
        <v>11</v>
      </c>
      <c r="B111" t="str">
        <f>VLOOKUP(A111,ACTIVITIES!$B$2:$C$110,2,FALSE)</f>
        <v xml:space="preserve">Cable trench excavation and jet plow </v>
      </c>
      <c r="C111" s="1">
        <v>9</v>
      </c>
      <c r="D111" s="1" t="str">
        <f>VLOOKUP(C111,HABITATS!$F$2:$G$13,2,FALSE)</f>
        <v>HABITATS COMPLEX 9</v>
      </c>
      <c r="E111" s="1" t="str">
        <f t="shared" si="0"/>
        <v xml:space="preserve">HABITATS COMPLEX 9Cable trench excavation and jet plow </v>
      </c>
      <c r="F111" s="3">
        <f>VLOOKUP($B111,'HABITATS COMPLEX 9'!$B$15:$I$124,F$1,FALSE)</f>
        <v>0</v>
      </c>
      <c r="G111" s="3">
        <f>VLOOKUP($B111,'HABITATS COMPLEX 9'!$B$15:$I$124,G$1,FALSE)</f>
        <v>0</v>
      </c>
      <c r="H111" s="3">
        <f>VLOOKUP($B111,'HABITATS COMPLEX 9'!$B$15:$I$124,H$1,FALSE)</f>
        <v>0</v>
      </c>
      <c r="I111" s="3">
        <f>VLOOKUP($B111,'HABITATS COMPLEX 9'!$B$15:$I$124,I$1,FALSE)</f>
        <v>0</v>
      </c>
      <c r="J111" s="3">
        <f>VLOOKUP($B111,'HABITATS COMPLEX 9'!$B$15:$I$124,J$1,FALSE)</f>
        <v>0</v>
      </c>
      <c r="K111" s="3">
        <f>VLOOKUP($B111,'HABITATS COMPLEX 9'!$B$15:$I$124,K$1,FALSE)</f>
        <v>0</v>
      </c>
      <c r="L111" s="3" t="str">
        <f>VLOOKUP($B111,'HABITATS COMPLEX 9'!$B$15:$I$124,L$1,FALSE)</f>
        <v/>
      </c>
    </row>
    <row r="112" spans="1:12" ht="13.2">
      <c r="A112">
        <f t="shared" si="2"/>
        <v>11</v>
      </c>
      <c r="B112" t="str">
        <f>VLOOKUP(A112,ACTIVITIES!$B$2:$C$110,2,FALSE)</f>
        <v xml:space="preserve">Cable trench excavation and jet plow </v>
      </c>
      <c r="C112" s="1">
        <v>10</v>
      </c>
      <c r="D112" s="1" t="str">
        <f>VLOOKUP(C112,HABITATS!$F$2:$G$13,2,FALSE)</f>
        <v>HABITATS COMPLEX 10</v>
      </c>
      <c r="E112" s="1" t="str">
        <f t="shared" si="0"/>
        <v xml:space="preserve">HABITATS COMPLEX 10Cable trench excavation and jet plow </v>
      </c>
      <c r="F112" s="3">
        <f>VLOOKUP($B112,'HABITATS COMPLEX 10'!$B$15:$I$124,F$1,FALSE)</f>
        <v>0</v>
      </c>
      <c r="G112" s="3">
        <f>VLOOKUP($B112,'HABITATS COMPLEX 10'!$B$15:$I$124,G$1,FALSE)</f>
        <v>0</v>
      </c>
      <c r="H112" s="3">
        <f>VLOOKUP($B112,'HABITATS COMPLEX 10'!$B$15:$I$124,H$1,FALSE)</f>
        <v>0</v>
      </c>
      <c r="I112" s="3">
        <f>VLOOKUP($B112,'HABITATS COMPLEX 10'!$B$15:$I$124,I$1,FALSE)</f>
        <v>0</v>
      </c>
      <c r="J112" s="3">
        <f>VLOOKUP($B112,'HABITATS COMPLEX 10'!$B$15:$I$124,J$1,FALSE)</f>
        <v>0</v>
      </c>
      <c r="K112" s="3">
        <f>VLOOKUP($B112,'HABITATS COMPLEX 10'!$B$15:$I$124,K$1,FALSE)</f>
        <v>0</v>
      </c>
      <c r="L112" s="3" t="str">
        <f>VLOOKUP($B112,'HABITATS COMPLEX 10'!$B$15:$I$124,L$1,FALSE)</f>
        <v/>
      </c>
    </row>
    <row r="113" spans="1:12" ht="13.2">
      <c r="A113">
        <f t="shared" si="2"/>
        <v>12</v>
      </c>
      <c r="B113" t="str">
        <f>VLOOKUP(A113,ACTIVITIES!$B$2:$C$110,2,FALSE)</f>
        <v>Landfall HDD short and long distance</v>
      </c>
      <c r="C113" s="1">
        <v>1</v>
      </c>
      <c r="D113" s="1" t="str">
        <f>VLOOKUP(C113,HABITATS!$F$2:$G$13,2,FALSE)</f>
        <v>Coastal Uplands</v>
      </c>
      <c r="E113" s="1" t="str">
        <f t="shared" si="0"/>
        <v>Coastal UplandsLandfall HDD short and long distance</v>
      </c>
      <c r="F113" s="3">
        <f>VLOOKUP($B113,'COASTAL UPLANDS'!$B$15:$I$124,F$1,FALSE)</f>
        <v>1</v>
      </c>
      <c r="G113" s="3">
        <f>VLOOKUP($B113,'COASTAL UPLANDS'!$B$15:$I$124,G$1,FALSE)</f>
        <v>1</v>
      </c>
      <c r="H113" s="3">
        <f>VLOOKUP($B113,'COASTAL UPLANDS'!$B$15:$I$124,H$1,FALSE)</f>
        <v>1</v>
      </c>
      <c r="I113" s="3">
        <f>VLOOKUP($B113,'COASTAL UPLANDS'!$B$15:$I$124,I$1,FALSE)</f>
        <v>1</v>
      </c>
      <c r="J113" s="3">
        <f>VLOOKUP($B113,'COASTAL UPLANDS'!$B$15:$I$124,J$1,FALSE)</f>
        <v>1</v>
      </c>
      <c r="K113" s="3">
        <f>VLOOKUP($B113,'COASTAL UPLANDS'!$B$15:$I$124,K$1,FALSE)</f>
        <v>1</v>
      </c>
      <c r="L113" s="3">
        <f>VLOOKUP($B113,'COASTAL UPLANDS'!$B$15:$I$124,L$1,FALSE)</f>
        <v>1</v>
      </c>
    </row>
    <row r="114" spans="1:12" ht="13.2">
      <c r="A114">
        <f t="shared" si="2"/>
        <v>12</v>
      </c>
      <c r="B114" t="str">
        <f>VLOOKUP(A114,ACTIVITIES!$B$2:$C$110,2,FALSE)</f>
        <v>Landfall HDD short and long distance</v>
      </c>
      <c r="C114" s="1">
        <v>2</v>
      </c>
      <c r="D114" s="1" t="str">
        <f>VLOOKUP(C114,HABITATS!$F$2:$G$13,2,FALSE)</f>
        <v>Beaches &amp; Dunes</v>
      </c>
      <c r="E114" s="1" t="str">
        <f t="shared" si="0"/>
        <v>Beaches &amp; DunesLandfall HDD short and long distance</v>
      </c>
      <c r="F114" s="3">
        <f>VLOOKUP($B114,'BEACHES &amp; DUNES'!$B$15:$I$124,F$1,FALSE)</f>
        <v>2</v>
      </c>
      <c r="G114" s="3">
        <f>VLOOKUP($B114,'BEACHES &amp; DUNES'!$B$15:$I$124,G$1,FALSE)</f>
        <v>2</v>
      </c>
      <c r="H114" s="3">
        <f>VLOOKUP($B114,'BEACHES &amp; DUNES'!$B$15:$I$124,H$1,FALSE)</f>
        <v>2</v>
      </c>
      <c r="I114" s="3">
        <f>VLOOKUP($B114,'BEACHES &amp; DUNES'!$B$15:$I$124,I$1,FALSE)</f>
        <v>2</v>
      </c>
      <c r="J114" s="3">
        <f>VLOOKUP($B114,'BEACHES &amp; DUNES'!$B$15:$I$124,J$1,FALSE)</f>
        <v>1</v>
      </c>
      <c r="K114" s="3">
        <f>VLOOKUP($B114,'BEACHES &amp; DUNES'!$B$15:$I$124,K$1,FALSE)</f>
        <v>1</v>
      </c>
      <c r="L114" s="3">
        <f>VLOOKUP($B114,'BEACHES &amp; DUNES'!$B$15:$I$124,L$1,FALSE)</f>
        <v>2</v>
      </c>
    </row>
    <row r="115" spans="1:12" ht="13.2">
      <c r="A115">
        <f t="shared" si="2"/>
        <v>12</v>
      </c>
      <c r="B115" t="str">
        <f>VLOOKUP(A115,ACTIVITIES!$B$2:$C$110,2,FALSE)</f>
        <v>Landfall HDD short and long distance</v>
      </c>
      <c r="C115" s="1">
        <v>3</v>
      </c>
      <c r="D115" s="1" t="str">
        <f>VLOOKUP(C115,HABITATS!$F$2:$G$13,2,FALSE)</f>
        <v>Tidal flats &amp; Rocky Intertidal</v>
      </c>
      <c r="E115" s="1" t="str">
        <f t="shared" si="0"/>
        <v>Tidal flats &amp; Rocky IntertidalLandfall HDD short and long distance</v>
      </c>
      <c r="F115" s="3">
        <f>VLOOKUP($B115,'TIDAL FLATS &amp; ROCKY INTERTIDAL'!$B$15:$I$124,F$1,FALSE)</f>
        <v>2</v>
      </c>
      <c r="G115" s="3">
        <f>VLOOKUP($B115,'TIDAL FLATS &amp; ROCKY INTERTIDAL'!$B$15:$I$124,G$1,FALSE)</f>
        <v>2</v>
      </c>
      <c r="H115" s="3">
        <f>VLOOKUP($B115,'TIDAL FLATS &amp; ROCKY INTERTIDAL'!$B$15:$I$124,H$1,FALSE)</f>
        <v>2</v>
      </c>
      <c r="I115" s="3">
        <f>VLOOKUP($B115,'TIDAL FLATS &amp; ROCKY INTERTIDAL'!$B$15:$I$124,I$1,FALSE)</f>
        <v>2</v>
      </c>
      <c r="J115" s="3">
        <f>VLOOKUP($B115,'TIDAL FLATS &amp; ROCKY INTERTIDAL'!$B$15:$I$124,J$1,FALSE)</f>
        <v>1</v>
      </c>
      <c r="K115" s="3">
        <f>VLOOKUP($B115,'TIDAL FLATS &amp; ROCKY INTERTIDAL'!$B$15:$I$124,K$1,FALSE)</f>
        <v>1</v>
      </c>
      <c r="L115" s="3">
        <f>VLOOKUP($B115,'TIDAL FLATS &amp; ROCKY INTERTIDAL'!$B$15:$I$124,L$1,FALSE)</f>
        <v>2</v>
      </c>
    </row>
    <row r="116" spans="1:12" ht="13.2">
      <c r="A116">
        <f t="shared" si="2"/>
        <v>12</v>
      </c>
      <c r="B116" t="str">
        <f>VLOOKUP(A116,ACTIVITIES!$B$2:$C$110,2,FALSE)</f>
        <v>Landfall HDD short and long distance</v>
      </c>
      <c r="C116" s="1">
        <v>4</v>
      </c>
      <c r="D116" s="1" t="str">
        <f>VLOOKUP(C116,HABITATS!$F$2:$G$13,2,FALSE)</f>
        <v>Marshes</v>
      </c>
      <c r="E116" s="1" t="str">
        <f t="shared" si="0"/>
        <v>MarshesLandfall HDD short and long distance</v>
      </c>
      <c r="F116" s="3">
        <f>VLOOKUP($B116,MARSHES!$B$15:$I$124,F$1,FALSE)</f>
        <v>2</v>
      </c>
      <c r="G116" s="3">
        <f>VLOOKUP($B116,MARSHES!$B$15:$I$124,G$1,FALSE)</f>
        <v>2</v>
      </c>
      <c r="H116" s="3">
        <f>VLOOKUP($B116,MARSHES!$B$15:$I$124,H$1,FALSE)</f>
        <v>2</v>
      </c>
      <c r="I116" s="3">
        <f>VLOOKUP($B116,MARSHES!$B$15:$I$124,I$1,FALSE)</f>
        <v>2</v>
      </c>
      <c r="J116" s="3">
        <f>VLOOKUP($B116,MARSHES!$B$15:$I$124,J$1,FALSE)</f>
        <v>2</v>
      </c>
      <c r="K116" s="3">
        <f>VLOOKUP($B116,MARSHES!$B$15:$I$124,K$1,FALSE)</f>
        <v>1</v>
      </c>
      <c r="L116" s="3">
        <f>VLOOKUP($B116,MARSHES!$B$15:$I$124,L$1,FALSE)</f>
        <v>2</v>
      </c>
    </row>
    <row r="117" spans="1:12" ht="13.2">
      <c r="A117">
        <f t="shared" si="2"/>
        <v>12</v>
      </c>
      <c r="B117" t="str">
        <f>VLOOKUP(A117,ACTIVITIES!$B$2:$C$110,2,FALSE)</f>
        <v>Landfall HDD short and long distance</v>
      </c>
      <c r="C117" s="1">
        <v>5</v>
      </c>
      <c r="D117" s="1" t="str">
        <f>VLOOKUP(C117,HABITATS!$F$2:$G$13,2,FALSE)</f>
        <v>Submersed Habitats</v>
      </c>
      <c r="E117" s="1" t="str">
        <f t="shared" si="0"/>
        <v>Submersed HabitatsLandfall HDD short and long distance</v>
      </c>
      <c r="F117" s="3">
        <f>VLOOKUP($B117,'SUBMERSED HABITATS'!$B$15:$I$124,F$1,FALSE)</f>
        <v>2</v>
      </c>
      <c r="G117" s="3">
        <f>VLOOKUP($B117,'SUBMERSED HABITATS'!$B$15:$I$124,G$1,FALSE)</f>
        <v>2</v>
      </c>
      <c r="H117" s="3">
        <f>VLOOKUP($B117,'SUBMERSED HABITATS'!$B$15:$I$124,H$1,FALSE)</f>
        <v>2</v>
      </c>
      <c r="I117" s="3">
        <f>VLOOKUP($B117,'SUBMERSED HABITATS'!$B$15:$I$124,I$1,FALSE)</f>
        <v>2</v>
      </c>
      <c r="J117" s="3">
        <f>VLOOKUP($B117,'SUBMERSED HABITATS'!$B$15:$I$124,J$1,FALSE)</f>
        <v>1</v>
      </c>
      <c r="K117" s="3">
        <f>VLOOKUP($B117,'SUBMERSED HABITATS'!$B$15:$I$124,K$1,FALSE)</f>
        <v>1</v>
      </c>
      <c r="L117" s="3">
        <f>VLOOKUP($B117,'SUBMERSED HABITATS'!$B$15:$I$124,L$1,FALSE)</f>
        <v>2</v>
      </c>
    </row>
    <row r="118" spans="1:12" ht="13.2">
      <c r="A118">
        <f t="shared" si="2"/>
        <v>12</v>
      </c>
      <c r="B118" t="str">
        <f>VLOOKUP(A118,ACTIVITIES!$B$2:$C$110,2,FALSE)</f>
        <v>Landfall HDD short and long distance</v>
      </c>
      <c r="C118" s="1">
        <v>6</v>
      </c>
      <c r="D118" s="1" t="str">
        <f>VLOOKUP(C118,HABITATS!$F$2:$G$13,2,FALSE)</f>
        <v>HABITATS COMPLEX 6</v>
      </c>
      <c r="E118" s="1" t="str">
        <f t="shared" si="0"/>
        <v>HABITATS COMPLEX 6Landfall HDD short and long distance</v>
      </c>
      <c r="F118" s="3">
        <f>VLOOKUP($B118,'HABITATS COMPLEX 6'!$B$15:$I$124,F$1,FALSE)</f>
        <v>0</v>
      </c>
      <c r="G118" s="3">
        <f>VLOOKUP($B118,'HABITATS COMPLEX 6'!$B$15:$I$124,G$1,FALSE)</f>
        <v>0</v>
      </c>
      <c r="H118" s="3">
        <f>VLOOKUP($B118,'HABITATS COMPLEX 6'!$B$15:$I$124,H$1,FALSE)</f>
        <v>0</v>
      </c>
      <c r="I118" s="3">
        <f>VLOOKUP($B118,'HABITATS COMPLEX 6'!$B$15:$I$124,I$1,FALSE)</f>
        <v>0</v>
      </c>
      <c r="J118" s="3">
        <f>VLOOKUP($B118,'HABITATS COMPLEX 6'!$B$15:$I$124,J$1,FALSE)</f>
        <v>0</v>
      </c>
      <c r="K118" s="3">
        <f>VLOOKUP($B118,'HABITATS COMPLEX 6'!$B$15:$I$124,K$1,FALSE)</f>
        <v>0</v>
      </c>
      <c r="L118" s="3" t="str">
        <f>VLOOKUP($B118,'HABITATS COMPLEX 6'!$B$15:$I$124,L$1,FALSE)</f>
        <v/>
      </c>
    </row>
    <row r="119" spans="1:12" ht="13.2">
      <c r="A119">
        <f t="shared" si="2"/>
        <v>12</v>
      </c>
      <c r="B119" t="str">
        <f>VLOOKUP(A119,ACTIVITIES!$B$2:$C$110,2,FALSE)</f>
        <v>Landfall HDD short and long distance</v>
      </c>
      <c r="C119" s="1">
        <v>7</v>
      </c>
      <c r="D119" s="1" t="str">
        <f>VLOOKUP(C119,HABITATS!$F$2:$G$13,2,FALSE)</f>
        <v>HABITATS COMPLEX 7</v>
      </c>
      <c r="E119" s="1" t="str">
        <f t="shared" si="0"/>
        <v>HABITATS COMPLEX 7Landfall HDD short and long distance</v>
      </c>
      <c r="F119" s="3">
        <f>VLOOKUP($B119,'HABITATS COMPLEX 7'!$B$15:$I$124,F$1,FALSE)</f>
        <v>0</v>
      </c>
      <c r="G119" s="3">
        <f>VLOOKUP($B119,'HABITATS COMPLEX 7'!$B$15:$I$124,G$1,FALSE)</f>
        <v>0</v>
      </c>
      <c r="H119" s="3">
        <f>VLOOKUP($B119,'HABITATS COMPLEX 7'!$B$15:$I$124,H$1,FALSE)</f>
        <v>0</v>
      </c>
      <c r="I119" s="3">
        <f>VLOOKUP($B119,'HABITATS COMPLEX 7'!$B$15:$I$124,I$1,FALSE)</f>
        <v>0</v>
      </c>
      <c r="J119" s="3">
        <f>VLOOKUP($B119,'HABITATS COMPLEX 7'!$B$15:$I$124,J$1,FALSE)</f>
        <v>0</v>
      </c>
      <c r="K119" s="3">
        <f>VLOOKUP($B119,'HABITATS COMPLEX 7'!$B$15:$I$124,K$1,FALSE)</f>
        <v>0</v>
      </c>
      <c r="L119" s="3" t="str">
        <f>VLOOKUP($B119,'HABITATS COMPLEX 7'!$B$15:$I$124,L$1,FALSE)</f>
        <v/>
      </c>
    </row>
    <row r="120" spans="1:12" ht="13.2">
      <c r="A120">
        <f t="shared" si="2"/>
        <v>12</v>
      </c>
      <c r="B120" t="str">
        <f>VLOOKUP(A120,ACTIVITIES!$B$2:$C$110,2,FALSE)</f>
        <v>Landfall HDD short and long distance</v>
      </c>
      <c r="C120" s="1">
        <v>8</v>
      </c>
      <c r="D120" s="1" t="str">
        <f>VLOOKUP(C120,HABITATS!$F$2:$G$13,2,FALSE)</f>
        <v>HABITATS COMPLEX 8</v>
      </c>
      <c r="E120" s="1" t="str">
        <f t="shared" si="0"/>
        <v>HABITATS COMPLEX 8Landfall HDD short and long distance</v>
      </c>
      <c r="F120" s="3">
        <f>VLOOKUP($B120,'HABITATS COMPLEX 8'!$B$15:$I$124,F$1,FALSE)</f>
        <v>0</v>
      </c>
      <c r="G120" s="3">
        <f>VLOOKUP($B120,'HABITATS COMPLEX 8'!$B$15:$I$124,G$1,FALSE)</f>
        <v>0</v>
      </c>
      <c r="H120" s="3">
        <f>VLOOKUP($B120,'HABITATS COMPLEX 8'!$B$15:$I$124,H$1,FALSE)</f>
        <v>0</v>
      </c>
      <c r="I120" s="3">
        <f>VLOOKUP($B120,'HABITATS COMPLEX 8'!$B$15:$I$124,I$1,FALSE)</f>
        <v>0</v>
      </c>
      <c r="J120" s="3">
        <f>VLOOKUP($B120,'HABITATS COMPLEX 8'!$B$15:$I$124,J$1,FALSE)</f>
        <v>0</v>
      </c>
      <c r="K120" s="3">
        <f>VLOOKUP($B120,'HABITATS COMPLEX 8'!$B$15:$I$124,K$1,FALSE)</f>
        <v>0</v>
      </c>
      <c r="L120" s="3" t="str">
        <f>VLOOKUP($B120,'HABITATS COMPLEX 8'!$B$15:$I$124,L$1,FALSE)</f>
        <v/>
      </c>
    </row>
    <row r="121" spans="1:12" ht="13.2">
      <c r="A121">
        <f t="shared" si="2"/>
        <v>12</v>
      </c>
      <c r="B121" t="str">
        <f>VLOOKUP(A121,ACTIVITIES!$B$2:$C$110,2,FALSE)</f>
        <v>Landfall HDD short and long distance</v>
      </c>
      <c r="C121" s="1">
        <v>9</v>
      </c>
      <c r="D121" s="1" t="str">
        <f>VLOOKUP(C121,HABITATS!$F$2:$G$13,2,FALSE)</f>
        <v>HABITATS COMPLEX 9</v>
      </c>
      <c r="E121" s="1" t="str">
        <f t="shared" si="0"/>
        <v>HABITATS COMPLEX 9Landfall HDD short and long distance</v>
      </c>
      <c r="F121" s="3">
        <f>VLOOKUP($B121,'HABITATS COMPLEX 9'!$B$15:$I$124,F$1,FALSE)</f>
        <v>0</v>
      </c>
      <c r="G121" s="3">
        <f>VLOOKUP($B121,'HABITATS COMPLEX 9'!$B$15:$I$124,G$1,FALSE)</f>
        <v>0</v>
      </c>
      <c r="H121" s="3">
        <f>VLOOKUP($B121,'HABITATS COMPLEX 9'!$B$15:$I$124,H$1,FALSE)</f>
        <v>0</v>
      </c>
      <c r="I121" s="3">
        <f>VLOOKUP($B121,'HABITATS COMPLEX 9'!$B$15:$I$124,I$1,FALSE)</f>
        <v>0</v>
      </c>
      <c r="J121" s="3">
        <f>VLOOKUP($B121,'HABITATS COMPLEX 9'!$B$15:$I$124,J$1,FALSE)</f>
        <v>0</v>
      </c>
      <c r="K121" s="3">
        <f>VLOOKUP($B121,'HABITATS COMPLEX 9'!$B$15:$I$124,K$1,FALSE)</f>
        <v>0</v>
      </c>
      <c r="L121" s="3" t="str">
        <f>VLOOKUP($B121,'HABITATS COMPLEX 9'!$B$15:$I$124,L$1,FALSE)</f>
        <v/>
      </c>
    </row>
    <row r="122" spans="1:12" ht="13.2">
      <c r="A122">
        <f t="shared" si="2"/>
        <v>12</v>
      </c>
      <c r="B122" t="str">
        <f>VLOOKUP(A122,ACTIVITIES!$B$2:$C$110,2,FALSE)</f>
        <v>Landfall HDD short and long distance</v>
      </c>
      <c r="C122" s="1">
        <v>10</v>
      </c>
      <c r="D122" s="1" t="str">
        <f>VLOOKUP(C122,HABITATS!$F$2:$G$13,2,FALSE)</f>
        <v>HABITATS COMPLEX 10</v>
      </c>
      <c r="E122" s="1" t="str">
        <f t="shared" si="0"/>
        <v>HABITATS COMPLEX 10Landfall HDD short and long distance</v>
      </c>
      <c r="F122" s="3">
        <f>VLOOKUP($B122,'HABITATS COMPLEX 10'!$B$15:$I$124,F$1,FALSE)</f>
        <v>0</v>
      </c>
      <c r="G122" s="3">
        <f>VLOOKUP($B122,'HABITATS COMPLEX 10'!$B$15:$I$124,G$1,FALSE)</f>
        <v>0</v>
      </c>
      <c r="H122" s="3">
        <f>VLOOKUP($B122,'HABITATS COMPLEX 10'!$B$15:$I$124,H$1,FALSE)</f>
        <v>0</v>
      </c>
      <c r="I122" s="3">
        <f>VLOOKUP($B122,'HABITATS COMPLEX 10'!$B$15:$I$124,I$1,FALSE)</f>
        <v>0</v>
      </c>
      <c r="J122" s="3">
        <f>VLOOKUP($B122,'HABITATS COMPLEX 10'!$B$15:$I$124,J$1,FALSE)</f>
        <v>0</v>
      </c>
      <c r="K122" s="3">
        <f>VLOOKUP($B122,'HABITATS COMPLEX 10'!$B$15:$I$124,K$1,FALSE)</f>
        <v>0</v>
      </c>
      <c r="L122" s="3" t="str">
        <f>VLOOKUP($B122,'HABITATS COMPLEX 10'!$B$15:$I$124,L$1,FALSE)</f>
        <v/>
      </c>
    </row>
    <row r="123" spans="1:12" ht="13.2">
      <c r="A123">
        <f t="shared" si="2"/>
        <v>13</v>
      </c>
      <c r="B123" t="str">
        <f>VLOOKUP(A123,ACTIVITIES!$B$2:$C$110,2,FALSE)</f>
        <v>LANDFALL CONSTRUCTION 13</v>
      </c>
      <c r="C123" s="1">
        <v>1</v>
      </c>
      <c r="D123" s="1" t="str">
        <f>VLOOKUP(C123,HABITATS!$F$2:$G$13,2,FALSE)</f>
        <v>Coastal Uplands</v>
      </c>
      <c r="E123" s="1" t="str">
        <f t="shared" si="0"/>
        <v>Coastal UplandsLANDFALL CONSTRUCTION 13</v>
      </c>
      <c r="F123" s="3">
        <f>VLOOKUP($B123,'COASTAL UPLANDS'!$B$15:$I$124,F$1,FALSE)</f>
        <v>0</v>
      </c>
      <c r="G123" s="3">
        <f>VLOOKUP($B123,'COASTAL UPLANDS'!$B$15:$I$124,G$1,FALSE)</f>
        <v>0</v>
      </c>
      <c r="H123" s="3">
        <f>VLOOKUP($B123,'COASTAL UPLANDS'!$B$15:$I$124,H$1,FALSE)</f>
        <v>0</v>
      </c>
      <c r="I123" s="3">
        <f>VLOOKUP($B123,'COASTAL UPLANDS'!$B$15:$I$124,I$1,FALSE)</f>
        <v>0</v>
      </c>
      <c r="J123" s="3">
        <f>VLOOKUP($B123,'COASTAL UPLANDS'!$B$15:$I$124,J$1,FALSE)</f>
        <v>0</v>
      </c>
      <c r="K123" s="3">
        <f>VLOOKUP($B123,'COASTAL UPLANDS'!$B$15:$I$124,K$1,FALSE)</f>
        <v>0</v>
      </c>
      <c r="L123" s="3" t="str">
        <f>VLOOKUP($B123,'COASTAL UPLANDS'!$B$15:$I$124,L$1,FALSE)</f>
        <v/>
      </c>
    </row>
    <row r="124" spans="1:12" ht="13.2">
      <c r="A124">
        <f t="shared" si="2"/>
        <v>13</v>
      </c>
      <c r="B124" t="str">
        <f>VLOOKUP(A124,ACTIVITIES!$B$2:$C$110,2,FALSE)</f>
        <v>LANDFALL CONSTRUCTION 13</v>
      </c>
      <c r="C124" s="1">
        <v>2</v>
      </c>
      <c r="D124" s="1" t="str">
        <f>VLOOKUP(C124,HABITATS!$F$2:$G$13,2,FALSE)</f>
        <v>Beaches &amp; Dunes</v>
      </c>
      <c r="E124" s="1" t="str">
        <f t="shared" si="0"/>
        <v>Beaches &amp; DunesLANDFALL CONSTRUCTION 13</v>
      </c>
      <c r="F124" s="3">
        <f>VLOOKUP($B124,'BEACHES &amp; DUNES'!$B$15:$I$124,F$1,FALSE)</f>
        <v>0</v>
      </c>
      <c r="G124" s="3">
        <f>VLOOKUP($B124,'BEACHES &amp; DUNES'!$B$15:$I$124,G$1,FALSE)</f>
        <v>0</v>
      </c>
      <c r="H124" s="3">
        <f>VLOOKUP($B124,'BEACHES &amp; DUNES'!$B$15:$I$124,H$1,FALSE)</f>
        <v>0</v>
      </c>
      <c r="I124" s="3">
        <f>VLOOKUP($B124,'BEACHES &amp; DUNES'!$B$15:$I$124,I$1,FALSE)</f>
        <v>0</v>
      </c>
      <c r="J124" s="3">
        <f>VLOOKUP($B124,'BEACHES &amp; DUNES'!$B$15:$I$124,J$1,FALSE)</f>
        <v>0</v>
      </c>
      <c r="K124" s="3">
        <f>VLOOKUP($B124,'BEACHES &amp; DUNES'!$B$15:$I$124,K$1,FALSE)</f>
        <v>0</v>
      </c>
      <c r="L124" s="3" t="str">
        <f>VLOOKUP($B124,'BEACHES &amp; DUNES'!$B$15:$I$124,L$1,FALSE)</f>
        <v/>
      </c>
    </row>
    <row r="125" spans="1:12" ht="13.2">
      <c r="A125">
        <f t="shared" si="2"/>
        <v>13</v>
      </c>
      <c r="B125" t="str">
        <f>VLOOKUP(A125,ACTIVITIES!$B$2:$C$110,2,FALSE)</f>
        <v>LANDFALL CONSTRUCTION 13</v>
      </c>
      <c r="C125" s="1">
        <v>3</v>
      </c>
      <c r="D125" s="1" t="str">
        <f>VLOOKUP(C125,HABITATS!$F$2:$G$13,2,FALSE)</f>
        <v>Tidal flats &amp; Rocky Intertidal</v>
      </c>
      <c r="E125" s="1" t="str">
        <f t="shared" si="0"/>
        <v>Tidal flats &amp; Rocky IntertidalLANDFALL CONSTRUCTION 13</v>
      </c>
      <c r="F125" s="3">
        <f>VLOOKUP($B125,'TIDAL FLATS &amp; ROCKY INTERTIDAL'!$B$15:$I$124,F$1,FALSE)</f>
        <v>0</v>
      </c>
      <c r="G125" s="3">
        <f>VLOOKUP($B125,'TIDAL FLATS &amp; ROCKY INTERTIDAL'!$B$15:$I$124,G$1,FALSE)</f>
        <v>0</v>
      </c>
      <c r="H125" s="3">
        <f>VLOOKUP($B125,'TIDAL FLATS &amp; ROCKY INTERTIDAL'!$B$15:$I$124,H$1,FALSE)</f>
        <v>0</v>
      </c>
      <c r="I125" s="3">
        <f>VLOOKUP($B125,'TIDAL FLATS &amp; ROCKY INTERTIDAL'!$B$15:$I$124,I$1,FALSE)</f>
        <v>0</v>
      </c>
      <c r="J125" s="3">
        <f>VLOOKUP($B125,'TIDAL FLATS &amp; ROCKY INTERTIDAL'!$B$15:$I$124,J$1,FALSE)</f>
        <v>0</v>
      </c>
      <c r="K125" s="3">
        <f>VLOOKUP($B125,'TIDAL FLATS &amp; ROCKY INTERTIDAL'!$B$15:$I$124,K$1,FALSE)</f>
        <v>0</v>
      </c>
      <c r="L125" s="3" t="str">
        <f>VLOOKUP($B125,'TIDAL FLATS &amp; ROCKY INTERTIDAL'!$B$15:$I$124,L$1,FALSE)</f>
        <v/>
      </c>
    </row>
    <row r="126" spans="1:12" ht="13.2">
      <c r="A126">
        <f t="shared" si="2"/>
        <v>13</v>
      </c>
      <c r="B126" t="str">
        <f>VLOOKUP(A126,ACTIVITIES!$B$2:$C$110,2,FALSE)</f>
        <v>LANDFALL CONSTRUCTION 13</v>
      </c>
      <c r="C126" s="1">
        <v>4</v>
      </c>
      <c r="D126" s="1" t="str">
        <f>VLOOKUP(C126,HABITATS!$F$2:$G$13,2,FALSE)</f>
        <v>Marshes</v>
      </c>
      <c r="E126" s="1" t="str">
        <f t="shared" si="0"/>
        <v>MarshesLANDFALL CONSTRUCTION 13</v>
      </c>
      <c r="F126" s="3">
        <f>VLOOKUP($B126,MARSHES!$B$15:$I$124,F$1,FALSE)</f>
        <v>0</v>
      </c>
      <c r="G126" s="3">
        <f>VLOOKUP($B126,MARSHES!$B$15:$I$124,G$1,FALSE)</f>
        <v>0</v>
      </c>
      <c r="H126" s="3">
        <f>VLOOKUP($B126,MARSHES!$B$15:$I$124,H$1,FALSE)</f>
        <v>0</v>
      </c>
      <c r="I126" s="3">
        <f>VLOOKUP($B126,MARSHES!$B$15:$I$124,I$1,FALSE)</f>
        <v>0</v>
      </c>
      <c r="J126" s="3">
        <f>VLOOKUP($B126,MARSHES!$B$15:$I$124,J$1,FALSE)</f>
        <v>0</v>
      </c>
      <c r="K126" s="3">
        <f>VLOOKUP($B126,MARSHES!$B$15:$I$124,K$1,FALSE)</f>
        <v>0</v>
      </c>
      <c r="L126" s="3" t="str">
        <f>VLOOKUP($B126,MARSHES!$B$15:$I$124,L$1,FALSE)</f>
        <v/>
      </c>
    </row>
    <row r="127" spans="1:12" ht="13.2">
      <c r="A127">
        <f t="shared" si="2"/>
        <v>13</v>
      </c>
      <c r="B127" t="str">
        <f>VLOOKUP(A127,ACTIVITIES!$B$2:$C$110,2,FALSE)</f>
        <v>LANDFALL CONSTRUCTION 13</v>
      </c>
      <c r="C127" s="1">
        <v>5</v>
      </c>
      <c r="D127" s="1" t="str">
        <f>VLOOKUP(C127,HABITATS!$F$2:$G$13,2,FALSE)</f>
        <v>Submersed Habitats</v>
      </c>
      <c r="E127" s="1" t="str">
        <f t="shared" si="0"/>
        <v>Submersed HabitatsLANDFALL CONSTRUCTION 13</v>
      </c>
      <c r="F127" s="3">
        <f>VLOOKUP($B127,'SUBMERSED HABITATS'!$B$15:$I$124,F$1,FALSE)</f>
        <v>0</v>
      </c>
      <c r="G127" s="3">
        <f>VLOOKUP($B127,'SUBMERSED HABITATS'!$B$15:$I$124,G$1,FALSE)</f>
        <v>0</v>
      </c>
      <c r="H127" s="3">
        <f>VLOOKUP($B127,'SUBMERSED HABITATS'!$B$15:$I$124,H$1,FALSE)</f>
        <v>0</v>
      </c>
      <c r="I127" s="3">
        <f>VLOOKUP($B127,'SUBMERSED HABITATS'!$B$15:$I$124,I$1,FALSE)</f>
        <v>0</v>
      </c>
      <c r="J127" s="3">
        <f>VLOOKUP($B127,'SUBMERSED HABITATS'!$B$15:$I$124,J$1,FALSE)</f>
        <v>0</v>
      </c>
      <c r="K127" s="3">
        <f>VLOOKUP($B127,'SUBMERSED HABITATS'!$B$15:$I$124,K$1,FALSE)</f>
        <v>0</v>
      </c>
      <c r="L127" s="3" t="str">
        <f>VLOOKUP($B127,'SUBMERSED HABITATS'!$B$15:$I$124,L$1,FALSE)</f>
        <v/>
      </c>
    </row>
    <row r="128" spans="1:12" ht="13.2">
      <c r="A128">
        <f t="shared" si="2"/>
        <v>13</v>
      </c>
      <c r="B128" t="str">
        <f>VLOOKUP(A128,ACTIVITIES!$B$2:$C$110,2,FALSE)</f>
        <v>LANDFALL CONSTRUCTION 13</v>
      </c>
      <c r="C128" s="1">
        <v>6</v>
      </c>
      <c r="D128" s="1" t="str">
        <f>VLOOKUP(C128,HABITATS!$F$2:$G$13,2,FALSE)</f>
        <v>HABITATS COMPLEX 6</v>
      </c>
      <c r="E128" s="1" t="str">
        <f t="shared" si="0"/>
        <v>HABITATS COMPLEX 6LANDFALL CONSTRUCTION 13</v>
      </c>
      <c r="F128" s="3">
        <f>VLOOKUP($B128,'HABITATS COMPLEX 6'!$B$15:$I$124,F$1,FALSE)</f>
        <v>0</v>
      </c>
      <c r="G128" s="3">
        <f>VLOOKUP($B128,'HABITATS COMPLEX 6'!$B$15:$I$124,G$1,FALSE)</f>
        <v>0</v>
      </c>
      <c r="H128" s="3">
        <f>VLOOKUP($B128,'HABITATS COMPLEX 6'!$B$15:$I$124,H$1,FALSE)</f>
        <v>0</v>
      </c>
      <c r="I128" s="3">
        <f>VLOOKUP($B128,'HABITATS COMPLEX 6'!$B$15:$I$124,I$1,FALSE)</f>
        <v>0</v>
      </c>
      <c r="J128" s="3">
        <f>VLOOKUP($B128,'HABITATS COMPLEX 6'!$B$15:$I$124,J$1,FALSE)</f>
        <v>0</v>
      </c>
      <c r="K128" s="3">
        <f>VLOOKUP($B128,'HABITATS COMPLEX 6'!$B$15:$I$124,K$1,FALSE)</f>
        <v>0</v>
      </c>
      <c r="L128" s="3" t="str">
        <f>VLOOKUP($B128,'HABITATS COMPLEX 6'!$B$15:$I$124,L$1,FALSE)</f>
        <v/>
      </c>
    </row>
    <row r="129" spans="1:12" ht="13.2">
      <c r="A129">
        <f t="shared" si="2"/>
        <v>13</v>
      </c>
      <c r="B129" t="str">
        <f>VLOOKUP(A129,ACTIVITIES!$B$2:$C$110,2,FALSE)</f>
        <v>LANDFALL CONSTRUCTION 13</v>
      </c>
      <c r="C129" s="1">
        <v>7</v>
      </c>
      <c r="D129" s="1" t="str">
        <f>VLOOKUP(C129,HABITATS!$F$2:$G$13,2,FALSE)</f>
        <v>HABITATS COMPLEX 7</v>
      </c>
      <c r="E129" s="1" t="str">
        <f t="shared" si="0"/>
        <v>HABITATS COMPLEX 7LANDFALL CONSTRUCTION 13</v>
      </c>
      <c r="F129" s="3">
        <f>VLOOKUP($B129,'HABITATS COMPLEX 7'!$B$15:$I$124,F$1,FALSE)</f>
        <v>0</v>
      </c>
      <c r="G129" s="3">
        <f>VLOOKUP($B129,'HABITATS COMPLEX 7'!$B$15:$I$124,G$1,FALSE)</f>
        <v>0</v>
      </c>
      <c r="H129" s="3">
        <f>VLOOKUP($B129,'HABITATS COMPLEX 7'!$B$15:$I$124,H$1,FALSE)</f>
        <v>0</v>
      </c>
      <c r="I129" s="3">
        <f>VLOOKUP($B129,'HABITATS COMPLEX 7'!$B$15:$I$124,I$1,FALSE)</f>
        <v>0</v>
      </c>
      <c r="J129" s="3">
        <f>VLOOKUP($B129,'HABITATS COMPLEX 7'!$B$15:$I$124,J$1,FALSE)</f>
        <v>0</v>
      </c>
      <c r="K129" s="3">
        <f>VLOOKUP($B129,'HABITATS COMPLEX 7'!$B$15:$I$124,K$1,FALSE)</f>
        <v>0</v>
      </c>
      <c r="L129" s="3" t="str">
        <f>VLOOKUP($B129,'HABITATS COMPLEX 7'!$B$15:$I$124,L$1,FALSE)</f>
        <v/>
      </c>
    </row>
    <row r="130" spans="1:12" ht="13.2">
      <c r="A130">
        <f t="shared" si="2"/>
        <v>13</v>
      </c>
      <c r="B130" t="str">
        <f>VLOOKUP(A130,ACTIVITIES!$B$2:$C$110,2,FALSE)</f>
        <v>LANDFALL CONSTRUCTION 13</v>
      </c>
      <c r="C130" s="1">
        <v>8</v>
      </c>
      <c r="D130" s="1" t="str">
        <f>VLOOKUP(C130,HABITATS!$F$2:$G$13,2,FALSE)</f>
        <v>HABITATS COMPLEX 8</v>
      </c>
      <c r="E130" s="1" t="str">
        <f t="shared" si="0"/>
        <v>HABITATS COMPLEX 8LANDFALL CONSTRUCTION 13</v>
      </c>
      <c r="F130" s="3">
        <f>VLOOKUP($B130,'HABITATS COMPLEX 8'!$B$15:$I$124,F$1,FALSE)</f>
        <v>0</v>
      </c>
      <c r="G130" s="3">
        <f>VLOOKUP($B130,'HABITATS COMPLEX 8'!$B$15:$I$124,G$1,FALSE)</f>
        <v>0</v>
      </c>
      <c r="H130" s="3">
        <f>VLOOKUP($B130,'HABITATS COMPLEX 8'!$B$15:$I$124,H$1,FALSE)</f>
        <v>0</v>
      </c>
      <c r="I130" s="3">
        <f>VLOOKUP($B130,'HABITATS COMPLEX 8'!$B$15:$I$124,I$1,FALSE)</f>
        <v>0</v>
      </c>
      <c r="J130" s="3">
        <f>VLOOKUP($B130,'HABITATS COMPLEX 8'!$B$15:$I$124,J$1,FALSE)</f>
        <v>0</v>
      </c>
      <c r="K130" s="3">
        <f>VLOOKUP($B130,'HABITATS COMPLEX 8'!$B$15:$I$124,K$1,FALSE)</f>
        <v>0</v>
      </c>
      <c r="L130" s="3" t="str">
        <f>VLOOKUP($B130,'HABITATS COMPLEX 8'!$B$15:$I$124,L$1,FALSE)</f>
        <v/>
      </c>
    </row>
    <row r="131" spans="1:12" ht="13.2">
      <c r="A131">
        <f t="shared" si="2"/>
        <v>13</v>
      </c>
      <c r="B131" t="str">
        <f>VLOOKUP(A131,ACTIVITIES!$B$2:$C$110,2,FALSE)</f>
        <v>LANDFALL CONSTRUCTION 13</v>
      </c>
      <c r="C131" s="1">
        <v>9</v>
      </c>
      <c r="D131" s="1" t="str">
        <f>VLOOKUP(C131,HABITATS!$F$2:$G$13,2,FALSE)</f>
        <v>HABITATS COMPLEX 9</v>
      </c>
      <c r="E131" s="1" t="str">
        <f t="shared" si="0"/>
        <v>HABITATS COMPLEX 9LANDFALL CONSTRUCTION 13</v>
      </c>
      <c r="F131" s="3">
        <f>VLOOKUP($B131,'HABITATS COMPLEX 9'!$B$15:$I$124,F$1,FALSE)</f>
        <v>0</v>
      </c>
      <c r="G131" s="3">
        <f>VLOOKUP($B131,'HABITATS COMPLEX 9'!$B$15:$I$124,G$1,FALSE)</f>
        <v>0</v>
      </c>
      <c r="H131" s="3">
        <f>VLOOKUP($B131,'HABITATS COMPLEX 9'!$B$15:$I$124,H$1,FALSE)</f>
        <v>0</v>
      </c>
      <c r="I131" s="3">
        <f>VLOOKUP($B131,'HABITATS COMPLEX 9'!$B$15:$I$124,I$1,FALSE)</f>
        <v>0</v>
      </c>
      <c r="J131" s="3">
        <f>VLOOKUP($B131,'HABITATS COMPLEX 9'!$B$15:$I$124,J$1,FALSE)</f>
        <v>0</v>
      </c>
      <c r="K131" s="3">
        <f>VLOOKUP($B131,'HABITATS COMPLEX 9'!$B$15:$I$124,K$1,FALSE)</f>
        <v>0</v>
      </c>
      <c r="L131" s="3" t="str">
        <f>VLOOKUP($B131,'HABITATS COMPLEX 9'!$B$15:$I$124,L$1,FALSE)</f>
        <v/>
      </c>
    </row>
    <row r="132" spans="1:12" ht="13.2">
      <c r="A132">
        <f t="shared" si="2"/>
        <v>13</v>
      </c>
      <c r="B132" t="str">
        <f>VLOOKUP(A132,ACTIVITIES!$B$2:$C$110,2,FALSE)</f>
        <v>LANDFALL CONSTRUCTION 13</v>
      </c>
      <c r="C132" s="1">
        <v>10</v>
      </c>
      <c r="D132" s="1" t="str">
        <f>VLOOKUP(C132,HABITATS!$F$2:$G$13,2,FALSE)</f>
        <v>HABITATS COMPLEX 10</v>
      </c>
      <c r="E132" s="1" t="str">
        <f t="shared" si="0"/>
        <v>HABITATS COMPLEX 10LANDFALL CONSTRUCTION 13</v>
      </c>
      <c r="F132" s="3">
        <f>VLOOKUP($B132,'HABITATS COMPLEX 10'!$B$15:$I$124,F$1,FALSE)</f>
        <v>0</v>
      </c>
      <c r="G132" s="3">
        <f>VLOOKUP($B132,'HABITATS COMPLEX 10'!$B$15:$I$124,G$1,FALSE)</f>
        <v>0</v>
      </c>
      <c r="H132" s="3">
        <f>VLOOKUP($B132,'HABITATS COMPLEX 10'!$B$15:$I$124,H$1,FALSE)</f>
        <v>0</v>
      </c>
      <c r="I132" s="3">
        <f>VLOOKUP($B132,'HABITATS COMPLEX 10'!$B$15:$I$124,I$1,FALSE)</f>
        <v>0</v>
      </c>
      <c r="J132" s="3">
        <f>VLOOKUP($B132,'HABITATS COMPLEX 10'!$B$15:$I$124,J$1,FALSE)</f>
        <v>0</v>
      </c>
      <c r="K132" s="3">
        <f>VLOOKUP($B132,'HABITATS COMPLEX 10'!$B$15:$I$124,K$1,FALSE)</f>
        <v>0</v>
      </c>
      <c r="L132" s="3" t="str">
        <f>VLOOKUP($B132,'HABITATS COMPLEX 10'!$B$15:$I$124,L$1,FALSE)</f>
        <v/>
      </c>
    </row>
    <row r="133" spans="1:12" ht="13.2">
      <c r="A133">
        <f t="shared" si="2"/>
        <v>14</v>
      </c>
      <c r="B133" t="str">
        <f>VLOOKUP(A133,ACTIVITIES!$B$2:$C$110,2,FALSE)</f>
        <v>LANDFALL CONSTRUCTION 14</v>
      </c>
      <c r="C133" s="1">
        <v>1</v>
      </c>
      <c r="D133" s="1" t="str">
        <f>VLOOKUP(C133,HABITATS!$F$2:$G$13,2,FALSE)</f>
        <v>Coastal Uplands</v>
      </c>
      <c r="E133" s="1" t="str">
        <f t="shared" si="0"/>
        <v>Coastal UplandsLANDFALL CONSTRUCTION 14</v>
      </c>
      <c r="F133" s="3">
        <f>VLOOKUP($B133,'COASTAL UPLANDS'!$B$15:$I$124,F$1,FALSE)</f>
        <v>0</v>
      </c>
      <c r="G133" s="3">
        <f>VLOOKUP($B133,'COASTAL UPLANDS'!$B$15:$I$124,G$1,FALSE)</f>
        <v>0</v>
      </c>
      <c r="H133" s="3">
        <f>VLOOKUP($B133,'COASTAL UPLANDS'!$B$15:$I$124,H$1,FALSE)</f>
        <v>0</v>
      </c>
      <c r="I133" s="3">
        <f>VLOOKUP($B133,'COASTAL UPLANDS'!$B$15:$I$124,I$1,FALSE)</f>
        <v>0</v>
      </c>
      <c r="J133" s="3">
        <f>VLOOKUP($B133,'COASTAL UPLANDS'!$B$15:$I$124,J$1,FALSE)</f>
        <v>0</v>
      </c>
      <c r="K133" s="3">
        <f>VLOOKUP($B133,'COASTAL UPLANDS'!$B$15:$I$124,K$1,FALSE)</f>
        <v>0</v>
      </c>
      <c r="L133" s="3" t="str">
        <f>VLOOKUP($B133,'COASTAL UPLANDS'!$B$15:$I$124,L$1,FALSE)</f>
        <v/>
      </c>
    </row>
    <row r="134" spans="1:12" ht="13.2">
      <c r="A134">
        <f t="shared" si="2"/>
        <v>14</v>
      </c>
      <c r="B134" t="str">
        <f>VLOOKUP(A134,ACTIVITIES!$B$2:$C$110,2,FALSE)</f>
        <v>LANDFALL CONSTRUCTION 14</v>
      </c>
      <c r="C134" s="1">
        <v>2</v>
      </c>
      <c r="D134" s="1" t="str">
        <f>VLOOKUP(C134,HABITATS!$F$2:$G$13,2,FALSE)</f>
        <v>Beaches &amp; Dunes</v>
      </c>
      <c r="E134" s="1" t="str">
        <f t="shared" si="0"/>
        <v>Beaches &amp; DunesLANDFALL CONSTRUCTION 14</v>
      </c>
      <c r="F134" s="3">
        <f>VLOOKUP($B134,'BEACHES &amp; DUNES'!$B$15:$I$124,F$1,FALSE)</f>
        <v>0</v>
      </c>
      <c r="G134" s="3">
        <f>VLOOKUP($B134,'BEACHES &amp; DUNES'!$B$15:$I$124,G$1,FALSE)</f>
        <v>0</v>
      </c>
      <c r="H134" s="3">
        <f>VLOOKUP($B134,'BEACHES &amp; DUNES'!$B$15:$I$124,H$1,FALSE)</f>
        <v>0</v>
      </c>
      <c r="I134" s="3">
        <f>VLOOKUP($B134,'BEACHES &amp; DUNES'!$B$15:$I$124,I$1,FALSE)</f>
        <v>0</v>
      </c>
      <c r="J134" s="3">
        <f>VLOOKUP($B134,'BEACHES &amp; DUNES'!$B$15:$I$124,J$1,FALSE)</f>
        <v>0</v>
      </c>
      <c r="K134" s="3">
        <f>VLOOKUP($B134,'BEACHES &amp; DUNES'!$B$15:$I$124,K$1,FALSE)</f>
        <v>0</v>
      </c>
      <c r="L134" s="3" t="str">
        <f>VLOOKUP($B134,'BEACHES &amp; DUNES'!$B$15:$I$124,L$1,FALSE)</f>
        <v/>
      </c>
    </row>
    <row r="135" spans="1:12" ht="13.2">
      <c r="A135">
        <f t="shared" si="2"/>
        <v>14</v>
      </c>
      <c r="B135" t="str">
        <f>VLOOKUP(A135,ACTIVITIES!$B$2:$C$110,2,FALSE)</f>
        <v>LANDFALL CONSTRUCTION 14</v>
      </c>
      <c r="C135" s="1">
        <v>3</v>
      </c>
      <c r="D135" s="1" t="str">
        <f>VLOOKUP(C135,HABITATS!$F$2:$G$13,2,FALSE)</f>
        <v>Tidal flats &amp; Rocky Intertidal</v>
      </c>
      <c r="E135" s="1" t="str">
        <f t="shared" si="0"/>
        <v>Tidal flats &amp; Rocky IntertidalLANDFALL CONSTRUCTION 14</v>
      </c>
      <c r="F135" s="3">
        <f>VLOOKUP($B135,'TIDAL FLATS &amp; ROCKY INTERTIDAL'!$B$15:$I$124,F$1,FALSE)</f>
        <v>0</v>
      </c>
      <c r="G135" s="3">
        <f>VLOOKUP($B135,'TIDAL FLATS &amp; ROCKY INTERTIDAL'!$B$15:$I$124,G$1,FALSE)</f>
        <v>0</v>
      </c>
      <c r="H135" s="3">
        <f>VLOOKUP($B135,'TIDAL FLATS &amp; ROCKY INTERTIDAL'!$B$15:$I$124,H$1,FALSE)</f>
        <v>0</v>
      </c>
      <c r="I135" s="3">
        <f>VLOOKUP($B135,'TIDAL FLATS &amp; ROCKY INTERTIDAL'!$B$15:$I$124,I$1,FALSE)</f>
        <v>0</v>
      </c>
      <c r="J135" s="3">
        <f>VLOOKUP($B135,'TIDAL FLATS &amp; ROCKY INTERTIDAL'!$B$15:$I$124,J$1,FALSE)</f>
        <v>0</v>
      </c>
      <c r="K135" s="3">
        <f>VLOOKUP($B135,'TIDAL FLATS &amp; ROCKY INTERTIDAL'!$B$15:$I$124,K$1,FALSE)</f>
        <v>0</v>
      </c>
      <c r="L135" s="3" t="str">
        <f>VLOOKUP($B135,'TIDAL FLATS &amp; ROCKY INTERTIDAL'!$B$15:$I$124,L$1,FALSE)</f>
        <v/>
      </c>
    </row>
    <row r="136" spans="1:12" ht="13.2">
      <c r="A136">
        <f t="shared" si="2"/>
        <v>14</v>
      </c>
      <c r="B136" t="str">
        <f>VLOOKUP(A136,ACTIVITIES!$B$2:$C$110,2,FALSE)</f>
        <v>LANDFALL CONSTRUCTION 14</v>
      </c>
      <c r="C136" s="1">
        <v>4</v>
      </c>
      <c r="D136" s="1" t="str">
        <f>VLOOKUP(C136,HABITATS!$F$2:$G$13,2,FALSE)</f>
        <v>Marshes</v>
      </c>
      <c r="E136" s="1" t="str">
        <f t="shared" si="0"/>
        <v>MarshesLANDFALL CONSTRUCTION 14</v>
      </c>
      <c r="F136" s="3">
        <f>VLOOKUP($B136,MARSHES!$B$15:$I$124,F$1,FALSE)</f>
        <v>0</v>
      </c>
      <c r="G136" s="3">
        <f>VLOOKUP($B136,MARSHES!$B$15:$I$124,G$1,FALSE)</f>
        <v>0</v>
      </c>
      <c r="H136" s="3">
        <f>VLOOKUP($B136,MARSHES!$B$15:$I$124,H$1,FALSE)</f>
        <v>0</v>
      </c>
      <c r="I136" s="3">
        <f>VLOOKUP($B136,MARSHES!$B$15:$I$124,I$1,FALSE)</f>
        <v>0</v>
      </c>
      <c r="J136" s="3">
        <f>VLOOKUP($B136,MARSHES!$B$15:$I$124,J$1,FALSE)</f>
        <v>0</v>
      </c>
      <c r="K136" s="3">
        <f>VLOOKUP($B136,MARSHES!$B$15:$I$124,K$1,FALSE)</f>
        <v>0</v>
      </c>
      <c r="L136" s="3" t="str">
        <f>VLOOKUP($B136,MARSHES!$B$15:$I$124,L$1,FALSE)</f>
        <v/>
      </c>
    </row>
    <row r="137" spans="1:12" ht="13.2">
      <c r="A137">
        <f t="shared" si="2"/>
        <v>14</v>
      </c>
      <c r="B137" t="str">
        <f>VLOOKUP(A137,ACTIVITIES!$B$2:$C$110,2,FALSE)</f>
        <v>LANDFALL CONSTRUCTION 14</v>
      </c>
      <c r="C137" s="1">
        <v>5</v>
      </c>
      <c r="D137" s="1" t="str">
        <f>VLOOKUP(C137,HABITATS!$F$2:$G$13,2,FALSE)</f>
        <v>Submersed Habitats</v>
      </c>
      <c r="E137" s="1" t="str">
        <f t="shared" si="0"/>
        <v>Submersed HabitatsLANDFALL CONSTRUCTION 14</v>
      </c>
      <c r="F137" s="3">
        <f>VLOOKUP($B137,'SUBMERSED HABITATS'!$B$15:$I$124,F$1,FALSE)</f>
        <v>0</v>
      </c>
      <c r="G137" s="3">
        <f>VLOOKUP($B137,'SUBMERSED HABITATS'!$B$15:$I$124,G$1,FALSE)</f>
        <v>0</v>
      </c>
      <c r="H137" s="3">
        <f>VLOOKUP($B137,'SUBMERSED HABITATS'!$B$15:$I$124,H$1,FALSE)</f>
        <v>0</v>
      </c>
      <c r="I137" s="3">
        <f>VLOOKUP($B137,'SUBMERSED HABITATS'!$B$15:$I$124,I$1,FALSE)</f>
        <v>0</v>
      </c>
      <c r="J137" s="3">
        <f>VLOOKUP($B137,'SUBMERSED HABITATS'!$B$15:$I$124,J$1,FALSE)</f>
        <v>0</v>
      </c>
      <c r="K137" s="3">
        <f>VLOOKUP($B137,'SUBMERSED HABITATS'!$B$15:$I$124,K$1,FALSE)</f>
        <v>0</v>
      </c>
      <c r="L137" s="3" t="str">
        <f>VLOOKUP($B137,'SUBMERSED HABITATS'!$B$15:$I$124,L$1,FALSE)</f>
        <v/>
      </c>
    </row>
    <row r="138" spans="1:12" ht="13.2">
      <c r="A138">
        <f t="shared" si="2"/>
        <v>14</v>
      </c>
      <c r="B138" t="str">
        <f>VLOOKUP(A138,ACTIVITIES!$B$2:$C$110,2,FALSE)</f>
        <v>LANDFALL CONSTRUCTION 14</v>
      </c>
      <c r="C138" s="1">
        <v>6</v>
      </c>
      <c r="D138" s="1" t="str">
        <f>VLOOKUP(C138,HABITATS!$F$2:$G$13,2,FALSE)</f>
        <v>HABITATS COMPLEX 6</v>
      </c>
      <c r="E138" s="1" t="str">
        <f t="shared" si="0"/>
        <v>HABITATS COMPLEX 6LANDFALL CONSTRUCTION 14</v>
      </c>
      <c r="F138" s="3">
        <f>VLOOKUP($B138,'HABITATS COMPLEX 6'!$B$15:$I$124,F$1,FALSE)</f>
        <v>0</v>
      </c>
      <c r="G138" s="3">
        <f>VLOOKUP($B138,'HABITATS COMPLEX 6'!$B$15:$I$124,G$1,FALSE)</f>
        <v>0</v>
      </c>
      <c r="H138" s="3">
        <f>VLOOKUP($B138,'HABITATS COMPLEX 6'!$B$15:$I$124,H$1,FALSE)</f>
        <v>0</v>
      </c>
      <c r="I138" s="3">
        <f>VLOOKUP($B138,'HABITATS COMPLEX 6'!$B$15:$I$124,I$1,FALSE)</f>
        <v>0</v>
      </c>
      <c r="J138" s="3">
        <f>VLOOKUP($B138,'HABITATS COMPLEX 6'!$B$15:$I$124,J$1,FALSE)</f>
        <v>0</v>
      </c>
      <c r="K138" s="3">
        <f>VLOOKUP($B138,'HABITATS COMPLEX 6'!$B$15:$I$124,K$1,FALSE)</f>
        <v>0</v>
      </c>
      <c r="L138" s="3" t="str">
        <f>VLOOKUP($B138,'HABITATS COMPLEX 6'!$B$15:$I$124,L$1,FALSE)</f>
        <v/>
      </c>
    </row>
    <row r="139" spans="1:12" ht="13.2">
      <c r="A139">
        <f t="shared" si="2"/>
        <v>14</v>
      </c>
      <c r="B139" t="str">
        <f>VLOOKUP(A139,ACTIVITIES!$B$2:$C$110,2,FALSE)</f>
        <v>LANDFALL CONSTRUCTION 14</v>
      </c>
      <c r="C139" s="1">
        <v>7</v>
      </c>
      <c r="D139" s="1" t="str">
        <f>VLOOKUP(C139,HABITATS!$F$2:$G$13,2,FALSE)</f>
        <v>HABITATS COMPLEX 7</v>
      </c>
      <c r="E139" s="1" t="str">
        <f t="shared" si="0"/>
        <v>HABITATS COMPLEX 7LANDFALL CONSTRUCTION 14</v>
      </c>
      <c r="F139" s="3">
        <f>VLOOKUP($B139,'HABITATS COMPLEX 7'!$B$15:$I$124,F$1,FALSE)</f>
        <v>0</v>
      </c>
      <c r="G139" s="3">
        <f>VLOOKUP($B139,'HABITATS COMPLEX 7'!$B$15:$I$124,G$1,FALSE)</f>
        <v>0</v>
      </c>
      <c r="H139" s="3">
        <f>VLOOKUP($B139,'HABITATS COMPLEX 7'!$B$15:$I$124,H$1,FALSE)</f>
        <v>0</v>
      </c>
      <c r="I139" s="3">
        <f>VLOOKUP($B139,'HABITATS COMPLEX 7'!$B$15:$I$124,I$1,FALSE)</f>
        <v>0</v>
      </c>
      <c r="J139" s="3">
        <f>VLOOKUP($B139,'HABITATS COMPLEX 7'!$B$15:$I$124,J$1,FALSE)</f>
        <v>0</v>
      </c>
      <c r="K139" s="3">
        <f>VLOOKUP($B139,'HABITATS COMPLEX 7'!$B$15:$I$124,K$1,FALSE)</f>
        <v>0</v>
      </c>
      <c r="L139" s="3" t="str">
        <f>VLOOKUP($B139,'HABITATS COMPLEX 7'!$B$15:$I$124,L$1,FALSE)</f>
        <v/>
      </c>
    </row>
    <row r="140" spans="1:12" ht="13.2">
      <c r="A140">
        <f t="shared" si="2"/>
        <v>14</v>
      </c>
      <c r="B140" t="str">
        <f>VLOOKUP(A140,ACTIVITIES!$B$2:$C$110,2,FALSE)</f>
        <v>LANDFALL CONSTRUCTION 14</v>
      </c>
      <c r="C140" s="1">
        <v>8</v>
      </c>
      <c r="D140" s="1" t="str">
        <f>VLOOKUP(C140,HABITATS!$F$2:$G$13,2,FALSE)</f>
        <v>HABITATS COMPLEX 8</v>
      </c>
      <c r="E140" s="1" t="str">
        <f t="shared" si="0"/>
        <v>HABITATS COMPLEX 8LANDFALL CONSTRUCTION 14</v>
      </c>
      <c r="F140" s="3">
        <f>VLOOKUP($B140,'HABITATS COMPLEX 8'!$B$15:$I$124,F$1,FALSE)</f>
        <v>0</v>
      </c>
      <c r="G140" s="3">
        <f>VLOOKUP($B140,'HABITATS COMPLEX 8'!$B$15:$I$124,G$1,FALSE)</f>
        <v>0</v>
      </c>
      <c r="H140" s="3">
        <f>VLOOKUP($B140,'HABITATS COMPLEX 8'!$B$15:$I$124,H$1,FALSE)</f>
        <v>0</v>
      </c>
      <c r="I140" s="3">
        <f>VLOOKUP($B140,'HABITATS COMPLEX 8'!$B$15:$I$124,I$1,FALSE)</f>
        <v>0</v>
      </c>
      <c r="J140" s="3">
        <f>VLOOKUP($B140,'HABITATS COMPLEX 8'!$B$15:$I$124,J$1,FALSE)</f>
        <v>0</v>
      </c>
      <c r="K140" s="3">
        <f>VLOOKUP($B140,'HABITATS COMPLEX 8'!$B$15:$I$124,K$1,FALSE)</f>
        <v>0</v>
      </c>
      <c r="L140" s="3" t="str">
        <f>VLOOKUP($B140,'HABITATS COMPLEX 8'!$B$15:$I$124,L$1,FALSE)</f>
        <v/>
      </c>
    </row>
    <row r="141" spans="1:12" ht="13.2">
      <c r="A141">
        <f t="shared" si="2"/>
        <v>14</v>
      </c>
      <c r="B141" t="str">
        <f>VLOOKUP(A141,ACTIVITIES!$B$2:$C$110,2,FALSE)</f>
        <v>LANDFALL CONSTRUCTION 14</v>
      </c>
      <c r="C141" s="1">
        <v>9</v>
      </c>
      <c r="D141" s="1" t="str">
        <f>VLOOKUP(C141,HABITATS!$F$2:$G$13,2,FALSE)</f>
        <v>HABITATS COMPLEX 9</v>
      </c>
      <c r="E141" s="1" t="str">
        <f t="shared" si="0"/>
        <v>HABITATS COMPLEX 9LANDFALL CONSTRUCTION 14</v>
      </c>
      <c r="F141" s="3">
        <f>VLOOKUP($B141,'HABITATS COMPLEX 9'!$B$15:$I$124,F$1,FALSE)</f>
        <v>0</v>
      </c>
      <c r="G141" s="3">
        <f>VLOOKUP($B141,'HABITATS COMPLEX 9'!$B$15:$I$124,G$1,FALSE)</f>
        <v>0</v>
      </c>
      <c r="H141" s="3">
        <f>VLOOKUP($B141,'HABITATS COMPLEX 9'!$B$15:$I$124,H$1,FALSE)</f>
        <v>0</v>
      </c>
      <c r="I141" s="3">
        <f>VLOOKUP($B141,'HABITATS COMPLEX 9'!$B$15:$I$124,I$1,FALSE)</f>
        <v>0</v>
      </c>
      <c r="J141" s="3">
        <f>VLOOKUP($B141,'HABITATS COMPLEX 9'!$B$15:$I$124,J$1,FALSE)</f>
        <v>0</v>
      </c>
      <c r="K141" s="3">
        <f>VLOOKUP($B141,'HABITATS COMPLEX 9'!$B$15:$I$124,K$1,FALSE)</f>
        <v>0</v>
      </c>
      <c r="L141" s="3" t="str">
        <f>VLOOKUP($B141,'HABITATS COMPLEX 9'!$B$15:$I$124,L$1,FALSE)</f>
        <v/>
      </c>
    </row>
    <row r="142" spans="1:12" ht="13.2">
      <c r="A142">
        <f t="shared" ref="A142:A205" si="3">A132+1</f>
        <v>14</v>
      </c>
      <c r="B142" t="str">
        <f>VLOOKUP(A142,ACTIVITIES!$B$2:$C$110,2,FALSE)</f>
        <v>LANDFALL CONSTRUCTION 14</v>
      </c>
      <c r="C142" s="1">
        <v>10</v>
      </c>
      <c r="D142" s="1" t="str">
        <f>VLOOKUP(C142,HABITATS!$F$2:$G$13,2,FALSE)</f>
        <v>HABITATS COMPLEX 10</v>
      </c>
      <c r="E142" s="1" t="str">
        <f t="shared" si="0"/>
        <v>HABITATS COMPLEX 10LANDFALL CONSTRUCTION 14</v>
      </c>
      <c r="F142" s="3">
        <f>VLOOKUP($B142,'HABITATS COMPLEX 10'!$B$15:$I$124,F$1,FALSE)</f>
        <v>0</v>
      </c>
      <c r="G142" s="3">
        <f>VLOOKUP($B142,'HABITATS COMPLEX 10'!$B$15:$I$124,G$1,FALSE)</f>
        <v>0</v>
      </c>
      <c r="H142" s="3">
        <f>VLOOKUP($B142,'HABITATS COMPLEX 10'!$B$15:$I$124,H$1,FALSE)</f>
        <v>0</v>
      </c>
      <c r="I142" s="3">
        <f>VLOOKUP($B142,'HABITATS COMPLEX 10'!$B$15:$I$124,I$1,FALSE)</f>
        <v>0</v>
      </c>
      <c r="J142" s="3">
        <f>VLOOKUP($B142,'HABITATS COMPLEX 10'!$B$15:$I$124,J$1,FALSE)</f>
        <v>0</v>
      </c>
      <c r="K142" s="3">
        <f>VLOOKUP($B142,'HABITATS COMPLEX 10'!$B$15:$I$124,K$1,FALSE)</f>
        <v>0</v>
      </c>
      <c r="L142" s="3" t="str">
        <f>VLOOKUP($B142,'HABITATS COMPLEX 10'!$B$15:$I$124,L$1,FALSE)</f>
        <v/>
      </c>
    </row>
    <row r="143" spans="1:12" ht="13.2">
      <c r="A143">
        <f t="shared" si="3"/>
        <v>15</v>
      </c>
      <c r="B143" t="str">
        <f>VLOOKUP(A143,ACTIVITIES!$B$2:$C$110,2,FALSE)</f>
        <v>LANDFALL CONSTRUCTION 15</v>
      </c>
      <c r="C143" s="1">
        <v>1</v>
      </c>
      <c r="D143" s="1" t="str">
        <f>VLOOKUP(C143,HABITATS!$F$2:$G$13,2,FALSE)</f>
        <v>Coastal Uplands</v>
      </c>
      <c r="E143" s="1" t="str">
        <f t="shared" si="0"/>
        <v>Coastal UplandsLANDFALL CONSTRUCTION 15</v>
      </c>
      <c r="F143" s="3">
        <f>VLOOKUP($B143,'COASTAL UPLANDS'!$B$15:$I$124,F$1,FALSE)</f>
        <v>0</v>
      </c>
      <c r="G143" s="3">
        <f>VLOOKUP($B143,'COASTAL UPLANDS'!$B$15:$I$124,G$1,FALSE)</f>
        <v>0</v>
      </c>
      <c r="H143" s="3">
        <f>VLOOKUP($B143,'COASTAL UPLANDS'!$B$15:$I$124,H$1,FALSE)</f>
        <v>0</v>
      </c>
      <c r="I143" s="3">
        <f>VLOOKUP($B143,'COASTAL UPLANDS'!$B$15:$I$124,I$1,FALSE)</f>
        <v>0</v>
      </c>
      <c r="J143" s="3">
        <f>VLOOKUP($B143,'COASTAL UPLANDS'!$B$15:$I$124,J$1,FALSE)</f>
        <v>0</v>
      </c>
      <c r="K143" s="3">
        <f>VLOOKUP($B143,'COASTAL UPLANDS'!$B$15:$I$124,K$1,FALSE)</f>
        <v>0</v>
      </c>
      <c r="L143" s="3" t="str">
        <f>VLOOKUP($B143,'COASTAL UPLANDS'!$B$15:$I$124,L$1,FALSE)</f>
        <v/>
      </c>
    </row>
    <row r="144" spans="1:12" ht="13.2">
      <c r="A144">
        <f t="shared" si="3"/>
        <v>15</v>
      </c>
      <c r="B144" t="str">
        <f>VLOOKUP(A144,ACTIVITIES!$B$2:$C$110,2,FALSE)</f>
        <v>LANDFALL CONSTRUCTION 15</v>
      </c>
      <c r="C144" s="1">
        <v>2</v>
      </c>
      <c r="D144" s="1" t="str">
        <f>VLOOKUP(C144,HABITATS!$F$2:$G$13,2,FALSE)</f>
        <v>Beaches &amp; Dunes</v>
      </c>
      <c r="E144" s="1" t="str">
        <f t="shared" si="0"/>
        <v>Beaches &amp; DunesLANDFALL CONSTRUCTION 15</v>
      </c>
      <c r="F144" s="3">
        <f>VLOOKUP($B144,'BEACHES &amp; DUNES'!$B$15:$I$124,F$1,FALSE)</f>
        <v>0</v>
      </c>
      <c r="G144" s="3">
        <f>VLOOKUP($B144,'BEACHES &amp; DUNES'!$B$15:$I$124,G$1,FALSE)</f>
        <v>0</v>
      </c>
      <c r="H144" s="3">
        <f>VLOOKUP($B144,'BEACHES &amp; DUNES'!$B$15:$I$124,H$1,FALSE)</f>
        <v>0</v>
      </c>
      <c r="I144" s="3">
        <f>VLOOKUP($B144,'BEACHES &amp; DUNES'!$B$15:$I$124,I$1,FALSE)</f>
        <v>0</v>
      </c>
      <c r="J144" s="3">
        <f>VLOOKUP($B144,'BEACHES &amp; DUNES'!$B$15:$I$124,J$1,FALSE)</f>
        <v>0</v>
      </c>
      <c r="K144" s="3">
        <f>VLOOKUP($B144,'BEACHES &amp; DUNES'!$B$15:$I$124,K$1,FALSE)</f>
        <v>0</v>
      </c>
      <c r="L144" s="3" t="str">
        <f>VLOOKUP($B144,'BEACHES &amp; DUNES'!$B$15:$I$124,L$1,FALSE)</f>
        <v/>
      </c>
    </row>
    <row r="145" spans="1:12" ht="13.2">
      <c r="A145">
        <f t="shared" si="3"/>
        <v>15</v>
      </c>
      <c r="B145" t="str">
        <f>VLOOKUP(A145,ACTIVITIES!$B$2:$C$110,2,FALSE)</f>
        <v>LANDFALL CONSTRUCTION 15</v>
      </c>
      <c r="C145" s="1">
        <v>3</v>
      </c>
      <c r="D145" s="1" t="str">
        <f>VLOOKUP(C145,HABITATS!$F$2:$G$13,2,FALSE)</f>
        <v>Tidal flats &amp; Rocky Intertidal</v>
      </c>
      <c r="E145" s="1" t="str">
        <f t="shared" si="0"/>
        <v>Tidal flats &amp; Rocky IntertidalLANDFALL CONSTRUCTION 15</v>
      </c>
      <c r="F145" s="3">
        <f>VLOOKUP($B145,'TIDAL FLATS &amp; ROCKY INTERTIDAL'!$B$15:$I$124,F$1,FALSE)</f>
        <v>0</v>
      </c>
      <c r="G145" s="3">
        <f>VLOOKUP($B145,'TIDAL FLATS &amp; ROCKY INTERTIDAL'!$B$15:$I$124,G$1,FALSE)</f>
        <v>0</v>
      </c>
      <c r="H145" s="3">
        <f>VLOOKUP($B145,'TIDAL FLATS &amp; ROCKY INTERTIDAL'!$B$15:$I$124,H$1,FALSE)</f>
        <v>0</v>
      </c>
      <c r="I145" s="3">
        <f>VLOOKUP($B145,'TIDAL FLATS &amp; ROCKY INTERTIDAL'!$B$15:$I$124,I$1,FALSE)</f>
        <v>0</v>
      </c>
      <c r="J145" s="3">
        <f>VLOOKUP($B145,'TIDAL FLATS &amp; ROCKY INTERTIDAL'!$B$15:$I$124,J$1,FALSE)</f>
        <v>0</v>
      </c>
      <c r="K145" s="3">
        <f>VLOOKUP($B145,'TIDAL FLATS &amp; ROCKY INTERTIDAL'!$B$15:$I$124,K$1,FALSE)</f>
        <v>0</v>
      </c>
      <c r="L145" s="3" t="str">
        <f>VLOOKUP($B145,'TIDAL FLATS &amp; ROCKY INTERTIDAL'!$B$15:$I$124,L$1,FALSE)</f>
        <v/>
      </c>
    </row>
    <row r="146" spans="1:12" ht="13.2">
      <c r="A146">
        <f t="shared" si="3"/>
        <v>15</v>
      </c>
      <c r="B146" t="str">
        <f>VLOOKUP(A146,ACTIVITIES!$B$2:$C$110,2,FALSE)</f>
        <v>LANDFALL CONSTRUCTION 15</v>
      </c>
      <c r="C146" s="1">
        <v>4</v>
      </c>
      <c r="D146" s="1" t="str">
        <f>VLOOKUP(C146,HABITATS!$F$2:$G$13,2,FALSE)</f>
        <v>Marshes</v>
      </c>
      <c r="E146" s="1" t="str">
        <f t="shared" si="0"/>
        <v>MarshesLANDFALL CONSTRUCTION 15</v>
      </c>
      <c r="F146" s="3">
        <f>VLOOKUP($B146,MARSHES!$B$15:$I$124,F$1,FALSE)</f>
        <v>0</v>
      </c>
      <c r="G146" s="3">
        <f>VLOOKUP($B146,MARSHES!$B$15:$I$124,G$1,FALSE)</f>
        <v>0</v>
      </c>
      <c r="H146" s="3">
        <f>VLOOKUP($B146,MARSHES!$B$15:$I$124,H$1,FALSE)</f>
        <v>0</v>
      </c>
      <c r="I146" s="3">
        <f>VLOOKUP($B146,MARSHES!$B$15:$I$124,I$1,FALSE)</f>
        <v>0</v>
      </c>
      <c r="J146" s="3">
        <f>VLOOKUP($B146,MARSHES!$B$15:$I$124,J$1,FALSE)</f>
        <v>0</v>
      </c>
      <c r="K146" s="3">
        <f>VLOOKUP($B146,MARSHES!$B$15:$I$124,K$1,FALSE)</f>
        <v>0</v>
      </c>
      <c r="L146" s="3" t="str">
        <f>VLOOKUP($B146,MARSHES!$B$15:$I$124,L$1,FALSE)</f>
        <v/>
      </c>
    </row>
    <row r="147" spans="1:12" ht="13.2">
      <c r="A147">
        <f t="shared" si="3"/>
        <v>15</v>
      </c>
      <c r="B147" t="str">
        <f>VLOOKUP(A147,ACTIVITIES!$B$2:$C$110,2,FALSE)</f>
        <v>LANDFALL CONSTRUCTION 15</v>
      </c>
      <c r="C147" s="1">
        <v>5</v>
      </c>
      <c r="D147" s="1" t="str">
        <f>VLOOKUP(C147,HABITATS!$F$2:$G$13,2,FALSE)</f>
        <v>Submersed Habitats</v>
      </c>
      <c r="E147" s="1" t="str">
        <f t="shared" si="0"/>
        <v>Submersed HabitatsLANDFALL CONSTRUCTION 15</v>
      </c>
      <c r="F147" s="3">
        <f>VLOOKUP($B147,'SUBMERSED HABITATS'!$B$15:$I$124,F$1,FALSE)</f>
        <v>0</v>
      </c>
      <c r="G147" s="3">
        <f>VLOOKUP($B147,'SUBMERSED HABITATS'!$B$15:$I$124,G$1,FALSE)</f>
        <v>0</v>
      </c>
      <c r="H147" s="3">
        <f>VLOOKUP($B147,'SUBMERSED HABITATS'!$B$15:$I$124,H$1,FALSE)</f>
        <v>0</v>
      </c>
      <c r="I147" s="3">
        <f>VLOOKUP($B147,'SUBMERSED HABITATS'!$B$15:$I$124,I$1,FALSE)</f>
        <v>0</v>
      </c>
      <c r="J147" s="3">
        <f>VLOOKUP($B147,'SUBMERSED HABITATS'!$B$15:$I$124,J$1,FALSE)</f>
        <v>0</v>
      </c>
      <c r="K147" s="3">
        <f>VLOOKUP($B147,'SUBMERSED HABITATS'!$B$15:$I$124,K$1,FALSE)</f>
        <v>0</v>
      </c>
      <c r="L147" s="3" t="str">
        <f>VLOOKUP($B147,'SUBMERSED HABITATS'!$B$15:$I$124,L$1,FALSE)</f>
        <v/>
      </c>
    </row>
    <row r="148" spans="1:12" ht="13.2">
      <c r="A148">
        <f t="shared" si="3"/>
        <v>15</v>
      </c>
      <c r="B148" t="str">
        <f>VLOOKUP(A148,ACTIVITIES!$B$2:$C$110,2,FALSE)</f>
        <v>LANDFALL CONSTRUCTION 15</v>
      </c>
      <c r="C148" s="1">
        <v>6</v>
      </c>
      <c r="D148" s="1" t="str">
        <f>VLOOKUP(C148,HABITATS!$F$2:$G$13,2,FALSE)</f>
        <v>HABITATS COMPLEX 6</v>
      </c>
      <c r="E148" s="1" t="str">
        <f t="shared" si="0"/>
        <v>HABITATS COMPLEX 6LANDFALL CONSTRUCTION 15</v>
      </c>
      <c r="F148" s="3">
        <f>VLOOKUP($B148,'HABITATS COMPLEX 6'!$B$15:$I$124,F$1,FALSE)</f>
        <v>0</v>
      </c>
      <c r="G148" s="3">
        <f>VLOOKUP($B148,'HABITATS COMPLEX 6'!$B$15:$I$124,G$1,FALSE)</f>
        <v>0</v>
      </c>
      <c r="H148" s="3">
        <f>VLOOKUP($B148,'HABITATS COMPLEX 6'!$B$15:$I$124,H$1,FALSE)</f>
        <v>0</v>
      </c>
      <c r="I148" s="3">
        <f>VLOOKUP($B148,'HABITATS COMPLEX 6'!$B$15:$I$124,I$1,FALSE)</f>
        <v>0</v>
      </c>
      <c r="J148" s="3">
        <f>VLOOKUP($B148,'HABITATS COMPLEX 6'!$B$15:$I$124,J$1,FALSE)</f>
        <v>0</v>
      </c>
      <c r="K148" s="3">
        <f>VLOOKUP($B148,'HABITATS COMPLEX 6'!$B$15:$I$124,K$1,FALSE)</f>
        <v>0</v>
      </c>
      <c r="L148" s="3" t="str">
        <f>VLOOKUP($B148,'HABITATS COMPLEX 6'!$B$15:$I$124,L$1,FALSE)</f>
        <v/>
      </c>
    </row>
    <row r="149" spans="1:12" ht="13.2">
      <c r="A149">
        <f t="shared" si="3"/>
        <v>15</v>
      </c>
      <c r="B149" t="str">
        <f>VLOOKUP(A149,ACTIVITIES!$B$2:$C$110,2,FALSE)</f>
        <v>LANDFALL CONSTRUCTION 15</v>
      </c>
      <c r="C149" s="1">
        <v>7</v>
      </c>
      <c r="D149" s="1" t="str">
        <f>VLOOKUP(C149,HABITATS!$F$2:$G$13,2,FALSE)</f>
        <v>HABITATS COMPLEX 7</v>
      </c>
      <c r="E149" s="1" t="str">
        <f t="shared" si="0"/>
        <v>HABITATS COMPLEX 7LANDFALL CONSTRUCTION 15</v>
      </c>
      <c r="F149" s="3">
        <f>VLOOKUP($B149,'HABITATS COMPLEX 7'!$B$15:$I$124,F$1,FALSE)</f>
        <v>0</v>
      </c>
      <c r="G149" s="3">
        <f>VLOOKUP($B149,'HABITATS COMPLEX 7'!$B$15:$I$124,G$1,FALSE)</f>
        <v>0</v>
      </c>
      <c r="H149" s="3">
        <f>VLOOKUP($B149,'HABITATS COMPLEX 7'!$B$15:$I$124,H$1,FALSE)</f>
        <v>0</v>
      </c>
      <c r="I149" s="3">
        <f>VLOOKUP($B149,'HABITATS COMPLEX 7'!$B$15:$I$124,I$1,FALSE)</f>
        <v>0</v>
      </c>
      <c r="J149" s="3">
        <f>VLOOKUP($B149,'HABITATS COMPLEX 7'!$B$15:$I$124,J$1,FALSE)</f>
        <v>0</v>
      </c>
      <c r="K149" s="3">
        <f>VLOOKUP($B149,'HABITATS COMPLEX 7'!$B$15:$I$124,K$1,FALSE)</f>
        <v>0</v>
      </c>
      <c r="L149" s="3" t="str">
        <f>VLOOKUP($B149,'HABITATS COMPLEX 7'!$B$15:$I$124,L$1,FALSE)</f>
        <v/>
      </c>
    </row>
    <row r="150" spans="1:12" ht="13.2">
      <c r="A150">
        <f t="shared" si="3"/>
        <v>15</v>
      </c>
      <c r="B150" t="str">
        <f>VLOOKUP(A150,ACTIVITIES!$B$2:$C$110,2,FALSE)</f>
        <v>LANDFALL CONSTRUCTION 15</v>
      </c>
      <c r="C150" s="1">
        <v>8</v>
      </c>
      <c r="D150" s="1" t="str">
        <f>VLOOKUP(C150,HABITATS!$F$2:$G$13,2,FALSE)</f>
        <v>HABITATS COMPLEX 8</v>
      </c>
      <c r="E150" s="1" t="str">
        <f t="shared" si="0"/>
        <v>HABITATS COMPLEX 8LANDFALL CONSTRUCTION 15</v>
      </c>
      <c r="F150" s="3">
        <f>VLOOKUP($B150,'HABITATS COMPLEX 8'!$B$15:$I$124,F$1,FALSE)</f>
        <v>0</v>
      </c>
      <c r="G150" s="3">
        <f>VLOOKUP($B150,'HABITATS COMPLEX 8'!$B$15:$I$124,G$1,FALSE)</f>
        <v>0</v>
      </c>
      <c r="H150" s="3">
        <f>VLOOKUP($B150,'HABITATS COMPLEX 8'!$B$15:$I$124,H$1,FALSE)</f>
        <v>0</v>
      </c>
      <c r="I150" s="3">
        <f>VLOOKUP($B150,'HABITATS COMPLEX 8'!$B$15:$I$124,I$1,FALSE)</f>
        <v>0</v>
      </c>
      <c r="J150" s="3">
        <f>VLOOKUP($B150,'HABITATS COMPLEX 8'!$B$15:$I$124,J$1,FALSE)</f>
        <v>0</v>
      </c>
      <c r="K150" s="3">
        <f>VLOOKUP($B150,'HABITATS COMPLEX 8'!$B$15:$I$124,K$1,FALSE)</f>
        <v>0</v>
      </c>
      <c r="L150" s="3" t="str">
        <f>VLOOKUP($B150,'HABITATS COMPLEX 8'!$B$15:$I$124,L$1,FALSE)</f>
        <v/>
      </c>
    </row>
    <row r="151" spans="1:12" ht="13.2">
      <c r="A151">
        <f t="shared" si="3"/>
        <v>15</v>
      </c>
      <c r="B151" t="str">
        <f>VLOOKUP(A151,ACTIVITIES!$B$2:$C$110,2,FALSE)</f>
        <v>LANDFALL CONSTRUCTION 15</v>
      </c>
      <c r="C151" s="1">
        <v>9</v>
      </c>
      <c r="D151" s="1" t="str">
        <f>VLOOKUP(C151,HABITATS!$F$2:$G$13,2,FALSE)</f>
        <v>HABITATS COMPLEX 9</v>
      </c>
      <c r="E151" s="1" t="str">
        <f t="shared" si="0"/>
        <v>HABITATS COMPLEX 9LANDFALL CONSTRUCTION 15</v>
      </c>
      <c r="F151" s="3">
        <f>VLOOKUP($B151,'HABITATS COMPLEX 9'!$B$15:$I$124,F$1,FALSE)</f>
        <v>0</v>
      </c>
      <c r="G151" s="3">
        <f>VLOOKUP($B151,'HABITATS COMPLEX 9'!$B$15:$I$124,G$1,FALSE)</f>
        <v>0</v>
      </c>
      <c r="H151" s="3">
        <f>VLOOKUP($B151,'HABITATS COMPLEX 9'!$B$15:$I$124,H$1,FALSE)</f>
        <v>0</v>
      </c>
      <c r="I151" s="3">
        <f>VLOOKUP($B151,'HABITATS COMPLEX 9'!$B$15:$I$124,I$1,FALSE)</f>
        <v>0</v>
      </c>
      <c r="J151" s="3">
        <f>VLOOKUP($B151,'HABITATS COMPLEX 9'!$B$15:$I$124,J$1,FALSE)</f>
        <v>0</v>
      </c>
      <c r="K151" s="3">
        <f>VLOOKUP($B151,'HABITATS COMPLEX 9'!$B$15:$I$124,K$1,FALSE)</f>
        <v>0</v>
      </c>
      <c r="L151" s="3" t="str">
        <f>VLOOKUP($B151,'HABITATS COMPLEX 9'!$B$15:$I$124,L$1,FALSE)</f>
        <v/>
      </c>
    </row>
    <row r="152" spans="1:12" ht="13.2">
      <c r="A152">
        <f t="shared" si="3"/>
        <v>15</v>
      </c>
      <c r="B152" t="str">
        <f>VLOOKUP(A152,ACTIVITIES!$B$2:$C$110,2,FALSE)</f>
        <v>LANDFALL CONSTRUCTION 15</v>
      </c>
      <c r="C152" s="1">
        <v>10</v>
      </c>
      <c r="D152" s="1" t="str">
        <f>VLOOKUP(C152,HABITATS!$F$2:$G$13,2,FALSE)</f>
        <v>HABITATS COMPLEX 10</v>
      </c>
      <c r="E152" s="1" t="str">
        <f t="shared" si="0"/>
        <v>HABITATS COMPLEX 10LANDFALL CONSTRUCTION 15</v>
      </c>
      <c r="F152" s="3">
        <f>VLOOKUP($B152,'HABITATS COMPLEX 10'!$B$15:$I$124,F$1,FALSE)</f>
        <v>0</v>
      </c>
      <c r="G152" s="3">
        <f>VLOOKUP($B152,'HABITATS COMPLEX 10'!$B$15:$I$124,G$1,FALSE)</f>
        <v>0</v>
      </c>
      <c r="H152" s="3">
        <f>VLOOKUP($B152,'HABITATS COMPLEX 10'!$B$15:$I$124,H$1,FALSE)</f>
        <v>0</v>
      </c>
      <c r="I152" s="3">
        <f>VLOOKUP($B152,'HABITATS COMPLEX 10'!$B$15:$I$124,I$1,FALSE)</f>
        <v>0</v>
      </c>
      <c r="J152" s="3">
        <f>VLOOKUP($B152,'HABITATS COMPLEX 10'!$B$15:$I$124,J$1,FALSE)</f>
        <v>0</v>
      </c>
      <c r="K152" s="3">
        <f>VLOOKUP($B152,'HABITATS COMPLEX 10'!$B$15:$I$124,K$1,FALSE)</f>
        <v>0</v>
      </c>
      <c r="L152" s="3" t="str">
        <f>VLOOKUP($B152,'HABITATS COMPLEX 10'!$B$15:$I$124,L$1,FALSE)</f>
        <v/>
      </c>
    </row>
    <row r="153" spans="1:12" ht="13.2">
      <c r="A153">
        <f t="shared" si="3"/>
        <v>16</v>
      </c>
      <c r="B153" t="str">
        <f>VLOOKUP(A153,ACTIVITIES!$B$2:$C$110,2,FALSE)</f>
        <v>LANDFALL CONSTRUCTION 16</v>
      </c>
      <c r="C153" s="1">
        <v>1</v>
      </c>
      <c r="D153" s="1" t="str">
        <f>VLOOKUP(C153,HABITATS!$F$2:$G$13,2,FALSE)</f>
        <v>Coastal Uplands</v>
      </c>
      <c r="E153" s="1" t="str">
        <f t="shared" si="0"/>
        <v>Coastal UplandsLANDFALL CONSTRUCTION 16</v>
      </c>
      <c r="F153" s="3">
        <f>VLOOKUP($B153,'COASTAL UPLANDS'!$B$15:$I$124,F$1,FALSE)</f>
        <v>0</v>
      </c>
      <c r="G153" s="3">
        <f>VLOOKUP($B153,'COASTAL UPLANDS'!$B$15:$I$124,G$1,FALSE)</f>
        <v>0</v>
      </c>
      <c r="H153" s="3">
        <f>VLOOKUP($B153,'COASTAL UPLANDS'!$B$15:$I$124,H$1,FALSE)</f>
        <v>0</v>
      </c>
      <c r="I153" s="3">
        <f>VLOOKUP($B153,'COASTAL UPLANDS'!$B$15:$I$124,I$1,FALSE)</f>
        <v>0</v>
      </c>
      <c r="J153" s="3">
        <f>VLOOKUP($B153,'COASTAL UPLANDS'!$B$15:$I$124,J$1,FALSE)</f>
        <v>0</v>
      </c>
      <c r="K153" s="3">
        <f>VLOOKUP($B153,'COASTAL UPLANDS'!$B$15:$I$124,K$1,FALSE)</f>
        <v>0</v>
      </c>
      <c r="L153" s="3" t="str">
        <f>VLOOKUP($B153,'COASTAL UPLANDS'!$B$15:$I$124,L$1,FALSE)</f>
        <v/>
      </c>
    </row>
    <row r="154" spans="1:12" ht="13.2">
      <c r="A154">
        <f t="shared" si="3"/>
        <v>16</v>
      </c>
      <c r="B154" t="str">
        <f>VLOOKUP(A154,ACTIVITIES!$B$2:$C$110,2,FALSE)</f>
        <v>LANDFALL CONSTRUCTION 16</v>
      </c>
      <c r="C154" s="1">
        <v>2</v>
      </c>
      <c r="D154" s="1" t="str">
        <f>VLOOKUP(C154,HABITATS!$F$2:$G$13,2,FALSE)</f>
        <v>Beaches &amp; Dunes</v>
      </c>
      <c r="E154" s="1" t="str">
        <f t="shared" si="0"/>
        <v>Beaches &amp; DunesLANDFALL CONSTRUCTION 16</v>
      </c>
      <c r="F154" s="3">
        <f>VLOOKUP($B154,'BEACHES &amp; DUNES'!$B$15:$I$124,F$1,FALSE)</f>
        <v>0</v>
      </c>
      <c r="G154" s="3">
        <f>VLOOKUP($B154,'BEACHES &amp; DUNES'!$B$15:$I$124,G$1,FALSE)</f>
        <v>0</v>
      </c>
      <c r="H154" s="3">
        <f>VLOOKUP($B154,'BEACHES &amp; DUNES'!$B$15:$I$124,H$1,FALSE)</f>
        <v>0</v>
      </c>
      <c r="I154" s="3">
        <f>VLOOKUP($B154,'BEACHES &amp; DUNES'!$B$15:$I$124,I$1,FALSE)</f>
        <v>0</v>
      </c>
      <c r="J154" s="3">
        <f>VLOOKUP($B154,'BEACHES &amp; DUNES'!$B$15:$I$124,J$1,FALSE)</f>
        <v>0</v>
      </c>
      <c r="K154" s="3">
        <f>VLOOKUP($B154,'BEACHES &amp; DUNES'!$B$15:$I$124,K$1,FALSE)</f>
        <v>0</v>
      </c>
      <c r="L154" s="3" t="str">
        <f>VLOOKUP($B154,'BEACHES &amp; DUNES'!$B$15:$I$124,L$1,FALSE)</f>
        <v/>
      </c>
    </row>
    <row r="155" spans="1:12" ht="13.2">
      <c r="A155">
        <f t="shared" si="3"/>
        <v>16</v>
      </c>
      <c r="B155" t="str">
        <f>VLOOKUP(A155,ACTIVITIES!$B$2:$C$110,2,FALSE)</f>
        <v>LANDFALL CONSTRUCTION 16</v>
      </c>
      <c r="C155" s="1">
        <v>3</v>
      </c>
      <c r="D155" s="1" t="str">
        <f>VLOOKUP(C155,HABITATS!$F$2:$G$13,2,FALSE)</f>
        <v>Tidal flats &amp; Rocky Intertidal</v>
      </c>
      <c r="E155" s="1" t="str">
        <f t="shared" si="0"/>
        <v>Tidal flats &amp; Rocky IntertidalLANDFALL CONSTRUCTION 16</v>
      </c>
      <c r="F155" s="3">
        <f>VLOOKUP($B155,'TIDAL FLATS &amp; ROCKY INTERTIDAL'!$B$15:$I$124,F$1,FALSE)</f>
        <v>0</v>
      </c>
      <c r="G155" s="3">
        <f>VLOOKUP($B155,'TIDAL FLATS &amp; ROCKY INTERTIDAL'!$B$15:$I$124,G$1,FALSE)</f>
        <v>0</v>
      </c>
      <c r="H155" s="3">
        <f>VLOOKUP($B155,'TIDAL FLATS &amp; ROCKY INTERTIDAL'!$B$15:$I$124,H$1,FALSE)</f>
        <v>0</v>
      </c>
      <c r="I155" s="3">
        <f>VLOOKUP($B155,'TIDAL FLATS &amp; ROCKY INTERTIDAL'!$B$15:$I$124,I$1,FALSE)</f>
        <v>0</v>
      </c>
      <c r="J155" s="3">
        <f>VLOOKUP($B155,'TIDAL FLATS &amp; ROCKY INTERTIDAL'!$B$15:$I$124,J$1,FALSE)</f>
        <v>0</v>
      </c>
      <c r="K155" s="3">
        <f>VLOOKUP($B155,'TIDAL FLATS &amp; ROCKY INTERTIDAL'!$B$15:$I$124,K$1,FALSE)</f>
        <v>0</v>
      </c>
      <c r="L155" s="3" t="str">
        <f>VLOOKUP($B155,'TIDAL FLATS &amp; ROCKY INTERTIDAL'!$B$15:$I$124,L$1,FALSE)</f>
        <v/>
      </c>
    </row>
    <row r="156" spans="1:12" ht="13.2">
      <c r="A156">
        <f t="shared" si="3"/>
        <v>16</v>
      </c>
      <c r="B156" t="str">
        <f>VLOOKUP(A156,ACTIVITIES!$B$2:$C$110,2,FALSE)</f>
        <v>LANDFALL CONSTRUCTION 16</v>
      </c>
      <c r="C156" s="1">
        <v>4</v>
      </c>
      <c r="D156" s="1" t="str">
        <f>VLOOKUP(C156,HABITATS!$F$2:$G$13,2,FALSE)</f>
        <v>Marshes</v>
      </c>
      <c r="E156" s="1" t="str">
        <f t="shared" si="0"/>
        <v>MarshesLANDFALL CONSTRUCTION 16</v>
      </c>
      <c r="F156" s="3">
        <f>VLOOKUP($B156,MARSHES!$B$15:$I$124,F$1,FALSE)</f>
        <v>0</v>
      </c>
      <c r="G156" s="3">
        <f>VLOOKUP($B156,MARSHES!$B$15:$I$124,G$1,FALSE)</f>
        <v>0</v>
      </c>
      <c r="H156" s="3">
        <f>VLOOKUP($B156,MARSHES!$B$15:$I$124,H$1,FALSE)</f>
        <v>0</v>
      </c>
      <c r="I156" s="3">
        <f>VLOOKUP($B156,MARSHES!$B$15:$I$124,I$1,FALSE)</f>
        <v>0</v>
      </c>
      <c r="J156" s="3">
        <f>VLOOKUP($B156,MARSHES!$B$15:$I$124,J$1,FALSE)</f>
        <v>0</v>
      </c>
      <c r="K156" s="3">
        <f>VLOOKUP($B156,MARSHES!$B$15:$I$124,K$1,FALSE)</f>
        <v>0</v>
      </c>
      <c r="L156" s="3" t="str">
        <f>VLOOKUP($B156,MARSHES!$B$15:$I$124,L$1,FALSE)</f>
        <v/>
      </c>
    </row>
    <row r="157" spans="1:12" ht="13.2">
      <c r="A157">
        <f t="shared" si="3"/>
        <v>16</v>
      </c>
      <c r="B157" t="str">
        <f>VLOOKUP(A157,ACTIVITIES!$B$2:$C$110,2,FALSE)</f>
        <v>LANDFALL CONSTRUCTION 16</v>
      </c>
      <c r="C157" s="1">
        <v>5</v>
      </c>
      <c r="D157" s="1" t="str">
        <f>VLOOKUP(C157,HABITATS!$F$2:$G$13,2,FALSE)</f>
        <v>Submersed Habitats</v>
      </c>
      <c r="E157" s="1" t="str">
        <f t="shared" si="0"/>
        <v>Submersed HabitatsLANDFALL CONSTRUCTION 16</v>
      </c>
      <c r="F157" s="3">
        <f>VLOOKUP($B157,'SUBMERSED HABITATS'!$B$15:$I$124,F$1,FALSE)</f>
        <v>0</v>
      </c>
      <c r="G157" s="3">
        <f>VLOOKUP($B157,'SUBMERSED HABITATS'!$B$15:$I$124,G$1,FALSE)</f>
        <v>0</v>
      </c>
      <c r="H157" s="3">
        <f>VLOOKUP($B157,'SUBMERSED HABITATS'!$B$15:$I$124,H$1,FALSE)</f>
        <v>0</v>
      </c>
      <c r="I157" s="3">
        <f>VLOOKUP($B157,'SUBMERSED HABITATS'!$B$15:$I$124,I$1,FALSE)</f>
        <v>0</v>
      </c>
      <c r="J157" s="3">
        <f>VLOOKUP($B157,'SUBMERSED HABITATS'!$B$15:$I$124,J$1,FALSE)</f>
        <v>0</v>
      </c>
      <c r="K157" s="3">
        <f>VLOOKUP($B157,'SUBMERSED HABITATS'!$B$15:$I$124,K$1,FALSE)</f>
        <v>0</v>
      </c>
      <c r="L157" s="3" t="str">
        <f>VLOOKUP($B157,'SUBMERSED HABITATS'!$B$15:$I$124,L$1,FALSE)</f>
        <v/>
      </c>
    </row>
    <row r="158" spans="1:12" ht="13.2">
      <c r="A158">
        <f t="shared" si="3"/>
        <v>16</v>
      </c>
      <c r="B158" t="str">
        <f>VLOOKUP(A158,ACTIVITIES!$B$2:$C$110,2,FALSE)</f>
        <v>LANDFALL CONSTRUCTION 16</v>
      </c>
      <c r="C158" s="1">
        <v>6</v>
      </c>
      <c r="D158" s="1" t="str">
        <f>VLOOKUP(C158,HABITATS!$F$2:$G$13,2,FALSE)</f>
        <v>HABITATS COMPLEX 6</v>
      </c>
      <c r="E158" s="1" t="str">
        <f t="shared" si="0"/>
        <v>HABITATS COMPLEX 6LANDFALL CONSTRUCTION 16</v>
      </c>
      <c r="F158" s="3">
        <f>VLOOKUP($B158,'HABITATS COMPLEX 6'!$B$15:$I$124,F$1,FALSE)</f>
        <v>0</v>
      </c>
      <c r="G158" s="3">
        <f>VLOOKUP($B158,'HABITATS COMPLEX 6'!$B$15:$I$124,G$1,FALSE)</f>
        <v>0</v>
      </c>
      <c r="H158" s="3">
        <f>VLOOKUP($B158,'HABITATS COMPLEX 6'!$B$15:$I$124,H$1,FALSE)</f>
        <v>0</v>
      </c>
      <c r="I158" s="3">
        <f>VLOOKUP($B158,'HABITATS COMPLEX 6'!$B$15:$I$124,I$1,FALSE)</f>
        <v>0</v>
      </c>
      <c r="J158" s="3">
        <f>VLOOKUP($B158,'HABITATS COMPLEX 6'!$B$15:$I$124,J$1,FALSE)</f>
        <v>0</v>
      </c>
      <c r="K158" s="3">
        <f>VLOOKUP($B158,'HABITATS COMPLEX 6'!$B$15:$I$124,K$1,FALSE)</f>
        <v>0</v>
      </c>
      <c r="L158" s="3" t="str">
        <f>VLOOKUP($B158,'HABITATS COMPLEX 6'!$B$15:$I$124,L$1,FALSE)</f>
        <v/>
      </c>
    </row>
    <row r="159" spans="1:12" ht="13.2">
      <c r="A159">
        <f t="shared" si="3"/>
        <v>16</v>
      </c>
      <c r="B159" t="str">
        <f>VLOOKUP(A159,ACTIVITIES!$B$2:$C$110,2,FALSE)</f>
        <v>LANDFALL CONSTRUCTION 16</v>
      </c>
      <c r="C159" s="1">
        <v>7</v>
      </c>
      <c r="D159" s="1" t="str">
        <f>VLOOKUP(C159,HABITATS!$F$2:$G$13,2,FALSE)</f>
        <v>HABITATS COMPLEX 7</v>
      </c>
      <c r="E159" s="1" t="str">
        <f t="shared" si="0"/>
        <v>HABITATS COMPLEX 7LANDFALL CONSTRUCTION 16</v>
      </c>
      <c r="F159" s="3">
        <f>VLOOKUP($B159,'HABITATS COMPLEX 7'!$B$15:$I$124,F$1,FALSE)</f>
        <v>0</v>
      </c>
      <c r="G159" s="3">
        <f>VLOOKUP($B159,'HABITATS COMPLEX 7'!$B$15:$I$124,G$1,FALSE)</f>
        <v>0</v>
      </c>
      <c r="H159" s="3">
        <f>VLOOKUP($B159,'HABITATS COMPLEX 7'!$B$15:$I$124,H$1,FALSE)</f>
        <v>0</v>
      </c>
      <c r="I159" s="3">
        <f>VLOOKUP($B159,'HABITATS COMPLEX 7'!$B$15:$I$124,I$1,FALSE)</f>
        <v>0</v>
      </c>
      <c r="J159" s="3">
        <f>VLOOKUP($B159,'HABITATS COMPLEX 7'!$B$15:$I$124,J$1,FALSE)</f>
        <v>0</v>
      </c>
      <c r="K159" s="3">
        <f>VLOOKUP($B159,'HABITATS COMPLEX 7'!$B$15:$I$124,K$1,FALSE)</f>
        <v>0</v>
      </c>
      <c r="L159" s="3" t="str">
        <f>VLOOKUP($B159,'HABITATS COMPLEX 7'!$B$15:$I$124,L$1,FALSE)</f>
        <v/>
      </c>
    </row>
    <row r="160" spans="1:12" ht="13.2">
      <c r="A160">
        <f t="shared" si="3"/>
        <v>16</v>
      </c>
      <c r="B160" t="str">
        <f>VLOOKUP(A160,ACTIVITIES!$B$2:$C$110,2,FALSE)</f>
        <v>LANDFALL CONSTRUCTION 16</v>
      </c>
      <c r="C160" s="1">
        <v>8</v>
      </c>
      <c r="D160" s="1" t="str">
        <f>VLOOKUP(C160,HABITATS!$F$2:$G$13,2,FALSE)</f>
        <v>HABITATS COMPLEX 8</v>
      </c>
      <c r="E160" s="1" t="str">
        <f t="shared" si="0"/>
        <v>HABITATS COMPLEX 8LANDFALL CONSTRUCTION 16</v>
      </c>
      <c r="F160" s="3">
        <f>VLOOKUP($B160,'HABITATS COMPLEX 8'!$B$15:$I$124,F$1,FALSE)</f>
        <v>0</v>
      </c>
      <c r="G160" s="3">
        <f>VLOOKUP($B160,'HABITATS COMPLEX 8'!$B$15:$I$124,G$1,FALSE)</f>
        <v>0</v>
      </c>
      <c r="H160" s="3">
        <f>VLOOKUP($B160,'HABITATS COMPLEX 8'!$B$15:$I$124,H$1,FALSE)</f>
        <v>0</v>
      </c>
      <c r="I160" s="3">
        <f>VLOOKUP($B160,'HABITATS COMPLEX 8'!$B$15:$I$124,I$1,FALSE)</f>
        <v>0</v>
      </c>
      <c r="J160" s="3">
        <f>VLOOKUP($B160,'HABITATS COMPLEX 8'!$B$15:$I$124,J$1,FALSE)</f>
        <v>0</v>
      </c>
      <c r="K160" s="3">
        <f>VLOOKUP($B160,'HABITATS COMPLEX 8'!$B$15:$I$124,K$1,FALSE)</f>
        <v>0</v>
      </c>
      <c r="L160" s="3" t="str">
        <f>VLOOKUP($B160,'HABITATS COMPLEX 8'!$B$15:$I$124,L$1,FALSE)</f>
        <v/>
      </c>
    </row>
    <row r="161" spans="1:12" ht="13.2">
      <c r="A161">
        <f t="shared" si="3"/>
        <v>16</v>
      </c>
      <c r="B161" t="str">
        <f>VLOOKUP(A161,ACTIVITIES!$B$2:$C$110,2,FALSE)</f>
        <v>LANDFALL CONSTRUCTION 16</v>
      </c>
      <c r="C161" s="1">
        <v>9</v>
      </c>
      <c r="D161" s="1" t="str">
        <f>VLOOKUP(C161,HABITATS!$F$2:$G$13,2,FALSE)</f>
        <v>HABITATS COMPLEX 9</v>
      </c>
      <c r="E161" s="1" t="str">
        <f t="shared" si="0"/>
        <v>HABITATS COMPLEX 9LANDFALL CONSTRUCTION 16</v>
      </c>
      <c r="F161" s="3">
        <f>VLOOKUP($B161,'HABITATS COMPLEX 9'!$B$15:$I$124,F$1,FALSE)</f>
        <v>0</v>
      </c>
      <c r="G161" s="3">
        <f>VLOOKUP($B161,'HABITATS COMPLEX 9'!$B$15:$I$124,G$1,FALSE)</f>
        <v>0</v>
      </c>
      <c r="H161" s="3">
        <f>VLOOKUP($B161,'HABITATS COMPLEX 9'!$B$15:$I$124,H$1,FALSE)</f>
        <v>0</v>
      </c>
      <c r="I161" s="3">
        <f>VLOOKUP($B161,'HABITATS COMPLEX 9'!$B$15:$I$124,I$1,FALSE)</f>
        <v>0</v>
      </c>
      <c r="J161" s="3">
        <f>VLOOKUP($B161,'HABITATS COMPLEX 9'!$B$15:$I$124,J$1,FALSE)</f>
        <v>0</v>
      </c>
      <c r="K161" s="3">
        <f>VLOOKUP($B161,'HABITATS COMPLEX 9'!$B$15:$I$124,K$1,FALSE)</f>
        <v>0</v>
      </c>
      <c r="L161" s="3" t="str">
        <f>VLOOKUP($B161,'HABITATS COMPLEX 9'!$B$15:$I$124,L$1,FALSE)</f>
        <v/>
      </c>
    </row>
    <row r="162" spans="1:12" ht="13.2">
      <c r="A162">
        <f t="shared" si="3"/>
        <v>16</v>
      </c>
      <c r="B162" t="str">
        <f>VLOOKUP(A162,ACTIVITIES!$B$2:$C$110,2,FALSE)</f>
        <v>LANDFALL CONSTRUCTION 16</v>
      </c>
      <c r="C162" s="1">
        <v>10</v>
      </c>
      <c r="D162" s="1" t="str">
        <f>VLOOKUP(C162,HABITATS!$F$2:$G$13,2,FALSE)</f>
        <v>HABITATS COMPLEX 10</v>
      </c>
      <c r="E162" s="1" t="str">
        <f t="shared" si="0"/>
        <v>HABITATS COMPLEX 10LANDFALL CONSTRUCTION 16</v>
      </c>
      <c r="F162" s="3">
        <f>VLOOKUP($B162,'HABITATS COMPLEX 10'!$B$15:$I$124,F$1,FALSE)</f>
        <v>0</v>
      </c>
      <c r="G162" s="3">
        <f>VLOOKUP($B162,'HABITATS COMPLEX 10'!$B$15:$I$124,G$1,FALSE)</f>
        <v>0</v>
      </c>
      <c r="H162" s="3">
        <f>VLOOKUP($B162,'HABITATS COMPLEX 10'!$B$15:$I$124,H$1,FALSE)</f>
        <v>0</v>
      </c>
      <c r="I162" s="3">
        <f>VLOOKUP($B162,'HABITATS COMPLEX 10'!$B$15:$I$124,I$1,FALSE)</f>
        <v>0</v>
      </c>
      <c r="J162" s="3">
        <f>VLOOKUP($B162,'HABITATS COMPLEX 10'!$B$15:$I$124,J$1,FALSE)</f>
        <v>0</v>
      </c>
      <c r="K162" s="3">
        <f>VLOOKUP($B162,'HABITATS COMPLEX 10'!$B$15:$I$124,K$1,FALSE)</f>
        <v>0</v>
      </c>
      <c r="L162" s="3" t="str">
        <f>VLOOKUP($B162,'HABITATS COMPLEX 10'!$B$15:$I$124,L$1,FALSE)</f>
        <v/>
      </c>
    </row>
    <row r="163" spans="1:12" ht="13.2">
      <c r="A163">
        <f t="shared" si="3"/>
        <v>17</v>
      </c>
      <c r="B163" t="str">
        <f>VLOOKUP(A163,ACTIVITIES!$B$2:$C$110,2,FALSE)</f>
        <v>LANDFALL CONSTRUCTION 17</v>
      </c>
      <c r="C163" s="1">
        <v>1</v>
      </c>
      <c r="D163" s="1" t="str">
        <f>VLOOKUP(C163,HABITATS!$F$2:$G$13,2,FALSE)</f>
        <v>Coastal Uplands</v>
      </c>
      <c r="E163" s="1" t="str">
        <f t="shared" si="0"/>
        <v>Coastal UplandsLANDFALL CONSTRUCTION 17</v>
      </c>
      <c r="F163" s="3">
        <f>VLOOKUP($B163,'COASTAL UPLANDS'!$B$15:$I$124,F$1,FALSE)</f>
        <v>0</v>
      </c>
      <c r="G163" s="3">
        <f>VLOOKUP($B163,'COASTAL UPLANDS'!$B$15:$I$124,G$1,FALSE)</f>
        <v>0</v>
      </c>
      <c r="H163" s="3">
        <f>VLOOKUP($B163,'COASTAL UPLANDS'!$B$15:$I$124,H$1,FALSE)</f>
        <v>0</v>
      </c>
      <c r="I163" s="3">
        <f>VLOOKUP($B163,'COASTAL UPLANDS'!$B$15:$I$124,I$1,FALSE)</f>
        <v>0</v>
      </c>
      <c r="J163" s="3">
        <f>VLOOKUP($B163,'COASTAL UPLANDS'!$B$15:$I$124,J$1,FALSE)</f>
        <v>0</v>
      </c>
      <c r="K163" s="3">
        <f>VLOOKUP($B163,'COASTAL UPLANDS'!$B$15:$I$124,K$1,FALSE)</f>
        <v>0</v>
      </c>
      <c r="L163" s="3" t="str">
        <f>VLOOKUP($B163,'COASTAL UPLANDS'!$B$15:$I$124,L$1,FALSE)</f>
        <v/>
      </c>
    </row>
    <row r="164" spans="1:12" ht="13.2">
      <c r="A164">
        <f t="shared" si="3"/>
        <v>17</v>
      </c>
      <c r="B164" t="str">
        <f>VLOOKUP(A164,ACTIVITIES!$B$2:$C$110,2,FALSE)</f>
        <v>LANDFALL CONSTRUCTION 17</v>
      </c>
      <c r="C164" s="1">
        <v>2</v>
      </c>
      <c r="D164" s="1" t="str">
        <f>VLOOKUP(C164,HABITATS!$F$2:$G$13,2,FALSE)</f>
        <v>Beaches &amp; Dunes</v>
      </c>
      <c r="E164" s="1" t="str">
        <f t="shared" si="0"/>
        <v>Beaches &amp; DunesLANDFALL CONSTRUCTION 17</v>
      </c>
      <c r="F164" s="3">
        <f>VLOOKUP($B164,'BEACHES &amp; DUNES'!$B$15:$I$124,F$1,FALSE)</f>
        <v>0</v>
      </c>
      <c r="G164" s="3">
        <f>VLOOKUP($B164,'BEACHES &amp; DUNES'!$B$15:$I$124,G$1,FALSE)</f>
        <v>0</v>
      </c>
      <c r="H164" s="3">
        <f>VLOOKUP($B164,'BEACHES &amp; DUNES'!$B$15:$I$124,H$1,FALSE)</f>
        <v>0</v>
      </c>
      <c r="I164" s="3">
        <f>VLOOKUP($B164,'BEACHES &amp; DUNES'!$B$15:$I$124,I$1,FALSE)</f>
        <v>0</v>
      </c>
      <c r="J164" s="3">
        <f>VLOOKUP($B164,'BEACHES &amp; DUNES'!$B$15:$I$124,J$1,FALSE)</f>
        <v>0</v>
      </c>
      <c r="K164" s="3">
        <f>VLOOKUP($B164,'BEACHES &amp; DUNES'!$B$15:$I$124,K$1,FALSE)</f>
        <v>0</v>
      </c>
      <c r="L164" s="3" t="str">
        <f>VLOOKUP($B164,'BEACHES &amp; DUNES'!$B$15:$I$124,L$1,FALSE)</f>
        <v/>
      </c>
    </row>
    <row r="165" spans="1:12" ht="13.2">
      <c r="A165">
        <f t="shared" si="3"/>
        <v>17</v>
      </c>
      <c r="B165" t="str">
        <f>VLOOKUP(A165,ACTIVITIES!$B$2:$C$110,2,FALSE)</f>
        <v>LANDFALL CONSTRUCTION 17</v>
      </c>
      <c r="C165" s="1">
        <v>3</v>
      </c>
      <c r="D165" s="1" t="str">
        <f>VLOOKUP(C165,HABITATS!$F$2:$G$13,2,FALSE)</f>
        <v>Tidal flats &amp; Rocky Intertidal</v>
      </c>
      <c r="E165" s="1" t="str">
        <f t="shared" si="0"/>
        <v>Tidal flats &amp; Rocky IntertidalLANDFALL CONSTRUCTION 17</v>
      </c>
      <c r="F165" s="3">
        <f>VLOOKUP($B165,'TIDAL FLATS &amp; ROCKY INTERTIDAL'!$B$15:$I$124,F$1,FALSE)</f>
        <v>0</v>
      </c>
      <c r="G165" s="3">
        <f>VLOOKUP($B165,'TIDAL FLATS &amp; ROCKY INTERTIDAL'!$B$15:$I$124,G$1,FALSE)</f>
        <v>0</v>
      </c>
      <c r="H165" s="3">
        <f>VLOOKUP($B165,'TIDAL FLATS &amp; ROCKY INTERTIDAL'!$B$15:$I$124,H$1,FALSE)</f>
        <v>0</v>
      </c>
      <c r="I165" s="3">
        <f>VLOOKUP($B165,'TIDAL FLATS &amp; ROCKY INTERTIDAL'!$B$15:$I$124,I$1,FALSE)</f>
        <v>0</v>
      </c>
      <c r="J165" s="3">
        <f>VLOOKUP($B165,'TIDAL FLATS &amp; ROCKY INTERTIDAL'!$B$15:$I$124,J$1,FALSE)</f>
        <v>0</v>
      </c>
      <c r="K165" s="3">
        <f>VLOOKUP($B165,'TIDAL FLATS &amp; ROCKY INTERTIDAL'!$B$15:$I$124,K$1,FALSE)</f>
        <v>0</v>
      </c>
      <c r="L165" s="3" t="str">
        <f>VLOOKUP($B165,'TIDAL FLATS &amp; ROCKY INTERTIDAL'!$B$15:$I$124,L$1,FALSE)</f>
        <v/>
      </c>
    </row>
    <row r="166" spans="1:12" ht="13.2">
      <c r="A166">
        <f t="shared" si="3"/>
        <v>17</v>
      </c>
      <c r="B166" t="str">
        <f>VLOOKUP(A166,ACTIVITIES!$B$2:$C$110,2,FALSE)</f>
        <v>LANDFALL CONSTRUCTION 17</v>
      </c>
      <c r="C166" s="1">
        <v>4</v>
      </c>
      <c r="D166" s="1" t="str">
        <f>VLOOKUP(C166,HABITATS!$F$2:$G$13,2,FALSE)</f>
        <v>Marshes</v>
      </c>
      <c r="E166" s="1" t="str">
        <f t="shared" si="0"/>
        <v>MarshesLANDFALL CONSTRUCTION 17</v>
      </c>
      <c r="F166" s="3">
        <f>VLOOKUP($B166,MARSHES!$B$15:$I$124,F$1,FALSE)</f>
        <v>0</v>
      </c>
      <c r="G166" s="3">
        <f>VLOOKUP($B166,MARSHES!$B$15:$I$124,G$1,FALSE)</f>
        <v>0</v>
      </c>
      <c r="H166" s="3">
        <f>VLOOKUP($B166,MARSHES!$B$15:$I$124,H$1,FALSE)</f>
        <v>0</v>
      </c>
      <c r="I166" s="3">
        <f>VLOOKUP($B166,MARSHES!$B$15:$I$124,I$1,FALSE)</f>
        <v>0</v>
      </c>
      <c r="J166" s="3">
        <f>VLOOKUP($B166,MARSHES!$B$15:$I$124,J$1,FALSE)</f>
        <v>0</v>
      </c>
      <c r="K166" s="3">
        <f>VLOOKUP($B166,MARSHES!$B$15:$I$124,K$1,FALSE)</f>
        <v>0</v>
      </c>
      <c r="L166" s="3" t="str">
        <f>VLOOKUP($B166,MARSHES!$B$15:$I$124,L$1,FALSE)</f>
        <v/>
      </c>
    </row>
    <row r="167" spans="1:12" ht="13.2">
      <c r="A167">
        <f t="shared" si="3"/>
        <v>17</v>
      </c>
      <c r="B167" t="str">
        <f>VLOOKUP(A167,ACTIVITIES!$B$2:$C$110,2,FALSE)</f>
        <v>LANDFALL CONSTRUCTION 17</v>
      </c>
      <c r="C167" s="1">
        <v>5</v>
      </c>
      <c r="D167" s="1" t="str">
        <f>VLOOKUP(C167,HABITATS!$F$2:$G$13,2,FALSE)</f>
        <v>Submersed Habitats</v>
      </c>
      <c r="E167" s="1" t="str">
        <f t="shared" si="0"/>
        <v>Submersed HabitatsLANDFALL CONSTRUCTION 17</v>
      </c>
      <c r="F167" s="3">
        <f>VLOOKUP($B167,'SUBMERSED HABITATS'!$B$15:$I$124,F$1,FALSE)</f>
        <v>0</v>
      </c>
      <c r="G167" s="3">
        <f>VLOOKUP($B167,'SUBMERSED HABITATS'!$B$15:$I$124,G$1,FALSE)</f>
        <v>0</v>
      </c>
      <c r="H167" s="3">
        <f>VLOOKUP($B167,'SUBMERSED HABITATS'!$B$15:$I$124,H$1,FALSE)</f>
        <v>0</v>
      </c>
      <c r="I167" s="3">
        <f>VLOOKUP($B167,'SUBMERSED HABITATS'!$B$15:$I$124,I$1,FALSE)</f>
        <v>0</v>
      </c>
      <c r="J167" s="3">
        <f>VLOOKUP($B167,'SUBMERSED HABITATS'!$B$15:$I$124,J$1,FALSE)</f>
        <v>0</v>
      </c>
      <c r="K167" s="3">
        <f>VLOOKUP($B167,'SUBMERSED HABITATS'!$B$15:$I$124,K$1,FALSE)</f>
        <v>0</v>
      </c>
      <c r="L167" s="3" t="str">
        <f>VLOOKUP($B167,'SUBMERSED HABITATS'!$B$15:$I$124,L$1,FALSE)</f>
        <v/>
      </c>
    </row>
    <row r="168" spans="1:12" ht="13.2">
      <c r="A168">
        <f t="shared" si="3"/>
        <v>17</v>
      </c>
      <c r="B168" t="str">
        <f>VLOOKUP(A168,ACTIVITIES!$B$2:$C$110,2,FALSE)</f>
        <v>LANDFALL CONSTRUCTION 17</v>
      </c>
      <c r="C168" s="1">
        <v>6</v>
      </c>
      <c r="D168" s="1" t="str">
        <f>VLOOKUP(C168,HABITATS!$F$2:$G$13,2,FALSE)</f>
        <v>HABITATS COMPLEX 6</v>
      </c>
      <c r="E168" s="1" t="str">
        <f t="shared" si="0"/>
        <v>HABITATS COMPLEX 6LANDFALL CONSTRUCTION 17</v>
      </c>
      <c r="F168" s="3">
        <f>VLOOKUP($B168,'HABITATS COMPLEX 6'!$B$15:$I$124,F$1,FALSE)</f>
        <v>0</v>
      </c>
      <c r="G168" s="3">
        <f>VLOOKUP($B168,'HABITATS COMPLEX 6'!$B$15:$I$124,G$1,FALSE)</f>
        <v>0</v>
      </c>
      <c r="H168" s="3">
        <f>VLOOKUP($B168,'HABITATS COMPLEX 6'!$B$15:$I$124,H$1,FALSE)</f>
        <v>0</v>
      </c>
      <c r="I168" s="3">
        <f>VLOOKUP($B168,'HABITATS COMPLEX 6'!$B$15:$I$124,I$1,FALSE)</f>
        <v>0</v>
      </c>
      <c r="J168" s="3">
        <f>VLOOKUP($B168,'HABITATS COMPLEX 6'!$B$15:$I$124,J$1,FALSE)</f>
        <v>0</v>
      </c>
      <c r="K168" s="3">
        <f>VLOOKUP($B168,'HABITATS COMPLEX 6'!$B$15:$I$124,K$1,FALSE)</f>
        <v>0</v>
      </c>
      <c r="L168" s="3" t="str">
        <f>VLOOKUP($B168,'HABITATS COMPLEX 6'!$B$15:$I$124,L$1,FALSE)</f>
        <v/>
      </c>
    </row>
    <row r="169" spans="1:12" ht="13.2">
      <c r="A169">
        <f t="shared" si="3"/>
        <v>17</v>
      </c>
      <c r="B169" t="str">
        <f>VLOOKUP(A169,ACTIVITIES!$B$2:$C$110,2,FALSE)</f>
        <v>LANDFALL CONSTRUCTION 17</v>
      </c>
      <c r="C169" s="1">
        <v>7</v>
      </c>
      <c r="D169" s="1" t="str">
        <f>VLOOKUP(C169,HABITATS!$F$2:$G$13,2,FALSE)</f>
        <v>HABITATS COMPLEX 7</v>
      </c>
      <c r="E169" s="1" t="str">
        <f t="shared" si="0"/>
        <v>HABITATS COMPLEX 7LANDFALL CONSTRUCTION 17</v>
      </c>
      <c r="F169" s="3">
        <f>VLOOKUP($B169,'HABITATS COMPLEX 7'!$B$15:$I$124,F$1,FALSE)</f>
        <v>0</v>
      </c>
      <c r="G169" s="3">
        <f>VLOOKUP($B169,'HABITATS COMPLEX 7'!$B$15:$I$124,G$1,FALSE)</f>
        <v>0</v>
      </c>
      <c r="H169" s="3">
        <f>VLOOKUP($B169,'HABITATS COMPLEX 7'!$B$15:$I$124,H$1,FALSE)</f>
        <v>0</v>
      </c>
      <c r="I169" s="3">
        <f>VLOOKUP($B169,'HABITATS COMPLEX 7'!$B$15:$I$124,I$1,FALSE)</f>
        <v>0</v>
      </c>
      <c r="J169" s="3">
        <f>VLOOKUP($B169,'HABITATS COMPLEX 7'!$B$15:$I$124,J$1,FALSE)</f>
        <v>0</v>
      </c>
      <c r="K169" s="3">
        <f>VLOOKUP($B169,'HABITATS COMPLEX 7'!$B$15:$I$124,K$1,FALSE)</f>
        <v>0</v>
      </c>
      <c r="L169" s="3" t="str">
        <f>VLOOKUP($B169,'HABITATS COMPLEX 7'!$B$15:$I$124,L$1,FALSE)</f>
        <v/>
      </c>
    </row>
    <row r="170" spans="1:12" ht="13.2">
      <c r="A170">
        <f t="shared" si="3"/>
        <v>17</v>
      </c>
      <c r="B170" t="str">
        <f>VLOOKUP(A170,ACTIVITIES!$B$2:$C$110,2,FALSE)</f>
        <v>LANDFALL CONSTRUCTION 17</v>
      </c>
      <c r="C170" s="1">
        <v>8</v>
      </c>
      <c r="D170" s="1" t="str">
        <f>VLOOKUP(C170,HABITATS!$F$2:$G$13,2,FALSE)</f>
        <v>HABITATS COMPLEX 8</v>
      </c>
      <c r="E170" s="1" t="str">
        <f t="shared" si="0"/>
        <v>HABITATS COMPLEX 8LANDFALL CONSTRUCTION 17</v>
      </c>
      <c r="F170" s="3">
        <f>VLOOKUP($B170,'HABITATS COMPLEX 8'!$B$15:$I$124,F$1,FALSE)</f>
        <v>0</v>
      </c>
      <c r="G170" s="3">
        <f>VLOOKUP($B170,'HABITATS COMPLEX 8'!$B$15:$I$124,G$1,FALSE)</f>
        <v>0</v>
      </c>
      <c r="H170" s="3">
        <f>VLOOKUP($B170,'HABITATS COMPLEX 8'!$B$15:$I$124,H$1,FALSE)</f>
        <v>0</v>
      </c>
      <c r="I170" s="3">
        <f>VLOOKUP($B170,'HABITATS COMPLEX 8'!$B$15:$I$124,I$1,FALSE)</f>
        <v>0</v>
      </c>
      <c r="J170" s="3">
        <f>VLOOKUP($B170,'HABITATS COMPLEX 8'!$B$15:$I$124,J$1,FALSE)</f>
        <v>0</v>
      </c>
      <c r="K170" s="3">
        <f>VLOOKUP($B170,'HABITATS COMPLEX 8'!$B$15:$I$124,K$1,FALSE)</f>
        <v>0</v>
      </c>
      <c r="L170" s="3" t="str">
        <f>VLOOKUP($B170,'HABITATS COMPLEX 8'!$B$15:$I$124,L$1,FALSE)</f>
        <v/>
      </c>
    </row>
    <row r="171" spans="1:12" ht="13.2">
      <c r="A171">
        <f t="shared" si="3"/>
        <v>17</v>
      </c>
      <c r="B171" t="str">
        <f>VLOOKUP(A171,ACTIVITIES!$B$2:$C$110,2,FALSE)</f>
        <v>LANDFALL CONSTRUCTION 17</v>
      </c>
      <c r="C171" s="1">
        <v>9</v>
      </c>
      <c r="D171" s="1" t="str">
        <f>VLOOKUP(C171,HABITATS!$F$2:$G$13,2,FALSE)</f>
        <v>HABITATS COMPLEX 9</v>
      </c>
      <c r="E171" s="1" t="str">
        <f t="shared" si="0"/>
        <v>HABITATS COMPLEX 9LANDFALL CONSTRUCTION 17</v>
      </c>
      <c r="F171" s="3">
        <f>VLOOKUP($B171,'HABITATS COMPLEX 9'!$B$15:$I$124,F$1,FALSE)</f>
        <v>0</v>
      </c>
      <c r="G171" s="3">
        <f>VLOOKUP($B171,'HABITATS COMPLEX 9'!$B$15:$I$124,G$1,FALSE)</f>
        <v>0</v>
      </c>
      <c r="H171" s="3">
        <f>VLOOKUP($B171,'HABITATS COMPLEX 9'!$B$15:$I$124,H$1,FALSE)</f>
        <v>0</v>
      </c>
      <c r="I171" s="3">
        <f>VLOOKUP($B171,'HABITATS COMPLEX 9'!$B$15:$I$124,I$1,FALSE)</f>
        <v>0</v>
      </c>
      <c r="J171" s="3">
        <f>VLOOKUP($B171,'HABITATS COMPLEX 9'!$B$15:$I$124,J$1,FALSE)</f>
        <v>0</v>
      </c>
      <c r="K171" s="3">
        <f>VLOOKUP($B171,'HABITATS COMPLEX 9'!$B$15:$I$124,K$1,FALSE)</f>
        <v>0</v>
      </c>
      <c r="L171" s="3" t="str">
        <f>VLOOKUP($B171,'HABITATS COMPLEX 9'!$B$15:$I$124,L$1,FALSE)</f>
        <v/>
      </c>
    </row>
    <row r="172" spans="1:12" ht="13.2">
      <c r="A172">
        <f t="shared" si="3"/>
        <v>17</v>
      </c>
      <c r="B172" t="str">
        <f>VLOOKUP(A172,ACTIVITIES!$B$2:$C$110,2,FALSE)</f>
        <v>LANDFALL CONSTRUCTION 17</v>
      </c>
      <c r="C172" s="1">
        <v>10</v>
      </c>
      <c r="D172" s="1" t="str">
        <f>VLOOKUP(C172,HABITATS!$F$2:$G$13,2,FALSE)</f>
        <v>HABITATS COMPLEX 10</v>
      </c>
      <c r="E172" s="1" t="str">
        <f t="shared" si="0"/>
        <v>HABITATS COMPLEX 10LANDFALL CONSTRUCTION 17</v>
      </c>
      <c r="F172" s="3">
        <f>VLOOKUP($B172,'HABITATS COMPLEX 10'!$B$15:$I$124,F$1,FALSE)</f>
        <v>0</v>
      </c>
      <c r="G172" s="3">
        <f>VLOOKUP($B172,'HABITATS COMPLEX 10'!$B$15:$I$124,G$1,FALSE)</f>
        <v>0</v>
      </c>
      <c r="H172" s="3">
        <f>VLOOKUP($B172,'HABITATS COMPLEX 10'!$B$15:$I$124,H$1,FALSE)</f>
        <v>0</v>
      </c>
      <c r="I172" s="3">
        <f>VLOOKUP($B172,'HABITATS COMPLEX 10'!$B$15:$I$124,I$1,FALSE)</f>
        <v>0</v>
      </c>
      <c r="J172" s="3">
        <f>VLOOKUP($B172,'HABITATS COMPLEX 10'!$B$15:$I$124,J$1,FALSE)</f>
        <v>0</v>
      </c>
      <c r="K172" s="3">
        <f>VLOOKUP($B172,'HABITATS COMPLEX 10'!$B$15:$I$124,K$1,FALSE)</f>
        <v>0</v>
      </c>
      <c r="L172" s="3" t="str">
        <f>VLOOKUP($B172,'HABITATS COMPLEX 10'!$B$15:$I$124,L$1,FALSE)</f>
        <v/>
      </c>
    </row>
    <row r="173" spans="1:12" ht="13.2">
      <c r="A173">
        <f t="shared" si="3"/>
        <v>18</v>
      </c>
      <c r="B173" t="str">
        <f>VLOOKUP(A173,ACTIVITIES!$B$2:$C$110,2,FALSE)</f>
        <v>LANDFALL CONSTRUCTION 18</v>
      </c>
      <c r="C173" s="1">
        <v>1</v>
      </c>
      <c r="D173" s="1" t="str">
        <f>VLOOKUP(C173,HABITATS!$F$2:$G$13,2,FALSE)</f>
        <v>Coastal Uplands</v>
      </c>
      <c r="E173" s="1" t="str">
        <f t="shared" si="0"/>
        <v>Coastal UplandsLANDFALL CONSTRUCTION 18</v>
      </c>
      <c r="F173" s="3">
        <f>VLOOKUP($B173,'COASTAL UPLANDS'!$B$15:$I$124,F$1,FALSE)</f>
        <v>0</v>
      </c>
      <c r="G173" s="3">
        <f>VLOOKUP($B173,'COASTAL UPLANDS'!$B$15:$I$124,G$1,FALSE)</f>
        <v>0</v>
      </c>
      <c r="H173" s="3">
        <f>VLOOKUP($B173,'COASTAL UPLANDS'!$B$15:$I$124,H$1,FALSE)</f>
        <v>0</v>
      </c>
      <c r="I173" s="3">
        <f>VLOOKUP($B173,'COASTAL UPLANDS'!$B$15:$I$124,I$1,FALSE)</f>
        <v>0</v>
      </c>
      <c r="J173" s="3">
        <f>VLOOKUP($B173,'COASTAL UPLANDS'!$B$15:$I$124,J$1,FALSE)</f>
        <v>0</v>
      </c>
      <c r="K173" s="3">
        <f>VLOOKUP($B173,'COASTAL UPLANDS'!$B$15:$I$124,K$1,FALSE)</f>
        <v>0</v>
      </c>
      <c r="L173" s="3" t="str">
        <f>VLOOKUP($B173,'COASTAL UPLANDS'!$B$15:$I$124,L$1,FALSE)</f>
        <v/>
      </c>
    </row>
    <row r="174" spans="1:12" ht="13.2">
      <c r="A174">
        <f t="shared" si="3"/>
        <v>18</v>
      </c>
      <c r="B174" t="str">
        <f>VLOOKUP(A174,ACTIVITIES!$B$2:$C$110,2,FALSE)</f>
        <v>LANDFALL CONSTRUCTION 18</v>
      </c>
      <c r="C174" s="1">
        <v>2</v>
      </c>
      <c r="D174" s="1" t="str">
        <f>VLOOKUP(C174,HABITATS!$F$2:$G$13,2,FALSE)</f>
        <v>Beaches &amp; Dunes</v>
      </c>
      <c r="E174" s="1" t="str">
        <f t="shared" si="0"/>
        <v>Beaches &amp; DunesLANDFALL CONSTRUCTION 18</v>
      </c>
      <c r="F174" s="3">
        <f>VLOOKUP($B174,'BEACHES &amp; DUNES'!$B$15:$I$124,F$1,FALSE)</f>
        <v>0</v>
      </c>
      <c r="G174" s="3">
        <f>VLOOKUP($B174,'BEACHES &amp; DUNES'!$B$15:$I$124,G$1,FALSE)</f>
        <v>0</v>
      </c>
      <c r="H174" s="3">
        <f>VLOOKUP($B174,'BEACHES &amp; DUNES'!$B$15:$I$124,H$1,FALSE)</f>
        <v>0</v>
      </c>
      <c r="I174" s="3">
        <f>VLOOKUP($B174,'BEACHES &amp; DUNES'!$B$15:$I$124,I$1,FALSE)</f>
        <v>0</v>
      </c>
      <c r="J174" s="3">
        <f>VLOOKUP($B174,'BEACHES &amp; DUNES'!$B$15:$I$124,J$1,FALSE)</f>
        <v>0</v>
      </c>
      <c r="K174" s="3">
        <f>VLOOKUP($B174,'BEACHES &amp; DUNES'!$B$15:$I$124,K$1,FALSE)</f>
        <v>0</v>
      </c>
      <c r="L174" s="3" t="str">
        <f>VLOOKUP($B174,'BEACHES &amp; DUNES'!$B$15:$I$124,L$1,FALSE)</f>
        <v/>
      </c>
    </row>
    <row r="175" spans="1:12" ht="13.2">
      <c r="A175">
        <f t="shared" si="3"/>
        <v>18</v>
      </c>
      <c r="B175" t="str">
        <f>VLOOKUP(A175,ACTIVITIES!$B$2:$C$110,2,FALSE)</f>
        <v>LANDFALL CONSTRUCTION 18</v>
      </c>
      <c r="C175" s="1">
        <v>3</v>
      </c>
      <c r="D175" s="1" t="str">
        <f>VLOOKUP(C175,HABITATS!$F$2:$G$13,2,FALSE)</f>
        <v>Tidal flats &amp; Rocky Intertidal</v>
      </c>
      <c r="E175" s="1" t="str">
        <f t="shared" si="0"/>
        <v>Tidal flats &amp; Rocky IntertidalLANDFALL CONSTRUCTION 18</v>
      </c>
      <c r="F175" s="3">
        <f>VLOOKUP($B175,'TIDAL FLATS &amp; ROCKY INTERTIDAL'!$B$15:$I$124,F$1,FALSE)</f>
        <v>0</v>
      </c>
      <c r="G175" s="3">
        <f>VLOOKUP($B175,'TIDAL FLATS &amp; ROCKY INTERTIDAL'!$B$15:$I$124,G$1,FALSE)</f>
        <v>0</v>
      </c>
      <c r="H175" s="3">
        <f>VLOOKUP($B175,'TIDAL FLATS &amp; ROCKY INTERTIDAL'!$B$15:$I$124,H$1,FALSE)</f>
        <v>0</v>
      </c>
      <c r="I175" s="3">
        <f>VLOOKUP($B175,'TIDAL FLATS &amp; ROCKY INTERTIDAL'!$B$15:$I$124,I$1,FALSE)</f>
        <v>0</v>
      </c>
      <c r="J175" s="3">
        <f>VLOOKUP($B175,'TIDAL FLATS &amp; ROCKY INTERTIDAL'!$B$15:$I$124,J$1,FALSE)</f>
        <v>0</v>
      </c>
      <c r="K175" s="3">
        <f>VLOOKUP($B175,'TIDAL FLATS &amp; ROCKY INTERTIDAL'!$B$15:$I$124,K$1,FALSE)</f>
        <v>0</v>
      </c>
      <c r="L175" s="3" t="str">
        <f>VLOOKUP($B175,'TIDAL FLATS &amp; ROCKY INTERTIDAL'!$B$15:$I$124,L$1,FALSE)</f>
        <v/>
      </c>
    </row>
    <row r="176" spans="1:12" ht="13.2">
      <c r="A176">
        <f t="shared" si="3"/>
        <v>18</v>
      </c>
      <c r="B176" t="str">
        <f>VLOOKUP(A176,ACTIVITIES!$B$2:$C$110,2,FALSE)</f>
        <v>LANDFALL CONSTRUCTION 18</v>
      </c>
      <c r="C176" s="1">
        <v>4</v>
      </c>
      <c r="D176" s="1" t="str">
        <f>VLOOKUP(C176,HABITATS!$F$2:$G$13,2,FALSE)</f>
        <v>Marshes</v>
      </c>
      <c r="E176" s="1" t="str">
        <f t="shared" si="0"/>
        <v>MarshesLANDFALL CONSTRUCTION 18</v>
      </c>
      <c r="F176" s="3">
        <f>VLOOKUP($B176,MARSHES!$B$15:$I$124,F$1,FALSE)</f>
        <v>0</v>
      </c>
      <c r="G176" s="3">
        <f>VLOOKUP($B176,MARSHES!$B$15:$I$124,G$1,FALSE)</f>
        <v>0</v>
      </c>
      <c r="H176" s="3">
        <f>VLOOKUP($B176,MARSHES!$B$15:$I$124,H$1,FALSE)</f>
        <v>0</v>
      </c>
      <c r="I176" s="3">
        <f>VLOOKUP($B176,MARSHES!$B$15:$I$124,I$1,FALSE)</f>
        <v>0</v>
      </c>
      <c r="J176" s="3">
        <f>VLOOKUP($B176,MARSHES!$B$15:$I$124,J$1,FALSE)</f>
        <v>0</v>
      </c>
      <c r="K176" s="3">
        <f>VLOOKUP($B176,MARSHES!$B$15:$I$124,K$1,FALSE)</f>
        <v>0</v>
      </c>
      <c r="L176" s="3" t="str">
        <f>VLOOKUP($B176,MARSHES!$B$15:$I$124,L$1,FALSE)</f>
        <v/>
      </c>
    </row>
    <row r="177" spans="1:12" ht="13.2">
      <c r="A177">
        <f t="shared" si="3"/>
        <v>18</v>
      </c>
      <c r="B177" t="str">
        <f>VLOOKUP(A177,ACTIVITIES!$B$2:$C$110,2,FALSE)</f>
        <v>LANDFALL CONSTRUCTION 18</v>
      </c>
      <c r="C177" s="1">
        <v>5</v>
      </c>
      <c r="D177" s="1" t="str">
        <f>VLOOKUP(C177,HABITATS!$F$2:$G$13,2,FALSE)</f>
        <v>Submersed Habitats</v>
      </c>
      <c r="E177" s="1" t="str">
        <f t="shared" si="0"/>
        <v>Submersed HabitatsLANDFALL CONSTRUCTION 18</v>
      </c>
      <c r="F177" s="3">
        <f>VLOOKUP($B177,'SUBMERSED HABITATS'!$B$15:$I$124,F$1,FALSE)</f>
        <v>0</v>
      </c>
      <c r="G177" s="3">
        <f>VLOOKUP($B177,'SUBMERSED HABITATS'!$B$15:$I$124,G$1,FALSE)</f>
        <v>0</v>
      </c>
      <c r="H177" s="3">
        <f>VLOOKUP($B177,'SUBMERSED HABITATS'!$B$15:$I$124,H$1,FALSE)</f>
        <v>0</v>
      </c>
      <c r="I177" s="3">
        <f>VLOOKUP($B177,'SUBMERSED HABITATS'!$B$15:$I$124,I$1,FALSE)</f>
        <v>0</v>
      </c>
      <c r="J177" s="3">
        <f>VLOOKUP($B177,'SUBMERSED HABITATS'!$B$15:$I$124,J$1,FALSE)</f>
        <v>0</v>
      </c>
      <c r="K177" s="3">
        <f>VLOOKUP($B177,'SUBMERSED HABITATS'!$B$15:$I$124,K$1,FALSE)</f>
        <v>0</v>
      </c>
      <c r="L177" s="3" t="str">
        <f>VLOOKUP($B177,'SUBMERSED HABITATS'!$B$15:$I$124,L$1,FALSE)</f>
        <v/>
      </c>
    </row>
    <row r="178" spans="1:12" ht="13.2">
      <c r="A178">
        <f t="shared" si="3"/>
        <v>18</v>
      </c>
      <c r="B178" t="str">
        <f>VLOOKUP(A178,ACTIVITIES!$B$2:$C$110,2,FALSE)</f>
        <v>LANDFALL CONSTRUCTION 18</v>
      </c>
      <c r="C178" s="1">
        <v>6</v>
      </c>
      <c r="D178" s="1" t="str">
        <f>VLOOKUP(C178,HABITATS!$F$2:$G$13,2,FALSE)</f>
        <v>HABITATS COMPLEX 6</v>
      </c>
      <c r="E178" s="1" t="str">
        <f t="shared" si="0"/>
        <v>HABITATS COMPLEX 6LANDFALL CONSTRUCTION 18</v>
      </c>
      <c r="F178" s="3">
        <f>VLOOKUP($B178,'HABITATS COMPLEX 6'!$B$15:$I$124,F$1,FALSE)</f>
        <v>0</v>
      </c>
      <c r="G178" s="3">
        <f>VLOOKUP($B178,'HABITATS COMPLEX 6'!$B$15:$I$124,G$1,FALSE)</f>
        <v>0</v>
      </c>
      <c r="H178" s="3">
        <f>VLOOKUP($B178,'HABITATS COMPLEX 6'!$B$15:$I$124,H$1,FALSE)</f>
        <v>0</v>
      </c>
      <c r="I178" s="3">
        <f>VLOOKUP($B178,'HABITATS COMPLEX 6'!$B$15:$I$124,I$1,FALSE)</f>
        <v>0</v>
      </c>
      <c r="J178" s="3">
        <f>VLOOKUP($B178,'HABITATS COMPLEX 6'!$B$15:$I$124,J$1,FALSE)</f>
        <v>0</v>
      </c>
      <c r="K178" s="3">
        <f>VLOOKUP($B178,'HABITATS COMPLEX 6'!$B$15:$I$124,K$1,FALSE)</f>
        <v>0</v>
      </c>
      <c r="L178" s="3" t="str">
        <f>VLOOKUP($B178,'HABITATS COMPLEX 6'!$B$15:$I$124,L$1,FALSE)</f>
        <v/>
      </c>
    </row>
    <row r="179" spans="1:12" ht="13.2">
      <c r="A179">
        <f t="shared" si="3"/>
        <v>18</v>
      </c>
      <c r="B179" t="str">
        <f>VLOOKUP(A179,ACTIVITIES!$B$2:$C$110,2,FALSE)</f>
        <v>LANDFALL CONSTRUCTION 18</v>
      </c>
      <c r="C179" s="1">
        <v>7</v>
      </c>
      <c r="D179" s="1" t="str">
        <f>VLOOKUP(C179,HABITATS!$F$2:$G$13,2,FALSE)</f>
        <v>HABITATS COMPLEX 7</v>
      </c>
      <c r="E179" s="1" t="str">
        <f t="shared" si="0"/>
        <v>HABITATS COMPLEX 7LANDFALL CONSTRUCTION 18</v>
      </c>
      <c r="F179" s="3">
        <f>VLOOKUP($B179,'HABITATS COMPLEX 7'!$B$15:$I$124,F$1,FALSE)</f>
        <v>0</v>
      </c>
      <c r="G179" s="3">
        <f>VLOOKUP($B179,'HABITATS COMPLEX 7'!$B$15:$I$124,G$1,FALSE)</f>
        <v>0</v>
      </c>
      <c r="H179" s="3">
        <f>VLOOKUP($B179,'HABITATS COMPLEX 7'!$B$15:$I$124,H$1,FALSE)</f>
        <v>0</v>
      </c>
      <c r="I179" s="3">
        <f>VLOOKUP($B179,'HABITATS COMPLEX 7'!$B$15:$I$124,I$1,FALSE)</f>
        <v>0</v>
      </c>
      <c r="J179" s="3">
        <f>VLOOKUP($B179,'HABITATS COMPLEX 7'!$B$15:$I$124,J$1,FALSE)</f>
        <v>0</v>
      </c>
      <c r="K179" s="3">
        <f>VLOOKUP($B179,'HABITATS COMPLEX 7'!$B$15:$I$124,K$1,FALSE)</f>
        <v>0</v>
      </c>
      <c r="L179" s="3" t="str">
        <f>VLOOKUP($B179,'HABITATS COMPLEX 7'!$B$15:$I$124,L$1,FALSE)</f>
        <v/>
      </c>
    </row>
    <row r="180" spans="1:12" ht="13.2">
      <c r="A180">
        <f t="shared" si="3"/>
        <v>18</v>
      </c>
      <c r="B180" t="str">
        <f>VLOOKUP(A180,ACTIVITIES!$B$2:$C$110,2,FALSE)</f>
        <v>LANDFALL CONSTRUCTION 18</v>
      </c>
      <c r="C180" s="1">
        <v>8</v>
      </c>
      <c r="D180" s="1" t="str">
        <f>VLOOKUP(C180,HABITATS!$F$2:$G$13,2,FALSE)</f>
        <v>HABITATS COMPLEX 8</v>
      </c>
      <c r="E180" s="1" t="str">
        <f t="shared" si="0"/>
        <v>HABITATS COMPLEX 8LANDFALL CONSTRUCTION 18</v>
      </c>
      <c r="F180" s="3">
        <f>VLOOKUP($B180,'HABITATS COMPLEX 8'!$B$15:$I$124,F$1,FALSE)</f>
        <v>0</v>
      </c>
      <c r="G180" s="3">
        <f>VLOOKUP($B180,'HABITATS COMPLEX 8'!$B$15:$I$124,G$1,FALSE)</f>
        <v>0</v>
      </c>
      <c r="H180" s="3">
        <f>VLOOKUP($B180,'HABITATS COMPLEX 8'!$B$15:$I$124,H$1,FALSE)</f>
        <v>0</v>
      </c>
      <c r="I180" s="3">
        <f>VLOOKUP($B180,'HABITATS COMPLEX 8'!$B$15:$I$124,I$1,FALSE)</f>
        <v>0</v>
      </c>
      <c r="J180" s="3">
        <f>VLOOKUP($B180,'HABITATS COMPLEX 8'!$B$15:$I$124,J$1,FALSE)</f>
        <v>0</v>
      </c>
      <c r="K180" s="3">
        <f>VLOOKUP($B180,'HABITATS COMPLEX 8'!$B$15:$I$124,K$1,FALSE)</f>
        <v>0</v>
      </c>
      <c r="L180" s="3" t="str">
        <f>VLOOKUP($B180,'HABITATS COMPLEX 8'!$B$15:$I$124,L$1,FALSE)</f>
        <v/>
      </c>
    </row>
    <row r="181" spans="1:12" ht="13.2">
      <c r="A181">
        <f t="shared" si="3"/>
        <v>18</v>
      </c>
      <c r="B181" t="str">
        <f>VLOOKUP(A181,ACTIVITIES!$B$2:$C$110,2,FALSE)</f>
        <v>LANDFALL CONSTRUCTION 18</v>
      </c>
      <c r="C181" s="1">
        <v>9</v>
      </c>
      <c r="D181" s="1" t="str">
        <f>VLOOKUP(C181,HABITATS!$F$2:$G$13,2,FALSE)</f>
        <v>HABITATS COMPLEX 9</v>
      </c>
      <c r="E181" s="1" t="str">
        <f t="shared" ref="E181:E244" si="4">D181&amp;B181</f>
        <v>HABITATS COMPLEX 9LANDFALL CONSTRUCTION 18</v>
      </c>
      <c r="F181" s="3">
        <f>VLOOKUP($B181,'HABITATS COMPLEX 9'!$B$15:$I$124,F$1,FALSE)</f>
        <v>0</v>
      </c>
      <c r="G181" s="3">
        <f>VLOOKUP($B181,'HABITATS COMPLEX 9'!$B$15:$I$124,G$1,FALSE)</f>
        <v>0</v>
      </c>
      <c r="H181" s="3">
        <f>VLOOKUP($B181,'HABITATS COMPLEX 9'!$B$15:$I$124,H$1,FALSE)</f>
        <v>0</v>
      </c>
      <c r="I181" s="3">
        <f>VLOOKUP($B181,'HABITATS COMPLEX 9'!$B$15:$I$124,I$1,FALSE)</f>
        <v>0</v>
      </c>
      <c r="J181" s="3">
        <f>VLOOKUP($B181,'HABITATS COMPLEX 9'!$B$15:$I$124,J$1,FALSE)</f>
        <v>0</v>
      </c>
      <c r="K181" s="3">
        <f>VLOOKUP($B181,'HABITATS COMPLEX 9'!$B$15:$I$124,K$1,FALSE)</f>
        <v>0</v>
      </c>
      <c r="L181" s="3" t="str">
        <f>VLOOKUP($B181,'HABITATS COMPLEX 9'!$B$15:$I$124,L$1,FALSE)</f>
        <v/>
      </c>
    </row>
    <row r="182" spans="1:12" ht="13.2">
      <c r="A182">
        <f t="shared" si="3"/>
        <v>18</v>
      </c>
      <c r="B182" t="str">
        <f>VLOOKUP(A182,ACTIVITIES!$B$2:$C$110,2,FALSE)</f>
        <v>LANDFALL CONSTRUCTION 18</v>
      </c>
      <c r="C182" s="1">
        <v>10</v>
      </c>
      <c r="D182" s="1" t="str">
        <f>VLOOKUP(C182,HABITATS!$F$2:$G$13,2,FALSE)</f>
        <v>HABITATS COMPLEX 10</v>
      </c>
      <c r="E182" s="1" t="str">
        <f t="shared" si="4"/>
        <v>HABITATS COMPLEX 10LANDFALL CONSTRUCTION 18</v>
      </c>
      <c r="F182" s="3">
        <f>VLOOKUP($B182,'HABITATS COMPLEX 10'!$B$15:$I$124,F$1,FALSE)</f>
        <v>0</v>
      </c>
      <c r="G182" s="3">
        <f>VLOOKUP($B182,'HABITATS COMPLEX 10'!$B$15:$I$124,G$1,FALSE)</f>
        <v>0</v>
      </c>
      <c r="H182" s="3">
        <f>VLOOKUP($B182,'HABITATS COMPLEX 10'!$B$15:$I$124,H$1,FALSE)</f>
        <v>0</v>
      </c>
      <c r="I182" s="3">
        <f>VLOOKUP($B182,'HABITATS COMPLEX 10'!$B$15:$I$124,I$1,FALSE)</f>
        <v>0</v>
      </c>
      <c r="J182" s="3">
        <f>VLOOKUP($B182,'HABITATS COMPLEX 10'!$B$15:$I$124,J$1,FALSE)</f>
        <v>0</v>
      </c>
      <c r="K182" s="3">
        <f>VLOOKUP($B182,'HABITATS COMPLEX 10'!$B$15:$I$124,K$1,FALSE)</f>
        <v>0</v>
      </c>
      <c r="L182" s="3" t="str">
        <f>VLOOKUP($B182,'HABITATS COMPLEX 10'!$B$15:$I$124,L$1,FALSE)</f>
        <v/>
      </c>
    </row>
    <row r="183" spans="1:12" ht="13.2">
      <c r="A183">
        <f t="shared" si="3"/>
        <v>19</v>
      </c>
      <c r="B183" t="str">
        <f>VLOOKUP(A183,ACTIVITIES!$B$2:$C$110,2,FALSE)</f>
        <v>LANDFALL CONSTRUCTION 19</v>
      </c>
      <c r="C183" s="1">
        <v>1</v>
      </c>
      <c r="D183" s="1" t="str">
        <f>VLOOKUP(C183,HABITATS!$F$2:$G$13,2,FALSE)</f>
        <v>Coastal Uplands</v>
      </c>
      <c r="E183" s="1" t="str">
        <f t="shared" si="4"/>
        <v>Coastal UplandsLANDFALL CONSTRUCTION 19</v>
      </c>
      <c r="F183" s="3">
        <f>VLOOKUP($B183,'COASTAL UPLANDS'!$B$15:$I$124,F$1,FALSE)</f>
        <v>0</v>
      </c>
      <c r="G183" s="3">
        <f>VLOOKUP($B183,'COASTAL UPLANDS'!$B$15:$I$124,G$1,FALSE)</f>
        <v>0</v>
      </c>
      <c r="H183" s="3">
        <f>VLOOKUP($B183,'COASTAL UPLANDS'!$B$15:$I$124,H$1,FALSE)</f>
        <v>0</v>
      </c>
      <c r="I183" s="3">
        <f>VLOOKUP($B183,'COASTAL UPLANDS'!$B$15:$I$124,I$1,FALSE)</f>
        <v>0</v>
      </c>
      <c r="J183" s="3">
        <f>VLOOKUP($B183,'COASTAL UPLANDS'!$B$15:$I$124,J$1,FALSE)</f>
        <v>0</v>
      </c>
      <c r="K183" s="3">
        <f>VLOOKUP($B183,'COASTAL UPLANDS'!$B$15:$I$124,K$1,FALSE)</f>
        <v>0</v>
      </c>
      <c r="L183" s="3" t="str">
        <f>VLOOKUP($B183,'COASTAL UPLANDS'!$B$15:$I$124,L$1,FALSE)</f>
        <v/>
      </c>
    </row>
    <row r="184" spans="1:12" ht="13.2">
      <c r="A184">
        <f t="shared" si="3"/>
        <v>19</v>
      </c>
      <c r="B184" t="str">
        <f>VLOOKUP(A184,ACTIVITIES!$B$2:$C$110,2,FALSE)</f>
        <v>LANDFALL CONSTRUCTION 19</v>
      </c>
      <c r="C184" s="1">
        <v>2</v>
      </c>
      <c r="D184" s="1" t="str">
        <f>VLOOKUP(C184,HABITATS!$F$2:$G$13,2,FALSE)</f>
        <v>Beaches &amp; Dunes</v>
      </c>
      <c r="E184" s="1" t="str">
        <f t="shared" si="4"/>
        <v>Beaches &amp; DunesLANDFALL CONSTRUCTION 19</v>
      </c>
      <c r="F184" s="3">
        <f>VLOOKUP($B184,'BEACHES &amp; DUNES'!$B$15:$I$124,F$1,FALSE)</f>
        <v>0</v>
      </c>
      <c r="G184" s="3">
        <f>VLOOKUP($B184,'BEACHES &amp; DUNES'!$B$15:$I$124,G$1,FALSE)</f>
        <v>0</v>
      </c>
      <c r="H184" s="3">
        <f>VLOOKUP($B184,'BEACHES &amp; DUNES'!$B$15:$I$124,H$1,FALSE)</f>
        <v>0</v>
      </c>
      <c r="I184" s="3">
        <f>VLOOKUP($B184,'BEACHES &amp; DUNES'!$B$15:$I$124,I$1,FALSE)</f>
        <v>0</v>
      </c>
      <c r="J184" s="3">
        <f>VLOOKUP($B184,'BEACHES &amp; DUNES'!$B$15:$I$124,J$1,FALSE)</f>
        <v>0</v>
      </c>
      <c r="K184" s="3">
        <f>VLOOKUP($B184,'BEACHES &amp; DUNES'!$B$15:$I$124,K$1,FALSE)</f>
        <v>0</v>
      </c>
      <c r="L184" s="3" t="str">
        <f>VLOOKUP($B184,'BEACHES &amp; DUNES'!$B$15:$I$124,L$1,FALSE)</f>
        <v/>
      </c>
    </row>
    <row r="185" spans="1:12" ht="13.2">
      <c r="A185">
        <f t="shared" si="3"/>
        <v>19</v>
      </c>
      <c r="B185" t="str">
        <f>VLOOKUP(A185,ACTIVITIES!$B$2:$C$110,2,FALSE)</f>
        <v>LANDFALL CONSTRUCTION 19</v>
      </c>
      <c r="C185" s="1">
        <v>3</v>
      </c>
      <c r="D185" s="1" t="str">
        <f>VLOOKUP(C185,HABITATS!$F$2:$G$13,2,FALSE)</f>
        <v>Tidal flats &amp; Rocky Intertidal</v>
      </c>
      <c r="E185" s="1" t="str">
        <f t="shared" si="4"/>
        <v>Tidal flats &amp; Rocky IntertidalLANDFALL CONSTRUCTION 19</v>
      </c>
      <c r="F185" s="3">
        <f>VLOOKUP($B185,'TIDAL FLATS &amp; ROCKY INTERTIDAL'!$B$15:$I$124,F$1,FALSE)</f>
        <v>0</v>
      </c>
      <c r="G185" s="3">
        <f>VLOOKUP($B185,'TIDAL FLATS &amp; ROCKY INTERTIDAL'!$B$15:$I$124,G$1,FALSE)</f>
        <v>0</v>
      </c>
      <c r="H185" s="3">
        <f>VLOOKUP($B185,'TIDAL FLATS &amp; ROCKY INTERTIDAL'!$B$15:$I$124,H$1,FALSE)</f>
        <v>0</v>
      </c>
      <c r="I185" s="3">
        <f>VLOOKUP($B185,'TIDAL FLATS &amp; ROCKY INTERTIDAL'!$B$15:$I$124,I$1,FALSE)</f>
        <v>0</v>
      </c>
      <c r="J185" s="3">
        <f>VLOOKUP($B185,'TIDAL FLATS &amp; ROCKY INTERTIDAL'!$B$15:$I$124,J$1,FALSE)</f>
        <v>0</v>
      </c>
      <c r="K185" s="3">
        <f>VLOOKUP($B185,'TIDAL FLATS &amp; ROCKY INTERTIDAL'!$B$15:$I$124,K$1,FALSE)</f>
        <v>0</v>
      </c>
      <c r="L185" s="3" t="str">
        <f>VLOOKUP($B185,'TIDAL FLATS &amp; ROCKY INTERTIDAL'!$B$15:$I$124,L$1,FALSE)</f>
        <v/>
      </c>
    </row>
    <row r="186" spans="1:12" ht="13.2">
      <c r="A186">
        <f t="shared" si="3"/>
        <v>19</v>
      </c>
      <c r="B186" t="str">
        <f>VLOOKUP(A186,ACTIVITIES!$B$2:$C$110,2,FALSE)</f>
        <v>LANDFALL CONSTRUCTION 19</v>
      </c>
      <c r="C186" s="1">
        <v>4</v>
      </c>
      <c r="D186" s="1" t="str">
        <f>VLOOKUP(C186,HABITATS!$F$2:$G$13,2,FALSE)</f>
        <v>Marshes</v>
      </c>
      <c r="E186" s="1" t="str">
        <f t="shared" si="4"/>
        <v>MarshesLANDFALL CONSTRUCTION 19</v>
      </c>
      <c r="F186" s="3">
        <f>VLOOKUP($B186,MARSHES!$B$15:$I$124,F$1,FALSE)</f>
        <v>0</v>
      </c>
      <c r="G186" s="3">
        <f>VLOOKUP($B186,MARSHES!$B$15:$I$124,G$1,FALSE)</f>
        <v>0</v>
      </c>
      <c r="H186" s="3">
        <f>VLOOKUP($B186,MARSHES!$B$15:$I$124,H$1,FALSE)</f>
        <v>0</v>
      </c>
      <c r="I186" s="3">
        <f>VLOOKUP($B186,MARSHES!$B$15:$I$124,I$1,FALSE)</f>
        <v>0</v>
      </c>
      <c r="J186" s="3">
        <f>VLOOKUP($B186,MARSHES!$B$15:$I$124,J$1,FALSE)</f>
        <v>0</v>
      </c>
      <c r="K186" s="3">
        <f>VLOOKUP($B186,MARSHES!$B$15:$I$124,K$1,FALSE)</f>
        <v>0</v>
      </c>
      <c r="L186" s="3" t="str">
        <f>VLOOKUP($B186,MARSHES!$B$15:$I$124,L$1,FALSE)</f>
        <v/>
      </c>
    </row>
    <row r="187" spans="1:12" ht="15.75" customHeight="1">
      <c r="A187">
        <f t="shared" si="3"/>
        <v>19</v>
      </c>
      <c r="B187" t="str">
        <f>VLOOKUP(A187,ACTIVITIES!$B$2:$C$110,2,FALSE)</f>
        <v>LANDFALL CONSTRUCTION 19</v>
      </c>
      <c r="C187" s="1">
        <v>5</v>
      </c>
      <c r="D187" s="1" t="str">
        <f>VLOOKUP(C187,HABITATS!$F$2:$G$13,2,FALSE)</f>
        <v>Submersed Habitats</v>
      </c>
      <c r="E187" s="1" t="str">
        <f t="shared" si="4"/>
        <v>Submersed HabitatsLANDFALL CONSTRUCTION 19</v>
      </c>
      <c r="F187" s="3">
        <f>VLOOKUP($B187,'SUBMERSED HABITATS'!$B$15:$I$124,F$1,FALSE)</f>
        <v>0</v>
      </c>
      <c r="G187" s="3">
        <f>VLOOKUP($B187,'SUBMERSED HABITATS'!$B$15:$I$124,G$1,FALSE)</f>
        <v>0</v>
      </c>
      <c r="H187" s="3">
        <f>VLOOKUP($B187,'SUBMERSED HABITATS'!$B$15:$I$124,H$1,FALSE)</f>
        <v>0</v>
      </c>
      <c r="I187" s="3">
        <f>VLOOKUP($B187,'SUBMERSED HABITATS'!$B$15:$I$124,I$1,FALSE)</f>
        <v>0</v>
      </c>
      <c r="J187" s="3">
        <f>VLOOKUP($B187,'SUBMERSED HABITATS'!$B$15:$I$124,J$1,FALSE)</f>
        <v>0</v>
      </c>
      <c r="K187" s="3">
        <f>VLOOKUP($B187,'SUBMERSED HABITATS'!$B$15:$I$124,K$1,FALSE)</f>
        <v>0</v>
      </c>
      <c r="L187" s="3" t="str">
        <f>VLOOKUP($B187,'SUBMERSED HABITATS'!$B$15:$I$124,L$1,FALSE)</f>
        <v/>
      </c>
    </row>
    <row r="188" spans="1:12" ht="15.75" customHeight="1">
      <c r="A188">
        <f t="shared" si="3"/>
        <v>19</v>
      </c>
      <c r="B188" t="str">
        <f>VLOOKUP(A188,ACTIVITIES!$B$2:$C$110,2,FALSE)</f>
        <v>LANDFALL CONSTRUCTION 19</v>
      </c>
      <c r="C188" s="1">
        <v>6</v>
      </c>
      <c r="D188" s="1" t="str">
        <f>VLOOKUP(C188,HABITATS!$F$2:$G$13,2,FALSE)</f>
        <v>HABITATS COMPLEX 6</v>
      </c>
      <c r="E188" s="1" t="str">
        <f t="shared" si="4"/>
        <v>HABITATS COMPLEX 6LANDFALL CONSTRUCTION 19</v>
      </c>
      <c r="F188" s="3">
        <f>VLOOKUP($B188,'HABITATS COMPLEX 6'!$B$15:$I$124,F$1,FALSE)</f>
        <v>0</v>
      </c>
      <c r="G188" s="3">
        <f>VLOOKUP($B188,'HABITATS COMPLEX 6'!$B$15:$I$124,G$1,FALSE)</f>
        <v>0</v>
      </c>
      <c r="H188" s="3">
        <f>VLOOKUP($B188,'HABITATS COMPLEX 6'!$B$15:$I$124,H$1,FALSE)</f>
        <v>0</v>
      </c>
      <c r="I188" s="3">
        <f>VLOOKUP($B188,'HABITATS COMPLEX 6'!$B$15:$I$124,I$1,FALSE)</f>
        <v>0</v>
      </c>
      <c r="J188" s="3">
        <f>VLOOKUP($B188,'HABITATS COMPLEX 6'!$B$15:$I$124,J$1,FALSE)</f>
        <v>0</v>
      </c>
      <c r="K188" s="3">
        <f>VLOOKUP($B188,'HABITATS COMPLEX 6'!$B$15:$I$124,K$1,FALSE)</f>
        <v>0</v>
      </c>
      <c r="L188" s="3" t="str">
        <f>VLOOKUP($B188,'HABITATS COMPLEX 6'!$B$15:$I$124,L$1,FALSE)</f>
        <v/>
      </c>
    </row>
    <row r="189" spans="1:12" ht="15.75" customHeight="1">
      <c r="A189">
        <f t="shared" si="3"/>
        <v>19</v>
      </c>
      <c r="B189" t="str">
        <f>VLOOKUP(A189,ACTIVITIES!$B$2:$C$110,2,FALSE)</f>
        <v>LANDFALL CONSTRUCTION 19</v>
      </c>
      <c r="C189" s="1">
        <v>7</v>
      </c>
      <c r="D189" s="1" t="str">
        <f>VLOOKUP(C189,HABITATS!$F$2:$G$13,2,FALSE)</f>
        <v>HABITATS COMPLEX 7</v>
      </c>
      <c r="E189" s="1" t="str">
        <f t="shared" si="4"/>
        <v>HABITATS COMPLEX 7LANDFALL CONSTRUCTION 19</v>
      </c>
      <c r="F189" s="3">
        <f>VLOOKUP($B189,'HABITATS COMPLEX 7'!$B$15:$I$124,F$1,FALSE)</f>
        <v>0</v>
      </c>
      <c r="G189" s="3">
        <f>VLOOKUP($B189,'HABITATS COMPLEX 7'!$B$15:$I$124,G$1,FALSE)</f>
        <v>0</v>
      </c>
      <c r="H189" s="3">
        <f>VLOOKUP($B189,'HABITATS COMPLEX 7'!$B$15:$I$124,H$1,FALSE)</f>
        <v>0</v>
      </c>
      <c r="I189" s="3">
        <f>VLOOKUP($B189,'HABITATS COMPLEX 7'!$B$15:$I$124,I$1,FALSE)</f>
        <v>0</v>
      </c>
      <c r="J189" s="3">
        <f>VLOOKUP($B189,'HABITATS COMPLEX 7'!$B$15:$I$124,J$1,FALSE)</f>
        <v>0</v>
      </c>
      <c r="K189" s="3">
        <f>VLOOKUP($B189,'HABITATS COMPLEX 7'!$B$15:$I$124,K$1,FALSE)</f>
        <v>0</v>
      </c>
      <c r="L189" s="3" t="str">
        <f>VLOOKUP($B189,'HABITATS COMPLEX 7'!$B$15:$I$124,L$1,FALSE)</f>
        <v/>
      </c>
    </row>
    <row r="190" spans="1:12" ht="15.75" customHeight="1">
      <c r="A190">
        <f t="shared" si="3"/>
        <v>19</v>
      </c>
      <c r="B190" t="str">
        <f>VLOOKUP(A190,ACTIVITIES!$B$2:$C$110,2,FALSE)</f>
        <v>LANDFALL CONSTRUCTION 19</v>
      </c>
      <c r="C190" s="1">
        <v>8</v>
      </c>
      <c r="D190" s="1" t="str">
        <f>VLOOKUP(C190,HABITATS!$F$2:$G$13,2,FALSE)</f>
        <v>HABITATS COMPLEX 8</v>
      </c>
      <c r="E190" s="1" t="str">
        <f t="shared" si="4"/>
        <v>HABITATS COMPLEX 8LANDFALL CONSTRUCTION 19</v>
      </c>
      <c r="F190" s="3">
        <f>VLOOKUP($B190,'HABITATS COMPLEX 8'!$B$15:$I$124,F$1,FALSE)</f>
        <v>0</v>
      </c>
      <c r="G190" s="3">
        <f>VLOOKUP($B190,'HABITATS COMPLEX 8'!$B$15:$I$124,G$1,FALSE)</f>
        <v>0</v>
      </c>
      <c r="H190" s="3">
        <f>VLOOKUP($B190,'HABITATS COMPLEX 8'!$B$15:$I$124,H$1,FALSE)</f>
        <v>0</v>
      </c>
      <c r="I190" s="3">
        <f>VLOOKUP($B190,'HABITATS COMPLEX 8'!$B$15:$I$124,I$1,FALSE)</f>
        <v>0</v>
      </c>
      <c r="J190" s="3">
        <f>VLOOKUP($B190,'HABITATS COMPLEX 8'!$B$15:$I$124,J$1,FALSE)</f>
        <v>0</v>
      </c>
      <c r="K190" s="3">
        <f>VLOOKUP($B190,'HABITATS COMPLEX 8'!$B$15:$I$124,K$1,FALSE)</f>
        <v>0</v>
      </c>
      <c r="L190" s="3" t="str">
        <f>VLOOKUP($B190,'HABITATS COMPLEX 8'!$B$15:$I$124,L$1,FALSE)</f>
        <v/>
      </c>
    </row>
    <row r="191" spans="1:12" ht="15.75" customHeight="1">
      <c r="A191">
        <f t="shared" si="3"/>
        <v>19</v>
      </c>
      <c r="B191" t="str">
        <f>VLOOKUP(A191,ACTIVITIES!$B$2:$C$110,2,FALSE)</f>
        <v>LANDFALL CONSTRUCTION 19</v>
      </c>
      <c r="C191" s="1">
        <v>9</v>
      </c>
      <c r="D191" s="1" t="str">
        <f>VLOOKUP(C191,HABITATS!$F$2:$G$13,2,FALSE)</f>
        <v>HABITATS COMPLEX 9</v>
      </c>
      <c r="E191" s="1" t="str">
        <f t="shared" si="4"/>
        <v>HABITATS COMPLEX 9LANDFALL CONSTRUCTION 19</v>
      </c>
      <c r="F191" s="3">
        <f>VLOOKUP($B191,'HABITATS COMPLEX 9'!$B$15:$I$124,F$1,FALSE)</f>
        <v>0</v>
      </c>
      <c r="G191" s="3">
        <f>VLOOKUP($B191,'HABITATS COMPLEX 9'!$B$15:$I$124,G$1,FALSE)</f>
        <v>0</v>
      </c>
      <c r="H191" s="3">
        <f>VLOOKUP($B191,'HABITATS COMPLEX 9'!$B$15:$I$124,H$1,FALSE)</f>
        <v>0</v>
      </c>
      <c r="I191" s="3">
        <f>VLOOKUP($B191,'HABITATS COMPLEX 9'!$B$15:$I$124,I$1,FALSE)</f>
        <v>0</v>
      </c>
      <c r="J191" s="3">
        <f>VLOOKUP($B191,'HABITATS COMPLEX 9'!$B$15:$I$124,J$1,FALSE)</f>
        <v>0</v>
      </c>
      <c r="K191" s="3">
        <f>VLOOKUP($B191,'HABITATS COMPLEX 9'!$B$15:$I$124,K$1,FALSE)</f>
        <v>0</v>
      </c>
      <c r="L191" s="3" t="str">
        <f>VLOOKUP($B191,'HABITATS COMPLEX 9'!$B$15:$I$124,L$1,FALSE)</f>
        <v/>
      </c>
    </row>
    <row r="192" spans="1:12" ht="15.75" customHeight="1">
      <c r="A192">
        <f t="shared" si="3"/>
        <v>19</v>
      </c>
      <c r="B192" t="str">
        <f>VLOOKUP(A192,ACTIVITIES!$B$2:$C$110,2,FALSE)</f>
        <v>LANDFALL CONSTRUCTION 19</v>
      </c>
      <c r="C192" s="1">
        <v>10</v>
      </c>
      <c r="D192" s="1" t="str">
        <f>VLOOKUP(C192,HABITATS!$F$2:$G$13,2,FALSE)</f>
        <v>HABITATS COMPLEX 10</v>
      </c>
      <c r="E192" s="1" t="str">
        <f t="shared" si="4"/>
        <v>HABITATS COMPLEX 10LANDFALL CONSTRUCTION 19</v>
      </c>
      <c r="F192" s="3">
        <f>VLOOKUP($B192,'HABITATS COMPLEX 10'!$B$15:$I$124,F$1,FALSE)</f>
        <v>0</v>
      </c>
      <c r="G192" s="3">
        <f>VLOOKUP($B192,'HABITATS COMPLEX 10'!$B$15:$I$124,G$1,FALSE)</f>
        <v>0</v>
      </c>
      <c r="H192" s="3">
        <f>VLOOKUP($B192,'HABITATS COMPLEX 10'!$B$15:$I$124,H$1,FALSE)</f>
        <v>0</v>
      </c>
      <c r="I192" s="3">
        <f>VLOOKUP($B192,'HABITATS COMPLEX 10'!$B$15:$I$124,I$1,FALSE)</f>
        <v>0</v>
      </c>
      <c r="J192" s="3">
        <f>VLOOKUP($B192,'HABITATS COMPLEX 10'!$B$15:$I$124,J$1,FALSE)</f>
        <v>0</v>
      </c>
      <c r="K192" s="3">
        <f>VLOOKUP($B192,'HABITATS COMPLEX 10'!$B$15:$I$124,K$1,FALSE)</f>
        <v>0</v>
      </c>
      <c r="L192" s="3" t="str">
        <f>VLOOKUP($B192,'HABITATS COMPLEX 10'!$B$15:$I$124,L$1,FALSE)</f>
        <v/>
      </c>
    </row>
    <row r="193" spans="1:12" ht="15.75" customHeight="1">
      <c r="A193">
        <f t="shared" si="3"/>
        <v>20</v>
      </c>
      <c r="B193" t="str">
        <f>VLOOKUP(A193,ACTIVITIES!$B$2:$C$110,2,FALSE)</f>
        <v>LANDFALL CONSTRUCTION 20</v>
      </c>
      <c r="C193" s="1">
        <v>1</v>
      </c>
      <c r="D193" s="1" t="str">
        <f>VLOOKUP(C193,HABITATS!$F$2:$G$13,2,FALSE)</f>
        <v>Coastal Uplands</v>
      </c>
      <c r="E193" s="1" t="str">
        <f t="shared" si="4"/>
        <v>Coastal UplandsLANDFALL CONSTRUCTION 20</v>
      </c>
      <c r="F193" s="3">
        <f>VLOOKUP($B193,'COASTAL UPLANDS'!$B$15:$I$124,F$1,FALSE)</f>
        <v>0</v>
      </c>
      <c r="G193" s="3">
        <f>VLOOKUP($B193,'COASTAL UPLANDS'!$B$15:$I$124,G$1,FALSE)</f>
        <v>0</v>
      </c>
      <c r="H193" s="3">
        <f>VLOOKUP($B193,'COASTAL UPLANDS'!$B$15:$I$124,H$1,FALSE)</f>
        <v>0</v>
      </c>
      <c r="I193" s="3">
        <f>VLOOKUP($B193,'COASTAL UPLANDS'!$B$15:$I$124,I$1,FALSE)</f>
        <v>0</v>
      </c>
      <c r="J193" s="3">
        <f>VLOOKUP($B193,'COASTAL UPLANDS'!$B$15:$I$124,J$1,FALSE)</f>
        <v>0</v>
      </c>
      <c r="K193" s="3">
        <f>VLOOKUP($B193,'COASTAL UPLANDS'!$B$15:$I$124,K$1,FALSE)</f>
        <v>0</v>
      </c>
      <c r="L193" s="3" t="str">
        <f>VLOOKUP($B193,'COASTAL UPLANDS'!$B$15:$I$124,L$1,FALSE)</f>
        <v/>
      </c>
    </row>
    <row r="194" spans="1:12" ht="15.75" customHeight="1">
      <c r="A194">
        <f t="shared" si="3"/>
        <v>20</v>
      </c>
      <c r="B194" t="str">
        <f>VLOOKUP(A194,ACTIVITIES!$B$2:$C$110,2,FALSE)</f>
        <v>LANDFALL CONSTRUCTION 20</v>
      </c>
      <c r="C194" s="1">
        <v>2</v>
      </c>
      <c r="D194" s="1" t="str">
        <f>VLOOKUP(C194,HABITATS!$F$2:$G$13,2,FALSE)</f>
        <v>Beaches &amp; Dunes</v>
      </c>
      <c r="E194" s="1" t="str">
        <f t="shared" si="4"/>
        <v>Beaches &amp; DunesLANDFALL CONSTRUCTION 20</v>
      </c>
      <c r="F194" s="3">
        <f>VLOOKUP($B194,'BEACHES &amp; DUNES'!$B$15:$I$124,F$1,FALSE)</f>
        <v>0</v>
      </c>
      <c r="G194" s="3">
        <f>VLOOKUP($B194,'BEACHES &amp; DUNES'!$B$15:$I$124,G$1,FALSE)</f>
        <v>0</v>
      </c>
      <c r="H194" s="3">
        <f>VLOOKUP($B194,'BEACHES &amp; DUNES'!$B$15:$I$124,H$1,FALSE)</f>
        <v>0</v>
      </c>
      <c r="I194" s="3">
        <f>VLOOKUP($B194,'BEACHES &amp; DUNES'!$B$15:$I$124,I$1,FALSE)</f>
        <v>0</v>
      </c>
      <c r="J194" s="3">
        <f>VLOOKUP($B194,'BEACHES &amp; DUNES'!$B$15:$I$124,J$1,FALSE)</f>
        <v>0</v>
      </c>
      <c r="K194" s="3">
        <f>VLOOKUP($B194,'BEACHES &amp; DUNES'!$B$15:$I$124,K$1,FALSE)</f>
        <v>0</v>
      </c>
      <c r="L194" s="3" t="str">
        <f>VLOOKUP($B194,'BEACHES &amp; DUNES'!$B$15:$I$124,L$1,FALSE)</f>
        <v/>
      </c>
    </row>
    <row r="195" spans="1:12" ht="15.75" customHeight="1">
      <c r="A195">
        <f t="shared" si="3"/>
        <v>20</v>
      </c>
      <c r="B195" t="str">
        <f>VLOOKUP(A195,ACTIVITIES!$B$2:$C$110,2,FALSE)</f>
        <v>LANDFALL CONSTRUCTION 20</v>
      </c>
      <c r="C195" s="1">
        <v>3</v>
      </c>
      <c r="D195" s="1" t="str">
        <f>VLOOKUP(C195,HABITATS!$F$2:$G$13,2,FALSE)</f>
        <v>Tidal flats &amp; Rocky Intertidal</v>
      </c>
      <c r="E195" s="1" t="str">
        <f t="shared" si="4"/>
        <v>Tidal flats &amp; Rocky IntertidalLANDFALL CONSTRUCTION 20</v>
      </c>
      <c r="F195" s="3">
        <f>VLOOKUP($B195,'TIDAL FLATS &amp; ROCKY INTERTIDAL'!$B$15:$I$124,F$1,FALSE)</f>
        <v>0</v>
      </c>
      <c r="G195" s="3">
        <f>VLOOKUP($B195,'TIDAL FLATS &amp; ROCKY INTERTIDAL'!$B$15:$I$124,G$1,FALSE)</f>
        <v>0</v>
      </c>
      <c r="H195" s="3">
        <f>VLOOKUP($B195,'TIDAL FLATS &amp; ROCKY INTERTIDAL'!$B$15:$I$124,H$1,FALSE)</f>
        <v>0</v>
      </c>
      <c r="I195" s="3">
        <f>VLOOKUP($B195,'TIDAL FLATS &amp; ROCKY INTERTIDAL'!$B$15:$I$124,I$1,FALSE)</f>
        <v>0</v>
      </c>
      <c r="J195" s="3">
        <f>VLOOKUP($B195,'TIDAL FLATS &amp; ROCKY INTERTIDAL'!$B$15:$I$124,J$1,FALSE)</f>
        <v>0</v>
      </c>
      <c r="K195" s="3">
        <f>VLOOKUP($B195,'TIDAL FLATS &amp; ROCKY INTERTIDAL'!$B$15:$I$124,K$1,FALSE)</f>
        <v>0</v>
      </c>
      <c r="L195" s="3" t="str">
        <f>VLOOKUP($B195,'TIDAL FLATS &amp; ROCKY INTERTIDAL'!$B$15:$I$124,L$1,FALSE)</f>
        <v/>
      </c>
    </row>
    <row r="196" spans="1:12" ht="15.75" customHeight="1">
      <c r="A196">
        <f t="shared" si="3"/>
        <v>20</v>
      </c>
      <c r="B196" t="str">
        <f>VLOOKUP(A196,ACTIVITIES!$B$2:$C$110,2,FALSE)</f>
        <v>LANDFALL CONSTRUCTION 20</v>
      </c>
      <c r="C196" s="1">
        <v>4</v>
      </c>
      <c r="D196" s="1" t="str">
        <f>VLOOKUP(C196,HABITATS!$F$2:$G$13,2,FALSE)</f>
        <v>Marshes</v>
      </c>
      <c r="E196" s="1" t="str">
        <f t="shared" si="4"/>
        <v>MarshesLANDFALL CONSTRUCTION 20</v>
      </c>
      <c r="F196" s="3">
        <f>VLOOKUP($B196,MARSHES!$B$15:$I$124,F$1,FALSE)</f>
        <v>0</v>
      </c>
      <c r="G196" s="3">
        <f>VLOOKUP($B196,MARSHES!$B$15:$I$124,G$1,FALSE)</f>
        <v>0</v>
      </c>
      <c r="H196" s="3">
        <f>VLOOKUP($B196,MARSHES!$B$15:$I$124,H$1,FALSE)</f>
        <v>0</v>
      </c>
      <c r="I196" s="3">
        <f>VLOOKUP($B196,MARSHES!$B$15:$I$124,I$1,FALSE)</f>
        <v>0</v>
      </c>
      <c r="J196" s="3">
        <f>VLOOKUP($B196,MARSHES!$B$15:$I$124,J$1,FALSE)</f>
        <v>0</v>
      </c>
      <c r="K196" s="3">
        <f>VLOOKUP($B196,MARSHES!$B$15:$I$124,K$1,FALSE)</f>
        <v>0</v>
      </c>
      <c r="L196" s="3" t="str">
        <f>VLOOKUP($B196,MARSHES!$B$15:$I$124,L$1,FALSE)</f>
        <v/>
      </c>
    </row>
    <row r="197" spans="1:12" ht="15.75" customHeight="1">
      <c r="A197">
        <f t="shared" si="3"/>
        <v>20</v>
      </c>
      <c r="B197" t="str">
        <f>VLOOKUP(A197,ACTIVITIES!$B$2:$C$110,2,FALSE)</f>
        <v>LANDFALL CONSTRUCTION 20</v>
      </c>
      <c r="C197" s="1">
        <v>5</v>
      </c>
      <c r="D197" s="1" t="str">
        <f>VLOOKUP(C197,HABITATS!$F$2:$G$13,2,FALSE)</f>
        <v>Submersed Habitats</v>
      </c>
      <c r="E197" s="1" t="str">
        <f t="shared" si="4"/>
        <v>Submersed HabitatsLANDFALL CONSTRUCTION 20</v>
      </c>
      <c r="F197" s="3">
        <f>VLOOKUP($B197,'SUBMERSED HABITATS'!$B$15:$I$124,F$1,FALSE)</f>
        <v>0</v>
      </c>
      <c r="G197" s="3">
        <f>VLOOKUP($B197,'SUBMERSED HABITATS'!$B$15:$I$124,G$1,FALSE)</f>
        <v>0</v>
      </c>
      <c r="H197" s="3">
        <f>VLOOKUP($B197,'SUBMERSED HABITATS'!$B$15:$I$124,H$1,FALSE)</f>
        <v>0</v>
      </c>
      <c r="I197" s="3">
        <f>VLOOKUP($B197,'SUBMERSED HABITATS'!$B$15:$I$124,I$1,FALSE)</f>
        <v>0</v>
      </c>
      <c r="J197" s="3">
        <f>VLOOKUP($B197,'SUBMERSED HABITATS'!$B$15:$I$124,J$1,FALSE)</f>
        <v>0</v>
      </c>
      <c r="K197" s="3">
        <f>VLOOKUP($B197,'SUBMERSED HABITATS'!$B$15:$I$124,K$1,FALSE)</f>
        <v>0</v>
      </c>
      <c r="L197" s="3" t="str">
        <f>VLOOKUP($B197,'SUBMERSED HABITATS'!$B$15:$I$124,L$1,FALSE)</f>
        <v/>
      </c>
    </row>
    <row r="198" spans="1:12" ht="15.75" customHeight="1">
      <c r="A198">
        <f t="shared" si="3"/>
        <v>20</v>
      </c>
      <c r="B198" t="str">
        <f>VLOOKUP(A198,ACTIVITIES!$B$2:$C$110,2,FALSE)</f>
        <v>LANDFALL CONSTRUCTION 20</v>
      </c>
      <c r="C198" s="1">
        <v>6</v>
      </c>
      <c r="D198" s="1" t="str">
        <f>VLOOKUP(C198,HABITATS!$F$2:$G$13,2,FALSE)</f>
        <v>HABITATS COMPLEX 6</v>
      </c>
      <c r="E198" s="1" t="str">
        <f t="shared" si="4"/>
        <v>HABITATS COMPLEX 6LANDFALL CONSTRUCTION 20</v>
      </c>
      <c r="F198" s="3">
        <f>VLOOKUP($B198,'HABITATS COMPLEX 6'!$B$15:$I$124,F$1,FALSE)</f>
        <v>0</v>
      </c>
      <c r="G198" s="3">
        <f>VLOOKUP($B198,'HABITATS COMPLEX 6'!$B$15:$I$124,G$1,FALSE)</f>
        <v>0</v>
      </c>
      <c r="H198" s="3">
        <f>VLOOKUP($B198,'HABITATS COMPLEX 6'!$B$15:$I$124,H$1,FALSE)</f>
        <v>0</v>
      </c>
      <c r="I198" s="3">
        <f>VLOOKUP($B198,'HABITATS COMPLEX 6'!$B$15:$I$124,I$1,FALSE)</f>
        <v>0</v>
      </c>
      <c r="J198" s="3">
        <f>VLOOKUP($B198,'HABITATS COMPLEX 6'!$B$15:$I$124,J$1,FALSE)</f>
        <v>0</v>
      </c>
      <c r="K198" s="3">
        <f>VLOOKUP($B198,'HABITATS COMPLEX 6'!$B$15:$I$124,K$1,FALSE)</f>
        <v>0</v>
      </c>
      <c r="L198" s="3" t="str">
        <f>VLOOKUP($B198,'HABITATS COMPLEX 6'!$B$15:$I$124,L$1,FALSE)</f>
        <v/>
      </c>
    </row>
    <row r="199" spans="1:12" ht="15.75" customHeight="1">
      <c r="A199">
        <f t="shared" si="3"/>
        <v>20</v>
      </c>
      <c r="B199" t="str">
        <f>VLOOKUP(A199,ACTIVITIES!$B$2:$C$110,2,FALSE)</f>
        <v>LANDFALL CONSTRUCTION 20</v>
      </c>
      <c r="C199" s="1">
        <v>7</v>
      </c>
      <c r="D199" s="1" t="str">
        <f>VLOOKUP(C199,HABITATS!$F$2:$G$13,2,FALSE)</f>
        <v>HABITATS COMPLEX 7</v>
      </c>
      <c r="E199" s="1" t="str">
        <f t="shared" si="4"/>
        <v>HABITATS COMPLEX 7LANDFALL CONSTRUCTION 20</v>
      </c>
      <c r="F199" s="3">
        <f>VLOOKUP($B199,'HABITATS COMPLEX 7'!$B$15:$I$124,F$1,FALSE)</f>
        <v>0</v>
      </c>
      <c r="G199" s="3">
        <f>VLOOKUP($B199,'HABITATS COMPLEX 7'!$B$15:$I$124,G$1,FALSE)</f>
        <v>0</v>
      </c>
      <c r="H199" s="3">
        <f>VLOOKUP($B199,'HABITATS COMPLEX 7'!$B$15:$I$124,H$1,FALSE)</f>
        <v>0</v>
      </c>
      <c r="I199" s="3">
        <f>VLOOKUP($B199,'HABITATS COMPLEX 7'!$B$15:$I$124,I$1,FALSE)</f>
        <v>0</v>
      </c>
      <c r="J199" s="3">
        <f>VLOOKUP($B199,'HABITATS COMPLEX 7'!$B$15:$I$124,J$1,FALSE)</f>
        <v>0</v>
      </c>
      <c r="K199" s="3">
        <f>VLOOKUP($B199,'HABITATS COMPLEX 7'!$B$15:$I$124,K$1,FALSE)</f>
        <v>0</v>
      </c>
      <c r="L199" s="3" t="str">
        <f>VLOOKUP($B199,'HABITATS COMPLEX 7'!$B$15:$I$124,L$1,FALSE)</f>
        <v/>
      </c>
    </row>
    <row r="200" spans="1:12" ht="15.75" customHeight="1">
      <c r="A200">
        <f t="shared" si="3"/>
        <v>20</v>
      </c>
      <c r="B200" t="str">
        <f>VLOOKUP(A200,ACTIVITIES!$B$2:$C$110,2,FALSE)</f>
        <v>LANDFALL CONSTRUCTION 20</v>
      </c>
      <c r="C200" s="1">
        <v>8</v>
      </c>
      <c r="D200" s="1" t="str">
        <f>VLOOKUP(C200,HABITATS!$F$2:$G$13,2,FALSE)</f>
        <v>HABITATS COMPLEX 8</v>
      </c>
      <c r="E200" s="1" t="str">
        <f t="shared" si="4"/>
        <v>HABITATS COMPLEX 8LANDFALL CONSTRUCTION 20</v>
      </c>
      <c r="F200" s="3">
        <f>VLOOKUP($B200,'HABITATS COMPLEX 8'!$B$15:$I$124,F$1,FALSE)</f>
        <v>0</v>
      </c>
      <c r="G200" s="3">
        <f>VLOOKUP($B200,'HABITATS COMPLEX 8'!$B$15:$I$124,G$1,FALSE)</f>
        <v>0</v>
      </c>
      <c r="H200" s="3">
        <f>VLOOKUP($B200,'HABITATS COMPLEX 8'!$B$15:$I$124,H$1,FALSE)</f>
        <v>0</v>
      </c>
      <c r="I200" s="3">
        <f>VLOOKUP($B200,'HABITATS COMPLEX 8'!$B$15:$I$124,I$1,FALSE)</f>
        <v>0</v>
      </c>
      <c r="J200" s="3">
        <f>VLOOKUP($B200,'HABITATS COMPLEX 8'!$B$15:$I$124,J$1,FALSE)</f>
        <v>0</v>
      </c>
      <c r="K200" s="3">
        <f>VLOOKUP($B200,'HABITATS COMPLEX 8'!$B$15:$I$124,K$1,FALSE)</f>
        <v>0</v>
      </c>
      <c r="L200" s="3" t="str">
        <f>VLOOKUP($B200,'HABITATS COMPLEX 8'!$B$15:$I$124,L$1,FALSE)</f>
        <v/>
      </c>
    </row>
    <row r="201" spans="1:12" ht="15.75" customHeight="1">
      <c r="A201">
        <f t="shared" si="3"/>
        <v>20</v>
      </c>
      <c r="B201" t="str">
        <f>VLOOKUP(A201,ACTIVITIES!$B$2:$C$110,2,FALSE)</f>
        <v>LANDFALL CONSTRUCTION 20</v>
      </c>
      <c r="C201" s="1">
        <v>9</v>
      </c>
      <c r="D201" s="1" t="str">
        <f>VLOOKUP(C201,HABITATS!$F$2:$G$13,2,FALSE)</f>
        <v>HABITATS COMPLEX 9</v>
      </c>
      <c r="E201" s="1" t="str">
        <f t="shared" si="4"/>
        <v>HABITATS COMPLEX 9LANDFALL CONSTRUCTION 20</v>
      </c>
      <c r="F201" s="3">
        <f>VLOOKUP($B201,'HABITATS COMPLEX 9'!$B$15:$I$124,F$1,FALSE)</f>
        <v>0</v>
      </c>
      <c r="G201" s="3">
        <f>VLOOKUP($B201,'HABITATS COMPLEX 9'!$B$15:$I$124,G$1,FALSE)</f>
        <v>0</v>
      </c>
      <c r="H201" s="3">
        <f>VLOOKUP($B201,'HABITATS COMPLEX 9'!$B$15:$I$124,H$1,FALSE)</f>
        <v>0</v>
      </c>
      <c r="I201" s="3">
        <f>VLOOKUP($B201,'HABITATS COMPLEX 9'!$B$15:$I$124,I$1,FALSE)</f>
        <v>0</v>
      </c>
      <c r="J201" s="3">
        <f>VLOOKUP($B201,'HABITATS COMPLEX 9'!$B$15:$I$124,J$1,FALSE)</f>
        <v>0</v>
      </c>
      <c r="K201" s="3">
        <f>VLOOKUP($B201,'HABITATS COMPLEX 9'!$B$15:$I$124,K$1,FALSE)</f>
        <v>0</v>
      </c>
      <c r="L201" s="3" t="str">
        <f>VLOOKUP($B201,'HABITATS COMPLEX 9'!$B$15:$I$124,L$1,FALSE)</f>
        <v/>
      </c>
    </row>
    <row r="202" spans="1:12" ht="15.75" customHeight="1">
      <c r="A202">
        <f t="shared" si="3"/>
        <v>20</v>
      </c>
      <c r="B202" t="str">
        <f>VLOOKUP(A202,ACTIVITIES!$B$2:$C$110,2,FALSE)</f>
        <v>LANDFALL CONSTRUCTION 20</v>
      </c>
      <c r="C202" s="1">
        <v>10</v>
      </c>
      <c r="D202" s="1" t="str">
        <f>VLOOKUP(C202,HABITATS!$F$2:$G$13,2,FALSE)</f>
        <v>HABITATS COMPLEX 10</v>
      </c>
      <c r="E202" s="1" t="str">
        <f t="shared" si="4"/>
        <v>HABITATS COMPLEX 10LANDFALL CONSTRUCTION 20</v>
      </c>
      <c r="F202" s="3">
        <f>VLOOKUP($B202,'HABITATS COMPLEX 10'!$B$15:$I$124,F$1,FALSE)</f>
        <v>0</v>
      </c>
      <c r="G202" s="3">
        <f>VLOOKUP($B202,'HABITATS COMPLEX 10'!$B$15:$I$124,G$1,FALSE)</f>
        <v>0</v>
      </c>
      <c r="H202" s="3">
        <f>VLOOKUP($B202,'HABITATS COMPLEX 10'!$B$15:$I$124,H$1,FALSE)</f>
        <v>0</v>
      </c>
      <c r="I202" s="3">
        <f>VLOOKUP($B202,'HABITATS COMPLEX 10'!$B$15:$I$124,I$1,FALSE)</f>
        <v>0</v>
      </c>
      <c r="J202" s="3">
        <f>VLOOKUP($B202,'HABITATS COMPLEX 10'!$B$15:$I$124,J$1,FALSE)</f>
        <v>0</v>
      </c>
      <c r="K202" s="3">
        <f>VLOOKUP($B202,'HABITATS COMPLEX 10'!$B$15:$I$124,K$1,FALSE)</f>
        <v>0</v>
      </c>
      <c r="L202" s="3" t="str">
        <f>VLOOKUP($B202,'HABITATS COMPLEX 10'!$B$15:$I$124,L$1,FALSE)</f>
        <v/>
      </c>
    </row>
    <row r="203" spans="1:12" ht="15.75" customHeight="1">
      <c r="A203">
        <f t="shared" si="3"/>
        <v>21</v>
      </c>
      <c r="B203" t="str">
        <f>VLOOKUP(A203,ACTIVITIES!$B$2:$C$110,2,FALSE)</f>
        <v>Cable array at WTGs installation</v>
      </c>
      <c r="C203" s="1">
        <v>1</v>
      </c>
      <c r="D203" s="1" t="str">
        <f>VLOOKUP(C203,HABITATS!$F$2:$G$13,2,FALSE)</f>
        <v>Coastal Uplands</v>
      </c>
      <c r="E203" s="1" t="str">
        <f t="shared" si="4"/>
        <v>Coastal UplandsCable array at WTGs installation</v>
      </c>
      <c r="F203" s="3">
        <f>VLOOKUP($B203,'COASTAL UPLANDS'!$B$15:$I$124,F$1,FALSE)</f>
        <v>0</v>
      </c>
      <c r="G203" s="3">
        <f>VLOOKUP($B203,'COASTAL UPLANDS'!$B$15:$I$124,G$1,FALSE)</f>
        <v>0</v>
      </c>
      <c r="H203" s="3">
        <f>VLOOKUP($B203,'COASTAL UPLANDS'!$B$15:$I$124,H$1,FALSE)</f>
        <v>0</v>
      </c>
      <c r="I203" s="3">
        <f>VLOOKUP($B203,'COASTAL UPLANDS'!$B$15:$I$124,I$1,FALSE)</f>
        <v>0</v>
      </c>
      <c r="J203" s="3">
        <f>VLOOKUP($B203,'COASTAL UPLANDS'!$B$15:$I$124,J$1,FALSE)</f>
        <v>0</v>
      </c>
      <c r="K203" s="3">
        <f>VLOOKUP($B203,'COASTAL UPLANDS'!$B$15:$I$124,K$1,FALSE)</f>
        <v>0</v>
      </c>
      <c r="L203" s="3">
        <f>VLOOKUP($B203,'COASTAL UPLANDS'!$B$15:$I$124,L$1,FALSE)</f>
        <v>0</v>
      </c>
    </row>
    <row r="204" spans="1:12" ht="15.75" customHeight="1">
      <c r="A204">
        <f t="shared" si="3"/>
        <v>21</v>
      </c>
      <c r="B204" t="str">
        <f>VLOOKUP(A204,ACTIVITIES!$B$2:$C$110,2,FALSE)</f>
        <v>Cable array at WTGs installation</v>
      </c>
      <c r="C204" s="1">
        <v>2</v>
      </c>
      <c r="D204" s="1" t="str">
        <f>VLOOKUP(C204,HABITATS!$F$2:$G$13,2,FALSE)</f>
        <v>Beaches &amp; Dunes</v>
      </c>
      <c r="E204" s="1" t="str">
        <f t="shared" si="4"/>
        <v>Beaches &amp; DunesCable array at WTGs installation</v>
      </c>
      <c r="F204" s="3">
        <f>VLOOKUP($B204,'BEACHES &amp; DUNES'!$B$15:$I$124,F$1,FALSE)</f>
        <v>0</v>
      </c>
      <c r="G204" s="3">
        <f>VLOOKUP($B204,'BEACHES &amp; DUNES'!$B$15:$I$124,G$1,FALSE)</f>
        <v>0</v>
      </c>
      <c r="H204" s="3">
        <f>VLOOKUP($B204,'BEACHES &amp; DUNES'!$B$15:$I$124,H$1,FALSE)</f>
        <v>0</v>
      </c>
      <c r="I204" s="3">
        <f>VLOOKUP($B204,'BEACHES &amp; DUNES'!$B$15:$I$124,I$1,FALSE)</f>
        <v>0</v>
      </c>
      <c r="J204" s="3">
        <f>VLOOKUP($B204,'BEACHES &amp; DUNES'!$B$15:$I$124,J$1,FALSE)</f>
        <v>0</v>
      </c>
      <c r="K204" s="3">
        <f>VLOOKUP($B204,'BEACHES &amp; DUNES'!$B$15:$I$124,K$1,FALSE)</f>
        <v>0</v>
      </c>
      <c r="L204" s="3">
        <f>VLOOKUP($B204,'BEACHES &amp; DUNES'!$B$15:$I$124,L$1,FALSE)</f>
        <v>0</v>
      </c>
    </row>
    <row r="205" spans="1:12" ht="15.75" customHeight="1">
      <c r="A205">
        <f t="shared" si="3"/>
        <v>21</v>
      </c>
      <c r="B205" t="str">
        <f>VLOOKUP(A205,ACTIVITIES!$B$2:$C$110,2,FALSE)</f>
        <v>Cable array at WTGs installation</v>
      </c>
      <c r="C205" s="1">
        <v>3</v>
      </c>
      <c r="D205" s="1" t="str">
        <f>VLOOKUP(C205,HABITATS!$F$2:$G$13,2,FALSE)</f>
        <v>Tidal flats &amp; Rocky Intertidal</v>
      </c>
      <c r="E205" s="1" t="str">
        <f t="shared" si="4"/>
        <v>Tidal flats &amp; Rocky IntertidalCable array at WTGs installation</v>
      </c>
      <c r="F205" s="3">
        <f>VLOOKUP($B205,'TIDAL FLATS &amp; ROCKY INTERTIDAL'!$B$15:$I$124,F$1,FALSE)</f>
        <v>0</v>
      </c>
      <c r="G205" s="3">
        <f>VLOOKUP($B205,'TIDAL FLATS &amp; ROCKY INTERTIDAL'!$B$15:$I$124,G$1,FALSE)</f>
        <v>0</v>
      </c>
      <c r="H205" s="3">
        <f>VLOOKUP($B205,'TIDAL FLATS &amp; ROCKY INTERTIDAL'!$B$15:$I$124,H$1,FALSE)</f>
        <v>0</v>
      </c>
      <c r="I205" s="3">
        <f>VLOOKUP($B205,'TIDAL FLATS &amp; ROCKY INTERTIDAL'!$B$15:$I$124,I$1,FALSE)</f>
        <v>0</v>
      </c>
      <c r="J205" s="3">
        <f>VLOOKUP($B205,'TIDAL FLATS &amp; ROCKY INTERTIDAL'!$B$15:$I$124,J$1,FALSE)</f>
        <v>0</v>
      </c>
      <c r="K205" s="3">
        <f>VLOOKUP($B205,'TIDAL FLATS &amp; ROCKY INTERTIDAL'!$B$15:$I$124,K$1,FALSE)</f>
        <v>0</v>
      </c>
      <c r="L205" s="3">
        <f>VLOOKUP($B205,'TIDAL FLATS &amp; ROCKY INTERTIDAL'!$B$15:$I$124,L$1,FALSE)</f>
        <v>0</v>
      </c>
    </row>
    <row r="206" spans="1:12" ht="15.75" customHeight="1">
      <c r="A206">
        <f t="shared" ref="A206:A269" si="5">A196+1</f>
        <v>21</v>
      </c>
      <c r="B206" t="str">
        <f>VLOOKUP(A206,ACTIVITIES!$B$2:$C$110,2,FALSE)</f>
        <v>Cable array at WTGs installation</v>
      </c>
      <c r="C206" s="1">
        <v>4</v>
      </c>
      <c r="D206" s="1" t="str">
        <f>VLOOKUP(C206,HABITATS!$F$2:$G$13,2,FALSE)</f>
        <v>Marshes</v>
      </c>
      <c r="E206" s="1" t="str">
        <f t="shared" si="4"/>
        <v>MarshesCable array at WTGs installation</v>
      </c>
      <c r="F206" s="3">
        <f>VLOOKUP($B206,MARSHES!$B$15:$I$124,F$1,FALSE)</f>
        <v>0</v>
      </c>
      <c r="G206" s="3">
        <f>VLOOKUP($B206,MARSHES!$B$15:$I$124,G$1,FALSE)</f>
        <v>0</v>
      </c>
      <c r="H206" s="3">
        <f>VLOOKUP($B206,MARSHES!$B$15:$I$124,H$1,FALSE)</f>
        <v>0</v>
      </c>
      <c r="I206" s="3">
        <f>VLOOKUP($B206,MARSHES!$B$15:$I$124,I$1,FALSE)</f>
        <v>0</v>
      </c>
      <c r="J206" s="3">
        <f>VLOOKUP($B206,MARSHES!$B$15:$I$124,J$1,FALSE)</f>
        <v>0</v>
      </c>
      <c r="K206" s="3">
        <f>VLOOKUP($B206,MARSHES!$B$15:$I$124,K$1,FALSE)</f>
        <v>0</v>
      </c>
      <c r="L206" s="3">
        <f>VLOOKUP($B206,MARSHES!$B$15:$I$124,L$1,FALSE)</f>
        <v>0</v>
      </c>
    </row>
    <row r="207" spans="1:12" ht="15.75" customHeight="1">
      <c r="A207">
        <f t="shared" si="5"/>
        <v>21</v>
      </c>
      <c r="B207" t="str">
        <f>VLOOKUP(A207,ACTIVITIES!$B$2:$C$110,2,FALSE)</f>
        <v>Cable array at WTGs installation</v>
      </c>
      <c r="C207" s="1">
        <v>5</v>
      </c>
      <c r="D207" s="1" t="str">
        <f>VLOOKUP(C207,HABITATS!$F$2:$G$13,2,FALSE)</f>
        <v>Submersed Habitats</v>
      </c>
      <c r="E207" s="1" t="str">
        <f t="shared" si="4"/>
        <v>Submersed HabitatsCable array at WTGs installation</v>
      </c>
      <c r="F207" s="3">
        <f>VLOOKUP($B207,'SUBMERSED HABITATS'!$B$15:$I$124,F$1,FALSE)</f>
        <v>1</v>
      </c>
      <c r="G207" s="3">
        <f>VLOOKUP($B207,'SUBMERSED HABITATS'!$B$15:$I$124,G$1,FALSE)</f>
        <v>1</v>
      </c>
      <c r="H207" s="3">
        <f>VLOOKUP($B207,'SUBMERSED HABITATS'!$B$15:$I$124,H$1,FALSE)</f>
        <v>0</v>
      </c>
      <c r="I207" s="3">
        <f>VLOOKUP($B207,'SUBMERSED HABITATS'!$B$15:$I$124,I$1,FALSE)</f>
        <v>0</v>
      </c>
      <c r="J207" s="3">
        <f>VLOOKUP($B207,'SUBMERSED HABITATS'!$B$15:$I$124,J$1,FALSE)</f>
        <v>0</v>
      </c>
      <c r="K207" s="3">
        <f>VLOOKUP($B207,'SUBMERSED HABITATS'!$B$15:$I$124,K$1,FALSE)</f>
        <v>0</v>
      </c>
      <c r="L207" s="3">
        <f>VLOOKUP($B207,'SUBMERSED HABITATS'!$B$15:$I$124,L$1,FALSE)</f>
        <v>1</v>
      </c>
    </row>
    <row r="208" spans="1:12" ht="15.75" customHeight="1">
      <c r="A208">
        <f t="shared" si="5"/>
        <v>21</v>
      </c>
      <c r="B208" t="str">
        <f>VLOOKUP(A208,ACTIVITIES!$B$2:$C$110,2,FALSE)</f>
        <v>Cable array at WTGs installation</v>
      </c>
      <c r="C208" s="1">
        <v>6</v>
      </c>
      <c r="D208" s="1" t="str">
        <f>VLOOKUP(C208,HABITATS!$F$2:$G$13,2,FALSE)</f>
        <v>HABITATS COMPLEX 6</v>
      </c>
      <c r="E208" s="1" t="str">
        <f t="shared" si="4"/>
        <v>HABITATS COMPLEX 6Cable array at WTGs installation</v>
      </c>
      <c r="F208" s="3">
        <f>VLOOKUP($B208,'HABITATS COMPLEX 6'!$B$15:$I$124,F$1,FALSE)</f>
        <v>0</v>
      </c>
      <c r="G208" s="3">
        <f>VLOOKUP($B208,'HABITATS COMPLEX 6'!$B$15:$I$124,G$1,FALSE)</f>
        <v>0</v>
      </c>
      <c r="H208" s="3">
        <f>VLOOKUP($B208,'HABITATS COMPLEX 6'!$B$15:$I$124,H$1,FALSE)</f>
        <v>0</v>
      </c>
      <c r="I208" s="3">
        <f>VLOOKUP($B208,'HABITATS COMPLEX 6'!$B$15:$I$124,I$1,FALSE)</f>
        <v>0</v>
      </c>
      <c r="J208" s="3">
        <f>VLOOKUP($B208,'HABITATS COMPLEX 6'!$B$15:$I$124,J$1,FALSE)</f>
        <v>0</v>
      </c>
      <c r="K208" s="3">
        <f>VLOOKUP($B208,'HABITATS COMPLEX 6'!$B$15:$I$124,K$1,FALSE)</f>
        <v>0</v>
      </c>
      <c r="L208" s="3" t="str">
        <f>VLOOKUP($B208,'HABITATS COMPLEX 6'!$B$15:$I$124,L$1,FALSE)</f>
        <v/>
      </c>
    </row>
    <row r="209" spans="1:12" ht="15.75" customHeight="1">
      <c r="A209">
        <f t="shared" si="5"/>
        <v>21</v>
      </c>
      <c r="B209" t="str">
        <f>VLOOKUP(A209,ACTIVITIES!$B$2:$C$110,2,FALSE)</f>
        <v>Cable array at WTGs installation</v>
      </c>
      <c r="C209" s="1">
        <v>7</v>
      </c>
      <c r="D209" s="1" t="str">
        <f>VLOOKUP(C209,HABITATS!$F$2:$G$13,2,FALSE)</f>
        <v>HABITATS COMPLEX 7</v>
      </c>
      <c r="E209" s="1" t="str">
        <f t="shared" si="4"/>
        <v>HABITATS COMPLEX 7Cable array at WTGs installation</v>
      </c>
      <c r="F209" s="3">
        <f>VLOOKUP($B209,'HABITATS COMPLEX 7'!$B$15:$I$124,F$1,FALSE)</f>
        <v>0</v>
      </c>
      <c r="G209" s="3">
        <f>VLOOKUP($B209,'HABITATS COMPLEX 7'!$B$15:$I$124,G$1,FALSE)</f>
        <v>0</v>
      </c>
      <c r="H209" s="3">
        <f>VLOOKUP($B209,'HABITATS COMPLEX 7'!$B$15:$I$124,H$1,FALSE)</f>
        <v>0</v>
      </c>
      <c r="I209" s="3">
        <f>VLOOKUP($B209,'HABITATS COMPLEX 7'!$B$15:$I$124,I$1,FALSE)</f>
        <v>0</v>
      </c>
      <c r="J209" s="3">
        <f>VLOOKUP($B209,'HABITATS COMPLEX 7'!$B$15:$I$124,J$1,FALSE)</f>
        <v>0</v>
      </c>
      <c r="K209" s="3">
        <f>VLOOKUP($B209,'HABITATS COMPLEX 7'!$B$15:$I$124,K$1,FALSE)</f>
        <v>0</v>
      </c>
      <c r="L209" s="3" t="str">
        <f>VLOOKUP($B209,'HABITATS COMPLEX 7'!$B$15:$I$124,L$1,FALSE)</f>
        <v/>
      </c>
    </row>
    <row r="210" spans="1:12" ht="15.75" customHeight="1">
      <c r="A210">
        <f t="shared" si="5"/>
        <v>21</v>
      </c>
      <c r="B210" t="str">
        <f>VLOOKUP(A210,ACTIVITIES!$B$2:$C$110,2,FALSE)</f>
        <v>Cable array at WTGs installation</v>
      </c>
      <c r="C210" s="1">
        <v>8</v>
      </c>
      <c r="D210" s="1" t="str">
        <f>VLOOKUP(C210,HABITATS!$F$2:$G$13,2,FALSE)</f>
        <v>HABITATS COMPLEX 8</v>
      </c>
      <c r="E210" s="1" t="str">
        <f t="shared" si="4"/>
        <v>HABITATS COMPLEX 8Cable array at WTGs installation</v>
      </c>
      <c r="F210" s="3">
        <f>VLOOKUP($B210,'HABITATS COMPLEX 8'!$B$15:$I$124,F$1,FALSE)</f>
        <v>0</v>
      </c>
      <c r="G210" s="3">
        <f>VLOOKUP($B210,'HABITATS COMPLEX 8'!$B$15:$I$124,G$1,FALSE)</f>
        <v>0</v>
      </c>
      <c r="H210" s="3">
        <f>VLOOKUP($B210,'HABITATS COMPLEX 8'!$B$15:$I$124,H$1,FALSE)</f>
        <v>0</v>
      </c>
      <c r="I210" s="3">
        <f>VLOOKUP($B210,'HABITATS COMPLEX 8'!$B$15:$I$124,I$1,FALSE)</f>
        <v>0</v>
      </c>
      <c r="J210" s="3">
        <f>VLOOKUP($B210,'HABITATS COMPLEX 8'!$B$15:$I$124,J$1,FALSE)</f>
        <v>0</v>
      </c>
      <c r="K210" s="3">
        <f>VLOOKUP($B210,'HABITATS COMPLEX 8'!$B$15:$I$124,K$1,FALSE)</f>
        <v>0</v>
      </c>
      <c r="L210" s="3" t="str">
        <f>VLOOKUP($B210,'HABITATS COMPLEX 8'!$B$15:$I$124,L$1,FALSE)</f>
        <v/>
      </c>
    </row>
    <row r="211" spans="1:12" ht="15.75" customHeight="1">
      <c r="A211">
        <f t="shared" si="5"/>
        <v>21</v>
      </c>
      <c r="B211" t="str">
        <f>VLOOKUP(A211,ACTIVITIES!$B$2:$C$110,2,FALSE)</f>
        <v>Cable array at WTGs installation</v>
      </c>
      <c r="C211" s="1">
        <v>9</v>
      </c>
      <c r="D211" s="1" t="str">
        <f>VLOOKUP(C211,HABITATS!$F$2:$G$13,2,FALSE)</f>
        <v>HABITATS COMPLEX 9</v>
      </c>
      <c r="E211" s="1" t="str">
        <f t="shared" si="4"/>
        <v>HABITATS COMPLEX 9Cable array at WTGs installation</v>
      </c>
      <c r="F211" s="3">
        <f>VLOOKUP($B211,'HABITATS COMPLEX 9'!$B$15:$I$124,F$1,FALSE)</f>
        <v>0</v>
      </c>
      <c r="G211" s="3">
        <f>VLOOKUP($B211,'HABITATS COMPLEX 9'!$B$15:$I$124,G$1,FALSE)</f>
        <v>0</v>
      </c>
      <c r="H211" s="3">
        <f>VLOOKUP($B211,'HABITATS COMPLEX 9'!$B$15:$I$124,H$1,FALSE)</f>
        <v>0</v>
      </c>
      <c r="I211" s="3">
        <f>VLOOKUP($B211,'HABITATS COMPLEX 9'!$B$15:$I$124,I$1,FALSE)</f>
        <v>0</v>
      </c>
      <c r="J211" s="3">
        <f>VLOOKUP($B211,'HABITATS COMPLEX 9'!$B$15:$I$124,J$1,FALSE)</f>
        <v>0</v>
      </c>
      <c r="K211" s="3">
        <f>VLOOKUP($B211,'HABITATS COMPLEX 9'!$B$15:$I$124,K$1,FALSE)</f>
        <v>0</v>
      </c>
      <c r="L211" s="3" t="str">
        <f>VLOOKUP($B211,'HABITATS COMPLEX 9'!$B$15:$I$124,L$1,FALSE)</f>
        <v/>
      </c>
    </row>
    <row r="212" spans="1:12" ht="15.75" customHeight="1">
      <c r="A212">
        <f t="shared" si="5"/>
        <v>21</v>
      </c>
      <c r="B212" t="str">
        <f>VLOOKUP(A212,ACTIVITIES!$B$2:$C$110,2,FALSE)</f>
        <v>Cable array at WTGs installation</v>
      </c>
      <c r="C212" s="1">
        <v>10</v>
      </c>
      <c r="D212" s="1" t="str">
        <f>VLOOKUP(C212,HABITATS!$F$2:$G$13,2,FALSE)</f>
        <v>HABITATS COMPLEX 10</v>
      </c>
      <c r="E212" s="1" t="str">
        <f t="shared" si="4"/>
        <v>HABITATS COMPLEX 10Cable array at WTGs installation</v>
      </c>
      <c r="F212" s="3">
        <f>VLOOKUP($B212,'HABITATS COMPLEX 10'!$B$15:$I$124,F$1,FALSE)</f>
        <v>0</v>
      </c>
      <c r="G212" s="3">
        <f>VLOOKUP($B212,'HABITATS COMPLEX 10'!$B$15:$I$124,G$1,FALSE)</f>
        <v>0</v>
      </c>
      <c r="H212" s="3">
        <f>VLOOKUP($B212,'HABITATS COMPLEX 10'!$B$15:$I$124,H$1,FALSE)</f>
        <v>0</v>
      </c>
      <c r="I212" s="3">
        <f>VLOOKUP($B212,'HABITATS COMPLEX 10'!$B$15:$I$124,I$1,FALSE)</f>
        <v>0</v>
      </c>
      <c r="J212" s="3">
        <f>VLOOKUP($B212,'HABITATS COMPLEX 10'!$B$15:$I$124,J$1,FALSE)</f>
        <v>0</v>
      </c>
      <c r="K212" s="3">
        <f>VLOOKUP($B212,'HABITATS COMPLEX 10'!$B$15:$I$124,K$1,FALSE)</f>
        <v>0</v>
      </c>
      <c r="L212" s="3" t="str">
        <f>VLOOKUP($B212,'HABITATS COMPLEX 10'!$B$15:$I$124,L$1,FALSE)</f>
        <v/>
      </c>
    </row>
    <row r="213" spans="1:12" ht="15.75" customHeight="1">
      <c r="A213">
        <f t="shared" si="5"/>
        <v>22</v>
      </c>
      <c r="B213" t="str">
        <f>VLOOKUP(A213,ACTIVITIES!$B$2:$C$110,2,FALSE)</f>
        <v>Export cable to shore installation</v>
      </c>
      <c r="C213" s="1">
        <v>1</v>
      </c>
      <c r="D213" s="1" t="str">
        <f>VLOOKUP(C213,HABITATS!$F$2:$G$13,2,FALSE)</f>
        <v>Coastal Uplands</v>
      </c>
      <c r="E213" s="1" t="str">
        <f t="shared" si="4"/>
        <v>Coastal UplandsExport cable to shore installation</v>
      </c>
      <c r="F213" s="3">
        <f>VLOOKUP($B213,'COASTAL UPLANDS'!$B$15:$I$124,F$1,FALSE)</f>
        <v>0</v>
      </c>
      <c r="G213" s="3">
        <f>VLOOKUP($B213,'COASTAL UPLANDS'!$B$15:$I$124,G$1,FALSE)</f>
        <v>0</v>
      </c>
      <c r="H213" s="3">
        <f>VLOOKUP($B213,'COASTAL UPLANDS'!$B$15:$I$124,H$1,FALSE)</f>
        <v>0</v>
      </c>
      <c r="I213" s="3">
        <f>VLOOKUP($B213,'COASTAL UPLANDS'!$B$15:$I$124,I$1,FALSE)</f>
        <v>0</v>
      </c>
      <c r="J213" s="3">
        <f>VLOOKUP($B213,'COASTAL UPLANDS'!$B$15:$I$124,J$1,FALSE)</f>
        <v>0</v>
      </c>
      <c r="K213" s="3">
        <f>VLOOKUP($B213,'COASTAL UPLANDS'!$B$15:$I$124,K$1,FALSE)</f>
        <v>0</v>
      </c>
      <c r="L213" s="3">
        <f>VLOOKUP($B213,'COASTAL UPLANDS'!$B$15:$I$124,L$1,FALSE)</f>
        <v>0</v>
      </c>
    </row>
    <row r="214" spans="1:12" ht="15.75" customHeight="1">
      <c r="A214">
        <f t="shared" si="5"/>
        <v>22</v>
      </c>
      <c r="B214" t="str">
        <f>VLOOKUP(A214,ACTIVITIES!$B$2:$C$110,2,FALSE)</f>
        <v>Export cable to shore installation</v>
      </c>
      <c r="C214" s="1">
        <v>2</v>
      </c>
      <c r="D214" s="1" t="str">
        <f>VLOOKUP(C214,HABITATS!$F$2:$G$13,2,FALSE)</f>
        <v>Beaches &amp; Dunes</v>
      </c>
      <c r="E214" s="1" t="str">
        <f t="shared" si="4"/>
        <v>Beaches &amp; DunesExport cable to shore installation</v>
      </c>
      <c r="F214" s="3">
        <f>VLOOKUP($B214,'BEACHES &amp; DUNES'!$B$15:$I$124,F$1,FALSE)</f>
        <v>0</v>
      </c>
      <c r="G214" s="3">
        <f>VLOOKUP($B214,'BEACHES &amp; DUNES'!$B$15:$I$124,G$1,FALSE)</f>
        <v>0</v>
      </c>
      <c r="H214" s="3">
        <f>VLOOKUP($B214,'BEACHES &amp; DUNES'!$B$15:$I$124,H$1,FALSE)</f>
        <v>0</v>
      </c>
      <c r="I214" s="3">
        <f>VLOOKUP($B214,'BEACHES &amp; DUNES'!$B$15:$I$124,I$1,FALSE)</f>
        <v>0</v>
      </c>
      <c r="J214" s="3">
        <f>VLOOKUP($B214,'BEACHES &amp; DUNES'!$B$15:$I$124,J$1,FALSE)</f>
        <v>0</v>
      </c>
      <c r="K214" s="3">
        <f>VLOOKUP($B214,'BEACHES &amp; DUNES'!$B$15:$I$124,K$1,FALSE)</f>
        <v>0</v>
      </c>
      <c r="L214" s="3">
        <f>VLOOKUP($B214,'BEACHES &amp; DUNES'!$B$15:$I$124,L$1,FALSE)</f>
        <v>0</v>
      </c>
    </row>
    <row r="215" spans="1:12" ht="15.75" customHeight="1">
      <c r="A215">
        <f t="shared" si="5"/>
        <v>22</v>
      </c>
      <c r="B215" t="str">
        <f>VLOOKUP(A215,ACTIVITIES!$B$2:$C$110,2,FALSE)</f>
        <v>Export cable to shore installation</v>
      </c>
      <c r="C215" s="1">
        <v>3</v>
      </c>
      <c r="D215" s="1" t="str">
        <f>VLOOKUP(C215,HABITATS!$F$2:$G$13,2,FALSE)</f>
        <v>Tidal flats &amp; Rocky Intertidal</v>
      </c>
      <c r="E215" s="1" t="str">
        <f t="shared" si="4"/>
        <v>Tidal flats &amp; Rocky IntertidalExport cable to shore installation</v>
      </c>
      <c r="F215" s="3">
        <f>VLOOKUP($B215,'TIDAL FLATS &amp; ROCKY INTERTIDAL'!$B$15:$I$124,F$1,FALSE)</f>
        <v>0</v>
      </c>
      <c r="G215" s="3">
        <f>VLOOKUP($B215,'TIDAL FLATS &amp; ROCKY INTERTIDAL'!$B$15:$I$124,G$1,FALSE)</f>
        <v>0</v>
      </c>
      <c r="H215" s="3">
        <f>VLOOKUP($B215,'TIDAL FLATS &amp; ROCKY INTERTIDAL'!$B$15:$I$124,H$1,FALSE)</f>
        <v>0</v>
      </c>
      <c r="I215" s="3">
        <f>VLOOKUP($B215,'TIDAL FLATS &amp; ROCKY INTERTIDAL'!$B$15:$I$124,I$1,FALSE)</f>
        <v>0</v>
      </c>
      <c r="J215" s="3">
        <f>VLOOKUP($B215,'TIDAL FLATS &amp; ROCKY INTERTIDAL'!$B$15:$I$124,J$1,FALSE)</f>
        <v>0</v>
      </c>
      <c r="K215" s="3">
        <f>VLOOKUP($B215,'TIDAL FLATS &amp; ROCKY INTERTIDAL'!$B$15:$I$124,K$1,FALSE)</f>
        <v>0</v>
      </c>
      <c r="L215" s="3">
        <f>VLOOKUP($B215,'TIDAL FLATS &amp; ROCKY INTERTIDAL'!$B$15:$I$124,L$1,FALSE)</f>
        <v>0</v>
      </c>
    </row>
    <row r="216" spans="1:12" ht="15.75" customHeight="1">
      <c r="A216">
        <f t="shared" si="5"/>
        <v>22</v>
      </c>
      <c r="B216" t="str">
        <f>VLOOKUP(A216,ACTIVITIES!$B$2:$C$110,2,FALSE)</f>
        <v>Export cable to shore installation</v>
      </c>
      <c r="C216" s="1">
        <v>4</v>
      </c>
      <c r="D216" s="1" t="str">
        <f>VLOOKUP(C216,HABITATS!$F$2:$G$13,2,FALSE)</f>
        <v>Marshes</v>
      </c>
      <c r="E216" s="1" t="str">
        <f t="shared" si="4"/>
        <v>MarshesExport cable to shore installation</v>
      </c>
      <c r="F216" s="3">
        <f>VLOOKUP($B216,MARSHES!$B$15:$I$124,F$1,FALSE)</f>
        <v>0</v>
      </c>
      <c r="G216" s="3">
        <f>VLOOKUP($B216,MARSHES!$B$15:$I$124,G$1,FALSE)</f>
        <v>0</v>
      </c>
      <c r="H216" s="3">
        <f>VLOOKUP($B216,MARSHES!$B$15:$I$124,H$1,FALSE)</f>
        <v>0</v>
      </c>
      <c r="I216" s="3">
        <f>VLOOKUP($B216,MARSHES!$B$15:$I$124,I$1,FALSE)</f>
        <v>0</v>
      </c>
      <c r="J216" s="3">
        <f>VLOOKUP($B216,MARSHES!$B$15:$I$124,J$1,FALSE)</f>
        <v>0</v>
      </c>
      <c r="K216" s="3">
        <f>VLOOKUP($B216,MARSHES!$B$15:$I$124,K$1,FALSE)</f>
        <v>0</v>
      </c>
      <c r="L216" s="3">
        <f>VLOOKUP($B216,MARSHES!$B$15:$I$124,L$1,FALSE)</f>
        <v>0</v>
      </c>
    </row>
    <row r="217" spans="1:12" ht="15.75" customHeight="1">
      <c r="A217">
        <f t="shared" si="5"/>
        <v>22</v>
      </c>
      <c r="B217" t="str">
        <f>VLOOKUP(A217,ACTIVITIES!$B$2:$C$110,2,FALSE)</f>
        <v>Export cable to shore installation</v>
      </c>
      <c r="C217" s="1">
        <v>5</v>
      </c>
      <c r="D217" s="1" t="str">
        <f>VLOOKUP(C217,HABITATS!$F$2:$G$13,2,FALSE)</f>
        <v>Submersed Habitats</v>
      </c>
      <c r="E217" s="1" t="str">
        <f t="shared" si="4"/>
        <v>Submersed HabitatsExport cable to shore installation</v>
      </c>
      <c r="F217" s="3">
        <f>VLOOKUP($B217,'SUBMERSED HABITATS'!$B$15:$I$124,F$1,FALSE)</f>
        <v>1</v>
      </c>
      <c r="G217" s="3">
        <f>VLOOKUP($B217,'SUBMERSED HABITATS'!$B$15:$I$124,G$1,FALSE)</f>
        <v>1</v>
      </c>
      <c r="H217" s="3">
        <f>VLOOKUP($B217,'SUBMERSED HABITATS'!$B$15:$I$124,H$1,FALSE)</f>
        <v>0</v>
      </c>
      <c r="I217" s="3">
        <f>VLOOKUP($B217,'SUBMERSED HABITATS'!$B$15:$I$124,I$1,FALSE)</f>
        <v>0</v>
      </c>
      <c r="J217" s="3">
        <f>VLOOKUP($B217,'SUBMERSED HABITATS'!$B$15:$I$124,J$1,FALSE)</f>
        <v>0</v>
      </c>
      <c r="K217" s="3">
        <f>VLOOKUP($B217,'SUBMERSED HABITATS'!$B$15:$I$124,K$1,FALSE)</f>
        <v>0</v>
      </c>
      <c r="L217" s="3">
        <f>VLOOKUP($B217,'SUBMERSED HABITATS'!$B$15:$I$124,L$1,FALSE)</f>
        <v>1</v>
      </c>
    </row>
    <row r="218" spans="1:12" ht="15.75" customHeight="1">
      <c r="A218">
        <f t="shared" si="5"/>
        <v>22</v>
      </c>
      <c r="B218" t="str">
        <f>VLOOKUP(A218,ACTIVITIES!$B$2:$C$110,2,FALSE)</f>
        <v>Export cable to shore installation</v>
      </c>
      <c r="C218" s="1">
        <v>6</v>
      </c>
      <c r="D218" s="1" t="str">
        <f>VLOOKUP(C218,HABITATS!$F$2:$G$13,2,FALSE)</f>
        <v>HABITATS COMPLEX 6</v>
      </c>
      <c r="E218" s="1" t="str">
        <f t="shared" si="4"/>
        <v>HABITATS COMPLEX 6Export cable to shore installation</v>
      </c>
      <c r="F218" s="3">
        <f>VLOOKUP($B218,'HABITATS COMPLEX 6'!$B$15:$I$124,F$1,FALSE)</f>
        <v>0</v>
      </c>
      <c r="G218" s="3">
        <f>VLOOKUP($B218,'HABITATS COMPLEX 6'!$B$15:$I$124,G$1,FALSE)</f>
        <v>0</v>
      </c>
      <c r="H218" s="3">
        <f>VLOOKUP($B218,'HABITATS COMPLEX 6'!$B$15:$I$124,H$1,FALSE)</f>
        <v>0</v>
      </c>
      <c r="I218" s="3">
        <f>VLOOKUP($B218,'HABITATS COMPLEX 6'!$B$15:$I$124,I$1,FALSE)</f>
        <v>0</v>
      </c>
      <c r="J218" s="3">
        <f>VLOOKUP($B218,'HABITATS COMPLEX 6'!$B$15:$I$124,J$1,FALSE)</f>
        <v>0</v>
      </c>
      <c r="K218" s="3">
        <f>VLOOKUP($B218,'HABITATS COMPLEX 6'!$B$15:$I$124,K$1,FALSE)</f>
        <v>0</v>
      </c>
      <c r="L218" s="3" t="str">
        <f>VLOOKUP($B218,'HABITATS COMPLEX 6'!$B$15:$I$124,L$1,FALSE)</f>
        <v/>
      </c>
    </row>
    <row r="219" spans="1:12" ht="15.75" customHeight="1">
      <c r="A219">
        <f t="shared" si="5"/>
        <v>22</v>
      </c>
      <c r="B219" t="str">
        <f>VLOOKUP(A219,ACTIVITIES!$B$2:$C$110,2,FALSE)</f>
        <v>Export cable to shore installation</v>
      </c>
      <c r="C219" s="1">
        <v>7</v>
      </c>
      <c r="D219" s="1" t="str">
        <f>VLOOKUP(C219,HABITATS!$F$2:$G$13,2,FALSE)</f>
        <v>HABITATS COMPLEX 7</v>
      </c>
      <c r="E219" s="1" t="str">
        <f t="shared" si="4"/>
        <v>HABITATS COMPLEX 7Export cable to shore installation</v>
      </c>
      <c r="F219" s="3">
        <f>VLOOKUP($B219,'HABITATS COMPLEX 7'!$B$15:$I$124,F$1,FALSE)</f>
        <v>0</v>
      </c>
      <c r="G219" s="3">
        <f>VLOOKUP($B219,'HABITATS COMPLEX 7'!$B$15:$I$124,G$1,FALSE)</f>
        <v>0</v>
      </c>
      <c r="H219" s="3">
        <f>VLOOKUP($B219,'HABITATS COMPLEX 7'!$B$15:$I$124,H$1,FALSE)</f>
        <v>0</v>
      </c>
      <c r="I219" s="3">
        <f>VLOOKUP($B219,'HABITATS COMPLEX 7'!$B$15:$I$124,I$1,FALSE)</f>
        <v>0</v>
      </c>
      <c r="J219" s="3">
        <f>VLOOKUP($B219,'HABITATS COMPLEX 7'!$B$15:$I$124,J$1,FALSE)</f>
        <v>0</v>
      </c>
      <c r="K219" s="3">
        <f>VLOOKUP($B219,'HABITATS COMPLEX 7'!$B$15:$I$124,K$1,FALSE)</f>
        <v>0</v>
      </c>
      <c r="L219" s="3" t="str">
        <f>VLOOKUP($B219,'HABITATS COMPLEX 7'!$B$15:$I$124,L$1,FALSE)</f>
        <v/>
      </c>
    </row>
    <row r="220" spans="1:12" ht="15.75" customHeight="1">
      <c r="A220">
        <f t="shared" si="5"/>
        <v>22</v>
      </c>
      <c r="B220" t="str">
        <f>VLOOKUP(A220,ACTIVITIES!$B$2:$C$110,2,FALSE)</f>
        <v>Export cable to shore installation</v>
      </c>
      <c r="C220" s="1">
        <v>8</v>
      </c>
      <c r="D220" s="1" t="str">
        <f>VLOOKUP(C220,HABITATS!$F$2:$G$13,2,FALSE)</f>
        <v>HABITATS COMPLEX 8</v>
      </c>
      <c r="E220" s="1" t="str">
        <f t="shared" si="4"/>
        <v>HABITATS COMPLEX 8Export cable to shore installation</v>
      </c>
      <c r="F220" s="3">
        <f>VLOOKUP($B220,'HABITATS COMPLEX 8'!$B$15:$I$124,F$1,FALSE)</f>
        <v>0</v>
      </c>
      <c r="G220" s="3">
        <f>VLOOKUP($B220,'HABITATS COMPLEX 8'!$B$15:$I$124,G$1,FALSE)</f>
        <v>0</v>
      </c>
      <c r="H220" s="3">
        <f>VLOOKUP($B220,'HABITATS COMPLEX 8'!$B$15:$I$124,H$1,FALSE)</f>
        <v>0</v>
      </c>
      <c r="I220" s="3">
        <f>VLOOKUP($B220,'HABITATS COMPLEX 8'!$B$15:$I$124,I$1,FALSE)</f>
        <v>0</v>
      </c>
      <c r="J220" s="3">
        <f>VLOOKUP($B220,'HABITATS COMPLEX 8'!$B$15:$I$124,J$1,FALSE)</f>
        <v>0</v>
      </c>
      <c r="K220" s="3">
        <f>VLOOKUP($B220,'HABITATS COMPLEX 8'!$B$15:$I$124,K$1,FALSE)</f>
        <v>0</v>
      </c>
      <c r="L220" s="3" t="str">
        <f>VLOOKUP($B220,'HABITATS COMPLEX 8'!$B$15:$I$124,L$1,FALSE)</f>
        <v/>
      </c>
    </row>
    <row r="221" spans="1:12" ht="15.75" customHeight="1">
      <c r="A221">
        <f t="shared" si="5"/>
        <v>22</v>
      </c>
      <c r="B221" t="str">
        <f>VLOOKUP(A221,ACTIVITIES!$B$2:$C$110,2,FALSE)</f>
        <v>Export cable to shore installation</v>
      </c>
      <c r="C221" s="1">
        <v>9</v>
      </c>
      <c r="D221" s="1" t="str">
        <f>VLOOKUP(C221,HABITATS!$F$2:$G$13,2,FALSE)</f>
        <v>HABITATS COMPLEX 9</v>
      </c>
      <c r="E221" s="1" t="str">
        <f t="shared" si="4"/>
        <v>HABITATS COMPLEX 9Export cable to shore installation</v>
      </c>
      <c r="F221" s="3">
        <f>VLOOKUP($B221,'HABITATS COMPLEX 9'!$B$15:$I$124,F$1,FALSE)</f>
        <v>0</v>
      </c>
      <c r="G221" s="3">
        <f>VLOOKUP($B221,'HABITATS COMPLEX 9'!$B$15:$I$124,G$1,FALSE)</f>
        <v>0</v>
      </c>
      <c r="H221" s="3">
        <f>VLOOKUP($B221,'HABITATS COMPLEX 9'!$B$15:$I$124,H$1,FALSE)</f>
        <v>0</v>
      </c>
      <c r="I221" s="3">
        <f>VLOOKUP($B221,'HABITATS COMPLEX 9'!$B$15:$I$124,I$1,FALSE)</f>
        <v>0</v>
      </c>
      <c r="J221" s="3">
        <f>VLOOKUP($B221,'HABITATS COMPLEX 9'!$B$15:$I$124,J$1,FALSE)</f>
        <v>0</v>
      </c>
      <c r="K221" s="3">
        <f>VLOOKUP($B221,'HABITATS COMPLEX 9'!$B$15:$I$124,K$1,FALSE)</f>
        <v>0</v>
      </c>
      <c r="L221" s="3" t="str">
        <f>VLOOKUP($B221,'HABITATS COMPLEX 9'!$B$15:$I$124,L$1,FALSE)</f>
        <v/>
      </c>
    </row>
    <row r="222" spans="1:12" ht="15.75" customHeight="1">
      <c r="A222">
        <f t="shared" si="5"/>
        <v>22</v>
      </c>
      <c r="B222" t="str">
        <f>VLOOKUP(A222,ACTIVITIES!$B$2:$C$110,2,FALSE)</f>
        <v>Export cable to shore installation</v>
      </c>
      <c r="C222" s="1">
        <v>10</v>
      </c>
      <c r="D222" s="1" t="str">
        <f>VLOOKUP(C222,HABITATS!$F$2:$G$13,2,FALSE)</f>
        <v>HABITATS COMPLEX 10</v>
      </c>
      <c r="E222" s="1" t="str">
        <f t="shared" si="4"/>
        <v>HABITATS COMPLEX 10Export cable to shore installation</v>
      </c>
      <c r="F222" s="3">
        <f>VLOOKUP($B222,'HABITATS COMPLEX 10'!$B$15:$I$124,F$1,FALSE)</f>
        <v>0</v>
      </c>
      <c r="G222" s="3">
        <f>VLOOKUP($B222,'HABITATS COMPLEX 10'!$B$15:$I$124,G$1,FALSE)</f>
        <v>0</v>
      </c>
      <c r="H222" s="3">
        <f>VLOOKUP($B222,'HABITATS COMPLEX 10'!$B$15:$I$124,H$1,FALSE)</f>
        <v>0</v>
      </c>
      <c r="I222" s="3">
        <f>VLOOKUP($B222,'HABITATS COMPLEX 10'!$B$15:$I$124,I$1,FALSE)</f>
        <v>0</v>
      </c>
      <c r="J222" s="3">
        <f>VLOOKUP($B222,'HABITATS COMPLEX 10'!$B$15:$I$124,J$1,FALSE)</f>
        <v>0</v>
      </c>
      <c r="K222" s="3">
        <f>VLOOKUP($B222,'HABITATS COMPLEX 10'!$B$15:$I$124,K$1,FALSE)</f>
        <v>0</v>
      </c>
      <c r="L222" s="3" t="str">
        <f>VLOOKUP($B222,'HABITATS COMPLEX 10'!$B$15:$I$124,L$1,FALSE)</f>
        <v/>
      </c>
    </row>
    <row r="223" spans="1:12" ht="15.75" customHeight="1">
      <c r="A223">
        <f t="shared" si="5"/>
        <v>23</v>
      </c>
      <c r="B223" t="str">
        <f>VLOOKUP(A223,ACTIVITIES!$B$2:$C$110,2,FALSE)</f>
        <v>Substation installation</v>
      </c>
      <c r="C223" s="1">
        <v>1</v>
      </c>
      <c r="D223" s="1" t="str">
        <f>VLOOKUP(C223,HABITATS!$F$2:$G$13,2,FALSE)</f>
        <v>Coastal Uplands</v>
      </c>
      <c r="E223" s="1" t="str">
        <f t="shared" si="4"/>
        <v>Coastal UplandsSubstation installation</v>
      </c>
      <c r="F223" s="3">
        <f>VLOOKUP($B223,'COASTAL UPLANDS'!$B$15:$I$124,F$1,FALSE)</f>
        <v>0</v>
      </c>
      <c r="G223" s="3">
        <f>VLOOKUP($B223,'COASTAL UPLANDS'!$B$15:$I$124,G$1,FALSE)</f>
        <v>0</v>
      </c>
      <c r="H223" s="3">
        <f>VLOOKUP($B223,'COASTAL UPLANDS'!$B$15:$I$124,H$1,FALSE)</f>
        <v>0</v>
      </c>
      <c r="I223" s="3">
        <f>VLOOKUP($B223,'COASTAL UPLANDS'!$B$15:$I$124,I$1,FALSE)</f>
        <v>0</v>
      </c>
      <c r="J223" s="3">
        <f>VLOOKUP($B223,'COASTAL UPLANDS'!$B$15:$I$124,J$1,FALSE)</f>
        <v>0</v>
      </c>
      <c r="K223" s="3">
        <f>VLOOKUP($B223,'COASTAL UPLANDS'!$B$15:$I$124,K$1,FALSE)</f>
        <v>0</v>
      </c>
      <c r="L223" s="3">
        <f>VLOOKUP($B223,'COASTAL UPLANDS'!$B$15:$I$124,L$1,FALSE)</f>
        <v>0</v>
      </c>
    </row>
    <row r="224" spans="1:12" ht="15.75" customHeight="1">
      <c r="A224">
        <f t="shared" si="5"/>
        <v>23</v>
      </c>
      <c r="B224" t="str">
        <f>VLOOKUP(A224,ACTIVITIES!$B$2:$C$110,2,FALSE)</f>
        <v>Substation installation</v>
      </c>
      <c r="C224" s="1">
        <v>2</v>
      </c>
      <c r="D224" s="1" t="str">
        <f>VLOOKUP(C224,HABITATS!$F$2:$G$13,2,FALSE)</f>
        <v>Beaches &amp; Dunes</v>
      </c>
      <c r="E224" s="1" t="str">
        <f t="shared" si="4"/>
        <v>Beaches &amp; DunesSubstation installation</v>
      </c>
      <c r="F224" s="3">
        <f>VLOOKUP($B224,'BEACHES &amp; DUNES'!$B$15:$I$124,F$1,FALSE)</f>
        <v>0</v>
      </c>
      <c r="G224" s="3">
        <f>VLOOKUP($B224,'BEACHES &amp; DUNES'!$B$15:$I$124,G$1,FALSE)</f>
        <v>0</v>
      </c>
      <c r="H224" s="3">
        <f>VLOOKUP($B224,'BEACHES &amp; DUNES'!$B$15:$I$124,H$1,FALSE)</f>
        <v>0</v>
      </c>
      <c r="I224" s="3">
        <f>VLOOKUP($B224,'BEACHES &amp; DUNES'!$B$15:$I$124,I$1,FALSE)</f>
        <v>0</v>
      </c>
      <c r="J224" s="3">
        <f>VLOOKUP($B224,'BEACHES &amp; DUNES'!$B$15:$I$124,J$1,FALSE)</f>
        <v>0</v>
      </c>
      <c r="K224" s="3">
        <f>VLOOKUP($B224,'BEACHES &amp; DUNES'!$B$15:$I$124,K$1,FALSE)</f>
        <v>0</v>
      </c>
      <c r="L224" s="3">
        <f>VLOOKUP($B224,'BEACHES &amp; DUNES'!$B$15:$I$124,L$1,FALSE)</f>
        <v>0</v>
      </c>
    </row>
    <row r="225" spans="1:12" ht="15.75" customHeight="1">
      <c r="A225">
        <f t="shared" si="5"/>
        <v>23</v>
      </c>
      <c r="B225" t="str">
        <f>VLOOKUP(A225,ACTIVITIES!$B$2:$C$110,2,FALSE)</f>
        <v>Substation installation</v>
      </c>
      <c r="C225" s="1">
        <v>3</v>
      </c>
      <c r="D225" s="1" t="str">
        <f>VLOOKUP(C225,HABITATS!$F$2:$G$13,2,FALSE)</f>
        <v>Tidal flats &amp; Rocky Intertidal</v>
      </c>
      <c r="E225" s="1" t="str">
        <f t="shared" si="4"/>
        <v>Tidal flats &amp; Rocky IntertidalSubstation installation</v>
      </c>
      <c r="F225" s="3">
        <f>VLOOKUP($B225,'TIDAL FLATS &amp; ROCKY INTERTIDAL'!$B$15:$I$124,F$1,FALSE)</f>
        <v>0</v>
      </c>
      <c r="G225" s="3">
        <f>VLOOKUP($B225,'TIDAL FLATS &amp; ROCKY INTERTIDAL'!$B$15:$I$124,G$1,FALSE)</f>
        <v>0</v>
      </c>
      <c r="H225" s="3">
        <f>VLOOKUP($B225,'TIDAL FLATS &amp; ROCKY INTERTIDAL'!$B$15:$I$124,H$1,FALSE)</f>
        <v>0</v>
      </c>
      <c r="I225" s="3">
        <f>VLOOKUP($B225,'TIDAL FLATS &amp; ROCKY INTERTIDAL'!$B$15:$I$124,I$1,FALSE)</f>
        <v>0</v>
      </c>
      <c r="J225" s="3">
        <f>VLOOKUP($B225,'TIDAL FLATS &amp; ROCKY INTERTIDAL'!$B$15:$I$124,J$1,FALSE)</f>
        <v>0</v>
      </c>
      <c r="K225" s="3">
        <f>VLOOKUP($B225,'TIDAL FLATS &amp; ROCKY INTERTIDAL'!$B$15:$I$124,K$1,FALSE)</f>
        <v>0</v>
      </c>
      <c r="L225" s="3">
        <f>VLOOKUP($B225,'TIDAL FLATS &amp; ROCKY INTERTIDAL'!$B$15:$I$124,L$1,FALSE)</f>
        <v>0</v>
      </c>
    </row>
    <row r="226" spans="1:12" ht="15.75" customHeight="1">
      <c r="A226">
        <f t="shared" si="5"/>
        <v>23</v>
      </c>
      <c r="B226" t="str">
        <f>VLOOKUP(A226,ACTIVITIES!$B$2:$C$110,2,FALSE)</f>
        <v>Substation installation</v>
      </c>
      <c r="C226" s="1">
        <v>4</v>
      </c>
      <c r="D226" s="1" t="str">
        <f>VLOOKUP(C226,HABITATS!$F$2:$G$13,2,FALSE)</f>
        <v>Marshes</v>
      </c>
      <c r="E226" s="1" t="str">
        <f t="shared" si="4"/>
        <v>MarshesSubstation installation</v>
      </c>
      <c r="F226" s="3">
        <f>VLOOKUP($B226,MARSHES!$B$15:$I$124,F$1,FALSE)</f>
        <v>0</v>
      </c>
      <c r="G226" s="3">
        <f>VLOOKUP($B226,MARSHES!$B$15:$I$124,G$1,FALSE)</f>
        <v>0</v>
      </c>
      <c r="H226" s="3">
        <f>VLOOKUP($B226,MARSHES!$B$15:$I$124,H$1,FALSE)</f>
        <v>0</v>
      </c>
      <c r="I226" s="3">
        <f>VLOOKUP($B226,MARSHES!$B$15:$I$124,I$1,FALSE)</f>
        <v>0</v>
      </c>
      <c r="J226" s="3">
        <f>VLOOKUP($B226,MARSHES!$B$15:$I$124,J$1,FALSE)</f>
        <v>0</v>
      </c>
      <c r="K226" s="3">
        <f>VLOOKUP($B226,MARSHES!$B$15:$I$124,K$1,FALSE)</f>
        <v>0</v>
      </c>
      <c r="L226" s="3">
        <f>VLOOKUP($B226,MARSHES!$B$15:$I$124,L$1,FALSE)</f>
        <v>0</v>
      </c>
    </row>
    <row r="227" spans="1:12" ht="15.75" customHeight="1">
      <c r="A227">
        <f t="shared" si="5"/>
        <v>23</v>
      </c>
      <c r="B227" t="str">
        <f>VLOOKUP(A227,ACTIVITIES!$B$2:$C$110,2,FALSE)</f>
        <v>Substation installation</v>
      </c>
      <c r="C227" s="1">
        <v>5</v>
      </c>
      <c r="D227" s="1" t="str">
        <f>VLOOKUP(C227,HABITATS!$F$2:$G$13,2,FALSE)</f>
        <v>Submersed Habitats</v>
      </c>
      <c r="E227" s="1" t="str">
        <f t="shared" si="4"/>
        <v>Submersed HabitatsSubstation installation</v>
      </c>
      <c r="F227" s="3">
        <f>VLOOKUP($B227,'SUBMERSED HABITATS'!$B$15:$I$124,F$1,FALSE)</f>
        <v>1</v>
      </c>
      <c r="G227" s="3">
        <f>VLOOKUP($B227,'SUBMERSED HABITATS'!$B$15:$I$124,G$1,FALSE)</f>
        <v>1</v>
      </c>
      <c r="H227" s="3">
        <f>VLOOKUP($B227,'SUBMERSED HABITATS'!$B$15:$I$124,H$1,FALSE)</f>
        <v>0</v>
      </c>
      <c r="I227" s="3">
        <f>VLOOKUP($B227,'SUBMERSED HABITATS'!$B$15:$I$124,I$1,FALSE)</f>
        <v>0</v>
      </c>
      <c r="J227" s="3">
        <f>VLOOKUP($B227,'SUBMERSED HABITATS'!$B$15:$I$124,J$1,FALSE)</f>
        <v>0</v>
      </c>
      <c r="K227" s="3">
        <f>VLOOKUP($B227,'SUBMERSED HABITATS'!$B$15:$I$124,K$1,FALSE)</f>
        <v>0</v>
      </c>
      <c r="L227" s="3">
        <f>VLOOKUP($B227,'SUBMERSED HABITATS'!$B$15:$I$124,L$1,FALSE)</f>
        <v>1</v>
      </c>
    </row>
    <row r="228" spans="1:12" ht="15.75" customHeight="1">
      <c r="A228">
        <f t="shared" si="5"/>
        <v>23</v>
      </c>
      <c r="B228" t="str">
        <f>VLOOKUP(A228,ACTIVITIES!$B$2:$C$110,2,FALSE)</f>
        <v>Substation installation</v>
      </c>
      <c r="C228" s="1">
        <v>6</v>
      </c>
      <c r="D228" s="1" t="str">
        <f>VLOOKUP(C228,HABITATS!$F$2:$G$13,2,FALSE)</f>
        <v>HABITATS COMPLEX 6</v>
      </c>
      <c r="E228" s="1" t="str">
        <f t="shared" si="4"/>
        <v>HABITATS COMPLEX 6Substation installation</v>
      </c>
      <c r="F228" s="3">
        <f>VLOOKUP($B228,'HABITATS COMPLEX 6'!$B$15:$I$124,F$1,FALSE)</f>
        <v>0</v>
      </c>
      <c r="G228" s="3">
        <f>VLOOKUP($B228,'HABITATS COMPLEX 6'!$B$15:$I$124,G$1,FALSE)</f>
        <v>0</v>
      </c>
      <c r="H228" s="3">
        <f>VLOOKUP($B228,'HABITATS COMPLEX 6'!$B$15:$I$124,H$1,FALSE)</f>
        <v>0</v>
      </c>
      <c r="I228" s="3">
        <f>VLOOKUP($B228,'HABITATS COMPLEX 6'!$B$15:$I$124,I$1,FALSE)</f>
        <v>0</v>
      </c>
      <c r="J228" s="3">
        <f>VLOOKUP($B228,'HABITATS COMPLEX 6'!$B$15:$I$124,J$1,FALSE)</f>
        <v>0</v>
      </c>
      <c r="K228" s="3">
        <f>VLOOKUP($B228,'HABITATS COMPLEX 6'!$B$15:$I$124,K$1,FALSE)</f>
        <v>0</v>
      </c>
      <c r="L228" s="3" t="str">
        <f>VLOOKUP($B228,'HABITATS COMPLEX 6'!$B$15:$I$124,L$1,FALSE)</f>
        <v/>
      </c>
    </row>
    <row r="229" spans="1:12" ht="15.75" customHeight="1">
      <c r="A229">
        <f t="shared" si="5"/>
        <v>23</v>
      </c>
      <c r="B229" t="str">
        <f>VLOOKUP(A229,ACTIVITIES!$B$2:$C$110,2,FALSE)</f>
        <v>Substation installation</v>
      </c>
      <c r="C229" s="1">
        <v>7</v>
      </c>
      <c r="D229" s="1" t="str">
        <f>VLOOKUP(C229,HABITATS!$F$2:$G$13,2,FALSE)</f>
        <v>HABITATS COMPLEX 7</v>
      </c>
      <c r="E229" s="1" t="str">
        <f t="shared" si="4"/>
        <v>HABITATS COMPLEX 7Substation installation</v>
      </c>
      <c r="F229" s="3">
        <f>VLOOKUP($B229,'HABITATS COMPLEX 7'!$B$15:$I$124,F$1,FALSE)</f>
        <v>0</v>
      </c>
      <c r="G229" s="3">
        <f>VLOOKUP($B229,'HABITATS COMPLEX 7'!$B$15:$I$124,G$1,FALSE)</f>
        <v>0</v>
      </c>
      <c r="H229" s="3">
        <f>VLOOKUP($B229,'HABITATS COMPLEX 7'!$B$15:$I$124,H$1,FALSE)</f>
        <v>0</v>
      </c>
      <c r="I229" s="3">
        <f>VLOOKUP($B229,'HABITATS COMPLEX 7'!$B$15:$I$124,I$1,FALSE)</f>
        <v>0</v>
      </c>
      <c r="J229" s="3">
        <f>VLOOKUP($B229,'HABITATS COMPLEX 7'!$B$15:$I$124,J$1,FALSE)</f>
        <v>0</v>
      </c>
      <c r="K229" s="3">
        <f>VLOOKUP($B229,'HABITATS COMPLEX 7'!$B$15:$I$124,K$1,FALSE)</f>
        <v>0</v>
      </c>
      <c r="L229" s="3" t="str">
        <f>VLOOKUP($B229,'HABITATS COMPLEX 7'!$B$15:$I$124,L$1,FALSE)</f>
        <v/>
      </c>
    </row>
    <row r="230" spans="1:12" ht="15.75" customHeight="1">
      <c r="A230">
        <f t="shared" si="5"/>
        <v>23</v>
      </c>
      <c r="B230" t="str">
        <f>VLOOKUP(A230,ACTIVITIES!$B$2:$C$110,2,FALSE)</f>
        <v>Substation installation</v>
      </c>
      <c r="C230" s="1">
        <v>8</v>
      </c>
      <c r="D230" s="1" t="str">
        <f>VLOOKUP(C230,HABITATS!$F$2:$G$13,2,FALSE)</f>
        <v>HABITATS COMPLEX 8</v>
      </c>
      <c r="E230" s="1" t="str">
        <f t="shared" si="4"/>
        <v>HABITATS COMPLEX 8Substation installation</v>
      </c>
      <c r="F230" s="3">
        <f>VLOOKUP($B230,'HABITATS COMPLEX 8'!$B$15:$I$124,F$1,FALSE)</f>
        <v>0</v>
      </c>
      <c r="G230" s="3">
        <f>VLOOKUP($B230,'HABITATS COMPLEX 8'!$B$15:$I$124,G$1,FALSE)</f>
        <v>0</v>
      </c>
      <c r="H230" s="3">
        <f>VLOOKUP($B230,'HABITATS COMPLEX 8'!$B$15:$I$124,H$1,FALSE)</f>
        <v>0</v>
      </c>
      <c r="I230" s="3">
        <f>VLOOKUP($B230,'HABITATS COMPLEX 8'!$B$15:$I$124,I$1,FALSE)</f>
        <v>0</v>
      </c>
      <c r="J230" s="3">
        <f>VLOOKUP($B230,'HABITATS COMPLEX 8'!$B$15:$I$124,J$1,FALSE)</f>
        <v>0</v>
      </c>
      <c r="K230" s="3">
        <f>VLOOKUP($B230,'HABITATS COMPLEX 8'!$B$15:$I$124,K$1,FALSE)</f>
        <v>0</v>
      </c>
      <c r="L230" s="3" t="str">
        <f>VLOOKUP($B230,'HABITATS COMPLEX 8'!$B$15:$I$124,L$1,FALSE)</f>
        <v/>
      </c>
    </row>
    <row r="231" spans="1:12" ht="15.75" customHeight="1">
      <c r="A231">
        <f t="shared" si="5"/>
        <v>23</v>
      </c>
      <c r="B231" t="str">
        <f>VLOOKUP(A231,ACTIVITIES!$B$2:$C$110,2,FALSE)</f>
        <v>Substation installation</v>
      </c>
      <c r="C231" s="1">
        <v>9</v>
      </c>
      <c r="D231" s="1" t="str">
        <f>VLOOKUP(C231,HABITATS!$F$2:$G$13,2,FALSE)</f>
        <v>HABITATS COMPLEX 9</v>
      </c>
      <c r="E231" s="1" t="str">
        <f t="shared" si="4"/>
        <v>HABITATS COMPLEX 9Substation installation</v>
      </c>
      <c r="F231" s="3">
        <f>VLOOKUP($B231,'HABITATS COMPLEX 9'!$B$15:$I$124,F$1,FALSE)</f>
        <v>0</v>
      </c>
      <c r="G231" s="3">
        <f>VLOOKUP($B231,'HABITATS COMPLEX 9'!$B$15:$I$124,G$1,FALSE)</f>
        <v>0</v>
      </c>
      <c r="H231" s="3">
        <f>VLOOKUP($B231,'HABITATS COMPLEX 9'!$B$15:$I$124,H$1,FALSE)</f>
        <v>0</v>
      </c>
      <c r="I231" s="3">
        <f>VLOOKUP($B231,'HABITATS COMPLEX 9'!$B$15:$I$124,I$1,FALSE)</f>
        <v>0</v>
      </c>
      <c r="J231" s="3">
        <f>VLOOKUP($B231,'HABITATS COMPLEX 9'!$B$15:$I$124,J$1,FALSE)</f>
        <v>0</v>
      </c>
      <c r="K231" s="3">
        <f>VLOOKUP($B231,'HABITATS COMPLEX 9'!$B$15:$I$124,K$1,FALSE)</f>
        <v>0</v>
      </c>
      <c r="L231" s="3" t="str">
        <f>VLOOKUP($B231,'HABITATS COMPLEX 9'!$B$15:$I$124,L$1,FALSE)</f>
        <v/>
      </c>
    </row>
    <row r="232" spans="1:12" ht="15.75" customHeight="1">
      <c r="A232">
        <f t="shared" si="5"/>
        <v>23</v>
      </c>
      <c r="B232" t="str">
        <f>VLOOKUP(A232,ACTIVITIES!$B$2:$C$110,2,FALSE)</f>
        <v>Substation installation</v>
      </c>
      <c r="C232" s="1">
        <v>10</v>
      </c>
      <c r="D232" s="1" t="str">
        <f>VLOOKUP(C232,HABITATS!$F$2:$G$13,2,FALSE)</f>
        <v>HABITATS COMPLEX 10</v>
      </c>
      <c r="E232" s="1" t="str">
        <f t="shared" si="4"/>
        <v>HABITATS COMPLEX 10Substation installation</v>
      </c>
      <c r="F232" s="3">
        <f>VLOOKUP($B232,'HABITATS COMPLEX 10'!$B$15:$I$124,F$1,FALSE)</f>
        <v>0</v>
      </c>
      <c r="G232" s="3">
        <f>VLOOKUP($B232,'HABITATS COMPLEX 10'!$B$15:$I$124,G$1,FALSE)</f>
        <v>0</v>
      </c>
      <c r="H232" s="3">
        <f>VLOOKUP($B232,'HABITATS COMPLEX 10'!$B$15:$I$124,H$1,FALSE)</f>
        <v>0</v>
      </c>
      <c r="I232" s="3">
        <f>VLOOKUP($B232,'HABITATS COMPLEX 10'!$B$15:$I$124,I$1,FALSE)</f>
        <v>0</v>
      </c>
      <c r="J232" s="3">
        <f>VLOOKUP($B232,'HABITATS COMPLEX 10'!$B$15:$I$124,J$1,FALSE)</f>
        <v>0</v>
      </c>
      <c r="K232" s="3">
        <f>VLOOKUP($B232,'HABITATS COMPLEX 10'!$B$15:$I$124,K$1,FALSE)</f>
        <v>0</v>
      </c>
      <c r="L232" s="3" t="str">
        <f>VLOOKUP($B232,'HABITATS COMPLEX 10'!$B$15:$I$124,L$1,FALSE)</f>
        <v/>
      </c>
    </row>
    <row r="233" spans="1:12" ht="15.75" customHeight="1">
      <c r="A233">
        <f t="shared" si="5"/>
        <v>24</v>
      </c>
      <c r="B233" t="str">
        <f>VLOOKUP(A233,ACTIVITIES!$B$2:$C$110,2,FALSE)</f>
        <v>Offshore foundation installation</v>
      </c>
      <c r="C233" s="1">
        <v>1</v>
      </c>
      <c r="D233" s="1" t="str">
        <f>VLOOKUP(C233,HABITATS!$F$2:$G$13,2,FALSE)</f>
        <v>Coastal Uplands</v>
      </c>
      <c r="E233" s="1" t="str">
        <f t="shared" si="4"/>
        <v>Coastal UplandsOffshore foundation installation</v>
      </c>
      <c r="F233" s="3">
        <f>VLOOKUP($B233,'COASTAL UPLANDS'!$B$15:$I$124,F$1,FALSE)</f>
        <v>0</v>
      </c>
      <c r="G233" s="3">
        <f>VLOOKUP($B233,'COASTAL UPLANDS'!$B$15:$I$124,G$1,FALSE)</f>
        <v>0</v>
      </c>
      <c r="H233" s="3">
        <f>VLOOKUP($B233,'COASTAL UPLANDS'!$B$15:$I$124,H$1,FALSE)</f>
        <v>0</v>
      </c>
      <c r="I233" s="3">
        <f>VLOOKUP($B233,'COASTAL UPLANDS'!$B$15:$I$124,I$1,FALSE)</f>
        <v>0</v>
      </c>
      <c r="J233" s="3">
        <f>VLOOKUP($B233,'COASTAL UPLANDS'!$B$15:$I$124,J$1,FALSE)</f>
        <v>0</v>
      </c>
      <c r="K233" s="3">
        <f>VLOOKUP($B233,'COASTAL UPLANDS'!$B$15:$I$124,K$1,FALSE)</f>
        <v>0</v>
      </c>
      <c r="L233" s="3">
        <f>VLOOKUP($B233,'COASTAL UPLANDS'!$B$15:$I$124,L$1,FALSE)</f>
        <v>0</v>
      </c>
    </row>
    <row r="234" spans="1:12" ht="15.75" customHeight="1">
      <c r="A234">
        <f t="shared" si="5"/>
        <v>24</v>
      </c>
      <c r="B234" t="str">
        <f>VLOOKUP(A234,ACTIVITIES!$B$2:$C$110,2,FALSE)</f>
        <v>Offshore foundation installation</v>
      </c>
      <c r="C234" s="1">
        <v>2</v>
      </c>
      <c r="D234" s="1" t="str">
        <f>VLOOKUP(C234,HABITATS!$F$2:$G$13,2,FALSE)</f>
        <v>Beaches &amp; Dunes</v>
      </c>
      <c r="E234" s="1" t="str">
        <f t="shared" si="4"/>
        <v>Beaches &amp; DunesOffshore foundation installation</v>
      </c>
      <c r="F234" s="3">
        <f>VLOOKUP($B234,'BEACHES &amp; DUNES'!$B$15:$I$124,F$1,FALSE)</f>
        <v>0</v>
      </c>
      <c r="G234" s="3">
        <f>VLOOKUP($B234,'BEACHES &amp; DUNES'!$B$15:$I$124,G$1,FALSE)</f>
        <v>0</v>
      </c>
      <c r="H234" s="3">
        <f>VLOOKUP($B234,'BEACHES &amp; DUNES'!$B$15:$I$124,H$1,FALSE)</f>
        <v>0</v>
      </c>
      <c r="I234" s="3">
        <f>VLOOKUP($B234,'BEACHES &amp; DUNES'!$B$15:$I$124,I$1,FALSE)</f>
        <v>0</v>
      </c>
      <c r="J234" s="3">
        <f>VLOOKUP($B234,'BEACHES &amp; DUNES'!$B$15:$I$124,J$1,FALSE)</f>
        <v>0</v>
      </c>
      <c r="K234" s="3">
        <f>VLOOKUP($B234,'BEACHES &amp; DUNES'!$B$15:$I$124,K$1,FALSE)</f>
        <v>0</v>
      </c>
      <c r="L234" s="3">
        <f>VLOOKUP($B234,'BEACHES &amp; DUNES'!$B$15:$I$124,L$1,FALSE)</f>
        <v>0</v>
      </c>
    </row>
    <row r="235" spans="1:12" ht="15.75" customHeight="1">
      <c r="A235">
        <f t="shared" si="5"/>
        <v>24</v>
      </c>
      <c r="B235" t="str">
        <f>VLOOKUP(A235,ACTIVITIES!$B$2:$C$110,2,FALSE)</f>
        <v>Offshore foundation installation</v>
      </c>
      <c r="C235" s="1">
        <v>3</v>
      </c>
      <c r="D235" s="1" t="str">
        <f>VLOOKUP(C235,HABITATS!$F$2:$G$13,2,FALSE)</f>
        <v>Tidal flats &amp; Rocky Intertidal</v>
      </c>
      <c r="E235" s="1" t="str">
        <f t="shared" si="4"/>
        <v>Tidal flats &amp; Rocky IntertidalOffshore foundation installation</v>
      </c>
      <c r="F235" s="3">
        <f>VLOOKUP($B235,'TIDAL FLATS &amp; ROCKY INTERTIDAL'!$B$15:$I$124,F$1,FALSE)</f>
        <v>0</v>
      </c>
      <c r="G235" s="3">
        <f>VLOOKUP($B235,'TIDAL FLATS &amp; ROCKY INTERTIDAL'!$B$15:$I$124,G$1,FALSE)</f>
        <v>0</v>
      </c>
      <c r="H235" s="3">
        <f>VLOOKUP($B235,'TIDAL FLATS &amp; ROCKY INTERTIDAL'!$B$15:$I$124,H$1,FALSE)</f>
        <v>0</v>
      </c>
      <c r="I235" s="3">
        <f>VLOOKUP($B235,'TIDAL FLATS &amp; ROCKY INTERTIDAL'!$B$15:$I$124,I$1,FALSE)</f>
        <v>0</v>
      </c>
      <c r="J235" s="3">
        <f>VLOOKUP($B235,'TIDAL FLATS &amp; ROCKY INTERTIDAL'!$B$15:$I$124,J$1,FALSE)</f>
        <v>0</v>
      </c>
      <c r="K235" s="3">
        <f>VLOOKUP($B235,'TIDAL FLATS &amp; ROCKY INTERTIDAL'!$B$15:$I$124,K$1,FALSE)</f>
        <v>0</v>
      </c>
      <c r="L235" s="3">
        <f>VLOOKUP($B235,'TIDAL FLATS &amp; ROCKY INTERTIDAL'!$B$15:$I$124,L$1,FALSE)</f>
        <v>0</v>
      </c>
    </row>
    <row r="236" spans="1:12" ht="15.75" customHeight="1">
      <c r="A236">
        <f t="shared" si="5"/>
        <v>24</v>
      </c>
      <c r="B236" t="str">
        <f>VLOOKUP(A236,ACTIVITIES!$B$2:$C$110,2,FALSE)</f>
        <v>Offshore foundation installation</v>
      </c>
      <c r="C236" s="1">
        <v>4</v>
      </c>
      <c r="D236" s="1" t="str">
        <f>VLOOKUP(C236,HABITATS!$F$2:$G$13,2,FALSE)</f>
        <v>Marshes</v>
      </c>
      <c r="E236" s="1" t="str">
        <f t="shared" si="4"/>
        <v>MarshesOffshore foundation installation</v>
      </c>
      <c r="F236" s="3">
        <f>VLOOKUP($B236,MARSHES!$B$15:$I$124,F$1,FALSE)</f>
        <v>0</v>
      </c>
      <c r="G236" s="3">
        <f>VLOOKUP($B236,MARSHES!$B$15:$I$124,G$1,FALSE)</f>
        <v>0</v>
      </c>
      <c r="H236" s="3">
        <f>VLOOKUP($B236,MARSHES!$B$15:$I$124,H$1,FALSE)</f>
        <v>0</v>
      </c>
      <c r="I236" s="3">
        <f>VLOOKUP($B236,MARSHES!$B$15:$I$124,I$1,FALSE)</f>
        <v>0</v>
      </c>
      <c r="J236" s="3">
        <f>VLOOKUP($B236,MARSHES!$B$15:$I$124,J$1,FALSE)</f>
        <v>0</v>
      </c>
      <c r="K236" s="3">
        <f>VLOOKUP($B236,MARSHES!$B$15:$I$124,K$1,FALSE)</f>
        <v>0</v>
      </c>
      <c r="L236" s="3">
        <f>VLOOKUP($B236,MARSHES!$B$15:$I$124,L$1,FALSE)</f>
        <v>0</v>
      </c>
    </row>
    <row r="237" spans="1:12" ht="15.75" customHeight="1">
      <c r="A237">
        <f t="shared" si="5"/>
        <v>24</v>
      </c>
      <c r="B237" t="str">
        <f>VLOOKUP(A237,ACTIVITIES!$B$2:$C$110,2,FALSE)</f>
        <v>Offshore foundation installation</v>
      </c>
      <c r="C237" s="1">
        <v>5</v>
      </c>
      <c r="D237" s="1" t="str">
        <f>VLOOKUP(C237,HABITATS!$F$2:$G$13,2,FALSE)</f>
        <v>Submersed Habitats</v>
      </c>
      <c r="E237" s="1" t="str">
        <f t="shared" si="4"/>
        <v>Submersed HabitatsOffshore foundation installation</v>
      </c>
      <c r="F237" s="3">
        <f>VLOOKUP($B237,'SUBMERSED HABITATS'!$B$15:$I$124,F$1,FALSE)</f>
        <v>1</v>
      </c>
      <c r="G237" s="3">
        <f>VLOOKUP($B237,'SUBMERSED HABITATS'!$B$15:$I$124,G$1,FALSE)</f>
        <v>1</v>
      </c>
      <c r="H237" s="3">
        <f>VLOOKUP($B237,'SUBMERSED HABITATS'!$B$15:$I$124,H$1,FALSE)</f>
        <v>0</v>
      </c>
      <c r="I237" s="3">
        <f>VLOOKUP($B237,'SUBMERSED HABITATS'!$B$15:$I$124,I$1,FALSE)</f>
        <v>0</v>
      </c>
      <c r="J237" s="3">
        <f>VLOOKUP($B237,'SUBMERSED HABITATS'!$B$15:$I$124,J$1,FALSE)</f>
        <v>0</v>
      </c>
      <c r="K237" s="3">
        <f>VLOOKUP($B237,'SUBMERSED HABITATS'!$B$15:$I$124,K$1,FALSE)</f>
        <v>0</v>
      </c>
      <c r="L237" s="3">
        <f>VLOOKUP($B237,'SUBMERSED HABITATS'!$B$15:$I$124,L$1,FALSE)</f>
        <v>1</v>
      </c>
    </row>
    <row r="238" spans="1:12" ht="15.75" customHeight="1">
      <c r="A238">
        <f t="shared" si="5"/>
        <v>24</v>
      </c>
      <c r="B238" t="str">
        <f>VLOOKUP(A238,ACTIVITIES!$B$2:$C$110,2,FALSE)</f>
        <v>Offshore foundation installation</v>
      </c>
      <c r="C238" s="1">
        <v>6</v>
      </c>
      <c r="D238" s="1" t="str">
        <f>VLOOKUP(C238,HABITATS!$F$2:$G$13,2,FALSE)</f>
        <v>HABITATS COMPLEX 6</v>
      </c>
      <c r="E238" s="1" t="str">
        <f t="shared" si="4"/>
        <v>HABITATS COMPLEX 6Offshore foundation installation</v>
      </c>
      <c r="F238" s="3">
        <f>VLOOKUP($B238,'HABITATS COMPLEX 6'!$B$15:$I$124,F$1,FALSE)</f>
        <v>0</v>
      </c>
      <c r="G238" s="3">
        <f>VLOOKUP($B238,'HABITATS COMPLEX 6'!$B$15:$I$124,G$1,FALSE)</f>
        <v>0</v>
      </c>
      <c r="H238" s="3">
        <f>VLOOKUP($B238,'HABITATS COMPLEX 6'!$B$15:$I$124,H$1,FALSE)</f>
        <v>0</v>
      </c>
      <c r="I238" s="3">
        <f>VLOOKUP($B238,'HABITATS COMPLEX 6'!$B$15:$I$124,I$1,FALSE)</f>
        <v>0</v>
      </c>
      <c r="J238" s="3">
        <f>VLOOKUP($B238,'HABITATS COMPLEX 6'!$B$15:$I$124,J$1,FALSE)</f>
        <v>0</v>
      </c>
      <c r="K238" s="3">
        <f>VLOOKUP($B238,'HABITATS COMPLEX 6'!$B$15:$I$124,K$1,FALSE)</f>
        <v>0</v>
      </c>
      <c r="L238" s="3" t="str">
        <f>VLOOKUP($B238,'HABITATS COMPLEX 6'!$B$15:$I$124,L$1,FALSE)</f>
        <v/>
      </c>
    </row>
    <row r="239" spans="1:12" ht="15.75" customHeight="1">
      <c r="A239">
        <f t="shared" si="5"/>
        <v>24</v>
      </c>
      <c r="B239" t="str">
        <f>VLOOKUP(A239,ACTIVITIES!$B$2:$C$110,2,FALSE)</f>
        <v>Offshore foundation installation</v>
      </c>
      <c r="C239" s="1">
        <v>7</v>
      </c>
      <c r="D239" s="1" t="str">
        <f>VLOOKUP(C239,HABITATS!$F$2:$G$13,2,FALSE)</f>
        <v>HABITATS COMPLEX 7</v>
      </c>
      <c r="E239" s="1" t="str">
        <f t="shared" si="4"/>
        <v>HABITATS COMPLEX 7Offshore foundation installation</v>
      </c>
      <c r="F239" s="3">
        <f>VLOOKUP($B239,'HABITATS COMPLEX 7'!$B$15:$I$124,F$1,FALSE)</f>
        <v>0</v>
      </c>
      <c r="G239" s="3">
        <f>VLOOKUP($B239,'HABITATS COMPLEX 7'!$B$15:$I$124,G$1,FALSE)</f>
        <v>0</v>
      </c>
      <c r="H239" s="3">
        <f>VLOOKUP($B239,'HABITATS COMPLEX 7'!$B$15:$I$124,H$1,FALSE)</f>
        <v>0</v>
      </c>
      <c r="I239" s="3">
        <f>VLOOKUP($B239,'HABITATS COMPLEX 7'!$B$15:$I$124,I$1,FALSE)</f>
        <v>0</v>
      </c>
      <c r="J239" s="3">
        <f>VLOOKUP($B239,'HABITATS COMPLEX 7'!$B$15:$I$124,J$1,FALSE)</f>
        <v>0</v>
      </c>
      <c r="K239" s="3">
        <f>VLOOKUP($B239,'HABITATS COMPLEX 7'!$B$15:$I$124,K$1,FALSE)</f>
        <v>0</v>
      </c>
      <c r="L239" s="3" t="str">
        <f>VLOOKUP($B239,'HABITATS COMPLEX 7'!$B$15:$I$124,L$1,FALSE)</f>
        <v/>
      </c>
    </row>
    <row r="240" spans="1:12" ht="15.75" customHeight="1">
      <c r="A240">
        <f t="shared" si="5"/>
        <v>24</v>
      </c>
      <c r="B240" t="str">
        <f>VLOOKUP(A240,ACTIVITIES!$B$2:$C$110,2,FALSE)</f>
        <v>Offshore foundation installation</v>
      </c>
      <c r="C240" s="1">
        <v>8</v>
      </c>
      <c r="D240" s="1" t="str">
        <f>VLOOKUP(C240,HABITATS!$F$2:$G$13,2,FALSE)</f>
        <v>HABITATS COMPLEX 8</v>
      </c>
      <c r="E240" s="1" t="str">
        <f t="shared" si="4"/>
        <v>HABITATS COMPLEX 8Offshore foundation installation</v>
      </c>
      <c r="F240" s="3">
        <f>VLOOKUP($B240,'HABITATS COMPLEX 8'!$B$15:$I$124,F$1,FALSE)</f>
        <v>0</v>
      </c>
      <c r="G240" s="3">
        <f>VLOOKUP($B240,'HABITATS COMPLEX 8'!$B$15:$I$124,G$1,FALSE)</f>
        <v>0</v>
      </c>
      <c r="H240" s="3">
        <f>VLOOKUP($B240,'HABITATS COMPLEX 8'!$B$15:$I$124,H$1,FALSE)</f>
        <v>0</v>
      </c>
      <c r="I240" s="3">
        <f>VLOOKUP($B240,'HABITATS COMPLEX 8'!$B$15:$I$124,I$1,FALSE)</f>
        <v>0</v>
      </c>
      <c r="J240" s="3">
        <f>VLOOKUP($B240,'HABITATS COMPLEX 8'!$B$15:$I$124,J$1,FALSE)</f>
        <v>0</v>
      </c>
      <c r="K240" s="3">
        <f>VLOOKUP($B240,'HABITATS COMPLEX 8'!$B$15:$I$124,K$1,FALSE)</f>
        <v>0</v>
      </c>
      <c r="L240" s="3" t="str">
        <f>VLOOKUP($B240,'HABITATS COMPLEX 8'!$B$15:$I$124,L$1,FALSE)</f>
        <v/>
      </c>
    </row>
    <row r="241" spans="1:12" ht="15.75" customHeight="1">
      <c r="A241">
        <f t="shared" si="5"/>
        <v>24</v>
      </c>
      <c r="B241" t="str">
        <f>VLOOKUP(A241,ACTIVITIES!$B$2:$C$110,2,FALSE)</f>
        <v>Offshore foundation installation</v>
      </c>
      <c r="C241" s="1">
        <v>9</v>
      </c>
      <c r="D241" s="1" t="str">
        <f>VLOOKUP(C241,HABITATS!$F$2:$G$13,2,FALSE)</f>
        <v>HABITATS COMPLEX 9</v>
      </c>
      <c r="E241" s="1" t="str">
        <f t="shared" si="4"/>
        <v>HABITATS COMPLEX 9Offshore foundation installation</v>
      </c>
      <c r="F241" s="3">
        <f>VLOOKUP($B241,'HABITATS COMPLEX 9'!$B$15:$I$124,F$1,FALSE)</f>
        <v>0</v>
      </c>
      <c r="G241" s="3">
        <f>VLOOKUP($B241,'HABITATS COMPLEX 9'!$B$15:$I$124,G$1,FALSE)</f>
        <v>0</v>
      </c>
      <c r="H241" s="3">
        <f>VLOOKUP($B241,'HABITATS COMPLEX 9'!$B$15:$I$124,H$1,FALSE)</f>
        <v>0</v>
      </c>
      <c r="I241" s="3">
        <f>VLOOKUP($B241,'HABITATS COMPLEX 9'!$B$15:$I$124,I$1,FALSE)</f>
        <v>0</v>
      </c>
      <c r="J241" s="3">
        <f>VLOOKUP($B241,'HABITATS COMPLEX 9'!$B$15:$I$124,J$1,FALSE)</f>
        <v>0</v>
      </c>
      <c r="K241" s="3">
        <f>VLOOKUP($B241,'HABITATS COMPLEX 9'!$B$15:$I$124,K$1,FALSE)</f>
        <v>0</v>
      </c>
      <c r="L241" s="3" t="str">
        <f>VLOOKUP($B241,'HABITATS COMPLEX 9'!$B$15:$I$124,L$1,FALSE)</f>
        <v/>
      </c>
    </row>
    <row r="242" spans="1:12" ht="15.75" customHeight="1">
      <c r="A242">
        <f t="shared" si="5"/>
        <v>24</v>
      </c>
      <c r="B242" t="str">
        <f>VLOOKUP(A242,ACTIVITIES!$B$2:$C$110,2,FALSE)</f>
        <v>Offshore foundation installation</v>
      </c>
      <c r="C242" s="1">
        <v>10</v>
      </c>
      <c r="D242" s="1" t="str">
        <f>VLOOKUP(C242,HABITATS!$F$2:$G$13,2,FALSE)</f>
        <v>HABITATS COMPLEX 10</v>
      </c>
      <c r="E242" s="1" t="str">
        <f t="shared" si="4"/>
        <v>HABITATS COMPLEX 10Offshore foundation installation</v>
      </c>
      <c r="F242" s="3">
        <f>VLOOKUP($B242,'HABITATS COMPLEX 10'!$B$15:$I$124,F$1,FALSE)</f>
        <v>0</v>
      </c>
      <c r="G242" s="3">
        <f>VLOOKUP($B242,'HABITATS COMPLEX 10'!$B$15:$I$124,G$1,FALSE)</f>
        <v>0</v>
      </c>
      <c r="H242" s="3">
        <f>VLOOKUP($B242,'HABITATS COMPLEX 10'!$B$15:$I$124,H$1,FALSE)</f>
        <v>0</v>
      </c>
      <c r="I242" s="3">
        <f>VLOOKUP($B242,'HABITATS COMPLEX 10'!$B$15:$I$124,I$1,FALSE)</f>
        <v>0</v>
      </c>
      <c r="J242" s="3">
        <f>VLOOKUP($B242,'HABITATS COMPLEX 10'!$B$15:$I$124,J$1,FALSE)</f>
        <v>0</v>
      </c>
      <c r="K242" s="3">
        <f>VLOOKUP($B242,'HABITATS COMPLEX 10'!$B$15:$I$124,K$1,FALSE)</f>
        <v>0</v>
      </c>
      <c r="L242" s="3" t="str">
        <f>VLOOKUP($B242,'HABITATS COMPLEX 10'!$B$15:$I$124,L$1,FALSE)</f>
        <v/>
      </c>
    </row>
    <row r="243" spans="1:12" ht="15.75" customHeight="1">
      <c r="A243">
        <f t="shared" si="5"/>
        <v>25</v>
      </c>
      <c r="B243" t="str">
        <f>VLOOKUP(A243,ACTIVITIES!$B$2:$C$110,2,FALSE)</f>
        <v xml:space="preserve">Offshore pile driving </v>
      </c>
      <c r="C243" s="1">
        <v>1</v>
      </c>
      <c r="D243" s="1" t="str">
        <f>VLOOKUP(C243,HABITATS!$F$2:$G$13,2,FALSE)</f>
        <v>Coastal Uplands</v>
      </c>
      <c r="E243" s="1" t="str">
        <f t="shared" si="4"/>
        <v xml:space="preserve">Coastal UplandsOffshore pile driving </v>
      </c>
      <c r="F243" s="3">
        <f>VLOOKUP($B243,'COASTAL UPLANDS'!$B$15:$I$124,F$1,FALSE)</f>
        <v>0</v>
      </c>
      <c r="G243" s="3">
        <f>VLOOKUP($B243,'COASTAL UPLANDS'!$B$15:$I$124,G$1,FALSE)</f>
        <v>0</v>
      </c>
      <c r="H243" s="3">
        <f>VLOOKUP($B243,'COASTAL UPLANDS'!$B$15:$I$124,H$1,FALSE)</f>
        <v>0</v>
      </c>
      <c r="I243" s="3">
        <f>VLOOKUP($B243,'COASTAL UPLANDS'!$B$15:$I$124,I$1,FALSE)</f>
        <v>0</v>
      </c>
      <c r="J243" s="3">
        <f>VLOOKUP($B243,'COASTAL UPLANDS'!$B$15:$I$124,J$1,FALSE)</f>
        <v>0</v>
      </c>
      <c r="K243" s="3">
        <f>VLOOKUP($B243,'COASTAL UPLANDS'!$B$15:$I$124,K$1,FALSE)</f>
        <v>0</v>
      </c>
      <c r="L243" s="3">
        <f>VLOOKUP($B243,'COASTAL UPLANDS'!$B$15:$I$124,L$1,FALSE)</f>
        <v>0</v>
      </c>
    </row>
    <row r="244" spans="1:12" ht="15.75" customHeight="1">
      <c r="A244">
        <f t="shared" si="5"/>
        <v>25</v>
      </c>
      <c r="B244" t="str">
        <f>VLOOKUP(A244,ACTIVITIES!$B$2:$C$110,2,FALSE)</f>
        <v xml:space="preserve">Offshore pile driving </v>
      </c>
      <c r="C244" s="1">
        <v>2</v>
      </c>
      <c r="D244" s="1" t="str">
        <f>VLOOKUP(C244,HABITATS!$F$2:$G$13,2,FALSE)</f>
        <v>Beaches &amp; Dunes</v>
      </c>
      <c r="E244" s="1" t="str">
        <f t="shared" si="4"/>
        <v xml:space="preserve">Beaches &amp; DunesOffshore pile driving </v>
      </c>
      <c r="F244" s="3">
        <f>VLOOKUP($B244,'BEACHES &amp; DUNES'!$B$15:$I$124,F$1,FALSE)</f>
        <v>0</v>
      </c>
      <c r="G244" s="3">
        <f>VLOOKUP($B244,'BEACHES &amp; DUNES'!$B$15:$I$124,G$1,FALSE)</f>
        <v>0</v>
      </c>
      <c r="H244" s="3">
        <f>VLOOKUP($B244,'BEACHES &amp; DUNES'!$B$15:$I$124,H$1,FALSE)</f>
        <v>0</v>
      </c>
      <c r="I244" s="3">
        <f>VLOOKUP($B244,'BEACHES &amp; DUNES'!$B$15:$I$124,I$1,FALSE)</f>
        <v>0</v>
      </c>
      <c r="J244" s="3">
        <f>VLOOKUP($B244,'BEACHES &amp; DUNES'!$B$15:$I$124,J$1,FALSE)</f>
        <v>0</v>
      </c>
      <c r="K244" s="3">
        <f>VLOOKUP($B244,'BEACHES &amp; DUNES'!$B$15:$I$124,K$1,FALSE)</f>
        <v>0</v>
      </c>
      <c r="L244" s="3">
        <f>VLOOKUP($B244,'BEACHES &amp; DUNES'!$B$15:$I$124,L$1,FALSE)</f>
        <v>0</v>
      </c>
    </row>
    <row r="245" spans="1:12" ht="15.75" customHeight="1">
      <c r="A245">
        <f t="shared" si="5"/>
        <v>25</v>
      </c>
      <c r="B245" t="str">
        <f>VLOOKUP(A245,ACTIVITIES!$B$2:$C$110,2,FALSE)</f>
        <v xml:space="preserve">Offshore pile driving </v>
      </c>
      <c r="C245" s="1">
        <v>3</v>
      </c>
      <c r="D245" s="1" t="str">
        <f>VLOOKUP(C245,HABITATS!$F$2:$G$13,2,FALSE)</f>
        <v>Tidal flats &amp; Rocky Intertidal</v>
      </c>
      <c r="E245" s="1" t="str">
        <f t="shared" ref="E245:E308" si="6">D245&amp;B245</f>
        <v xml:space="preserve">Tidal flats &amp; Rocky IntertidalOffshore pile driving </v>
      </c>
      <c r="F245" s="3">
        <f>VLOOKUP($B245,'TIDAL FLATS &amp; ROCKY INTERTIDAL'!$B$15:$I$124,F$1,FALSE)</f>
        <v>0</v>
      </c>
      <c r="G245" s="3">
        <f>VLOOKUP($B245,'TIDAL FLATS &amp; ROCKY INTERTIDAL'!$B$15:$I$124,G$1,FALSE)</f>
        <v>0</v>
      </c>
      <c r="H245" s="3">
        <f>VLOOKUP($B245,'TIDAL FLATS &amp; ROCKY INTERTIDAL'!$B$15:$I$124,H$1,FALSE)</f>
        <v>0</v>
      </c>
      <c r="I245" s="3">
        <f>VLOOKUP($B245,'TIDAL FLATS &amp; ROCKY INTERTIDAL'!$B$15:$I$124,I$1,FALSE)</f>
        <v>0</v>
      </c>
      <c r="J245" s="3">
        <f>VLOOKUP($B245,'TIDAL FLATS &amp; ROCKY INTERTIDAL'!$B$15:$I$124,J$1,FALSE)</f>
        <v>0</v>
      </c>
      <c r="K245" s="3">
        <f>VLOOKUP($B245,'TIDAL FLATS &amp; ROCKY INTERTIDAL'!$B$15:$I$124,K$1,FALSE)</f>
        <v>0</v>
      </c>
      <c r="L245" s="3">
        <f>VLOOKUP($B245,'TIDAL FLATS &amp; ROCKY INTERTIDAL'!$B$15:$I$124,L$1,FALSE)</f>
        <v>0</v>
      </c>
    </row>
    <row r="246" spans="1:12" ht="15.75" customHeight="1">
      <c r="A246">
        <f t="shared" si="5"/>
        <v>25</v>
      </c>
      <c r="B246" t="str">
        <f>VLOOKUP(A246,ACTIVITIES!$B$2:$C$110,2,FALSE)</f>
        <v xml:space="preserve">Offshore pile driving </v>
      </c>
      <c r="C246" s="1">
        <v>4</v>
      </c>
      <c r="D246" s="1" t="str">
        <f>VLOOKUP(C246,HABITATS!$F$2:$G$13,2,FALSE)</f>
        <v>Marshes</v>
      </c>
      <c r="E246" s="1" t="str">
        <f t="shared" si="6"/>
        <v xml:space="preserve">MarshesOffshore pile driving </v>
      </c>
      <c r="F246" s="3">
        <f>VLOOKUP($B246,MARSHES!$B$15:$I$124,F$1,FALSE)</f>
        <v>0</v>
      </c>
      <c r="G246" s="3">
        <f>VLOOKUP($B246,MARSHES!$B$15:$I$124,G$1,FALSE)</f>
        <v>0</v>
      </c>
      <c r="H246" s="3">
        <f>VLOOKUP($B246,MARSHES!$B$15:$I$124,H$1,FALSE)</f>
        <v>0</v>
      </c>
      <c r="I246" s="3">
        <f>VLOOKUP($B246,MARSHES!$B$15:$I$124,I$1,FALSE)</f>
        <v>0</v>
      </c>
      <c r="J246" s="3">
        <f>VLOOKUP($B246,MARSHES!$B$15:$I$124,J$1,FALSE)</f>
        <v>0</v>
      </c>
      <c r="K246" s="3">
        <f>VLOOKUP($B246,MARSHES!$B$15:$I$124,K$1,FALSE)</f>
        <v>0</v>
      </c>
      <c r="L246" s="3">
        <f>VLOOKUP($B246,MARSHES!$B$15:$I$124,L$1,FALSE)</f>
        <v>0</v>
      </c>
    </row>
    <row r="247" spans="1:12" ht="15.75" customHeight="1">
      <c r="A247">
        <f t="shared" si="5"/>
        <v>25</v>
      </c>
      <c r="B247" t="str">
        <f>VLOOKUP(A247,ACTIVITIES!$B$2:$C$110,2,FALSE)</f>
        <v xml:space="preserve">Offshore pile driving </v>
      </c>
      <c r="C247" s="1">
        <v>5</v>
      </c>
      <c r="D247" s="1" t="str">
        <f>VLOOKUP(C247,HABITATS!$F$2:$G$13,2,FALSE)</f>
        <v>Submersed Habitats</v>
      </c>
      <c r="E247" s="1" t="str">
        <f t="shared" si="6"/>
        <v xml:space="preserve">Submersed HabitatsOffshore pile driving </v>
      </c>
      <c r="F247" s="3">
        <f>VLOOKUP($B247,'SUBMERSED HABITATS'!$B$15:$I$124,F$1,FALSE)</f>
        <v>1</v>
      </c>
      <c r="G247" s="3">
        <f>VLOOKUP($B247,'SUBMERSED HABITATS'!$B$15:$I$124,G$1,FALSE)</f>
        <v>1</v>
      </c>
      <c r="H247" s="3">
        <f>VLOOKUP($B247,'SUBMERSED HABITATS'!$B$15:$I$124,H$1,FALSE)</f>
        <v>0</v>
      </c>
      <c r="I247" s="3">
        <f>VLOOKUP($B247,'SUBMERSED HABITATS'!$B$15:$I$124,I$1,FALSE)</f>
        <v>0</v>
      </c>
      <c r="J247" s="3">
        <f>VLOOKUP($B247,'SUBMERSED HABITATS'!$B$15:$I$124,J$1,FALSE)</f>
        <v>0</v>
      </c>
      <c r="K247" s="3">
        <f>VLOOKUP($B247,'SUBMERSED HABITATS'!$B$15:$I$124,K$1,FALSE)</f>
        <v>0</v>
      </c>
      <c r="L247" s="3">
        <f>VLOOKUP($B247,'SUBMERSED HABITATS'!$B$15:$I$124,L$1,FALSE)</f>
        <v>1</v>
      </c>
    </row>
    <row r="248" spans="1:12" ht="15.75" customHeight="1">
      <c r="A248">
        <f t="shared" si="5"/>
        <v>25</v>
      </c>
      <c r="B248" t="str">
        <f>VLOOKUP(A248,ACTIVITIES!$B$2:$C$110,2,FALSE)</f>
        <v xml:space="preserve">Offshore pile driving </v>
      </c>
      <c r="C248" s="1">
        <v>6</v>
      </c>
      <c r="D248" s="1" t="str">
        <f>VLOOKUP(C248,HABITATS!$F$2:$G$13,2,FALSE)</f>
        <v>HABITATS COMPLEX 6</v>
      </c>
      <c r="E248" s="1" t="str">
        <f t="shared" si="6"/>
        <v xml:space="preserve">HABITATS COMPLEX 6Offshore pile driving </v>
      </c>
      <c r="F248" s="3">
        <f>VLOOKUP($B248,'HABITATS COMPLEX 6'!$B$15:$I$124,F$1,FALSE)</f>
        <v>0</v>
      </c>
      <c r="G248" s="3">
        <f>VLOOKUP($B248,'HABITATS COMPLEX 6'!$B$15:$I$124,G$1,FALSE)</f>
        <v>0</v>
      </c>
      <c r="H248" s="3">
        <f>VLOOKUP($B248,'HABITATS COMPLEX 6'!$B$15:$I$124,H$1,FALSE)</f>
        <v>0</v>
      </c>
      <c r="I248" s="3">
        <f>VLOOKUP($B248,'HABITATS COMPLEX 6'!$B$15:$I$124,I$1,FALSE)</f>
        <v>0</v>
      </c>
      <c r="J248" s="3">
        <f>VLOOKUP($B248,'HABITATS COMPLEX 6'!$B$15:$I$124,J$1,FALSE)</f>
        <v>0</v>
      </c>
      <c r="K248" s="3">
        <f>VLOOKUP($B248,'HABITATS COMPLEX 6'!$B$15:$I$124,K$1,FALSE)</f>
        <v>0</v>
      </c>
      <c r="L248" s="3" t="str">
        <f>VLOOKUP($B248,'HABITATS COMPLEX 6'!$B$15:$I$124,L$1,FALSE)</f>
        <v/>
      </c>
    </row>
    <row r="249" spans="1:12" ht="15.75" customHeight="1">
      <c r="A249">
        <f t="shared" si="5"/>
        <v>25</v>
      </c>
      <c r="B249" t="str">
        <f>VLOOKUP(A249,ACTIVITIES!$B$2:$C$110,2,FALSE)</f>
        <v xml:space="preserve">Offshore pile driving </v>
      </c>
      <c r="C249" s="1">
        <v>7</v>
      </c>
      <c r="D249" s="1" t="str">
        <f>VLOOKUP(C249,HABITATS!$F$2:$G$13,2,FALSE)</f>
        <v>HABITATS COMPLEX 7</v>
      </c>
      <c r="E249" s="1" t="str">
        <f t="shared" si="6"/>
        <v xml:space="preserve">HABITATS COMPLEX 7Offshore pile driving </v>
      </c>
      <c r="F249" s="3">
        <f>VLOOKUP($B249,'HABITATS COMPLEX 7'!$B$15:$I$124,F$1,FALSE)</f>
        <v>0</v>
      </c>
      <c r="G249" s="3">
        <f>VLOOKUP($B249,'HABITATS COMPLEX 7'!$B$15:$I$124,G$1,FALSE)</f>
        <v>0</v>
      </c>
      <c r="H249" s="3">
        <f>VLOOKUP($B249,'HABITATS COMPLEX 7'!$B$15:$I$124,H$1,FALSE)</f>
        <v>0</v>
      </c>
      <c r="I249" s="3">
        <f>VLOOKUP($B249,'HABITATS COMPLEX 7'!$B$15:$I$124,I$1,FALSE)</f>
        <v>0</v>
      </c>
      <c r="J249" s="3">
        <f>VLOOKUP($B249,'HABITATS COMPLEX 7'!$B$15:$I$124,J$1,FALSE)</f>
        <v>0</v>
      </c>
      <c r="K249" s="3">
        <f>VLOOKUP($B249,'HABITATS COMPLEX 7'!$B$15:$I$124,K$1,FALSE)</f>
        <v>0</v>
      </c>
      <c r="L249" s="3" t="str">
        <f>VLOOKUP($B249,'HABITATS COMPLEX 7'!$B$15:$I$124,L$1,FALSE)</f>
        <v/>
      </c>
    </row>
    <row r="250" spans="1:12" ht="15.75" customHeight="1">
      <c r="A250">
        <f t="shared" si="5"/>
        <v>25</v>
      </c>
      <c r="B250" t="str">
        <f>VLOOKUP(A250,ACTIVITIES!$B$2:$C$110,2,FALSE)</f>
        <v xml:space="preserve">Offshore pile driving </v>
      </c>
      <c r="C250" s="1">
        <v>8</v>
      </c>
      <c r="D250" s="1" t="str">
        <f>VLOOKUP(C250,HABITATS!$F$2:$G$13,2,FALSE)</f>
        <v>HABITATS COMPLEX 8</v>
      </c>
      <c r="E250" s="1" t="str">
        <f t="shared" si="6"/>
        <v xml:space="preserve">HABITATS COMPLEX 8Offshore pile driving </v>
      </c>
      <c r="F250" s="3">
        <f>VLOOKUP($B250,'HABITATS COMPLEX 8'!$B$15:$I$124,F$1,FALSE)</f>
        <v>0</v>
      </c>
      <c r="G250" s="3">
        <f>VLOOKUP($B250,'HABITATS COMPLEX 8'!$B$15:$I$124,G$1,FALSE)</f>
        <v>0</v>
      </c>
      <c r="H250" s="3">
        <f>VLOOKUP($B250,'HABITATS COMPLEX 8'!$B$15:$I$124,H$1,FALSE)</f>
        <v>0</v>
      </c>
      <c r="I250" s="3">
        <f>VLOOKUP($B250,'HABITATS COMPLEX 8'!$B$15:$I$124,I$1,FALSE)</f>
        <v>0</v>
      </c>
      <c r="J250" s="3">
        <f>VLOOKUP($B250,'HABITATS COMPLEX 8'!$B$15:$I$124,J$1,FALSE)</f>
        <v>0</v>
      </c>
      <c r="K250" s="3">
        <f>VLOOKUP($B250,'HABITATS COMPLEX 8'!$B$15:$I$124,K$1,FALSE)</f>
        <v>0</v>
      </c>
      <c r="L250" s="3" t="str">
        <f>VLOOKUP($B250,'HABITATS COMPLEX 8'!$B$15:$I$124,L$1,FALSE)</f>
        <v/>
      </c>
    </row>
    <row r="251" spans="1:12" ht="15.75" customHeight="1">
      <c r="A251">
        <f t="shared" si="5"/>
        <v>25</v>
      </c>
      <c r="B251" t="str">
        <f>VLOOKUP(A251,ACTIVITIES!$B$2:$C$110,2,FALSE)</f>
        <v xml:space="preserve">Offshore pile driving </v>
      </c>
      <c r="C251" s="1">
        <v>9</v>
      </c>
      <c r="D251" s="1" t="str">
        <f>VLOOKUP(C251,HABITATS!$F$2:$G$13,2,FALSE)</f>
        <v>HABITATS COMPLEX 9</v>
      </c>
      <c r="E251" s="1" t="str">
        <f t="shared" si="6"/>
        <v xml:space="preserve">HABITATS COMPLEX 9Offshore pile driving </v>
      </c>
      <c r="F251" s="3">
        <f>VLOOKUP($B251,'HABITATS COMPLEX 9'!$B$15:$I$124,F$1,FALSE)</f>
        <v>0</v>
      </c>
      <c r="G251" s="3">
        <f>VLOOKUP($B251,'HABITATS COMPLEX 9'!$B$15:$I$124,G$1,FALSE)</f>
        <v>0</v>
      </c>
      <c r="H251" s="3">
        <f>VLOOKUP($B251,'HABITATS COMPLEX 9'!$B$15:$I$124,H$1,FALSE)</f>
        <v>0</v>
      </c>
      <c r="I251" s="3">
        <f>VLOOKUP($B251,'HABITATS COMPLEX 9'!$B$15:$I$124,I$1,FALSE)</f>
        <v>0</v>
      </c>
      <c r="J251" s="3">
        <f>VLOOKUP($B251,'HABITATS COMPLEX 9'!$B$15:$I$124,J$1,FALSE)</f>
        <v>0</v>
      </c>
      <c r="K251" s="3">
        <f>VLOOKUP($B251,'HABITATS COMPLEX 9'!$B$15:$I$124,K$1,FALSE)</f>
        <v>0</v>
      </c>
      <c r="L251" s="3" t="str">
        <f>VLOOKUP($B251,'HABITATS COMPLEX 9'!$B$15:$I$124,L$1,FALSE)</f>
        <v/>
      </c>
    </row>
    <row r="252" spans="1:12" ht="15.75" customHeight="1">
      <c r="A252">
        <f t="shared" si="5"/>
        <v>25</v>
      </c>
      <c r="B252" t="str">
        <f>VLOOKUP(A252,ACTIVITIES!$B$2:$C$110,2,FALSE)</f>
        <v xml:space="preserve">Offshore pile driving </v>
      </c>
      <c r="C252" s="1">
        <v>10</v>
      </c>
      <c r="D252" s="1" t="str">
        <f>VLOOKUP(C252,HABITATS!$F$2:$G$13,2,FALSE)</f>
        <v>HABITATS COMPLEX 10</v>
      </c>
      <c r="E252" s="1" t="str">
        <f t="shared" si="6"/>
        <v xml:space="preserve">HABITATS COMPLEX 10Offshore pile driving </v>
      </c>
      <c r="F252" s="3">
        <f>VLOOKUP($B252,'HABITATS COMPLEX 10'!$B$15:$I$124,F$1,FALSE)</f>
        <v>0</v>
      </c>
      <c r="G252" s="3">
        <f>VLOOKUP($B252,'HABITATS COMPLEX 10'!$B$15:$I$124,G$1,FALSE)</f>
        <v>0</v>
      </c>
      <c r="H252" s="3">
        <f>VLOOKUP($B252,'HABITATS COMPLEX 10'!$B$15:$I$124,H$1,FALSE)</f>
        <v>0</v>
      </c>
      <c r="I252" s="3">
        <f>VLOOKUP($B252,'HABITATS COMPLEX 10'!$B$15:$I$124,I$1,FALSE)</f>
        <v>0</v>
      </c>
      <c r="J252" s="3">
        <f>VLOOKUP($B252,'HABITATS COMPLEX 10'!$B$15:$I$124,J$1,FALSE)</f>
        <v>0</v>
      </c>
      <c r="K252" s="3">
        <f>VLOOKUP($B252,'HABITATS COMPLEX 10'!$B$15:$I$124,K$1,FALSE)</f>
        <v>0</v>
      </c>
      <c r="L252" s="3" t="str">
        <f>VLOOKUP($B252,'HABITATS COMPLEX 10'!$B$15:$I$124,L$1,FALSE)</f>
        <v/>
      </c>
    </row>
    <row r="253" spans="1:12" ht="15.75" customHeight="1">
      <c r="A253">
        <f t="shared" si="5"/>
        <v>26</v>
      </c>
      <c r="B253" t="str">
        <f>VLOOKUP(A253,ACTIVITIES!$B$2:$C$110,2,FALSE)</f>
        <v>Temporary cofferdam for long dist. HDD</v>
      </c>
      <c r="C253" s="1">
        <v>1</v>
      </c>
      <c r="D253" s="1" t="str">
        <f>VLOOKUP(C253,HABITATS!$F$2:$G$13,2,FALSE)</f>
        <v>Coastal Uplands</v>
      </c>
      <c r="E253" s="1" t="str">
        <f t="shared" si="6"/>
        <v>Coastal UplandsTemporary cofferdam for long dist. HDD</v>
      </c>
      <c r="F253" s="3">
        <f>VLOOKUP($B253,'COASTAL UPLANDS'!$B$15:$I$124,F$1,FALSE)</f>
        <v>0</v>
      </c>
      <c r="G253" s="3">
        <f>VLOOKUP($B253,'COASTAL UPLANDS'!$B$15:$I$124,G$1,FALSE)</f>
        <v>0</v>
      </c>
      <c r="H253" s="3">
        <f>VLOOKUP($B253,'COASTAL UPLANDS'!$B$15:$I$124,H$1,FALSE)</f>
        <v>0</v>
      </c>
      <c r="I253" s="3">
        <f>VLOOKUP($B253,'COASTAL UPLANDS'!$B$15:$I$124,I$1,FALSE)</f>
        <v>0</v>
      </c>
      <c r="J253" s="3">
        <f>VLOOKUP($B253,'COASTAL UPLANDS'!$B$15:$I$124,J$1,FALSE)</f>
        <v>0</v>
      </c>
      <c r="K253" s="3">
        <f>VLOOKUP($B253,'COASTAL UPLANDS'!$B$15:$I$124,K$1,FALSE)</f>
        <v>0</v>
      </c>
      <c r="L253" s="3">
        <f>VLOOKUP($B253,'COASTAL UPLANDS'!$B$15:$I$124,L$1,FALSE)</f>
        <v>0</v>
      </c>
    </row>
    <row r="254" spans="1:12" ht="15.75" customHeight="1">
      <c r="A254">
        <f t="shared" si="5"/>
        <v>26</v>
      </c>
      <c r="B254" t="str">
        <f>VLOOKUP(A254,ACTIVITIES!$B$2:$C$110,2,FALSE)</f>
        <v>Temporary cofferdam for long dist. HDD</v>
      </c>
      <c r="C254" s="1">
        <v>2</v>
      </c>
      <c r="D254" s="1" t="str">
        <f>VLOOKUP(C254,HABITATS!$F$2:$G$13,2,FALSE)</f>
        <v>Beaches &amp; Dunes</v>
      </c>
      <c r="E254" s="1" t="str">
        <f t="shared" si="6"/>
        <v>Beaches &amp; DunesTemporary cofferdam for long dist. HDD</v>
      </c>
      <c r="F254" s="3">
        <f>VLOOKUP($B254,'BEACHES &amp; DUNES'!$B$15:$I$124,F$1,FALSE)</f>
        <v>0</v>
      </c>
      <c r="G254" s="3">
        <f>VLOOKUP($B254,'BEACHES &amp; DUNES'!$B$15:$I$124,G$1,FALSE)</f>
        <v>0</v>
      </c>
      <c r="H254" s="3">
        <f>VLOOKUP($B254,'BEACHES &amp; DUNES'!$B$15:$I$124,H$1,FALSE)</f>
        <v>0</v>
      </c>
      <c r="I254" s="3">
        <f>VLOOKUP($B254,'BEACHES &amp; DUNES'!$B$15:$I$124,I$1,FALSE)</f>
        <v>0</v>
      </c>
      <c r="J254" s="3">
        <f>VLOOKUP($B254,'BEACHES &amp; DUNES'!$B$15:$I$124,J$1,FALSE)</f>
        <v>0</v>
      </c>
      <c r="K254" s="3">
        <f>VLOOKUP($B254,'BEACHES &amp; DUNES'!$B$15:$I$124,K$1,FALSE)</f>
        <v>0</v>
      </c>
      <c r="L254" s="3">
        <f>VLOOKUP($B254,'BEACHES &amp; DUNES'!$B$15:$I$124,L$1,FALSE)</f>
        <v>0</v>
      </c>
    </row>
    <row r="255" spans="1:12" ht="15.75" customHeight="1">
      <c r="A255">
        <f t="shared" si="5"/>
        <v>26</v>
      </c>
      <c r="B255" t="str">
        <f>VLOOKUP(A255,ACTIVITIES!$B$2:$C$110,2,FALSE)</f>
        <v>Temporary cofferdam for long dist. HDD</v>
      </c>
      <c r="C255" s="1">
        <v>3</v>
      </c>
      <c r="D255" s="1" t="str">
        <f>VLOOKUP(C255,HABITATS!$F$2:$G$13,2,FALSE)</f>
        <v>Tidal flats &amp; Rocky Intertidal</v>
      </c>
      <c r="E255" s="1" t="str">
        <f t="shared" si="6"/>
        <v>Tidal flats &amp; Rocky IntertidalTemporary cofferdam for long dist. HDD</v>
      </c>
      <c r="F255" s="3">
        <f>VLOOKUP($B255,'TIDAL FLATS &amp; ROCKY INTERTIDAL'!$B$15:$I$124,F$1,FALSE)</f>
        <v>0</v>
      </c>
      <c r="G255" s="3">
        <f>VLOOKUP($B255,'TIDAL FLATS &amp; ROCKY INTERTIDAL'!$B$15:$I$124,G$1,FALSE)</f>
        <v>0</v>
      </c>
      <c r="H255" s="3">
        <f>VLOOKUP($B255,'TIDAL FLATS &amp; ROCKY INTERTIDAL'!$B$15:$I$124,H$1,FALSE)</f>
        <v>0</v>
      </c>
      <c r="I255" s="3">
        <f>VLOOKUP($B255,'TIDAL FLATS &amp; ROCKY INTERTIDAL'!$B$15:$I$124,I$1,FALSE)</f>
        <v>0</v>
      </c>
      <c r="J255" s="3">
        <f>VLOOKUP($B255,'TIDAL FLATS &amp; ROCKY INTERTIDAL'!$B$15:$I$124,J$1,FALSE)</f>
        <v>0</v>
      </c>
      <c r="K255" s="3">
        <f>VLOOKUP($B255,'TIDAL FLATS &amp; ROCKY INTERTIDAL'!$B$15:$I$124,K$1,FALSE)</f>
        <v>0</v>
      </c>
      <c r="L255" s="3">
        <f>VLOOKUP($B255,'TIDAL FLATS &amp; ROCKY INTERTIDAL'!$B$15:$I$124,L$1,FALSE)</f>
        <v>0</v>
      </c>
    </row>
    <row r="256" spans="1:12" ht="15.75" customHeight="1">
      <c r="A256">
        <f t="shared" si="5"/>
        <v>26</v>
      </c>
      <c r="B256" t="str">
        <f>VLOOKUP(A256,ACTIVITIES!$B$2:$C$110,2,FALSE)</f>
        <v>Temporary cofferdam for long dist. HDD</v>
      </c>
      <c r="C256" s="1">
        <v>4</v>
      </c>
      <c r="D256" s="1" t="str">
        <f>VLOOKUP(C256,HABITATS!$F$2:$G$13,2,FALSE)</f>
        <v>Marshes</v>
      </c>
      <c r="E256" s="1" t="str">
        <f t="shared" si="6"/>
        <v>MarshesTemporary cofferdam for long dist. HDD</v>
      </c>
      <c r="F256" s="3">
        <f>VLOOKUP($B256,MARSHES!$B$15:$I$124,F$1,FALSE)</f>
        <v>0</v>
      </c>
      <c r="G256" s="3">
        <f>VLOOKUP($B256,MARSHES!$B$15:$I$124,G$1,FALSE)</f>
        <v>0</v>
      </c>
      <c r="H256" s="3">
        <f>VLOOKUP($B256,MARSHES!$B$15:$I$124,H$1,FALSE)</f>
        <v>0</v>
      </c>
      <c r="I256" s="3">
        <f>VLOOKUP($B256,MARSHES!$B$15:$I$124,I$1,FALSE)</f>
        <v>0</v>
      </c>
      <c r="J256" s="3">
        <f>VLOOKUP($B256,MARSHES!$B$15:$I$124,J$1,FALSE)</f>
        <v>0</v>
      </c>
      <c r="K256" s="3">
        <f>VLOOKUP($B256,MARSHES!$B$15:$I$124,K$1,FALSE)</f>
        <v>0</v>
      </c>
      <c r="L256" s="3">
        <f>VLOOKUP($B256,MARSHES!$B$15:$I$124,L$1,FALSE)</f>
        <v>0</v>
      </c>
    </row>
    <row r="257" spans="1:12" ht="15.75" customHeight="1">
      <c r="A257">
        <f t="shared" si="5"/>
        <v>26</v>
      </c>
      <c r="B257" t="str">
        <f>VLOOKUP(A257,ACTIVITIES!$B$2:$C$110,2,FALSE)</f>
        <v>Temporary cofferdam for long dist. HDD</v>
      </c>
      <c r="C257" s="1">
        <v>5</v>
      </c>
      <c r="D257" s="1" t="str">
        <f>VLOOKUP(C257,HABITATS!$F$2:$G$13,2,FALSE)</f>
        <v>Submersed Habitats</v>
      </c>
      <c r="E257" s="1" t="str">
        <f t="shared" si="6"/>
        <v>Submersed HabitatsTemporary cofferdam for long dist. HDD</v>
      </c>
      <c r="F257" s="3">
        <f>VLOOKUP($B257,'SUBMERSED HABITATS'!$B$15:$I$124,F$1,FALSE)</f>
        <v>1</v>
      </c>
      <c r="G257" s="3">
        <f>VLOOKUP($B257,'SUBMERSED HABITATS'!$B$15:$I$124,G$1,FALSE)</f>
        <v>1</v>
      </c>
      <c r="H257" s="3">
        <f>VLOOKUP($B257,'SUBMERSED HABITATS'!$B$15:$I$124,H$1,FALSE)</f>
        <v>0</v>
      </c>
      <c r="I257" s="3">
        <f>VLOOKUP($B257,'SUBMERSED HABITATS'!$B$15:$I$124,I$1,FALSE)</f>
        <v>0</v>
      </c>
      <c r="J257" s="3">
        <f>VLOOKUP($B257,'SUBMERSED HABITATS'!$B$15:$I$124,J$1,FALSE)</f>
        <v>0</v>
      </c>
      <c r="K257" s="3">
        <f>VLOOKUP($B257,'SUBMERSED HABITATS'!$B$15:$I$124,K$1,FALSE)</f>
        <v>0</v>
      </c>
      <c r="L257" s="3">
        <f>VLOOKUP($B257,'SUBMERSED HABITATS'!$B$15:$I$124,L$1,FALSE)</f>
        <v>1</v>
      </c>
    </row>
    <row r="258" spans="1:12" ht="15.75" customHeight="1">
      <c r="A258">
        <f t="shared" si="5"/>
        <v>26</v>
      </c>
      <c r="B258" t="str">
        <f>VLOOKUP(A258,ACTIVITIES!$B$2:$C$110,2,FALSE)</f>
        <v>Temporary cofferdam for long dist. HDD</v>
      </c>
      <c r="C258" s="1">
        <v>6</v>
      </c>
      <c r="D258" s="1" t="str">
        <f>VLOOKUP(C258,HABITATS!$F$2:$G$13,2,FALSE)</f>
        <v>HABITATS COMPLEX 6</v>
      </c>
      <c r="E258" s="1" t="str">
        <f t="shared" si="6"/>
        <v>HABITATS COMPLEX 6Temporary cofferdam for long dist. HDD</v>
      </c>
      <c r="F258" s="3">
        <f>VLOOKUP($B258,'HABITATS COMPLEX 6'!$B$15:$I$124,F$1,FALSE)</f>
        <v>0</v>
      </c>
      <c r="G258" s="3">
        <f>VLOOKUP($B258,'HABITATS COMPLEX 6'!$B$15:$I$124,G$1,FALSE)</f>
        <v>0</v>
      </c>
      <c r="H258" s="3">
        <f>VLOOKUP($B258,'HABITATS COMPLEX 6'!$B$15:$I$124,H$1,FALSE)</f>
        <v>0</v>
      </c>
      <c r="I258" s="3">
        <f>VLOOKUP($B258,'HABITATS COMPLEX 6'!$B$15:$I$124,I$1,FALSE)</f>
        <v>0</v>
      </c>
      <c r="J258" s="3">
        <f>VLOOKUP($B258,'HABITATS COMPLEX 6'!$B$15:$I$124,J$1,FALSE)</f>
        <v>0</v>
      </c>
      <c r="K258" s="3">
        <f>VLOOKUP($B258,'HABITATS COMPLEX 6'!$B$15:$I$124,K$1,FALSE)</f>
        <v>0</v>
      </c>
      <c r="L258" s="3" t="str">
        <f>VLOOKUP($B258,'HABITATS COMPLEX 6'!$B$15:$I$124,L$1,FALSE)</f>
        <v/>
      </c>
    </row>
    <row r="259" spans="1:12" ht="15.75" customHeight="1">
      <c r="A259">
        <f t="shared" si="5"/>
        <v>26</v>
      </c>
      <c r="B259" t="str">
        <f>VLOOKUP(A259,ACTIVITIES!$B$2:$C$110,2,FALSE)</f>
        <v>Temporary cofferdam for long dist. HDD</v>
      </c>
      <c r="C259" s="1">
        <v>7</v>
      </c>
      <c r="D259" s="1" t="str">
        <f>VLOOKUP(C259,HABITATS!$F$2:$G$13,2,FALSE)</f>
        <v>HABITATS COMPLEX 7</v>
      </c>
      <c r="E259" s="1" t="str">
        <f t="shared" si="6"/>
        <v>HABITATS COMPLEX 7Temporary cofferdam for long dist. HDD</v>
      </c>
      <c r="F259" s="3">
        <f>VLOOKUP($B259,'HABITATS COMPLEX 7'!$B$15:$I$124,F$1,FALSE)</f>
        <v>0</v>
      </c>
      <c r="G259" s="3">
        <f>VLOOKUP($B259,'HABITATS COMPLEX 7'!$B$15:$I$124,G$1,FALSE)</f>
        <v>0</v>
      </c>
      <c r="H259" s="3">
        <f>VLOOKUP($B259,'HABITATS COMPLEX 7'!$B$15:$I$124,H$1,FALSE)</f>
        <v>0</v>
      </c>
      <c r="I259" s="3">
        <f>VLOOKUP($B259,'HABITATS COMPLEX 7'!$B$15:$I$124,I$1,FALSE)</f>
        <v>0</v>
      </c>
      <c r="J259" s="3">
        <f>VLOOKUP($B259,'HABITATS COMPLEX 7'!$B$15:$I$124,J$1,FALSE)</f>
        <v>0</v>
      </c>
      <c r="K259" s="3">
        <f>VLOOKUP($B259,'HABITATS COMPLEX 7'!$B$15:$I$124,K$1,FALSE)</f>
        <v>0</v>
      </c>
      <c r="L259" s="3" t="str">
        <f>VLOOKUP($B259,'HABITATS COMPLEX 7'!$B$15:$I$124,L$1,FALSE)</f>
        <v/>
      </c>
    </row>
    <row r="260" spans="1:12" ht="15.75" customHeight="1">
      <c r="A260">
        <f t="shared" si="5"/>
        <v>26</v>
      </c>
      <c r="B260" t="str">
        <f>VLOOKUP(A260,ACTIVITIES!$B$2:$C$110,2,FALSE)</f>
        <v>Temporary cofferdam for long dist. HDD</v>
      </c>
      <c r="C260" s="1">
        <v>8</v>
      </c>
      <c r="D260" s="1" t="str">
        <f>VLOOKUP(C260,HABITATS!$F$2:$G$13,2,FALSE)</f>
        <v>HABITATS COMPLEX 8</v>
      </c>
      <c r="E260" s="1" t="str">
        <f t="shared" si="6"/>
        <v>HABITATS COMPLEX 8Temporary cofferdam for long dist. HDD</v>
      </c>
      <c r="F260" s="3">
        <f>VLOOKUP($B260,'HABITATS COMPLEX 8'!$B$15:$I$124,F$1,FALSE)</f>
        <v>0</v>
      </c>
      <c r="G260" s="3">
        <f>VLOOKUP($B260,'HABITATS COMPLEX 8'!$B$15:$I$124,G$1,FALSE)</f>
        <v>0</v>
      </c>
      <c r="H260" s="3">
        <f>VLOOKUP($B260,'HABITATS COMPLEX 8'!$B$15:$I$124,H$1,FALSE)</f>
        <v>0</v>
      </c>
      <c r="I260" s="3">
        <f>VLOOKUP($B260,'HABITATS COMPLEX 8'!$B$15:$I$124,I$1,FALSE)</f>
        <v>0</v>
      </c>
      <c r="J260" s="3">
        <f>VLOOKUP($B260,'HABITATS COMPLEX 8'!$B$15:$I$124,J$1,FALSE)</f>
        <v>0</v>
      </c>
      <c r="K260" s="3">
        <f>VLOOKUP($B260,'HABITATS COMPLEX 8'!$B$15:$I$124,K$1,FALSE)</f>
        <v>0</v>
      </c>
      <c r="L260" s="3" t="str">
        <f>VLOOKUP($B260,'HABITATS COMPLEX 8'!$B$15:$I$124,L$1,FALSE)</f>
        <v/>
      </c>
    </row>
    <row r="261" spans="1:12" ht="15.75" customHeight="1">
      <c r="A261">
        <f t="shared" si="5"/>
        <v>26</v>
      </c>
      <c r="B261" t="str">
        <f>VLOOKUP(A261,ACTIVITIES!$B$2:$C$110,2,FALSE)</f>
        <v>Temporary cofferdam for long dist. HDD</v>
      </c>
      <c r="C261" s="1">
        <v>9</v>
      </c>
      <c r="D261" s="1" t="str">
        <f>VLOOKUP(C261,HABITATS!$F$2:$G$13,2,FALSE)</f>
        <v>HABITATS COMPLEX 9</v>
      </c>
      <c r="E261" s="1" t="str">
        <f t="shared" si="6"/>
        <v>HABITATS COMPLEX 9Temporary cofferdam for long dist. HDD</v>
      </c>
      <c r="F261" s="3">
        <f>VLOOKUP($B261,'HABITATS COMPLEX 9'!$B$15:$I$124,F$1,FALSE)</f>
        <v>0</v>
      </c>
      <c r="G261" s="3">
        <f>VLOOKUP($B261,'HABITATS COMPLEX 9'!$B$15:$I$124,G$1,FALSE)</f>
        <v>0</v>
      </c>
      <c r="H261" s="3">
        <f>VLOOKUP($B261,'HABITATS COMPLEX 9'!$B$15:$I$124,H$1,FALSE)</f>
        <v>0</v>
      </c>
      <c r="I261" s="3">
        <f>VLOOKUP($B261,'HABITATS COMPLEX 9'!$B$15:$I$124,I$1,FALSE)</f>
        <v>0</v>
      </c>
      <c r="J261" s="3">
        <f>VLOOKUP($B261,'HABITATS COMPLEX 9'!$B$15:$I$124,J$1,FALSE)</f>
        <v>0</v>
      </c>
      <c r="K261" s="3">
        <f>VLOOKUP($B261,'HABITATS COMPLEX 9'!$B$15:$I$124,K$1,FALSE)</f>
        <v>0</v>
      </c>
      <c r="L261" s="3" t="str">
        <f>VLOOKUP($B261,'HABITATS COMPLEX 9'!$B$15:$I$124,L$1,FALSE)</f>
        <v/>
      </c>
    </row>
    <row r="262" spans="1:12" ht="15.75" customHeight="1">
      <c r="A262">
        <f t="shared" si="5"/>
        <v>26</v>
      </c>
      <c r="B262" t="str">
        <f>VLOOKUP(A262,ACTIVITIES!$B$2:$C$110,2,FALSE)</f>
        <v>Temporary cofferdam for long dist. HDD</v>
      </c>
      <c r="C262" s="1">
        <v>10</v>
      </c>
      <c r="D262" s="1" t="str">
        <f>VLOOKUP(C262,HABITATS!$F$2:$G$13,2,FALSE)</f>
        <v>HABITATS COMPLEX 10</v>
      </c>
      <c r="E262" s="1" t="str">
        <f t="shared" si="6"/>
        <v>HABITATS COMPLEX 10Temporary cofferdam for long dist. HDD</v>
      </c>
      <c r="F262" s="3">
        <f>VLOOKUP($B262,'HABITATS COMPLEX 10'!$B$15:$I$124,F$1,FALSE)</f>
        <v>0</v>
      </c>
      <c r="G262" s="3">
        <f>VLOOKUP($B262,'HABITATS COMPLEX 10'!$B$15:$I$124,G$1,FALSE)</f>
        <v>0</v>
      </c>
      <c r="H262" s="3">
        <f>VLOOKUP($B262,'HABITATS COMPLEX 10'!$B$15:$I$124,H$1,FALSE)</f>
        <v>0</v>
      </c>
      <c r="I262" s="3">
        <f>VLOOKUP($B262,'HABITATS COMPLEX 10'!$B$15:$I$124,I$1,FALSE)</f>
        <v>0</v>
      </c>
      <c r="J262" s="3">
        <f>VLOOKUP($B262,'HABITATS COMPLEX 10'!$B$15:$I$124,J$1,FALSE)</f>
        <v>0</v>
      </c>
      <c r="K262" s="3">
        <f>VLOOKUP($B262,'HABITATS COMPLEX 10'!$B$15:$I$124,K$1,FALSE)</f>
        <v>0</v>
      </c>
      <c r="L262" s="3" t="str">
        <f>VLOOKUP($B262,'HABITATS COMPLEX 10'!$B$15:$I$124,L$1,FALSE)</f>
        <v/>
      </c>
    </row>
    <row r="263" spans="1:12" ht="15.75" customHeight="1">
      <c r="A263">
        <f t="shared" si="5"/>
        <v>27</v>
      </c>
      <c r="B263" t="str">
        <f>VLOOKUP(A263,ACTIVITIES!$B$2:$C$110,2,FALSE)</f>
        <v>Barge and tug  WTG transportation</v>
      </c>
      <c r="C263" s="1">
        <v>1</v>
      </c>
      <c r="D263" s="1" t="str">
        <f>VLOOKUP(C263,HABITATS!$F$2:$G$13,2,FALSE)</f>
        <v>Coastal Uplands</v>
      </c>
      <c r="E263" s="1" t="str">
        <f t="shared" si="6"/>
        <v>Coastal UplandsBarge and tug  WTG transportation</v>
      </c>
      <c r="F263" s="3">
        <f>VLOOKUP($B263,'COASTAL UPLANDS'!$B$15:$I$124,F$1,FALSE)</f>
        <v>0</v>
      </c>
      <c r="G263" s="3">
        <f>VLOOKUP($B263,'COASTAL UPLANDS'!$B$15:$I$124,G$1,FALSE)</f>
        <v>0</v>
      </c>
      <c r="H263" s="3">
        <f>VLOOKUP($B263,'COASTAL UPLANDS'!$B$15:$I$124,H$1,FALSE)</f>
        <v>0</v>
      </c>
      <c r="I263" s="3">
        <f>VLOOKUP($B263,'COASTAL UPLANDS'!$B$15:$I$124,I$1,FALSE)</f>
        <v>0</v>
      </c>
      <c r="J263" s="3">
        <f>VLOOKUP($B263,'COASTAL UPLANDS'!$B$15:$I$124,J$1,FALSE)</f>
        <v>0</v>
      </c>
      <c r="K263" s="3">
        <f>VLOOKUP($B263,'COASTAL UPLANDS'!$B$15:$I$124,K$1,FALSE)</f>
        <v>0</v>
      </c>
      <c r="L263" s="3">
        <f>VLOOKUP($B263,'COASTAL UPLANDS'!$B$15:$I$124,L$1,FALSE)</f>
        <v>0</v>
      </c>
    </row>
    <row r="264" spans="1:12" ht="15.75" customHeight="1">
      <c r="A264">
        <f t="shared" si="5"/>
        <v>27</v>
      </c>
      <c r="B264" t="str">
        <f>VLOOKUP(A264,ACTIVITIES!$B$2:$C$110,2,FALSE)</f>
        <v>Barge and tug  WTG transportation</v>
      </c>
      <c r="C264" s="1">
        <v>2</v>
      </c>
      <c r="D264" s="1" t="str">
        <f>VLOOKUP(C264,HABITATS!$F$2:$G$13,2,FALSE)</f>
        <v>Beaches &amp; Dunes</v>
      </c>
      <c r="E264" s="1" t="str">
        <f t="shared" si="6"/>
        <v>Beaches &amp; DunesBarge and tug  WTG transportation</v>
      </c>
      <c r="F264" s="3">
        <f>VLOOKUP($B264,'BEACHES &amp; DUNES'!$B$15:$I$124,F$1,FALSE)</f>
        <v>1</v>
      </c>
      <c r="G264" s="3">
        <f>VLOOKUP($B264,'BEACHES &amp; DUNES'!$B$15:$I$124,G$1,FALSE)</f>
        <v>1</v>
      </c>
      <c r="H264" s="3">
        <f>VLOOKUP($B264,'BEACHES &amp; DUNES'!$B$15:$I$124,H$1,FALSE)</f>
        <v>0</v>
      </c>
      <c r="I264" s="3">
        <f>VLOOKUP($B264,'BEACHES &amp; DUNES'!$B$15:$I$124,I$1,FALSE)</f>
        <v>0</v>
      </c>
      <c r="J264" s="3">
        <f>VLOOKUP($B264,'BEACHES &amp; DUNES'!$B$15:$I$124,J$1,FALSE)</f>
        <v>0</v>
      </c>
      <c r="K264" s="3">
        <f>VLOOKUP($B264,'BEACHES &amp; DUNES'!$B$15:$I$124,K$1,FALSE)</f>
        <v>1</v>
      </c>
      <c r="L264" s="3">
        <f>VLOOKUP($B264,'BEACHES &amp; DUNES'!$B$15:$I$124,L$1,FALSE)</f>
        <v>1</v>
      </c>
    </row>
    <row r="265" spans="1:12" ht="15.75" customHeight="1">
      <c r="A265">
        <f t="shared" si="5"/>
        <v>27</v>
      </c>
      <c r="B265" t="str">
        <f>VLOOKUP(A265,ACTIVITIES!$B$2:$C$110,2,FALSE)</f>
        <v>Barge and tug  WTG transportation</v>
      </c>
      <c r="C265" s="1">
        <v>3</v>
      </c>
      <c r="D265" s="1" t="str">
        <f>VLOOKUP(C265,HABITATS!$F$2:$G$13,2,FALSE)</f>
        <v>Tidal flats &amp; Rocky Intertidal</v>
      </c>
      <c r="E265" s="1" t="str">
        <f t="shared" si="6"/>
        <v>Tidal flats &amp; Rocky IntertidalBarge and tug  WTG transportation</v>
      </c>
      <c r="F265" s="3">
        <f>VLOOKUP($B265,'TIDAL FLATS &amp; ROCKY INTERTIDAL'!$B$15:$I$124,F$1,FALSE)</f>
        <v>1</v>
      </c>
      <c r="G265" s="3">
        <f>VLOOKUP($B265,'TIDAL FLATS &amp; ROCKY INTERTIDAL'!$B$15:$I$124,G$1,FALSE)</f>
        <v>1</v>
      </c>
      <c r="H265" s="3">
        <f>VLOOKUP($B265,'TIDAL FLATS &amp; ROCKY INTERTIDAL'!$B$15:$I$124,H$1,FALSE)</f>
        <v>0</v>
      </c>
      <c r="I265" s="3">
        <f>VLOOKUP($B265,'TIDAL FLATS &amp; ROCKY INTERTIDAL'!$B$15:$I$124,I$1,FALSE)</f>
        <v>0</v>
      </c>
      <c r="J265" s="3">
        <f>VLOOKUP($B265,'TIDAL FLATS &amp; ROCKY INTERTIDAL'!$B$15:$I$124,J$1,FALSE)</f>
        <v>0</v>
      </c>
      <c r="K265" s="3">
        <f>VLOOKUP($B265,'TIDAL FLATS &amp; ROCKY INTERTIDAL'!$B$15:$I$124,K$1,FALSE)</f>
        <v>1</v>
      </c>
      <c r="L265" s="3">
        <f>VLOOKUP($B265,'TIDAL FLATS &amp; ROCKY INTERTIDAL'!$B$15:$I$124,L$1,FALSE)</f>
        <v>1</v>
      </c>
    </row>
    <row r="266" spans="1:12" ht="15.75" customHeight="1">
      <c r="A266">
        <f t="shared" si="5"/>
        <v>27</v>
      </c>
      <c r="B266" t="str">
        <f>VLOOKUP(A266,ACTIVITIES!$B$2:$C$110,2,FALSE)</f>
        <v>Barge and tug  WTG transportation</v>
      </c>
      <c r="C266" s="1">
        <v>4</v>
      </c>
      <c r="D266" s="1" t="str">
        <f>VLOOKUP(C266,HABITATS!$F$2:$G$13,2,FALSE)</f>
        <v>Marshes</v>
      </c>
      <c r="E266" s="1" t="str">
        <f t="shared" si="6"/>
        <v>MarshesBarge and tug  WTG transportation</v>
      </c>
      <c r="F266" s="3">
        <f>VLOOKUP($B266,MARSHES!$B$15:$I$124,F$1,FALSE)</f>
        <v>1</v>
      </c>
      <c r="G266" s="3">
        <f>VLOOKUP($B266,MARSHES!$B$15:$I$124,G$1,FALSE)</f>
        <v>2</v>
      </c>
      <c r="H266" s="3">
        <f>VLOOKUP($B266,MARSHES!$B$15:$I$124,H$1,FALSE)</f>
        <v>0</v>
      </c>
      <c r="I266" s="3">
        <f>VLOOKUP($B266,MARSHES!$B$15:$I$124,I$1,FALSE)</f>
        <v>0</v>
      </c>
      <c r="J266" s="3">
        <f>VLOOKUP($B266,MARSHES!$B$15:$I$124,J$1,FALSE)</f>
        <v>0</v>
      </c>
      <c r="K266" s="3">
        <f>VLOOKUP($B266,MARSHES!$B$15:$I$124,K$1,FALSE)</f>
        <v>1</v>
      </c>
      <c r="L266" s="3">
        <f>VLOOKUP($B266,MARSHES!$B$15:$I$124,L$1,FALSE)</f>
        <v>2</v>
      </c>
    </row>
    <row r="267" spans="1:12" ht="15.75" customHeight="1">
      <c r="A267">
        <f t="shared" si="5"/>
        <v>27</v>
      </c>
      <c r="B267" t="str">
        <f>VLOOKUP(A267,ACTIVITIES!$B$2:$C$110,2,FALSE)</f>
        <v>Barge and tug  WTG transportation</v>
      </c>
      <c r="C267" s="1">
        <v>5</v>
      </c>
      <c r="D267" s="1" t="str">
        <f>VLOOKUP(C267,HABITATS!$F$2:$G$13,2,FALSE)</f>
        <v>Submersed Habitats</v>
      </c>
      <c r="E267" s="1" t="str">
        <f t="shared" si="6"/>
        <v>Submersed HabitatsBarge and tug  WTG transportation</v>
      </c>
      <c r="F267" s="3">
        <f>VLOOKUP($B267,'SUBMERSED HABITATS'!$B$15:$I$124,F$1,FALSE)</f>
        <v>1</v>
      </c>
      <c r="G267" s="3">
        <f>VLOOKUP($B267,'SUBMERSED HABITATS'!$B$15:$I$124,G$1,FALSE)</f>
        <v>1</v>
      </c>
      <c r="H267" s="3">
        <f>VLOOKUP($B267,'SUBMERSED HABITATS'!$B$15:$I$124,H$1,FALSE)</f>
        <v>0</v>
      </c>
      <c r="I267" s="3">
        <f>VLOOKUP($B267,'SUBMERSED HABITATS'!$B$15:$I$124,I$1,FALSE)</f>
        <v>0</v>
      </c>
      <c r="J267" s="3">
        <f>VLOOKUP($B267,'SUBMERSED HABITATS'!$B$15:$I$124,J$1,FALSE)</f>
        <v>0</v>
      </c>
      <c r="K267" s="3">
        <f>VLOOKUP($B267,'SUBMERSED HABITATS'!$B$15:$I$124,K$1,FALSE)</f>
        <v>1</v>
      </c>
      <c r="L267" s="3">
        <f>VLOOKUP($B267,'SUBMERSED HABITATS'!$B$15:$I$124,L$1,FALSE)</f>
        <v>1</v>
      </c>
    </row>
    <row r="268" spans="1:12" ht="15.75" customHeight="1">
      <c r="A268">
        <f t="shared" si="5"/>
        <v>27</v>
      </c>
      <c r="B268" t="str">
        <f>VLOOKUP(A268,ACTIVITIES!$B$2:$C$110,2,FALSE)</f>
        <v>Barge and tug  WTG transportation</v>
      </c>
      <c r="C268" s="1">
        <v>6</v>
      </c>
      <c r="D268" s="1" t="str">
        <f>VLOOKUP(C268,HABITATS!$F$2:$G$13,2,FALSE)</f>
        <v>HABITATS COMPLEX 6</v>
      </c>
      <c r="E268" s="1" t="str">
        <f t="shared" si="6"/>
        <v>HABITATS COMPLEX 6Barge and tug  WTG transportation</v>
      </c>
      <c r="F268" s="3">
        <f>VLOOKUP($B268,'HABITATS COMPLEX 6'!$B$15:$I$124,F$1,FALSE)</f>
        <v>0</v>
      </c>
      <c r="G268" s="3">
        <f>VLOOKUP($B268,'HABITATS COMPLEX 6'!$B$15:$I$124,G$1,FALSE)</f>
        <v>0</v>
      </c>
      <c r="H268" s="3">
        <f>VLOOKUP($B268,'HABITATS COMPLEX 6'!$B$15:$I$124,H$1,FALSE)</f>
        <v>0</v>
      </c>
      <c r="I268" s="3">
        <f>VLOOKUP($B268,'HABITATS COMPLEX 6'!$B$15:$I$124,I$1,FALSE)</f>
        <v>0</v>
      </c>
      <c r="J268" s="3">
        <f>VLOOKUP($B268,'HABITATS COMPLEX 6'!$B$15:$I$124,J$1,FALSE)</f>
        <v>0</v>
      </c>
      <c r="K268" s="3">
        <f>VLOOKUP($B268,'HABITATS COMPLEX 6'!$B$15:$I$124,K$1,FALSE)</f>
        <v>0</v>
      </c>
      <c r="L268" s="3" t="str">
        <f>VLOOKUP($B268,'HABITATS COMPLEX 6'!$B$15:$I$124,L$1,FALSE)</f>
        <v/>
      </c>
    </row>
    <row r="269" spans="1:12" ht="15.75" customHeight="1">
      <c r="A269">
        <f t="shared" si="5"/>
        <v>27</v>
      </c>
      <c r="B269" t="str">
        <f>VLOOKUP(A269,ACTIVITIES!$B$2:$C$110,2,FALSE)</f>
        <v>Barge and tug  WTG transportation</v>
      </c>
      <c r="C269" s="1">
        <v>7</v>
      </c>
      <c r="D269" s="1" t="str">
        <f>VLOOKUP(C269,HABITATS!$F$2:$G$13,2,FALSE)</f>
        <v>HABITATS COMPLEX 7</v>
      </c>
      <c r="E269" s="1" t="str">
        <f t="shared" si="6"/>
        <v>HABITATS COMPLEX 7Barge and tug  WTG transportation</v>
      </c>
      <c r="F269" s="3">
        <f>VLOOKUP($B269,'HABITATS COMPLEX 7'!$B$15:$I$124,F$1,FALSE)</f>
        <v>0</v>
      </c>
      <c r="G269" s="3">
        <f>VLOOKUP($B269,'HABITATS COMPLEX 7'!$B$15:$I$124,G$1,FALSE)</f>
        <v>0</v>
      </c>
      <c r="H269" s="3">
        <f>VLOOKUP($B269,'HABITATS COMPLEX 7'!$B$15:$I$124,H$1,FALSE)</f>
        <v>0</v>
      </c>
      <c r="I269" s="3">
        <f>VLOOKUP($B269,'HABITATS COMPLEX 7'!$B$15:$I$124,I$1,FALSE)</f>
        <v>0</v>
      </c>
      <c r="J269" s="3">
        <f>VLOOKUP($B269,'HABITATS COMPLEX 7'!$B$15:$I$124,J$1,FALSE)</f>
        <v>0</v>
      </c>
      <c r="K269" s="3">
        <f>VLOOKUP($B269,'HABITATS COMPLEX 7'!$B$15:$I$124,K$1,FALSE)</f>
        <v>0</v>
      </c>
      <c r="L269" s="3" t="str">
        <f>VLOOKUP($B269,'HABITATS COMPLEX 7'!$B$15:$I$124,L$1,FALSE)</f>
        <v/>
      </c>
    </row>
    <row r="270" spans="1:12" ht="15.75" customHeight="1">
      <c r="A270">
        <f t="shared" ref="A270:A333" si="7">A260+1</f>
        <v>27</v>
      </c>
      <c r="B270" t="str">
        <f>VLOOKUP(A270,ACTIVITIES!$B$2:$C$110,2,FALSE)</f>
        <v>Barge and tug  WTG transportation</v>
      </c>
      <c r="C270" s="1">
        <v>8</v>
      </c>
      <c r="D270" s="1" t="str">
        <f>VLOOKUP(C270,HABITATS!$F$2:$G$13,2,FALSE)</f>
        <v>HABITATS COMPLEX 8</v>
      </c>
      <c r="E270" s="1" t="str">
        <f t="shared" si="6"/>
        <v>HABITATS COMPLEX 8Barge and tug  WTG transportation</v>
      </c>
      <c r="F270" s="3">
        <f>VLOOKUP($B270,'HABITATS COMPLEX 8'!$B$15:$I$124,F$1,FALSE)</f>
        <v>0</v>
      </c>
      <c r="G270" s="3">
        <f>VLOOKUP($B270,'HABITATS COMPLEX 8'!$B$15:$I$124,G$1,FALSE)</f>
        <v>0</v>
      </c>
      <c r="H270" s="3">
        <f>VLOOKUP($B270,'HABITATS COMPLEX 8'!$B$15:$I$124,H$1,FALSE)</f>
        <v>0</v>
      </c>
      <c r="I270" s="3">
        <f>VLOOKUP($B270,'HABITATS COMPLEX 8'!$B$15:$I$124,I$1,FALSE)</f>
        <v>0</v>
      </c>
      <c r="J270" s="3">
        <f>VLOOKUP($B270,'HABITATS COMPLEX 8'!$B$15:$I$124,J$1,FALSE)</f>
        <v>0</v>
      </c>
      <c r="K270" s="3">
        <f>VLOOKUP($B270,'HABITATS COMPLEX 8'!$B$15:$I$124,K$1,FALSE)</f>
        <v>0</v>
      </c>
      <c r="L270" s="3" t="str">
        <f>VLOOKUP($B270,'HABITATS COMPLEX 8'!$B$15:$I$124,L$1,FALSE)</f>
        <v/>
      </c>
    </row>
    <row r="271" spans="1:12" ht="15.75" customHeight="1">
      <c r="A271">
        <f t="shared" si="7"/>
        <v>27</v>
      </c>
      <c r="B271" t="str">
        <f>VLOOKUP(A271,ACTIVITIES!$B$2:$C$110,2,FALSE)</f>
        <v>Barge and tug  WTG transportation</v>
      </c>
      <c r="C271" s="1">
        <v>9</v>
      </c>
      <c r="D271" s="1" t="str">
        <f>VLOOKUP(C271,HABITATS!$F$2:$G$13,2,FALSE)</f>
        <v>HABITATS COMPLEX 9</v>
      </c>
      <c r="E271" s="1" t="str">
        <f t="shared" si="6"/>
        <v>HABITATS COMPLEX 9Barge and tug  WTG transportation</v>
      </c>
      <c r="F271" s="3">
        <f>VLOOKUP($B271,'HABITATS COMPLEX 9'!$B$15:$I$124,F$1,FALSE)</f>
        <v>0</v>
      </c>
      <c r="G271" s="3">
        <f>VLOOKUP($B271,'HABITATS COMPLEX 9'!$B$15:$I$124,G$1,FALSE)</f>
        <v>0</v>
      </c>
      <c r="H271" s="3">
        <f>VLOOKUP($B271,'HABITATS COMPLEX 9'!$B$15:$I$124,H$1,FALSE)</f>
        <v>0</v>
      </c>
      <c r="I271" s="3">
        <f>VLOOKUP($B271,'HABITATS COMPLEX 9'!$B$15:$I$124,I$1,FALSE)</f>
        <v>0</v>
      </c>
      <c r="J271" s="3">
        <f>VLOOKUP($B271,'HABITATS COMPLEX 9'!$B$15:$I$124,J$1,FALSE)</f>
        <v>0</v>
      </c>
      <c r="K271" s="3">
        <f>VLOOKUP($B271,'HABITATS COMPLEX 9'!$B$15:$I$124,K$1,FALSE)</f>
        <v>0</v>
      </c>
      <c r="L271" s="3" t="str">
        <f>VLOOKUP($B271,'HABITATS COMPLEX 9'!$B$15:$I$124,L$1,FALSE)</f>
        <v/>
      </c>
    </row>
    <row r="272" spans="1:12" ht="15.75" customHeight="1">
      <c r="A272">
        <f t="shared" si="7"/>
        <v>27</v>
      </c>
      <c r="B272" t="str">
        <f>VLOOKUP(A272,ACTIVITIES!$B$2:$C$110,2,FALSE)</f>
        <v>Barge and tug  WTG transportation</v>
      </c>
      <c r="C272" s="1">
        <v>10</v>
      </c>
      <c r="D272" s="1" t="str">
        <f>VLOOKUP(C272,HABITATS!$F$2:$G$13,2,FALSE)</f>
        <v>HABITATS COMPLEX 10</v>
      </c>
      <c r="E272" s="1" t="str">
        <f t="shared" si="6"/>
        <v>HABITATS COMPLEX 10Barge and tug  WTG transportation</v>
      </c>
      <c r="F272" s="3">
        <f>VLOOKUP($B272,'HABITATS COMPLEX 10'!$B$15:$I$124,F$1,FALSE)</f>
        <v>0</v>
      </c>
      <c r="G272" s="3">
        <f>VLOOKUP($B272,'HABITATS COMPLEX 10'!$B$15:$I$124,G$1,FALSE)</f>
        <v>0</v>
      </c>
      <c r="H272" s="3">
        <f>VLOOKUP($B272,'HABITATS COMPLEX 10'!$B$15:$I$124,H$1,FALSE)</f>
        <v>0</v>
      </c>
      <c r="I272" s="3">
        <f>VLOOKUP($B272,'HABITATS COMPLEX 10'!$B$15:$I$124,I$1,FALSE)</f>
        <v>0</v>
      </c>
      <c r="J272" s="3">
        <f>VLOOKUP($B272,'HABITATS COMPLEX 10'!$B$15:$I$124,J$1,FALSE)</f>
        <v>0</v>
      </c>
      <c r="K272" s="3">
        <f>VLOOKUP($B272,'HABITATS COMPLEX 10'!$B$15:$I$124,K$1,FALSE)</f>
        <v>0</v>
      </c>
      <c r="L272" s="3" t="str">
        <f>VLOOKUP($B272,'HABITATS COMPLEX 10'!$B$15:$I$124,L$1,FALSE)</f>
        <v/>
      </c>
    </row>
    <row r="273" spans="1:12" ht="15.75" customHeight="1">
      <c r="A273">
        <f t="shared" si="7"/>
        <v>28</v>
      </c>
      <c r="B273" t="str">
        <f>VLOOKUP(A273,ACTIVITIES!$B$2:$C$110,2,FALSE)</f>
        <v>WTG installation 5 weeks/WTG</v>
      </c>
      <c r="C273" s="1">
        <v>1</v>
      </c>
      <c r="D273" s="1" t="str">
        <f>VLOOKUP(C273,HABITATS!$F$2:$G$13,2,FALSE)</f>
        <v>Coastal Uplands</v>
      </c>
      <c r="E273" s="1" t="str">
        <f t="shared" si="6"/>
        <v>Coastal UplandsWTG installation 5 weeks/WTG</v>
      </c>
      <c r="F273" s="3">
        <f>VLOOKUP($B273,'COASTAL UPLANDS'!$B$15:$I$124,F$1,FALSE)</f>
        <v>0</v>
      </c>
      <c r="G273" s="3">
        <f>VLOOKUP($B273,'COASTAL UPLANDS'!$B$15:$I$124,G$1,FALSE)</f>
        <v>0</v>
      </c>
      <c r="H273" s="3">
        <f>VLOOKUP($B273,'COASTAL UPLANDS'!$B$15:$I$124,H$1,FALSE)</f>
        <v>0</v>
      </c>
      <c r="I273" s="3">
        <f>VLOOKUP($B273,'COASTAL UPLANDS'!$B$15:$I$124,I$1,FALSE)</f>
        <v>0</v>
      </c>
      <c r="J273" s="3">
        <f>VLOOKUP($B273,'COASTAL UPLANDS'!$B$15:$I$124,J$1,FALSE)</f>
        <v>0</v>
      </c>
      <c r="K273" s="3">
        <f>VLOOKUP($B273,'COASTAL UPLANDS'!$B$15:$I$124,K$1,FALSE)</f>
        <v>0</v>
      </c>
      <c r="L273" s="3">
        <f>VLOOKUP($B273,'COASTAL UPLANDS'!$B$15:$I$124,L$1,FALSE)</f>
        <v>0</v>
      </c>
    </row>
    <row r="274" spans="1:12" ht="15.75" customHeight="1">
      <c r="A274">
        <f t="shared" si="7"/>
        <v>28</v>
      </c>
      <c r="B274" t="str">
        <f>VLOOKUP(A274,ACTIVITIES!$B$2:$C$110,2,FALSE)</f>
        <v>WTG installation 5 weeks/WTG</v>
      </c>
      <c r="C274" s="1">
        <v>2</v>
      </c>
      <c r="D274" s="1" t="str">
        <f>VLOOKUP(C274,HABITATS!$F$2:$G$13,2,FALSE)</f>
        <v>Beaches &amp; Dunes</v>
      </c>
      <c r="E274" s="1" t="str">
        <f t="shared" si="6"/>
        <v>Beaches &amp; DunesWTG installation 5 weeks/WTG</v>
      </c>
      <c r="F274" s="3">
        <f>VLOOKUP($B274,'BEACHES &amp; DUNES'!$B$15:$I$124,F$1,FALSE)</f>
        <v>1</v>
      </c>
      <c r="G274" s="3">
        <f>VLOOKUP($B274,'BEACHES &amp; DUNES'!$B$15:$I$124,G$1,FALSE)</f>
        <v>1</v>
      </c>
      <c r="H274" s="3">
        <f>VLOOKUP($B274,'BEACHES &amp; DUNES'!$B$15:$I$124,H$1,FALSE)</f>
        <v>0</v>
      </c>
      <c r="I274" s="3">
        <f>VLOOKUP($B274,'BEACHES &amp; DUNES'!$B$15:$I$124,I$1,FALSE)</f>
        <v>0</v>
      </c>
      <c r="J274" s="3">
        <f>VLOOKUP($B274,'BEACHES &amp; DUNES'!$B$15:$I$124,J$1,FALSE)</f>
        <v>0</v>
      </c>
      <c r="K274" s="3">
        <f>VLOOKUP($B274,'BEACHES &amp; DUNES'!$B$15:$I$124,K$1,FALSE)</f>
        <v>1</v>
      </c>
      <c r="L274" s="3">
        <f>VLOOKUP($B274,'BEACHES &amp; DUNES'!$B$15:$I$124,L$1,FALSE)</f>
        <v>1</v>
      </c>
    </row>
    <row r="275" spans="1:12" ht="15.75" customHeight="1">
      <c r="A275">
        <f t="shared" si="7"/>
        <v>28</v>
      </c>
      <c r="B275" t="str">
        <f>VLOOKUP(A275,ACTIVITIES!$B$2:$C$110,2,FALSE)</f>
        <v>WTG installation 5 weeks/WTG</v>
      </c>
      <c r="C275" s="1">
        <v>3</v>
      </c>
      <c r="D275" s="1" t="str">
        <f>VLOOKUP(C275,HABITATS!$F$2:$G$13,2,FALSE)</f>
        <v>Tidal flats &amp; Rocky Intertidal</v>
      </c>
      <c r="E275" s="1" t="str">
        <f t="shared" si="6"/>
        <v>Tidal flats &amp; Rocky IntertidalWTG installation 5 weeks/WTG</v>
      </c>
      <c r="F275" s="3">
        <f>VLOOKUP($B275,'TIDAL FLATS &amp; ROCKY INTERTIDAL'!$B$15:$I$124,F$1,FALSE)</f>
        <v>1</v>
      </c>
      <c r="G275" s="3">
        <f>VLOOKUP($B275,'TIDAL FLATS &amp; ROCKY INTERTIDAL'!$B$15:$I$124,G$1,FALSE)</f>
        <v>1</v>
      </c>
      <c r="H275" s="3">
        <f>VLOOKUP($B275,'TIDAL FLATS &amp; ROCKY INTERTIDAL'!$B$15:$I$124,H$1,FALSE)</f>
        <v>0</v>
      </c>
      <c r="I275" s="3">
        <f>VLOOKUP($B275,'TIDAL FLATS &amp; ROCKY INTERTIDAL'!$B$15:$I$124,I$1,FALSE)</f>
        <v>0</v>
      </c>
      <c r="J275" s="3">
        <f>VLOOKUP($B275,'TIDAL FLATS &amp; ROCKY INTERTIDAL'!$B$15:$I$124,J$1,FALSE)</f>
        <v>0</v>
      </c>
      <c r="K275" s="3">
        <f>VLOOKUP($B275,'TIDAL FLATS &amp; ROCKY INTERTIDAL'!$B$15:$I$124,K$1,FALSE)</f>
        <v>1</v>
      </c>
      <c r="L275" s="3">
        <f>VLOOKUP($B275,'TIDAL FLATS &amp; ROCKY INTERTIDAL'!$B$15:$I$124,L$1,FALSE)</f>
        <v>1</v>
      </c>
    </row>
    <row r="276" spans="1:12" ht="15.75" customHeight="1">
      <c r="A276">
        <f t="shared" si="7"/>
        <v>28</v>
      </c>
      <c r="B276" t="str">
        <f>VLOOKUP(A276,ACTIVITIES!$B$2:$C$110,2,FALSE)</f>
        <v>WTG installation 5 weeks/WTG</v>
      </c>
      <c r="C276" s="1">
        <v>4</v>
      </c>
      <c r="D276" s="1" t="str">
        <f>VLOOKUP(C276,HABITATS!$F$2:$G$13,2,FALSE)</f>
        <v>Marshes</v>
      </c>
      <c r="E276" s="1" t="str">
        <f t="shared" si="6"/>
        <v>MarshesWTG installation 5 weeks/WTG</v>
      </c>
      <c r="F276" s="3">
        <f>VLOOKUP($B276,MARSHES!$B$15:$I$124,F$1,FALSE)</f>
        <v>1</v>
      </c>
      <c r="G276" s="3">
        <f>VLOOKUP($B276,MARSHES!$B$15:$I$124,G$1,FALSE)</f>
        <v>2</v>
      </c>
      <c r="H276" s="3">
        <f>VLOOKUP($B276,MARSHES!$B$15:$I$124,H$1,FALSE)</f>
        <v>0</v>
      </c>
      <c r="I276" s="3">
        <f>VLOOKUP($B276,MARSHES!$B$15:$I$124,I$1,FALSE)</f>
        <v>0</v>
      </c>
      <c r="J276" s="3">
        <f>VLOOKUP($B276,MARSHES!$B$15:$I$124,J$1,FALSE)</f>
        <v>0</v>
      </c>
      <c r="K276" s="3">
        <f>VLOOKUP($B276,MARSHES!$B$15:$I$124,K$1,FALSE)</f>
        <v>1</v>
      </c>
      <c r="L276" s="3">
        <f>VLOOKUP($B276,MARSHES!$B$15:$I$124,L$1,FALSE)</f>
        <v>2</v>
      </c>
    </row>
    <row r="277" spans="1:12" ht="15.75" customHeight="1">
      <c r="A277">
        <f t="shared" si="7"/>
        <v>28</v>
      </c>
      <c r="B277" t="str">
        <f>VLOOKUP(A277,ACTIVITIES!$B$2:$C$110,2,FALSE)</f>
        <v>WTG installation 5 weeks/WTG</v>
      </c>
      <c r="C277" s="1">
        <v>5</v>
      </c>
      <c r="D277" s="1" t="str">
        <f>VLOOKUP(C277,HABITATS!$F$2:$G$13,2,FALSE)</f>
        <v>Submersed Habitats</v>
      </c>
      <c r="E277" s="1" t="str">
        <f t="shared" si="6"/>
        <v>Submersed HabitatsWTG installation 5 weeks/WTG</v>
      </c>
      <c r="F277" s="3">
        <f>VLOOKUP($B277,'SUBMERSED HABITATS'!$B$15:$I$124,F$1,FALSE)</f>
        <v>1</v>
      </c>
      <c r="G277" s="3">
        <f>VLOOKUP($B277,'SUBMERSED HABITATS'!$B$15:$I$124,G$1,FALSE)</f>
        <v>1</v>
      </c>
      <c r="H277" s="3">
        <f>VLOOKUP($B277,'SUBMERSED HABITATS'!$B$15:$I$124,H$1,FALSE)</f>
        <v>0</v>
      </c>
      <c r="I277" s="3">
        <f>VLOOKUP($B277,'SUBMERSED HABITATS'!$B$15:$I$124,I$1,FALSE)</f>
        <v>0</v>
      </c>
      <c r="J277" s="3">
        <f>VLOOKUP($B277,'SUBMERSED HABITATS'!$B$15:$I$124,J$1,FALSE)</f>
        <v>0</v>
      </c>
      <c r="K277" s="3">
        <f>VLOOKUP($B277,'SUBMERSED HABITATS'!$B$15:$I$124,K$1,FALSE)</f>
        <v>1</v>
      </c>
      <c r="L277" s="3">
        <f>VLOOKUP($B277,'SUBMERSED HABITATS'!$B$15:$I$124,L$1,FALSE)</f>
        <v>1</v>
      </c>
    </row>
    <row r="278" spans="1:12" ht="15.75" customHeight="1">
      <c r="A278">
        <f t="shared" si="7"/>
        <v>28</v>
      </c>
      <c r="B278" t="str">
        <f>VLOOKUP(A278,ACTIVITIES!$B$2:$C$110,2,FALSE)</f>
        <v>WTG installation 5 weeks/WTG</v>
      </c>
      <c r="C278" s="1">
        <v>6</v>
      </c>
      <c r="D278" s="1" t="str">
        <f>VLOOKUP(C278,HABITATS!$F$2:$G$13,2,FALSE)</f>
        <v>HABITATS COMPLEX 6</v>
      </c>
      <c r="E278" s="1" t="str">
        <f t="shared" si="6"/>
        <v>HABITATS COMPLEX 6WTG installation 5 weeks/WTG</v>
      </c>
      <c r="F278" s="3">
        <f>VLOOKUP($B278,'HABITATS COMPLEX 6'!$B$15:$I$124,F$1,FALSE)</f>
        <v>0</v>
      </c>
      <c r="G278" s="3">
        <f>VLOOKUP($B278,'HABITATS COMPLEX 6'!$B$15:$I$124,G$1,FALSE)</f>
        <v>0</v>
      </c>
      <c r="H278" s="3">
        <f>VLOOKUP($B278,'HABITATS COMPLEX 6'!$B$15:$I$124,H$1,FALSE)</f>
        <v>0</v>
      </c>
      <c r="I278" s="3">
        <f>VLOOKUP($B278,'HABITATS COMPLEX 6'!$B$15:$I$124,I$1,FALSE)</f>
        <v>0</v>
      </c>
      <c r="J278" s="3">
        <f>VLOOKUP($B278,'HABITATS COMPLEX 6'!$B$15:$I$124,J$1,FALSE)</f>
        <v>0</v>
      </c>
      <c r="K278" s="3">
        <f>VLOOKUP($B278,'HABITATS COMPLEX 6'!$B$15:$I$124,K$1,FALSE)</f>
        <v>0</v>
      </c>
      <c r="L278" s="3" t="str">
        <f>VLOOKUP($B278,'HABITATS COMPLEX 6'!$B$15:$I$124,L$1,FALSE)</f>
        <v/>
      </c>
    </row>
    <row r="279" spans="1:12" ht="15.75" customHeight="1">
      <c r="A279">
        <f t="shared" si="7"/>
        <v>28</v>
      </c>
      <c r="B279" t="str">
        <f>VLOOKUP(A279,ACTIVITIES!$B$2:$C$110,2,FALSE)</f>
        <v>WTG installation 5 weeks/WTG</v>
      </c>
      <c r="C279" s="1">
        <v>7</v>
      </c>
      <c r="D279" s="1" t="str">
        <f>VLOOKUP(C279,HABITATS!$F$2:$G$13,2,FALSE)</f>
        <v>HABITATS COMPLEX 7</v>
      </c>
      <c r="E279" s="1" t="str">
        <f t="shared" si="6"/>
        <v>HABITATS COMPLEX 7WTG installation 5 weeks/WTG</v>
      </c>
      <c r="F279" s="3">
        <f>VLOOKUP($B279,'HABITATS COMPLEX 7'!$B$15:$I$124,F$1,FALSE)</f>
        <v>0</v>
      </c>
      <c r="G279" s="3">
        <f>VLOOKUP($B279,'HABITATS COMPLEX 7'!$B$15:$I$124,G$1,FALSE)</f>
        <v>0</v>
      </c>
      <c r="H279" s="3">
        <f>VLOOKUP($B279,'HABITATS COMPLEX 7'!$B$15:$I$124,H$1,FALSE)</f>
        <v>0</v>
      </c>
      <c r="I279" s="3">
        <f>VLOOKUP($B279,'HABITATS COMPLEX 7'!$B$15:$I$124,I$1,FALSE)</f>
        <v>0</v>
      </c>
      <c r="J279" s="3">
        <f>VLOOKUP($B279,'HABITATS COMPLEX 7'!$B$15:$I$124,J$1,FALSE)</f>
        <v>0</v>
      </c>
      <c r="K279" s="3">
        <f>VLOOKUP($B279,'HABITATS COMPLEX 7'!$B$15:$I$124,K$1,FALSE)</f>
        <v>0</v>
      </c>
      <c r="L279" s="3" t="str">
        <f>VLOOKUP($B279,'HABITATS COMPLEX 7'!$B$15:$I$124,L$1,FALSE)</f>
        <v/>
      </c>
    </row>
    <row r="280" spans="1:12" ht="15.75" customHeight="1">
      <c r="A280">
        <f t="shared" si="7"/>
        <v>28</v>
      </c>
      <c r="B280" t="str">
        <f>VLOOKUP(A280,ACTIVITIES!$B$2:$C$110,2,FALSE)</f>
        <v>WTG installation 5 weeks/WTG</v>
      </c>
      <c r="C280" s="1">
        <v>8</v>
      </c>
      <c r="D280" s="1" t="str">
        <f>VLOOKUP(C280,HABITATS!$F$2:$G$13,2,FALSE)</f>
        <v>HABITATS COMPLEX 8</v>
      </c>
      <c r="E280" s="1" t="str">
        <f t="shared" si="6"/>
        <v>HABITATS COMPLEX 8WTG installation 5 weeks/WTG</v>
      </c>
      <c r="F280" s="3">
        <f>VLOOKUP($B280,'HABITATS COMPLEX 8'!$B$15:$I$124,F$1,FALSE)</f>
        <v>0</v>
      </c>
      <c r="G280" s="3">
        <f>VLOOKUP($B280,'HABITATS COMPLEX 8'!$B$15:$I$124,G$1,FALSE)</f>
        <v>0</v>
      </c>
      <c r="H280" s="3">
        <f>VLOOKUP($B280,'HABITATS COMPLEX 8'!$B$15:$I$124,H$1,FALSE)</f>
        <v>0</v>
      </c>
      <c r="I280" s="3">
        <f>VLOOKUP($B280,'HABITATS COMPLEX 8'!$B$15:$I$124,I$1,FALSE)</f>
        <v>0</v>
      </c>
      <c r="J280" s="3">
        <f>VLOOKUP($B280,'HABITATS COMPLEX 8'!$B$15:$I$124,J$1,FALSE)</f>
        <v>0</v>
      </c>
      <c r="K280" s="3">
        <f>VLOOKUP($B280,'HABITATS COMPLEX 8'!$B$15:$I$124,K$1,FALSE)</f>
        <v>0</v>
      </c>
      <c r="L280" s="3" t="str">
        <f>VLOOKUP($B280,'HABITATS COMPLEX 8'!$B$15:$I$124,L$1,FALSE)</f>
        <v/>
      </c>
    </row>
    <row r="281" spans="1:12" ht="15.75" customHeight="1">
      <c r="A281">
        <f t="shared" si="7"/>
        <v>28</v>
      </c>
      <c r="B281" t="str">
        <f>VLOOKUP(A281,ACTIVITIES!$B$2:$C$110,2,FALSE)</f>
        <v>WTG installation 5 weeks/WTG</v>
      </c>
      <c r="C281" s="1">
        <v>9</v>
      </c>
      <c r="D281" s="1" t="str">
        <f>VLOOKUP(C281,HABITATS!$F$2:$G$13,2,FALSE)</f>
        <v>HABITATS COMPLEX 9</v>
      </c>
      <c r="E281" s="1" t="str">
        <f t="shared" si="6"/>
        <v>HABITATS COMPLEX 9WTG installation 5 weeks/WTG</v>
      </c>
      <c r="F281" s="3">
        <f>VLOOKUP($B281,'HABITATS COMPLEX 9'!$B$15:$I$124,F$1,FALSE)</f>
        <v>0</v>
      </c>
      <c r="G281" s="3">
        <f>VLOOKUP($B281,'HABITATS COMPLEX 9'!$B$15:$I$124,G$1,FALSE)</f>
        <v>0</v>
      </c>
      <c r="H281" s="3">
        <f>VLOOKUP($B281,'HABITATS COMPLEX 9'!$B$15:$I$124,H$1,FALSE)</f>
        <v>0</v>
      </c>
      <c r="I281" s="3">
        <f>VLOOKUP($B281,'HABITATS COMPLEX 9'!$B$15:$I$124,I$1,FALSE)</f>
        <v>0</v>
      </c>
      <c r="J281" s="3">
        <f>VLOOKUP($B281,'HABITATS COMPLEX 9'!$B$15:$I$124,J$1,FALSE)</f>
        <v>0</v>
      </c>
      <c r="K281" s="3">
        <f>VLOOKUP($B281,'HABITATS COMPLEX 9'!$B$15:$I$124,K$1,FALSE)</f>
        <v>0</v>
      </c>
      <c r="L281" s="3" t="str">
        <f>VLOOKUP($B281,'HABITATS COMPLEX 9'!$B$15:$I$124,L$1,FALSE)</f>
        <v/>
      </c>
    </row>
    <row r="282" spans="1:12" ht="15.75" customHeight="1">
      <c r="A282">
        <f t="shared" si="7"/>
        <v>28</v>
      </c>
      <c r="B282" t="str">
        <f>VLOOKUP(A282,ACTIVITIES!$B$2:$C$110,2,FALSE)</f>
        <v>WTG installation 5 weeks/WTG</v>
      </c>
      <c r="C282" s="1">
        <v>10</v>
      </c>
      <c r="D282" s="1" t="str">
        <f>VLOOKUP(C282,HABITATS!$F$2:$G$13,2,FALSE)</f>
        <v>HABITATS COMPLEX 10</v>
      </c>
      <c r="E282" s="1" t="str">
        <f t="shared" si="6"/>
        <v>HABITATS COMPLEX 10WTG installation 5 weeks/WTG</v>
      </c>
      <c r="F282" s="3">
        <f>VLOOKUP($B282,'HABITATS COMPLEX 10'!$B$15:$I$124,F$1,FALSE)</f>
        <v>0</v>
      </c>
      <c r="G282" s="3">
        <f>VLOOKUP($B282,'HABITATS COMPLEX 10'!$B$15:$I$124,G$1,FALSE)</f>
        <v>0</v>
      </c>
      <c r="H282" s="3">
        <f>VLOOKUP($B282,'HABITATS COMPLEX 10'!$B$15:$I$124,H$1,FALSE)</f>
        <v>0</v>
      </c>
      <c r="I282" s="3">
        <f>VLOOKUP($B282,'HABITATS COMPLEX 10'!$B$15:$I$124,I$1,FALSE)</f>
        <v>0</v>
      </c>
      <c r="J282" s="3">
        <f>VLOOKUP($B282,'HABITATS COMPLEX 10'!$B$15:$I$124,J$1,FALSE)</f>
        <v>0</v>
      </c>
      <c r="K282" s="3">
        <f>VLOOKUP($B282,'HABITATS COMPLEX 10'!$B$15:$I$124,K$1,FALSE)</f>
        <v>0</v>
      </c>
      <c r="L282" s="3" t="str">
        <f>VLOOKUP($B282,'HABITATS COMPLEX 10'!$B$15:$I$124,L$1,FALSE)</f>
        <v/>
      </c>
    </row>
    <row r="283" spans="1:12" ht="15.75" customHeight="1">
      <c r="A283">
        <f t="shared" si="7"/>
        <v>29</v>
      </c>
      <c r="B283" t="str">
        <f>VLOOKUP(A283,ACTIVITIES!$B$2:$C$110,2,FALSE)</f>
        <v>Crew boat travel</v>
      </c>
      <c r="C283" s="1">
        <v>1</v>
      </c>
      <c r="D283" s="1" t="str">
        <f>VLOOKUP(C283,HABITATS!$F$2:$G$13,2,FALSE)</f>
        <v>Coastal Uplands</v>
      </c>
      <c r="E283" s="1" t="str">
        <f t="shared" si="6"/>
        <v>Coastal UplandsCrew boat travel</v>
      </c>
      <c r="F283" s="3">
        <f>VLOOKUP($B283,'COASTAL UPLANDS'!$B$15:$I$124,F$1,FALSE)</f>
        <v>0</v>
      </c>
      <c r="G283" s="3">
        <f>VLOOKUP($B283,'COASTAL UPLANDS'!$B$15:$I$124,G$1,FALSE)</f>
        <v>0</v>
      </c>
      <c r="H283" s="3">
        <f>VLOOKUP($B283,'COASTAL UPLANDS'!$B$15:$I$124,H$1,FALSE)</f>
        <v>0</v>
      </c>
      <c r="I283" s="3">
        <f>VLOOKUP($B283,'COASTAL UPLANDS'!$B$15:$I$124,I$1,FALSE)</f>
        <v>0</v>
      </c>
      <c r="J283" s="3">
        <f>VLOOKUP($B283,'COASTAL UPLANDS'!$B$15:$I$124,J$1,FALSE)</f>
        <v>0</v>
      </c>
      <c r="K283" s="3">
        <f>VLOOKUP($B283,'COASTAL UPLANDS'!$B$15:$I$124,K$1,FALSE)</f>
        <v>0</v>
      </c>
      <c r="L283" s="3">
        <f>VLOOKUP($B283,'COASTAL UPLANDS'!$B$15:$I$124,L$1,FALSE)</f>
        <v>0</v>
      </c>
    </row>
    <row r="284" spans="1:12" ht="15.75" customHeight="1">
      <c r="A284">
        <f t="shared" si="7"/>
        <v>29</v>
      </c>
      <c r="B284" t="str">
        <f>VLOOKUP(A284,ACTIVITIES!$B$2:$C$110,2,FALSE)</f>
        <v>Crew boat travel</v>
      </c>
      <c r="C284" s="1">
        <v>2</v>
      </c>
      <c r="D284" s="1" t="str">
        <f>VLOOKUP(C284,HABITATS!$F$2:$G$13,2,FALSE)</f>
        <v>Beaches &amp; Dunes</v>
      </c>
      <c r="E284" s="1" t="str">
        <f t="shared" si="6"/>
        <v>Beaches &amp; DunesCrew boat travel</v>
      </c>
      <c r="F284" s="3">
        <f>VLOOKUP($B284,'BEACHES &amp; DUNES'!$B$15:$I$124,F$1,FALSE)</f>
        <v>1</v>
      </c>
      <c r="G284" s="3">
        <f>VLOOKUP($B284,'BEACHES &amp; DUNES'!$B$15:$I$124,G$1,FALSE)</f>
        <v>1</v>
      </c>
      <c r="H284" s="3">
        <f>VLOOKUP($B284,'BEACHES &amp; DUNES'!$B$15:$I$124,H$1,FALSE)</f>
        <v>0</v>
      </c>
      <c r="I284" s="3">
        <f>VLOOKUP($B284,'BEACHES &amp; DUNES'!$B$15:$I$124,I$1,FALSE)</f>
        <v>0</v>
      </c>
      <c r="J284" s="3">
        <f>VLOOKUP($B284,'BEACHES &amp; DUNES'!$B$15:$I$124,J$1,FALSE)</f>
        <v>0</v>
      </c>
      <c r="K284" s="3">
        <f>VLOOKUP($B284,'BEACHES &amp; DUNES'!$B$15:$I$124,K$1,FALSE)</f>
        <v>1</v>
      </c>
      <c r="L284" s="3">
        <f>VLOOKUP($B284,'BEACHES &amp; DUNES'!$B$15:$I$124,L$1,FALSE)</f>
        <v>1</v>
      </c>
    </row>
    <row r="285" spans="1:12" ht="15.75" customHeight="1">
      <c r="A285">
        <f t="shared" si="7"/>
        <v>29</v>
      </c>
      <c r="B285" t="str">
        <f>VLOOKUP(A285,ACTIVITIES!$B$2:$C$110,2,FALSE)</f>
        <v>Crew boat travel</v>
      </c>
      <c r="C285" s="1">
        <v>3</v>
      </c>
      <c r="D285" s="1" t="str">
        <f>VLOOKUP(C285,HABITATS!$F$2:$G$13,2,FALSE)</f>
        <v>Tidal flats &amp; Rocky Intertidal</v>
      </c>
      <c r="E285" s="1" t="str">
        <f t="shared" si="6"/>
        <v>Tidal flats &amp; Rocky IntertidalCrew boat travel</v>
      </c>
      <c r="F285" s="3">
        <f>VLOOKUP($B285,'TIDAL FLATS &amp; ROCKY INTERTIDAL'!$B$15:$I$124,F$1,FALSE)</f>
        <v>1</v>
      </c>
      <c r="G285" s="3">
        <f>VLOOKUP($B285,'TIDAL FLATS &amp; ROCKY INTERTIDAL'!$B$15:$I$124,G$1,FALSE)</f>
        <v>1</v>
      </c>
      <c r="H285" s="3">
        <f>VLOOKUP($B285,'TIDAL FLATS &amp; ROCKY INTERTIDAL'!$B$15:$I$124,H$1,FALSE)</f>
        <v>0</v>
      </c>
      <c r="I285" s="3">
        <f>VLOOKUP($B285,'TIDAL FLATS &amp; ROCKY INTERTIDAL'!$B$15:$I$124,I$1,FALSE)</f>
        <v>0</v>
      </c>
      <c r="J285" s="3">
        <f>VLOOKUP($B285,'TIDAL FLATS &amp; ROCKY INTERTIDAL'!$B$15:$I$124,J$1,FALSE)</f>
        <v>0</v>
      </c>
      <c r="K285" s="3">
        <f>VLOOKUP($B285,'TIDAL FLATS &amp; ROCKY INTERTIDAL'!$B$15:$I$124,K$1,FALSE)</f>
        <v>1</v>
      </c>
      <c r="L285" s="3">
        <f>VLOOKUP($B285,'TIDAL FLATS &amp; ROCKY INTERTIDAL'!$B$15:$I$124,L$1,FALSE)</f>
        <v>1</v>
      </c>
    </row>
    <row r="286" spans="1:12" ht="15.75" customHeight="1">
      <c r="A286">
        <f t="shared" si="7"/>
        <v>29</v>
      </c>
      <c r="B286" t="str">
        <f>VLOOKUP(A286,ACTIVITIES!$B$2:$C$110,2,FALSE)</f>
        <v>Crew boat travel</v>
      </c>
      <c r="C286" s="1">
        <v>4</v>
      </c>
      <c r="D286" s="1" t="str">
        <f>VLOOKUP(C286,HABITATS!$F$2:$G$13,2,FALSE)</f>
        <v>Marshes</v>
      </c>
      <c r="E286" s="1" t="str">
        <f t="shared" si="6"/>
        <v>MarshesCrew boat travel</v>
      </c>
      <c r="F286" s="3">
        <f>VLOOKUP($B286,MARSHES!$B$15:$I$124,F$1,FALSE)</f>
        <v>1</v>
      </c>
      <c r="G286" s="3">
        <f>VLOOKUP($B286,MARSHES!$B$15:$I$124,G$1,FALSE)</f>
        <v>2</v>
      </c>
      <c r="H286" s="3">
        <f>VLOOKUP($B286,MARSHES!$B$15:$I$124,H$1,FALSE)</f>
        <v>0</v>
      </c>
      <c r="I286" s="3">
        <f>VLOOKUP($B286,MARSHES!$B$15:$I$124,I$1,FALSE)</f>
        <v>0</v>
      </c>
      <c r="J286" s="3">
        <f>VLOOKUP($B286,MARSHES!$B$15:$I$124,J$1,FALSE)</f>
        <v>0</v>
      </c>
      <c r="K286" s="3">
        <f>VLOOKUP($B286,MARSHES!$B$15:$I$124,K$1,FALSE)</f>
        <v>1</v>
      </c>
      <c r="L286" s="3">
        <f>VLOOKUP($B286,MARSHES!$B$15:$I$124,L$1,FALSE)</f>
        <v>2</v>
      </c>
    </row>
    <row r="287" spans="1:12" ht="15.75" customHeight="1">
      <c r="A287">
        <f t="shared" si="7"/>
        <v>29</v>
      </c>
      <c r="B287" t="str">
        <f>VLOOKUP(A287,ACTIVITIES!$B$2:$C$110,2,FALSE)</f>
        <v>Crew boat travel</v>
      </c>
      <c r="C287" s="1">
        <v>5</v>
      </c>
      <c r="D287" s="1" t="str">
        <f>VLOOKUP(C287,HABITATS!$F$2:$G$13,2,FALSE)</f>
        <v>Submersed Habitats</v>
      </c>
      <c r="E287" s="1" t="str">
        <f t="shared" si="6"/>
        <v>Submersed HabitatsCrew boat travel</v>
      </c>
      <c r="F287" s="3">
        <f>VLOOKUP($B287,'SUBMERSED HABITATS'!$B$15:$I$124,F$1,FALSE)</f>
        <v>1</v>
      </c>
      <c r="G287" s="3">
        <f>VLOOKUP($B287,'SUBMERSED HABITATS'!$B$15:$I$124,G$1,FALSE)</f>
        <v>1</v>
      </c>
      <c r="H287" s="3">
        <f>VLOOKUP($B287,'SUBMERSED HABITATS'!$B$15:$I$124,H$1,FALSE)</f>
        <v>0</v>
      </c>
      <c r="I287" s="3">
        <f>VLOOKUP($B287,'SUBMERSED HABITATS'!$B$15:$I$124,I$1,FALSE)</f>
        <v>0</v>
      </c>
      <c r="J287" s="3">
        <f>VLOOKUP($B287,'SUBMERSED HABITATS'!$B$15:$I$124,J$1,FALSE)</f>
        <v>0</v>
      </c>
      <c r="K287" s="3">
        <f>VLOOKUP($B287,'SUBMERSED HABITATS'!$B$15:$I$124,K$1,FALSE)</f>
        <v>1</v>
      </c>
      <c r="L287" s="3">
        <f>VLOOKUP($B287,'SUBMERSED HABITATS'!$B$15:$I$124,L$1,FALSE)</f>
        <v>1</v>
      </c>
    </row>
    <row r="288" spans="1:12" ht="15.75" customHeight="1">
      <c r="A288">
        <f t="shared" si="7"/>
        <v>29</v>
      </c>
      <c r="B288" t="str">
        <f>VLOOKUP(A288,ACTIVITIES!$B$2:$C$110,2,FALSE)</f>
        <v>Crew boat travel</v>
      </c>
      <c r="C288" s="1">
        <v>6</v>
      </c>
      <c r="D288" s="1" t="str">
        <f>VLOOKUP(C288,HABITATS!$F$2:$G$13,2,FALSE)</f>
        <v>HABITATS COMPLEX 6</v>
      </c>
      <c r="E288" s="1" t="str">
        <f t="shared" si="6"/>
        <v>HABITATS COMPLEX 6Crew boat travel</v>
      </c>
      <c r="F288" s="3">
        <f>VLOOKUP($B288,'HABITATS COMPLEX 6'!$B$15:$I$124,F$1,FALSE)</f>
        <v>0</v>
      </c>
      <c r="G288" s="3">
        <f>VLOOKUP($B288,'HABITATS COMPLEX 6'!$B$15:$I$124,G$1,FALSE)</f>
        <v>0</v>
      </c>
      <c r="H288" s="3">
        <f>VLOOKUP($B288,'HABITATS COMPLEX 6'!$B$15:$I$124,H$1,FALSE)</f>
        <v>0</v>
      </c>
      <c r="I288" s="3">
        <f>VLOOKUP($B288,'HABITATS COMPLEX 6'!$B$15:$I$124,I$1,FALSE)</f>
        <v>0</v>
      </c>
      <c r="J288" s="3">
        <f>VLOOKUP($B288,'HABITATS COMPLEX 6'!$B$15:$I$124,J$1,FALSE)</f>
        <v>0</v>
      </c>
      <c r="K288" s="3">
        <f>VLOOKUP($B288,'HABITATS COMPLEX 6'!$B$15:$I$124,K$1,FALSE)</f>
        <v>0</v>
      </c>
      <c r="L288" s="3" t="str">
        <f>VLOOKUP($B288,'HABITATS COMPLEX 6'!$B$15:$I$124,L$1,FALSE)</f>
        <v/>
      </c>
    </row>
    <row r="289" spans="1:12" ht="15.75" customHeight="1">
      <c r="A289">
        <f t="shared" si="7"/>
        <v>29</v>
      </c>
      <c r="B289" t="str">
        <f>VLOOKUP(A289,ACTIVITIES!$B$2:$C$110,2,FALSE)</f>
        <v>Crew boat travel</v>
      </c>
      <c r="C289" s="1">
        <v>7</v>
      </c>
      <c r="D289" s="1" t="str">
        <f>VLOOKUP(C289,HABITATS!$F$2:$G$13,2,FALSE)</f>
        <v>HABITATS COMPLEX 7</v>
      </c>
      <c r="E289" s="1" t="str">
        <f t="shared" si="6"/>
        <v>HABITATS COMPLEX 7Crew boat travel</v>
      </c>
      <c r="F289" s="3">
        <f>VLOOKUP($B289,'HABITATS COMPLEX 7'!$B$15:$I$124,F$1,FALSE)</f>
        <v>0</v>
      </c>
      <c r="G289" s="3">
        <f>VLOOKUP($B289,'HABITATS COMPLEX 7'!$B$15:$I$124,G$1,FALSE)</f>
        <v>0</v>
      </c>
      <c r="H289" s="3">
        <f>VLOOKUP($B289,'HABITATS COMPLEX 7'!$B$15:$I$124,H$1,FALSE)</f>
        <v>0</v>
      </c>
      <c r="I289" s="3">
        <f>VLOOKUP($B289,'HABITATS COMPLEX 7'!$B$15:$I$124,I$1,FALSE)</f>
        <v>0</v>
      </c>
      <c r="J289" s="3">
        <f>VLOOKUP($B289,'HABITATS COMPLEX 7'!$B$15:$I$124,J$1,FALSE)</f>
        <v>0</v>
      </c>
      <c r="K289" s="3">
        <f>VLOOKUP($B289,'HABITATS COMPLEX 7'!$B$15:$I$124,K$1,FALSE)</f>
        <v>0</v>
      </c>
      <c r="L289" s="3" t="str">
        <f>VLOOKUP($B289,'HABITATS COMPLEX 7'!$B$15:$I$124,L$1,FALSE)</f>
        <v/>
      </c>
    </row>
    <row r="290" spans="1:12" ht="15.75" customHeight="1">
      <c r="A290">
        <f t="shared" si="7"/>
        <v>29</v>
      </c>
      <c r="B290" t="str">
        <f>VLOOKUP(A290,ACTIVITIES!$B$2:$C$110,2,FALSE)</f>
        <v>Crew boat travel</v>
      </c>
      <c r="C290" s="1">
        <v>8</v>
      </c>
      <c r="D290" s="1" t="str">
        <f>VLOOKUP(C290,HABITATS!$F$2:$G$13,2,FALSE)</f>
        <v>HABITATS COMPLEX 8</v>
      </c>
      <c r="E290" s="1" t="str">
        <f t="shared" si="6"/>
        <v>HABITATS COMPLEX 8Crew boat travel</v>
      </c>
      <c r="F290" s="3">
        <f>VLOOKUP($B290,'HABITATS COMPLEX 8'!$B$15:$I$124,F$1,FALSE)</f>
        <v>0</v>
      </c>
      <c r="G290" s="3">
        <f>VLOOKUP($B290,'HABITATS COMPLEX 8'!$B$15:$I$124,G$1,FALSE)</f>
        <v>0</v>
      </c>
      <c r="H290" s="3">
        <f>VLOOKUP($B290,'HABITATS COMPLEX 8'!$B$15:$I$124,H$1,FALSE)</f>
        <v>0</v>
      </c>
      <c r="I290" s="3">
        <f>VLOOKUP($B290,'HABITATS COMPLEX 8'!$B$15:$I$124,I$1,FALSE)</f>
        <v>0</v>
      </c>
      <c r="J290" s="3">
        <f>VLOOKUP($B290,'HABITATS COMPLEX 8'!$B$15:$I$124,J$1,FALSE)</f>
        <v>0</v>
      </c>
      <c r="K290" s="3">
        <f>VLOOKUP($B290,'HABITATS COMPLEX 8'!$B$15:$I$124,K$1,FALSE)</f>
        <v>0</v>
      </c>
      <c r="L290" s="3" t="str">
        <f>VLOOKUP($B290,'HABITATS COMPLEX 8'!$B$15:$I$124,L$1,FALSE)</f>
        <v/>
      </c>
    </row>
    <row r="291" spans="1:12" ht="15.75" customHeight="1">
      <c r="A291">
        <f t="shared" si="7"/>
        <v>29</v>
      </c>
      <c r="B291" t="str">
        <f>VLOOKUP(A291,ACTIVITIES!$B$2:$C$110,2,FALSE)</f>
        <v>Crew boat travel</v>
      </c>
      <c r="C291" s="1">
        <v>9</v>
      </c>
      <c r="D291" s="1" t="str">
        <f>VLOOKUP(C291,HABITATS!$F$2:$G$13,2,FALSE)</f>
        <v>HABITATS COMPLEX 9</v>
      </c>
      <c r="E291" s="1" t="str">
        <f t="shared" si="6"/>
        <v>HABITATS COMPLEX 9Crew boat travel</v>
      </c>
      <c r="F291" s="3">
        <f>VLOOKUP($B291,'HABITATS COMPLEX 9'!$B$15:$I$124,F$1,FALSE)</f>
        <v>0</v>
      </c>
      <c r="G291" s="3">
        <f>VLOOKUP($B291,'HABITATS COMPLEX 9'!$B$15:$I$124,G$1,FALSE)</f>
        <v>0</v>
      </c>
      <c r="H291" s="3">
        <f>VLOOKUP($B291,'HABITATS COMPLEX 9'!$B$15:$I$124,H$1,FALSE)</f>
        <v>0</v>
      </c>
      <c r="I291" s="3">
        <f>VLOOKUP($B291,'HABITATS COMPLEX 9'!$B$15:$I$124,I$1,FALSE)</f>
        <v>0</v>
      </c>
      <c r="J291" s="3">
        <f>VLOOKUP($B291,'HABITATS COMPLEX 9'!$B$15:$I$124,J$1,FALSE)</f>
        <v>0</v>
      </c>
      <c r="K291" s="3">
        <f>VLOOKUP($B291,'HABITATS COMPLEX 9'!$B$15:$I$124,K$1,FALSE)</f>
        <v>0</v>
      </c>
      <c r="L291" s="3" t="str">
        <f>VLOOKUP($B291,'HABITATS COMPLEX 9'!$B$15:$I$124,L$1,FALSE)</f>
        <v/>
      </c>
    </row>
    <row r="292" spans="1:12" ht="15.75" customHeight="1">
      <c r="A292">
        <f t="shared" si="7"/>
        <v>29</v>
      </c>
      <c r="B292" t="str">
        <f>VLOOKUP(A292,ACTIVITIES!$B$2:$C$110,2,FALSE)</f>
        <v>Crew boat travel</v>
      </c>
      <c r="C292" s="1">
        <v>10</v>
      </c>
      <c r="D292" s="1" t="str">
        <f>VLOOKUP(C292,HABITATS!$F$2:$G$13,2,FALSE)</f>
        <v>HABITATS COMPLEX 10</v>
      </c>
      <c r="E292" s="1" t="str">
        <f t="shared" si="6"/>
        <v>HABITATS COMPLEX 10Crew boat travel</v>
      </c>
      <c r="F292" s="3">
        <f>VLOOKUP($B292,'HABITATS COMPLEX 10'!$B$15:$I$124,F$1,FALSE)</f>
        <v>0</v>
      </c>
      <c r="G292" s="3">
        <f>VLOOKUP($B292,'HABITATS COMPLEX 10'!$B$15:$I$124,G$1,FALSE)</f>
        <v>0</v>
      </c>
      <c r="H292" s="3">
        <f>VLOOKUP($B292,'HABITATS COMPLEX 10'!$B$15:$I$124,H$1,FALSE)</f>
        <v>0</v>
      </c>
      <c r="I292" s="3">
        <f>VLOOKUP($B292,'HABITATS COMPLEX 10'!$B$15:$I$124,I$1,FALSE)</f>
        <v>0</v>
      </c>
      <c r="J292" s="3">
        <f>VLOOKUP($B292,'HABITATS COMPLEX 10'!$B$15:$I$124,J$1,FALSE)</f>
        <v>0</v>
      </c>
      <c r="K292" s="3">
        <f>VLOOKUP($B292,'HABITATS COMPLEX 10'!$B$15:$I$124,K$1,FALSE)</f>
        <v>0</v>
      </c>
      <c r="L292" s="3" t="str">
        <f>VLOOKUP($B292,'HABITATS COMPLEX 10'!$B$15:$I$124,L$1,FALSE)</f>
        <v/>
      </c>
    </row>
    <row r="293" spans="1:12" ht="15.75" customHeight="1">
      <c r="A293">
        <f t="shared" si="7"/>
        <v>30</v>
      </c>
      <c r="B293" t="str">
        <f>VLOOKUP(A293,ACTIVITIES!$B$2:$C$110,2,FALSE)</f>
        <v>OFFSHORE CONSTRUCTION 30</v>
      </c>
      <c r="C293" s="1">
        <v>1</v>
      </c>
      <c r="D293" s="1" t="str">
        <f>VLOOKUP(C293,HABITATS!$F$2:$G$13,2,FALSE)</f>
        <v>Coastal Uplands</v>
      </c>
      <c r="E293" s="1" t="str">
        <f t="shared" si="6"/>
        <v>Coastal UplandsOFFSHORE CONSTRUCTION 30</v>
      </c>
      <c r="F293" s="3">
        <f>VLOOKUP($B293,'COASTAL UPLANDS'!$B$15:$I$124,F$1,FALSE)</f>
        <v>0</v>
      </c>
      <c r="G293" s="3">
        <f>VLOOKUP($B293,'COASTAL UPLANDS'!$B$15:$I$124,G$1,FALSE)</f>
        <v>0</v>
      </c>
      <c r="H293" s="3">
        <f>VLOOKUP($B293,'COASTAL UPLANDS'!$B$15:$I$124,H$1,FALSE)</f>
        <v>0</v>
      </c>
      <c r="I293" s="3">
        <f>VLOOKUP($B293,'COASTAL UPLANDS'!$B$15:$I$124,I$1,FALSE)</f>
        <v>0</v>
      </c>
      <c r="J293" s="3">
        <f>VLOOKUP($B293,'COASTAL UPLANDS'!$B$15:$I$124,J$1,FALSE)</f>
        <v>0</v>
      </c>
      <c r="K293" s="3">
        <f>VLOOKUP($B293,'COASTAL UPLANDS'!$B$15:$I$124,K$1,FALSE)</f>
        <v>0</v>
      </c>
      <c r="L293" s="3" t="str">
        <f>VLOOKUP($B293,'COASTAL UPLANDS'!$B$15:$I$124,L$1,FALSE)</f>
        <v/>
      </c>
    </row>
    <row r="294" spans="1:12" ht="15.75" customHeight="1">
      <c r="A294">
        <f t="shared" si="7"/>
        <v>30</v>
      </c>
      <c r="B294" t="str">
        <f>VLOOKUP(A294,ACTIVITIES!$B$2:$C$110,2,FALSE)</f>
        <v>OFFSHORE CONSTRUCTION 30</v>
      </c>
      <c r="C294" s="1">
        <v>2</v>
      </c>
      <c r="D294" s="1" t="str">
        <f>VLOOKUP(C294,HABITATS!$F$2:$G$13,2,FALSE)</f>
        <v>Beaches &amp; Dunes</v>
      </c>
      <c r="E294" s="1" t="str">
        <f t="shared" si="6"/>
        <v>Beaches &amp; DunesOFFSHORE CONSTRUCTION 30</v>
      </c>
      <c r="F294" s="3">
        <f>VLOOKUP($B294,'BEACHES &amp; DUNES'!$B$15:$I$124,F$1,FALSE)</f>
        <v>0</v>
      </c>
      <c r="G294" s="3">
        <f>VLOOKUP($B294,'BEACHES &amp; DUNES'!$B$15:$I$124,G$1,FALSE)</f>
        <v>0</v>
      </c>
      <c r="H294" s="3">
        <f>VLOOKUP($B294,'BEACHES &amp; DUNES'!$B$15:$I$124,H$1,FALSE)</f>
        <v>0</v>
      </c>
      <c r="I294" s="3">
        <f>VLOOKUP($B294,'BEACHES &amp; DUNES'!$B$15:$I$124,I$1,FALSE)</f>
        <v>0</v>
      </c>
      <c r="J294" s="3">
        <f>VLOOKUP($B294,'BEACHES &amp; DUNES'!$B$15:$I$124,J$1,FALSE)</f>
        <v>0</v>
      </c>
      <c r="K294" s="3">
        <f>VLOOKUP($B294,'BEACHES &amp; DUNES'!$B$15:$I$124,K$1,FALSE)</f>
        <v>0</v>
      </c>
      <c r="L294" s="3" t="str">
        <f>VLOOKUP($B294,'BEACHES &amp; DUNES'!$B$15:$I$124,L$1,FALSE)</f>
        <v/>
      </c>
    </row>
    <row r="295" spans="1:12" ht="15.75" customHeight="1">
      <c r="A295">
        <f t="shared" si="7"/>
        <v>30</v>
      </c>
      <c r="B295" t="str">
        <f>VLOOKUP(A295,ACTIVITIES!$B$2:$C$110,2,FALSE)</f>
        <v>OFFSHORE CONSTRUCTION 30</v>
      </c>
      <c r="C295" s="1">
        <v>3</v>
      </c>
      <c r="D295" s="1" t="str">
        <f>VLOOKUP(C295,HABITATS!$F$2:$G$13,2,FALSE)</f>
        <v>Tidal flats &amp; Rocky Intertidal</v>
      </c>
      <c r="E295" s="1" t="str">
        <f t="shared" si="6"/>
        <v>Tidal flats &amp; Rocky IntertidalOFFSHORE CONSTRUCTION 30</v>
      </c>
      <c r="F295" s="3">
        <f>VLOOKUP($B295,'TIDAL FLATS &amp; ROCKY INTERTIDAL'!$B$15:$I$124,F$1,FALSE)</f>
        <v>0</v>
      </c>
      <c r="G295" s="3">
        <f>VLOOKUP($B295,'TIDAL FLATS &amp; ROCKY INTERTIDAL'!$B$15:$I$124,G$1,FALSE)</f>
        <v>0</v>
      </c>
      <c r="H295" s="3">
        <f>VLOOKUP($B295,'TIDAL FLATS &amp; ROCKY INTERTIDAL'!$B$15:$I$124,H$1,FALSE)</f>
        <v>0</v>
      </c>
      <c r="I295" s="3">
        <f>VLOOKUP($B295,'TIDAL FLATS &amp; ROCKY INTERTIDAL'!$B$15:$I$124,I$1,FALSE)</f>
        <v>0</v>
      </c>
      <c r="J295" s="3">
        <f>VLOOKUP($B295,'TIDAL FLATS &amp; ROCKY INTERTIDAL'!$B$15:$I$124,J$1,FALSE)</f>
        <v>0</v>
      </c>
      <c r="K295" s="3">
        <f>VLOOKUP($B295,'TIDAL FLATS &amp; ROCKY INTERTIDAL'!$B$15:$I$124,K$1,FALSE)</f>
        <v>0</v>
      </c>
      <c r="L295" s="3" t="str">
        <f>VLOOKUP($B295,'TIDAL FLATS &amp; ROCKY INTERTIDAL'!$B$15:$I$124,L$1,FALSE)</f>
        <v/>
      </c>
    </row>
    <row r="296" spans="1:12" ht="15.75" customHeight="1">
      <c r="A296">
        <f t="shared" si="7"/>
        <v>30</v>
      </c>
      <c r="B296" t="str">
        <f>VLOOKUP(A296,ACTIVITIES!$B$2:$C$110,2,FALSE)</f>
        <v>OFFSHORE CONSTRUCTION 30</v>
      </c>
      <c r="C296" s="1">
        <v>4</v>
      </c>
      <c r="D296" s="1" t="str">
        <f>VLOOKUP(C296,HABITATS!$F$2:$G$13,2,FALSE)</f>
        <v>Marshes</v>
      </c>
      <c r="E296" s="1" t="str">
        <f t="shared" si="6"/>
        <v>MarshesOFFSHORE CONSTRUCTION 30</v>
      </c>
      <c r="F296" s="3">
        <f>VLOOKUP($B296,MARSHES!$B$15:$I$124,F$1,FALSE)</f>
        <v>0</v>
      </c>
      <c r="G296" s="3">
        <f>VLOOKUP($B296,MARSHES!$B$15:$I$124,G$1,FALSE)</f>
        <v>0</v>
      </c>
      <c r="H296" s="3">
        <f>VLOOKUP($B296,MARSHES!$B$15:$I$124,H$1,FALSE)</f>
        <v>0</v>
      </c>
      <c r="I296" s="3">
        <f>VLOOKUP($B296,MARSHES!$B$15:$I$124,I$1,FALSE)</f>
        <v>0</v>
      </c>
      <c r="J296" s="3">
        <f>VLOOKUP($B296,MARSHES!$B$15:$I$124,J$1,FALSE)</f>
        <v>0</v>
      </c>
      <c r="K296" s="3">
        <f>VLOOKUP($B296,MARSHES!$B$15:$I$124,K$1,FALSE)</f>
        <v>0</v>
      </c>
      <c r="L296" s="3" t="str">
        <f>VLOOKUP($B296,MARSHES!$B$15:$I$124,L$1,FALSE)</f>
        <v/>
      </c>
    </row>
    <row r="297" spans="1:12" ht="15.75" customHeight="1">
      <c r="A297">
        <f t="shared" si="7"/>
        <v>30</v>
      </c>
      <c r="B297" t="str">
        <f>VLOOKUP(A297,ACTIVITIES!$B$2:$C$110,2,FALSE)</f>
        <v>OFFSHORE CONSTRUCTION 30</v>
      </c>
      <c r="C297" s="1">
        <v>5</v>
      </c>
      <c r="D297" s="1" t="str">
        <f>VLOOKUP(C297,HABITATS!$F$2:$G$13,2,FALSE)</f>
        <v>Submersed Habitats</v>
      </c>
      <c r="E297" s="1" t="str">
        <f t="shared" si="6"/>
        <v>Submersed HabitatsOFFSHORE CONSTRUCTION 30</v>
      </c>
      <c r="F297" s="3">
        <f>VLOOKUP($B297,'SUBMERSED HABITATS'!$B$15:$I$124,F$1,FALSE)</f>
        <v>0</v>
      </c>
      <c r="G297" s="3">
        <f>VLOOKUP($B297,'SUBMERSED HABITATS'!$B$15:$I$124,G$1,FALSE)</f>
        <v>0</v>
      </c>
      <c r="H297" s="3">
        <f>VLOOKUP($B297,'SUBMERSED HABITATS'!$B$15:$I$124,H$1,FALSE)</f>
        <v>0</v>
      </c>
      <c r="I297" s="3">
        <f>VLOOKUP($B297,'SUBMERSED HABITATS'!$B$15:$I$124,I$1,FALSE)</f>
        <v>0</v>
      </c>
      <c r="J297" s="3">
        <f>VLOOKUP($B297,'SUBMERSED HABITATS'!$B$15:$I$124,J$1,FALSE)</f>
        <v>0</v>
      </c>
      <c r="K297" s="3">
        <f>VLOOKUP($B297,'SUBMERSED HABITATS'!$B$15:$I$124,K$1,FALSE)</f>
        <v>0</v>
      </c>
      <c r="L297" s="3" t="str">
        <f>VLOOKUP($B297,'SUBMERSED HABITATS'!$B$15:$I$124,L$1,FALSE)</f>
        <v/>
      </c>
    </row>
    <row r="298" spans="1:12" ht="15.75" customHeight="1">
      <c r="A298">
        <f t="shared" si="7"/>
        <v>30</v>
      </c>
      <c r="B298" t="str">
        <f>VLOOKUP(A298,ACTIVITIES!$B$2:$C$110,2,FALSE)</f>
        <v>OFFSHORE CONSTRUCTION 30</v>
      </c>
      <c r="C298" s="1">
        <v>6</v>
      </c>
      <c r="D298" s="1" t="str">
        <f>VLOOKUP(C298,HABITATS!$F$2:$G$13,2,FALSE)</f>
        <v>HABITATS COMPLEX 6</v>
      </c>
      <c r="E298" s="1" t="str">
        <f t="shared" si="6"/>
        <v>HABITATS COMPLEX 6OFFSHORE CONSTRUCTION 30</v>
      </c>
      <c r="F298" s="3">
        <f>VLOOKUP($B298,'HABITATS COMPLEX 6'!$B$15:$I$124,F$1,FALSE)</f>
        <v>0</v>
      </c>
      <c r="G298" s="3">
        <f>VLOOKUP($B298,'HABITATS COMPLEX 6'!$B$15:$I$124,G$1,FALSE)</f>
        <v>0</v>
      </c>
      <c r="H298" s="3">
        <f>VLOOKUP($B298,'HABITATS COMPLEX 6'!$B$15:$I$124,H$1,FALSE)</f>
        <v>0</v>
      </c>
      <c r="I298" s="3">
        <f>VLOOKUP($B298,'HABITATS COMPLEX 6'!$B$15:$I$124,I$1,FALSE)</f>
        <v>0</v>
      </c>
      <c r="J298" s="3">
        <f>VLOOKUP($B298,'HABITATS COMPLEX 6'!$B$15:$I$124,J$1,FALSE)</f>
        <v>0</v>
      </c>
      <c r="K298" s="3">
        <f>VLOOKUP($B298,'HABITATS COMPLEX 6'!$B$15:$I$124,K$1,FALSE)</f>
        <v>0</v>
      </c>
      <c r="L298" s="3" t="str">
        <f>VLOOKUP($B298,'HABITATS COMPLEX 6'!$B$15:$I$124,L$1,FALSE)</f>
        <v/>
      </c>
    </row>
    <row r="299" spans="1:12" ht="15.75" customHeight="1">
      <c r="A299">
        <f t="shared" si="7"/>
        <v>30</v>
      </c>
      <c r="B299" t="str">
        <f>VLOOKUP(A299,ACTIVITIES!$B$2:$C$110,2,FALSE)</f>
        <v>OFFSHORE CONSTRUCTION 30</v>
      </c>
      <c r="C299" s="1">
        <v>7</v>
      </c>
      <c r="D299" s="1" t="str">
        <f>VLOOKUP(C299,HABITATS!$F$2:$G$13,2,FALSE)</f>
        <v>HABITATS COMPLEX 7</v>
      </c>
      <c r="E299" s="1" t="str">
        <f t="shared" si="6"/>
        <v>HABITATS COMPLEX 7OFFSHORE CONSTRUCTION 30</v>
      </c>
      <c r="F299" s="3">
        <f>VLOOKUP($B299,'HABITATS COMPLEX 7'!$B$15:$I$124,F$1,FALSE)</f>
        <v>0</v>
      </c>
      <c r="G299" s="3">
        <f>VLOOKUP($B299,'HABITATS COMPLEX 7'!$B$15:$I$124,G$1,FALSE)</f>
        <v>0</v>
      </c>
      <c r="H299" s="3">
        <f>VLOOKUP($B299,'HABITATS COMPLEX 7'!$B$15:$I$124,H$1,FALSE)</f>
        <v>0</v>
      </c>
      <c r="I299" s="3">
        <f>VLOOKUP($B299,'HABITATS COMPLEX 7'!$B$15:$I$124,I$1,FALSE)</f>
        <v>0</v>
      </c>
      <c r="J299" s="3">
        <f>VLOOKUP($B299,'HABITATS COMPLEX 7'!$B$15:$I$124,J$1,FALSE)</f>
        <v>0</v>
      </c>
      <c r="K299" s="3">
        <f>VLOOKUP($B299,'HABITATS COMPLEX 7'!$B$15:$I$124,K$1,FALSE)</f>
        <v>0</v>
      </c>
      <c r="L299" s="3" t="str">
        <f>VLOOKUP($B299,'HABITATS COMPLEX 7'!$B$15:$I$124,L$1,FALSE)</f>
        <v/>
      </c>
    </row>
    <row r="300" spans="1:12" ht="15.75" customHeight="1">
      <c r="A300">
        <f t="shared" si="7"/>
        <v>30</v>
      </c>
      <c r="B300" t="str">
        <f>VLOOKUP(A300,ACTIVITIES!$B$2:$C$110,2,FALSE)</f>
        <v>OFFSHORE CONSTRUCTION 30</v>
      </c>
      <c r="C300" s="1">
        <v>8</v>
      </c>
      <c r="D300" s="1" t="str">
        <f>VLOOKUP(C300,HABITATS!$F$2:$G$13,2,FALSE)</f>
        <v>HABITATS COMPLEX 8</v>
      </c>
      <c r="E300" s="1" t="str">
        <f t="shared" si="6"/>
        <v>HABITATS COMPLEX 8OFFSHORE CONSTRUCTION 30</v>
      </c>
      <c r="F300" s="3">
        <f>VLOOKUP($B300,'HABITATS COMPLEX 8'!$B$15:$I$124,F$1,FALSE)</f>
        <v>0</v>
      </c>
      <c r="G300" s="3">
        <f>VLOOKUP($B300,'HABITATS COMPLEX 8'!$B$15:$I$124,G$1,FALSE)</f>
        <v>0</v>
      </c>
      <c r="H300" s="3">
        <f>VLOOKUP($B300,'HABITATS COMPLEX 8'!$B$15:$I$124,H$1,FALSE)</f>
        <v>0</v>
      </c>
      <c r="I300" s="3">
        <f>VLOOKUP($B300,'HABITATS COMPLEX 8'!$B$15:$I$124,I$1,FALSE)</f>
        <v>0</v>
      </c>
      <c r="J300" s="3">
        <f>VLOOKUP($B300,'HABITATS COMPLEX 8'!$B$15:$I$124,J$1,FALSE)</f>
        <v>0</v>
      </c>
      <c r="K300" s="3">
        <f>VLOOKUP($B300,'HABITATS COMPLEX 8'!$B$15:$I$124,K$1,FALSE)</f>
        <v>0</v>
      </c>
      <c r="L300" s="3" t="str">
        <f>VLOOKUP($B300,'HABITATS COMPLEX 8'!$B$15:$I$124,L$1,FALSE)</f>
        <v/>
      </c>
    </row>
    <row r="301" spans="1:12" ht="15.75" customHeight="1">
      <c r="A301">
        <f t="shared" si="7"/>
        <v>30</v>
      </c>
      <c r="B301" t="str">
        <f>VLOOKUP(A301,ACTIVITIES!$B$2:$C$110,2,FALSE)</f>
        <v>OFFSHORE CONSTRUCTION 30</v>
      </c>
      <c r="C301" s="1">
        <v>9</v>
      </c>
      <c r="D301" s="1" t="str">
        <f>VLOOKUP(C301,HABITATS!$F$2:$G$13,2,FALSE)</f>
        <v>HABITATS COMPLEX 9</v>
      </c>
      <c r="E301" s="1" t="str">
        <f t="shared" si="6"/>
        <v>HABITATS COMPLEX 9OFFSHORE CONSTRUCTION 30</v>
      </c>
      <c r="F301" s="3">
        <f>VLOOKUP($B301,'HABITATS COMPLEX 9'!$B$15:$I$124,F$1,FALSE)</f>
        <v>0</v>
      </c>
      <c r="G301" s="3">
        <f>VLOOKUP($B301,'HABITATS COMPLEX 9'!$B$15:$I$124,G$1,FALSE)</f>
        <v>0</v>
      </c>
      <c r="H301" s="3">
        <f>VLOOKUP($B301,'HABITATS COMPLEX 9'!$B$15:$I$124,H$1,FALSE)</f>
        <v>0</v>
      </c>
      <c r="I301" s="3">
        <f>VLOOKUP($B301,'HABITATS COMPLEX 9'!$B$15:$I$124,I$1,FALSE)</f>
        <v>0</v>
      </c>
      <c r="J301" s="3">
        <f>VLOOKUP($B301,'HABITATS COMPLEX 9'!$B$15:$I$124,J$1,FALSE)</f>
        <v>0</v>
      </c>
      <c r="K301" s="3">
        <f>VLOOKUP($B301,'HABITATS COMPLEX 9'!$B$15:$I$124,K$1,FALSE)</f>
        <v>0</v>
      </c>
      <c r="L301" s="3" t="str">
        <f>VLOOKUP($B301,'HABITATS COMPLEX 9'!$B$15:$I$124,L$1,FALSE)</f>
        <v/>
      </c>
    </row>
    <row r="302" spans="1:12" ht="15.75" customHeight="1">
      <c r="A302">
        <f t="shared" si="7"/>
        <v>30</v>
      </c>
      <c r="B302" t="str">
        <f>VLOOKUP(A302,ACTIVITIES!$B$2:$C$110,2,FALSE)</f>
        <v>OFFSHORE CONSTRUCTION 30</v>
      </c>
      <c r="C302" s="1">
        <v>10</v>
      </c>
      <c r="D302" s="1" t="str">
        <f>VLOOKUP(C302,HABITATS!$F$2:$G$13,2,FALSE)</f>
        <v>HABITATS COMPLEX 10</v>
      </c>
      <c r="E302" s="1" t="str">
        <f t="shared" si="6"/>
        <v>HABITATS COMPLEX 10OFFSHORE CONSTRUCTION 30</v>
      </c>
      <c r="F302" s="3">
        <f>VLOOKUP($B302,'HABITATS COMPLEX 10'!$B$15:$I$124,F$1,FALSE)</f>
        <v>0</v>
      </c>
      <c r="G302" s="3">
        <f>VLOOKUP($B302,'HABITATS COMPLEX 10'!$B$15:$I$124,G$1,FALSE)</f>
        <v>0</v>
      </c>
      <c r="H302" s="3">
        <f>VLOOKUP($B302,'HABITATS COMPLEX 10'!$B$15:$I$124,H$1,FALSE)</f>
        <v>0</v>
      </c>
      <c r="I302" s="3">
        <f>VLOOKUP($B302,'HABITATS COMPLEX 10'!$B$15:$I$124,I$1,FALSE)</f>
        <v>0</v>
      </c>
      <c r="J302" s="3">
        <f>VLOOKUP($B302,'HABITATS COMPLEX 10'!$B$15:$I$124,J$1,FALSE)</f>
        <v>0</v>
      </c>
      <c r="K302" s="3">
        <f>VLOOKUP($B302,'HABITATS COMPLEX 10'!$B$15:$I$124,K$1,FALSE)</f>
        <v>0</v>
      </c>
      <c r="L302" s="3" t="str">
        <f>VLOOKUP($B302,'HABITATS COMPLEX 10'!$B$15:$I$124,L$1,FALSE)</f>
        <v/>
      </c>
    </row>
    <row r="303" spans="1:12" ht="15.75" customHeight="1">
      <c r="A303">
        <f t="shared" si="7"/>
        <v>31</v>
      </c>
      <c r="B303" t="str">
        <f>VLOOKUP(A303,ACTIVITIES!$B$2:$C$110,2,FALSE)</f>
        <v>Maintenance 3-5 days/year/WTG</v>
      </c>
      <c r="C303" s="1">
        <v>1</v>
      </c>
      <c r="D303" s="1" t="str">
        <f>VLOOKUP(C303,HABITATS!$F$2:$G$13,2,FALSE)</f>
        <v>Coastal Uplands</v>
      </c>
      <c r="E303" s="1" t="str">
        <f t="shared" si="6"/>
        <v>Coastal UplandsMaintenance 3-5 days/year/WTG</v>
      </c>
      <c r="F303" s="3">
        <f>VLOOKUP($B303,'COASTAL UPLANDS'!$B$15:$I$124,F$1,FALSE)</f>
        <v>0</v>
      </c>
      <c r="G303" s="3">
        <f>VLOOKUP($B303,'COASTAL UPLANDS'!$B$15:$I$124,G$1,FALSE)</f>
        <v>0</v>
      </c>
      <c r="H303" s="3">
        <f>VLOOKUP($B303,'COASTAL UPLANDS'!$B$15:$I$124,H$1,FALSE)</f>
        <v>0</v>
      </c>
      <c r="I303" s="3">
        <f>VLOOKUP($B303,'COASTAL UPLANDS'!$B$15:$I$124,I$1,FALSE)</f>
        <v>0</v>
      </c>
      <c r="J303" s="3">
        <f>VLOOKUP($B303,'COASTAL UPLANDS'!$B$15:$I$124,J$1,FALSE)</f>
        <v>0</v>
      </c>
      <c r="K303" s="3">
        <f>VLOOKUP($B303,'COASTAL UPLANDS'!$B$15:$I$124,K$1,FALSE)</f>
        <v>0</v>
      </c>
      <c r="L303" s="3">
        <f>VLOOKUP($B303,'COASTAL UPLANDS'!$B$15:$I$124,L$1,FALSE)</f>
        <v>0</v>
      </c>
    </row>
    <row r="304" spans="1:12" ht="15.75" customHeight="1">
      <c r="A304">
        <f t="shared" si="7"/>
        <v>31</v>
      </c>
      <c r="B304" t="str">
        <f>VLOOKUP(A304,ACTIVITIES!$B$2:$C$110,2,FALSE)</f>
        <v>Maintenance 3-5 days/year/WTG</v>
      </c>
      <c r="C304" s="1">
        <v>2</v>
      </c>
      <c r="D304" s="1" t="str">
        <f>VLOOKUP(C304,HABITATS!$F$2:$G$13,2,FALSE)</f>
        <v>Beaches &amp; Dunes</v>
      </c>
      <c r="E304" s="1" t="str">
        <f t="shared" si="6"/>
        <v>Beaches &amp; DunesMaintenance 3-5 days/year/WTG</v>
      </c>
      <c r="F304" s="3">
        <f>VLOOKUP($B304,'BEACHES &amp; DUNES'!$B$15:$I$124,F$1,FALSE)</f>
        <v>0</v>
      </c>
      <c r="G304" s="3">
        <f>VLOOKUP($B304,'BEACHES &amp; DUNES'!$B$15:$I$124,G$1,FALSE)</f>
        <v>0</v>
      </c>
      <c r="H304" s="3">
        <f>VLOOKUP($B304,'BEACHES &amp; DUNES'!$B$15:$I$124,H$1,FALSE)</f>
        <v>0</v>
      </c>
      <c r="I304" s="3">
        <f>VLOOKUP($B304,'BEACHES &amp; DUNES'!$B$15:$I$124,I$1,FALSE)</f>
        <v>0</v>
      </c>
      <c r="J304" s="3">
        <f>VLOOKUP($B304,'BEACHES &amp; DUNES'!$B$15:$I$124,J$1,FALSE)</f>
        <v>0</v>
      </c>
      <c r="K304" s="3">
        <f>VLOOKUP($B304,'BEACHES &amp; DUNES'!$B$15:$I$124,K$1,FALSE)</f>
        <v>0</v>
      </c>
      <c r="L304" s="3">
        <f>VLOOKUP($B304,'BEACHES &amp; DUNES'!$B$15:$I$124,L$1,FALSE)</f>
        <v>0</v>
      </c>
    </row>
    <row r="305" spans="1:12" ht="15.75" customHeight="1">
      <c r="A305">
        <f t="shared" si="7"/>
        <v>31</v>
      </c>
      <c r="B305" t="str">
        <f>VLOOKUP(A305,ACTIVITIES!$B$2:$C$110,2,FALSE)</f>
        <v>Maintenance 3-5 days/year/WTG</v>
      </c>
      <c r="C305" s="1">
        <v>3</v>
      </c>
      <c r="D305" s="1" t="str">
        <f>VLOOKUP(C305,HABITATS!$F$2:$G$13,2,FALSE)</f>
        <v>Tidal flats &amp; Rocky Intertidal</v>
      </c>
      <c r="E305" s="1" t="str">
        <f t="shared" si="6"/>
        <v>Tidal flats &amp; Rocky IntertidalMaintenance 3-5 days/year/WTG</v>
      </c>
      <c r="F305" s="3">
        <f>VLOOKUP($B305,'TIDAL FLATS &amp; ROCKY INTERTIDAL'!$B$15:$I$124,F$1,FALSE)</f>
        <v>1</v>
      </c>
      <c r="G305" s="3">
        <f>VLOOKUP($B305,'TIDAL FLATS &amp; ROCKY INTERTIDAL'!$B$15:$I$124,G$1,FALSE)</f>
        <v>1</v>
      </c>
      <c r="H305" s="3">
        <f>VLOOKUP($B305,'TIDAL FLATS &amp; ROCKY INTERTIDAL'!$B$15:$I$124,H$1,FALSE)</f>
        <v>0</v>
      </c>
      <c r="I305" s="3">
        <f>VLOOKUP($B305,'TIDAL FLATS &amp; ROCKY INTERTIDAL'!$B$15:$I$124,I$1,FALSE)</f>
        <v>0</v>
      </c>
      <c r="J305" s="3">
        <f>VLOOKUP($B305,'TIDAL FLATS &amp; ROCKY INTERTIDAL'!$B$15:$I$124,J$1,FALSE)</f>
        <v>0</v>
      </c>
      <c r="K305" s="3">
        <f>VLOOKUP($B305,'TIDAL FLATS &amp; ROCKY INTERTIDAL'!$B$15:$I$124,K$1,FALSE)</f>
        <v>1</v>
      </c>
      <c r="L305" s="3">
        <f>VLOOKUP($B305,'TIDAL FLATS &amp; ROCKY INTERTIDAL'!$B$15:$I$124,L$1,FALSE)</f>
        <v>1</v>
      </c>
    </row>
    <row r="306" spans="1:12" ht="15.75" customHeight="1">
      <c r="A306">
        <f t="shared" si="7"/>
        <v>31</v>
      </c>
      <c r="B306" t="str">
        <f>VLOOKUP(A306,ACTIVITIES!$B$2:$C$110,2,FALSE)</f>
        <v>Maintenance 3-5 days/year/WTG</v>
      </c>
      <c r="C306" s="1">
        <v>4</v>
      </c>
      <c r="D306" s="1" t="str">
        <f>VLOOKUP(C306,HABITATS!$F$2:$G$13,2,FALSE)</f>
        <v>Marshes</v>
      </c>
      <c r="E306" s="1" t="str">
        <f t="shared" si="6"/>
        <v>MarshesMaintenance 3-5 days/year/WTG</v>
      </c>
      <c r="F306" s="3">
        <f>VLOOKUP($B306,MARSHES!$B$15:$I$124,F$1,FALSE)</f>
        <v>1</v>
      </c>
      <c r="G306" s="3">
        <f>VLOOKUP($B306,MARSHES!$B$15:$I$124,G$1,FALSE)</f>
        <v>1</v>
      </c>
      <c r="H306" s="3">
        <f>VLOOKUP($B306,MARSHES!$B$15:$I$124,H$1,FALSE)</f>
        <v>0</v>
      </c>
      <c r="I306" s="3">
        <f>VLOOKUP($B306,MARSHES!$B$15:$I$124,I$1,FALSE)</f>
        <v>0</v>
      </c>
      <c r="J306" s="3">
        <f>VLOOKUP($B306,MARSHES!$B$15:$I$124,J$1,FALSE)</f>
        <v>0</v>
      </c>
      <c r="K306" s="3">
        <f>VLOOKUP($B306,MARSHES!$B$15:$I$124,K$1,FALSE)</f>
        <v>1</v>
      </c>
      <c r="L306" s="3">
        <f>VLOOKUP($B306,MARSHES!$B$15:$I$124,L$1,FALSE)</f>
        <v>1</v>
      </c>
    </row>
    <row r="307" spans="1:12" ht="15.75" customHeight="1">
      <c r="A307">
        <f t="shared" si="7"/>
        <v>31</v>
      </c>
      <c r="B307" t="str">
        <f>VLOOKUP(A307,ACTIVITIES!$B$2:$C$110,2,FALSE)</f>
        <v>Maintenance 3-5 days/year/WTG</v>
      </c>
      <c r="C307" s="1">
        <v>5</v>
      </c>
      <c r="D307" s="1" t="str">
        <f>VLOOKUP(C307,HABITATS!$F$2:$G$13,2,FALSE)</f>
        <v>Submersed Habitats</v>
      </c>
      <c r="E307" s="1" t="str">
        <f t="shared" si="6"/>
        <v>Submersed HabitatsMaintenance 3-5 days/year/WTG</v>
      </c>
      <c r="F307" s="3">
        <f>VLOOKUP($B307,'SUBMERSED HABITATS'!$B$15:$I$124,F$1,FALSE)</f>
        <v>1</v>
      </c>
      <c r="G307" s="3">
        <f>VLOOKUP($B307,'SUBMERSED HABITATS'!$B$15:$I$124,G$1,FALSE)</f>
        <v>1</v>
      </c>
      <c r="H307" s="3">
        <f>VLOOKUP($B307,'SUBMERSED HABITATS'!$B$15:$I$124,H$1,FALSE)</f>
        <v>0</v>
      </c>
      <c r="I307" s="3">
        <f>VLOOKUP($B307,'SUBMERSED HABITATS'!$B$15:$I$124,I$1,FALSE)</f>
        <v>0</v>
      </c>
      <c r="J307" s="3">
        <f>VLOOKUP($B307,'SUBMERSED HABITATS'!$B$15:$I$124,J$1,FALSE)</f>
        <v>0</v>
      </c>
      <c r="K307" s="3">
        <f>VLOOKUP($B307,'SUBMERSED HABITATS'!$B$15:$I$124,K$1,FALSE)</f>
        <v>1</v>
      </c>
      <c r="L307" s="3">
        <f>VLOOKUP($B307,'SUBMERSED HABITATS'!$B$15:$I$124,L$1,FALSE)</f>
        <v>1</v>
      </c>
    </row>
    <row r="308" spans="1:12" ht="15.75" customHeight="1">
      <c r="A308">
        <f t="shared" si="7"/>
        <v>31</v>
      </c>
      <c r="B308" t="str">
        <f>VLOOKUP(A308,ACTIVITIES!$B$2:$C$110,2,FALSE)</f>
        <v>Maintenance 3-5 days/year/WTG</v>
      </c>
      <c r="C308" s="1">
        <v>6</v>
      </c>
      <c r="D308" s="1" t="str">
        <f>VLOOKUP(C308,HABITATS!$F$2:$G$13,2,FALSE)</f>
        <v>HABITATS COMPLEX 6</v>
      </c>
      <c r="E308" s="1" t="str">
        <f t="shared" si="6"/>
        <v>HABITATS COMPLEX 6Maintenance 3-5 days/year/WTG</v>
      </c>
      <c r="F308" s="3">
        <f>VLOOKUP($B308,'HABITATS COMPLEX 6'!$B$15:$I$124,F$1,FALSE)</f>
        <v>0</v>
      </c>
      <c r="G308" s="3">
        <f>VLOOKUP($B308,'HABITATS COMPLEX 6'!$B$15:$I$124,G$1,FALSE)</f>
        <v>0</v>
      </c>
      <c r="H308" s="3">
        <f>VLOOKUP($B308,'HABITATS COMPLEX 6'!$B$15:$I$124,H$1,FALSE)</f>
        <v>0</v>
      </c>
      <c r="I308" s="3">
        <f>VLOOKUP($B308,'HABITATS COMPLEX 6'!$B$15:$I$124,I$1,FALSE)</f>
        <v>0</v>
      </c>
      <c r="J308" s="3">
        <f>VLOOKUP($B308,'HABITATS COMPLEX 6'!$B$15:$I$124,J$1,FALSE)</f>
        <v>0</v>
      </c>
      <c r="K308" s="3">
        <f>VLOOKUP($B308,'HABITATS COMPLEX 6'!$B$15:$I$124,K$1,FALSE)</f>
        <v>0</v>
      </c>
      <c r="L308" s="3" t="str">
        <f>VLOOKUP($B308,'HABITATS COMPLEX 6'!$B$15:$I$124,L$1,FALSE)</f>
        <v/>
      </c>
    </row>
    <row r="309" spans="1:12" ht="15.75" customHeight="1">
      <c r="A309">
        <f t="shared" si="7"/>
        <v>31</v>
      </c>
      <c r="B309" t="str">
        <f>VLOOKUP(A309,ACTIVITIES!$B$2:$C$110,2,FALSE)</f>
        <v>Maintenance 3-5 days/year/WTG</v>
      </c>
      <c r="C309" s="1">
        <v>7</v>
      </c>
      <c r="D309" s="1" t="str">
        <f>VLOOKUP(C309,HABITATS!$F$2:$G$13,2,FALSE)</f>
        <v>HABITATS COMPLEX 7</v>
      </c>
      <c r="E309" s="1" t="str">
        <f t="shared" ref="E309:E372" si="8">D309&amp;B309</f>
        <v>HABITATS COMPLEX 7Maintenance 3-5 days/year/WTG</v>
      </c>
      <c r="F309" s="3">
        <f>VLOOKUP($B309,'HABITATS COMPLEX 7'!$B$15:$I$124,F$1,FALSE)</f>
        <v>0</v>
      </c>
      <c r="G309" s="3">
        <f>VLOOKUP($B309,'HABITATS COMPLEX 7'!$B$15:$I$124,G$1,FALSE)</f>
        <v>0</v>
      </c>
      <c r="H309" s="3">
        <f>VLOOKUP($B309,'HABITATS COMPLEX 7'!$B$15:$I$124,H$1,FALSE)</f>
        <v>0</v>
      </c>
      <c r="I309" s="3">
        <f>VLOOKUP($B309,'HABITATS COMPLEX 7'!$B$15:$I$124,I$1,FALSE)</f>
        <v>0</v>
      </c>
      <c r="J309" s="3">
        <f>VLOOKUP($B309,'HABITATS COMPLEX 7'!$B$15:$I$124,J$1,FALSE)</f>
        <v>0</v>
      </c>
      <c r="K309" s="3">
        <f>VLOOKUP($B309,'HABITATS COMPLEX 7'!$B$15:$I$124,K$1,FALSE)</f>
        <v>0</v>
      </c>
      <c r="L309" s="3" t="str">
        <f>VLOOKUP($B309,'HABITATS COMPLEX 7'!$B$15:$I$124,L$1,FALSE)</f>
        <v/>
      </c>
    </row>
    <row r="310" spans="1:12" ht="15.75" customHeight="1">
      <c r="A310">
        <f t="shared" si="7"/>
        <v>31</v>
      </c>
      <c r="B310" t="str">
        <f>VLOOKUP(A310,ACTIVITIES!$B$2:$C$110,2,FALSE)</f>
        <v>Maintenance 3-5 days/year/WTG</v>
      </c>
      <c r="C310" s="1">
        <v>8</v>
      </c>
      <c r="D310" s="1" t="str">
        <f>VLOOKUP(C310,HABITATS!$F$2:$G$13,2,FALSE)</f>
        <v>HABITATS COMPLEX 8</v>
      </c>
      <c r="E310" s="1" t="str">
        <f t="shared" si="8"/>
        <v>HABITATS COMPLEX 8Maintenance 3-5 days/year/WTG</v>
      </c>
      <c r="F310" s="3">
        <f>VLOOKUP($B310,'HABITATS COMPLEX 8'!$B$15:$I$124,F$1,FALSE)</f>
        <v>0</v>
      </c>
      <c r="G310" s="3">
        <f>VLOOKUP($B310,'HABITATS COMPLEX 8'!$B$15:$I$124,G$1,FALSE)</f>
        <v>0</v>
      </c>
      <c r="H310" s="3">
        <f>VLOOKUP($B310,'HABITATS COMPLEX 8'!$B$15:$I$124,H$1,FALSE)</f>
        <v>0</v>
      </c>
      <c r="I310" s="3">
        <f>VLOOKUP($B310,'HABITATS COMPLEX 8'!$B$15:$I$124,I$1,FALSE)</f>
        <v>0</v>
      </c>
      <c r="J310" s="3">
        <f>VLOOKUP($B310,'HABITATS COMPLEX 8'!$B$15:$I$124,J$1,FALSE)</f>
        <v>0</v>
      </c>
      <c r="K310" s="3">
        <f>VLOOKUP($B310,'HABITATS COMPLEX 8'!$B$15:$I$124,K$1,FALSE)</f>
        <v>0</v>
      </c>
      <c r="L310" s="3" t="str">
        <f>VLOOKUP($B310,'HABITATS COMPLEX 8'!$B$15:$I$124,L$1,FALSE)</f>
        <v/>
      </c>
    </row>
    <row r="311" spans="1:12" ht="15.75" customHeight="1">
      <c r="A311">
        <f t="shared" si="7"/>
        <v>31</v>
      </c>
      <c r="B311" t="str">
        <f>VLOOKUP(A311,ACTIVITIES!$B$2:$C$110,2,FALSE)</f>
        <v>Maintenance 3-5 days/year/WTG</v>
      </c>
      <c r="C311" s="1">
        <v>9</v>
      </c>
      <c r="D311" s="1" t="str">
        <f>VLOOKUP(C311,HABITATS!$F$2:$G$13,2,FALSE)</f>
        <v>HABITATS COMPLEX 9</v>
      </c>
      <c r="E311" s="1" t="str">
        <f t="shared" si="8"/>
        <v>HABITATS COMPLEX 9Maintenance 3-5 days/year/WTG</v>
      </c>
      <c r="F311" s="3">
        <f>VLOOKUP($B311,'HABITATS COMPLEX 9'!$B$15:$I$124,F$1,FALSE)</f>
        <v>0</v>
      </c>
      <c r="G311" s="3">
        <f>VLOOKUP($B311,'HABITATS COMPLEX 9'!$B$15:$I$124,G$1,FALSE)</f>
        <v>0</v>
      </c>
      <c r="H311" s="3">
        <f>VLOOKUP($B311,'HABITATS COMPLEX 9'!$B$15:$I$124,H$1,FALSE)</f>
        <v>0</v>
      </c>
      <c r="I311" s="3">
        <f>VLOOKUP($B311,'HABITATS COMPLEX 9'!$B$15:$I$124,I$1,FALSE)</f>
        <v>0</v>
      </c>
      <c r="J311" s="3">
        <f>VLOOKUP($B311,'HABITATS COMPLEX 9'!$B$15:$I$124,J$1,FALSE)</f>
        <v>0</v>
      </c>
      <c r="K311" s="3">
        <f>VLOOKUP($B311,'HABITATS COMPLEX 9'!$B$15:$I$124,K$1,FALSE)</f>
        <v>0</v>
      </c>
      <c r="L311" s="3" t="str">
        <f>VLOOKUP($B311,'HABITATS COMPLEX 9'!$B$15:$I$124,L$1,FALSE)</f>
        <v/>
      </c>
    </row>
    <row r="312" spans="1:12" ht="15.75" customHeight="1">
      <c r="A312">
        <f t="shared" si="7"/>
        <v>31</v>
      </c>
      <c r="B312" t="str">
        <f>VLOOKUP(A312,ACTIVITIES!$B$2:$C$110,2,FALSE)</f>
        <v>Maintenance 3-5 days/year/WTG</v>
      </c>
      <c r="C312" s="1">
        <v>10</v>
      </c>
      <c r="D312" s="1" t="str">
        <f>VLOOKUP(C312,HABITATS!$F$2:$G$13,2,FALSE)</f>
        <v>HABITATS COMPLEX 10</v>
      </c>
      <c r="E312" s="1" t="str">
        <f t="shared" si="8"/>
        <v>HABITATS COMPLEX 10Maintenance 3-5 days/year/WTG</v>
      </c>
      <c r="F312" s="3">
        <f>VLOOKUP($B312,'HABITATS COMPLEX 10'!$B$15:$I$124,F$1,FALSE)</f>
        <v>0</v>
      </c>
      <c r="G312" s="3">
        <f>VLOOKUP($B312,'HABITATS COMPLEX 10'!$B$15:$I$124,G$1,FALSE)</f>
        <v>0</v>
      </c>
      <c r="H312" s="3">
        <f>VLOOKUP($B312,'HABITATS COMPLEX 10'!$B$15:$I$124,H$1,FALSE)</f>
        <v>0</v>
      </c>
      <c r="I312" s="3">
        <f>VLOOKUP($B312,'HABITATS COMPLEX 10'!$B$15:$I$124,I$1,FALSE)</f>
        <v>0</v>
      </c>
      <c r="J312" s="3">
        <f>VLOOKUP($B312,'HABITATS COMPLEX 10'!$B$15:$I$124,J$1,FALSE)</f>
        <v>0</v>
      </c>
      <c r="K312" s="3">
        <f>VLOOKUP($B312,'HABITATS COMPLEX 10'!$B$15:$I$124,K$1,FALSE)</f>
        <v>0</v>
      </c>
      <c r="L312" s="3" t="str">
        <f>VLOOKUP($B312,'HABITATS COMPLEX 10'!$B$15:$I$124,L$1,FALSE)</f>
        <v/>
      </c>
    </row>
    <row r="313" spans="1:12" ht="15.75" customHeight="1">
      <c r="A313">
        <f t="shared" si="7"/>
        <v>32</v>
      </c>
      <c r="B313" t="str">
        <f>VLOOKUP(A313,ACTIVITIES!$B$2:$C$110,2,FALSE)</f>
        <v>ROV inspections at 5 year intervals</v>
      </c>
      <c r="C313" s="1">
        <v>1</v>
      </c>
      <c r="D313" s="1" t="str">
        <f>VLOOKUP(C313,HABITATS!$F$2:$G$13,2,FALSE)</f>
        <v>Coastal Uplands</v>
      </c>
      <c r="E313" s="1" t="str">
        <f t="shared" si="8"/>
        <v>Coastal UplandsROV inspections at 5 year intervals</v>
      </c>
      <c r="F313" s="3">
        <f>VLOOKUP($B313,'COASTAL UPLANDS'!$B$15:$I$124,F$1,FALSE)</f>
        <v>0</v>
      </c>
      <c r="G313" s="3">
        <f>VLOOKUP($B313,'COASTAL UPLANDS'!$B$15:$I$124,G$1,FALSE)</f>
        <v>0</v>
      </c>
      <c r="H313" s="3">
        <f>VLOOKUP($B313,'COASTAL UPLANDS'!$B$15:$I$124,H$1,FALSE)</f>
        <v>0</v>
      </c>
      <c r="I313" s="3">
        <f>VLOOKUP($B313,'COASTAL UPLANDS'!$B$15:$I$124,I$1,FALSE)</f>
        <v>0</v>
      </c>
      <c r="J313" s="3">
        <f>VLOOKUP($B313,'COASTAL UPLANDS'!$B$15:$I$124,J$1,FALSE)</f>
        <v>0</v>
      </c>
      <c r="K313" s="3">
        <f>VLOOKUP($B313,'COASTAL UPLANDS'!$B$15:$I$124,K$1,FALSE)</f>
        <v>0</v>
      </c>
      <c r="L313" s="3">
        <f>VLOOKUP($B313,'COASTAL UPLANDS'!$B$15:$I$124,L$1,FALSE)</f>
        <v>0</v>
      </c>
    </row>
    <row r="314" spans="1:12" ht="15.75" customHeight="1">
      <c r="A314">
        <f t="shared" si="7"/>
        <v>32</v>
      </c>
      <c r="B314" t="str">
        <f>VLOOKUP(A314,ACTIVITIES!$B$2:$C$110,2,FALSE)</f>
        <v>ROV inspections at 5 year intervals</v>
      </c>
      <c r="C314" s="1">
        <v>2</v>
      </c>
      <c r="D314" s="1" t="str">
        <f>VLOOKUP(C314,HABITATS!$F$2:$G$13,2,FALSE)</f>
        <v>Beaches &amp; Dunes</v>
      </c>
      <c r="E314" s="1" t="str">
        <f t="shared" si="8"/>
        <v>Beaches &amp; DunesROV inspections at 5 year intervals</v>
      </c>
      <c r="F314" s="3">
        <f>VLOOKUP($B314,'BEACHES &amp; DUNES'!$B$15:$I$124,F$1,FALSE)</f>
        <v>0</v>
      </c>
      <c r="G314" s="3">
        <f>VLOOKUP($B314,'BEACHES &amp; DUNES'!$B$15:$I$124,G$1,FALSE)</f>
        <v>0</v>
      </c>
      <c r="H314" s="3">
        <f>VLOOKUP($B314,'BEACHES &amp; DUNES'!$B$15:$I$124,H$1,FALSE)</f>
        <v>0</v>
      </c>
      <c r="I314" s="3">
        <f>VLOOKUP($B314,'BEACHES &amp; DUNES'!$B$15:$I$124,I$1,FALSE)</f>
        <v>0</v>
      </c>
      <c r="J314" s="3">
        <f>VLOOKUP($B314,'BEACHES &amp; DUNES'!$B$15:$I$124,J$1,FALSE)</f>
        <v>0</v>
      </c>
      <c r="K314" s="3">
        <f>VLOOKUP($B314,'BEACHES &amp; DUNES'!$B$15:$I$124,K$1,FALSE)</f>
        <v>0</v>
      </c>
      <c r="L314" s="3">
        <f>VLOOKUP($B314,'BEACHES &amp; DUNES'!$B$15:$I$124,L$1,FALSE)</f>
        <v>0</v>
      </c>
    </row>
    <row r="315" spans="1:12" ht="15.75" customHeight="1">
      <c r="A315">
        <f t="shared" si="7"/>
        <v>32</v>
      </c>
      <c r="B315" t="str">
        <f>VLOOKUP(A315,ACTIVITIES!$B$2:$C$110,2,FALSE)</f>
        <v>ROV inspections at 5 year intervals</v>
      </c>
      <c r="C315" s="1">
        <v>3</v>
      </c>
      <c r="D315" s="1" t="str">
        <f>VLOOKUP(C315,HABITATS!$F$2:$G$13,2,FALSE)</f>
        <v>Tidal flats &amp; Rocky Intertidal</v>
      </c>
      <c r="E315" s="1" t="str">
        <f t="shared" si="8"/>
        <v>Tidal flats &amp; Rocky IntertidalROV inspections at 5 year intervals</v>
      </c>
      <c r="F315" s="3">
        <f>VLOOKUP($B315,'TIDAL FLATS &amp; ROCKY INTERTIDAL'!$B$15:$I$124,F$1,FALSE)</f>
        <v>0</v>
      </c>
      <c r="G315" s="3">
        <f>VLOOKUP($B315,'TIDAL FLATS &amp; ROCKY INTERTIDAL'!$B$15:$I$124,G$1,FALSE)</f>
        <v>0</v>
      </c>
      <c r="H315" s="3">
        <f>VLOOKUP($B315,'TIDAL FLATS &amp; ROCKY INTERTIDAL'!$B$15:$I$124,H$1,FALSE)</f>
        <v>0</v>
      </c>
      <c r="I315" s="3">
        <f>VLOOKUP($B315,'TIDAL FLATS &amp; ROCKY INTERTIDAL'!$B$15:$I$124,I$1,FALSE)</f>
        <v>0</v>
      </c>
      <c r="J315" s="3">
        <f>VLOOKUP($B315,'TIDAL FLATS &amp; ROCKY INTERTIDAL'!$B$15:$I$124,J$1,FALSE)</f>
        <v>0</v>
      </c>
      <c r="K315" s="3">
        <f>VLOOKUP($B315,'TIDAL FLATS &amp; ROCKY INTERTIDAL'!$B$15:$I$124,K$1,FALSE)</f>
        <v>1</v>
      </c>
      <c r="L315" s="3">
        <f>VLOOKUP($B315,'TIDAL FLATS &amp; ROCKY INTERTIDAL'!$B$15:$I$124,L$1,FALSE)</f>
        <v>1</v>
      </c>
    </row>
    <row r="316" spans="1:12" ht="15.75" customHeight="1">
      <c r="A316">
        <f t="shared" si="7"/>
        <v>32</v>
      </c>
      <c r="B316" t="str">
        <f>VLOOKUP(A316,ACTIVITIES!$B$2:$C$110,2,FALSE)</f>
        <v>ROV inspections at 5 year intervals</v>
      </c>
      <c r="C316" s="1">
        <v>4</v>
      </c>
      <c r="D316" s="1" t="str">
        <f>VLOOKUP(C316,HABITATS!$F$2:$G$13,2,FALSE)</f>
        <v>Marshes</v>
      </c>
      <c r="E316" s="1" t="str">
        <f t="shared" si="8"/>
        <v>MarshesROV inspections at 5 year intervals</v>
      </c>
      <c r="F316" s="3">
        <f>VLOOKUP($B316,MARSHES!$B$15:$I$124,F$1,FALSE)</f>
        <v>0</v>
      </c>
      <c r="G316" s="3">
        <f>VLOOKUP($B316,MARSHES!$B$15:$I$124,G$1,FALSE)</f>
        <v>0</v>
      </c>
      <c r="H316" s="3">
        <f>VLOOKUP($B316,MARSHES!$B$15:$I$124,H$1,FALSE)</f>
        <v>0</v>
      </c>
      <c r="I316" s="3">
        <f>VLOOKUP($B316,MARSHES!$B$15:$I$124,I$1,FALSE)</f>
        <v>0</v>
      </c>
      <c r="J316" s="3">
        <f>VLOOKUP($B316,MARSHES!$B$15:$I$124,J$1,FALSE)</f>
        <v>0</v>
      </c>
      <c r="K316" s="3">
        <f>VLOOKUP($B316,MARSHES!$B$15:$I$124,K$1,FALSE)</f>
        <v>1</v>
      </c>
      <c r="L316" s="3">
        <f>VLOOKUP($B316,MARSHES!$B$15:$I$124,L$1,FALSE)</f>
        <v>1</v>
      </c>
    </row>
    <row r="317" spans="1:12" ht="15.75" customHeight="1">
      <c r="A317">
        <f t="shared" si="7"/>
        <v>32</v>
      </c>
      <c r="B317" t="str">
        <f>VLOOKUP(A317,ACTIVITIES!$B$2:$C$110,2,FALSE)</f>
        <v>ROV inspections at 5 year intervals</v>
      </c>
      <c r="C317" s="1">
        <v>5</v>
      </c>
      <c r="D317" s="1" t="str">
        <f>VLOOKUP(C317,HABITATS!$F$2:$G$13,2,FALSE)</f>
        <v>Submersed Habitats</v>
      </c>
      <c r="E317" s="1" t="str">
        <f t="shared" si="8"/>
        <v>Submersed HabitatsROV inspections at 5 year intervals</v>
      </c>
      <c r="F317" s="3">
        <f>VLOOKUP($B317,'SUBMERSED HABITATS'!$B$15:$I$124,F$1,FALSE)</f>
        <v>0</v>
      </c>
      <c r="G317" s="3">
        <f>VLOOKUP($B317,'SUBMERSED HABITATS'!$B$15:$I$124,G$1,FALSE)</f>
        <v>0</v>
      </c>
      <c r="H317" s="3">
        <f>VLOOKUP($B317,'SUBMERSED HABITATS'!$B$15:$I$124,H$1,FALSE)</f>
        <v>0</v>
      </c>
      <c r="I317" s="3">
        <f>VLOOKUP($B317,'SUBMERSED HABITATS'!$B$15:$I$124,I$1,FALSE)</f>
        <v>0</v>
      </c>
      <c r="J317" s="3">
        <f>VLOOKUP($B317,'SUBMERSED HABITATS'!$B$15:$I$124,J$1,FALSE)</f>
        <v>0</v>
      </c>
      <c r="K317" s="3">
        <f>VLOOKUP($B317,'SUBMERSED HABITATS'!$B$15:$I$124,K$1,FALSE)</f>
        <v>1</v>
      </c>
      <c r="L317" s="3">
        <f>VLOOKUP($B317,'SUBMERSED HABITATS'!$B$15:$I$124,L$1,FALSE)</f>
        <v>1</v>
      </c>
    </row>
    <row r="318" spans="1:12" ht="15.75" customHeight="1">
      <c r="A318">
        <f t="shared" si="7"/>
        <v>32</v>
      </c>
      <c r="B318" t="str">
        <f>VLOOKUP(A318,ACTIVITIES!$B$2:$C$110,2,FALSE)</f>
        <v>ROV inspections at 5 year intervals</v>
      </c>
      <c r="C318" s="1">
        <v>6</v>
      </c>
      <c r="D318" s="1" t="str">
        <f>VLOOKUP(C318,HABITATS!$F$2:$G$13,2,FALSE)</f>
        <v>HABITATS COMPLEX 6</v>
      </c>
      <c r="E318" s="1" t="str">
        <f t="shared" si="8"/>
        <v>HABITATS COMPLEX 6ROV inspections at 5 year intervals</v>
      </c>
      <c r="F318" s="3">
        <f>VLOOKUP($B318,'HABITATS COMPLEX 6'!$B$15:$I$124,F$1,FALSE)</f>
        <v>0</v>
      </c>
      <c r="G318" s="3">
        <f>VLOOKUP($B318,'HABITATS COMPLEX 6'!$B$15:$I$124,G$1,FALSE)</f>
        <v>0</v>
      </c>
      <c r="H318" s="3">
        <f>VLOOKUP($B318,'HABITATS COMPLEX 6'!$B$15:$I$124,H$1,FALSE)</f>
        <v>0</v>
      </c>
      <c r="I318" s="3">
        <f>VLOOKUP($B318,'HABITATS COMPLEX 6'!$B$15:$I$124,I$1,FALSE)</f>
        <v>0</v>
      </c>
      <c r="J318" s="3">
        <f>VLOOKUP($B318,'HABITATS COMPLEX 6'!$B$15:$I$124,J$1,FALSE)</f>
        <v>0</v>
      </c>
      <c r="K318" s="3">
        <f>VLOOKUP($B318,'HABITATS COMPLEX 6'!$B$15:$I$124,K$1,FALSE)</f>
        <v>0</v>
      </c>
      <c r="L318" s="3" t="str">
        <f>VLOOKUP($B318,'HABITATS COMPLEX 6'!$B$15:$I$124,L$1,FALSE)</f>
        <v/>
      </c>
    </row>
    <row r="319" spans="1:12" ht="15.75" customHeight="1">
      <c r="A319">
        <f t="shared" si="7"/>
        <v>32</v>
      </c>
      <c r="B319" t="str">
        <f>VLOOKUP(A319,ACTIVITIES!$B$2:$C$110,2,FALSE)</f>
        <v>ROV inspections at 5 year intervals</v>
      </c>
      <c r="C319" s="1">
        <v>7</v>
      </c>
      <c r="D319" s="1" t="str">
        <f>VLOOKUP(C319,HABITATS!$F$2:$G$13,2,FALSE)</f>
        <v>HABITATS COMPLEX 7</v>
      </c>
      <c r="E319" s="1" t="str">
        <f t="shared" si="8"/>
        <v>HABITATS COMPLEX 7ROV inspections at 5 year intervals</v>
      </c>
      <c r="F319" s="3">
        <f>VLOOKUP($B319,'HABITATS COMPLEX 7'!$B$15:$I$124,F$1,FALSE)</f>
        <v>0</v>
      </c>
      <c r="G319" s="3">
        <f>VLOOKUP($B319,'HABITATS COMPLEX 7'!$B$15:$I$124,G$1,FALSE)</f>
        <v>0</v>
      </c>
      <c r="H319" s="3">
        <f>VLOOKUP($B319,'HABITATS COMPLEX 7'!$B$15:$I$124,H$1,FALSE)</f>
        <v>0</v>
      </c>
      <c r="I319" s="3">
        <f>VLOOKUP($B319,'HABITATS COMPLEX 7'!$B$15:$I$124,I$1,FALSE)</f>
        <v>0</v>
      </c>
      <c r="J319" s="3">
        <f>VLOOKUP($B319,'HABITATS COMPLEX 7'!$B$15:$I$124,J$1,FALSE)</f>
        <v>0</v>
      </c>
      <c r="K319" s="3">
        <f>VLOOKUP($B319,'HABITATS COMPLEX 7'!$B$15:$I$124,K$1,FALSE)</f>
        <v>0</v>
      </c>
      <c r="L319" s="3" t="str">
        <f>VLOOKUP($B319,'HABITATS COMPLEX 7'!$B$15:$I$124,L$1,FALSE)</f>
        <v/>
      </c>
    </row>
    <row r="320" spans="1:12" ht="15.75" customHeight="1">
      <c r="A320">
        <f t="shared" si="7"/>
        <v>32</v>
      </c>
      <c r="B320" t="str">
        <f>VLOOKUP(A320,ACTIVITIES!$B$2:$C$110,2,FALSE)</f>
        <v>ROV inspections at 5 year intervals</v>
      </c>
      <c r="C320" s="1">
        <v>8</v>
      </c>
      <c r="D320" s="1" t="str">
        <f>VLOOKUP(C320,HABITATS!$F$2:$G$13,2,FALSE)</f>
        <v>HABITATS COMPLEX 8</v>
      </c>
      <c r="E320" s="1" t="str">
        <f t="shared" si="8"/>
        <v>HABITATS COMPLEX 8ROV inspections at 5 year intervals</v>
      </c>
      <c r="F320" s="3">
        <f>VLOOKUP($B320,'HABITATS COMPLEX 8'!$B$15:$I$124,F$1,FALSE)</f>
        <v>0</v>
      </c>
      <c r="G320" s="3">
        <f>VLOOKUP($B320,'HABITATS COMPLEX 8'!$B$15:$I$124,G$1,FALSE)</f>
        <v>0</v>
      </c>
      <c r="H320" s="3">
        <f>VLOOKUP($B320,'HABITATS COMPLEX 8'!$B$15:$I$124,H$1,FALSE)</f>
        <v>0</v>
      </c>
      <c r="I320" s="3">
        <f>VLOOKUP($B320,'HABITATS COMPLEX 8'!$B$15:$I$124,I$1,FALSE)</f>
        <v>0</v>
      </c>
      <c r="J320" s="3">
        <f>VLOOKUP($B320,'HABITATS COMPLEX 8'!$B$15:$I$124,J$1,FALSE)</f>
        <v>0</v>
      </c>
      <c r="K320" s="3">
        <f>VLOOKUP($B320,'HABITATS COMPLEX 8'!$B$15:$I$124,K$1,FALSE)</f>
        <v>0</v>
      </c>
      <c r="L320" s="3" t="str">
        <f>VLOOKUP($B320,'HABITATS COMPLEX 8'!$B$15:$I$124,L$1,FALSE)</f>
        <v/>
      </c>
    </row>
    <row r="321" spans="1:12" ht="15.75" customHeight="1">
      <c r="A321">
        <f t="shared" si="7"/>
        <v>32</v>
      </c>
      <c r="B321" t="str">
        <f>VLOOKUP(A321,ACTIVITIES!$B$2:$C$110,2,FALSE)</f>
        <v>ROV inspections at 5 year intervals</v>
      </c>
      <c r="C321" s="1">
        <v>9</v>
      </c>
      <c r="D321" s="1" t="str">
        <f>VLOOKUP(C321,HABITATS!$F$2:$G$13,2,FALSE)</f>
        <v>HABITATS COMPLEX 9</v>
      </c>
      <c r="E321" s="1" t="str">
        <f t="shared" si="8"/>
        <v>HABITATS COMPLEX 9ROV inspections at 5 year intervals</v>
      </c>
      <c r="F321" s="3">
        <f>VLOOKUP($B321,'HABITATS COMPLEX 9'!$B$15:$I$124,F$1,FALSE)</f>
        <v>0</v>
      </c>
      <c r="G321" s="3">
        <f>VLOOKUP($B321,'HABITATS COMPLEX 9'!$B$15:$I$124,G$1,FALSE)</f>
        <v>0</v>
      </c>
      <c r="H321" s="3">
        <f>VLOOKUP($B321,'HABITATS COMPLEX 9'!$B$15:$I$124,H$1,FALSE)</f>
        <v>0</v>
      </c>
      <c r="I321" s="3">
        <f>VLOOKUP($B321,'HABITATS COMPLEX 9'!$B$15:$I$124,I$1,FALSE)</f>
        <v>0</v>
      </c>
      <c r="J321" s="3">
        <f>VLOOKUP($B321,'HABITATS COMPLEX 9'!$B$15:$I$124,J$1,FALSE)</f>
        <v>0</v>
      </c>
      <c r="K321" s="3">
        <f>VLOOKUP($B321,'HABITATS COMPLEX 9'!$B$15:$I$124,K$1,FALSE)</f>
        <v>0</v>
      </c>
      <c r="L321" s="3" t="str">
        <f>VLOOKUP($B321,'HABITATS COMPLEX 9'!$B$15:$I$124,L$1,FALSE)</f>
        <v/>
      </c>
    </row>
    <row r="322" spans="1:12" ht="15.75" customHeight="1">
      <c r="A322">
        <f t="shared" si="7"/>
        <v>32</v>
      </c>
      <c r="B322" t="str">
        <f>VLOOKUP(A322,ACTIVITIES!$B$2:$C$110,2,FALSE)</f>
        <v>ROV inspections at 5 year intervals</v>
      </c>
      <c r="C322" s="1">
        <v>10</v>
      </c>
      <c r="D322" s="1" t="str">
        <f>VLOOKUP(C322,HABITATS!$F$2:$G$13,2,FALSE)</f>
        <v>HABITATS COMPLEX 10</v>
      </c>
      <c r="E322" s="1" t="str">
        <f t="shared" si="8"/>
        <v>HABITATS COMPLEX 10ROV inspections at 5 year intervals</v>
      </c>
      <c r="F322" s="3">
        <f>VLOOKUP($B322,'HABITATS COMPLEX 10'!$B$15:$I$124,F$1,FALSE)</f>
        <v>0</v>
      </c>
      <c r="G322" s="3">
        <f>VLOOKUP($B322,'HABITATS COMPLEX 10'!$B$15:$I$124,G$1,FALSE)</f>
        <v>0</v>
      </c>
      <c r="H322" s="3">
        <f>VLOOKUP($B322,'HABITATS COMPLEX 10'!$B$15:$I$124,H$1,FALSE)</f>
        <v>0</v>
      </c>
      <c r="I322" s="3">
        <f>VLOOKUP($B322,'HABITATS COMPLEX 10'!$B$15:$I$124,I$1,FALSE)</f>
        <v>0</v>
      </c>
      <c r="J322" s="3">
        <f>VLOOKUP($B322,'HABITATS COMPLEX 10'!$B$15:$I$124,J$1,FALSE)</f>
        <v>0</v>
      </c>
      <c r="K322" s="3">
        <f>VLOOKUP($B322,'HABITATS COMPLEX 10'!$B$15:$I$124,K$1,FALSE)</f>
        <v>0</v>
      </c>
      <c r="L322" s="3" t="str">
        <f>VLOOKUP($B322,'HABITATS COMPLEX 10'!$B$15:$I$124,L$1,FALSE)</f>
        <v/>
      </c>
    </row>
    <row r="323" spans="1:12" ht="15.75" customHeight="1">
      <c r="A323">
        <f t="shared" si="7"/>
        <v>33</v>
      </c>
      <c r="B323" t="str">
        <f>VLOOKUP(A323,ACTIVITIES!$B$2:$C$110,2,FALSE)</f>
        <v>Subbottom profiles at 5 year intervals</v>
      </c>
      <c r="C323" s="1">
        <v>1</v>
      </c>
      <c r="D323" s="1" t="str">
        <f>VLOOKUP(C323,HABITATS!$F$2:$G$13,2,FALSE)</f>
        <v>Coastal Uplands</v>
      </c>
      <c r="E323" s="1" t="str">
        <f t="shared" si="8"/>
        <v>Coastal UplandsSubbottom profiles at 5 year intervals</v>
      </c>
      <c r="F323" s="3">
        <f>VLOOKUP($B323,'COASTAL UPLANDS'!$B$15:$I$124,F$1,FALSE)</f>
        <v>0</v>
      </c>
      <c r="G323" s="3">
        <f>VLOOKUP($B323,'COASTAL UPLANDS'!$B$15:$I$124,G$1,FALSE)</f>
        <v>0</v>
      </c>
      <c r="H323" s="3">
        <f>VLOOKUP($B323,'COASTAL UPLANDS'!$B$15:$I$124,H$1,FALSE)</f>
        <v>0</v>
      </c>
      <c r="I323" s="3">
        <f>VLOOKUP($B323,'COASTAL UPLANDS'!$B$15:$I$124,I$1,FALSE)</f>
        <v>0</v>
      </c>
      <c r="J323" s="3">
        <f>VLOOKUP($B323,'COASTAL UPLANDS'!$B$15:$I$124,J$1,FALSE)</f>
        <v>0</v>
      </c>
      <c r="K323" s="3">
        <f>VLOOKUP($B323,'COASTAL UPLANDS'!$B$15:$I$124,K$1,FALSE)</f>
        <v>0</v>
      </c>
      <c r="L323" s="3">
        <f>VLOOKUP($B323,'COASTAL UPLANDS'!$B$15:$I$124,L$1,FALSE)</f>
        <v>0</v>
      </c>
    </row>
    <row r="324" spans="1:12" ht="15.75" customHeight="1">
      <c r="A324">
        <f t="shared" si="7"/>
        <v>33</v>
      </c>
      <c r="B324" t="str">
        <f>VLOOKUP(A324,ACTIVITIES!$B$2:$C$110,2,FALSE)</f>
        <v>Subbottom profiles at 5 year intervals</v>
      </c>
      <c r="C324" s="1">
        <v>2</v>
      </c>
      <c r="D324" s="1" t="str">
        <f>VLOOKUP(C324,HABITATS!$F$2:$G$13,2,FALSE)</f>
        <v>Beaches &amp; Dunes</v>
      </c>
      <c r="E324" s="1" t="str">
        <f t="shared" si="8"/>
        <v>Beaches &amp; DunesSubbottom profiles at 5 year intervals</v>
      </c>
      <c r="F324" s="3">
        <f>VLOOKUP($B324,'BEACHES &amp; DUNES'!$B$15:$I$124,F$1,FALSE)</f>
        <v>0</v>
      </c>
      <c r="G324" s="3">
        <f>VLOOKUP($B324,'BEACHES &amp; DUNES'!$B$15:$I$124,G$1,FALSE)</f>
        <v>0</v>
      </c>
      <c r="H324" s="3">
        <f>VLOOKUP($B324,'BEACHES &amp; DUNES'!$B$15:$I$124,H$1,FALSE)</f>
        <v>0</v>
      </c>
      <c r="I324" s="3">
        <f>VLOOKUP($B324,'BEACHES &amp; DUNES'!$B$15:$I$124,I$1,FALSE)</f>
        <v>0</v>
      </c>
      <c r="J324" s="3">
        <f>VLOOKUP($B324,'BEACHES &amp; DUNES'!$B$15:$I$124,J$1,FALSE)</f>
        <v>0</v>
      </c>
      <c r="K324" s="3">
        <f>VLOOKUP($B324,'BEACHES &amp; DUNES'!$B$15:$I$124,K$1,FALSE)</f>
        <v>0</v>
      </c>
      <c r="L324" s="3">
        <f>VLOOKUP($B324,'BEACHES &amp; DUNES'!$B$15:$I$124,L$1,FALSE)</f>
        <v>0</v>
      </c>
    </row>
    <row r="325" spans="1:12" ht="15.75" customHeight="1">
      <c r="A325">
        <f t="shared" si="7"/>
        <v>33</v>
      </c>
      <c r="B325" t="str">
        <f>VLOOKUP(A325,ACTIVITIES!$B$2:$C$110,2,FALSE)</f>
        <v>Subbottom profiles at 5 year intervals</v>
      </c>
      <c r="C325" s="1">
        <v>3</v>
      </c>
      <c r="D325" s="1" t="str">
        <f>VLOOKUP(C325,HABITATS!$F$2:$G$13,2,FALSE)</f>
        <v>Tidal flats &amp; Rocky Intertidal</v>
      </c>
      <c r="E325" s="1" t="str">
        <f t="shared" si="8"/>
        <v>Tidal flats &amp; Rocky IntertidalSubbottom profiles at 5 year intervals</v>
      </c>
      <c r="F325" s="3">
        <f>VLOOKUP($B325,'TIDAL FLATS &amp; ROCKY INTERTIDAL'!$B$15:$I$124,F$1,FALSE)</f>
        <v>1</v>
      </c>
      <c r="G325" s="3">
        <f>VLOOKUP($B325,'TIDAL FLATS &amp; ROCKY INTERTIDAL'!$B$15:$I$124,G$1,FALSE)</f>
        <v>0</v>
      </c>
      <c r="H325" s="3">
        <f>VLOOKUP($B325,'TIDAL FLATS &amp; ROCKY INTERTIDAL'!$B$15:$I$124,H$1,FALSE)</f>
        <v>0</v>
      </c>
      <c r="I325" s="3">
        <f>VLOOKUP($B325,'TIDAL FLATS &amp; ROCKY INTERTIDAL'!$B$15:$I$124,I$1,FALSE)</f>
        <v>0</v>
      </c>
      <c r="J325" s="3">
        <f>VLOOKUP($B325,'TIDAL FLATS &amp; ROCKY INTERTIDAL'!$B$15:$I$124,J$1,FALSE)</f>
        <v>0</v>
      </c>
      <c r="K325" s="3">
        <f>VLOOKUP($B325,'TIDAL FLATS &amp; ROCKY INTERTIDAL'!$B$15:$I$124,K$1,FALSE)</f>
        <v>1</v>
      </c>
      <c r="L325" s="3">
        <f>VLOOKUP($B325,'TIDAL FLATS &amp; ROCKY INTERTIDAL'!$B$15:$I$124,L$1,FALSE)</f>
        <v>1</v>
      </c>
    </row>
    <row r="326" spans="1:12" ht="15.75" customHeight="1">
      <c r="A326">
        <f t="shared" si="7"/>
        <v>33</v>
      </c>
      <c r="B326" t="str">
        <f>VLOOKUP(A326,ACTIVITIES!$B$2:$C$110,2,FALSE)</f>
        <v>Subbottom profiles at 5 year intervals</v>
      </c>
      <c r="C326" s="1">
        <v>4</v>
      </c>
      <c r="D326" s="1" t="str">
        <f>VLOOKUP(C326,HABITATS!$F$2:$G$13,2,FALSE)</f>
        <v>Marshes</v>
      </c>
      <c r="E326" s="1" t="str">
        <f t="shared" si="8"/>
        <v>MarshesSubbottom profiles at 5 year intervals</v>
      </c>
      <c r="F326" s="3">
        <f>VLOOKUP($B326,MARSHES!$B$15:$I$124,F$1,FALSE)</f>
        <v>1</v>
      </c>
      <c r="G326" s="3">
        <f>VLOOKUP($B326,MARSHES!$B$15:$I$124,G$1,FALSE)</f>
        <v>0</v>
      </c>
      <c r="H326" s="3">
        <f>VLOOKUP($B326,MARSHES!$B$15:$I$124,H$1,FALSE)</f>
        <v>0</v>
      </c>
      <c r="I326" s="3">
        <f>VLOOKUP($B326,MARSHES!$B$15:$I$124,I$1,FALSE)</f>
        <v>0</v>
      </c>
      <c r="J326" s="3">
        <f>VLOOKUP($B326,MARSHES!$B$15:$I$124,J$1,FALSE)</f>
        <v>0</v>
      </c>
      <c r="K326" s="3">
        <f>VLOOKUP($B326,MARSHES!$B$15:$I$124,K$1,FALSE)</f>
        <v>1</v>
      </c>
      <c r="L326" s="3">
        <f>VLOOKUP($B326,MARSHES!$B$15:$I$124,L$1,FALSE)</f>
        <v>1</v>
      </c>
    </row>
    <row r="327" spans="1:12" ht="15.75" customHeight="1">
      <c r="A327">
        <f t="shared" si="7"/>
        <v>33</v>
      </c>
      <c r="B327" t="str">
        <f>VLOOKUP(A327,ACTIVITIES!$B$2:$C$110,2,FALSE)</f>
        <v>Subbottom profiles at 5 year intervals</v>
      </c>
      <c r="C327" s="1">
        <v>5</v>
      </c>
      <c r="D327" s="1" t="str">
        <f>VLOOKUP(C327,HABITATS!$F$2:$G$13,2,FALSE)</f>
        <v>Submersed Habitats</v>
      </c>
      <c r="E327" s="1" t="str">
        <f t="shared" si="8"/>
        <v>Submersed HabitatsSubbottom profiles at 5 year intervals</v>
      </c>
      <c r="F327" s="3">
        <f>VLOOKUP($B327,'SUBMERSED HABITATS'!$B$15:$I$124,F$1,FALSE)</f>
        <v>1</v>
      </c>
      <c r="G327" s="3">
        <f>VLOOKUP($B327,'SUBMERSED HABITATS'!$B$15:$I$124,G$1,FALSE)</f>
        <v>0</v>
      </c>
      <c r="H327" s="3">
        <f>VLOOKUP($B327,'SUBMERSED HABITATS'!$B$15:$I$124,H$1,FALSE)</f>
        <v>0</v>
      </c>
      <c r="I327" s="3">
        <f>VLOOKUP($B327,'SUBMERSED HABITATS'!$B$15:$I$124,I$1,FALSE)</f>
        <v>0</v>
      </c>
      <c r="J327" s="3">
        <f>VLOOKUP($B327,'SUBMERSED HABITATS'!$B$15:$I$124,J$1,FALSE)</f>
        <v>0</v>
      </c>
      <c r="K327" s="3">
        <f>VLOOKUP($B327,'SUBMERSED HABITATS'!$B$15:$I$124,K$1,FALSE)</f>
        <v>1</v>
      </c>
      <c r="L327" s="3">
        <f>VLOOKUP($B327,'SUBMERSED HABITATS'!$B$15:$I$124,L$1,FALSE)</f>
        <v>1</v>
      </c>
    </row>
    <row r="328" spans="1:12" ht="15.75" customHeight="1">
      <c r="A328">
        <f t="shared" si="7"/>
        <v>33</v>
      </c>
      <c r="B328" t="str">
        <f>VLOOKUP(A328,ACTIVITIES!$B$2:$C$110,2,FALSE)</f>
        <v>Subbottom profiles at 5 year intervals</v>
      </c>
      <c r="C328" s="1">
        <v>6</v>
      </c>
      <c r="D328" s="1" t="str">
        <f>VLOOKUP(C328,HABITATS!$F$2:$G$13,2,FALSE)</f>
        <v>HABITATS COMPLEX 6</v>
      </c>
      <c r="E328" s="1" t="str">
        <f t="shared" si="8"/>
        <v>HABITATS COMPLEX 6Subbottom profiles at 5 year intervals</v>
      </c>
      <c r="F328" s="3">
        <f>VLOOKUP($B328,'HABITATS COMPLEX 6'!$B$15:$I$124,F$1,FALSE)</f>
        <v>0</v>
      </c>
      <c r="G328" s="3">
        <f>VLOOKUP($B328,'HABITATS COMPLEX 6'!$B$15:$I$124,G$1,FALSE)</f>
        <v>0</v>
      </c>
      <c r="H328" s="3">
        <f>VLOOKUP($B328,'HABITATS COMPLEX 6'!$B$15:$I$124,H$1,FALSE)</f>
        <v>0</v>
      </c>
      <c r="I328" s="3">
        <f>VLOOKUP($B328,'HABITATS COMPLEX 6'!$B$15:$I$124,I$1,FALSE)</f>
        <v>0</v>
      </c>
      <c r="J328" s="3">
        <f>VLOOKUP($B328,'HABITATS COMPLEX 6'!$B$15:$I$124,J$1,FALSE)</f>
        <v>0</v>
      </c>
      <c r="K328" s="3">
        <f>VLOOKUP($B328,'HABITATS COMPLEX 6'!$B$15:$I$124,K$1,FALSE)</f>
        <v>0</v>
      </c>
      <c r="L328" s="3" t="str">
        <f>VLOOKUP($B328,'HABITATS COMPLEX 6'!$B$15:$I$124,L$1,FALSE)</f>
        <v/>
      </c>
    </row>
    <row r="329" spans="1:12" ht="15.75" customHeight="1">
      <c r="A329">
        <f t="shared" si="7"/>
        <v>33</v>
      </c>
      <c r="B329" t="str">
        <f>VLOOKUP(A329,ACTIVITIES!$B$2:$C$110,2,FALSE)</f>
        <v>Subbottom profiles at 5 year intervals</v>
      </c>
      <c r="C329" s="1">
        <v>7</v>
      </c>
      <c r="D329" s="1" t="str">
        <f>VLOOKUP(C329,HABITATS!$F$2:$G$13,2,FALSE)</f>
        <v>HABITATS COMPLEX 7</v>
      </c>
      <c r="E329" s="1" t="str">
        <f t="shared" si="8"/>
        <v>HABITATS COMPLEX 7Subbottom profiles at 5 year intervals</v>
      </c>
      <c r="F329" s="3">
        <f>VLOOKUP($B329,'HABITATS COMPLEX 7'!$B$15:$I$124,F$1,FALSE)</f>
        <v>0</v>
      </c>
      <c r="G329" s="3">
        <f>VLOOKUP($B329,'HABITATS COMPLEX 7'!$B$15:$I$124,G$1,FALSE)</f>
        <v>0</v>
      </c>
      <c r="H329" s="3">
        <f>VLOOKUP($B329,'HABITATS COMPLEX 7'!$B$15:$I$124,H$1,FALSE)</f>
        <v>0</v>
      </c>
      <c r="I329" s="3">
        <f>VLOOKUP($B329,'HABITATS COMPLEX 7'!$B$15:$I$124,I$1,FALSE)</f>
        <v>0</v>
      </c>
      <c r="J329" s="3">
        <f>VLOOKUP($B329,'HABITATS COMPLEX 7'!$B$15:$I$124,J$1,FALSE)</f>
        <v>0</v>
      </c>
      <c r="K329" s="3">
        <f>VLOOKUP($B329,'HABITATS COMPLEX 7'!$B$15:$I$124,K$1,FALSE)</f>
        <v>0</v>
      </c>
      <c r="L329" s="3" t="str">
        <f>VLOOKUP($B329,'HABITATS COMPLEX 7'!$B$15:$I$124,L$1,FALSE)</f>
        <v/>
      </c>
    </row>
    <row r="330" spans="1:12" ht="15.75" customHeight="1">
      <c r="A330">
        <f t="shared" si="7"/>
        <v>33</v>
      </c>
      <c r="B330" t="str">
        <f>VLOOKUP(A330,ACTIVITIES!$B$2:$C$110,2,FALSE)</f>
        <v>Subbottom profiles at 5 year intervals</v>
      </c>
      <c r="C330" s="1">
        <v>8</v>
      </c>
      <c r="D330" s="1" t="str">
        <f>VLOOKUP(C330,HABITATS!$F$2:$G$13,2,FALSE)</f>
        <v>HABITATS COMPLEX 8</v>
      </c>
      <c r="E330" s="1" t="str">
        <f t="shared" si="8"/>
        <v>HABITATS COMPLEX 8Subbottom profiles at 5 year intervals</v>
      </c>
      <c r="F330" s="3">
        <f>VLOOKUP($B330,'HABITATS COMPLEX 8'!$B$15:$I$124,F$1,FALSE)</f>
        <v>0</v>
      </c>
      <c r="G330" s="3">
        <f>VLOOKUP($B330,'HABITATS COMPLEX 8'!$B$15:$I$124,G$1,FALSE)</f>
        <v>0</v>
      </c>
      <c r="H330" s="3">
        <f>VLOOKUP($B330,'HABITATS COMPLEX 8'!$B$15:$I$124,H$1,FALSE)</f>
        <v>0</v>
      </c>
      <c r="I330" s="3">
        <f>VLOOKUP($B330,'HABITATS COMPLEX 8'!$B$15:$I$124,I$1,FALSE)</f>
        <v>0</v>
      </c>
      <c r="J330" s="3">
        <f>VLOOKUP($B330,'HABITATS COMPLEX 8'!$B$15:$I$124,J$1,FALSE)</f>
        <v>0</v>
      </c>
      <c r="K330" s="3">
        <f>VLOOKUP($B330,'HABITATS COMPLEX 8'!$B$15:$I$124,K$1,FALSE)</f>
        <v>0</v>
      </c>
      <c r="L330" s="3" t="str">
        <f>VLOOKUP($B330,'HABITATS COMPLEX 8'!$B$15:$I$124,L$1,FALSE)</f>
        <v/>
      </c>
    </row>
    <row r="331" spans="1:12" ht="15.75" customHeight="1">
      <c r="A331">
        <f t="shared" si="7"/>
        <v>33</v>
      </c>
      <c r="B331" t="str">
        <f>VLOOKUP(A331,ACTIVITIES!$B$2:$C$110,2,FALSE)</f>
        <v>Subbottom profiles at 5 year intervals</v>
      </c>
      <c r="C331" s="1">
        <v>9</v>
      </c>
      <c r="D331" s="1" t="str">
        <f>VLOOKUP(C331,HABITATS!$F$2:$G$13,2,FALSE)</f>
        <v>HABITATS COMPLEX 9</v>
      </c>
      <c r="E331" s="1" t="str">
        <f t="shared" si="8"/>
        <v>HABITATS COMPLEX 9Subbottom profiles at 5 year intervals</v>
      </c>
      <c r="F331" s="3">
        <f>VLOOKUP($B331,'HABITATS COMPLEX 9'!$B$15:$I$124,F$1,FALSE)</f>
        <v>0</v>
      </c>
      <c r="G331" s="3">
        <f>VLOOKUP($B331,'HABITATS COMPLEX 9'!$B$15:$I$124,G$1,FALSE)</f>
        <v>0</v>
      </c>
      <c r="H331" s="3">
        <f>VLOOKUP($B331,'HABITATS COMPLEX 9'!$B$15:$I$124,H$1,FALSE)</f>
        <v>0</v>
      </c>
      <c r="I331" s="3">
        <f>VLOOKUP($B331,'HABITATS COMPLEX 9'!$B$15:$I$124,I$1,FALSE)</f>
        <v>0</v>
      </c>
      <c r="J331" s="3">
        <f>VLOOKUP($B331,'HABITATS COMPLEX 9'!$B$15:$I$124,J$1,FALSE)</f>
        <v>0</v>
      </c>
      <c r="K331" s="3">
        <f>VLOOKUP($B331,'HABITATS COMPLEX 9'!$B$15:$I$124,K$1,FALSE)</f>
        <v>0</v>
      </c>
      <c r="L331" s="3" t="str">
        <f>VLOOKUP($B331,'HABITATS COMPLEX 9'!$B$15:$I$124,L$1,FALSE)</f>
        <v/>
      </c>
    </row>
    <row r="332" spans="1:12" ht="15.75" customHeight="1">
      <c r="A332">
        <f t="shared" si="7"/>
        <v>33</v>
      </c>
      <c r="B332" t="str">
        <f>VLOOKUP(A332,ACTIVITIES!$B$2:$C$110,2,FALSE)</f>
        <v>Subbottom profiles at 5 year intervals</v>
      </c>
      <c r="C332" s="1">
        <v>10</v>
      </c>
      <c r="D332" s="1" t="str">
        <f>VLOOKUP(C332,HABITATS!$F$2:$G$13,2,FALSE)</f>
        <v>HABITATS COMPLEX 10</v>
      </c>
      <c r="E332" s="1" t="str">
        <f t="shared" si="8"/>
        <v>HABITATS COMPLEX 10Subbottom profiles at 5 year intervals</v>
      </c>
      <c r="F332" s="3">
        <f>VLOOKUP($B332,'HABITATS COMPLEX 10'!$B$15:$I$124,F$1,FALSE)</f>
        <v>0</v>
      </c>
      <c r="G332" s="3">
        <f>VLOOKUP($B332,'HABITATS COMPLEX 10'!$B$15:$I$124,G$1,FALSE)</f>
        <v>0</v>
      </c>
      <c r="H332" s="3">
        <f>VLOOKUP($B332,'HABITATS COMPLEX 10'!$B$15:$I$124,H$1,FALSE)</f>
        <v>0</v>
      </c>
      <c r="I332" s="3">
        <f>VLOOKUP($B332,'HABITATS COMPLEX 10'!$B$15:$I$124,I$1,FALSE)</f>
        <v>0</v>
      </c>
      <c r="J332" s="3">
        <f>VLOOKUP($B332,'HABITATS COMPLEX 10'!$B$15:$I$124,J$1,FALSE)</f>
        <v>0</v>
      </c>
      <c r="K332" s="3">
        <f>VLOOKUP($B332,'HABITATS COMPLEX 10'!$B$15:$I$124,K$1,FALSE)</f>
        <v>0</v>
      </c>
      <c r="L332" s="3" t="str">
        <f>VLOOKUP($B332,'HABITATS COMPLEX 10'!$B$15:$I$124,L$1,FALSE)</f>
        <v/>
      </c>
    </row>
    <row r="333" spans="1:12" ht="15.75" customHeight="1">
      <c r="A333">
        <f t="shared" si="7"/>
        <v>34</v>
      </c>
      <c r="B333" t="str">
        <f>VLOOKUP(A333,ACTIVITIES!$B$2:$C$110,2,FALSE)</f>
        <v>Substation ROW maintenance</v>
      </c>
      <c r="C333" s="1">
        <v>1</v>
      </c>
      <c r="D333" s="1" t="str">
        <f>VLOOKUP(C333,HABITATS!$F$2:$G$13,2,FALSE)</f>
        <v>Coastal Uplands</v>
      </c>
      <c r="E333" s="1" t="str">
        <f t="shared" si="8"/>
        <v>Coastal UplandsSubstation ROW maintenance</v>
      </c>
      <c r="F333" s="3">
        <f>VLOOKUP($B333,'COASTAL UPLANDS'!$B$15:$I$124,F$1,FALSE)</f>
        <v>0</v>
      </c>
      <c r="G333" s="3">
        <f>VLOOKUP($B333,'COASTAL UPLANDS'!$B$15:$I$124,G$1,FALSE)</f>
        <v>0</v>
      </c>
      <c r="H333" s="3">
        <f>VLOOKUP($B333,'COASTAL UPLANDS'!$B$15:$I$124,H$1,FALSE)</f>
        <v>0</v>
      </c>
      <c r="I333" s="3">
        <f>VLOOKUP($B333,'COASTAL UPLANDS'!$B$15:$I$124,I$1,FALSE)</f>
        <v>0</v>
      </c>
      <c r="J333" s="3">
        <f>VLOOKUP($B333,'COASTAL UPLANDS'!$B$15:$I$124,J$1,FALSE)</f>
        <v>0</v>
      </c>
      <c r="K333" s="3">
        <f>VLOOKUP($B333,'COASTAL UPLANDS'!$B$15:$I$124,K$1,FALSE)</f>
        <v>0</v>
      </c>
      <c r="L333" s="3">
        <f>VLOOKUP($B333,'COASTAL UPLANDS'!$B$15:$I$124,L$1,FALSE)</f>
        <v>0</v>
      </c>
    </row>
    <row r="334" spans="1:12" ht="15.75" customHeight="1">
      <c r="A334">
        <f t="shared" ref="A334:A397" si="9">A324+1</f>
        <v>34</v>
      </c>
      <c r="B334" t="str">
        <f>VLOOKUP(A334,ACTIVITIES!$B$2:$C$110,2,FALSE)</f>
        <v>Substation ROW maintenance</v>
      </c>
      <c r="C334" s="1">
        <v>2</v>
      </c>
      <c r="D334" s="1" t="str">
        <f>VLOOKUP(C334,HABITATS!$F$2:$G$13,2,FALSE)</f>
        <v>Beaches &amp; Dunes</v>
      </c>
      <c r="E334" s="1" t="str">
        <f t="shared" si="8"/>
        <v>Beaches &amp; DunesSubstation ROW maintenance</v>
      </c>
      <c r="F334" s="3">
        <f>VLOOKUP($B334,'BEACHES &amp; DUNES'!$B$15:$I$124,F$1,FALSE)</f>
        <v>0</v>
      </c>
      <c r="G334" s="3">
        <f>VLOOKUP($B334,'BEACHES &amp; DUNES'!$B$15:$I$124,G$1,FALSE)</f>
        <v>0</v>
      </c>
      <c r="H334" s="3">
        <f>VLOOKUP($B334,'BEACHES &amp; DUNES'!$B$15:$I$124,H$1,FALSE)</f>
        <v>0</v>
      </c>
      <c r="I334" s="3">
        <f>VLOOKUP($B334,'BEACHES &amp; DUNES'!$B$15:$I$124,I$1,FALSE)</f>
        <v>0</v>
      </c>
      <c r="J334" s="3">
        <f>VLOOKUP($B334,'BEACHES &amp; DUNES'!$B$15:$I$124,J$1,FALSE)</f>
        <v>0</v>
      </c>
      <c r="K334" s="3">
        <f>VLOOKUP($B334,'BEACHES &amp; DUNES'!$B$15:$I$124,K$1,FALSE)</f>
        <v>0</v>
      </c>
      <c r="L334" s="3">
        <f>VLOOKUP($B334,'BEACHES &amp; DUNES'!$B$15:$I$124,L$1,FALSE)</f>
        <v>0</v>
      </c>
    </row>
    <row r="335" spans="1:12" ht="15.75" customHeight="1">
      <c r="A335">
        <f t="shared" si="9"/>
        <v>34</v>
      </c>
      <c r="B335" t="str">
        <f>VLOOKUP(A335,ACTIVITIES!$B$2:$C$110,2,FALSE)</f>
        <v>Substation ROW maintenance</v>
      </c>
      <c r="C335" s="1">
        <v>3</v>
      </c>
      <c r="D335" s="1" t="str">
        <f>VLOOKUP(C335,HABITATS!$F$2:$G$13,2,FALSE)</f>
        <v>Tidal flats &amp; Rocky Intertidal</v>
      </c>
      <c r="E335" s="1" t="str">
        <f t="shared" si="8"/>
        <v>Tidal flats &amp; Rocky IntertidalSubstation ROW maintenance</v>
      </c>
      <c r="F335" s="3">
        <f>VLOOKUP($B335,'TIDAL FLATS &amp; ROCKY INTERTIDAL'!$B$15:$I$124,F$1,FALSE)</f>
        <v>1</v>
      </c>
      <c r="G335" s="3">
        <f>VLOOKUP($B335,'TIDAL FLATS &amp; ROCKY INTERTIDAL'!$B$15:$I$124,G$1,FALSE)</f>
        <v>1</v>
      </c>
      <c r="H335" s="3">
        <f>VLOOKUP($B335,'TIDAL FLATS &amp; ROCKY INTERTIDAL'!$B$15:$I$124,H$1,FALSE)</f>
        <v>0</v>
      </c>
      <c r="I335" s="3">
        <f>VLOOKUP($B335,'TIDAL FLATS &amp; ROCKY INTERTIDAL'!$B$15:$I$124,I$1,FALSE)</f>
        <v>0</v>
      </c>
      <c r="J335" s="3">
        <f>VLOOKUP($B335,'TIDAL FLATS &amp; ROCKY INTERTIDAL'!$B$15:$I$124,J$1,FALSE)</f>
        <v>0</v>
      </c>
      <c r="K335" s="3">
        <f>VLOOKUP($B335,'TIDAL FLATS &amp; ROCKY INTERTIDAL'!$B$15:$I$124,K$1,FALSE)</f>
        <v>1</v>
      </c>
      <c r="L335" s="3">
        <f>VLOOKUP($B335,'TIDAL FLATS &amp; ROCKY INTERTIDAL'!$B$15:$I$124,L$1,FALSE)</f>
        <v>1</v>
      </c>
    </row>
    <row r="336" spans="1:12" ht="15.75" customHeight="1">
      <c r="A336">
        <f t="shared" si="9"/>
        <v>34</v>
      </c>
      <c r="B336" t="str">
        <f>VLOOKUP(A336,ACTIVITIES!$B$2:$C$110,2,FALSE)</f>
        <v>Substation ROW maintenance</v>
      </c>
      <c r="C336" s="1">
        <v>4</v>
      </c>
      <c r="D336" s="1" t="str">
        <f>VLOOKUP(C336,HABITATS!$F$2:$G$13,2,FALSE)</f>
        <v>Marshes</v>
      </c>
      <c r="E336" s="1" t="str">
        <f t="shared" si="8"/>
        <v>MarshesSubstation ROW maintenance</v>
      </c>
      <c r="F336" s="3">
        <f>VLOOKUP($B336,MARSHES!$B$15:$I$124,F$1,FALSE)</f>
        <v>1</v>
      </c>
      <c r="G336" s="3">
        <f>VLOOKUP($B336,MARSHES!$B$15:$I$124,G$1,FALSE)</f>
        <v>1</v>
      </c>
      <c r="H336" s="3">
        <f>VLOOKUP($B336,MARSHES!$B$15:$I$124,H$1,FALSE)</f>
        <v>0</v>
      </c>
      <c r="I336" s="3">
        <f>VLOOKUP($B336,MARSHES!$B$15:$I$124,I$1,FALSE)</f>
        <v>0</v>
      </c>
      <c r="J336" s="3">
        <f>VLOOKUP($B336,MARSHES!$B$15:$I$124,J$1,FALSE)</f>
        <v>0</v>
      </c>
      <c r="K336" s="3">
        <f>VLOOKUP($B336,MARSHES!$B$15:$I$124,K$1,FALSE)</f>
        <v>1</v>
      </c>
      <c r="L336" s="3">
        <f>VLOOKUP($B336,MARSHES!$B$15:$I$124,L$1,FALSE)</f>
        <v>1</v>
      </c>
    </row>
    <row r="337" spans="1:12" ht="15.75" customHeight="1">
      <c r="A337">
        <f t="shared" si="9"/>
        <v>34</v>
      </c>
      <c r="B337" t="str">
        <f>VLOOKUP(A337,ACTIVITIES!$B$2:$C$110,2,FALSE)</f>
        <v>Substation ROW maintenance</v>
      </c>
      <c r="C337" s="1">
        <v>5</v>
      </c>
      <c r="D337" s="1" t="str">
        <f>VLOOKUP(C337,HABITATS!$F$2:$G$13,2,FALSE)</f>
        <v>Submersed Habitats</v>
      </c>
      <c r="E337" s="1" t="str">
        <f t="shared" si="8"/>
        <v>Submersed HabitatsSubstation ROW maintenance</v>
      </c>
      <c r="F337" s="3">
        <f>VLOOKUP($B337,'SUBMERSED HABITATS'!$B$15:$I$124,F$1,FALSE)</f>
        <v>1</v>
      </c>
      <c r="G337" s="3">
        <f>VLOOKUP($B337,'SUBMERSED HABITATS'!$B$15:$I$124,G$1,FALSE)</f>
        <v>1</v>
      </c>
      <c r="H337" s="3">
        <f>VLOOKUP($B337,'SUBMERSED HABITATS'!$B$15:$I$124,H$1,FALSE)</f>
        <v>0</v>
      </c>
      <c r="I337" s="3">
        <f>VLOOKUP($B337,'SUBMERSED HABITATS'!$B$15:$I$124,I$1,FALSE)</f>
        <v>0</v>
      </c>
      <c r="J337" s="3">
        <f>VLOOKUP($B337,'SUBMERSED HABITATS'!$B$15:$I$124,J$1,FALSE)</f>
        <v>0</v>
      </c>
      <c r="K337" s="3">
        <f>VLOOKUP($B337,'SUBMERSED HABITATS'!$B$15:$I$124,K$1,FALSE)</f>
        <v>1</v>
      </c>
      <c r="L337" s="3">
        <f>VLOOKUP($B337,'SUBMERSED HABITATS'!$B$15:$I$124,L$1,FALSE)</f>
        <v>1</v>
      </c>
    </row>
    <row r="338" spans="1:12" ht="15.75" customHeight="1">
      <c r="A338">
        <f t="shared" si="9"/>
        <v>34</v>
      </c>
      <c r="B338" t="str">
        <f>VLOOKUP(A338,ACTIVITIES!$B$2:$C$110,2,FALSE)</f>
        <v>Substation ROW maintenance</v>
      </c>
      <c r="C338" s="1">
        <v>6</v>
      </c>
      <c r="D338" s="1" t="str">
        <f>VLOOKUP(C338,HABITATS!$F$2:$G$13,2,FALSE)</f>
        <v>HABITATS COMPLEX 6</v>
      </c>
      <c r="E338" s="1" t="str">
        <f t="shared" si="8"/>
        <v>HABITATS COMPLEX 6Substation ROW maintenance</v>
      </c>
      <c r="F338" s="3">
        <f>VLOOKUP($B338,'HABITATS COMPLEX 6'!$B$15:$I$124,F$1,FALSE)</f>
        <v>0</v>
      </c>
      <c r="G338" s="3">
        <f>VLOOKUP($B338,'HABITATS COMPLEX 6'!$B$15:$I$124,G$1,FALSE)</f>
        <v>0</v>
      </c>
      <c r="H338" s="3">
        <f>VLOOKUP($B338,'HABITATS COMPLEX 6'!$B$15:$I$124,H$1,FALSE)</f>
        <v>0</v>
      </c>
      <c r="I338" s="3">
        <f>VLOOKUP($B338,'HABITATS COMPLEX 6'!$B$15:$I$124,I$1,FALSE)</f>
        <v>0</v>
      </c>
      <c r="J338" s="3">
        <f>VLOOKUP($B338,'HABITATS COMPLEX 6'!$B$15:$I$124,J$1,FALSE)</f>
        <v>0</v>
      </c>
      <c r="K338" s="3">
        <f>VLOOKUP($B338,'HABITATS COMPLEX 6'!$B$15:$I$124,K$1,FALSE)</f>
        <v>0</v>
      </c>
      <c r="L338" s="3" t="str">
        <f>VLOOKUP($B338,'HABITATS COMPLEX 6'!$B$15:$I$124,L$1,FALSE)</f>
        <v/>
      </c>
    </row>
    <row r="339" spans="1:12" ht="15.75" customHeight="1">
      <c r="A339">
        <f t="shared" si="9"/>
        <v>34</v>
      </c>
      <c r="B339" t="str">
        <f>VLOOKUP(A339,ACTIVITIES!$B$2:$C$110,2,FALSE)</f>
        <v>Substation ROW maintenance</v>
      </c>
      <c r="C339" s="1">
        <v>7</v>
      </c>
      <c r="D339" s="1" t="str">
        <f>VLOOKUP(C339,HABITATS!$F$2:$G$13,2,FALSE)</f>
        <v>HABITATS COMPLEX 7</v>
      </c>
      <c r="E339" s="1" t="str">
        <f t="shared" si="8"/>
        <v>HABITATS COMPLEX 7Substation ROW maintenance</v>
      </c>
      <c r="F339" s="3">
        <f>VLOOKUP($B339,'HABITATS COMPLEX 7'!$B$15:$I$124,F$1,FALSE)</f>
        <v>0</v>
      </c>
      <c r="G339" s="3">
        <f>VLOOKUP($B339,'HABITATS COMPLEX 7'!$B$15:$I$124,G$1,FALSE)</f>
        <v>0</v>
      </c>
      <c r="H339" s="3">
        <f>VLOOKUP($B339,'HABITATS COMPLEX 7'!$B$15:$I$124,H$1,FALSE)</f>
        <v>0</v>
      </c>
      <c r="I339" s="3">
        <f>VLOOKUP($B339,'HABITATS COMPLEX 7'!$B$15:$I$124,I$1,FALSE)</f>
        <v>0</v>
      </c>
      <c r="J339" s="3">
        <f>VLOOKUP($B339,'HABITATS COMPLEX 7'!$B$15:$I$124,J$1,FALSE)</f>
        <v>0</v>
      </c>
      <c r="K339" s="3">
        <f>VLOOKUP($B339,'HABITATS COMPLEX 7'!$B$15:$I$124,K$1,FALSE)</f>
        <v>0</v>
      </c>
      <c r="L339" s="3" t="str">
        <f>VLOOKUP($B339,'HABITATS COMPLEX 7'!$B$15:$I$124,L$1,FALSE)</f>
        <v/>
      </c>
    </row>
    <row r="340" spans="1:12" ht="15.75" customHeight="1">
      <c r="A340">
        <f t="shared" si="9"/>
        <v>34</v>
      </c>
      <c r="B340" t="str">
        <f>VLOOKUP(A340,ACTIVITIES!$B$2:$C$110,2,FALSE)</f>
        <v>Substation ROW maintenance</v>
      </c>
      <c r="C340" s="1">
        <v>8</v>
      </c>
      <c r="D340" s="1" t="str">
        <f>VLOOKUP(C340,HABITATS!$F$2:$G$13,2,FALSE)</f>
        <v>HABITATS COMPLEX 8</v>
      </c>
      <c r="E340" s="1" t="str">
        <f t="shared" si="8"/>
        <v>HABITATS COMPLEX 8Substation ROW maintenance</v>
      </c>
      <c r="F340" s="3">
        <f>VLOOKUP($B340,'HABITATS COMPLEX 8'!$B$15:$I$124,F$1,FALSE)</f>
        <v>0</v>
      </c>
      <c r="G340" s="3">
        <f>VLOOKUP($B340,'HABITATS COMPLEX 8'!$B$15:$I$124,G$1,FALSE)</f>
        <v>0</v>
      </c>
      <c r="H340" s="3">
        <f>VLOOKUP($B340,'HABITATS COMPLEX 8'!$B$15:$I$124,H$1,FALSE)</f>
        <v>0</v>
      </c>
      <c r="I340" s="3">
        <f>VLOOKUP($B340,'HABITATS COMPLEX 8'!$B$15:$I$124,I$1,FALSE)</f>
        <v>0</v>
      </c>
      <c r="J340" s="3">
        <f>VLOOKUP($B340,'HABITATS COMPLEX 8'!$B$15:$I$124,J$1,FALSE)</f>
        <v>0</v>
      </c>
      <c r="K340" s="3">
        <f>VLOOKUP($B340,'HABITATS COMPLEX 8'!$B$15:$I$124,K$1,FALSE)</f>
        <v>0</v>
      </c>
      <c r="L340" s="3" t="str">
        <f>VLOOKUP($B340,'HABITATS COMPLEX 8'!$B$15:$I$124,L$1,FALSE)</f>
        <v/>
      </c>
    </row>
    <row r="341" spans="1:12" ht="15.75" customHeight="1">
      <c r="A341">
        <f t="shared" si="9"/>
        <v>34</v>
      </c>
      <c r="B341" t="str">
        <f>VLOOKUP(A341,ACTIVITIES!$B$2:$C$110,2,FALSE)</f>
        <v>Substation ROW maintenance</v>
      </c>
      <c r="C341" s="1">
        <v>9</v>
      </c>
      <c r="D341" s="1" t="str">
        <f>VLOOKUP(C341,HABITATS!$F$2:$G$13,2,FALSE)</f>
        <v>HABITATS COMPLEX 9</v>
      </c>
      <c r="E341" s="1" t="str">
        <f t="shared" si="8"/>
        <v>HABITATS COMPLEX 9Substation ROW maintenance</v>
      </c>
      <c r="F341" s="3">
        <f>VLOOKUP($B341,'HABITATS COMPLEX 9'!$B$15:$I$124,F$1,FALSE)</f>
        <v>0</v>
      </c>
      <c r="G341" s="3">
        <f>VLOOKUP($B341,'HABITATS COMPLEX 9'!$B$15:$I$124,G$1,FALSE)</f>
        <v>0</v>
      </c>
      <c r="H341" s="3">
        <f>VLOOKUP($B341,'HABITATS COMPLEX 9'!$B$15:$I$124,H$1,FALSE)</f>
        <v>0</v>
      </c>
      <c r="I341" s="3">
        <f>VLOOKUP($B341,'HABITATS COMPLEX 9'!$B$15:$I$124,I$1,FALSE)</f>
        <v>0</v>
      </c>
      <c r="J341" s="3">
        <f>VLOOKUP($B341,'HABITATS COMPLEX 9'!$B$15:$I$124,J$1,FALSE)</f>
        <v>0</v>
      </c>
      <c r="K341" s="3">
        <f>VLOOKUP($B341,'HABITATS COMPLEX 9'!$B$15:$I$124,K$1,FALSE)</f>
        <v>0</v>
      </c>
      <c r="L341" s="3" t="str">
        <f>VLOOKUP($B341,'HABITATS COMPLEX 9'!$B$15:$I$124,L$1,FALSE)</f>
        <v/>
      </c>
    </row>
    <row r="342" spans="1:12" ht="15.75" customHeight="1">
      <c r="A342">
        <f t="shared" si="9"/>
        <v>34</v>
      </c>
      <c r="B342" t="str">
        <f>VLOOKUP(A342,ACTIVITIES!$B$2:$C$110,2,FALSE)</f>
        <v>Substation ROW maintenance</v>
      </c>
      <c r="C342" s="1">
        <v>10</v>
      </c>
      <c r="D342" s="1" t="str">
        <f>VLOOKUP(C342,HABITATS!$F$2:$G$13,2,FALSE)</f>
        <v>HABITATS COMPLEX 10</v>
      </c>
      <c r="E342" s="1" t="str">
        <f t="shared" si="8"/>
        <v>HABITATS COMPLEX 10Substation ROW maintenance</v>
      </c>
      <c r="F342" s="3">
        <f>VLOOKUP($B342,'HABITATS COMPLEX 10'!$B$15:$I$124,F$1,FALSE)</f>
        <v>0</v>
      </c>
      <c r="G342" s="3">
        <f>VLOOKUP($B342,'HABITATS COMPLEX 10'!$B$15:$I$124,G$1,FALSE)</f>
        <v>0</v>
      </c>
      <c r="H342" s="3">
        <f>VLOOKUP($B342,'HABITATS COMPLEX 10'!$B$15:$I$124,H$1,FALSE)</f>
        <v>0</v>
      </c>
      <c r="I342" s="3">
        <f>VLOOKUP($B342,'HABITATS COMPLEX 10'!$B$15:$I$124,I$1,FALSE)</f>
        <v>0</v>
      </c>
      <c r="J342" s="3">
        <f>VLOOKUP($B342,'HABITATS COMPLEX 10'!$B$15:$I$124,J$1,FALSE)</f>
        <v>0</v>
      </c>
      <c r="K342" s="3">
        <f>VLOOKUP($B342,'HABITATS COMPLEX 10'!$B$15:$I$124,K$1,FALSE)</f>
        <v>0</v>
      </c>
      <c r="L342" s="3" t="str">
        <f>VLOOKUP($B342,'HABITATS COMPLEX 10'!$B$15:$I$124,L$1,FALSE)</f>
        <v/>
      </c>
    </row>
    <row r="343" spans="1:12" ht="15.75" customHeight="1">
      <c r="A343">
        <f t="shared" si="9"/>
        <v>35</v>
      </c>
      <c r="B343" t="str">
        <f>VLOOKUP(A343,ACTIVITIES!$B$2:$C$110,2,FALSE)</f>
        <v>On and off shore environmental monitoring</v>
      </c>
      <c r="C343" s="1">
        <v>1</v>
      </c>
      <c r="D343" s="1" t="str">
        <f>VLOOKUP(C343,HABITATS!$F$2:$G$13,2,FALSE)</f>
        <v>Coastal Uplands</v>
      </c>
      <c r="E343" s="1" t="str">
        <f t="shared" si="8"/>
        <v>Coastal UplandsOn and off shore environmental monitoring</v>
      </c>
      <c r="F343" s="3">
        <f>VLOOKUP($B343,'COASTAL UPLANDS'!$B$15:$I$124,F$1,FALSE)</f>
        <v>0</v>
      </c>
      <c r="G343" s="3">
        <f>VLOOKUP($B343,'COASTAL UPLANDS'!$B$15:$I$124,G$1,FALSE)</f>
        <v>0</v>
      </c>
      <c r="H343" s="3">
        <f>VLOOKUP($B343,'COASTAL UPLANDS'!$B$15:$I$124,H$1,FALSE)</f>
        <v>0</v>
      </c>
      <c r="I343" s="3">
        <f>VLOOKUP($B343,'COASTAL UPLANDS'!$B$15:$I$124,I$1,FALSE)</f>
        <v>0</v>
      </c>
      <c r="J343" s="3">
        <f>VLOOKUP($B343,'COASTAL UPLANDS'!$B$15:$I$124,J$1,FALSE)</f>
        <v>0</v>
      </c>
      <c r="K343" s="3">
        <f>VLOOKUP($B343,'COASTAL UPLANDS'!$B$15:$I$124,K$1,FALSE)</f>
        <v>0</v>
      </c>
      <c r="L343" s="3">
        <f>VLOOKUP($B343,'COASTAL UPLANDS'!$B$15:$I$124,L$1,FALSE)</f>
        <v>0</v>
      </c>
    </row>
    <row r="344" spans="1:12" ht="15.75" customHeight="1">
      <c r="A344">
        <f t="shared" si="9"/>
        <v>35</v>
      </c>
      <c r="B344" t="str">
        <f>VLOOKUP(A344,ACTIVITIES!$B$2:$C$110,2,FALSE)</f>
        <v>On and off shore environmental monitoring</v>
      </c>
      <c r="C344" s="1">
        <v>2</v>
      </c>
      <c r="D344" s="1" t="str">
        <f>VLOOKUP(C344,HABITATS!$F$2:$G$13,2,FALSE)</f>
        <v>Beaches &amp; Dunes</v>
      </c>
      <c r="E344" s="1" t="str">
        <f t="shared" si="8"/>
        <v>Beaches &amp; DunesOn and off shore environmental monitoring</v>
      </c>
      <c r="F344" s="3">
        <f>VLOOKUP($B344,'BEACHES &amp; DUNES'!$B$15:$I$124,F$1,FALSE)</f>
        <v>0</v>
      </c>
      <c r="G344" s="3">
        <f>VLOOKUP($B344,'BEACHES &amp; DUNES'!$B$15:$I$124,G$1,FALSE)</f>
        <v>0</v>
      </c>
      <c r="H344" s="3">
        <f>VLOOKUP($B344,'BEACHES &amp; DUNES'!$B$15:$I$124,H$1,FALSE)</f>
        <v>0</v>
      </c>
      <c r="I344" s="3">
        <f>VLOOKUP($B344,'BEACHES &amp; DUNES'!$B$15:$I$124,I$1,FALSE)</f>
        <v>0</v>
      </c>
      <c r="J344" s="3">
        <f>VLOOKUP($B344,'BEACHES &amp; DUNES'!$B$15:$I$124,J$1,FALSE)</f>
        <v>0</v>
      </c>
      <c r="K344" s="3">
        <f>VLOOKUP($B344,'BEACHES &amp; DUNES'!$B$15:$I$124,K$1,FALSE)</f>
        <v>0</v>
      </c>
      <c r="L344" s="3">
        <f>VLOOKUP($B344,'BEACHES &amp; DUNES'!$B$15:$I$124,L$1,FALSE)</f>
        <v>0</v>
      </c>
    </row>
    <row r="345" spans="1:12" ht="15.75" customHeight="1">
      <c r="A345">
        <f t="shared" si="9"/>
        <v>35</v>
      </c>
      <c r="B345" t="str">
        <f>VLOOKUP(A345,ACTIVITIES!$B$2:$C$110,2,FALSE)</f>
        <v>On and off shore environmental monitoring</v>
      </c>
      <c r="C345" s="1">
        <v>3</v>
      </c>
      <c r="D345" s="1" t="str">
        <f>VLOOKUP(C345,HABITATS!$F$2:$G$13,2,FALSE)</f>
        <v>Tidal flats &amp; Rocky Intertidal</v>
      </c>
      <c r="E345" s="1" t="str">
        <f t="shared" si="8"/>
        <v>Tidal flats &amp; Rocky IntertidalOn and off shore environmental monitoring</v>
      </c>
      <c r="F345" s="3">
        <f>VLOOKUP($B345,'TIDAL FLATS &amp; ROCKY INTERTIDAL'!$B$15:$I$124,F$1,FALSE)</f>
        <v>0</v>
      </c>
      <c r="G345" s="3">
        <f>VLOOKUP($B345,'TIDAL FLATS &amp; ROCKY INTERTIDAL'!$B$15:$I$124,G$1,FALSE)</f>
        <v>0</v>
      </c>
      <c r="H345" s="3">
        <f>VLOOKUP($B345,'TIDAL FLATS &amp; ROCKY INTERTIDAL'!$B$15:$I$124,H$1,FALSE)</f>
        <v>0</v>
      </c>
      <c r="I345" s="3">
        <f>VLOOKUP($B345,'TIDAL FLATS &amp; ROCKY INTERTIDAL'!$B$15:$I$124,I$1,FALSE)</f>
        <v>0</v>
      </c>
      <c r="J345" s="3">
        <f>VLOOKUP($B345,'TIDAL FLATS &amp; ROCKY INTERTIDAL'!$B$15:$I$124,J$1,FALSE)</f>
        <v>0</v>
      </c>
      <c r="K345" s="3">
        <f>VLOOKUP($B345,'TIDAL FLATS &amp; ROCKY INTERTIDAL'!$B$15:$I$124,K$1,FALSE)</f>
        <v>0</v>
      </c>
      <c r="L345" s="3">
        <f>VLOOKUP($B345,'TIDAL FLATS &amp; ROCKY INTERTIDAL'!$B$15:$I$124,L$1,FALSE)</f>
        <v>0</v>
      </c>
    </row>
    <row r="346" spans="1:12" ht="15.75" customHeight="1">
      <c r="A346">
        <f t="shared" si="9"/>
        <v>35</v>
      </c>
      <c r="B346" t="str">
        <f>VLOOKUP(A346,ACTIVITIES!$B$2:$C$110,2,FALSE)</f>
        <v>On and off shore environmental monitoring</v>
      </c>
      <c r="C346" s="1">
        <v>4</v>
      </c>
      <c r="D346" s="1" t="str">
        <f>VLOOKUP(C346,HABITATS!$F$2:$G$13,2,FALSE)</f>
        <v>Marshes</v>
      </c>
      <c r="E346" s="1" t="str">
        <f t="shared" si="8"/>
        <v>MarshesOn and off shore environmental monitoring</v>
      </c>
      <c r="F346" s="3">
        <f>VLOOKUP($B346,MARSHES!$B$15:$I$124,F$1,FALSE)</f>
        <v>0</v>
      </c>
      <c r="G346" s="3">
        <f>VLOOKUP($B346,MARSHES!$B$15:$I$124,G$1,FALSE)</f>
        <v>0</v>
      </c>
      <c r="H346" s="3">
        <f>VLOOKUP($B346,MARSHES!$B$15:$I$124,H$1,FALSE)</f>
        <v>0</v>
      </c>
      <c r="I346" s="3">
        <f>VLOOKUP($B346,MARSHES!$B$15:$I$124,I$1,FALSE)</f>
        <v>0</v>
      </c>
      <c r="J346" s="3">
        <f>VLOOKUP($B346,MARSHES!$B$15:$I$124,J$1,FALSE)</f>
        <v>0</v>
      </c>
      <c r="K346" s="3">
        <f>VLOOKUP($B346,MARSHES!$B$15:$I$124,K$1,FALSE)</f>
        <v>0</v>
      </c>
      <c r="L346" s="3">
        <f>VLOOKUP($B346,MARSHES!$B$15:$I$124,L$1,FALSE)</f>
        <v>0</v>
      </c>
    </row>
    <row r="347" spans="1:12" ht="15.75" customHeight="1">
      <c r="A347">
        <f t="shared" si="9"/>
        <v>35</v>
      </c>
      <c r="B347" t="str">
        <f>VLOOKUP(A347,ACTIVITIES!$B$2:$C$110,2,FALSE)</f>
        <v>On and off shore environmental monitoring</v>
      </c>
      <c r="C347" s="1">
        <v>5</v>
      </c>
      <c r="D347" s="1" t="str">
        <f>VLOOKUP(C347,HABITATS!$F$2:$G$13,2,FALSE)</f>
        <v>Submersed Habitats</v>
      </c>
      <c r="E347" s="1" t="str">
        <f t="shared" si="8"/>
        <v>Submersed HabitatsOn and off shore environmental monitoring</v>
      </c>
      <c r="F347" s="3">
        <f>VLOOKUP($B347,'SUBMERSED HABITATS'!$B$15:$I$124,F$1,FALSE)</f>
        <v>0</v>
      </c>
      <c r="G347" s="3">
        <f>VLOOKUP($B347,'SUBMERSED HABITATS'!$B$15:$I$124,G$1,FALSE)</f>
        <v>0</v>
      </c>
      <c r="H347" s="3">
        <f>VLOOKUP($B347,'SUBMERSED HABITATS'!$B$15:$I$124,H$1,FALSE)</f>
        <v>0</v>
      </c>
      <c r="I347" s="3">
        <f>VLOOKUP($B347,'SUBMERSED HABITATS'!$B$15:$I$124,I$1,FALSE)</f>
        <v>0</v>
      </c>
      <c r="J347" s="3">
        <f>VLOOKUP($B347,'SUBMERSED HABITATS'!$B$15:$I$124,J$1,FALSE)</f>
        <v>0</v>
      </c>
      <c r="K347" s="3">
        <f>VLOOKUP($B347,'SUBMERSED HABITATS'!$B$15:$I$124,K$1,FALSE)</f>
        <v>0</v>
      </c>
      <c r="L347" s="3">
        <f>VLOOKUP($B347,'SUBMERSED HABITATS'!$B$15:$I$124,L$1,FALSE)</f>
        <v>0</v>
      </c>
    </row>
    <row r="348" spans="1:12" ht="15.75" customHeight="1">
      <c r="A348">
        <f t="shared" si="9"/>
        <v>35</v>
      </c>
      <c r="B348" t="str">
        <f>VLOOKUP(A348,ACTIVITIES!$B$2:$C$110,2,FALSE)</f>
        <v>On and off shore environmental monitoring</v>
      </c>
      <c r="C348" s="1">
        <v>6</v>
      </c>
      <c r="D348" s="1" t="str">
        <f>VLOOKUP(C348,HABITATS!$F$2:$G$13,2,FALSE)</f>
        <v>HABITATS COMPLEX 6</v>
      </c>
      <c r="E348" s="1" t="str">
        <f t="shared" si="8"/>
        <v>HABITATS COMPLEX 6On and off shore environmental monitoring</v>
      </c>
      <c r="F348" s="3">
        <f>VLOOKUP($B348,'HABITATS COMPLEX 6'!$B$15:$I$124,F$1,FALSE)</f>
        <v>0</v>
      </c>
      <c r="G348" s="3">
        <f>VLOOKUP($B348,'HABITATS COMPLEX 6'!$B$15:$I$124,G$1,FALSE)</f>
        <v>0</v>
      </c>
      <c r="H348" s="3">
        <f>VLOOKUP($B348,'HABITATS COMPLEX 6'!$B$15:$I$124,H$1,FALSE)</f>
        <v>0</v>
      </c>
      <c r="I348" s="3">
        <f>VLOOKUP($B348,'HABITATS COMPLEX 6'!$B$15:$I$124,I$1,FALSE)</f>
        <v>0</v>
      </c>
      <c r="J348" s="3">
        <f>VLOOKUP($B348,'HABITATS COMPLEX 6'!$B$15:$I$124,J$1,FALSE)</f>
        <v>0</v>
      </c>
      <c r="K348" s="3">
        <f>VLOOKUP($B348,'HABITATS COMPLEX 6'!$B$15:$I$124,K$1,FALSE)</f>
        <v>0</v>
      </c>
      <c r="L348" s="3" t="str">
        <f>VLOOKUP($B348,'HABITATS COMPLEX 6'!$B$15:$I$124,L$1,FALSE)</f>
        <v/>
      </c>
    </row>
    <row r="349" spans="1:12" ht="15.75" customHeight="1">
      <c r="A349">
        <f t="shared" si="9"/>
        <v>35</v>
      </c>
      <c r="B349" t="str">
        <f>VLOOKUP(A349,ACTIVITIES!$B$2:$C$110,2,FALSE)</f>
        <v>On and off shore environmental monitoring</v>
      </c>
      <c r="C349" s="1">
        <v>7</v>
      </c>
      <c r="D349" s="1" t="str">
        <f>VLOOKUP(C349,HABITATS!$F$2:$G$13,2,FALSE)</f>
        <v>HABITATS COMPLEX 7</v>
      </c>
      <c r="E349" s="1" t="str">
        <f t="shared" si="8"/>
        <v>HABITATS COMPLEX 7On and off shore environmental monitoring</v>
      </c>
      <c r="F349" s="3">
        <f>VLOOKUP($B349,'HABITATS COMPLEX 7'!$B$15:$I$124,F$1,FALSE)</f>
        <v>0</v>
      </c>
      <c r="G349" s="3">
        <f>VLOOKUP($B349,'HABITATS COMPLEX 7'!$B$15:$I$124,G$1,FALSE)</f>
        <v>0</v>
      </c>
      <c r="H349" s="3">
        <f>VLOOKUP($B349,'HABITATS COMPLEX 7'!$B$15:$I$124,H$1,FALSE)</f>
        <v>0</v>
      </c>
      <c r="I349" s="3">
        <f>VLOOKUP($B349,'HABITATS COMPLEX 7'!$B$15:$I$124,I$1,FALSE)</f>
        <v>0</v>
      </c>
      <c r="J349" s="3">
        <f>VLOOKUP($B349,'HABITATS COMPLEX 7'!$B$15:$I$124,J$1,FALSE)</f>
        <v>0</v>
      </c>
      <c r="K349" s="3">
        <f>VLOOKUP($B349,'HABITATS COMPLEX 7'!$B$15:$I$124,K$1,FALSE)</f>
        <v>0</v>
      </c>
      <c r="L349" s="3" t="str">
        <f>VLOOKUP($B349,'HABITATS COMPLEX 7'!$B$15:$I$124,L$1,FALSE)</f>
        <v/>
      </c>
    </row>
    <row r="350" spans="1:12" ht="15.75" customHeight="1">
      <c r="A350">
        <f t="shared" si="9"/>
        <v>35</v>
      </c>
      <c r="B350" t="str">
        <f>VLOOKUP(A350,ACTIVITIES!$B$2:$C$110,2,FALSE)</f>
        <v>On and off shore environmental monitoring</v>
      </c>
      <c r="C350" s="1">
        <v>8</v>
      </c>
      <c r="D350" s="1" t="str">
        <f>VLOOKUP(C350,HABITATS!$F$2:$G$13,2,FALSE)</f>
        <v>HABITATS COMPLEX 8</v>
      </c>
      <c r="E350" s="1" t="str">
        <f t="shared" si="8"/>
        <v>HABITATS COMPLEX 8On and off shore environmental monitoring</v>
      </c>
      <c r="F350" s="3">
        <f>VLOOKUP($B350,'HABITATS COMPLEX 8'!$B$15:$I$124,F$1,FALSE)</f>
        <v>0</v>
      </c>
      <c r="G350" s="3">
        <f>VLOOKUP($B350,'HABITATS COMPLEX 8'!$B$15:$I$124,G$1,FALSE)</f>
        <v>0</v>
      </c>
      <c r="H350" s="3">
        <f>VLOOKUP($B350,'HABITATS COMPLEX 8'!$B$15:$I$124,H$1,FALSE)</f>
        <v>0</v>
      </c>
      <c r="I350" s="3">
        <f>VLOOKUP($B350,'HABITATS COMPLEX 8'!$B$15:$I$124,I$1,FALSE)</f>
        <v>0</v>
      </c>
      <c r="J350" s="3">
        <f>VLOOKUP($B350,'HABITATS COMPLEX 8'!$B$15:$I$124,J$1,FALSE)</f>
        <v>0</v>
      </c>
      <c r="K350" s="3">
        <f>VLOOKUP($B350,'HABITATS COMPLEX 8'!$B$15:$I$124,K$1,FALSE)</f>
        <v>0</v>
      </c>
      <c r="L350" s="3" t="str">
        <f>VLOOKUP($B350,'HABITATS COMPLEX 8'!$B$15:$I$124,L$1,FALSE)</f>
        <v/>
      </c>
    </row>
    <row r="351" spans="1:12" ht="15.75" customHeight="1">
      <c r="A351">
        <f t="shared" si="9"/>
        <v>35</v>
      </c>
      <c r="B351" t="str">
        <f>VLOOKUP(A351,ACTIVITIES!$B$2:$C$110,2,FALSE)</f>
        <v>On and off shore environmental monitoring</v>
      </c>
      <c r="C351" s="1">
        <v>9</v>
      </c>
      <c r="D351" s="1" t="str">
        <f>VLOOKUP(C351,HABITATS!$F$2:$G$13,2,FALSE)</f>
        <v>HABITATS COMPLEX 9</v>
      </c>
      <c r="E351" s="1" t="str">
        <f t="shared" si="8"/>
        <v>HABITATS COMPLEX 9On and off shore environmental monitoring</v>
      </c>
      <c r="F351" s="3">
        <f>VLOOKUP($B351,'HABITATS COMPLEX 9'!$B$15:$I$124,F$1,FALSE)</f>
        <v>0</v>
      </c>
      <c r="G351" s="3">
        <f>VLOOKUP($B351,'HABITATS COMPLEX 9'!$B$15:$I$124,G$1,FALSE)</f>
        <v>0</v>
      </c>
      <c r="H351" s="3">
        <f>VLOOKUP($B351,'HABITATS COMPLEX 9'!$B$15:$I$124,H$1,FALSE)</f>
        <v>0</v>
      </c>
      <c r="I351" s="3">
        <f>VLOOKUP($B351,'HABITATS COMPLEX 9'!$B$15:$I$124,I$1,FALSE)</f>
        <v>0</v>
      </c>
      <c r="J351" s="3">
        <f>VLOOKUP($B351,'HABITATS COMPLEX 9'!$B$15:$I$124,J$1,FALSE)</f>
        <v>0</v>
      </c>
      <c r="K351" s="3">
        <f>VLOOKUP($B351,'HABITATS COMPLEX 9'!$B$15:$I$124,K$1,FALSE)</f>
        <v>0</v>
      </c>
      <c r="L351" s="3" t="str">
        <f>VLOOKUP($B351,'HABITATS COMPLEX 9'!$B$15:$I$124,L$1,FALSE)</f>
        <v/>
      </c>
    </row>
    <row r="352" spans="1:12" ht="15.75" customHeight="1">
      <c r="A352">
        <f t="shared" si="9"/>
        <v>35</v>
      </c>
      <c r="B352" t="str">
        <f>VLOOKUP(A352,ACTIVITIES!$B$2:$C$110,2,FALSE)</f>
        <v>On and off shore environmental monitoring</v>
      </c>
      <c r="C352" s="1">
        <v>10</v>
      </c>
      <c r="D352" s="1" t="str">
        <f>VLOOKUP(C352,HABITATS!$F$2:$G$13,2,FALSE)</f>
        <v>HABITATS COMPLEX 10</v>
      </c>
      <c r="E352" s="1" t="str">
        <f t="shared" si="8"/>
        <v>HABITATS COMPLEX 10On and off shore environmental monitoring</v>
      </c>
      <c r="F352" s="3">
        <f>VLOOKUP($B352,'HABITATS COMPLEX 10'!$B$15:$I$124,F$1,FALSE)</f>
        <v>0</v>
      </c>
      <c r="G352" s="3">
        <f>VLOOKUP($B352,'HABITATS COMPLEX 10'!$B$15:$I$124,G$1,FALSE)</f>
        <v>0</v>
      </c>
      <c r="H352" s="3">
        <f>VLOOKUP($B352,'HABITATS COMPLEX 10'!$B$15:$I$124,H$1,FALSE)</f>
        <v>0</v>
      </c>
      <c r="I352" s="3">
        <f>VLOOKUP($B352,'HABITATS COMPLEX 10'!$B$15:$I$124,I$1,FALSE)</f>
        <v>0</v>
      </c>
      <c r="J352" s="3">
        <f>VLOOKUP($B352,'HABITATS COMPLEX 10'!$B$15:$I$124,J$1,FALSE)</f>
        <v>0</v>
      </c>
      <c r="K352" s="3">
        <f>VLOOKUP($B352,'HABITATS COMPLEX 10'!$B$15:$I$124,K$1,FALSE)</f>
        <v>0</v>
      </c>
      <c r="L352" s="3" t="str">
        <f>VLOOKUP($B352,'HABITATS COMPLEX 10'!$B$15:$I$124,L$1,FALSE)</f>
        <v/>
      </c>
    </row>
    <row r="353" spans="1:12" ht="15.75" customHeight="1">
      <c r="A353">
        <f t="shared" si="9"/>
        <v>36</v>
      </c>
      <c r="B353" t="str">
        <f>VLOOKUP(A353,ACTIVITIES!$B$2:$C$110,2,FALSE)</f>
        <v>OPERATION AND MAINTENANCE 36</v>
      </c>
      <c r="C353" s="1">
        <v>1</v>
      </c>
      <c r="D353" s="1" t="str">
        <f>VLOOKUP(C353,HABITATS!$F$2:$G$13,2,FALSE)</f>
        <v>Coastal Uplands</v>
      </c>
      <c r="E353" s="1" t="str">
        <f t="shared" si="8"/>
        <v>Coastal UplandsOPERATION AND MAINTENANCE 36</v>
      </c>
      <c r="F353" s="3">
        <f>VLOOKUP($B353,'COASTAL UPLANDS'!$B$15:$I$124,F$1,FALSE)</f>
        <v>0</v>
      </c>
      <c r="G353" s="3">
        <f>VLOOKUP($B353,'COASTAL UPLANDS'!$B$15:$I$124,G$1,FALSE)</f>
        <v>0</v>
      </c>
      <c r="H353" s="3">
        <f>VLOOKUP($B353,'COASTAL UPLANDS'!$B$15:$I$124,H$1,FALSE)</f>
        <v>0</v>
      </c>
      <c r="I353" s="3">
        <f>VLOOKUP($B353,'COASTAL UPLANDS'!$B$15:$I$124,I$1,FALSE)</f>
        <v>0</v>
      </c>
      <c r="J353" s="3">
        <f>VLOOKUP($B353,'COASTAL UPLANDS'!$B$15:$I$124,J$1,FALSE)</f>
        <v>0</v>
      </c>
      <c r="K353" s="3">
        <f>VLOOKUP($B353,'COASTAL UPLANDS'!$B$15:$I$124,K$1,FALSE)</f>
        <v>0</v>
      </c>
      <c r="L353" s="3" t="str">
        <f>VLOOKUP($B353,'COASTAL UPLANDS'!$B$15:$I$124,L$1,FALSE)</f>
        <v/>
      </c>
    </row>
    <row r="354" spans="1:12" ht="15.75" customHeight="1">
      <c r="A354">
        <f t="shared" si="9"/>
        <v>36</v>
      </c>
      <c r="B354" t="str">
        <f>VLOOKUP(A354,ACTIVITIES!$B$2:$C$110,2,FALSE)</f>
        <v>OPERATION AND MAINTENANCE 36</v>
      </c>
      <c r="C354" s="1">
        <v>2</v>
      </c>
      <c r="D354" s="1" t="str">
        <f>VLOOKUP(C354,HABITATS!$F$2:$G$13,2,FALSE)</f>
        <v>Beaches &amp; Dunes</v>
      </c>
      <c r="E354" s="1" t="str">
        <f t="shared" si="8"/>
        <v>Beaches &amp; DunesOPERATION AND MAINTENANCE 36</v>
      </c>
      <c r="F354" s="3">
        <f>VLOOKUP($B354,'BEACHES &amp; DUNES'!$B$15:$I$124,F$1,FALSE)</f>
        <v>0</v>
      </c>
      <c r="G354" s="3">
        <f>VLOOKUP($B354,'BEACHES &amp; DUNES'!$B$15:$I$124,G$1,FALSE)</f>
        <v>0</v>
      </c>
      <c r="H354" s="3">
        <f>VLOOKUP($B354,'BEACHES &amp; DUNES'!$B$15:$I$124,H$1,FALSE)</f>
        <v>0</v>
      </c>
      <c r="I354" s="3">
        <f>VLOOKUP($B354,'BEACHES &amp; DUNES'!$B$15:$I$124,I$1,FALSE)</f>
        <v>0</v>
      </c>
      <c r="J354" s="3">
        <f>VLOOKUP($B354,'BEACHES &amp; DUNES'!$B$15:$I$124,J$1,FALSE)</f>
        <v>0</v>
      </c>
      <c r="K354" s="3">
        <f>VLOOKUP($B354,'BEACHES &amp; DUNES'!$B$15:$I$124,K$1,FALSE)</f>
        <v>0</v>
      </c>
      <c r="L354" s="3" t="str">
        <f>VLOOKUP($B354,'BEACHES &amp; DUNES'!$B$15:$I$124,L$1,FALSE)</f>
        <v/>
      </c>
    </row>
    <row r="355" spans="1:12" ht="15.75" customHeight="1">
      <c r="A355">
        <f t="shared" si="9"/>
        <v>36</v>
      </c>
      <c r="B355" t="str">
        <f>VLOOKUP(A355,ACTIVITIES!$B$2:$C$110,2,FALSE)</f>
        <v>OPERATION AND MAINTENANCE 36</v>
      </c>
      <c r="C355" s="1">
        <v>3</v>
      </c>
      <c r="D355" s="1" t="str">
        <f>VLOOKUP(C355,HABITATS!$F$2:$G$13,2,FALSE)</f>
        <v>Tidal flats &amp; Rocky Intertidal</v>
      </c>
      <c r="E355" s="1" t="str">
        <f t="shared" si="8"/>
        <v>Tidal flats &amp; Rocky IntertidalOPERATION AND MAINTENANCE 36</v>
      </c>
      <c r="F355" s="3">
        <f>VLOOKUP($B355,'TIDAL FLATS &amp; ROCKY INTERTIDAL'!$B$15:$I$124,F$1,FALSE)</f>
        <v>0</v>
      </c>
      <c r="G355" s="3">
        <f>VLOOKUP($B355,'TIDAL FLATS &amp; ROCKY INTERTIDAL'!$B$15:$I$124,G$1,FALSE)</f>
        <v>0</v>
      </c>
      <c r="H355" s="3">
        <f>VLOOKUP($B355,'TIDAL FLATS &amp; ROCKY INTERTIDAL'!$B$15:$I$124,H$1,FALSE)</f>
        <v>0</v>
      </c>
      <c r="I355" s="3">
        <f>VLOOKUP($B355,'TIDAL FLATS &amp; ROCKY INTERTIDAL'!$B$15:$I$124,I$1,FALSE)</f>
        <v>0</v>
      </c>
      <c r="J355" s="3">
        <f>VLOOKUP($B355,'TIDAL FLATS &amp; ROCKY INTERTIDAL'!$B$15:$I$124,J$1,FALSE)</f>
        <v>0</v>
      </c>
      <c r="K355" s="3">
        <f>VLOOKUP($B355,'TIDAL FLATS &amp; ROCKY INTERTIDAL'!$B$15:$I$124,K$1,FALSE)</f>
        <v>0</v>
      </c>
      <c r="L355" s="3" t="str">
        <f>VLOOKUP($B355,'TIDAL FLATS &amp; ROCKY INTERTIDAL'!$B$15:$I$124,L$1,FALSE)</f>
        <v/>
      </c>
    </row>
    <row r="356" spans="1:12" ht="15.75" customHeight="1">
      <c r="A356">
        <f t="shared" si="9"/>
        <v>36</v>
      </c>
      <c r="B356" t="str">
        <f>VLOOKUP(A356,ACTIVITIES!$B$2:$C$110,2,FALSE)</f>
        <v>OPERATION AND MAINTENANCE 36</v>
      </c>
      <c r="C356" s="1">
        <v>4</v>
      </c>
      <c r="D356" s="1" t="str">
        <f>VLOOKUP(C356,HABITATS!$F$2:$G$13,2,FALSE)</f>
        <v>Marshes</v>
      </c>
      <c r="E356" s="1" t="str">
        <f t="shared" si="8"/>
        <v>MarshesOPERATION AND MAINTENANCE 36</v>
      </c>
      <c r="F356" s="3">
        <f>VLOOKUP($B356,MARSHES!$B$15:$I$124,F$1,FALSE)</f>
        <v>0</v>
      </c>
      <c r="G356" s="3">
        <f>VLOOKUP($B356,MARSHES!$B$15:$I$124,G$1,FALSE)</f>
        <v>0</v>
      </c>
      <c r="H356" s="3">
        <f>VLOOKUP($B356,MARSHES!$B$15:$I$124,H$1,FALSE)</f>
        <v>0</v>
      </c>
      <c r="I356" s="3">
        <f>VLOOKUP($B356,MARSHES!$B$15:$I$124,I$1,FALSE)</f>
        <v>0</v>
      </c>
      <c r="J356" s="3">
        <f>VLOOKUP($B356,MARSHES!$B$15:$I$124,J$1,FALSE)</f>
        <v>0</v>
      </c>
      <c r="K356" s="3">
        <f>VLOOKUP($B356,MARSHES!$B$15:$I$124,K$1,FALSE)</f>
        <v>0</v>
      </c>
      <c r="L356" s="3" t="str">
        <f>VLOOKUP($B356,MARSHES!$B$15:$I$124,L$1,FALSE)</f>
        <v/>
      </c>
    </row>
    <row r="357" spans="1:12" ht="15.75" customHeight="1">
      <c r="A357">
        <f t="shared" si="9"/>
        <v>36</v>
      </c>
      <c r="B357" t="str">
        <f>VLOOKUP(A357,ACTIVITIES!$B$2:$C$110,2,FALSE)</f>
        <v>OPERATION AND MAINTENANCE 36</v>
      </c>
      <c r="C357" s="1">
        <v>5</v>
      </c>
      <c r="D357" s="1" t="str">
        <f>VLOOKUP(C357,HABITATS!$F$2:$G$13,2,FALSE)</f>
        <v>Submersed Habitats</v>
      </c>
      <c r="E357" s="1" t="str">
        <f t="shared" si="8"/>
        <v>Submersed HabitatsOPERATION AND MAINTENANCE 36</v>
      </c>
      <c r="F357" s="3">
        <f>VLOOKUP($B357,'SUBMERSED HABITATS'!$B$15:$I$124,F$1,FALSE)</f>
        <v>0</v>
      </c>
      <c r="G357" s="3">
        <f>VLOOKUP($B357,'SUBMERSED HABITATS'!$B$15:$I$124,G$1,FALSE)</f>
        <v>0</v>
      </c>
      <c r="H357" s="3">
        <f>VLOOKUP($B357,'SUBMERSED HABITATS'!$B$15:$I$124,H$1,FALSE)</f>
        <v>0</v>
      </c>
      <c r="I357" s="3">
        <f>VLOOKUP($B357,'SUBMERSED HABITATS'!$B$15:$I$124,I$1,FALSE)</f>
        <v>0</v>
      </c>
      <c r="J357" s="3">
        <f>VLOOKUP($B357,'SUBMERSED HABITATS'!$B$15:$I$124,J$1,FALSE)</f>
        <v>0</v>
      </c>
      <c r="K357" s="3">
        <f>VLOOKUP($B357,'SUBMERSED HABITATS'!$B$15:$I$124,K$1,FALSE)</f>
        <v>0</v>
      </c>
      <c r="L357" s="3" t="str">
        <f>VLOOKUP($B357,'SUBMERSED HABITATS'!$B$15:$I$124,L$1,FALSE)</f>
        <v/>
      </c>
    </row>
    <row r="358" spans="1:12" ht="15.75" customHeight="1">
      <c r="A358">
        <f t="shared" si="9"/>
        <v>36</v>
      </c>
      <c r="B358" t="str">
        <f>VLOOKUP(A358,ACTIVITIES!$B$2:$C$110,2,FALSE)</f>
        <v>OPERATION AND MAINTENANCE 36</v>
      </c>
      <c r="C358" s="1">
        <v>6</v>
      </c>
      <c r="D358" s="1" t="str">
        <f>VLOOKUP(C358,HABITATS!$F$2:$G$13,2,FALSE)</f>
        <v>HABITATS COMPLEX 6</v>
      </c>
      <c r="E358" s="1" t="str">
        <f t="shared" si="8"/>
        <v>HABITATS COMPLEX 6OPERATION AND MAINTENANCE 36</v>
      </c>
      <c r="F358" s="3">
        <f>VLOOKUP($B358,'HABITATS COMPLEX 6'!$B$15:$I$124,F$1,FALSE)</f>
        <v>0</v>
      </c>
      <c r="G358" s="3">
        <f>VLOOKUP($B358,'HABITATS COMPLEX 6'!$B$15:$I$124,G$1,FALSE)</f>
        <v>0</v>
      </c>
      <c r="H358" s="3">
        <f>VLOOKUP($B358,'HABITATS COMPLEX 6'!$B$15:$I$124,H$1,FALSE)</f>
        <v>0</v>
      </c>
      <c r="I358" s="3">
        <f>VLOOKUP($B358,'HABITATS COMPLEX 6'!$B$15:$I$124,I$1,FALSE)</f>
        <v>0</v>
      </c>
      <c r="J358" s="3">
        <f>VLOOKUP($B358,'HABITATS COMPLEX 6'!$B$15:$I$124,J$1,FALSE)</f>
        <v>0</v>
      </c>
      <c r="K358" s="3">
        <f>VLOOKUP($B358,'HABITATS COMPLEX 6'!$B$15:$I$124,K$1,FALSE)</f>
        <v>0</v>
      </c>
      <c r="L358" s="3" t="str">
        <f>VLOOKUP($B358,'HABITATS COMPLEX 6'!$B$15:$I$124,L$1,FALSE)</f>
        <v/>
      </c>
    </row>
    <row r="359" spans="1:12" ht="15.75" customHeight="1">
      <c r="A359">
        <f t="shared" si="9"/>
        <v>36</v>
      </c>
      <c r="B359" t="str">
        <f>VLOOKUP(A359,ACTIVITIES!$B$2:$C$110,2,FALSE)</f>
        <v>OPERATION AND MAINTENANCE 36</v>
      </c>
      <c r="C359" s="1">
        <v>7</v>
      </c>
      <c r="D359" s="1" t="str">
        <f>VLOOKUP(C359,HABITATS!$F$2:$G$13,2,FALSE)</f>
        <v>HABITATS COMPLEX 7</v>
      </c>
      <c r="E359" s="1" t="str">
        <f t="shared" si="8"/>
        <v>HABITATS COMPLEX 7OPERATION AND MAINTENANCE 36</v>
      </c>
      <c r="F359" s="3">
        <f>VLOOKUP($B359,'HABITATS COMPLEX 7'!$B$15:$I$124,F$1,FALSE)</f>
        <v>0</v>
      </c>
      <c r="G359" s="3">
        <f>VLOOKUP($B359,'HABITATS COMPLEX 7'!$B$15:$I$124,G$1,FALSE)</f>
        <v>0</v>
      </c>
      <c r="H359" s="3">
        <f>VLOOKUP($B359,'HABITATS COMPLEX 7'!$B$15:$I$124,H$1,FALSE)</f>
        <v>0</v>
      </c>
      <c r="I359" s="3">
        <f>VLOOKUP($B359,'HABITATS COMPLEX 7'!$B$15:$I$124,I$1,FALSE)</f>
        <v>0</v>
      </c>
      <c r="J359" s="3">
        <f>VLOOKUP($B359,'HABITATS COMPLEX 7'!$B$15:$I$124,J$1,FALSE)</f>
        <v>0</v>
      </c>
      <c r="K359" s="3">
        <f>VLOOKUP($B359,'HABITATS COMPLEX 7'!$B$15:$I$124,K$1,FALSE)</f>
        <v>0</v>
      </c>
      <c r="L359" s="3" t="str">
        <f>VLOOKUP($B359,'HABITATS COMPLEX 7'!$B$15:$I$124,L$1,FALSE)</f>
        <v/>
      </c>
    </row>
    <row r="360" spans="1:12" ht="15.75" customHeight="1">
      <c r="A360">
        <f t="shared" si="9"/>
        <v>36</v>
      </c>
      <c r="B360" t="str">
        <f>VLOOKUP(A360,ACTIVITIES!$B$2:$C$110,2,FALSE)</f>
        <v>OPERATION AND MAINTENANCE 36</v>
      </c>
      <c r="C360" s="1">
        <v>8</v>
      </c>
      <c r="D360" s="1" t="str">
        <f>VLOOKUP(C360,HABITATS!$F$2:$G$13,2,FALSE)</f>
        <v>HABITATS COMPLEX 8</v>
      </c>
      <c r="E360" s="1" t="str">
        <f t="shared" si="8"/>
        <v>HABITATS COMPLEX 8OPERATION AND MAINTENANCE 36</v>
      </c>
      <c r="F360" s="3">
        <f>VLOOKUP($B360,'HABITATS COMPLEX 8'!$B$15:$I$124,F$1,FALSE)</f>
        <v>0</v>
      </c>
      <c r="G360" s="3">
        <f>VLOOKUP($B360,'HABITATS COMPLEX 8'!$B$15:$I$124,G$1,FALSE)</f>
        <v>0</v>
      </c>
      <c r="H360" s="3">
        <f>VLOOKUP($B360,'HABITATS COMPLEX 8'!$B$15:$I$124,H$1,FALSE)</f>
        <v>0</v>
      </c>
      <c r="I360" s="3">
        <f>VLOOKUP($B360,'HABITATS COMPLEX 8'!$B$15:$I$124,I$1,FALSE)</f>
        <v>0</v>
      </c>
      <c r="J360" s="3">
        <f>VLOOKUP($B360,'HABITATS COMPLEX 8'!$B$15:$I$124,J$1,FALSE)</f>
        <v>0</v>
      </c>
      <c r="K360" s="3">
        <f>VLOOKUP($B360,'HABITATS COMPLEX 8'!$B$15:$I$124,K$1,FALSE)</f>
        <v>0</v>
      </c>
      <c r="L360" s="3" t="str">
        <f>VLOOKUP($B360,'HABITATS COMPLEX 8'!$B$15:$I$124,L$1,FALSE)</f>
        <v/>
      </c>
    </row>
    <row r="361" spans="1:12" ht="15.75" customHeight="1">
      <c r="A361">
        <f t="shared" si="9"/>
        <v>36</v>
      </c>
      <c r="B361" t="str">
        <f>VLOOKUP(A361,ACTIVITIES!$B$2:$C$110,2,FALSE)</f>
        <v>OPERATION AND MAINTENANCE 36</v>
      </c>
      <c r="C361" s="1">
        <v>9</v>
      </c>
      <c r="D361" s="1" t="str">
        <f>VLOOKUP(C361,HABITATS!$F$2:$G$13,2,FALSE)</f>
        <v>HABITATS COMPLEX 9</v>
      </c>
      <c r="E361" s="1" t="str">
        <f t="shared" si="8"/>
        <v>HABITATS COMPLEX 9OPERATION AND MAINTENANCE 36</v>
      </c>
      <c r="F361" s="3">
        <f>VLOOKUP($B361,'HABITATS COMPLEX 9'!$B$15:$I$124,F$1,FALSE)</f>
        <v>0</v>
      </c>
      <c r="G361" s="3">
        <f>VLOOKUP($B361,'HABITATS COMPLEX 9'!$B$15:$I$124,G$1,FALSE)</f>
        <v>0</v>
      </c>
      <c r="H361" s="3">
        <f>VLOOKUP($B361,'HABITATS COMPLEX 9'!$B$15:$I$124,H$1,FALSE)</f>
        <v>0</v>
      </c>
      <c r="I361" s="3">
        <f>VLOOKUP($B361,'HABITATS COMPLEX 9'!$B$15:$I$124,I$1,FALSE)</f>
        <v>0</v>
      </c>
      <c r="J361" s="3">
        <f>VLOOKUP($B361,'HABITATS COMPLEX 9'!$B$15:$I$124,J$1,FALSE)</f>
        <v>0</v>
      </c>
      <c r="K361" s="3">
        <f>VLOOKUP($B361,'HABITATS COMPLEX 9'!$B$15:$I$124,K$1,FALSE)</f>
        <v>0</v>
      </c>
      <c r="L361" s="3" t="str">
        <f>VLOOKUP($B361,'HABITATS COMPLEX 9'!$B$15:$I$124,L$1,FALSE)</f>
        <v/>
      </c>
    </row>
    <row r="362" spans="1:12" ht="15.75" customHeight="1">
      <c r="A362">
        <f t="shared" si="9"/>
        <v>36</v>
      </c>
      <c r="B362" t="str">
        <f>VLOOKUP(A362,ACTIVITIES!$B$2:$C$110,2,FALSE)</f>
        <v>OPERATION AND MAINTENANCE 36</v>
      </c>
      <c r="C362" s="1">
        <v>10</v>
      </c>
      <c r="D362" s="1" t="str">
        <f>VLOOKUP(C362,HABITATS!$F$2:$G$13,2,FALSE)</f>
        <v>HABITATS COMPLEX 10</v>
      </c>
      <c r="E362" s="1" t="str">
        <f t="shared" si="8"/>
        <v>HABITATS COMPLEX 10OPERATION AND MAINTENANCE 36</v>
      </c>
      <c r="F362" s="3">
        <f>VLOOKUP($B362,'HABITATS COMPLEX 10'!$B$15:$I$124,F$1,FALSE)</f>
        <v>0</v>
      </c>
      <c r="G362" s="3">
        <f>VLOOKUP($B362,'HABITATS COMPLEX 10'!$B$15:$I$124,G$1,FALSE)</f>
        <v>0</v>
      </c>
      <c r="H362" s="3">
        <f>VLOOKUP($B362,'HABITATS COMPLEX 10'!$B$15:$I$124,H$1,FALSE)</f>
        <v>0</v>
      </c>
      <c r="I362" s="3">
        <f>VLOOKUP($B362,'HABITATS COMPLEX 10'!$B$15:$I$124,I$1,FALSE)</f>
        <v>0</v>
      </c>
      <c r="J362" s="3">
        <f>VLOOKUP($B362,'HABITATS COMPLEX 10'!$B$15:$I$124,J$1,FALSE)</f>
        <v>0</v>
      </c>
      <c r="K362" s="3">
        <f>VLOOKUP($B362,'HABITATS COMPLEX 10'!$B$15:$I$124,K$1,FALSE)</f>
        <v>0</v>
      </c>
      <c r="L362" s="3" t="str">
        <f>VLOOKUP($B362,'HABITATS COMPLEX 10'!$B$15:$I$124,L$1,FALSE)</f>
        <v/>
      </c>
    </row>
    <row r="363" spans="1:12" ht="15.75" customHeight="1">
      <c r="A363">
        <f t="shared" si="9"/>
        <v>37</v>
      </c>
      <c r="B363" t="str">
        <f>VLOOKUP(A363,ACTIVITIES!$B$2:$C$110,2,FALSE)</f>
        <v>OPERATION AND MAINTENANCE 37</v>
      </c>
      <c r="C363" s="1">
        <v>1</v>
      </c>
      <c r="D363" s="1" t="str">
        <f>VLOOKUP(C363,HABITATS!$F$2:$G$13,2,FALSE)</f>
        <v>Coastal Uplands</v>
      </c>
      <c r="E363" s="1" t="str">
        <f t="shared" si="8"/>
        <v>Coastal UplandsOPERATION AND MAINTENANCE 37</v>
      </c>
      <c r="F363" s="3">
        <f>VLOOKUP($B363,'COASTAL UPLANDS'!$B$15:$I$124,F$1,FALSE)</f>
        <v>0</v>
      </c>
      <c r="G363" s="3">
        <f>VLOOKUP($B363,'COASTAL UPLANDS'!$B$15:$I$124,G$1,FALSE)</f>
        <v>0</v>
      </c>
      <c r="H363" s="3">
        <f>VLOOKUP($B363,'COASTAL UPLANDS'!$B$15:$I$124,H$1,FALSE)</f>
        <v>0</v>
      </c>
      <c r="I363" s="3">
        <f>VLOOKUP($B363,'COASTAL UPLANDS'!$B$15:$I$124,I$1,FALSE)</f>
        <v>0</v>
      </c>
      <c r="J363" s="3">
        <f>VLOOKUP($B363,'COASTAL UPLANDS'!$B$15:$I$124,J$1,FALSE)</f>
        <v>0</v>
      </c>
      <c r="K363" s="3">
        <f>VLOOKUP($B363,'COASTAL UPLANDS'!$B$15:$I$124,K$1,FALSE)</f>
        <v>0</v>
      </c>
      <c r="L363" s="3" t="str">
        <f>VLOOKUP($B363,'COASTAL UPLANDS'!$B$15:$I$124,L$1,FALSE)</f>
        <v/>
      </c>
    </row>
    <row r="364" spans="1:12" ht="15.75" customHeight="1">
      <c r="A364">
        <f t="shared" si="9"/>
        <v>37</v>
      </c>
      <c r="B364" t="str">
        <f>VLOOKUP(A364,ACTIVITIES!$B$2:$C$110,2,FALSE)</f>
        <v>OPERATION AND MAINTENANCE 37</v>
      </c>
      <c r="C364" s="1">
        <v>2</v>
      </c>
      <c r="D364" s="1" t="str">
        <f>VLOOKUP(C364,HABITATS!$F$2:$G$13,2,FALSE)</f>
        <v>Beaches &amp; Dunes</v>
      </c>
      <c r="E364" s="1" t="str">
        <f t="shared" si="8"/>
        <v>Beaches &amp; DunesOPERATION AND MAINTENANCE 37</v>
      </c>
      <c r="F364" s="3">
        <f>VLOOKUP($B364,'BEACHES &amp; DUNES'!$B$15:$I$124,F$1,FALSE)</f>
        <v>0</v>
      </c>
      <c r="G364" s="3">
        <f>VLOOKUP($B364,'BEACHES &amp; DUNES'!$B$15:$I$124,G$1,FALSE)</f>
        <v>0</v>
      </c>
      <c r="H364" s="3">
        <f>VLOOKUP($B364,'BEACHES &amp; DUNES'!$B$15:$I$124,H$1,FALSE)</f>
        <v>0</v>
      </c>
      <c r="I364" s="3">
        <f>VLOOKUP($B364,'BEACHES &amp; DUNES'!$B$15:$I$124,I$1,FALSE)</f>
        <v>0</v>
      </c>
      <c r="J364" s="3">
        <f>VLOOKUP($B364,'BEACHES &amp; DUNES'!$B$15:$I$124,J$1,FALSE)</f>
        <v>0</v>
      </c>
      <c r="K364" s="3">
        <f>VLOOKUP($B364,'BEACHES &amp; DUNES'!$B$15:$I$124,K$1,FALSE)</f>
        <v>0</v>
      </c>
      <c r="L364" s="3" t="str">
        <f>VLOOKUP($B364,'BEACHES &amp; DUNES'!$B$15:$I$124,L$1,FALSE)</f>
        <v/>
      </c>
    </row>
    <row r="365" spans="1:12" ht="15.75" customHeight="1">
      <c r="A365">
        <f t="shared" si="9"/>
        <v>37</v>
      </c>
      <c r="B365" t="str">
        <f>VLOOKUP(A365,ACTIVITIES!$B$2:$C$110,2,FALSE)</f>
        <v>OPERATION AND MAINTENANCE 37</v>
      </c>
      <c r="C365" s="1">
        <v>3</v>
      </c>
      <c r="D365" s="1" t="str">
        <f>VLOOKUP(C365,HABITATS!$F$2:$G$13,2,FALSE)</f>
        <v>Tidal flats &amp; Rocky Intertidal</v>
      </c>
      <c r="E365" s="1" t="str">
        <f t="shared" si="8"/>
        <v>Tidal flats &amp; Rocky IntertidalOPERATION AND MAINTENANCE 37</v>
      </c>
      <c r="F365" s="3">
        <f>VLOOKUP($B365,'TIDAL FLATS &amp; ROCKY INTERTIDAL'!$B$15:$I$124,F$1,FALSE)</f>
        <v>0</v>
      </c>
      <c r="G365" s="3">
        <f>VLOOKUP($B365,'TIDAL FLATS &amp; ROCKY INTERTIDAL'!$B$15:$I$124,G$1,FALSE)</f>
        <v>0</v>
      </c>
      <c r="H365" s="3">
        <f>VLOOKUP($B365,'TIDAL FLATS &amp; ROCKY INTERTIDAL'!$B$15:$I$124,H$1,FALSE)</f>
        <v>0</v>
      </c>
      <c r="I365" s="3">
        <f>VLOOKUP($B365,'TIDAL FLATS &amp; ROCKY INTERTIDAL'!$B$15:$I$124,I$1,FALSE)</f>
        <v>0</v>
      </c>
      <c r="J365" s="3">
        <f>VLOOKUP($B365,'TIDAL FLATS &amp; ROCKY INTERTIDAL'!$B$15:$I$124,J$1,FALSE)</f>
        <v>0</v>
      </c>
      <c r="K365" s="3">
        <f>VLOOKUP($B365,'TIDAL FLATS &amp; ROCKY INTERTIDAL'!$B$15:$I$124,K$1,FALSE)</f>
        <v>0</v>
      </c>
      <c r="L365" s="3" t="str">
        <f>VLOOKUP($B365,'TIDAL FLATS &amp; ROCKY INTERTIDAL'!$B$15:$I$124,L$1,FALSE)</f>
        <v/>
      </c>
    </row>
    <row r="366" spans="1:12" ht="15.75" customHeight="1">
      <c r="A366">
        <f t="shared" si="9"/>
        <v>37</v>
      </c>
      <c r="B366" t="str">
        <f>VLOOKUP(A366,ACTIVITIES!$B$2:$C$110,2,FALSE)</f>
        <v>OPERATION AND MAINTENANCE 37</v>
      </c>
      <c r="C366" s="1">
        <v>4</v>
      </c>
      <c r="D366" s="1" t="str">
        <f>VLOOKUP(C366,HABITATS!$F$2:$G$13,2,FALSE)</f>
        <v>Marshes</v>
      </c>
      <c r="E366" s="1" t="str">
        <f t="shared" si="8"/>
        <v>MarshesOPERATION AND MAINTENANCE 37</v>
      </c>
      <c r="F366" s="3">
        <f>VLOOKUP($B366,MARSHES!$B$15:$I$124,F$1,FALSE)</f>
        <v>0</v>
      </c>
      <c r="G366" s="3">
        <f>VLOOKUP($B366,MARSHES!$B$15:$I$124,G$1,FALSE)</f>
        <v>0</v>
      </c>
      <c r="H366" s="3">
        <f>VLOOKUP($B366,MARSHES!$B$15:$I$124,H$1,FALSE)</f>
        <v>0</v>
      </c>
      <c r="I366" s="3">
        <f>VLOOKUP($B366,MARSHES!$B$15:$I$124,I$1,FALSE)</f>
        <v>0</v>
      </c>
      <c r="J366" s="3">
        <f>VLOOKUP($B366,MARSHES!$B$15:$I$124,J$1,FALSE)</f>
        <v>0</v>
      </c>
      <c r="K366" s="3">
        <f>VLOOKUP($B366,MARSHES!$B$15:$I$124,K$1,FALSE)</f>
        <v>0</v>
      </c>
      <c r="L366" s="3" t="str">
        <f>VLOOKUP($B366,MARSHES!$B$15:$I$124,L$1,FALSE)</f>
        <v/>
      </c>
    </row>
    <row r="367" spans="1:12" ht="15.75" customHeight="1">
      <c r="A367">
        <f t="shared" si="9"/>
        <v>37</v>
      </c>
      <c r="B367" t="str">
        <f>VLOOKUP(A367,ACTIVITIES!$B$2:$C$110,2,FALSE)</f>
        <v>OPERATION AND MAINTENANCE 37</v>
      </c>
      <c r="C367" s="1">
        <v>5</v>
      </c>
      <c r="D367" s="1" t="str">
        <f>VLOOKUP(C367,HABITATS!$F$2:$G$13,2,FALSE)</f>
        <v>Submersed Habitats</v>
      </c>
      <c r="E367" s="1" t="str">
        <f t="shared" si="8"/>
        <v>Submersed HabitatsOPERATION AND MAINTENANCE 37</v>
      </c>
      <c r="F367" s="3">
        <f>VLOOKUP($B367,'SUBMERSED HABITATS'!$B$15:$I$124,F$1,FALSE)</f>
        <v>0</v>
      </c>
      <c r="G367" s="3">
        <f>VLOOKUP($B367,'SUBMERSED HABITATS'!$B$15:$I$124,G$1,FALSE)</f>
        <v>0</v>
      </c>
      <c r="H367" s="3">
        <f>VLOOKUP($B367,'SUBMERSED HABITATS'!$B$15:$I$124,H$1,FALSE)</f>
        <v>0</v>
      </c>
      <c r="I367" s="3">
        <f>VLOOKUP($B367,'SUBMERSED HABITATS'!$B$15:$I$124,I$1,FALSE)</f>
        <v>0</v>
      </c>
      <c r="J367" s="3">
        <f>VLOOKUP($B367,'SUBMERSED HABITATS'!$B$15:$I$124,J$1,FALSE)</f>
        <v>0</v>
      </c>
      <c r="K367" s="3">
        <f>VLOOKUP($B367,'SUBMERSED HABITATS'!$B$15:$I$124,K$1,FALSE)</f>
        <v>0</v>
      </c>
      <c r="L367" s="3" t="str">
        <f>VLOOKUP($B367,'SUBMERSED HABITATS'!$B$15:$I$124,L$1,FALSE)</f>
        <v/>
      </c>
    </row>
    <row r="368" spans="1:12" ht="15.75" customHeight="1">
      <c r="A368">
        <f t="shared" si="9"/>
        <v>37</v>
      </c>
      <c r="B368" t="str">
        <f>VLOOKUP(A368,ACTIVITIES!$B$2:$C$110,2,FALSE)</f>
        <v>OPERATION AND MAINTENANCE 37</v>
      </c>
      <c r="C368" s="1">
        <v>6</v>
      </c>
      <c r="D368" s="1" t="str">
        <f>VLOOKUP(C368,HABITATS!$F$2:$G$13,2,FALSE)</f>
        <v>HABITATS COMPLEX 6</v>
      </c>
      <c r="E368" s="1" t="str">
        <f t="shared" si="8"/>
        <v>HABITATS COMPLEX 6OPERATION AND MAINTENANCE 37</v>
      </c>
      <c r="F368" s="3">
        <f>VLOOKUP($B368,'HABITATS COMPLEX 6'!$B$15:$I$124,F$1,FALSE)</f>
        <v>0</v>
      </c>
      <c r="G368" s="3">
        <f>VLOOKUP($B368,'HABITATS COMPLEX 6'!$B$15:$I$124,G$1,FALSE)</f>
        <v>0</v>
      </c>
      <c r="H368" s="3">
        <f>VLOOKUP($B368,'HABITATS COMPLEX 6'!$B$15:$I$124,H$1,FALSE)</f>
        <v>0</v>
      </c>
      <c r="I368" s="3">
        <f>VLOOKUP($B368,'HABITATS COMPLEX 6'!$B$15:$I$124,I$1,FALSE)</f>
        <v>0</v>
      </c>
      <c r="J368" s="3">
        <f>VLOOKUP($B368,'HABITATS COMPLEX 6'!$B$15:$I$124,J$1,FALSE)</f>
        <v>0</v>
      </c>
      <c r="K368" s="3">
        <f>VLOOKUP($B368,'HABITATS COMPLEX 6'!$B$15:$I$124,K$1,FALSE)</f>
        <v>0</v>
      </c>
      <c r="L368" s="3" t="str">
        <f>VLOOKUP($B368,'HABITATS COMPLEX 6'!$B$15:$I$124,L$1,FALSE)</f>
        <v/>
      </c>
    </row>
    <row r="369" spans="1:12" ht="15.75" customHeight="1">
      <c r="A369">
        <f t="shared" si="9"/>
        <v>37</v>
      </c>
      <c r="B369" t="str">
        <f>VLOOKUP(A369,ACTIVITIES!$B$2:$C$110,2,FALSE)</f>
        <v>OPERATION AND MAINTENANCE 37</v>
      </c>
      <c r="C369" s="1">
        <v>7</v>
      </c>
      <c r="D369" s="1" t="str">
        <f>VLOOKUP(C369,HABITATS!$F$2:$G$13,2,FALSE)</f>
        <v>HABITATS COMPLEX 7</v>
      </c>
      <c r="E369" s="1" t="str">
        <f t="shared" si="8"/>
        <v>HABITATS COMPLEX 7OPERATION AND MAINTENANCE 37</v>
      </c>
      <c r="F369" s="3">
        <f>VLOOKUP($B369,'HABITATS COMPLEX 7'!$B$15:$I$124,F$1,FALSE)</f>
        <v>0</v>
      </c>
      <c r="G369" s="3">
        <f>VLOOKUP($B369,'HABITATS COMPLEX 7'!$B$15:$I$124,G$1,FALSE)</f>
        <v>0</v>
      </c>
      <c r="H369" s="3">
        <f>VLOOKUP($B369,'HABITATS COMPLEX 7'!$B$15:$I$124,H$1,FALSE)</f>
        <v>0</v>
      </c>
      <c r="I369" s="3">
        <f>VLOOKUP($B369,'HABITATS COMPLEX 7'!$B$15:$I$124,I$1,FALSE)</f>
        <v>0</v>
      </c>
      <c r="J369" s="3">
        <f>VLOOKUP($B369,'HABITATS COMPLEX 7'!$B$15:$I$124,J$1,FALSE)</f>
        <v>0</v>
      </c>
      <c r="K369" s="3">
        <f>VLOOKUP($B369,'HABITATS COMPLEX 7'!$B$15:$I$124,K$1,FALSE)</f>
        <v>0</v>
      </c>
      <c r="L369" s="3" t="str">
        <f>VLOOKUP($B369,'HABITATS COMPLEX 7'!$B$15:$I$124,L$1,FALSE)</f>
        <v/>
      </c>
    </row>
    <row r="370" spans="1:12" ht="15.75" customHeight="1">
      <c r="A370">
        <f t="shared" si="9"/>
        <v>37</v>
      </c>
      <c r="B370" t="str">
        <f>VLOOKUP(A370,ACTIVITIES!$B$2:$C$110,2,FALSE)</f>
        <v>OPERATION AND MAINTENANCE 37</v>
      </c>
      <c r="C370" s="1">
        <v>8</v>
      </c>
      <c r="D370" s="1" t="str">
        <f>VLOOKUP(C370,HABITATS!$F$2:$G$13,2,FALSE)</f>
        <v>HABITATS COMPLEX 8</v>
      </c>
      <c r="E370" s="1" t="str">
        <f t="shared" si="8"/>
        <v>HABITATS COMPLEX 8OPERATION AND MAINTENANCE 37</v>
      </c>
      <c r="F370" s="3">
        <f>VLOOKUP($B370,'HABITATS COMPLEX 8'!$B$15:$I$124,F$1,FALSE)</f>
        <v>0</v>
      </c>
      <c r="G370" s="3">
        <f>VLOOKUP($B370,'HABITATS COMPLEX 8'!$B$15:$I$124,G$1,FALSE)</f>
        <v>0</v>
      </c>
      <c r="H370" s="3">
        <f>VLOOKUP($B370,'HABITATS COMPLEX 8'!$B$15:$I$124,H$1,FALSE)</f>
        <v>0</v>
      </c>
      <c r="I370" s="3">
        <f>VLOOKUP($B370,'HABITATS COMPLEX 8'!$B$15:$I$124,I$1,FALSE)</f>
        <v>0</v>
      </c>
      <c r="J370" s="3">
        <f>VLOOKUP($B370,'HABITATS COMPLEX 8'!$B$15:$I$124,J$1,FALSE)</f>
        <v>0</v>
      </c>
      <c r="K370" s="3">
        <f>VLOOKUP($B370,'HABITATS COMPLEX 8'!$B$15:$I$124,K$1,FALSE)</f>
        <v>0</v>
      </c>
      <c r="L370" s="3" t="str">
        <f>VLOOKUP($B370,'HABITATS COMPLEX 8'!$B$15:$I$124,L$1,FALSE)</f>
        <v/>
      </c>
    </row>
    <row r="371" spans="1:12" ht="15.75" customHeight="1">
      <c r="A371">
        <f t="shared" si="9"/>
        <v>37</v>
      </c>
      <c r="B371" t="str">
        <f>VLOOKUP(A371,ACTIVITIES!$B$2:$C$110,2,FALSE)</f>
        <v>OPERATION AND MAINTENANCE 37</v>
      </c>
      <c r="C371" s="1">
        <v>9</v>
      </c>
      <c r="D371" s="1" t="str">
        <f>VLOOKUP(C371,HABITATS!$F$2:$G$13,2,FALSE)</f>
        <v>HABITATS COMPLEX 9</v>
      </c>
      <c r="E371" s="1" t="str">
        <f t="shared" si="8"/>
        <v>HABITATS COMPLEX 9OPERATION AND MAINTENANCE 37</v>
      </c>
      <c r="F371" s="3">
        <f>VLOOKUP($B371,'HABITATS COMPLEX 9'!$B$15:$I$124,F$1,FALSE)</f>
        <v>0</v>
      </c>
      <c r="G371" s="3">
        <f>VLOOKUP($B371,'HABITATS COMPLEX 9'!$B$15:$I$124,G$1,FALSE)</f>
        <v>0</v>
      </c>
      <c r="H371" s="3">
        <f>VLOOKUP($B371,'HABITATS COMPLEX 9'!$B$15:$I$124,H$1,FALSE)</f>
        <v>0</v>
      </c>
      <c r="I371" s="3">
        <f>VLOOKUP($B371,'HABITATS COMPLEX 9'!$B$15:$I$124,I$1,FALSE)</f>
        <v>0</v>
      </c>
      <c r="J371" s="3">
        <f>VLOOKUP($B371,'HABITATS COMPLEX 9'!$B$15:$I$124,J$1,FALSE)</f>
        <v>0</v>
      </c>
      <c r="K371" s="3">
        <f>VLOOKUP($B371,'HABITATS COMPLEX 9'!$B$15:$I$124,K$1,FALSE)</f>
        <v>0</v>
      </c>
      <c r="L371" s="3" t="str">
        <f>VLOOKUP($B371,'HABITATS COMPLEX 9'!$B$15:$I$124,L$1,FALSE)</f>
        <v/>
      </c>
    </row>
    <row r="372" spans="1:12" ht="15.75" customHeight="1">
      <c r="A372">
        <f t="shared" si="9"/>
        <v>37</v>
      </c>
      <c r="B372" t="str">
        <f>VLOOKUP(A372,ACTIVITIES!$B$2:$C$110,2,FALSE)</f>
        <v>OPERATION AND MAINTENANCE 37</v>
      </c>
      <c r="C372" s="1">
        <v>10</v>
      </c>
      <c r="D372" s="1" t="str">
        <f>VLOOKUP(C372,HABITATS!$F$2:$G$13,2,FALSE)</f>
        <v>HABITATS COMPLEX 10</v>
      </c>
      <c r="E372" s="1" t="str">
        <f t="shared" si="8"/>
        <v>HABITATS COMPLEX 10OPERATION AND MAINTENANCE 37</v>
      </c>
      <c r="F372" s="3">
        <f>VLOOKUP($B372,'HABITATS COMPLEX 10'!$B$15:$I$124,F$1,FALSE)</f>
        <v>0</v>
      </c>
      <c r="G372" s="3">
        <f>VLOOKUP($B372,'HABITATS COMPLEX 10'!$B$15:$I$124,G$1,FALSE)</f>
        <v>0</v>
      </c>
      <c r="H372" s="3">
        <f>VLOOKUP($B372,'HABITATS COMPLEX 10'!$B$15:$I$124,H$1,FALSE)</f>
        <v>0</v>
      </c>
      <c r="I372" s="3">
        <f>VLOOKUP($B372,'HABITATS COMPLEX 10'!$B$15:$I$124,I$1,FALSE)</f>
        <v>0</v>
      </c>
      <c r="J372" s="3">
        <f>VLOOKUP($B372,'HABITATS COMPLEX 10'!$B$15:$I$124,J$1,FALSE)</f>
        <v>0</v>
      </c>
      <c r="K372" s="3">
        <f>VLOOKUP($B372,'HABITATS COMPLEX 10'!$B$15:$I$124,K$1,FALSE)</f>
        <v>0</v>
      </c>
      <c r="L372" s="3" t="str">
        <f>VLOOKUP($B372,'HABITATS COMPLEX 10'!$B$15:$I$124,L$1,FALSE)</f>
        <v/>
      </c>
    </row>
    <row r="373" spans="1:12" ht="15.75" customHeight="1">
      <c r="A373">
        <f t="shared" si="9"/>
        <v>38</v>
      </c>
      <c r="B373" t="str">
        <f>VLOOKUP(A373,ACTIVITIES!$B$2:$C$110,2,FALSE)</f>
        <v>OPERATION AND MAINTENANCE 38</v>
      </c>
      <c r="C373" s="1">
        <v>1</v>
      </c>
      <c r="D373" s="1" t="str">
        <f>VLOOKUP(C373,HABITATS!$F$2:$G$13,2,FALSE)</f>
        <v>Coastal Uplands</v>
      </c>
      <c r="E373" s="1" t="str">
        <f t="shared" ref="E373:E436" si="10">D373&amp;B373</f>
        <v>Coastal UplandsOPERATION AND MAINTENANCE 38</v>
      </c>
      <c r="F373" s="3">
        <f>VLOOKUP($B373,'COASTAL UPLANDS'!$B$15:$I$124,F$1,FALSE)</f>
        <v>0</v>
      </c>
      <c r="G373" s="3">
        <f>VLOOKUP($B373,'COASTAL UPLANDS'!$B$15:$I$124,G$1,FALSE)</f>
        <v>0</v>
      </c>
      <c r="H373" s="3">
        <f>VLOOKUP($B373,'COASTAL UPLANDS'!$B$15:$I$124,H$1,FALSE)</f>
        <v>0</v>
      </c>
      <c r="I373" s="3">
        <f>VLOOKUP($B373,'COASTAL UPLANDS'!$B$15:$I$124,I$1,FALSE)</f>
        <v>0</v>
      </c>
      <c r="J373" s="3">
        <f>VLOOKUP($B373,'COASTAL UPLANDS'!$B$15:$I$124,J$1,FALSE)</f>
        <v>0</v>
      </c>
      <c r="K373" s="3">
        <f>VLOOKUP($B373,'COASTAL UPLANDS'!$B$15:$I$124,K$1,FALSE)</f>
        <v>0</v>
      </c>
      <c r="L373" s="3" t="str">
        <f>VLOOKUP($B373,'COASTAL UPLANDS'!$B$15:$I$124,L$1,FALSE)</f>
        <v/>
      </c>
    </row>
    <row r="374" spans="1:12" ht="15.75" customHeight="1">
      <c r="A374">
        <f t="shared" si="9"/>
        <v>38</v>
      </c>
      <c r="B374" t="str">
        <f>VLOOKUP(A374,ACTIVITIES!$B$2:$C$110,2,FALSE)</f>
        <v>OPERATION AND MAINTENANCE 38</v>
      </c>
      <c r="C374" s="1">
        <v>2</v>
      </c>
      <c r="D374" s="1" t="str">
        <f>VLOOKUP(C374,HABITATS!$F$2:$G$13,2,FALSE)</f>
        <v>Beaches &amp; Dunes</v>
      </c>
      <c r="E374" s="1" t="str">
        <f t="shared" si="10"/>
        <v>Beaches &amp; DunesOPERATION AND MAINTENANCE 38</v>
      </c>
      <c r="F374" s="3">
        <f>VLOOKUP($B374,'BEACHES &amp; DUNES'!$B$15:$I$124,F$1,FALSE)</f>
        <v>0</v>
      </c>
      <c r="G374" s="3">
        <f>VLOOKUP($B374,'BEACHES &amp; DUNES'!$B$15:$I$124,G$1,FALSE)</f>
        <v>0</v>
      </c>
      <c r="H374" s="3">
        <f>VLOOKUP($B374,'BEACHES &amp; DUNES'!$B$15:$I$124,H$1,FALSE)</f>
        <v>0</v>
      </c>
      <c r="I374" s="3">
        <f>VLOOKUP($B374,'BEACHES &amp; DUNES'!$B$15:$I$124,I$1,FALSE)</f>
        <v>0</v>
      </c>
      <c r="J374" s="3">
        <f>VLOOKUP($B374,'BEACHES &amp; DUNES'!$B$15:$I$124,J$1,FALSE)</f>
        <v>0</v>
      </c>
      <c r="K374" s="3">
        <f>VLOOKUP($B374,'BEACHES &amp; DUNES'!$B$15:$I$124,K$1,FALSE)</f>
        <v>0</v>
      </c>
      <c r="L374" s="3" t="str">
        <f>VLOOKUP($B374,'BEACHES &amp; DUNES'!$B$15:$I$124,L$1,FALSE)</f>
        <v/>
      </c>
    </row>
    <row r="375" spans="1:12" ht="15.75" customHeight="1">
      <c r="A375">
        <f t="shared" si="9"/>
        <v>38</v>
      </c>
      <c r="B375" t="str">
        <f>VLOOKUP(A375,ACTIVITIES!$B$2:$C$110,2,FALSE)</f>
        <v>OPERATION AND MAINTENANCE 38</v>
      </c>
      <c r="C375" s="1">
        <v>3</v>
      </c>
      <c r="D375" s="1" t="str">
        <f>VLOOKUP(C375,HABITATS!$F$2:$G$13,2,FALSE)</f>
        <v>Tidal flats &amp; Rocky Intertidal</v>
      </c>
      <c r="E375" s="1" t="str">
        <f t="shared" si="10"/>
        <v>Tidal flats &amp; Rocky IntertidalOPERATION AND MAINTENANCE 38</v>
      </c>
      <c r="F375" s="3">
        <f>VLOOKUP($B375,'TIDAL FLATS &amp; ROCKY INTERTIDAL'!$B$15:$I$124,F$1,FALSE)</f>
        <v>0</v>
      </c>
      <c r="G375" s="3">
        <f>VLOOKUP($B375,'TIDAL FLATS &amp; ROCKY INTERTIDAL'!$B$15:$I$124,G$1,FALSE)</f>
        <v>0</v>
      </c>
      <c r="H375" s="3">
        <f>VLOOKUP($B375,'TIDAL FLATS &amp; ROCKY INTERTIDAL'!$B$15:$I$124,H$1,FALSE)</f>
        <v>0</v>
      </c>
      <c r="I375" s="3">
        <f>VLOOKUP($B375,'TIDAL FLATS &amp; ROCKY INTERTIDAL'!$B$15:$I$124,I$1,FALSE)</f>
        <v>0</v>
      </c>
      <c r="J375" s="3">
        <f>VLOOKUP($B375,'TIDAL FLATS &amp; ROCKY INTERTIDAL'!$B$15:$I$124,J$1,FALSE)</f>
        <v>0</v>
      </c>
      <c r="K375" s="3">
        <f>VLOOKUP($B375,'TIDAL FLATS &amp; ROCKY INTERTIDAL'!$B$15:$I$124,K$1,FALSE)</f>
        <v>0</v>
      </c>
      <c r="L375" s="3" t="str">
        <f>VLOOKUP($B375,'TIDAL FLATS &amp; ROCKY INTERTIDAL'!$B$15:$I$124,L$1,FALSE)</f>
        <v/>
      </c>
    </row>
    <row r="376" spans="1:12" ht="15.75" customHeight="1">
      <c r="A376">
        <f t="shared" si="9"/>
        <v>38</v>
      </c>
      <c r="B376" t="str">
        <f>VLOOKUP(A376,ACTIVITIES!$B$2:$C$110,2,FALSE)</f>
        <v>OPERATION AND MAINTENANCE 38</v>
      </c>
      <c r="C376" s="1">
        <v>4</v>
      </c>
      <c r="D376" s="1" t="str">
        <f>VLOOKUP(C376,HABITATS!$F$2:$G$13,2,FALSE)</f>
        <v>Marshes</v>
      </c>
      <c r="E376" s="1" t="str">
        <f t="shared" si="10"/>
        <v>MarshesOPERATION AND MAINTENANCE 38</v>
      </c>
      <c r="F376" s="3">
        <f>VLOOKUP($B376,MARSHES!$B$15:$I$124,F$1,FALSE)</f>
        <v>0</v>
      </c>
      <c r="G376" s="3">
        <f>VLOOKUP($B376,MARSHES!$B$15:$I$124,G$1,FALSE)</f>
        <v>0</v>
      </c>
      <c r="H376" s="3">
        <f>VLOOKUP($B376,MARSHES!$B$15:$I$124,H$1,FALSE)</f>
        <v>0</v>
      </c>
      <c r="I376" s="3">
        <f>VLOOKUP($B376,MARSHES!$B$15:$I$124,I$1,FALSE)</f>
        <v>0</v>
      </c>
      <c r="J376" s="3">
        <f>VLOOKUP($B376,MARSHES!$B$15:$I$124,J$1,FALSE)</f>
        <v>0</v>
      </c>
      <c r="K376" s="3">
        <f>VLOOKUP($B376,MARSHES!$B$15:$I$124,K$1,FALSE)</f>
        <v>0</v>
      </c>
      <c r="L376" s="3" t="str">
        <f>VLOOKUP($B376,MARSHES!$B$15:$I$124,L$1,FALSE)</f>
        <v/>
      </c>
    </row>
    <row r="377" spans="1:12" ht="15.75" customHeight="1">
      <c r="A377">
        <f t="shared" si="9"/>
        <v>38</v>
      </c>
      <c r="B377" t="str">
        <f>VLOOKUP(A377,ACTIVITIES!$B$2:$C$110,2,FALSE)</f>
        <v>OPERATION AND MAINTENANCE 38</v>
      </c>
      <c r="C377" s="1">
        <v>5</v>
      </c>
      <c r="D377" s="1" t="str">
        <f>VLOOKUP(C377,HABITATS!$F$2:$G$13,2,FALSE)</f>
        <v>Submersed Habitats</v>
      </c>
      <c r="E377" s="1" t="str">
        <f t="shared" si="10"/>
        <v>Submersed HabitatsOPERATION AND MAINTENANCE 38</v>
      </c>
      <c r="F377" s="3">
        <f>VLOOKUP($B377,'SUBMERSED HABITATS'!$B$15:$I$124,F$1,FALSE)</f>
        <v>0</v>
      </c>
      <c r="G377" s="3">
        <f>VLOOKUP($B377,'SUBMERSED HABITATS'!$B$15:$I$124,G$1,FALSE)</f>
        <v>0</v>
      </c>
      <c r="H377" s="3">
        <f>VLOOKUP($B377,'SUBMERSED HABITATS'!$B$15:$I$124,H$1,FALSE)</f>
        <v>0</v>
      </c>
      <c r="I377" s="3">
        <f>VLOOKUP($B377,'SUBMERSED HABITATS'!$B$15:$I$124,I$1,FALSE)</f>
        <v>0</v>
      </c>
      <c r="J377" s="3">
        <f>VLOOKUP($B377,'SUBMERSED HABITATS'!$B$15:$I$124,J$1,FALSE)</f>
        <v>0</v>
      </c>
      <c r="K377" s="3">
        <f>VLOOKUP($B377,'SUBMERSED HABITATS'!$B$15:$I$124,K$1,FALSE)</f>
        <v>0</v>
      </c>
      <c r="L377" s="3" t="str">
        <f>VLOOKUP($B377,'SUBMERSED HABITATS'!$B$15:$I$124,L$1,FALSE)</f>
        <v/>
      </c>
    </row>
    <row r="378" spans="1:12" ht="15.75" customHeight="1">
      <c r="A378">
        <f t="shared" si="9"/>
        <v>38</v>
      </c>
      <c r="B378" t="str">
        <f>VLOOKUP(A378,ACTIVITIES!$B$2:$C$110,2,FALSE)</f>
        <v>OPERATION AND MAINTENANCE 38</v>
      </c>
      <c r="C378" s="1">
        <v>6</v>
      </c>
      <c r="D378" s="1" t="str">
        <f>VLOOKUP(C378,HABITATS!$F$2:$G$13,2,FALSE)</f>
        <v>HABITATS COMPLEX 6</v>
      </c>
      <c r="E378" s="1" t="str">
        <f t="shared" si="10"/>
        <v>HABITATS COMPLEX 6OPERATION AND MAINTENANCE 38</v>
      </c>
      <c r="F378" s="3">
        <f>VLOOKUP($B378,'HABITATS COMPLEX 6'!$B$15:$I$124,F$1,FALSE)</f>
        <v>0</v>
      </c>
      <c r="G378" s="3">
        <f>VLOOKUP($B378,'HABITATS COMPLEX 6'!$B$15:$I$124,G$1,FALSE)</f>
        <v>0</v>
      </c>
      <c r="H378" s="3">
        <f>VLOOKUP($B378,'HABITATS COMPLEX 6'!$B$15:$I$124,H$1,FALSE)</f>
        <v>0</v>
      </c>
      <c r="I378" s="3">
        <f>VLOOKUP($B378,'HABITATS COMPLEX 6'!$B$15:$I$124,I$1,FALSE)</f>
        <v>0</v>
      </c>
      <c r="J378" s="3">
        <f>VLOOKUP($B378,'HABITATS COMPLEX 6'!$B$15:$I$124,J$1,FALSE)</f>
        <v>0</v>
      </c>
      <c r="K378" s="3">
        <f>VLOOKUP($B378,'HABITATS COMPLEX 6'!$B$15:$I$124,K$1,FALSE)</f>
        <v>0</v>
      </c>
      <c r="L378" s="3" t="str">
        <f>VLOOKUP($B378,'HABITATS COMPLEX 6'!$B$15:$I$124,L$1,FALSE)</f>
        <v/>
      </c>
    </row>
    <row r="379" spans="1:12" ht="15.75" customHeight="1">
      <c r="A379">
        <f t="shared" si="9"/>
        <v>38</v>
      </c>
      <c r="B379" t="str">
        <f>VLOOKUP(A379,ACTIVITIES!$B$2:$C$110,2,FALSE)</f>
        <v>OPERATION AND MAINTENANCE 38</v>
      </c>
      <c r="C379" s="1">
        <v>7</v>
      </c>
      <c r="D379" s="1" t="str">
        <f>VLOOKUP(C379,HABITATS!$F$2:$G$13,2,FALSE)</f>
        <v>HABITATS COMPLEX 7</v>
      </c>
      <c r="E379" s="1" t="str">
        <f t="shared" si="10"/>
        <v>HABITATS COMPLEX 7OPERATION AND MAINTENANCE 38</v>
      </c>
      <c r="F379" s="3">
        <f>VLOOKUP($B379,'HABITATS COMPLEX 7'!$B$15:$I$124,F$1,FALSE)</f>
        <v>0</v>
      </c>
      <c r="G379" s="3">
        <f>VLOOKUP($B379,'HABITATS COMPLEX 7'!$B$15:$I$124,G$1,FALSE)</f>
        <v>0</v>
      </c>
      <c r="H379" s="3">
        <f>VLOOKUP($B379,'HABITATS COMPLEX 7'!$B$15:$I$124,H$1,FALSE)</f>
        <v>0</v>
      </c>
      <c r="I379" s="3">
        <f>VLOOKUP($B379,'HABITATS COMPLEX 7'!$B$15:$I$124,I$1,FALSE)</f>
        <v>0</v>
      </c>
      <c r="J379" s="3">
        <f>VLOOKUP($B379,'HABITATS COMPLEX 7'!$B$15:$I$124,J$1,FALSE)</f>
        <v>0</v>
      </c>
      <c r="K379" s="3">
        <f>VLOOKUP($B379,'HABITATS COMPLEX 7'!$B$15:$I$124,K$1,FALSE)</f>
        <v>0</v>
      </c>
      <c r="L379" s="3" t="str">
        <f>VLOOKUP($B379,'HABITATS COMPLEX 7'!$B$15:$I$124,L$1,FALSE)</f>
        <v/>
      </c>
    </row>
    <row r="380" spans="1:12" ht="15.75" customHeight="1">
      <c r="A380">
        <f t="shared" si="9"/>
        <v>38</v>
      </c>
      <c r="B380" t="str">
        <f>VLOOKUP(A380,ACTIVITIES!$B$2:$C$110,2,FALSE)</f>
        <v>OPERATION AND MAINTENANCE 38</v>
      </c>
      <c r="C380" s="1">
        <v>8</v>
      </c>
      <c r="D380" s="1" t="str">
        <f>VLOOKUP(C380,HABITATS!$F$2:$G$13,2,FALSE)</f>
        <v>HABITATS COMPLEX 8</v>
      </c>
      <c r="E380" s="1" t="str">
        <f t="shared" si="10"/>
        <v>HABITATS COMPLEX 8OPERATION AND MAINTENANCE 38</v>
      </c>
      <c r="F380" s="3">
        <f>VLOOKUP($B380,'HABITATS COMPLEX 8'!$B$15:$I$124,F$1,FALSE)</f>
        <v>0</v>
      </c>
      <c r="G380" s="3">
        <f>VLOOKUP($B380,'HABITATS COMPLEX 8'!$B$15:$I$124,G$1,FALSE)</f>
        <v>0</v>
      </c>
      <c r="H380" s="3">
        <f>VLOOKUP($B380,'HABITATS COMPLEX 8'!$B$15:$I$124,H$1,FALSE)</f>
        <v>0</v>
      </c>
      <c r="I380" s="3">
        <f>VLOOKUP($B380,'HABITATS COMPLEX 8'!$B$15:$I$124,I$1,FALSE)</f>
        <v>0</v>
      </c>
      <c r="J380" s="3">
        <f>VLOOKUP($B380,'HABITATS COMPLEX 8'!$B$15:$I$124,J$1,FALSE)</f>
        <v>0</v>
      </c>
      <c r="K380" s="3">
        <f>VLOOKUP($B380,'HABITATS COMPLEX 8'!$B$15:$I$124,K$1,FALSE)</f>
        <v>0</v>
      </c>
      <c r="L380" s="3" t="str">
        <f>VLOOKUP($B380,'HABITATS COMPLEX 8'!$B$15:$I$124,L$1,FALSE)</f>
        <v/>
      </c>
    </row>
    <row r="381" spans="1:12" ht="15.75" customHeight="1">
      <c r="A381">
        <f t="shared" si="9"/>
        <v>38</v>
      </c>
      <c r="B381" t="str">
        <f>VLOOKUP(A381,ACTIVITIES!$B$2:$C$110,2,FALSE)</f>
        <v>OPERATION AND MAINTENANCE 38</v>
      </c>
      <c r="C381" s="1">
        <v>9</v>
      </c>
      <c r="D381" s="1" t="str">
        <f>VLOOKUP(C381,HABITATS!$F$2:$G$13,2,FALSE)</f>
        <v>HABITATS COMPLEX 9</v>
      </c>
      <c r="E381" s="1" t="str">
        <f t="shared" si="10"/>
        <v>HABITATS COMPLEX 9OPERATION AND MAINTENANCE 38</v>
      </c>
      <c r="F381" s="3">
        <f>VLOOKUP($B381,'HABITATS COMPLEX 9'!$B$15:$I$124,F$1,FALSE)</f>
        <v>0</v>
      </c>
      <c r="G381" s="3">
        <f>VLOOKUP($B381,'HABITATS COMPLEX 9'!$B$15:$I$124,G$1,FALSE)</f>
        <v>0</v>
      </c>
      <c r="H381" s="3">
        <f>VLOOKUP($B381,'HABITATS COMPLEX 9'!$B$15:$I$124,H$1,FALSE)</f>
        <v>0</v>
      </c>
      <c r="I381" s="3">
        <f>VLOOKUP($B381,'HABITATS COMPLEX 9'!$B$15:$I$124,I$1,FALSE)</f>
        <v>0</v>
      </c>
      <c r="J381" s="3">
        <f>VLOOKUP($B381,'HABITATS COMPLEX 9'!$B$15:$I$124,J$1,FALSE)</f>
        <v>0</v>
      </c>
      <c r="K381" s="3">
        <f>VLOOKUP($B381,'HABITATS COMPLEX 9'!$B$15:$I$124,K$1,FALSE)</f>
        <v>0</v>
      </c>
      <c r="L381" s="3" t="str">
        <f>VLOOKUP($B381,'HABITATS COMPLEX 9'!$B$15:$I$124,L$1,FALSE)</f>
        <v/>
      </c>
    </row>
    <row r="382" spans="1:12" ht="15.75" customHeight="1">
      <c r="A382">
        <f t="shared" si="9"/>
        <v>38</v>
      </c>
      <c r="B382" t="str">
        <f>VLOOKUP(A382,ACTIVITIES!$B$2:$C$110,2,FALSE)</f>
        <v>OPERATION AND MAINTENANCE 38</v>
      </c>
      <c r="C382" s="1">
        <v>10</v>
      </c>
      <c r="D382" s="1" t="str">
        <f>VLOOKUP(C382,HABITATS!$F$2:$G$13,2,FALSE)</f>
        <v>HABITATS COMPLEX 10</v>
      </c>
      <c r="E382" s="1" t="str">
        <f t="shared" si="10"/>
        <v>HABITATS COMPLEX 10OPERATION AND MAINTENANCE 38</v>
      </c>
      <c r="F382" s="3">
        <f>VLOOKUP($B382,'HABITATS COMPLEX 10'!$B$15:$I$124,F$1,FALSE)</f>
        <v>0</v>
      </c>
      <c r="G382" s="3">
        <f>VLOOKUP($B382,'HABITATS COMPLEX 10'!$B$15:$I$124,G$1,FALSE)</f>
        <v>0</v>
      </c>
      <c r="H382" s="3">
        <f>VLOOKUP($B382,'HABITATS COMPLEX 10'!$B$15:$I$124,H$1,FALSE)</f>
        <v>0</v>
      </c>
      <c r="I382" s="3">
        <f>VLOOKUP($B382,'HABITATS COMPLEX 10'!$B$15:$I$124,I$1,FALSE)</f>
        <v>0</v>
      </c>
      <c r="J382" s="3">
        <f>VLOOKUP($B382,'HABITATS COMPLEX 10'!$B$15:$I$124,J$1,FALSE)</f>
        <v>0</v>
      </c>
      <c r="K382" s="3">
        <f>VLOOKUP($B382,'HABITATS COMPLEX 10'!$B$15:$I$124,K$1,FALSE)</f>
        <v>0</v>
      </c>
      <c r="L382" s="3" t="str">
        <f>VLOOKUP($B382,'HABITATS COMPLEX 10'!$B$15:$I$124,L$1,FALSE)</f>
        <v/>
      </c>
    </row>
    <row r="383" spans="1:12" ht="15.75" customHeight="1">
      <c r="A383">
        <f t="shared" si="9"/>
        <v>39</v>
      </c>
      <c r="B383" t="str">
        <f>VLOOKUP(A383,ACTIVITIES!$B$2:$C$110,2,FALSE)</f>
        <v>OPERATION AND MAINTENANCE 39</v>
      </c>
      <c r="C383" s="1">
        <v>1</v>
      </c>
      <c r="D383" s="1" t="str">
        <f>VLOOKUP(C383,HABITATS!$F$2:$G$13,2,FALSE)</f>
        <v>Coastal Uplands</v>
      </c>
      <c r="E383" s="1" t="str">
        <f t="shared" si="10"/>
        <v>Coastal UplandsOPERATION AND MAINTENANCE 39</v>
      </c>
      <c r="F383" s="3">
        <f>VLOOKUP($B383,'COASTAL UPLANDS'!$B$15:$I$124,F$1,FALSE)</f>
        <v>0</v>
      </c>
      <c r="G383" s="3">
        <f>VLOOKUP($B383,'COASTAL UPLANDS'!$B$15:$I$124,G$1,FALSE)</f>
        <v>0</v>
      </c>
      <c r="H383" s="3">
        <f>VLOOKUP($B383,'COASTAL UPLANDS'!$B$15:$I$124,H$1,FALSE)</f>
        <v>0</v>
      </c>
      <c r="I383" s="3">
        <f>VLOOKUP($B383,'COASTAL UPLANDS'!$B$15:$I$124,I$1,FALSE)</f>
        <v>0</v>
      </c>
      <c r="J383" s="3">
        <f>VLOOKUP($B383,'COASTAL UPLANDS'!$B$15:$I$124,J$1,FALSE)</f>
        <v>0</v>
      </c>
      <c r="K383" s="3">
        <f>VLOOKUP($B383,'COASTAL UPLANDS'!$B$15:$I$124,K$1,FALSE)</f>
        <v>0</v>
      </c>
      <c r="L383" s="3" t="str">
        <f>VLOOKUP($B383,'COASTAL UPLANDS'!$B$15:$I$124,L$1,FALSE)</f>
        <v/>
      </c>
    </row>
    <row r="384" spans="1:12" ht="15.75" customHeight="1">
      <c r="A384">
        <f t="shared" si="9"/>
        <v>39</v>
      </c>
      <c r="B384" t="str">
        <f>VLOOKUP(A384,ACTIVITIES!$B$2:$C$110,2,FALSE)</f>
        <v>OPERATION AND MAINTENANCE 39</v>
      </c>
      <c r="C384" s="1">
        <v>2</v>
      </c>
      <c r="D384" s="1" t="str">
        <f>VLOOKUP(C384,HABITATS!$F$2:$G$13,2,FALSE)</f>
        <v>Beaches &amp; Dunes</v>
      </c>
      <c r="E384" s="1" t="str">
        <f t="shared" si="10"/>
        <v>Beaches &amp; DunesOPERATION AND MAINTENANCE 39</v>
      </c>
      <c r="F384" s="3">
        <f>VLOOKUP($B384,'BEACHES &amp; DUNES'!$B$15:$I$124,F$1,FALSE)</f>
        <v>0</v>
      </c>
      <c r="G384" s="3">
        <f>VLOOKUP($B384,'BEACHES &amp; DUNES'!$B$15:$I$124,G$1,FALSE)</f>
        <v>0</v>
      </c>
      <c r="H384" s="3">
        <f>VLOOKUP($B384,'BEACHES &amp; DUNES'!$B$15:$I$124,H$1,FALSE)</f>
        <v>0</v>
      </c>
      <c r="I384" s="3">
        <f>VLOOKUP($B384,'BEACHES &amp; DUNES'!$B$15:$I$124,I$1,FALSE)</f>
        <v>0</v>
      </c>
      <c r="J384" s="3">
        <f>VLOOKUP($B384,'BEACHES &amp; DUNES'!$B$15:$I$124,J$1,FALSE)</f>
        <v>0</v>
      </c>
      <c r="K384" s="3">
        <f>VLOOKUP($B384,'BEACHES &amp; DUNES'!$B$15:$I$124,K$1,FALSE)</f>
        <v>0</v>
      </c>
      <c r="L384" s="3" t="str">
        <f>VLOOKUP($B384,'BEACHES &amp; DUNES'!$B$15:$I$124,L$1,FALSE)</f>
        <v/>
      </c>
    </row>
    <row r="385" spans="1:12" ht="15.75" customHeight="1">
      <c r="A385">
        <f t="shared" si="9"/>
        <v>39</v>
      </c>
      <c r="B385" t="str">
        <f>VLOOKUP(A385,ACTIVITIES!$B$2:$C$110,2,FALSE)</f>
        <v>OPERATION AND MAINTENANCE 39</v>
      </c>
      <c r="C385" s="1">
        <v>3</v>
      </c>
      <c r="D385" s="1" t="str">
        <f>VLOOKUP(C385,HABITATS!$F$2:$G$13,2,FALSE)</f>
        <v>Tidal flats &amp; Rocky Intertidal</v>
      </c>
      <c r="E385" s="1" t="str">
        <f t="shared" si="10"/>
        <v>Tidal flats &amp; Rocky IntertidalOPERATION AND MAINTENANCE 39</v>
      </c>
      <c r="F385" s="3">
        <f>VLOOKUP($B385,'TIDAL FLATS &amp; ROCKY INTERTIDAL'!$B$15:$I$124,F$1,FALSE)</f>
        <v>0</v>
      </c>
      <c r="G385" s="3">
        <f>VLOOKUP($B385,'TIDAL FLATS &amp; ROCKY INTERTIDAL'!$B$15:$I$124,G$1,FALSE)</f>
        <v>0</v>
      </c>
      <c r="H385" s="3">
        <f>VLOOKUP($B385,'TIDAL FLATS &amp; ROCKY INTERTIDAL'!$B$15:$I$124,H$1,FALSE)</f>
        <v>0</v>
      </c>
      <c r="I385" s="3">
        <f>VLOOKUP($B385,'TIDAL FLATS &amp; ROCKY INTERTIDAL'!$B$15:$I$124,I$1,FALSE)</f>
        <v>0</v>
      </c>
      <c r="J385" s="3">
        <f>VLOOKUP($B385,'TIDAL FLATS &amp; ROCKY INTERTIDAL'!$B$15:$I$124,J$1,FALSE)</f>
        <v>0</v>
      </c>
      <c r="K385" s="3">
        <f>VLOOKUP($B385,'TIDAL FLATS &amp; ROCKY INTERTIDAL'!$B$15:$I$124,K$1,FALSE)</f>
        <v>0</v>
      </c>
      <c r="L385" s="3" t="str">
        <f>VLOOKUP($B385,'TIDAL FLATS &amp; ROCKY INTERTIDAL'!$B$15:$I$124,L$1,FALSE)</f>
        <v/>
      </c>
    </row>
    <row r="386" spans="1:12" ht="15.75" customHeight="1">
      <c r="A386">
        <f t="shared" si="9"/>
        <v>39</v>
      </c>
      <c r="B386" t="str">
        <f>VLOOKUP(A386,ACTIVITIES!$B$2:$C$110,2,FALSE)</f>
        <v>OPERATION AND MAINTENANCE 39</v>
      </c>
      <c r="C386" s="1">
        <v>4</v>
      </c>
      <c r="D386" s="1" t="str">
        <f>VLOOKUP(C386,HABITATS!$F$2:$G$13,2,FALSE)</f>
        <v>Marshes</v>
      </c>
      <c r="E386" s="1" t="str">
        <f t="shared" si="10"/>
        <v>MarshesOPERATION AND MAINTENANCE 39</v>
      </c>
      <c r="F386" s="3">
        <f>VLOOKUP($B386,MARSHES!$B$15:$I$124,F$1,FALSE)</f>
        <v>0</v>
      </c>
      <c r="G386" s="3">
        <f>VLOOKUP($B386,MARSHES!$B$15:$I$124,G$1,FALSE)</f>
        <v>0</v>
      </c>
      <c r="H386" s="3">
        <f>VLOOKUP($B386,MARSHES!$B$15:$I$124,H$1,FALSE)</f>
        <v>0</v>
      </c>
      <c r="I386" s="3">
        <f>VLOOKUP($B386,MARSHES!$B$15:$I$124,I$1,FALSE)</f>
        <v>0</v>
      </c>
      <c r="J386" s="3">
        <f>VLOOKUP($B386,MARSHES!$B$15:$I$124,J$1,FALSE)</f>
        <v>0</v>
      </c>
      <c r="K386" s="3">
        <f>VLOOKUP($B386,MARSHES!$B$15:$I$124,K$1,FALSE)</f>
        <v>0</v>
      </c>
      <c r="L386" s="3" t="str">
        <f>VLOOKUP($B386,MARSHES!$B$15:$I$124,L$1,FALSE)</f>
        <v/>
      </c>
    </row>
    <row r="387" spans="1:12" ht="15.75" customHeight="1">
      <c r="A387">
        <f t="shared" si="9"/>
        <v>39</v>
      </c>
      <c r="B387" t="str">
        <f>VLOOKUP(A387,ACTIVITIES!$B$2:$C$110,2,FALSE)</f>
        <v>OPERATION AND MAINTENANCE 39</v>
      </c>
      <c r="C387" s="1">
        <v>5</v>
      </c>
      <c r="D387" s="1" t="str">
        <f>VLOOKUP(C387,HABITATS!$F$2:$G$13,2,FALSE)</f>
        <v>Submersed Habitats</v>
      </c>
      <c r="E387" s="1" t="str">
        <f t="shared" si="10"/>
        <v>Submersed HabitatsOPERATION AND MAINTENANCE 39</v>
      </c>
      <c r="F387" s="3">
        <f>VLOOKUP($B387,'SUBMERSED HABITATS'!$B$15:$I$124,F$1,FALSE)</f>
        <v>0</v>
      </c>
      <c r="G387" s="3">
        <f>VLOOKUP($B387,'SUBMERSED HABITATS'!$B$15:$I$124,G$1,FALSE)</f>
        <v>0</v>
      </c>
      <c r="H387" s="3">
        <f>VLOOKUP($B387,'SUBMERSED HABITATS'!$B$15:$I$124,H$1,FALSE)</f>
        <v>0</v>
      </c>
      <c r="I387" s="3">
        <f>VLOOKUP($B387,'SUBMERSED HABITATS'!$B$15:$I$124,I$1,FALSE)</f>
        <v>0</v>
      </c>
      <c r="J387" s="3">
        <f>VLOOKUP($B387,'SUBMERSED HABITATS'!$B$15:$I$124,J$1,FALSE)</f>
        <v>0</v>
      </c>
      <c r="K387" s="3">
        <f>VLOOKUP($B387,'SUBMERSED HABITATS'!$B$15:$I$124,K$1,FALSE)</f>
        <v>0</v>
      </c>
      <c r="L387" s="3" t="str">
        <f>VLOOKUP($B387,'SUBMERSED HABITATS'!$B$15:$I$124,L$1,FALSE)</f>
        <v/>
      </c>
    </row>
    <row r="388" spans="1:12" ht="15.75" customHeight="1">
      <c r="A388">
        <f t="shared" si="9"/>
        <v>39</v>
      </c>
      <c r="B388" t="str">
        <f>VLOOKUP(A388,ACTIVITIES!$B$2:$C$110,2,FALSE)</f>
        <v>OPERATION AND MAINTENANCE 39</v>
      </c>
      <c r="C388" s="1">
        <v>6</v>
      </c>
      <c r="D388" s="1" t="str">
        <f>VLOOKUP(C388,HABITATS!$F$2:$G$13,2,FALSE)</f>
        <v>HABITATS COMPLEX 6</v>
      </c>
      <c r="E388" s="1" t="str">
        <f t="shared" si="10"/>
        <v>HABITATS COMPLEX 6OPERATION AND MAINTENANCE 39</v>
      </c>
      <c r="F388" s="3">
        <f>VLOOKUP($B388,'HABITATS COMPLEX 6'!$B$15:$I$124,F$1,FALSE)</f>
        <v>0</v>
      </c>
      <c r="G388" s="3">
        <f>VLOOKUP($B388,'HABITATS COMPLEX 6'!$B$15:$I$124,G$1,FALSE)</f>
        <v>0</v>
      </c>
      <c r="H388" s="3">
        <f>VLOOKUP($B388,'HABITATS COMPLEX 6'!$B$15:$I$124,H$1,FALSE)</f>
        <v>0</v>
      </c>
      <c r="I388" s="3">
        <f>VLOOKUP($B388,'HABITATS COMPLEX 6'!$B$15:$I$124,I$1,FALSE)</f>
        <v>0</v>
      </c>
      <c r="J388" s="3">
        <f>VLOOKUP($B388,'HABITATS COMPLEX 6'!$B$15:$I$124,J$1,FALSE)</f>
        <v>0</v>
      </c>
      <c r="K388" s="3">
        <f>VLOOKUP($B388,'HABITATS COMPLEX 6'!$B$15:$I$124,K$1,FALSE)</f>
        <v>0</v>
      </c>
      <c r="L388" s="3" t="str">
        <f>VLOOKUP($B388,'HABITATS COMPLEX 6'!$B$15:$I$124,L$1,FALSE)</f>
        <v/>
      </c>
    </row>
    <row r="389" spans="1:12" ht="15.75" customHeight="1">
      <c r="A389">
        <f t="shared" si="9"/>
        <v>39</v>
      </c>
      <c r="B389" t="str">
        <f>VLOOKUP(A389,ACTIVITIES!$B$2:$C$110,2,FALSE)</f>
        <v>OPERATION AND MAINTENANCE 39</v>
      </c>
      <c r="C389" s="1">
        <v>7</v>
      </c>
      <c r="D389" s="1" t="str">
        <f>VLOOKUP(C389,HABITATS!$F$2:$G$13,2,FALSE)</f>
        <v>HABITATS COMPLEX 7</v>
      </c>
      <c r="E389" s="1" t="str">
        <f t="shared" si="10"/>
        <v>HABITATS COMPLEX 7OPERATION AND MAINTENANCE 39</v>
      </c>
      <c r="F389" s="3">
        <f>VLOOKUP($B389,'HABITATS COMPLEX 7'!$B$15:$I$124,F$1,FALSE)</f>
        <v>0</v>
      </c>
      <c r="G389" s="3">
        <f>VLOOKUP($B389,'HABITATS COMPLEX 7'!$B$15:$I$124,G$1,FALSE)</f>
        <v>0</v>
      </c>
      <c r="H389" s="3">
        <f>VLOOKUP($B389,'HABITATS COMPLEX 7'!$B$15:$I$124,H$1,FALSE)</f>
        <v>0</v>
      </c>
      <c r="I389" s="3">
        <f>VLOOKUP($B389,'HABITATS COMPLEX 7'!$B$15:$I$124,I$1,FALSE)</f>
        <v>0</v>
      </c>
      <c r="J389" s="3">
        <f>VLOOKUP($B389,'HABITATS COMPLEX 7'!$B$15:$I$124,J$1,FALSE)</f>
        <v>0</v>
      </c>
      <c r="K389" s="3">
        <f>VLOOKUP($B389,'HABITATS COMPLEX 7'!$B$15:$I$124,K$1,FALSE)</f>
        <v>0</v>
      </c>
      <c r="L389" s="3" t="str">
        <f>VLOOKUP($B389,'HABITATS COMPLEX 7'!$B$15:$I$124,L$1,FALSE)</f>
        <v/>
      </c>
    </row>
    <row r="390" spans="1:12" ht="15.75" customHeight="1">
      <c r="A390">
        <f t="shared" si="9"/>
        <v>39</v>
      </c>
      <c r="B390" t="str">
        <f>VLOOKUP(A390,ACTIVITIES!$B$2:$C$110,2,FALSE)</f>
        <v>OPERATION AND MAINTENANCE 39</v>
      </c>
      <c r="C390" s="1">
        <v>8</v>
      </c>
      <c r="D390" s="1" t="str">
        <f>VLOOKUP(C390,HABITATS!$F$2:$G$13,2,FALSE)</f>
        <v>HABITATS COMPLEX 8</v>
      </c>
      <c r="E390" s="1" t="str">
        <f t="shared" si="10"/>
        <v>HABITATS COMPLEX 8OPERATION AND MAINTENANCE 39</v>
      </c>
      <c r="F390" s="3">
        <f>VLOOKUP($B390,'HABITATS COMPLEX 8'!$B$15:$I$124,F$1,FALSE)</f>
        <v>0</v>
      </c>
      <c r="G390" s="3">
        <f>VLOOKUP($B390,'HABITATS COMPLEX 8'!$B$15:$I$124,G$1,FALSE)</f>
        <v>0</v>
      </c>
      <c r="H390" s="3">
        <f>VLOOKUP($B390,'HABITATS COMPLEX 8'!$B$15:$I$124,H$1,FALSE)</f>
        <v>0</v>
      </c>
      <c r="I390" s="3">
        <f>VLOOKUP($B390,'HABITATS COMPLEX 8'!$B$15:$I$124,I$1,FALSE)</f>
        <v>0</v>
      </c>
      <c r="J390" s="3">
        <f>VLOOKUP($B390,'HABITATS COMPLEX 8'!$B$15:$I$124,J$1,FALSE)</f>
        <v>0</v>
      </c>
      <c r="K390" s="3">
        <f>VLOOKUP($B390,'HABITATS COMPLEX 8'!$B$15:$I$124,K$1,FALSE)</f>
        <v>0</v>
      </c>
      <c r="L390" s="3" t="str">
        <f>VLOOKUP($B390,'HABITATS COMPLEX 8'!$B$15:$I$124,L$1,FALSE)</f>
        <v/>
      </c>
    </row>
    <row r="391" spans="1:12" ht="15.75" customHeight="1">
      <c r="A391">
        <f t="shared" si="9"/>
        <v>39</v>
      </c>
      <c r="B391" t="str">
        <f>VLOOKUP(A391,ACTIVITIES!$B$2:$C$110,2,FALSE)</f>
        <v>OPERATION AND MAINTENANCE 39</v>
      </c>
      <c r="C391" s="1">
        <v>9</v>
      </c>
      <c r="D391" s="1" t="str">
        <f>VLOOKUP(C391,HABITATS!$F$2:$G$13,2,FALSE)</f>
        <v>HABITATS COMPLEX 9</v>
      </c>
      <c r="E391" s="1" t="str">
        <f t="shared" si="10"/>
        <v>HABITATS COMPLEX 9OPERATION AND MAINTENANCE 39</v>
      </c>
      <c r="F391" s="3">
        <f>VLOOKUP($B391,'HABITATS COMPLEX 9'!$B$15:$I$124,F$1,FALSE)</f>
        <v>0</v>
      </c>
      <c r="G391" s="3">
        <f>VLOOKUP($B391,'HABITATS COMPLEX 9'!$B$15:$I$124,G$1,FALSE)</f>
        <v>0</v>
      </c>
      <c r="H391" s="3">
        <f>VLOOKUP($B391,'HABITATS COMPLEX 9'!$B$15:$I$124,H$1,FALSE)</f>
        <v>0</v>
      </c>
      <c r="I391" s="3">
        <f>VLOOKUP($B391,'HABITATS COMPLEX 9'!$B$15:$I$124,I$1,FALSE)</f>
        <v>0</v>
      </c>
      <c r="J391" s="3">
        <f>VLOOKUP($B391,'HABITATS COMPLEX 9'!$B$15:$I$124,J$1,FALSE)</f>
        <v>0</v>
      </c>
      <c r="K391" s="3">
        <f>VLOOKUP($B391,'HABITATS COMPLEX 9'!$B$15:$I$124,K$1,FALSE)</f>
        <v>0</v>
      </c>
      <c r="L391" s="3" t="str">
        <f>VLOOKUP($B391,'HABITATS COMPLEX 9'!$B$15:$I$124,L$1,FALSE)</f>
        <v/>
      </c>
    </row>
    <row r="392" spans="1:12" ht="15.75" customHeight="1">
      <c r="A392">
        <f t="shared" si="9"/>
        <v>39</v>
      </c>
      <c r="B392" t="str">
        <f>VLOOKUP(A392,ACTIVITIES!$B$2:$C$110,2,FALSE)</f>
        <v>OPERATION AND MAINTENANCE 39</v>
      </c>
      <c r="C392" s="1">
        <v>10</v>
      </c>
      <c r="D392" s="1" t="str">
        <f>VLOOKUP(C392,HABITATS!$F$2:$G$13,2,FALSE)</f>
        <v>HABITATS COMPLEX 10</v>
      </c>
      <c r="E392" s="1" t="str">
        <f t="shared" si="10"/>
        <v>HABITATS COMPLEX 10OPERATION AND MAINTENANCE 39</v>
      </c>
      <c r="F392" s="3">
        <f>VLOOKUP($B392,'HABITATS COMPLEX 10'!$B$15:$I$124,F$1,FALSE)</f>
        <v>0</v>
      </c>
      <c r="G392" s="3">
        <f>VLOOKUP($B392,'HABITATS COMPLEX 10'!$B$15:$I$124,G$1,FALSE)</f>
        <v>0</v>
      </c>
      <c r="H392" s="3">
        <f>VLOOKUP($B392,'HABITATS COMPLEX 10'!$B$15:$I$124,H$1,FALSE)</f>
        <v>0</v>
      </c>
      <c r="I392" s="3">
        <f>VLOOKUP($B392,'HABITATS COMPLEX 10'!$B$15:$I$124,I$1,FALSE)</f>
        <v>0</v>
      </c>
      <c r="J392" s="3">
        <f>VLOOKUP($B392,'HABITATS COMPLEX 10'!$B$15:$I$124,J$1,FALSE)</f>
        <v>0</v>
      </c>
      <c r="K392" s="3">
        <f>VLOOKUP($B392,'HABITATS COMPLEX 10'!$B$15:$I$124,K$1,FALSE)</f>
        <v>0</v>
      </c>
      <c r="L392" s="3" t="str">
        <f>VLOOKUP($B392,'HABITATS COMPLEX 10'!$B$15:$I$124,L$1,FALSE)</f>
        <v/>
      </c>
    </row>
    <row r="393" spans="1:12" ht="15.75" customHeight="1">
      <c r="A393">
        <f t="shared" si="9"/>
        <v>40</v>
      </c>
      <c r="B393" t="str">
        <f>VLOOKUP(A393,ACTIVITIES!$B$2:$C$110,2,FALSE)</f>
        <v>OPERATION AND MAINTENANCE 40</v>
      </c>
      <c r="C393" s="1">
        <v>1</v>
      </c>
      <c r="D393" s="1" t="str">
        <f>VLOOKUP(C393,HABITATS!$F$2:$G$13,2,FALSE)</f>
        <v>Coastal Uplands</v>
      </c>
      <c r="E393" s="1" t="str">
        <f t="shared" si="10"/>
        <v>Coastal UplandsOPERATION AND MAINTENANCE 40</v>
      </c>
      <c r="F393" s="3">
        <f>VLOOKUP($B393,'COASTAL UPLANDS'!$B$15:$I$124,F$1,FALSE)</f>
        <v>0</v>
      </c>
      <c r="G393" s="3">
        <f>VLOOKUP($B393,'COASTAL UPLANDS'!$B$15:$I$124,G$1,FALSE)</f>
        <v>0</v>
      </c>
      <c r="H393" s="3">
        <f>VLOOKUP($B393,'COASTAL UPLANDS'!$B$15:$I$124,H$1,FALSE)</f>
        <v>0</v>
      </c>
      <c r="I393" s="3">
        <f>VLOOKUP($B393,'COASTAL UPLANDS'!$B$15:$I$124,I$1,FALSE)</f>
        <v>0</v>
      </c>
      <c r="J393" s="3">
        <f>VLOOKUP($B393,'COASTAL UPLANDS'!$B$15:$I$124,J$1,FALSE)</f>
        <v>0</v>
      </c>
      <c r="K393" s="3">
        <f>VLOOKUP($B393,'COASTAL UPLANDS'!$B$15:$I$124,K$1,FALSE)</f>
        <v>0</v>
      </c>
      <c r="L393" s="3" t="str">
        <f>VLOOKUP($B393,'COASTAL UPLANDS'!$B$15:$I$124,L$1,FALSE)</f>
        <v/>
      </c>
    </row>
    <row r="394" spans="1:12" ht="15.75" customHeight="1">
      <c r="A394">
        <f t="shared" si="9"/>
        <v>40</v>
      </c>
      <c r="B394" t="str">
        <f>VLOOKUP(A394,ACTIVITIES!$B$2:$C$110,2,FALSE)</f>
        <v>OPERATION AND MAINTENANCE 40</v>
      </c>
      <c r="C394" s="1">
        <v>2</v>
      </c>
      <c r="D394" s="1" t="str">
        <f>VLOOKUP(C394,HABITATS!$F$2:$G$13,2,FALSE)</f>
        <v>Beaches &amp; Dunes</v>
      </c>
      <c r="E394" s="1" t="str">
        <f t="shared" si="10"/>
        <v>Beaches &amp; DunesOPERATION AND MAINTENANCE 40</v>
      </c>
      <c r="F394" s="3">
        <f>VLOOKUP($B394,'BEACHES &amp; DUNES'!$B$15:$I$124,F$1,FALSE)</f>
        <v>0</v>
      </c>
      <c r="G394" s="3">
        <f>VLOOKUP($B394,'BEACHES &amp; DUNES'!$B$15:$I$124,G$1,FALSE)</f>
        <v>0</v>
      </c>
      <c r="H394" s="3">
        <f>VLOOKUP($B394,'BEACHES &amp; DUNES'!$B$15:$I$124,H$1,FALSE)</f>
        <v>0</v>
      </c>
      <c r="I394" s="3">
        <f>VLOOKUP($B394,'BEACHES &amp; DUNES'!$B$15:$I$124,I$1,FALSE)</f>
        <v>0</v>
      </c>
      <c r="J394" s="3">
        <f>VLOOKUP($B394,'BEACHES &amp; DUNES'!$B$15:$I$124,J$1,FALSE)</f>
        <v>0</v>
      </c>
      <c r="K394" s="3">
        <f>VLOOKUP($B394,'BEACHES &amp; DUNES'!$B$15:$I$124,K$1,FALSE)</f>
        <v>0</v>
      </c>
      <c r="L394" s="3" t="str">
        <f>VLOOKUP($B394,'BEACHES &amp; DUNES'!$B$15:$I$124,L$1,FALSE)</f>
        <v/>
      </c>
    </row>
    <row r="395" spans="1:12" ht="15.75" customHeight="1">
      <c r="A395">
        <f t="shared" si="9"/>
        <v>40</v>
      </c>
      <c r="B395" t="str">
        <f>VLOOKUP(A395,ACTIVITIES!$B$2:$C$110,2,FALSE)</f>
        <v>OPERATION AND MAINTENANCE 40</v>
      </c>
      <c r="C395" s="1">
        <v>3</v>
      </c>
      <c r="D395" s="1" t="str">
        <f>VLOOKUP(C395,HABITATS!$F$2:$G$13,2,FALSE)</f>
        <v>Tidal flats &amp; Rocky Intertidal</v>
      </c>
      <c r="E395" s="1" t="str">
        <f t="shared" si="10"/>
        <v>Tidal flats &amp; Rocky IntertidalOPERATION AND MAINTENANCE 40</v>
      </c>
      <c r="F395" s="3">
        <f>VLOOKUP($B395,'TIDAL FLATS &amp; ROCKY INTERTIDAL'!$B$15:$I$124,F$1,FALSE)</f>
        <v>0</v>
      </c>
      <c r="G395" s="3">
        <f>VLOOKUP($B395,'TIDAL FLATS &amp; ROCKY INTERTIDAL'!$B$15:$I$124,G$1,FALSE)</f>
        <v>0</v>
      </c>
      <c r="H395" s="3">
        <f>VLOOKUP($B395,'TIDAL FLATS &amp; ROCKY INTERTIDAL'!$B$15:$I$124,H$1,FALSE)</f>
        <v>0</v>
      </c>
      <c r="I395" s="3">
        <f>VLOOKUP($B395,'TIDAL FLATS &amp; ROCKY INTERTIDAL'!$B$15:$I$124,I$1,FALSE)</f>
        <v>0</v>
      </c>
      <c r="J395" s="3">
        <f>VLOOKUP($B395,'TIDAL FLATS &amp; ROCKY INTERTIDAL'!$B$15:$I$124,J$1,FALSE)</f>
        <v>0</v>
      </c>
      <c r="K395" s="3">
        <f>VLOOKUP($B395,'TIDAL FLATS &amp; ROCKY INTERTIDAL'!$B$15:$I$124,K$1,FALSE)</f>
        <v>0</v>
      </c>
      <c r="L395" s="3" t="str">
        <f>VLOOKUP($B395,'TIDAL FLATS &amp; ROCKY INTERTIDAL'!$B$15:$I$124,L$1,FALSE)</f>
        <v/>
      </c>
    </row>
    <row r="396" spans="1:12" ht="15.75" customHeight="1">
      <c r="A396">
        <f t="shared" si="9"/>
        <v>40</v>
      </c>
      <c r="B396" t="str">
        <f>VLOOKUP(A396,ACTIVITIES!$B$2:$C$110,2,FALSE)</f>
        <v>OPERATION AND MAINTENANCE 40</v>
      </c>
      <c r="C396" s="1">
        <v>4</v>
      </c>
      <c r="D396" s="1" t="str">
        <f>VLOOKUP(C396,HABITATS!$F$2:$G$13,2,FALSE)</f>
        <v>Marshes</v>
      </c>
      <c r="E396" s="1" t="str">
        <f t="shared" si="10"/>
        <v>MarshesOPERATION AND MAINTENANCE 40</v>
      </c>
      <c r="F396" s="3">
        <f>VLOOKUP($B396,MARSHES!$B$15:$I$124,F$1,FALSE)</f>
        <v>0</v>
      </c>
      <c r="G396" s="3">
        <f>VLOOKUP($B396,MARSHES!$B$15:$I$124,G$1,FALSE)</f>
        <v>0</v>
      </c>
      <c r="H396" s="3">
        <f>VLOOKUP($B396,MARSHES!$B$15:$I$124,H$1,FALSE)</f>
        <v>0</v>
      </c>
      <c r="I396" s="3">
        <f>VLOOKUP($B396,MARSHES!$B$15:$I$124,I$1,FALSE)</f>
        <v>0</v>
      </c>
      <c r="J396" s="3">
        <f>VLOOKUP($B396,MARSHES!$B$15:$I$124,J$1,FALSE)</f>
        <v>0</v>
      </c>
      <c r="K396" s="3">
        <f>VLOOKUP($B396,MARSHES!$B$15:$I$124,K$1,FALSE)</f>
        <v>0</v>
      </c>
      <c r="L396" s="3" t="str">
        <f>VLOOKUP($B396,MARSHES!$B$15:$I$124,L$1,FALSE)</f>
        <v/>
      </c>
    </row>
    <row r="397" spans="1:12" ht="15.75" customHeight="1">
      <c r="A397">
        <f t="shared" si="9"/>
        <v>40</v>
      </c>
      <c r="B397" t="str">
        <f>VLOOKUP(A397,ACTIVITIES!$B$2:$C$110,2,FALSE)</f>
        <v>OPERATION AND MAINTENANCE 40</v>
      </c>
      <c r="C397" s="1">
        <v>5</v>
      </c>
      <c r="D397" s="1" t="str">
        <f>VLOOKUP(C397,HABITATS!$F$2:$G$13,2,FALSE)</f>
        <v>Submersed Habitats</v>
      </c>
      <c r="E397" s="1" t="str">
        <f t="shared" si="10"/>
        <v>Submersed HabitatsOPERATION AND MAINTENANCE 40</v>
      </c>
      <c r="F397" s="3">
        <f>VLOOKUP($B397,'SUBMERSED HABITATS'!$B$15:$I$124,F$1,FALSE)</f>
        <v>0</v>
      </c>
      <c r="G397" s="3">
        <f>VLOOKUP($B397,'SUBMERSED HABITATS'!$B$15:$I$124,G$1,FALSE)</f>
        <v>0</v>
      </c>
      <c r="H397" s="3">
        <f>VLOOKUP($B397,'SUBMERSED HABITATS'!$B$15:$I$124,H$1,FALSE)</f>
        <v>0</v>
      </c>
      <c r="I397" s="3">
        <f>VLOOKUP($B397,'SUBMERSED HABITATS'!$B$15:$I$124,I$1,FALSE)</f>
        <v>0</v>
      </c>
      <c r="J397" s="3">
        <f>VLOOKUP($B397,'SUBMERSED HABITATS'!$B$15:$I$124,J$1,FALSE)</f>
        <v>0</v>
      </c>
      <c r="K397" s="3">
        <f>VLOOKUP($B397,'SUBMERSED HABITATS'!$B$15:$I$124,K$1,FALSE)</f>
        <v>0</v>
      </c>
      <c r="L397" s="3" t="str">
        <f>VLOOKUP($B397,'SUBMERSED HABITATS'!$B$15:$I$124,L$1,FALSE)</f>
        <v/>
      </c>
    </row>
    <row r="398" spans="1:12" ht="15.75" customHeight="1">
      <c r="A398">
        <f t="shared" ref="A398:A461" si="11">A388+1</f>
        <v>40</v>
      </c>
      <c r="B398" t="str">
        <f>VLOOKUP(A398,ACTIVITIES!$B$2:$C$110,2,FALSE)</f>
        <v>OPERATION AND MAINTENANCE 40</v>
      </c>
      <c r="C398" s="1">
        <v>6</v>
      </c>
      <c r="D398" s="1" t="str">
        <f>VLOOKUP(C398,HABITATS!$F$2:$G$13,2,FALSE)</f>
        <v>HABITATS COMPLEX 6</v>
      </c>
      <c r="E398" s="1" t="str">
        <f t="shared" si="10"/>
        <v>HABITATS COMPLEX 6OPERATION AND MAINTENANCE 40</v>
      </c>
      <c r="F398" s="3">
        <f>VLOOKUP($B398,'HABITATS COMPLEX 6'!$B$15:$I$124,F$1,FALSE)</f>
        <v>0</v>
      </c>
      <c r="G398" s="3">
        <f>VLOOKUP($B398,'HABITATS COMPLEX 6'!$B$15:$I$124,G$1,FALSE)</f>
        <v>0</v>
      </c>
      <c r="H398" s="3">
        <f>VLOOKUP($B398,'HABITATS COMPLEX 6'!$B$15:$I$124,H$1,FALSE)</f>
        <v>0</v>
      </c>
      <c r="I398" s="3">
        <f>VLOOKUP($B398,'HABITATS COMPLEX 6'!$B$15:$I$124,I$1,FALSE)</f>
        <v>0</v>
      </c>
      <c r="J398" s="3">
        <f>VLOOKUP($B398,'HABITATS COMPLEX 6'!$B$15:$I$124,J$1,FALSE)</f>
        <v>0</v>
      </c>
      <c r="K398" s="3">
        <f>VLOOKUP($B398,'HABITATS COMPLEX 6'!$B$15:$I$124,K$1,FALSE)</f>
        <v>0</v>
      </c>
      <c r="L398" s="3" t="str">
        <f>VLOOKUP($B398,'HABITATS COMPLEX 6'!$B$15:$I$124,L$1,FALSE)</f>
        <v/>
      </c>
    </row>
    <row r="399" spans="1:12" ht="15.75" customHeight="1">
      <c r="A399">
        <f t="shared" si="11"/>
        <v>40</v>
      </c>
      <c r="B399" t="str">
        <f>VLOOKUP(A399,ACTIVITIES!$B$2:$C$110,2,FALSE)</f>
        <v>OPERATION AND MAINTENANCE 40</v>
      </c>
      <c r="C399" s="1">
        <v>7</v>
      </c>
      <c r="D399" s="1" t="str">
        <f>VLOOKUP(C399,HABITATS!$F$2:$G$13,2,FALSE)</f>
        <v>HABITATS COMPLEX 7</v>
      </c>
      <c r="E399" s="1" t="str">
        <f t="shared" si="10"/>
        <v>HABITATS COMPLEX 7OPERATION AND MAINTENANCE 40</v>
      </c>
      <c r="F399" s="3">
        <f>VLOOKUP($B399,'HABITATS COMPLEX 7'!$B$15:$I$124,F$1,FALSE)</f>
        <v>0</v>
      </c>
      <c r="G399" s="3">
        <f>VLOOKUP($B399,'HABITATS COMPLEX 7'!$B$15:$I$124,G$1,FALSE)</f>
        <v>0</v>
      </c>
      <c r="H399" s="3">
        <f>VLOOKUP($B399,'HABITATS COMPLEX 7'!$B$15:$I$124,H$1,FALSE)</f>
        <v>0</v>
      </c>
      <c r="I399" s="3">
        <f>VLOOKUP($B399,'HABITATS COMPLEX 7'!$B$15:$I$124,I$1,FALSE)</f>
        <v>0</v>
      </c>
      <c r="J399" s="3">
        <f>VLOOKUP($B399,'HABITATS COMPLEX 7'!$B$15:$I$124,J$1,FALSE)</f>
        <v>0</v>
      </c>
      <c r="K399" s="3">
        <f>VLOOKUP($B399,'HABITATS COMPLEX 7'!$B$15:$I$124,K$1,FALSE)</f>
        <v>0</v>
      </c>
      <c r="L399" s="3" t="str">
        <f>VLOOKUP($B399,'HABITATS COMPLEX 7'!$B$15:$I$124,L$1,FALSE)</f>
        <v/>
      </c>
    </row>
    <row r="400" spans="1:12" ht="15.75" customHeight="1">
      <c r="A400">
        <f t="shared" si="11"/>
        <v>40</v>
      </c>
      <c r="B400" t="str">
        <f>VLOOKUP(A400,ACTIVITIES!$B$2:$C$110,2,FALSE)</f>
        <v>OPERATION AND MAINTENANCE 40</v>
      </c>
      <c r="C400" s="1">
        <v>8</v>
      </c>
      <c r="D400" s="1" t="str">
        <f>VLOOKUP(C400,HABITATS!$F$2:$G$13,2,FALSE)</f>
        <v>HABITATS COMPLEX 8</v>
      </c>
      <c r="E400" s="1" t="str">
        <f t="shared" si="10"/>
        <v>HABITATS COMPLEX 8OPERATION AND MAINTENANCE 40</v>
      </c>
      <c r="F400" s="3">
        <f>VLOOKUP($B400,'HABITATS COMPLEX 8'!$B$15:$I$124,F$1,FALSE)</f>
        <v>0</v>
      </c>
      <c r="G400" s="3">
        <f>VLOOKUP($B400,'HABITATS COMPLEX 8'!$B$15:$I$124,G$1,FALSE)</f>
        <v>0</v>
      </c>
      <c r="H400" s="3">
        <f>VLOOKUP($B400,'HABITATS COMPLEX 8'!$B$15:$I$124,H$1,FALSE)</f>
        <v>0</v>
      </c>
      <c r="I400" s="3">
        <f>VLOOKUP($B400,'HABITATS COMPLEX 8'!$B$15:$I$124,I$1,FALSE)</f>
        <v>0</v>
      </c>
      <c r="J400" s="3">
        <f>VLOOKUP($B400,'HABITATS COMPLEX 8'!$B$15:$I$124,J$1,FALSE)</f>
        <v>0</v>
      </c>
      <c r="K400" s="3">
        <f>VLOOKUP($B400,'HABITATS COMPLEX 8'!$B$15:$I$124,K$1,FALSE)</f>
        <v>0</v>
      </c>
      <c r="L400" s="3" t="str">
        <f>VLOOKUP($B400,'HABITATS COMPLEX 8'!$B$15:$I$124,L$1,FALSE)</f>
        <v/>
      </c>
    </row>
    <row r="401" spans="1:12" ht="15.75" customHeight="1">
      <c r="A401">
        <f t="shared" si="11"/>
        <v>40</v>
      </c>
      <c r="B401" t="str">
        <f>VLOOKUP(A401,ACTIVITIES!$B$2:$C$110,2,FALSE)</f>
        <v>OPERATION AND MAINTENANCE 40</v>
      </c>
      <c r="C401" s="1">
        <v>9</v>
      </c>
      <c r="D401" s="1" t="str">
        <f>VLOOKUP(C401,HABITATS!$F$2:$G$13,2,FALSE)</f>
        <v>HABITATS COMPLEX 9</v>
      </c>
      <c r="E401" s="1" t="str">
        <f t="shared" si="10"/>
        <v>HABITATS COMPLEX 9OPERATION AND MAINTENANCE 40</v>
      </c>
      <c r="F401" s="3">
        <f>VLOOKUP($B401,'HABITATS COMPLEX 9'!$B$15:$I$124,F$1,FALSE)</f>
        <v>0</v>
      </c>
      <c r="G401" s="3">
        <f>VLOOKUP($B401,'HABITATS COMPLEX 9'!$B$15:$I$124,G$1,FALSE)</f>
        <v>0</v>
      </c>
      <c r="H401" s="3">
        <f>VLOOKUP($B401,'HABITATS COMPLEX 9'!$B$15:$I$124,H$1,FALSE)</f>
        <v>0</v>
      </c>
      <c r="I401" s="3">
        <f>VLOOKUP($B401,'HABITATS COMPLEX 9'!$B$15:$I$124,I$1,FALSE)</f>
        <v>0</v>
      </c>
      <c r="J401" s="3">
        <f>VLOOKUP($B401,'HABITATS COMPLEX 9'!$B$15:$I$124,J$1,FALSE)</f>
        <v>0</v>
      </c>
      <c r="K401" s="3">
        <f>VLOOKUP($B401,'HABITATS COMPLEX 9'!$B$15:$I$124,K$1,FALSE)</f>
        <v>0</v>
      </c>
      <c r="L401" s="3" t="str">
        <f>VLOOKUP($B401,'HABITATS COMPLEX 9'!$B$15:$I$124,L$1,FALSE)</f>
        <v/>
      </c>
    </row>
    <row r="402" spans="1:12" ht="15.75" customHeight="1">
      <c r="A402">
        <f t="shared" si="11"/>
        <v>40</v>
      </c>
      <c r="B402" t="str">
        <f>VLOOKUP(A402,ACTIVITIES!$B$2:$C$110,2,FALSE)</f>
        <v>OPERATION AND MAINTENANCE 40</v>
      </c>
      <c r="C402" s="1">
        <v>10</v>
      </c>
      <c r="D402" s="1" t="str">
        <f>VLOOKUP(C402,HABITATS!$F$2:$G$13,2,FALSE)</f>
        <v>HABITATS COMPLEX 10</v>
      </c>
      <c r="E402" s="1" t="str">
        <f t="shared" si="10"/>
        <v>HABITATS COMPLEX 10OPERATION AND MAINTENANCE 40</v>
      </c>
      <c r="F402" s="3">
        <f>VLOOKUP($B402,'HABITATS COMPLEX 10'!$B$15:$I$124,F$1,FALSE)</f>
        <v>0</v>
      </c>
      <c r="G402" s="3">
        <f>VLOOKUP($B402,'HABITATS COMPLEX 10'!$B$15:$I$124,G$1,FALSE)</f>
        <v>0</v>
      </c>
      <c r="H402" s="3">
        <f>VLOOKUP($B402,'HABITATS COMPLEX 10'!$B$15:$I$124,H$1,FALSE)</f>
        <v>0</v>
      </c>
      <c r="I402" s="3">
        <f>VLOOKUP($B402,'HABITATS COMPLEX 10'!$B$15:$I$124,I$1,FALSE)</f>
        <v>0</v>
      </c>
      <c r="J402" s="3">
        <f>VLOOKUP($B402,'HABITATS COMPLEX 10'!$B$15:$I$124,J$1,FALSE)</f>
        <v>0</v>
      </c>
      <c r="K402" s="3">
        <f>VLOOKUP($B402,'HABITATS COMPLEX 10'!$B$15:$I$124,K$1,FALSE)</f>
        <v>0</v>
      </c>
      <c r="L402" s="3" t="str">
        <f>VLOOKUP($B402,'HABITATS COMPLEX 10'!$B$15:$I$124,L$1,FALSE)</f>
        <v/>
      </c>
    </row>
    <row r="403" spans="1:12" ht="15.75" customHeight="1">
      <c r="A403">
        <f t="shared" si="11"/>
        <v>41</v>
      </c>
      <c r="B403" t="str">
        <f>VLOOKUP(A403,ACTIVITIES!$B$2:$C$110,2,FALSE)</f>
        <v>Foundation and WTG removal</v>
      </c>
      <c r="C403" s="1">
        <v>1</v>
      </c>
      <c r="D403" s="1" t="str">
        <f>VLOOKUP(C403,HABITATS!$F$2:$G$13,2,FALSE)</f>
        <v>Coastal Uplands</v>
      </c>
      <c r="E403" s="1" t="str">
        <f t="shared" si="10"/>
        <v>Coastal UplandsFoundation and WTG removal</v>
      </c>
      <c r="F403" s="3">
        <f>VLOOKUP($B403,'COASTAL UPLANDS'!$B$15:$I$124,F$1,FALSE)</f>
        <v>0</v>
      </c>
      <c r="G403" s="3">
        <f>VLOOKUP($B403,'COASTAL UPLANDS'!$B$15:$I$124,G$1,FALSE)</f>
        <v>0</v>
      </c>
      <c r="H403" s="3">
        <f>VLOOKUP($B403,'COASTAL UPLANDS'!$B$15:$I$124,H$1,FALSE)</f>
        <v>0</v>
      </c>
      <c r="I403" s="3">
        <f>VLOOKUP($B403,'COASTAL UPLANDS'!$B$15:$I$124,I$1,FALSE)</f>
        <v>0</v>
      </c>
      <c r="J403" s="3">
        <f>VLOOKUP($B403,'COASTAL UPLANDS'!$B$15:$I$124,J$1,FALSE)</f>
        <v>0</v>
      </c>
      <c r="K403" s="3">
        <f>VLOOKUP($B403,'COASTAL UPLANDS'!$B$15:$I$124,K$1,FALSE)</f>
        <v>0</v>
      </c>
      <c r="L403" s="3">
        <f>VLOOKUP($B403,'COASTAL UPLANDS'!$B$15:$I$124,L$1,FALSE)</f>
        <v>0</v>
      </c>
    </row>
    <row r="404" spans="1:12" ht="15.75" customHeight="1">
      <c r="A404">
        <f t="shared" si="11"/>
        <v>41</v>
      </c>
      <c r="B404" t="str">
        <f>VLOOKUP(A404,ACTIVITIES!$B$2:$C$110,2,FALSE)</f>
        <v>Foundation and WTG removal</v>
      </c>
      <c r="C404" s="1">
        <v>2</v>
      </c>
      <c r="D404" s="1" t="str">
        <f>VLOOKUP(C404,HABITATS!$F$2:$G$13,2,FALSE)</f>
        <v>Beaches &amp; Dunes</v>
      </c>
      <c r="E404" s="1" t="str">
        <f t="shared" si="10"/>
        <v>Beaches &amp; DunesFoundation and WTG removal</v>
      </c>
      <c r="F404" s="3">
        <f>VLOOKUP($B404,'BEACHES &amp; DUNES'!$B$15:$I$124,F$1,FALSE)</f>
        <v>1</v>
      </c>
      <c r="G404" s="3">
        <f>VLOOKUP($B404,'BEACHES &amp; DUNES'!$B$15:$I$124,G$1,FALSE)</f>
        <v>1</v>
      </c>
      <c r="H404" s="3">
        <f>VLOOKUP($B404,'BEACHES &amp; DUNES'!$B$15:$I$124,H$1,FALSE)</f>
        <v>0</v>
      </c>
      <c r="I404" s="3">
        <f>VLOOKUP($B404,'BEACHES &amp; DUNES'!$B$15:$I$124,I$1,FALSE)</f>
        <v>0</v>
      </c>
      <c r="J404" s="3">
        <f>VLOOKUP($B404,'BEACHES &amp; DUNES'!$B$15:$I$124,J$1,FALSE)</f>
        <v>0</v>
      </c>
      <c r="K404" s="3">
        <f>VLOOKUP($B404,'BEACHES &amp; DUNES'!$B$15:$I$124,K$1,FALSE)</f>
        <v>0</v>
      </c>
      <c r="L404" s="3">
        <f>VLOOKUP($B404,'BEACHES &amp; DUNES'!$B$15:$I$124,L$1,FALSE)</f>
        <v>1</v>
      </c>
    </row>
    <row r="405" spans="1:12" ht="15.75" customHeight="1">
      <c r="A405">
        <f t="shared" si="11"/>
        <v>41</v>
      </c>
      <c r="B405" t="str">
        <f>VLOOKUP(A405,ACTIVITIES!$B$2:$C$110,2,FALSE)</f>
        <v>Foundation and WTG removal</v>
      </c>
      <c r="C405" s="1">
        <v>3</v>
      </c>
      <c r="D405" s="1" t="str">
        <f>VLOOKUP(C405,HABITATS!$F$2:$G$13,2,FALSE)</f>
        <v>Tidal flats &amp; Rocky Intertidal</v>
      </c>
      <c r="E405" s="1" t="str">
        <f t="shared" si="10"/>
        <v>Tidal flats &amp; Rocky IntertidalFoundation and WTG removal</v>
      </c>
      <c r="F405" s="3">
        <f>VLOOKUP($B405,'TIDAL FLATS &amp; ROCKY INTERTIDAL'!$B$15:$I$124,F$1,FALSE)</f>
        <v>0</v>
      </c>
      <c r="G405" s="3">
        <f>VLOOKUP($B405,'TIDAL FLATS &amp; ROCKY INTERTIDAL'!$B$15:$I$124,G$1,FALSE)</f>
        <v>0</v>
      </c>
      <c r="H405" s="3">
        <f>VLOOKUP($B405,'TIDAL FLATS &amp; ROCKY INTERTIDAL'!$B$15:$I$124,H$1,FALSE)</f>
        <v>0</v>
      </c>
      <c r="I405" s="3">
        <f>VLOOKUP($B405,'TIDAL FLATS &amp; ROCKY INTERTIDAL'!$B$15:$I$124,I$1,FALSE)</f>
        <v>0</v>
      </c>
      <c r="J405" s="3">
        <f>VLOOKUP($B405,'TIDAL FLATS &amp; ROCKY INTERTIDAL'!$B$15:$I$124,J$1,FALSE)</f>
        <v>0</v>
      </c>
      <c r="K405" s="3">
        <f>VLOOKUP($B405,'TIDAL FLATS &amp; ROCKY INTERTIDAL'!$B$15:$I$124,K$1,FALSE)</f>
        <v>1</v>
      </c>
      <c r="L405" s="3">
        <f>VLOOKUP($B405,'TIDAL FLATS &amp; ROCKY INTERTIDAL'!$B$15:$I$124,L$1,FALSE)</f>
        <v>1</v>
      </c>
    </row>
    <row r="406" spans="1:12" ht="15.75" customHeight="1">
      <c r="A406">
        <f t="shared" si="11"/>
        <v>41</v>
      </c>
      <c r="B406" t="str">
        <f>VLOOKUP(A406,ACTIVITIES!$B$2:$C$110,2,FALSE)</f>
        <v>Foundation and WTG removal</v>
      </c>
      <c r="C406" s="1">
        <v>4</v>
      </c>
      <c r="D406" s="1" t="str">
        <f>VLOOKUP(C406,HABITATS!$F$2:$G$13,2,FALSE)</f>
        <v>Marshes</v>
      </c>
      <c r="E406" s="1" t="str">
        <f t="shared" si="10"/>
        <v>MarshesFoundation and WTG removal</v>
      </c>
      <c r="F406" s="3">
        <f>VLOOKUP($B406,MARSHES!$B$15:$I$124,F$1,FALSE)</f>
        <v>2</v>
      </c>
      <c r="G406" s="3">
        <f>VLOOKUP($B406,MARSHES!$B$15:$I$124,G$1,FALSE)</f>
        <v>2</v>
      </c>
      <c r="H406" s="3">
        <f>VLOOKUP($B406,MARSHES!$B$15:$I$124,H$1,FALSE)</f>
        <v>2</v>
      </c>
      <c r="I406" s="3">
        <f>VLOOKUP($B406,MARSHES!$B$15:$I$124,I$1,FALSE)</f>
        <v>2</v>
      </c>
      <c r="J406" s="3">
        <f>VLOOKUP($B406,MARSHES!$B$15:$I$124,J$1,FALSE)</f>
        <v>2</v>
      </c>
      <c r="K406" s="3">
        <f>VLOOKUP($B406,MARSHES!$B$15:$I$124,K$1,FALSE)</f>
        <v>2</v>
      </c>
      <c r="L406" s="3">
        <f>VLOOKUP($B406,MARSHES!$B$15:$I$124,L$1,FALSE)</f>
        <v>2</v>
      </c>
    </row>
    <row r="407" spans="1:12" ht="15.75" customHeight="1">
      <c r="A407">
        <f t="shared" si="11"/>
        <v>41</v>
      </c>
      <c r="B407" t="str">
        <f>VLOOKUP(A407,ACTIVITIES!$B$2:$C$110,2,FALSE)</f>
        <v>Foundation and WTG removal</v>
      </c>
      <c r="C407" s="1">
        <v>5</v>
      </c>
      <c r="D407" s="1" t="str">
        <f>VLOOKUP(C407,HABITATS!$F$2:$G$13,2,FALSE)</f>
        <v>Submersed Habitats</v>
      </c>
      <c r="E407" s="1" t="str">
        <f t="shared" si="10"/>
        <v>Submersed HabitatsFoundation and WTG removal</v>
      </c>
      <c r="F407" s="3">
        <f>VLOOKUP($B407,'SUBMERSED HABITATS'!$B$15:$I$124,F$1,FALSE)</f>
        <v>1</v>
      </c>
      <c r="G407" s="3">
        <f>VLOOKUP($B407,'SUBMERSED HABITATS'!$B$15:$I$124,G$1,FALSE)</f>
        <v>1</v>
      </c>
      <c r="H407" s="3">
        <f>VLOOKUP($B407,'SUBMERSED HABITATS'!$B$15:$I$124,H$1,FALSE)</f>
        <v>1</v>
      </c>
      <c r="I407" s="3">
        <f>VLOOKUP($B407,'SUBMERSED HABITATS'!$B$15:$I$124,I$1,FALSE)</f>
        <v>1</v>
      </c>
      <c r="J407" s="3">
        <f>VLOOKUP($B407,'SUBMERSED HABITATS'!$B$15:$I$124,J$1,FALSE)</f>
        <v>1</v>
      </c>
      <c r="K407" s="3">
        <f>VLOOKUP($B407,'SUBMERSED HABITATS'!$B$15:$I$124,K$1,FALSE)</f>
        <v>1</v>
      </c>
      <c r="L407" s="3">
        <f>VLOOKUP($B407,'SUBMERSED HABITATS'!$B$15:$I$124,L$1,FALSE)</f>
        <v>1</v>
      </c>
    </row>
    <row r="408" spans="1:12" ht="15.75" customHeight="1">
      <c r="A408">
        <f t="shared" si="11"/>
        <v>41</v>
      </c>
      <c r="B408" t="str">
        <f>VLOOKUP(A408,ACTIVITIES!$B$2:$C$110,2,FALSE)</f>
        <v>Foundation and WTG removal</v>
      </c>
      <c r="C408" s="1">
        <v>6</v>
      </c>
      <c r="D408" s="1" t="str">
        <f>VLOOKUP(C408,HABITATS!$F$2:$G$13,2,FALSE)</f>
        <v>HABITATS COMPLEX 6</v>
      </c>
      <c r="E408" s="1" t="str">
        <f t="shared" si="10"/>
        <v>HABITATS COMPLEX 6Foundation and WTG removal</v>
      </c>
      <c r="F408" s="3">
        <f>VLOOKUP($B408,'HABITATS COMPLEX 6'!$B$15:$I$124,F$1,FALSE)</f>
        <v>0</v>
      </c>
      <c r="G408" s="3">
        <f>VLOOKUP($B408,'HABITATS COMPLEX 6'!$B$15:$I$124,G$1,FALSE)</f>
        <v>0</v>
      </c>
      <c r="H408" s="3">
        <f>VLOOKUP($B408,'HABITATS COMPLEX 6'!$B$15:$I$124,H$1,FALSE)</f>
        <v>0</v>
      </c>
      <c r="I408" s="3">
        <f>VLOOKUP($B408,'HABITATS COMPLEX 6'!$B$15:$I$124,I$1,FALSE)</f>
        <v>0</v>
      </c>
      <c r="J408" s="3">
        <f>VLOOKUP($B408,'HABITATS COMPLEX 6'!$B$15:$I$124,J$1,FALSE)</f>
        <v>0</v>
      </c>
      <c r="K408" s="3">
        <f>VLOOKUP($B408,'HABITATS COMPLEX 6'!$B$15:$I$124,K$1,FALSE)</f>
        <v>0</v>
      </c>
      <c r="L408" s="3" t="str">
        <f>VLOOKUP($B408,'HABITATS COMPLEX 6'!$B$15:$I$124,L$1,FALSE)</f>
        <v/>
      </c>
    </row>
    <row r="409" spans="1:12" ht="15.75" customHeight="1">
      <c r="A409">
        <f t="shared" si="11"/>
        <v>41</v>
      </c>
      <c r="B409" t="str">
        <f>VLOOKUP(A409,ACTIVITIES!$B$2:$C$110,2,FALSE)</f>
        <v>Foundation and WTG removal</v>
      </c>
      <c r="C409" s="1">
        <v>7</v>
      </c>
      <c r="D409" s="1" t="str">
        <f>VLOOKUP(C409,HABITATS!$F$2:$G$13,2,FALSE)</f>
        <v>HABITATS COMPLEX 7</v>
      </c>
      <c r="E409" s="1" t="str">
        <f t="shared" si="10"/>
        <v>HABITATS COMPLEX 7Foundation and WTG removal</v>
      </c>
      <c r="F409" s="3">
        <f>VLOOKUP($B409,'HABITATS COMPLEX 7'!$B$15:$I$124,F$1,FALSE)</f>
        <v>0</v>
      </c>
      <c r="G409" s="3">
        <f>VLOOKUP($B409,'HABITATS COMPLEX 7'!$B$15:$I$124,G$1,FALSE)</f>
        <v>0</v>
      </c>
      <c r="H409" s="3">
        <f>VLOOKUP($B409,'HABITATS COMPLEX 7'!$B$15:$I$124,H$1,FALSE)</f>
        <v>0</v>
      </c>
      <c r="I409" s="3">
        <f>VLOOKUP($B409,'HABITATS COMPLEX 7'!$B$15:$I$124,I$1,FALSE)</f>
        <v>0</v>
      </c>
      <c r="J409" s="3">
        <f>VLOOKUP($B409,'HABITATS COMPLEX 7'!$B$15:$I$124,J$1,FALSE)</f>
        <v>0</v>
      </c>
      <c r="K409" s="3">
        <f>VLOOKUP($B409,'HABITATS COMPLEX 7'!$B$15:$I$124,K$1,FALSE)</f>
        <v>0</v>
      </c>
      <c r="L409" s="3" t="str">
        <f>VLOOKUP($B409,'HABITATS COMPLEX 7'!$B$15:$I$124,L$1,FALSE)</f>
        <v/>
      </c>
    </row>
    <row r="410" spans="1:12" ht="15.75" customHeight="1">
      <c r="A410">
        <f t="shared" si="11"/>
        <v>41</v>
      </c>
      <c r="B410" t="str">
        <f>VLOOKUP(A410,ACTIVITIES!$B$2:$C$110,2,FALSE)</f>
        <v>Foundation and WTG removal</v>
      </c>
      <c r="C410" s="1">
        <v>8</v>
      </c>
      <c r="D410" s="1" t="str">
        <f>VLOOKUP(C410,HABITATS!$F$2:$G$13,2,FALSE)</f>
        <v>HABITATS COMPLEX 8</v>
      </c>
      <c r="E410" s="1" t="str">
        <f t="shared" si="10"/>
        <v>HABITATS COMPLEX 8Foundation and WTG removal</v>
      </c>
      <c r="F410" s="3">
        <f>VLOOKUP($B410,'HABITATS COMPLEX 8'!$B$15:$I$124,F$1,FALSE)</f>
        <v>0</v>
      </c>
      <c r="G410" s="3">
        <f>VLOOKUP($B410,'HABITATS COMPLEX 8'!$B$15:$I$124,G$1,FALSE)</f>
        <v>0</v>
      </c>
      <c r="H410" s="3">
        <f>VLOOKUP($B410,'HABITATS COMPLEX 8'!$B$15:$I$124,H$1,FALSE)</f>
        <v>0</v>
      </c>
      <c r="I410" s="3">
        <f>VLOOKUP($B410,'HABITATS COMPLEX 8'!$B$15:$I$124,I$1,FALSE)</f>
        <v>0</v>
      </c>
      <c r="J410" s="3">
        <f>VLOOKUP($B410,'HABITATS COMPLEX 8'!$B$15:$I$124,J$1,FALSE)</f>
        <v>0</v>
      </c>
      <c r="K410" s="3">
        <f>VLOOKUP($B410,'HABITATS COMPLEX 8'!$B$15:$I$124,K$1,FALSE)</f>
        <v>0</v>
      </c>
      <c r="L410" s="3" t="str">
        <f>VLOOKUP($B410,'HABITATS COMPLEX 8'!$B$15:$I$124,L$1,FALSE)</f>
        <v/>
      </c>
    </row>
    <row r="411" spans="1:12" ht="15.75" customHeight="1">
      <c r="A411">
        <f t="shared" si="11"/>
        <v>41</v>
      </c>
      <c r="B411" t="str">
        <f>VLOOKUP(A411,ACTIVITIES!$B$2:$C$110,2,FALSE)</f>
        <v>Foundation and WTG removal</v>
      </c>
      <c r="C411" s="1">
        <v>9</v>
      </c>
      <c r="D411" s="1" t="str">
        <f>VLOOKUP(C411,HABITATS!$F$2:$G$13,2,FALSE)</f>
        <v>HABITATS COMPLEX 9</v>
      </c>
      <c r="E411" s="1" t="str">
        <f t="shared" si="10"/>
        <v>HABITATS COMPLEX 9Foundation and WTG removal</v>
      </c>
      <c r="F411" s="3">
        <f>VLOOKUP($B411,'HABITATS COMPLEX 9'!$B$15:$I$124,F$1,FALSE)</f>
        <v>0</v>
      </c>
      <c r="G411" s="3">
        <f>VLOOKUP($B411,'HABITATS COMPLEX 9'!$B$15:$I$124,G$1,FALSE)</f>
        <v>0</v>
      </c>
      <c r="H411" s="3">
        <f>VLOOKUP($B411,'HABITATS COMPLEX 9'!$B$15:$I$124,H$1,FALSE)</f>
        <v>0</v>
      </c>
      <c r="I411" s="3">
        <f>VLOOKUP($B411,'HABITATS COMPLEX 9'!$B$15:$I$124,I$1,FALSE)</f>
        <v>0</v>
      </c>
      <c r="J411" s="3">
        <f>VLOOKUP($B411,'HABITATS COMPLEX 9'!$B$15:$I$124,J$1,FALSE)</f>
        <v>0</v>
      </c>
      <c r="K411" s="3">
        <f>VLOOKUP($B411,'HABITATS COMPLEX 9'!$B$15:$I$124,K$1,FALSE)</f>
        <v>0</v>
      </c>
      <c r="L411" s="3" t="str">
        <f>VLOOKUP($B411,'HABITATS COMPLEX 9'!$B$15:$I$124,L$1,FALSE)</f>
        <v/>
      </c>
    </row>
    <row r="412" spans="1:12" ht="15.75" customHeight="1">
      <c r="A412">
        <f t="shared" si="11"/>
        <v>41</v>
      </c>
      <c r="B412" t="str">
        <f>VLOOKUP(A412,ACTIVITIES!$B$2:$C$110,2,FALSE)</f>
        <v>Foundation and WTG removal</v>
      </c>
      <c r="C412" s="1">
        <v>10</v>
      </c>
      <c r="D412" s="1" t="str">
        <f>VLOOKUP(C412,HABITATS!$F$2:$G$13,2,FALSE)</f>
        <v>HABITATS COMPLEX 10</v>
      </c>
      <c r="E412" s="1" t="str">
        <f t="shared" si="10"/>
        <v>HABITATS COMPLEX 10Foundation and WTG removal</v>
      </c>
      <c r="F412" s="3">
        <f>VLOOKUP($B412,'HABITATS COMPLEX 10'!$B$15:$I$124,F$1,FALSE)</f>
        <v>0</v>
      </c>
      <c r="G412" s="3">
        <f>VLOOKUP($B412,'HABITATS COMPLEX 10'!$B$15:$I$124,G$1,FALSE)</f>
        <v>0</v>
      </c>
      <c r="H412" s="3">
        <f>VLOOKUP($B412,'HABITATS COMPLEX 10'!$B$15:$I$124,H$1,FALSE)</f>
        <v>0</v>
      </c>
      <c r="I412" s="3">
        <f>VLOOKUP($B412,'HABITATS COMPLEX 10'!$B$15:$I$124,I$1,FALSE)</f>
        <v>0</v>
      </c>
      <c r="J412" s="3">
        <f>VLOOKUP($B412,'HABITATS COMPLEX 10'!$B$15:$I$124,J$1,FALSE)</f>
        <v>0</v>
      </c>
      <c r="K412" s="3">
        <f>VLOOKUP($B412,'HABITATS COMPLEX 10'!$B$15:$I$124,K$1,FALSE)</f>
        <v>0</v>
      </c>
      <c r="L412" s="3" t="str">
        <f>VLOOKUP($B412,'HABITATS COMPLEX 10'!$B$15:$I$124,L$1,FALSE)</f>
        <v/>
      </c>
    </row>
    <row r="413" spans="1:12" ht="15.75" customHeight="1">
      <c r="A413">
        <f t="shared" si="11"/>
        <v>42</v>
      </c>
      <c r="B413" t="str">
        <f>VLOOKUP(A413,ACTIVITIES!$B$2:$C$110,2,FALSE)</f>
        <v>Offshore cable abandonent</v>
      </c>
      <c r="C413" s="1">
        <v>1</v>
      </c>
      <c r="D413" s="1" t="str">
        <f>VLOOKUP(C413,HABITATS!$F$2:$G$13,2,FALSE)</f>
        <v>Coastal Uplands</v>
      </c>
      <c r="E413" s="1" t="str">
        <f t="shared" si="10"/>
        <v>Coastal UplandsOffshore cable abandonent</v>
      </c>
      <c r="F413" s="3">
        <f>VLOOKUP($B413,'COASTAL UPLANDS'!$B$15:$I$124,F$1,FALSE)</f>
        <v>0</v>
      </c>
      <c r="G413" s="3">
        <f>VLOOKUP($B413,'COASTAL UPLANDS'!$B$15:$I$124,G$1,FALSE)</f>
        <v>0</v>
      </c>
      <c r="H413" s="3">
        <f>VLOOKUP($B413,'COASTAL UPLANDS'!$B$15:$I$124,H$1,FALSE)</f>
        <v>0</v>
      </c>
      <c r="I413" s="3">
        <f>VLOOKUP($B413,'COASTAL UPLANDS'!$B$15:$I$124,I$1,FALSE)</f>
        <v>0</v>
      </c>
      <c r="J413" s="3">
        <f>VLOOKUP($B413,'COASTAL UPLANDS'!$B$15:$I$124,J$1,FALSE)</f>
        <v>0</v>
      </c>
      <c r="K413" s="3">
        <f>VLOOKUP($B413,'COASTAL UPLANDS'!$B$15:$I$124,K$1,FALSE)</f>
        <v>0</v>
      </c>
      <c r="L413" s="3">
        <f>VLOOKUP($B413,'COASTAL UPLANDS'!$B$15:$I$124,L$1,FALSE)</f>
        <v>0</v>
      </c>
    </row>
    <row r="414" spans="1:12" ht="15.75" customHeight="1">
      <c r="A414">
        <f t="shared" si="11"/>
        <v>42</v>
      </c>
      <c r="B414" t="str">
        <f>VLOOKUP(A414,ACTIVITIES!$B$2:$C$110,2,FALSE)</f>
        <v>Offshore cable abandonent</v>
      </c>
      <c r="C414" s="1">
        <v>2</v>
      </c>
      <c r="D414" s="1" t="str">
        <f>VLOOKUP(C414,HABITATS!$F$2:$G$13,2,FALSE)</f>
        <v>Beaches &amp; Dunes</v>
      </c>
      <c r="E414" s="1" t="str">
        <f t="shared" si="10"/>
        <v>Beaches &amp; DunesOffshore cable abandonent</v>
      </c>
      <c r="F414" s="3">
        <f>VLOOKUP($B414,'BEACHES &amp; DUNES'!$B$15:$I$124,F$1,FALSE)</f>
        <v>0</v>
      </c>
      <c r="G414" s="3">
        <f>VLOOKUP($B414,'BEACHES &amp; DUNES'!$B$15:$I$124,G$1,FALSE)</f>
        <v>0</v>
      </c>
      <c r="H414" s="3">
        <f>VLOOKUP($B414,'BEACHES &amp; DUNES'!$B$15:$I$124,H$1,FALSE)</f>
        <v>0</v>
      </c>
      <c r="I414" s="3">
        <f>VLOOKUP($B414,'BEACHES &amp; DUNES'!$B$15:$I$124,I$1,FALSE)</f>
        <v>0</v>
      </c>
      <c r="J414" s="3">
        <f>VLOOKUP($B414,'BEACHES &amp; DUNES'!$B$15:$I$124,J$1,FALSE)</f>
        <v>0</v>
      </c>
      <c r="K414" s="3">
        <f>VLOOKUP($B414,'BEACHES &amp; DUNES'!$B$15:$I$124,K$1,FALSE)</f>
        <v>0</v>
      </c>
      <c r="L414" s="3">
        <f>VLOOKUP($B414,'BEACHES &amp; DUNES'!$B$15:$I$124,L$1,FALSE)</f>
        <v>0</v>
      </c>
    </row>
    <row r="415" spans="1:12" ht="15.75" customHeight="1">
      <c r="A415">
        <f t="shared" si="11"/>
        <v>42</v>
      </c>
      <c r="B415" t="str">
        <f>VLOOKUP(A415,ACTIVITIES!$B$2:$C$110,2,FALSE)</f>
        <v>Offshore cable abandonent</v>
      </c>
      <c r="C415" s="1">
        <v>3</v>
      </c>
      <c r="D415" s="1" t="str">
        <f>VLOOKUP(C415,HABITATS!$F$2:$G$13,2,FALSE)</f>
        <v>Tidal flats &amp; Rocky Intertidal</v>
      </c>
      <c r="E415" s="1" t="str">
        <f t="shared" si="10"/>
        <v>Tidal flats &amp; Rocky IntertidalOffshore cable abandonent</v>
      </c>
      <c r="F415" s="3">
        <f>VLOOKUP($B415,'TIDAL FLATS &amp; ROCKY INTERTIDAL'!$B$15:$I$124,F$1,FALSE)</f>
        <v>0</v>
      </c>
      <c r="G415" s="3">
        <f>VLOOKUP($B415,'TIDAL FLATS &amp; ROCKY INTERTIDAL'!$B$15:$I$124,G$1,FALSE)</f>
        <v>0</v>
      </c>
      <c r="H415" s="3">
        <f>VLOOKUP($B415,'TIDAL FLATS &amp; ROCKY INTERTIDAL'!$B$15:$I$124,H$1,FALSE)</f>
        <v>0</v>
      </c>
      <c r="I415" s="3">
        <f>VLOOKUP($B415,'TIDAL FLATS &amp; ROCKY INTERTIDAL'!$B$15:$I$124,I$1,FALSE)</f>
        <v>0</v>
      </c>
      <c r="J415" s="3">
        <f>VLOOKUP($B415,'TIDAL FLATS &amp; ROCKY INTERTIDAL'!$B$15:$I$124,J$1,FALSE)</f>
        <v>0</v>
      </c>
      <c r="K415" s="3">
        <f>VLOOKUP($B415,'TIDAL FLATS &amp; ROCKY INTERTIDAL'!$B$15:$I$124,K$1,FALSE)</f>
        <v>0</v>
      </c>
      <c r="L415" s="3">
        <f>VLOOKUP($B415,'TIDAL FLATS &amp; ROCKY INTERTIDAL'!$B$15:$I$124,L$1,FALSE)</f>
        <v>0</v>
      </c>
    </row>
    <row r="416" spans="1:12" ht="15.75" customHeight="1">
      <c r="A416">
        <f t="shared" si="11"/>
        <v>42</v>
      </c>
      <c r="B416" t="str">
        <f>VLOOKUP(A416,ACTIVITIES!$B$2:$C$110,2,FALSE)</f>
        <v>Offshore cable abandonent</v>
      </c>
      <c r="C416" s="1">
        <v>4</v>
      </c>
      <c r="D416" s="1" t="str">
        <f>VLOOKUP(C416,HABITATS!$F$2:$G$13,2,FALSE)</f>
        <v>Marshes</v>
      </c>
      <c r="E416" s="1" t="str">
        <f t="shared" si="10"/>
        <v>MarshesOffshore cable abandonent</v>
      </c>
      <c r="F416" s="3">
        <f>VLOOKUP($B416,MARSHES!$B$15:$I$124,F$1,FALSE)</f>
        <v>1</v>
      </c>
      <c r="G416" s="3">
        <f>VLOOKUP($B416,MARSHES!$B$15:$I$124,G$1,FALSE)</f>
        <v>1</v>
      </c>
      <c r="H416" s="3">
        <f>VLOOKUP($B416,MARSHES!$B$15:$I$124,H$1,FALSE)</f>
        <v>0</v>
      </c>
      <c r="I416" s="3">
        <f>VLOOKUP($B416,MARSHES!$B$15:$I$124,I$1,FALSE)</f>
        <v>0</v>
      </c>
      <c r="J416" s="3">
        <f>VLOOKUP($B416,MARSHES!$B$15:$I$124,J$1,FALSE)</f>
        <v>0</v>
      </c>
      <c r="K416" s="3">
        <f>VLOOKUP($B416,MARSHES!$B$15:$I$124,K$1,FALSE)</f>
        <v>1</v>
      </c>
      <c r="L416" s="3">
        <f>VLOOKUP($B416,MARSHES!$B$15:$I$124,L$1,FALSE)</f>
        <v>1</v>
      </c>
    </row>
    <row r="417" spans="1:12" ht="15.75" customHeight="1">
      <c r="A417">
        <f t="shared" si="11"/>
        <v>42</v>
      </c>
      <c r="B417" t="str">
        <f>VLOOKUP(A417,ACTIVITIES!$B$2:$C$110,2,FALSE)</f>
        <v>Offshore cable abandonent</v>
      </c>
      <c r="C417" s="1">
        <v>5</v>
      </c>
      <c r="D417" s="1" t="str">
        <f>VLOOKUP(C417,HABITATS!$F$2:$G$13,2,FALSE)</f>
        <v>Submersed Habitats</v>
      </c>
      <c r="E417" s="1" t="str">
        <f t="shared" si="10"/>
        <v>Submersed HabitatsOffshore cable abandonent</v>
      </c>
      <c r="F417" s="3">
        <f>VLOOKUP($B417,'SUBMERSED HABITATS'!$B$15:$I$124,F$1,FALSE)</f>
        <v>1</v>
      </c>
      <c r="G417" s="3">
        <f>VLOOKUP($B417,'SUBMERSED HABITATS'!$B$15:$I$124,G$1,FALSE)</f>
        <v>1</v>
      </c>
      <c r="H417" s="3">
        <f>VLOOKUP($B417,'SUBMERSED HABITATS'!$B$15:$I$124,H$1,FALSE)</f>
        <v>1</v>
      </c>
      <c r="I417" s="3">
        <f>VLOOKUP($B417,'SUBMERSED HABITATS'!$B$15:$I$124,I$1,FALSE)</f>
        <v>1</v>
      </c>
      <c r="J417" s="3">
        <f>VLOOKUP($B417,'SUBMERSED HABITATS'!$B$15:$I$124,J$1,FALSE)</f>
        <v>0</v>
      </c>
      <c r="K417" s="3">
        <f>VLOOKUP($B417,'SUBMERSED HABITATS'!$B$15:$I$124,K$1,FALSE)</f>
        <v>1</v>
      </c>
      <c r="L417" s="3">
        <f>VLOOKUP($B417,'SUBMERSED HABITATS'!$B$15:$I$124,L$1,FALSE)</f>
        <v>1</v>
      </c>
    </row>
    <row r="418" spans="1:12" ht="15.75" customHeight="1">
      <c r="A418">
        <f t="shared" si="11"/>
        <v>42</v>
      </c>
      <c r="B418" t="str">
        <f>VLOOKUP(A418,ACTIVITIES!$B$2:$C$110,2,FALSE)</f>
        <v>Offshore cable abandonent</v>
      </c>
      <c r="C418" s="1">
        <v>6</v>
      </c>
      <c r="D418" s="1" t="str">
        <f>VLOOKUP(C418,HABITATS!$F$2:$G$13,2,FALSE)</f>
        <v>HABITATS COMPLEX 6</v>
      </c>
      <c r="E418" s="1" t="str">
        <f t="shared" si="10"/>
        <v>HABITATS COMPLEX 6Offshore cable abandonent</v>
      </c>
      <c r="F418" s="3">
        <f>VLOOKUP($B418,'HABITATS COMPLEX 6'!$B$15:$I$124,F$1,FALSE)</f>
        <v>0</v>
      </c>
      <c r="G418" s="3">
        <f>VLOOKUP($B418,'HABITATS COMPLEX 6'!$B$15:$I$124,G$1,FALSE)</f>
        <v>0</v>
      </c>
      <c r="H418" s="3">
        <f>VLOOKUP($B418,'HABITATS COMPLEX 6'!$B$15:$I$124,H$1,FALSE)</f>
        <v>0</v>
      </c>
      <c r="I418" s="3">
        <f>VLOOKUP($B418,'HABITATS COMPLEX 6'!$B$15:$I$124,I$1,FALSE)</f>
        <v>0</v>
      </c>
      <c r="J418" s="3">
        <f>VLOOKUP($B418,'HABITATS COMPLEX 6'!$B$15:$I$124,J$1,FALSE)</f>
        <v>0</v>
      </c>
      <c r="K418" s="3">
        <f>VLOOKUP($B418,'HABITATS COMPLEX 6'!$B$15:$I$124,K$1,FALSE)</f>
        <v>0</v>
      </c>
      <c r="L418" s="3" t="str">
        <f>VLOOKUP($B418,'HABITATS COMPLEX 6'!$B$15:$I$124,L$1,FALSE)</f>
        <v/>
      </c>
    </row>
    <row r="419" spans="1:12" ht="15.75" customHeight="1">
      <c r="A419">
        <f t="shared" si="11"/>
        <v>42</v>
      </c>
      <c r="B419" t="str">
        <f>VLOOKUP(A419,ACTIVITIES!$B$2:$C$110,2,FALSE)</f>
        <v>Offshore cable abandonent</v>
      </c>
      <c r="C419" s="1">
        <v>7</v>
      </c>
      <c r="D419" s="1" t="str">
        <f>VLOOKUP(C419,HABITATS!$F$2:$G$13,2,FALSE)</f>
        <v>HABITATS COMPLEX 7</v>
      </c>
      <c r="E419" s="1" t="str">
        <f t="shared" si="10"/>
        <v>HABITATS COMPLEX 7Offshore cable abandonent</v>
      </c>
      <c r="F419" s="3">
        <f>VLOOKUP($B419,'HABITATS COMPLEX 7'!$B$15:$I$124,F$1,FALSE)</f>
        <v>0</v>
      </c>
      <c r="G419" s="3">
        <f>VLOOKUP($B419,'HABITATS COMPLEX 7'!$B$15:$I$124,G$1,FALSE)</f>
        <v>0</v>
      </c>
      <c r="H419" s="3">
        <f>VLOOKUP($B419,'HABITATS COMPLEX 7'!$B$15:$I$124,H$1,FALSE)</f>
        <v>0</v>
      </c>
      <c r="I419" s="3">
        <f>VLOOKUP($B419,'HABITATS COMPLEX 7'!$B$15:$I$124,I$1,FALSE)</f>
        <v>0</v>
      </c>
      <c r="J419" s="3">
        <f>VLOOKUP($B419,'HABITATS COMPLEX 7'!$B$15:$I$124,J$1,FALSE)</f>
        <v>0</v>
      </c>
      <c r="K419" s="3">
        <f>VLOOKUP($B419,'HABITATS COMPLEX 7'!$B$15:$I$124,K$1,FALSE)</f>
        <v>0</v>
      </c>
      <c r="L419" s="3" t="str">
        <f>VLOOKUP($B419,'HABITATS COMPLEX 7'!$B$15:$I$124,L$1,FALSE)</f>
        <v/>
      </c>
    </row>
    <row r="420" spans="1:12" ht="15.75" customHeight="1">
      <c r="A420">
        <f t="shared" si="11"/>
        <v>42</v>
      </c>
      <c r="B420" t="str">
        <f>VLOOKUP(A420,ACTIVITIES!$B$2:$C$110,2,FALSE)</f>
        <v>Offshore cable abandonent</v>
      </c>
      <c r="C420" s="1">
        <v>8</v>
      </c>
      <c r="D420" s="1" t="str">
        <f>VLOOKUP(C420,HABITATS!$F$2:$G$13,2,FALSE)</f>
        <v>HABITATS COMPLEX 8</v>
      </c>
      <c r="E420" s="1" t="str">
        <f t="shared" si="10"/>
        <v>HABITATS COMPLEX 8Offshore cable abandonent</v>
      </c>
      <c r="F420" s="3">
        <f>VLOOKUP($B420,'HABITATS COMPLEX 8'!$B$15:$I$124,F$1,FALSE)</f>
        <v>0</v>
      </c>
      <c r="G420" s="3">
        <f>VLOOKUP($B420,'HABITATS COMPLEX 8'!$B$15:$I$124,G$1,FALSE)</f>
        <v>0</v>
      </c>
      <c r="H420" s="3">
        <f>VLOOKUP($B420,'HABITATS COMPLEX 8'!$B$15:$I$124,H$1,FALSE)</f>
        <v>0</v>
      </c>
      <c r="I420" s="3">
        <f>VLOOKUP($B420,'HABITATS COMPLEX 8'!$B$15:$I$124,I$1,FALSE)</f>
        <v>0</v>
      </c>
      <c r="J420" s="3">
        <f>VLOOKUP($B420,'HABITATS COMPLEX 8'!$B$15:$I$124,J$1,FALSE)</f>
        <v>0</v>
      </c>
      <c r="K420" s="3">
        <f>VLOOKUP($B420,'HABITATS COMPLEX 8'!$B$15:$I$124,K$1,FALSE)</f>
        <v>0</v>
      </c>
      <c r="L420" s="3" t="str">
        <f>VLOOKUP($B420,'HABITATS COMPLEX 8'!$B$15:$I$124,L$1,FALSE)</f>
        <v/>
      </c>
    </row>
    <row r="421" spans="1:12" ht="15.75" customHeight="1">
      <c r="A421">
        <f t="shared" si="11"/>
        <v>42</v>
      </c>
      <c r="B421" t="str">
        <f>VLOOKUP(A421,ACTIVITIES!$B$2:$C$110,2,FALSE)</f>
        <v>Offshore cable abandonent</v>
      </c>
      <c r="C421" s="1">
        <v>9</v>
      </c>
      <c r="D421" s="1" t="str">
        <f>VLOOKUP(C421,HABITATS!$F$2:$G$13,2,FALSE)</f>
        <v>HABITATS COMPLEX 9</v>
      </c>
      <c r="E421" s="1" t="str">
        <f t="shared" si="10"/>
        <v>HABITATS COMPLEX 9Offshore cable abandonent</v>
      </c>
      <c r="F421" s="3">
        <f>VLOOKUP($B421,'HABITATS COMPLEX 9'!$B$15:$I$124,F$1,FALSE)</f>
        <v>0</v>
      </c>
      <c r="G421" s="3">
        <f>VLOOKUP($B421,'HABITATS COMPLEX 9'!$B$15:$I$124,G$1,FALSE)</f>
        <v>0</v>
      </c>
      <c r="H421" s="3">
        <f>VLOOKUP($B421,'HABITATS COMPLEX 9'!$B$15:$I$124,H$1,FALSE)</f>
        <v>0</v>
      </c>
      <c r="I421" s="3">
        <f>VLOOKUP($B421,'HABITATS COMPLEX 9'!$B$15:$I$124,I$1,FALSE)</f>
        <v>0</v>
      </c>
      <c r="J421" s="3">
        <f>VLOOKUP($B421,'HABITATS COMPLEX 9'!$B$15:$I$124,J$1,FALSE)</f>
        <v>0</v>
      </c>
      <c r="K421" s="3">
        <f>VLOOKUP($B421,'HABITATS COMPLEX 9'!$B$15:$I$124,K$1,FALSE)</f>
        <v>0</v>
      </c>
      <c r="L421" s="3" t="str">
        <f>VLOOKUP($B421,'HABITATS COMPLEX 9'!$B$15:$I$124,L$1,FALSE)</f>
        <v/>
      </c>
    </row>
    <row r="422" spans="1:12" ht="15.75" customHeight="1">
      <c r="A422">
        <f t="shared" si="11"/>
        <v>42</v>
      </c>
      <c r="B422" t="str">
        <f>VLOOKUP(A422,ACTIVITIES!$B$2:$C$110,2,FALSE)</f>
        <v>Offshore cable abandonent</v>
      </c>
      <c r="C422" s="1">
        <v>10</v>
      </c>
      <c r="D422" s="1" t="str">
        <f>VLOOKUP(C422,HABITATS!$F$2:$G$13,2,FALSE)</f>
        <v>HABITATS COMPLEX 10</v>
      </c>
      <c r="E422" s="1" t="str">
        <f t="shared" si="10"/>
        <v>HABITATS COMPLEX 10Offshore cable abandonent</v>
      </c>
      <c r="F422" s="3">
        <f>VLOOKUP($B422,'HABITATS COMPLEX 10'!$B$15:$I$124,F$1,FALSE)</f>
        <v>0</v>
      </c>
      <c r="G422" s="3">
        <f>VLOOKUP($B422,'HABITATS COMPLEX 10'!$B$15:$I$124,G$1,FALSE)</f>
        <v>0</v>
      </c>
      <c r="H422" s="3">
        <f>VLOOKUP($B422,'HABITATS COMPLEX 10'!$B$15:$I$124,H$1,FALSE)</f>
        <v>0</v>
      </c>
      <c r="I422" s="3">
        <f>VLOOKUP($B422,'HABITATS COMPLEX 10'!$B$15:$I$124,I$1,FALSE)</f>
        <v>0</v>
      </c>
      <c r="J422" s="3">
        <f>VLOOKUP($B422,'HABITATS COMPLEX 10'!$B$15:$I$124,J$1,FALSE)</f>
        <v>0</v>
      </c>
      <c r="K422" s="3">
        <f>VLOOKUP($B422,'HABITATS COMPLEX 10'!$B$15:$I$124,K$1,FALSE)</f>
        <v>0</v>
      </c>
      <c r="L422" s="3" t="str">
        <f>VLOOKUP($B422,'HABITATS COMPLEX 10'!$B$15:$I$124,L$1,FALSE)</f>
        <v/>
      </c>
    </row>
    <row r="423" spans="1:12" ht="15.75" customHeight="1">
      <c r="A423">
        <f t="shared" si="11"/>
        <v>43</v>
      </c>
      <c r="B423" t="str">
        <f>VLOOKUP(A423,ACTIVITIES!$B$2:$C$110,2,FALSE)</f>
        <v>Demobilization</v>
      </c>
      <c r="C423" s="1">
        <v>1</v>
      </c>
      <c r="D423" s="1" t="str">
        <f>VLOOKUP(C423,HABITATS!$F$2:$G$13,2,FALSE)</f>
        <v>Coastal Uplands</v>
      </c>
      <c r="E423" s="1" t="str">
        <f t="shared" si="10"/>
        <v>Coastal UplandsDemobilization</v>
      </c>
      <c r="F423" s="3">
        <f>VLOOKUP($B423,'COASTAL UPLANDS'!$B$15:$I$124,F$1,FALSE)</f>
        <v>0</v>
      </c>
      <c r="G423" s="3">
        <f>VLOOKUP($B423,'COASTAL UPLANDS'!$B$15:$I$124,G$1,FALSE)</f>
        <v>0</v>
      </c>
      <c r="H423" s="3">
        <f>VLOOKUP($B423,'COASTAL UPLANDS'!$B$15:$I$124,H$1,FALSE)</f>
        <v>0</v>
      </c>
      <c r="I423" s="3">
        <f>VLOOKUP($B423,'COASTAL UPLANDS'!$B$15:$I$124,I$1,FALSE)</f>
        <v>0</v>
      </c>
      <c r="J423" s="3">
        <f>VLOOKUP($B423,'COASTAL UPLANDS'!$B$15:$I$124,J$1,FALSE)</f>
        <v>0</v>
      </c>
      <c r="K423" s="3">
        <f>VLOOKUP($B423,'COASTAL UPLANDS'!$B$15:$I$124,K$1,FALSE)</f>
        <v>0</v>
      </c>
      <c r="L423" s="3">
        <f>VLOOKUP($B423,'COASTAL UPLANDS'!$B$15:$I$124,L$1,FALSE)</f>
        <v>0</v>
      </c>
    </row>
    <row r="424" spans="1:12" ht="15.75" customHeight="1">
      <c r="A424">
        <f t="shared" si="11"/>
        <v>43</v>
      </c>
      <c r="B424" t="str">
        <f>VLOOKUP(A424,ACTIVITIES!$B$2:$C$110,2,FALSE)</f>
        <v>Demobilization</v>
      </c>
      <c r="C424" s="1">
        <v>2</v>
      </c>
      <c r="D424" s="1" t="str">
        <f>VLOOKUP(C424,HABITATS!$F$2:$G$13,2,FALSE)</f>
        <v>Beaches &amp; Dunes</v>
      </c>
      <c r="E424" s="1" t="str">
        <f t="shared" si="10"/>
        <v>Beaches &amp; DunesDemobilization</v>
      </c>
      <c r="F424" s="3">
        <f>VLOOKUP($B424,'BEACHES &amp; DUNES'!$B$15:$I$124,F$1,FALSE)</f>
        <v>0</v>
      </c>
      <c r="G424" s="3">
        <f>VLOOKUP($B424,'BEACHES &amp; DUNES'!$B$15:$I$124,G$1,FALSE)</f>
        <v>1</v>
      </c>
      <c r="H424" s="3">
        <f>VLOOKUP($B424,'BEACHES &amp; DUNES'!$B$15:$I$124,H$1,FALSE)</f>
        <v>0</v>
      </c>
      <c r="I424" s="3">
        <f>VLOOKUP($B424,'BEACHES &amp; DUNES'!$B$15:$I$124,I$1,FALSE)</f>
        <v>0</v>
      </c>
      <c r="J424" s="3">
        <f>VLOOKUP($B424,'BEACHES &amp; DUNES'!$B$15:$I$124,J$1,FALSE)</f>
        <v>0</v>
      </c>
      <c r="K424" s="3">
        <f>VLOOKUP($B424,'BEACHES &amp; DUNES'!$B$15:$I$124,K$1,FALSE)</f>
        <v>1</v>
      </c>
      <c r="L424" s="3">
        <f>VLOOKUP($B424,'BEACHES &amp; DUNES'!$B$15:$I$124,L$1,FALSE)</f>
        <v>1</v>
      </c>
    </row>
    <row r="425" spans="1:12" ht="15.75" customHeight="1">
      <c r="A425">
        <f t="shared" si="11"/>
        <v>43</v>
      </c>
      <c r="B425" t="str">
        <f>VLOOKUP(A425,ACTIVITIES!$B$2:$C$110,2,FALSE)</f>
        <v>Demobilization</v>
      </c>
      <c r="C425" s="1">
        <v>3</v>
      </c>
      <c r="D425" s="1" t="str">
        <f>VLOOKUP(C425,HABITATS!$F$2:$G$13,2,FALSE)</f>
        <v>Tidal flats &amp; Rocky Intertidal</v>
      </c>
      <c r="E425" s="1" t="str">
        <f t="shared" si="10"/>
        <v>Tidal flats &amp; Rocky IntertidalDemobilization</v>
      </c>
      <c r="F425" s="3">
        <f>VLOOKUP($B425,'TIDAL FLATS &amp; ROCKY INTERTIDAL'!$B$15:$I$124,F$1,FALSE)</f>
        <v>1</v>
      </c>
      <c r="G425" s="3">
        <f>VLOOKUP($B425,'TIDAL FLATS &amp; ROCKY INTERTIDAL'!$B$15:$I$124,G$1,FALSE)</f>
        <v>1</v>
      </c>
      <c r="H425" s="3">
        <f>VLOOKUP($B425,'TIDAL FLATS &amp; ROCKY INTERTIDAL'!$B$15:$I$124,H$1,FALSE)</f>
        <v>0</v>
      </c>
      <c r="I425" s="3">
        <f>VLOOKUP($B425,'TIDAL FLATS &amp; ROCKY INTERTIDAL'!$B$15:$I$124,I$1,FALSE)</f>
        <v>0</v>
      </c>
      <c r="J425" s="3">
        <f>VLOOKUP($B425,'TIDAL FLATS &amp; ROCKY INTERTIDAL'!$B$15:$I$124,J$1,FALSE)</f>
        <v>0</v>
      </c>
      <c r="K425" s="3">
        <f>VLOOKUP($B425,'TIDAL FLATS &amp; ROCKY INTERTIDAL'!$B$15:$I$124,K$1,FALSE)</f>
        <v>1</v>
      </c>
      <c r="L425" s="3">
        <f>VLOOKUP($B425,'TIDAL FLATS &amp; ROCKY INTERTIDAL'!$B$15:$I$124,L$1,FALSE)</f>
        <v>1</v>
      </c>
    </row>
    <row r="426" spans="1:12" ht="15.75" customHeight="1">
      <c r="A426">
        <f t="shared" si="11"/>
        <v>43</v>
      </c>
      <c r="B426" t="str">
        <f>VLOOKUP(A426,ACTIVITIES!$B$2:$C$110,2,FALSE)</f>
        <v>Demobilization</v>
      </c>
      <c r="C426" s="1">
        <v>4</v>
      </c>
      <c r="D426" s="1" t="str">
        <f>VLOOKUP(C426,HABITATS!$F$2:$G$13,2,FALSE)</f>
        <v>Marshes</v>
      </c>
      <c r="E426" s="1" t="str">
        <f t="shared" si="10"/>
        <v>MarshesDemobilization</v>
      </c>
      <c r="F426" s="3">
        <f>VLOOKUP($B426,MARSHES!$B$15:$I$124,F$1,FALSE)</f>
        <v>0</v>
      </c>
      <c r="G426" s="3">
        <f>VLOOKUP($B426,MARSHES!$B$15:$I$124,G$1,FALSE)</f>
        <v>0</v>
      </c>
      <c r="H426" s="3">
        <f>VLOOKUP($B426,MARSHES!$B$15:$I$124,H$1,FALSE)</f>
        <v>0</v>
      </c>
      <c r="I426" s="3">
        <f>VLOOKUP($B426,MARSHES!$B$15:$I$124,I$1,FALSE)</f>
        <v>0</v>
      </c>
      <c r="J426" s="3">
        <f>VLOOKUP($B426,MARSHES!$B$15:$I$124,J$1,FALSE)</f>
        <v>0</v>
      </c>
      <c r="K426" s="3">
        <f>VLOOKUP($B426,MARSHES!$B$15:$I$124,K$1,FALSE)</f>
        <v>0</v>
      </c>
      <c r="L426" s="3">
        <f>VLOOKUP($B426,MARSHES!$B$15:$I$124,L$1,FALSE)</f>
        <v>0</v>
      </c>
    </row>
    <row r="427" spans="1:12" ht="15.75" customHeight="1">
      <c r="A427">
        <f t="shared" si="11"/>
        <v>43</v>
      </c>
      <c r="B427" t="str">
        <f>VLOOKUP(A427,ACTIVITIES!$B$2:$C$110,2,FALSE)</f>
        <v>Demobilization</v>
      </c>
      <c r="C427" s="1">
        <v>5</v>
      </c>
      <c r="D427" s="1" t="str">
        <f>VLOOKUP(C427,HABITATS!$F$2:$G$13,2,FALSE)</f>
        <v>Submersed Habitats</v>
      </c>
      <c r="E427" s="1" t="str">
        <f t="shared" si="10"/>
        <v>Submersed HabitatsDemobilization</v>
      </c>
      <c r="F427" s="3">
        <f>VLOOKUP($B427,'SUBMERSED HABITATS'!$B$15:$I$124,F$1,FALSE)</f>
        <v>0</v>
      </c>
      <c r="G427" s="3">
        <f>VLOOKUP($B427,'SUBMERSED HABITATS'!$B$15:$I$124,G$1,FALSE)</f>
        <v>0</v>
      </c>
      <c r="H427" s="3">
        <f>VLOOKUP($B427,'SUBMERSED HABITATS'!$B$15:$I$124,H$1,FALSE)</f>
        <v>0</v>
      </c>
      <c r="I427" s="3">
        <f>VLOOKUP($B427,'SUBMERSED HABITATS'!$B$15:$I$124,I$1,FALSE)</f>
        <v>0</v>
      </c>
      <c r="J427" s="3">
        <f>VLOOKUP($B427,'SUBMERSED HABITATS'!$B$15:$I$124,J$1,FALSE)</f>
        <v>0</v>
      </c>
      <c r="K427" s="3">
        <f>VLOOKUP($B427,'SUBMERSED HABITATS'!$B$15:$I$124,K$1,FALSE)</f>
        <v>0</v>
      </c>
      <c r="L427" s="3">
        <f>VLOOKUP($B427,'SUBMERSED HABITATS'!$B$15:$I$124,L$1,FALSE)</f>
        <v>0</v>
      </c>
    </row>
    <row r="428" spans="1:12" ht="15.75" customHeight="1">
      <c r="A428">
        <f t="shared" si="11"/>
        <v>43</v>
      </c>
      <c r="B428" t="str">
        <f>VLOOKUP(A428,ACTIVITIES!$B$2:$C$110,2,FALSE)</f>
        <v>Demobilization</v>
      </c>
      <c r="C428" s="1">
        <v>6</v>
      </c>
      <c r="D428" s="1" t="str">
        <f>VLOOKUP(C428,HABITATS!$F$2:$G$13,2,FALSE)</f>
        <v>HABITATS COMPLEX 6</v>
      </c>
      <c r="E428" s="1" t="str">
        <f t="shared" si="10"/>
        <v>HABITATS COMPLEX 6Demobilization</v>
      </c>
      <c r="F428" s="3">
        <f>VLOOKUP($B428,'HABITATS COMPLEX 6'!$B$15:$I$124,F$1,FALSE)</f>
        <v>0</v>
      </c>
      <c r="G428" s="3">
        <f>VLOOKUP($B428,'HABITATS COMPLEX 6'!$B$15:$I$124,G$1,FALSE)</f>
        <v>0</v>
      </c>
      <c r="H428" s="3">
        <f>VLOOKUP($B428,'HABITATS COMPLEX 6'!$B$15:$I$124,H$1,FALSE)</f>
        <v>0</v>
      </c>
      <c r="I428" s="3">
        <f>VLOOKUP($B428,'HABITATS COMPLEX 6'!$B$15:$I$124,I$1,FALSE)</f>
        <v>0</v>
      </c>
      <c r="J428" s="3">
        <f>VLOOKUP($B428,'HABITATS COMPLEX 6'!$B$15:$I$124,J$1,FALSE)</f>
        <v>0</v>
      </c>
      <c r="K428" s="3">
        <f>VLOOKUP($B428,'HABITATS COMPLEX 6'!$B$15:$I$124,K$1,FALSE)</f>
        <v>0</v>
      </c>
      <c r="L428" s="3" t="str">
        <f>VLOOKUP($B428,'HABITATS COMPLEX 6'!$B$15:$I$124,L$1,FALSE)</f>
        <v/>
      </c>
    </row>
    <row r="429" spans="1:12" ht="15.75" customHeight="1">
      <c r="A429">
        <f t="shared" si="11"/>
        <v>43</v>
      </c>
      <c r="B429" t="str">
        <f>VLOOKUP(A429,ACTIVITIES!$B$2:$C$110,2,FALSE)</f>
        <v>Demobilization</v>
      </c>
      <c r="C429" s="1">
        <v>7</v>
      </c>
      <c r="D429" s="1" t="str">
        <f>VLOOKUP(C429,HABITATS!$F$2:$G$13,2,FALSE)</f>
        <v>HABITATS COMPLEX 7</v>
      </c>
      <c r="E429" s="1" t="str">
        <f t="shared" si="10"/>
        <v>HABITATS COMPLEX 7Demobilization</v>
      </c>
      <c r="F429" s="3">
        <f>VLOOKUP($B429,'HABITATS COMPLEX 7'!$B$15:$I$124,F$1,FALSE)</f>
        <v>0</v>
      </c>
      <c r="G429" s="3">
        <f>VLOOKUP($B429,'HABITATS COMPLEX 7'!$B$15:$I$124,G$1,FALSE)</f>
        <v>0</v>
      </c>
      <c r="H429" s="3">
        <f>VLOOKUP($B429,'HABITATS COMPLEX 7'!$B$15:$I$124,H$1,FALSE)</f>
        <v>0</v>
      </c>
      <c r="I429" s="3">
        <f>VLOOKUP($B429,'HABITATS COMPLEX 7'!$B$15:$I$124,I$1,FALSE)</f>
        <v>0</v>
      </c>
      <c r="J429" s="3">
        <f>VLOOKUP($B429,'HABITATS COMPLEX 7'!$B$15:$I$124,J$1,FALSE)</f>
        <v>0</v>
      </c>
      <c r="K429" s="3">
        <f>VLOOKUP($B429,'HABITATS COMPLEX 7'!$B$15:$I$124,K$1,FALSE)</f>
        <v>0</v>
      </c>
      <c r="L429" s="3" t="str">
        <f>VLOOKUP($B429,'HABITATS COMPLEX 7'!$B$15:$I$124,L$1,FALSE)</f>
        <v/>
      </c>
    </row>
    <row r="430" spans="1:12" ht="15.75" customHeight="1">
      <c r="A430">
        <f t="shared" si="11"/>
        <v>43</v>
      </c>
      <c r="B430" t="str">
        <f>VLOOKUP(A430,ACTIVITIES!$B$2:$C$110,2,FALSE)</f>
        <v>Demobilization</v>
      </c>
      <c r="C430" s="1">
        <v>8</v>
      </c>
      <c r="D430" s="1" t="str">
        <f>VLOOKUP(C430,HABITATS!$F$2:$G$13,2,FALSE)</f>
        <v>HABITATS COMPLEX 8</v>
      </c>
      <c r="E430" s="1" t="str">
        <f t="shared" si="10"/>
        <v>HABITATS COMPLEX 8Demobilization</v>
      </c>
      <c r="F430" s="3">
        <f>VLOOKUP($B430,'HABITATS COMPLEX 8'!$B$15:$I$124,F$1,FALSE)</f>
        <v>0</v>
      </c>
      <c r="G430" s="3">
        <f>VLOOKUP($B430,'HABITATS COMPLEX 8'!$B$15:$I$124,G$1,FALSE)</f>
        <v>0</v>
      </c>
      <c r="H430" s="3">
        <f>VLOOKUP($B430,'HABITATS COMPLEX 8'!$B$15:$I$124,H$1,FALSE)</f>
        <v>0</v>
      </c>
      <c r="I430" s="3">
        <f>VLOOKUP($B430,'HABITATS COMPLEX 8'!$B$15:$I$124,I$1,FALSE)</f>
        <v>0</v>
      </c>
      <c r="J430" s="3">
        <f>VLOOKUP($B430,'HABITATS COMPLEX 8'!$B$15:$I$124,J$1,FALSE)</f>
        <v>0</v>
      </c>
      <c r="K430" s="3">
        <f>VLOOKUP($B430,'HABITATS COMPLEX 8'!$B$15:$I$124,K$1,FALSE)</f>
        <v>0</v>
      </c>
      <c r="L430" s="3" t="str">
        <f>VLOOKUP($B430,'HABITATS COMPLEX 8'!$B$15:$I$124,L$1,FALSE)</f>
        <v/>
      </c>
    </row>
    <row r="431" spans="1:12" ht="15.75" customHeight="1">
      <c r="A431">
        <f t="shared" si="11"/>
        <v>43</v>
      </c>
      <c r="B431" t="str">
        <f>VLOOKUP(A431,ACTIVITIES!$B$2:$C$110,2,FALSE)</f>
        <v>Demobilization</v>
      </c>
      <c r="C431" s="1">
        <v>9</v>
      </c>
      <c r="D431" s="1" t="str">
        <f>VLOOKUP(C431,HABITATS!$F$2:$G$13,2,FALSE)</f>
        <v>HABITATS COMPLEX 9</v>
      </c>
      <c r="E431" s="1" t="str">
        <f t="shared" si="10"/>
        <v>HABITATS COMPLEX 9Demobilization</v>
      </c>
      <c r="F431" s="3">
        <f>VLOOKUP($B431,'HABITATS COMPLEX 9'!$B$15:$I$124,F$1,FALSE)</f>
        <v>0</v>
      </c>
      <c r="G431" s="3">
        <f>VLOOKUP($B431,'HABITATS COMPLEX 9'!$B$15:$I$124,G$1,FALSE)</f>
        <v>0</v>
      </c>
      <c r="H431" s="3">
        <f>VLOOKUP($B431,'HABITATS COMPLEX 9'!$B$15:$I$124,H$1,FALSE)</f>
        <v>0</v>
      </c>
      <c r="I431" s="3">
        <f>VLOOKUP($B431,'HABITATS COMPLEX 9'!$B$15:$I$124,I$1,FALSE)</f>
        <v>0</v>
      </c>
      <c r="J431" s="3">
        <f>VLOOKUP($B431,'HABITATS COMPLEX 9'!$B$15:$I$124,J$1,FALSE)</f>
        <v>0</v>
      </c>
      <c r="K431" s="3">
        <f>VLOOKUP($B431,'HABITATS COMPLEX 9'!$B$15:$I$124,K$1,FALSE)</f>
        <v>0</v>
      </c>
      <c r="L431" s="3" t="str">
        <f>VLOOKUP($B431,'HABITATS COMPLEX 9'!$B$15:$I$124,L$1,FALSE)</f>
        <v/>
      </c>
    </row>
    <row r="432" spans="1:12" ht="15.75" customHeight="1">
      <c r="A432">
        <f t="shared" si="11"/>
        <v>43</v>
      </c>
      <c r="B432" t="str">
        <f>VLOOKUP(A432,ACTIVITIES!$B$2:$C$110,2,FALSE)</f>
        <v>Demobilization</v>
      </c>
      <c r="C432" s="1">
        <v>10</v>
      </c>
      <c r="D432" s="1" t="str">
        <f>VLOOKUP(C432,HABITATS!$F$2:$G$13,2,FALSE)</f>
        <v>HABITATS COMPLEX 10</v>
      </c>
      <c r="E432" s="1" t="str">
        <f t="shared" si="10"/>
        <v>HABITATS COMPLEX 10Demobilization</v>
      </c>
      <c r="F432" s="3">
        <f>VLOOKUP($B432,'HABITATS COMPLEX 10'!$B$15:$I$124,F$1,FALSE)</f>
        <v>0</v>
      </c>
      <c r="G432" s="3">
        <f>VLOOKUP($B432,'HABITATS COMPLEX 10'!$B$15:$I$124,G$1,FALSE)</f>
        <v>0</v>
      </c>
      <c r="H432" s="3">
        <f>VLOOKUP($B432,'HABITATS COMPLEX 10'!$B$15:$I$124,H$1,FALSE)</f>
        <v>0</v>
      </c>
      <c r="I432" s="3">
        <f>VLOOKUP($B432,'HABITATS COMPLEX 10'!$B$15:$I$124,I$1,FALSE)</f>
        <v>0</v>
      </c>
      <c r="J432" s="3">
        <f>VLOOKUP($B432,'HABITATS COMPLEX 10'!$B$15:$I$124,J$1,FALSE)</f>
        <v>0</v>
      </c>
      <c r="K432" s="3">
        <f>VLOOKUP($B432,'HABITATS COMPLEX 10'!$B$15:$I$124,K$1,FALSE)</f>
        <v>0</v>
      </c>
      <c r="L432" s="3" t="str">
        <f>VLOOKUP($B432,'HABITATS COMPLEX 10'!$B$15:$I$124,L$1,FALSE)</f>
        <v/>
      </c>
    </row>
    <row r="433" spans="1:12" ht="15.75" customHeight="1">
      <c r="A433">
        <f t="shared" si="11"/>
        <v>44</v>
      </c>
      <c r="B433" t="str">
        <f>VLOOKUP(A433,ACTIVITIES!$B$2:$C$110,2,FALSE)</f>
        <v>DECOMMISSIONING 44</v>
      </c>
      <c r="C433" s="1">
        <v>1</v>
      </c>
      <c r="D433" s="1" t="str">
        <f>VLOOKUP(C433,HABITATS!$F$2:$G$13,2,FALSE)</f>
        <v>Coastal Uplands</v>
      </c>
      <c r="E433" s="1" t="str">
        <f t="shared" si="10"/>
        <v>Coastal UplandsDECOMMISSIONING 44</v>
      </c>
      <c r="F433" s="3">
        <f>VLOOKUP($B433,'COASTAL UPLANDS'!$B$15:$I$124,F$1,FALSE)</f>
        <v>0</v>
      </c>
      <c r="G433" s="3">
        <f>VLOOKUP($B433,'COASTAL UPLANDS'!$B$15:$I$124,G$1,FALSE)</f>
        <v>0</v>
      </c>
      <c r="H433" s="3">
        <f>VLOOKUP($B433,'COASTAL UPLANDS'!$B$15:$I$124,H$1,FALSE)</f>
        <v>0</v>
      </c>
      <c r="I433" s="3">
        <f>VLOOKUP($B433,'COASTAL UPLANDS'!$B$15:$I$124,I$1,FALSE)</f>
        <v>0</v>
      </c>
      <c r="J433" s="3">
        <f>VLOOKUP($B433,'COASTAL UPLANDS'!$B$15:$I$124,J$1,FALSE)</f>
        <v>0</v>
      </c>
      <c r="K433" s="3">
        <f>VLOOKUP($B433,'COASTAL UPLANDS'!$B$15:$I$124,K$1,FALSE)</f>
        <v>0</v>
      </c>
      <c r="L433" s="3" t="str">
        <f>VLOOKUP($B433,'COASTAL UPLANDS'!$B$15:$I$124,L$1,FALSE)</f>
        <v/>
      </c>
    </row>
    <row r="434" spans="1:12" ht="15.75" customHeight="1">
      <c r="A434">
        <f t="shared" si="11"/>
        <v>44</v>
      </c>
      <c r="B434" t="str">
        <f>VLOOKUP(A434,ACTIVITIES!$B$2:$C$110,2,FALSE)</f>
        <v>DECOMMISSIONING 44</v>
      </c>
      <c r="C434" s="1">
        <v>2</v>
      </c>
      <c r="D434" s="1" t="str">
        <f>VLOOKUP(C434,HABITATS!$F$2:$G$13,2,FALSE)</f>
        <v>Beaches &amp; Dunes</v>
      </c>
      <c r="E434" s="1" t="str">
        <f t="shared" si="10"/>
        <v>Beaches &amp; DunesDECOMMISSIONING 44</v>
      </c>
      <c r="F434" s="3">
        <f>VLOOKUP($B434,'BEACHES &amp; DUNES'!$B$15:$I$124,F$1,FALSE)</f>
        <v>0</v>
      </c>
      <c r="G434" s="3">
        <f>VLOOKUP($B434,'BEACHES &amp; DUNES'!$B$15:$I$124,G$1,FALSE)</f>
        <v>0</v>
      </c>
      <c r="H434" s="3">
        <f>VLOOKUP($B434,'BEACHES &amp; DUNES'!$B$15:$I$124,H$1,FALSE)</f>
        <v>0</v>
      </c>
      <c r="I434" s="3">
        <f>VLOOKUP($B434,'BEACHES &amp; DUNES'!$B$15:$I$124,I$1,FALSE)</f>
        <v>0</v>
      </c>
      <c r="J434" s="3">
        <f>VLOOKUP($B434,'BEACHES &amp; DUNES'!$B$15:$I$124,J$1,FALSE)</f>
        <v>0</v>
      </c>
      <c r="K434" s="3">
        <f>VLOOKUP($B434,'BEACHES &amp; DUNES'!$B$15:$I$124,K$1,FALSE)</f>
        <v>0</v>
      </c>
      <c r="L434" s="3" t="str">
        <f>VLOOKUP($B434,'BEACHES &amp; DUNES'!$B$15:$I$124,L$1,FALSE)</f>
        <v/>
      </c>
    </row>
    <row r="435" spans="1:12" ht="15.75" customHeight="1">
      <c r="A435">
        <f t="shared" si="11"/>
        <v>44</v>
      </c>
      <c r="B435" t="str">
        <f>VLOOKUP(A435,ACTIVITIES!$B$2:$C$110,2,FALSE)</f>
        <v>DECOMMISSIONING 44</v>
      </c>
      <c r="C435" s="1">
        <v>3</v>
      </c>
      <c r="D435" s="1" t="str">
        <f>VLOOKUP(C435,HABITATS!$F$2:$G$13,2,FALSE)</f>
        <v>Tidal flats &amp; Rocky Intertidal</v>
      </c>
      <c r="E435" s="1" t="str">
        <f t="shared" si="10"/>
        <v>Tidal flats &amp; Rocky IntertidalDECOMMISSIONING 44</v>
      </c>
      <c r="F435" s="3">
        <f>VLOOKUP($B435,'TIDAL FLATS &amp; ROCKY INTERTIDAL'!$B$15:$I$124,F$1,FALSE)</f>
        <v>0</v>
      </c>
      <c r="G435" s="3">
        <f>VLOOKUP($B435,'TIDAL FLATS &amp; ROCKY INTERTIDAL'!$B$15:$I$124,G$1,FALSE)</f>
        <v>0</v>
      </c>
      <c r="H435" s="3">
        <f>VLOOKUP($B435,'TIDAL FLATS &amp; ROCKY INTERTIDAL'!$B$15:$I$124,H$1,FALSE)</f>
        <v>0</v>
      </c>
      <c r="I435" s="3">
        <f>VLOOKUP($B435,'TIDAL FLATS &amp; ROCKY INTERTIDAL'!$B$15:$I$124,I$1,FALSE)</f>
        <v>0</v>
      </c>
      <c r="J435" s="3">
        <f>VLOOKUP($B435,'TIDAL FLATS &amp; ROCKY INTERTIDAL'!$B$15:$I$124,J$1,FALSE)</f>
        <v>0</v>
      </c>
      <c r="K435" s="3">
        <f>VLOOKUP($B435,'TIDAL FLATS &amp; ROCKY INTERTIDAL'!$B$15:$I$124,K$1,FALSE)</f>
        <v>0</v>
      </c>
      <c r="L435" s="3" t="str">
        <f>VLOOKUP($B435,'TIDAL FLATS &amp; ROCKY INTERTIDAL'!$B$15:$I$124,L$1,FALSE)</f>
        <v/>
      </c>
    </row>
    <row r="436" spans="1:12" ht="15.75" customHeight="1">
      <c r="A436">
        <f t="shared" si="11"/>
        <v>44</v>
      </c>
      <c r="B436" t="str">
        <f>VLOOKUP(A436,ACTIVITIES!$B$2:$C$110,2,FALSE)</f>
        <v>DECOMMISSIONING 44</v>
      </c>
      <c r="C436" s="1">
        <v>4</v>
      </c>
      <c r="D436" s="1" t="str">
        <f>VLOOKUP(C436,HABITATS!$F$2:$G$13,2,FALSE)</f>
        <v>Marshes</v>
      </c>
      <c r="E436" s="1" t="str">
        <f t="shared" si="10"/>
        <v>MarshesDECOMMISSIONING 44</v>
      </c>
      <c r="F436" s="3">
        <f>VLOOKUP($B436,MARSHES!$B$15:$I$124,F$1,FALSE)</f>
        <v>0</v>
      </c>
      <c r="G436" s="3">
        <f>VLOOKUP($B436,MARSHES!$B$15:$I$124,G$1,FALSE)</f>
        <v>0</v>
      </c>
      <c r="H436" s="3">
        <f>VLOOKUP($B436,MARSHES!$B$15:$I$124,H$1,FALSE)</f>
        <v>0</v>
      </c>
      <c r="I436" s="3">
        <f>VLOOKUP($B436,MARSHES!$B$15:$I$124,I$1,FALSE)</f>
        <v>0</v>
      </c>
      <c r="J436" s="3">
        <f>VLOOKUP($B436,MARSHES!$B$15:$I$124,J$1,FALSE)</f>
        <v>0</v>
      </c>
      <c r="K436" s="3">
        <f>VLOOKUP($B436,MARSHES!$B$15:$I$124,K$1,FALSE)</f>
        <v>0</v>
      </c>
      <c r="L436" s="3" t="str">
        <f>VLOOKUP($B436,MARSHES!$B$15:$I$124,L$1,FALSE)</f>
        <v/>
      </c>
    </row>
    <row r="437" spans="1:12" ht="15.75" customHeight="1">
      <c r="A437">
        <f t="shared" si="11"/>
        <v>44</v>
      </c>
      <c r="B437" t="str">
        <f>VLOOKUP(A437,ACTIVITIES!$B$2:$C$110,2,FALSE)</f>
        <v>DECOMMISSIONING 44</v>
      </c>
      <c r="C437" s="1">
        <v>5</v>
      </c>
      <c r="D437" s="1" t="str">
        <f>VLOOKUP(C437,HABITATS!$F$2:$G$13,2,FALSE)</f>
        <v>Submersed Habitats</v>
      </c>
      <c r="E437" s="1" t="str">
        <f t="shared" ref="E437:E500" si="12">D437&amp;B437</f>
        <v>Submersed HabitatsDECOMMISSIONING 44</v>
      </c>
      <c r="F437" s="3">
        <f>VLOOKUP($B437,'SUBMERSED HABITATS'!$B$15:$I$124,F$1,FALSE)</f>
        <v>0</v>
      </c>
      <c r="G437" s="3">
        <f>VLOOKUP($B437,'SUBMERSED HABITATS'!$B$15:$I$124,G$1,FALSE)</f>
        <v>0</v>
      </c>
      <c r="H437" s="3">
        <f>VLOOKUP($B437,'SUBMERSED HABITATS'!$B$15:$I$124,H$1,FALSE)</f>
        <v>0</v>
      </c>
      <c r="I437" s="3">
        <f>VLOOKUP($B437,'SUBMERSED HABITATS'!$B$15:$I$124,I$1,FALSE)</f>
        <v>0</v>
      </c>
      <c r="J437" s="3">
        <f>VLOOKUP($B437,'SUBMERSED HABITATS'!$B$15:$I$124,J$1,FALSE)</f>
        <v>0</v>
      </c>
      <c r="K437" s="3">
        <f>VLOOKUP($B437,'SUBMERSED HABITATS'!$B$15:$I$124,K$1,FALSE)</f>
        <v>0</v>
      </c>
      <c r="L437" s="3" t="str">
        <f>VLOOKUP($B437,'SUBMERSED HABITATS'!$B$15:$I$124,L$1,FALSE)</f>
        <v/>
      </c>
    </row>
    <row r="438" spans="1:12" ht="15.75" customHeight="1">
      <c r="A438">
        <f t="shared" si="11"/>
        <v>44</v>
      </c>
      <c r="B438" t="str">
        <f>VLOOKUP(A438,ACTIVITIES!$B$2:$C$110,2,FALSE)</f>
        <v>DECOMMISSIONING 44</v>
      </c>
      <c r="C438" s="1">
        <v>6</v>
      </c>
      <c r="D438" s="1" t="str">
        <f>VLOOKUP(C438,HABITATS!$F$2:$G$13,2,FALSE)</f>
        <v>HABITATS COMPLEX 6</v>
      </c>
      <c r="E438" s="1" t="str">
        <f t="shared" si="12"/>
        <v>HABITATS COMPLEX 6DECOMMISSIONING 44</v>
      </c>
      <c r="F438" s="3">
        <f>VLOOKUP($B438,'HABITATS COMPLEX 6'!$B$15:$I$124,F$1,FALSE)</f>
        <v>0</v>
      </c>
      <c r="G438" s="3">
        <f>VLOOKUP($B438,'HABITATS COMPLEX 6'!$B$15:$I$124,G$1,FALSE)</f>
        <v>0</v>
      </c>
      <c r="H438" s="3">
        <f>VLOOKUP($B438,'HABITATS COMPLEX 6'!$B$15:$I$124,H$1,FALSE)</f>
        <v>0</v>
      </c>
      <c r="I438" s="3">
        <f>VLOOKUP($B438,'HABITATS COMPLEX 6'!$B$15:$I$124,I$1,FALSE)</f>
        <v>0</v>
      </c>
      <c r="J438" s="3">
        <f>VLOOKUP($B438,'HABITATS COMPLEX 6'!$B$15:$I$124,J$1,FALSE)</f>
        <v>0</v>
      </c>
      <c r="K438" s="3">
        <f>VLOOKUP($B438,'HABITATS COMPLEX 6'!$B$15:$I$124,K$1,FALSE)</f>
        <v>0</v>
      </c>
      <c r="L438" s="3" t="str">
        <f>VLOOKUP($B438,'HABITATS COMPLEX 6'!$B$15:$I$124,L$1,FALSE)</f>
        <v/>
      </c>
    </row>
    <row r="439" spans="1:12" ht="15.75" customHeight="1">
      <c r="A439">
        <f t="shared" si="11"/>
        <v>44</v>
      </c>
      <c r="B439" t="str">
        <f>VLOOKUP(A439,ACTIVITIES!$B$2:$C$110,2,FALSE)</f>
        <v>DECOMMISSIONING 44</v>
      </c>
      <c r="C439" s="1">
        <v>7</v>
      </c>
      <c r="D439" s="1" t="str">
        <f>VLOOKUP(C439,HABITATS!$F$2:$G$13,2,FALSE)</f>
        <v>HABITATS COMPLEX 7</v>
      </c>
      <c r="E439" s="1" t="str">
        <f t="shared" si="12"/>
        <v>HABITATS COMPLEX 7DECOMMISSIONING 44</v>
      </c>
      <c r="F439" s="3">
        <f>VLOOKUP($B439,'HABITATS COMPLEX 7'!$B$15:$I$124,F$1,FALSE)</f>
        <v>0</v>
      </c>
      <c r="G439" s="3">
        <f>VLOOKUP($B439,'HABITATS COMPLEX 7'!$B$15:$I$124,G$1,FALSE)</f>
        <v>0</v>
      </c>
      <c r="H439" s="3">
        <f>VLOOKUP($B439,'HABITATS COMPLEX 7'!$B$15:$I$124,H$1,FALSE)</f>
        <v>0</v>
      </c>
      <c r="I439" s="3">
        <f>VLOOKUP($B439,'HABITATS COMPLEX 7'!$B$15:$I$124,I$1,FALSE)</f>
        <v>0</v>
      </c>
      <c r="J439" s="3">
        <f>VLOOKUP($B439,'HABITATS COMPLEX 7'!$B$15:$I$124,J$1,FALSE)</f>
        <v>0</v>
      </c>
      <c r="K439" s="3">
        <f>VLOOKUP($B439,'HABITATS COMPLEX 7'!$B$15:$I$124,K$1,FALSE)</f>
        <v>0</v>
      </c>
      <c r="L439" s="3" t="str">
        <f>VLOOKUP($B439,'HABITATS COMPLEX 7'!$B$15:$I$124,L$1,FALSE)</f>
        <v/>
      </c>
    </row>
    <row r="440" spans="1:12" ht="15.75" customHeight="1">
      <c r="A440">
        <f t="shared" si="11"/>
        <v>44</v>
      </c>
      <c r="B440" t="str">
        <f>VLOOKUP(A440,ACTIVITIES!$B$2:$C$110,2,FALSE)</f>
        <v>DECOMMISSIONING 44</v>
      </c>
      <c r="C440" s="1">
        <v>8</v>
      </c>
      <c r="D440" s="1" t="str">
        <f>VLOOKUP(C440,HABITATS!$F$2:$G$13,2,FALSE)</f>
        <v>HABITATS COMPLEX 8</v>
      </c>
      <c r="E440" s="1" t="str">
        <f t="shared" si="12"/>
        <v>HABITATS COMPLEX 8DECOMMISSIONING 44</v>
      </c>
      <c r="F440" s="3">
        <f>VLOOKUP($B440,'HABITATS COMPLEX 8'!$B$15:$I$124,F$1,FALSE)</f>
        <v>0</v>
      </c>
      <c r="G440" s="3">
        <f>VLOOKUP($B440,'HABITATS COMPLEX 8'!$B$15:$I$124,G$1,FALSE)</f>
        <v>0</v>
      </c>
      <c r="H440" s="3">
        <f>VLOOKUP($B440,'HABITATS COMPLEX 8'!$B$15:$I$124,H$1,FALSE)</f>
        <v>0</v>
      </c>
      <c r="I440" s="3">
        <f>VLOOKUP($B440,'HABITATS COMPLEX 8'!$B$15:$I$124,I$1,FALSE)</f>
        <v>0</v>
      </c>
      <c r="J440" s="3">
        <f>VLOOKUP($B440,'HABITATS COMPLEX 8'!$B$15:$I$124,J$1,FALSE)</f>
        <v>0</v>
      </c>
      <c r="K440" s="3">
        <f>VLOOKUP($B440,'HABITATS COMPLEX 8'!$B$15:$I$124,K$1,FALSE)</f>
        <v>0</v>
      </c>
      <c r="L440" s="3" t="str">
        <f>VLOOKUP($B440,'HABITATS COMPLEX 8'!$B$15:$I$124,L$1,FALSE)</f>
        <v/>
      </c>
    </row>
    <row r="441" spans="1:12" ht="15.75" customHeight="1">
      <c r="A441">
        <f t="shared" si="11"/>
        <v>44</v>
      </c>
      <c r="B441" t="str">
        <f>VLOOKUP(A441,ACTIVITIES!$B$2:$C$110,2,FALSE)</f>
        <v>DECOMMISSIONING 44</v>
      </c>
      <c r="C441" s="1">
        <v>9</v>
      </c>
      <c r="D441" s="1" t="str">
        <f>VLOOKUP(C441,HABITATS!$F$2:$G$13,2,FALSE)</f>
        <v>HABITATS COMPLEX 9</v>
      </c>
      <c r="E441" s="1" t="str">
        <f t="shared" si="12"/>
        <v>HABITATS COMPLEX 9DECOMMISSIONING 44</v>
      </c>
      <c r="F441" s="3">
        <f>VLOOKUP($B441,'HABITATS COMPLEX 9'!$B$15:$I$124,F$1,FALSE)</f>
        <v>0</v>
      </c>
      <c r="G441" s="3">
        <f>VLOOKUP($B441,'HABITATS COMPLEX 9'!$B$15:$I$124,G$1,FALSE)</f>
        <v>0</v>
      </c>
      <c r="H441" s="3">
        <f>VLOOKUP($B441,'HABITATS COMPLEX 9'!$B$15:$I$124,H$1,FALSE)</f>
        <v>0</v>
      </c>
      <c r="I441" s="3">
        <f>VLOOKUP($B441,'HABITATS COMPLEX 9'!$B$15:$I$124,I$1,FALSE)</f>
        <v>0</v>
      </c>
      <c r="J441" s="3">
        <f>VLOOKUP($B441,'HABITATS COMPLEX 9'!$B$15:$I$124,J$1,FALSE)</f>
        <v>0</v>
      </c>
      <c r="K441" s="3">
        <f>VLOOKUP($B441,'HABITATS COMPLEX 9'!$B$15:$I$124,K$1,FALSE)</f>
        <v>0</v>
      </c>
      <c r="L441" s="3" t="str">
        <f>VLOOKUP($B441,'HABITATS COMPLEX 9'!$B$15:$I$124,L$1,FALSE)</f>
        <v/>
      </c>
    </row>
    <row r="442" spans="1:12" ht="15.75" customHeight="1">
      <c r="A442">
        <f t="shared" si="11"/>
        <v>44</v>
      </c>
      <c r="B442" t="str">
        <f>VLOOKUP(A442,ACTIVITIES!$B$2:$C$110,2,FALSE)</f>
        <v>DECOMMISSIONING 44</v>
      </c>
      <c r="C442" s="1">
        <v>10</v>
      </c>
      <c r="D442" s="1" t="str">
        <f>VLOOKUP(C442,HABITATS!$F$2:$G$13,2,FALSE)</f>
        <v>HABITATS COMPLEX 10</v>
      </c>
      <c r="E442" s="1" t="str">
        <f t="shared" si="12"/>
        <v>HABITATS COMPLEX 10DECOMMISSIONING 44</v>
      </c>
      <c r="F442" s="3">
        <f>VLOOKUP($B442,'HABITATS COMPLEX 10'!$B$15:$I$124,F$1,FALSE)</f>
        <v>0</v>
      </c>
      <c r="G442" s="3">
        <f>VLOOKUP($B442,'HABITATS COMPLEX 10'!$B$15:$I$124,G$1,FALSE)</f>
        <v>0</v>
      </c>
      <c r="H442" s="3">
        <f>VLOOKUP($B442,'HABITATS COMPLEX 10'!$B$15:$I$124,H$1,FALSE)</f>
        <v>0</v>
      </c>
      <c r="I442" s="3">
        <f>VLOOKUP($B442,'HABITATS COMPLEX 10'!$B$15:$I$124,I$1,FALSE)</f>
        <v>0</v>
      </c>
      <c r="J442" s="3">
        <f>VLOOKUP($B442,'HABITATS COMPLEX 10'!$B$15:$I$124,J$1,FALSE)</f>
        <v>0</v>
      </c>
      <c r="K442" s="3">
        <f>VLOOKUP($B442,'HABITATS COMPLEX 10'!$B$15:$I$124,K$1,FALSE)</f>
        <v>0</v>
      </c>
      <c r="L442" s="3" t="str">
        <f>VLOOKUP($B442,'HABITATS COMPLEX 10'!$B$15:$I$124,L$1,FALSE)</f>
        <v/>
      </c>
    </row>
    <row r="443" spans="1:12" ht="15.75" customHeight="1">
      <c r="A443">
        <f t="shared" si="11"/>
        <v>45</v>
      </c>
      <c r="B443" t="str">
        <f>VLOOKUP(A443,ACTIVITIES!$B$2:$C$110,2,FALSE)</f>
        <v>DECOMMISSIONING 45</v>
      </c>
      <c r="C443" s="1">
        <v>1</v>
      </c>
      <c r="D443" s="1" t="str">
        <f>VLOOKUP(C443,HABITATS!$F$2:$G$13,2,FALSE)</f>
        <v>Coastal Uplands</v>
      </c>
      <c r="E443" s="1" t="str">
        <f t="shared" si="12"/>
        <v>Coastal UplandsDECOMMISSIONING 45</v>
      </c>
      <c r="F443" s="3">
        <f>VLOOKUP($B443,'COASTAL UPLANDS'!$B$15:$I$124,F$1,FALSE)</f>
        <v>0</v>
      </c>
      <c r="G443" s="3">
        <f>VLOOKUP($B443,'COASTAL UPLANDS'!$B$15:$I$124,G$1,FALSE)</f>
        <v>0</v>
      </c>
      <c r="H443" s="3">
        <f>VLOOKUP($B443,'COASTAL UPLANDS'!$B$15:$I$124,H$1,FALSE)</f>
        <v>0</v>
      </c>
      <c r="I443" s="3">
        <f>VLOOKUP($B443,'COASTAL UPLANDS'!$B$15:$I$124,I$1,FALSE)</f>
        <v>0</v>
      </c>
      <c r="J443" s="3">
        <f>VLOOKUP($B443,'COASTAL UPLANDS'!$B$15:$I$124,J$1,FALSE)</f>
        <v>0</v>
      </c>
      <c r="K443" s="3">
        <f>VLOOKUP($B443,'COASTAL UPLANDS'!$B$15:$I$124,K$1,FALSE)</f>
        <v>0</v>
      </c>
      <c r="L443" s="3" t="str">
        <f>VLOOKUP($B443,'COASTAL UPLANDS'!$B$15:$I$124,L$1,FALSE)</f>
        <v/>
      </c>
    </row>
    <row r="444" spans="1:12" ht="15.75" customHeight="1">
      <c r="A444">
        <f t="shared" si="11"/>
        <v>45</v>
      </c>
      <c r="B444" t="str">
        <f>VLOOKUP(A444,ACTIVITIES!$B$2:$C$110,2,FALSE)</f>
        <v>DECOMMISSIONING 45</v>
      </c>
      <c r="C444" s="1">
        <v>2</v>
      </c>
      <c r="D444" s="1" t="str">
        <f>VLOOKUP(C444,HABITATS!$F$2:$G$13,2,FALSE)</f>
        <v>Beaches &amp; Dunes</v>
      </c>
      <c r="E444" s="1" t="str">
        <f t="shared" si="12"/>
        <v>Beaches &amp; DunesDECOMMISSIONING 45</v>
      </c>
      <c r="F444" s="3">
        <f>VLOOKUP($B444,'BEACHES &amp; DUNES'!$B$15:$I$124,F$1,FALSE)</f>
        <v>0</v>
      </c>
      <c r="G444" s="3">
        <f>VLOOKUP($B444,'BEACHES &amp; DUNES'!$B$15:$I$124,G$1,FALSE)</f>
        <v>0</v>
      </c>
      <c r="H444" s="3">
        <f>VLOOKUP($B444,'BEACHES &amp; DUNES'!$B$15:$I$124,H$1,FALSE)</f>
        <v>0</v>
      </c>
      <c r="I444" s="3">
        <f>VLOOKUP($B444,'BEACHES &amp; DUNES'!$B$15:$I$124,I$1,FALSE)</f>
        <v>0</v>
      </c>
      <c r="J444" s="3">
        <f>VLOOKUP($B444,'BEACHES &amp; DUNES'!$B$15:$I$124,J$1,FALSE)</f>
        <v>0</v>
      </c>
      <c r="K444" s="3">
        <f>VLOOKUP($B444,'BEACHES &amp; DUNES'!$B$15:$I$124,K$1,FALSE)</f>
        <v>0</v>
      </c>
      <c r="L444" s="3" t="str">
        <f>VLOOKUP($B444,'BEACHES &amp; DUNES'!$B$15:$I$124,L$1,FALSE)</f>
        <v/>
      </c>
    </row>
    <row r="445" spans="1:12" ht="15.75" customHeight="1">
      <c r="A445">
        <f t="shared" si="11"/>
        <v>45</v>
      </c>
      <c r="B445" t="str">
        <f>VLOOKUP(A445,ACTIVITIES!$B$2:$C$110,2,FALSE)</f>
        <v>DECOMMISSIONING 45</v>
      </c>
      <c r="C445" s="1">
        <v>3</v>
      </c>
      <c r="D445" s="1" t="str">
        <f>VLOOKUP(C445,HABITATS!$F$2:$G$13,2,FALSE)</f>
        <v>Tidal flats &amp; Rocky Intertidal</v>
      </c>
      <c r="E445" s="1" t="str">
        <f t="shared" si="12"/>
        <v>Tidal flats &amp; Rocky IntertidalDECOMMISSIONING 45</v>
      </c>
      <c r="F445" s="3">
        <f>VLOOKUP($B445,'TIDAL FLATS &amp; ROCKY INTERTIDAL'!$B$15:$I$124,F$1,FALSE)</f>
        <v>0</v>
      </c>
      <c r="G445" s="3">
        <f>VLOOKUP($B445,'TIDAL FLATS &amp; ROCKY INTERTIDAL'!$B$15:$I$124,G$1,FALSE)</f>
        <v>0</v>
      </c>
      <c r="H445" s="3">
        <f>VLOOKUP($B445,'TIDAL FLATS &amp; ROCKY INTERTIDAL'!$B$15:$I$124,H$1,FALSE)</f>
        <v>0</v>
      </c>
      <c r="I445" s="3">
        <f>VLOOKUP($B445,'TIDAL FLATS &amp; ROCKY INTERTIDAL'!$B$15:$I$124,I$1,FALSE)</f>
        <v>0</v>
      </c>
      <c r="J445" s="3">
        <f>VLOOKUP($B445,'TIDAL FLATS &amp; ROCKY INTERTIDAL'!$B$15:$I$124,J$1,FALSE)</f>
        <v>0</v>
      </c>
      <c r="K445" s="3">
        <f>VLOOKUP($B445,'TIDAL FLATS &amp; ROCKY INTERTIDAL'!$B$15:$I$124,K$1,FALSE)</f>
        <v>0</v>
      </c>
      <c r="L445" s="3" t="str">
        <f>VLOOKUP($B445,'TIDAL FLATS &amp; ROCKY INTERTIDAL'!$B$15:$I$124,L$1,FALSE)</f>
        <v/>
      </c>
    </row>
    <row r="446" spans="1:12" ht="15.75" customHeight="1">
      <c r="A446">
        <f t="shared" si="11"/>
        <v>45</v>
      </c>
      <c r="B446" t="str">
        <f>VLOOKUP(A446,ACTIVITIES!$B$2:$C$110,2,FALSE)</f>
        <v>DECOMMISSIONING 45</v>
      </c>
      <c r="C446" s="1">
        <v>4</v>
      </c>
      <c r="D446" s="1" t="str">
        <f>VLOOKUP(C446,HABITATS!$F$2:$G$13,2,FALSE)</f>
        <v>Marshes</v>
      </c>
      <c r="E446" s="1" t="str">
        <f t="shared" si="12"/>
        <v>MarshesDECOMMISSIONING 45</v>
      </c>
      <c r="F446" s="3">
        <f>VLOOKUP($B446,MARSHES!$B$15:$I$124,F$1,FALSE)</f>
        <v>0</v>
      </c>
      <c r="G446" s="3">
        <f>VLOOKUP($B446,MARSHES!$B$15:$I$124,G$1,FALSE)</f>
        <v>0</v>
      </c>
      <c r="H446" s="3">
        <f>VLOOKUP($B446,MARSHES!$B$15:$I$124,H$1,FALSE)</f>
        <v>0</v>
      </c>
      <c r="I446" s="3">
        <f>VLOOKUP($B446,MARSHES!$B$15:$I$124,I$1,FALSE)</f>
        <v>0</v>
      </c>
      <c r="J446" s="3">
        <f>VLOOKUP($B446,MARSHES!$B$15:$I$124,J$1,FALSE)</f>
        <v>0</v>
      </c>
      <c r="K446" s="3">
        <f>VLOOKUP($B446,MARSHES!$B$15:$I$124,K$1,FALSE)</f>
        <v>0</v>
      </c>
      <c r="L446" s="3" t="str">
        <f>VLOOKUP($B446,MARSHES!$B$15:$I$124,L$1,FALSE)</f>
        <v/>
      </c>
    </row>
    <row r="447" spans="1:12" ht="15.75" customHeight="1">
      <c r="A447">
        <f t="shared" si="11"/>
        <v>45</v>
      </c>
      <c r="B447" t="str">
        <f>VLOOKUP(A447,ACTIVITIES!$B$2:$C$110,2,FALSE)</f>
        <v>DECOMMISSIONING 45</v>
      </c>
      <c r="C447" s="1">
        <v>5</v>
      </c>
      <c r="D447" s="1" t="str">
        <f>VLOOKUP(C447,HABITATS!$F$2:$G$13,2,FALSE)</f>
        <v>Submersed Habitats</v>
      </c>
      <c r="E447" s="1" t="str">
        <f t="shared" si="12"/>
        <v>Submersed HabitatsDECOMMISSIONING 45</v>
      </c>
      <c r="F447" s="3">
        <f>VLOOKUP($B447,'SUBMERSED HABITATS'!$B$15:$I$124,F$1,FALSE)</f>
        <v>0</v>
      </c>
      <c r="G447" s="3">
        <f>VLOOKUP($B447,'SUBMERSED HABITATS'!$B$15:$I$124,G$1,FALSE)</f>
        <v>0</v>
      </c>
      <c r="H447" s="3">
        <f>VLOOKUP($B447,'SUBMERSED HABITATS'!$B$15:$I$124,H$1,FALSE)</f>
        <v>0</v>
      </c>
      <c r="I447" s="3">
        <f>VLOOKUP($B447,'SUBMERSED HABITATS'!$B$15:$I$124,I$1,FALSE)</f>
        <v>0</v>
      </c>
      <c r="J447" s="3">
        <f>VLOOKUP($B447,'SUBMERSED HABITATS'!$B$15:$I$124,J$1,FALSE)</f>
        <v>0</v>
      </c>
      <c r="K447" s="3">
        <f>VLOOKUP($B447,'SUBMERSED HABITATS'!$B$15:$I$124,K$1,FALSE)</f>
        <v>0</v>
      </c>
      <c r="L447" s="3" t="str">
        <f>VLOOKUP($B447,'SUBMERSED HABITATS'!$B$15:$I$124,L$1,FALSE)</f>
        <v/>
      </c>
    </row>
    <row r="448" spans="1:12" ht="15.75" customHeight="1">
      <c r="A448">
        <f t="shared" si="11"/>
        <v>45</v>
      </c>
      <c r="B448" t="str">
        <f>VLOOKUP(A448,ACTIVITIES!$B$2:$C$110,2,FALSE)</f>
        <v>DECOMMISSIONING 45</v>
      </c>
      <c r="C448" s="1">
        <v>6</v>
      </c>
      <c r="D448" s="1" t="str">
        <f>VLOOKUP(C448,HABITATS!$F$2:$G$13,2,FALSE)</f>
        <v>HABITATS COMPLEX 6</v>
      </c>
      <c r="E448" s="1" t="str">
        <f t="shared" si="12"/>
        <v>HABITATS COMPLEX 6DECOMMISSIONING 45</v>
      </c>
      <c r="F448" s="3">
        <f>VLOOKUP($B448,'HABITATS COMPLEX 6'!$B$15:$I$124,F$1,FALSE)</f>
        <v>0</v>
      </c>
      <c r="G448" s="3">
        <f>VLOOKUP($B448,'HABITATS COMPLEX 6'!$B$15:$I$124,G$1,FALSE)</f>
        <v>0</v>
      </c>
      <c r="H448" s="3">
        <f>VLOOKUP($B448,'HABITATS COMPLEX 6'!$B$15:$I$124,H$1,FALSE)</f>
        <v>0</v>
      </c>
      <c r="I448" s="3">
        <f>VLOOKUP($B448,'HABITATS COMPLEX 6'!$B$15:$I$124,I$1,FALSE)</f>
        <v>0</v>
      </c>
      <c r="J448" s="3">
        <f>VLOOKUP($B448,'HABITATS COMPLEX 6'!$B$15:$I$124,J$1,FALSE)</f>
        <v>0</v>
      </c>
      <c r="K448" s="3">
        <f>VLOOKUP($B448,'HABITATS COMPLEX 6'!$B$15:$I$124,K$1,FALSE)</f>
        <v>0</v>
      </c>
      <c r="L448" s="3" t="str">
        <f>VLOOKUP($B448,'HABITATS COMPLEX 6'!$B$15:$I$124,L$1,FALSE)</f>
        <v/>
      </c>
    </row>
    <row r="449" spans="1:12" ht="15.75" customHeight="1">
      <c r="A449">
        <f t="shared" si="11"/>
        <v>45</v>
      </c>
      <c r="B449" t="str">
        <f>VLOOKUP(A449,ACTIVITIES!$B$2:$C$110,2,FALSE)</f>
        <v>DECOMMISSIONING 45</v>
      </c>
      <c r="C449" s="1">
        <v>7</v>
      </c>
      <c r="D449" s="1" t="str">
        <f>VLOOKUP(C449,HABITATS!$F$2:$G$13,2,FALSE)</f>
        <v>HABITATS COMPLEX 7</v>
      </c>
      <c r="E449" s="1" t="str">
        <f t="shared" si="12"/>
        <v>HABITATS COMPLEX 7DECOMMISSIONING 45</v>
      </c>
      <c r="F449" s="3">
        <f>VLOOKUP($B449,'HABITATS COMPLEX 7'!$B$15:$I$124,F$1,FALSE)</f>
        <v>0</v>
      </c>
      <c r="G449" s="3">
        <f>VLOOKUP($B449,'HABITATS COMPLEX 7'!$B$15:$I$124,G$1,FALSE)</f>
        <v>0</v>
      </c>
      <c r="H449" s="3">
        <f>VLOOKUP($B449,'HABITATS COMPLEX 7'!$B$15:$I$124,H$1,FALSE)</f>
        <v>0</v>
      </c>
      <c r="I449" s="3">
        <f>VLOOKUP($B449,'HABITATS COMPLEX 7'!$B$15:$I$124,I$1,FALSE)</f>
        <v>0</v>
      </c>
      <c r="J449" s="3">
        <f>VLOOKUP($B449,'HABITATS COMPLEX 7'!$B$15:$I$124,J$1,FALSE)</f>
        <v>0</v>
      </c>
      <c r="K449" s="3">
        <f>VLOOKUP($B449,'HABITATS COMPLEX 7'!$B$15:$I$124,K$1,FALSE)</f>
        <v>0</v>
      </c>
      <c r="L449" s="3" t="str">
        <f>VLOOKUP($B449,'HABITATS COMPLEX 7'!$B$15:$I$124,L$1,FALSE)</f>
        <v/>
      </c>
    </row>
    <row r="450" spans="1:12" ht="15.75" customHeight="1">
      <c r="A450">
        <f t="shared" si="11"/>
        <v>45</v>
      </c>
      <c r="B450" t="str">
        <f>VLOOKUP(A450,ACTIVITIES!$B$2:$C$110,2,FALSE)</f>
        <v>DECOMMISSIONING 45</v>
      </c>
      <c r="C450" s="1">
        <v>8</v>
      </c>
      <c r="D450" s="1" t="str">
        <f>VLOOKUP(C450,HABITATS!$F$2:$G$13,2,FALSE)</f>
        <v>HABITATS COMPLEX 8</v>
      </c>
      <c r="E450" s="1" t="str">
        <f t="shared" si="12"/>
        <v>HABITATS COMPLEX 8DECOMMISSIONING 45</v>
      </c>
      <c r="F450" s="3">
        <f>VLOOKUP($B450,'HABITATS COMPLEX 8'!$B$15:$I$124,F$1,FALSE)</f>
        <v>0</v>
      </c>
      <c r="G450" s="3">
        <f>VLOOKUP($B450,'HABITATS COMPLEX 8'!$B$15:$I$124,G$1,FALSE)</f>
        <v>0</v>
      </c>
      <c r="H450" s="3">
        <f>VLOOKUP($B450,'HABITATS COMPLEX 8'!$B$15:$I$124,H$1,FALSE)</f>
        <v>0</v>
      </c>
      <c r="I450" s="3">
        <f>VLOOKUP($B450,'HABITATS COMPLEX 8'!$B$15:$I$124,I$1,FALSE)</f>
        <v>0</v>
      </c>
      <c r="J450" s="3">
        <f>VLOOKUP($B450,'HABITATS COMPLEX 8'!$B$15:$I$124,J$1,FALSE)</f>
        <v>0</v>
      </c>
      <c r="K450" s="3">
        <f>VLOOKUP($B450,'HABITATS COMPLEX 8'!$B$15:$I$124,K$1,FALSE)</f>
        <v>0</v>
      </c>
      <c r="L450" s="3" t="str">
        <f>VLOOKUP($B450,'HABITATS COMPLEX 8'!$B$15:$I$124,L$1,FALSE)</f>
        <v/>
      </c>
    </row>
    <row r="451" spans="1:12" ht="15.75" customHeight="1">
      <c r="A451">
        <f t="shared" si="11"/>
        <v>45</v>
      </c>
      <c r="B451" t="str">
        <f>VLOOKUP(A451,ACTIVITIES!$B$2:$C$110,2,FALSE)</f>
        <v>DECOMMISSIONING 45</v>
      </c>
      <c r="C451" s="1">
        <v>9</v>
      </c>
      <c r="D451" s="1" t="str">
        <f>VLOOKUP(C451,HABITATS!$F$2:$G$13,2,FALSE)</f>
        <v>HABITATS COMPLEX 9</v>
      </c>
      <c r="E451" s="1" t="str">
        <f t="shared" si="12"/>
        <v>HABITATS COMPLEX 9DECOMMISSIONING 45</v>
      </c>
      <c r="F451" s="3">
        <f>VLOOKUP($B451,'HABITATS COMPLEX 9'!$B$15:$I$124,F$1,FALSE)</f>
        <v>0</v>
      </c>
      <c r="G451" s="3">
        <f>VLOOKUP($B451,'HABITATS COMPLEX 9'!$B$15:$I$124,G$1,FALSE)</f>
        <v>0</v>
      </c>
      <c r="H451" s="3">
        <f>VLOOKUP($B451,'HABITATS COMPLEX 9'!$B$15:$I$124,H$1,FALSE)</f>
        <v>0</v>
      </c>
      <c r="I451" s="3">
        <f>VLOOKUP($B451,'HABITATS COMPLEX 9'!$B$15:$I$124,I$1,FALSE)</f>
        <v>0</v>
      </c>
      <c r="J451" s="3">
        <f>VLOOKUP($B451,'HABITATS COMPLEX 9'!$B$15:$I$124,J$1,FALSE)</f>
        <v>0</v>
      </c>
      <c r="K451" s="3">
        <f>VLOOKUP($B451,'HABITATS COMPLEX 9'!$B$15:$I$124,K$1,FALSE)</f>
        <v>0</v>
      </c>
      <c r="L451" s="3" t="str">
        <f>VLOOKUP($B451,'HABITATS COMPLEX 9'!$B$15:$I$124,L$1,FALSE)</f>
        <v/>
      </c>
    </row>
    <row r="452" spans="1:12" ht="15.75" customHeight="1">
      <c r="A452">
        <f t="shared" si="11"/>
        <v>45</v>
      </c>
      <c r="B452" t="str">
        <f>VLOOKUP(A452,ACTIVITIES!$B$2:$C$110,2,FALSE)</f>
        <v>DECOMMISSIONING 45</v>
      </c>
      <c r="C452" s="1">
        <v>10</v>
      </c>
      <c r="D452" s="1" t="str">
        <f>VLOOKUP(C452,HABITATS!$F$2:$G$13,2,FALSE)</f>
        <v>HABITATS COMPLEX 10</v>
      </c>
      <c r="E452" s="1" t="str">
        <f t="shared" si="12"/>
        <v>HABITATS COMPLEX 10DECOMMISSIONING 45</v>
      </c>
      <c r="F452" s="3">
        <f>VLOOKUP($B452,'HABITATS COMPLEX 10'!$B$15:$I$124,F$1,FALSE)</f>
        <v>0</v>
      </c>
      <c r="G452" s="3">
        <f>VLOOKUP($B452,'HABITATS COMPLEX 10'!$B$15:$I$124,G$1,FALSE)</f>
        <v>0</v>
      </c>
      <c r="H452" s="3">
        <f>VLOOKUP($B452,'HABITATS COMPLEX 10'!$B$15:$I$124,H$1,FALSE)</f>
        <v>0</v>
      </c>
      <c r="I452" s="3">
        <f>VLOOKUP($B452,'HABITATS COMPLEX 10'!$B$15:$I$124,I$1,FALSE)</f>
        <v>0</v>
      </c>
      <c r="J452" s="3">
        <f>VLOOKUP($B452,'HABITATS COMPLEX 10'!$B$15:$I$124,J$1,FALSE)</f>
        <v>0</v>
      </c>
      <c r="K452" s="3">
        <f>VLOOKUP($B452,'HABITATS COMPLEX 10'!$B$15:$I$124,K$1,FALSE)</f>
        <v>0</v>
      </c>
      <c r="L452" s="3" t="str">
        <f>VLOOKUP($B452,'HABITATS COMPLEX 10'!$B$15:$I$124,L$1,FALSE)</f>
        <v/>
      </c>
    </row>
    <row r="453" spans="1:12" ht="15.75" customHeight="1">
      <c r="A453">
        <f t="shared" si="11"/>
        <v>46</v>
      </c>
      <c r="B453" t="str">
        <f>VLOOKUP(A453,ACTIVITIES!$B$2:$C$110,2,FALSE)</f>
        <v>DECOMMISSIONING 46</v>
      </c>
      <c r="C453" s="1">
        <v>1</v>
      </c>
      <c r="D453" s="1" t="str">
        <f>VLOOKUP(C453,HABITATS!$F$2:$G$13,2,FALSE)</f>
        <v>Coastal Uplands</v>
      </c>
      <c r="E453" s="1" t="str">
        <f t="shared" si="12"/>
        <v>Coastal UplandsDECOMMISSIONING 46</v>
      </c>
      <c r="F453" s="3">
        <f>VLOOKUP($B453,'COASTAL UPLANDS'!$B$15:$I$124,F$1,FALSE)</f>
        <v>0</v>
      </c>
      <c r="G453" s="3">
        <f>VLOOKUP($B453,'COASTAL UPLANDS'!$B$15:$I$124,G$1,FALSE)</f>
        <v>0</v>
      </c>
      <c r="H453" s="3">
        <f>VLOOKUP($B453,'COASTAL UPLANDS'!$B$15:$I$124,H$1,FALSE)</f>
        <v>0</v>
      </c>
      <c r="I453" s="3">
        <f>VLOOKUP($B453,'COASTAL UPLANDS'!$B$15:$I$124,I$1,FALSE)</f>
        <v>0</v>
      </c>
      <c r="J453" s="3">
        <f>VLOOKUP($B453,'COASTAL UPLANDS'!$B$15:$I$124,J$1,FALSE)</f>
        <v>0</v>
      </c>
      <c r="K453" s="3">
        <f>VLOOKUP($B453,'COASTAL UPLANDS'!$B$15:$I$124,K$1,FALSE)</f>
        <v>0</v>
      </c>
      <c r="L453" s="3" t="str">
        <f>VLOOKUP($B453,'COASTAL UPLANDS'!$B$15:$I$124,L$1,FALSE)</f>
        <v/>
      </c>
    </row>
    <row r="454" spans="1:12" ht="15.75" customHeight="1">
      <c r="A454">
        <f t="shared" si="11"/>
        <v>46</v>
      </c>
      <c r="B454" t="str">
        <f>VLOOKUP(A454,ACTIVITIES!$B$2:$C$110,2,FALSE)</f>
        <v>DECOMMISSIONING 46</v>
      </c>
      <c r="C454" s="1">
        <v>2</v>
      </c>
      <c r="D454" s="1" t="str">
        <f>VLOOKUP(C454,HABITATS!$F$2:$G$13,2,FALSE)</f>
        <v>Beaches &amp; Dunes</v>
      </c>
      <c r="E454" s="1" t="str">
        <f t="shared" si="12"/>
        <v>Beaches &amp; DunesDECOMMISSIONING 46</v>
      </c>
      <c r="F454" s="3">
        <f>VLOOKUP($B454,'BEACHES &amp; DUNES'!$B$15:$I$124,F$1,FALSE)</f>
        <v>0</v>
      </c>
      <c r="G454" s="3">
        <f>VLOOKUP($B454,'BEACHES &amp; DUNES'!$B$15:$I$124,G$1,FALSE)</f>
        <v>0</v>
      </c>
      <c r="H454" s="3">
        <f>VLOOKUP($B454,'BEACHES &amp; DUNES'!$B$15:$I$124,H$1,FALSE)</f>
        <v>0</v>
      </c>
      <c r="I454" s="3">
        <f>VLOOKUP($B454,'BEACHES &amp; DUNES'!$B$15:$I$124,I$1,FALSE)</f>
        <v>0</v>
      </c>
      <c r="J454" s="3">
        <f>VLOOKUP($B454,'BEACHES &amp; DUNES'!$B$15:$I$124,J$1,FALSE)</f>
        <v>0</v>
      </c>
      <c r="K454" s="3">
        <f>VLOOKUP($B454,'BEACHES &amp; DUNES'!$B$15:$I$124,K$1,FALSE)</f>
        <v>0</v>
      </c>
      <c r="L454" s="3" t="str">
        <f>VLOOKUP($B454,'BEACHES &amp; DUNES'!$B$15:$I$124,L$1,FALSE)</f>
        <v/>
      </c>
    </row>
    <row r="455" spans="1:12" ht="15.75" customHeight="1">
      <c r="A455">
        <f t="shared" si="11"/>
        <v>46</v>
      </c>
      <c r="B455" t="str">
        <f>VLOOKUP(A455,ACTIVITIES!$B$2:$C$110,2,FALSE)</f>
        <v>DECOMMISSIONING 46</v>
      </c>
      <c r="C455" s="1">
        <v>3</v>
      </c>
      <c r="D455" s="1" t="str">
        <f>VLOOKUP(C455,HABITATS!$F$2:$G$13,2,FALSE)</f>
        <v>Tidal flats &amp; Rocky Intertidal</v>
      </c>
      <c r="E455" s="1" t="str">
        <f t="shared" si="12"/>
        <v>Tidal flats &amp; Rocky IntertidalDECOMMISSIONING 46</v>
      </c>
      <c r="F455" s="3">
        <f>VLOOKUP($B455,'TIDAL FLATS &amp; ROCKY INTERTIDAL'!$B$15:$I$124,F$1,FALSE)</f>
        <v>0</v>
      </c>
      <c r="G455" s="3">
        <f>VLOOKUP($B455,'TIDAL FLATS &amp; ROCKY INTERTIDAL'!$B$15:$I$124,G$1,FALSE)</f>
        <v>0</v>
      </c>
      <c r="H455" s="3">
        <f>VLOOKUP($B455,'TIDAL FLATS &amp; ROCKY INTERTIDAL'!$B$15:$I$124,H$1,FALSE)</f>
        <v>0</v>
      </c>
      <c r="I455" s="3">
        <f>VLOOKUP($B455,'TIDAL FLATS &amp; ROCKY INTERTIDAL'!$B$15:$I$124,I$1,FALSE)</f>
        <v>0</v>
      </c>
      <c r="J455" s="3">
        <f>VLOOKUP($B455,'TIDAL FLATS &amp; ROCKY INTERTIDAL'!$B$15:$I$124,J$1,FALSE)</f>
        <v>0</v>
      </c>
      <c r="K455" s="3">
        <f>VLOOKUP($B455,'TIDAL FLATS &amp; ROCKY INTERTIDAL'!$B$15:$I$124,K$1,FALSE)</f>
        <v>0</v>
      </c>
      <c r="L455" s="3" t="str">
        <f>VLOOKUP($B455,'TIDAL FLATS &amp; ROCKY INTERTIDAL'!$B$15:$I$124,L$1,FALSE)</f>
        <v/>
      </c>
    </row>
    <row r="456" spans="1:12" ht="15.75" customHeight="1">
      <c r="A456">
        <f t="shared" si="11"/>
        <v>46</v>
      </c>
      <c r="B456" t="str">
        <f>VLOOKUP(A456,ACTIVITIES!$B$2:$C$110,2,FALSE)</f>
        <v>DECOMMISSIONING 46</v>
      </c>
      <c r="C456" s="1">
        <v>4</v>
      </c>
      <c r="D456" s="1" t="str">
        <f>VLOOKUP(C456,HABITATS!$F$2:$G$13,2,FALSE)</f>
        <v>Marshes</v>
      </c>
      <c r="E456" s="1" t="str">
        <f t="shared" si="12"/>
        <v>MarshesDECOMMISSIONING 46</v>
      </c>
      <c r="F456" s="3">
        <f>VLOOKUP($B456,MARSHES!$B$15:$I$124,F$1,FALSE)</f>
        <v>0</v>
      </c>
      <c r="G456" s="3">
        <f>VLOOKUP($B456,MARSHES!$B$15:$I$124,G$1,FALSE)</f>
        <v>0</v>
      </c>
      <c r="H456" s="3">
        <f>VLOOKUP($B456,MARSHES!$B$15:$I$124,H$1,FALSE)</f>
        <v>0</v>
      </c>
      <c r="I456" s="3">
        <f>VLOOKUP($B456,MARSHES!$B$15:$I$124,I$1,FALSE)</f>
        <v>0</v>
      </c>
      <c r="J456" s="3">
        <f>VLOOKUP($B456,MARSHES!$B$15:$I$124,J$1,FALSE)</f>
        <v>0</v>
      </c>
      <c r="K456" s="3">
        <f>VLOOKUP($B456,MARSHES!$B$15:$I$124,K$1,FALSE)</f>
        <v>0</v>
      </c>
      <c r="L456" s="3" t="str">
        <f>VLOOKUP($B456,MARSHES!$B$15:$I$124,L$1,FALSE)</f>
        <v/>
      </c>
    </row>
    <row r="457" spans="1:12" ht="15.75" customHeight="1">
      <c r="A457">
        <f t="shared" si="11"/>
        <v>46</v>
      </c>
      <c r="B457" t="str">
        <f>VLOOKUP(A457,ACTIVITIES!$B$2:$C$110,2,FALSE)</f>
        <v>DECOMMISSIONING 46</v>
      </c>
      <c r="C457" s="1">
        <v>5</v>
      </c>
      <c r="D457" s="1" t="str">
        <f>VLOOKUP(C457,HABITATS!$F$2:$G$13,2,FALSE)</f>
        <v>Submersed Habitats</v>
      </c>
      <c r="E457" s="1" t="str">
        <f t="shared" si="12"/>
        <v>Submersed HabitatsDECOMMISSIONING 46</v>
      </c>
      <c r="F457" s="3">
        <f>VLOOKUP($B457,'SUBMERSED HABITATS'!$B$15:$I$124,F$1,FALSE)</f>
        <v>0</v>
      </c>
      <c r="G457" s="3">
        <f>VLOOKUP($B457,'SUBMERSED HABITATS'!$B$15:$I$124,G$1,FALSE)</f>
        <v>0</v>
      </c>
      <c r="H457" s="3">
        <f>VLOOKUP($B457,'SUBMERSED HABITATS'!$B$15:$I$124,H$1,FALSE)</f>
        <v>0</v>
      </c>
      <c r="I457" s="3">
        <f>VLOOKUP($B457,'SUBMERSED HABITATS'!$B$15:$I$124,I$1,FALSE)</f>
        <v>0</v>
      </c>
      <c r="J457" s="3">
        <f>VLOOKUP($B457,'SUBMERSED HABITATS'!$B$15:$I$124,J$1,FALSE)</f>
        <v>0</v>
      </c>
      <c r="K457" s="3">
        <f>VLOOKUP($B457,'SUBMERSED HABITATS'!$B$15:$I$124,K$1,FALSE)</f>
        <v>0</v>
      </c>
      <c r="L457" s="3" t="str">
        <f>VLOOKUP($B457,'SUBMERSED HABITATS'!$B$15:$I$124,L$1,FALSE)</f>
        <v/>
      </c>
    </row>
    <row r="458" spans="1:12" ht="15.75" customHeight="1">
      <c r="A458">
        <f t="shared" si="11"/>
        <v>46</v>
      </c>
      <c r="B458" t="str">
        <f>VLOOKUP(A458,ACTIVITIES!$B$2:$C$110,2,FALSE)</f>
        <v>DECOMMISSIONING 46</v>
      </c>
      <c r="C458" s="1">
        <v>6</v>
      </c>
      <c r="D458" s="1" t="str">
        <f>VLOOKUP(C458,HABITATS!$F$2:$G$13,2,FALSE)</f>
        <v>HABITATS COMPLEX 6</v>
      </c>
      <c r="E458" s="1" t="str">
        <f t="shared" si="12"/>
        <v>HABITATS COMPLEX 6DECOMMISSIONING 46</v>
      </c>
      <c r="F458" s="3">
        <f>VLOOKUP($B458,'HABITATS COMPLEX 6'!$B$15:$I$124,F$1,FALSE)</f>
        <v>0</v>
      </c>
      <c r="G458" s="3">
        <f>VLOOKUP($B458,'HABITATS COMPLEX 6'!$B$15:$I$124,G$1,FALSE)</f>
        <v>0</v>
      </c>
      <c r="H458" s="3">
        <f>VLOOKUP($B458,'HABITATS COMPLEX 6'!$B$15:$I$124,H$1,FALSE)</f>
        <v>0</v>
      </c>
      <c r="I458" s="3">
        <f>VLOOKUP($B458,'HABITATS COMPLEX 6'!$B$15:$I$124,I$1,FALSE)</f>
        <v>0</v>
      </c>
      <c r="J458" s="3">
        <f>VLOOKUP($B458,'HABITATS COMPLEX 6'!$B$15:$I$124,J$1,FALSE)</f>
        <v>0</v>
      </c>
      <c r="K458" s="3">
        <f>VLOOKUP($B458,'HABITATS COMPLEX 6'!$B$15:$I$124,K$1,FALSE)</f>
        <v>0</v>
      </c>
      <c r="L458" s="3" t="str">
        <f>VLOOKUP($B458,'HABITATS COMPLEX 6'!$B$15:$I$124,L$1,FALSE)</f>
        <v/>
      </c>
    </row>
    <row r="459" spans="1:12" ht="15.75" customHeight="1">
      <c r="A459">
        <f t="shared" si="11"/>
        <v>46</v>
      </c>
      <c r="B459" t="str">
        <f>VLOOKUP(A459,ACTIVITIES!$B$2:$C$110,2,FALSE)</f>
        <v>DECOMMISSIONING 46</v>
      </c>
      <c r="C459" s="1">
        <v>7</v>
      </c>
      <c r="D459" s="1" t="str">
        <f>VLOOKUP(C459,HABITATS!$F$2:$G$13,2,FALSE)</f>
        <v>HABITATS COMPLEX 7</v>
      </c>
      <c r="E459" s="1" t="str">
        <f t="shared" si="12"/>
        <v>HABITATS COMPLEX 7DECOMMISSIONING 46</v>
      </c>
      <c r="F459" s="3">
        <f>VLOOKUP($B459,'HABITATS COMPLEX 7'!$B$15:$I$124,F$1,FALSE)</f>
        <v>0</v>
      </c>
      <c r="G459" s="3">
        <f>VLOOKUP($B459,'HABITATS COMPLEX 7'!$B$15:$I$124,G$1,FALSE)</f>
        <v>0</v>
      </c>
      <c r="H459" s="3">
        <f>VLOOKUP($B459,'HABITATS COMPLEX 7'!$B$15:$I$124,H$1,FALSE)</f>
        <v>0</v>
      </c>
      <c r="I459" s="3">
        <f>VLOOKUP($B459,'HABITATS COMPLEX 7'!$B$15:$I$124,I$1,FALSE)</f>
        <v>0</v>
      </c>
      <c r="J459" s="3">
        <f>VLOOKUP($B459,'HABITATS COMPLEX 7'!$B$15:$I$124,J$1,FALSE)</f>
        <v>0</v>
      </c>
      <c r="K459" s="3">
        <f>VLOOKUP($B459,'HABITATS COMPLEX 7'!$B$15:$I$124,K$1,FALSE)</f>
        <v>0</v>
      </c>
      <c r="L459" s="3" t="str">
        <f>VLOOKUP($B459,'HABITATS COMPLEX 7'!$B$15:$I$124,L$1,FALSE)</f>
        <v/>
      </c>
    </row>
    <row r="460" spans="1:12" ht="15.75" customHeight="1">
      <c r="A460">
        <f t="shared" si="11"/>
        <v>46</v>
      </c>
      <c r="B460" t="str">
        <f>VLOOKUP(A460,ACTIVITIES!$B$2:$C$110,2,FALSE)</f>
        <v>DECOMMISSIONING 46</v>
      </c>
      <c r="C460" s="1">
        <v>8</v>
      </c>
      <c r="D460" s="1" t="str">
        <f>VLOOKUP(C460,HABITATS!$F$2:$G$13,2,FALSE)</f>
        <v>HABITATS COMPLEX 8</v>
      </c>
      <c r="E460" s="1" t="str">
        <f t="shared" si="12"/>
        <v>HABITATS COMPLEX 8DECOMMISSIONING 46</v>
      </c>
      <c r="F460" s="3">
        <f>VLOOKUP($B460,'HABITATS COMPLEX 8'!$B$15:$I$124,F$1,FALSE)</f>
        <v>0</v>
      </c>
      <c r="G460" s="3">
        <f>VLOOKUP($B460,'HABITATS COMPLEX 8'!$B$15:$I$124,G$1,FALSE)</f>
        <v>0</v>
      </c>
      <c r="H460" s="3">
        <f>VLOOKUP($B460,'HABITATS COMPLEX 8'!$B$15:$I$124,H$1,FALSE)</f>
        <v>0</v>
      </c>
      <c r="I460" s="3">
        <f>VLOOKUP($B460,'HABITATS COMPLEX 8'!$B$15:$I$124,I$1,FALSE)</f>
        <v>0</v>
      </c>
      <c r="J460" s="3">
        <f>VLOOKUP($B460,'HABITATS COMPLEX 8'!$B$15:$I$124,J$1,FALSE)</f>
        <v>0</v>
      </c>
      <c r="K460" s="3">
        <f>VLOOKUP($B460,'HABITATS COMPLEX 8'!$B$15:$I$124,K$1,FALSE)</f>
        <v>0</v>
      </c>
      <c r="L460" s="3" t="str">
        <f>VLOOKUP($B460,'HABITATS COMPLEX 8'!$B$15:$I$124,L$1,FALSE)</f>
        <v/>
      </c>
    </row>
    <row r="461" spans="1:12" ht="15.75" customHeight="1">
      <c r="A461">
        <f t="shared" si="11"/>
        <v>46</v>
      </c>
      <c r="B461" t="str">
        <f>VLOOKUP(A461,ACTIVITIES!$B$2:$C$110,2,FALSE)</f>
        <v>DECOMMISSIONING 46</v>
      </c>
      <c r="C461" s="1">
        <v>9</v>
      </c>
      <c r="D461" s="1" t="str">
        <f>VLOOKUP(C461,HABITATS!$F$2:$G$13,2,FALSE)</f>
        <v>HABITATS COMPLEX 9</v>
      </c>
      <c r="E461" s="1" t="str">
        <f t="shared" si="12"/>
        <v>HABITATS COMPLEX 9DECOMMISSIONING 46</v>
      </c>
      <c r="F461" s="3">
        <f>VLOOKUP($B461,'HABITATS COMPLEX 9'!$B$15:$I$124,F$1,FALSE)</f>
        <v>0</v>
      </c>
      <c r="G461" s="3">
        <f>VLOOKUP($B461,'HABITATS COMPLEX 9'!$B$15:$I$124,G$1,FALSE)</f>
        <v>0</v>
      </c>
      <c r="H461" s="3">
        <f>VLOOKUP($B461,'HABITATS COMPLEX 9'!$B$15:$I$124,H$1,FALSE)</f>
        <v>0</v>
      </c>
      <c r="I461" s="3">
        <f>VLOOKUP($B461,'HABITATS COMPLEX 9'!$B$15:$I$124,I$1,FALSE)</f>
        <v>0</v>
      </c>
      <c r="J461" s="3">
        <f>VLOOKUP($B461,'HABITATS COMPLEX 9'!$B$15:$I$124,J$1,FALSE)</f>
        <v>0</v>
      </c>
      <c r="K461" s="3">
        <f>VLOOKUP($B461,'HABITATS COMPLEX 9'!$B$15:$I$124,K$1,FALSE)</f>
        <v>0</v>
      </c>
      <c r="L461" s="3" t="str">
        <f>VLOOKUP($B461,'HABITATS COMPLEX 9'!$B$15:$I$124,L$1,FALSE)</f>
        <v/>
      </c>
    </row>
    <row r="462" spans="1:12" ht="15.75" customHeight="1">
      <c r="A462">
        <f t="shared" ref="A462:A512" si="13">A452+1</f>
        <v>46</v>
      </c>
      <c r="B462" t="str">
        <f>VLOOKUP(A462,ACTIVITIES!$B$2:$C$110,2,FALSE)</f>
        <v>DECOMMISSIONING 46</v>
      </c>
      <c r="C462" s="1">
        <v>10</v>
      </c>
      <c r="D462" s="1" t="str">
        <f>VLOOKUP(C462,HABITATS!$F$2:$G$13,2,FALSE)</f>
        <v>HABITATS COMPLEX 10</v>
      </c>
      <c r="E462" s="1" t="str">
        <f t="shared" si="12"/>
        <v>HABITATS COMPLEX 10DECOMMISSIONING 46</v>
      </c>
      <c r="F462" s="3">
        <f>VLOOKUP($B462,'HABITATS COMPLEX 10'!$B$15:$I$124,F$1,FALSE)</f>
        <v>0</v>
      </c>
      <c r="G462" s="3">
        <f>VLOOKUP($B462,'HABITATS COMPLEX 10'!$B$15:$I$124,G$1,FALSE)</f>
        <v>0</v>
      </c>
      <c r="H462" s="3">
        <f>VLOOKUP($B462,'HABITATS COMPLEX 10'!$B$15:$I$124,H$1,FALSE)</f>
        <v>0</v>
      </c>
      <c r="I462" s="3">
        <f>VLOOKUP($B462,'HABITATS COMPLEX 10'!$B$15:$I$124,I$1,FALSE)</f>
        <v>0</v>
      </c>
      <c r="J462" s="3">
        <f>VLOOKUP($B462,'HABITATS COMPLEX 10'!$B$15:$I$124,J$1,FALSE)</f>
        <v>0</v>
      </c>
      <c r="K462" s="3">
        <f>VLOOKUP($B462,'HABITATS COMPLEX 10'!$B$15:$I$124,K$1,FALSE)</f>
        <v>0</v>
      </c>
      <c r="L462" s="3" t="str">
        <f>VLOOKUP($B462,'HABITATS COMPLEX 10'!$B$15:$I$124,L$1,FALSE)</f>
        <v/>
      </c>
    </row>
    <row r="463" spans="1:12" ht="15.75" customHeight="1">
      <c r="A463">
        <f t="shared" si="13"/>
        <v>47</v>
      </c>
      <c r="B463" t="str">
        <f>VLOOKUP(A463,ACTIVITIES!$B$2:$C$110,2,FALSE)</f>
        <v>DECOMMISSIONING 47</v>
      </c>
      <c r="C463" s="1">
        <v>1</v>
      </c>
      <c r="D463" s="1" t="str">
        <f>VLOOKUP(C463,HABITATS!$F$2:$G$13,2,FALSE)</f>
        <v>Coastal Uplands</v>
      </c>
      <c r="E463" s="1" t="str">
        <f t="shared" si="12"/>
        <v>Coastal UplandsDECOMMISSIONING 47</v>
      </c>
      <c r="F463" s="3">
        <f>VLOOKUP($B463,'COASTAL UPLANDS'!$B$15:$I$124,F$1,FALSE)</f>
        <v>0</v>
      </c>
      <c r="G463" s="3">
        <f>VLOOKUP($B463,'COASTAL UPLANDS'!$B$15:$I$124,G$1,FALSE)</f>
        <v>0</v>
      </c>
      <c r="H463" s="3">
        <f>VLOOKUP($B463,'COASTAL UPLANDS'!$B$15:$I$124,H$1,FALSE)</f>
        <v>0</v>
      </c>
      <c r="I463" s="3">
        <f>VLOOKUP($B463,'COASTAL UPLANDS'!$B$15:$I$124,I$1,FALSE)</f>
        <v>0</v>
      </c>
      <c r="J463" s="3">
        <f>VLOOKUP($B463,'COASTAL UPLANDS'!$B$15:$I$124,J$1,FALSE)</f>
        <v>0</v>
      </c>
      <c r="K463" s="3">
        <f>VLOOKUP($B463,'COASTAL UPLANDS'!$B$15:$I$124,K$1,FALSE)</f>
        <v>0</v>
      </c>
      <c r="L463" s="3" t="str">
        <f>VLOOKUP($B463,'COASTAL UPLANDS'!$B$15:$I$124,L$1,FALSE)</f>
        <v/>
      </c>
    </row>
    <row r="464" spans="1:12" ht="15.75" customHeight="1">
      <c r="A464">
        <f t="shared" si="13"/>
        <v>47</v>
      </c>
      <c r="B464" t="str">
        <f>VLOOKUP(A464,ACTIVITIES!$B$2:$C$110,2,FALSE)</f>
        <v>DECOMMISSIONING 47</v>
      </c>
      <c r="C464" s="1">
        <v>2</v>
      </c>
      <c r="D464" s="1" t="str">
        <f>VLOOKUP(C464,HABITATS!$F$2:$G$13,2,FALSE)</f>
        <v>Beaches &amp; Dunes</v>
      </c>
      <c r="E464" s="1" t="str">
        <f t="shared" si="12"/>
        <v>Beaches &amp; DunesDECOMMISSIONING 47</v>
      </c>
      <c r="F464" s="3">
        <f>VLOOKUP($B464,'BEACHES &amp; DUNES'!$B$15:$I$124,F$1,FALSE)</f>
        <v>0</v>
      </c>
      <c r="G464" s="3">
        <f>VLOOKUP($B464,'BEACHES &amp; DUNES'!$B$15:$I$124,G$1,FALSE)</f>
        <v>0</v>
      </c>
      <c r="H464" s="3">
        <f>VLOOKUP($B464,'BEACHES &amp; DUNES'!$B$15:$I$124,H$1,FALSE)</f>
        <v>0</v>
      </c>
      <c r="I464" s="3">
        <f>VLOOKUP($B464,'BEACHES &amp; DUNES'!$B$15:$I$124,I$1,FALSE)</f>
        <v>0</v>
      </c>
      <c r="J464" s="3">
        <f>VLOOKUP($B464,'BEACHES &amp; DUNES'!$B$15:$I$124,J$1,FALSE)</f>
        <v>0</v>
      </c>
      <c r="K464" s="3">
        <f>VLOOKUP($B464,'BEACHES &amp; DUNES'!$B$15:$I$124,K$1,FALSE)</f>
        <v>0</v>
      </c>
      <c r="L464" s="3" t="str">
        <f>VLOOKUP($B464,'BEACHES &amp; DUNES'!$B$15:$I$124,L$1,FALSE)</f>
        <v/>
      </c>
    </row>
    <row r="465" spans="1:12" ht="15.75" customHeight="1">
      <c r="A465">
        <f t="shared" si="13"/>
        <v>47</v>
      </c>
      <c r="B465" t="str">
        <f>VLOOKUP(A465,ACTIVITIES!$B$2:$C$110,2,FALSE)</f>
        <v>DECOMMISSIONING 47</v>
      </c>
      <c r="C465" s="1">
        <v>3</v>
      </c>
      <c r="D465" s="1" t="str">
        <f>VLOOKUP(C465,HABITATS!$F$2:$G$13,2,FALSE)</f>
        <v>Tidal flats &amp; Rocky Intertidal</v>
      </c>
      <c r="E465" s="1" t="str">
        <f t="shared" si="12"/>
        <v>Tidal flats &amp; Rocky IntertidalDECOMMISSIONING 47</v>
      </c>
      <c r="F465" s="3">
        <f>VLOOKUP($B465,'TIDAL FLATS &amp; ROCKY INTERTIDAL'!$B$15:$I$124,F$1,FALSE)</f>
        <v>0</v>
      </c>
      <c r="G465" s="3">
        <f>VLOOKUP($B465,'TIDAL FLATS &amp; ROCKY INTERTIDAL'!$B$15:$I$124,G$1,FALSE)</f>
        <v>0</v>
      </c>
      <c r="H465" s="3">
        <f>VLOOKUP($B465,'TIDAL FLATS &amp; ROCKY INTERTIDAL'!$B$15:$I$124,H$1,FALSE)</f>
        <v>0</v>
      </c>
      <c r="I465" s="3">
        <f>VLOOKUP($B465,'TIDAL FLATS &amp; ROCKY INTERTIDAL'!$B$15:$I$124,I$1,FALSE)</f>
        <v>0</v>
      </c>
      <c r="J465" s="3">
        <f>VLOOKUP($B465,'TIDAL FLATS &amp; ROCKY INTERTIDAL'!$B$15:$I$124,J$1,FALSE)</f>
        <v>0</v>
      </c>
      <c r="K465" s="3">
        <f>VLOOKUP($B465,'TIDAL FLATS &amp; ROCKY INTERTIDAL'!$B$15:$I$124,K$1,FALSE)</f>
        <v>0</v>
      </c>
      <c r="L465" s="3" t="str">
        <f>VLOOKUP($B465,'TIDAL FLATS &amp; ROCKY INTERTIDAL'!$B$15:$I$124,L$1,FALSE)</f>
        <v/>
      </c>
    </row>
    <row r="466" spans="1:12" ht="15.75" customHeight="1">
      <c r="A466">
        <f t="shared" si="13"/>
        <v>47</v>
      </c>
      <c r="B466" t="str">
        <f>VLOOKUP(A466,ACTIVITIES!$B$2:$C$110,2,FALSE)</f>
        <v>DECOMMISSIONING 47</v>
      </c>
      <c r="C466" s="1">
        <v>4</v>
      </c>
      <c r="D466" s="1" t="str">
        <f>VLOOKUP(C466,HABITATS!$F$2:$G$13,2,FALSE)</f>
        <v>Marshes</v>
      </c>
      <c r="E466" s="1" t="str">
        <f t="shared" si="12"/>
        <v>MarshesDECOMMISSIONING 47</v>
      </c>
      <c r="F466" s="3">
        <f>VLOOKUP($B466,MARSHES!$B$15:$I$124,F$1,FALSE)</f>
        <v>0</v>
      </c>
      <c r="G466" s="3">
        <f>VLOOKUP($B466,MARSHES!$B$15:$I$124,G$1,FALSE)</f>
        <v>0</v>
      </c>
      <c r="H466" s="3">
        <f>VLOOKUP($B466,MARSHES!$B$15:$I$124,H$1,FALSE)</f>
        <v>0</v>
      </c>
      <c r="I466" s="3">
        <f>VLOOKUP($B466,MARSHES!$B$15:$I$124,I$1,FALSE)</f>
        <v>0</v>
      </c>
      <c r="J466" s="3">
        <f>VLOOKUP($B466,MARSHES!$B$15:$I$124,J$1,FALSE)</f>
        <v>0</v>
      </c>
      <c r="K466" s="3">
        <f>VLOOKUP($B466,MARSHES!$B$15:$I$124,K$1,FALSE)</f>
        <v>0</v>
      </c>
      <c r="L466" s="3" t="str">
        <f>VLOOKUP($B466,MARSHES!$B$15:$I$124,L$1,FALSE)</f>
        <v/>
      </c>
    </row>
    <row r="467" spans="1:12" ht="15.75" customHeight="1">
      <c r="A467">
        <f t="shared" si="13"/>
        <v>47</v>
      </c>
      <c r="B467" t="str">
        <f>VLOOKUP(A467,ACTIVITIES!$B$2:$C$110,2,FALSE)</f>
        <v>DECOMMISSIONING 47</v>
      </c>
      <c r="C467" s="1">
        <v>5</v>
      </c>
      <c r="D467" s="1" t="str">
        <f>VLOOKUP(C467,HABITATS!$F$2:$G$13,2,FALSE)</f>
        <v>Submersed Habitats</v>
      </c>
      <c r="E467" s="1" t="str">
        <f t="shared" si="12"/>
        <v>Submersed HabitatsDECOMMISSIONING 47</v>
      </c>
      <c r="F467" s="3">
        <f>VLOOKUP($B467,'SUBMERSED HABITATS'!$B$15:$I$124,F$1,FALSE)</f>
        <v>0</v>
      </c>
      <c r="G467" s="3">
        <f>VLOOKUP($B467,'SUBMERSED HABITATS'!$B$15:$I$124,G$1,FALSE)</f>
        <v>0</v>
      </c>
      <c r="H467" s="3">
        <f>VLOOKUP($B467,'SUBMERSED HABITATS'!$B$15:$I$124,H$1,FALSE)</f>
        <v>0</v>
      </c>
      <c r="I467" s="3">
        <f>VLOOKUP($B467,'SUBMERSED HABITATS'!$B$15:$I$124,I$1,FALSE)</f>
        <v>0</v>
      </c>
      <c r="J467" s="3">
        <f>VLOOKUP($B467,'SUBMERSED HABITATS'!$B$15:$I$124,J$1,FALSE)</f>
        <v>0</v>
      </c>
      <c r="K467" s="3">
        <f>VLOOKUP($B467,'SUBMERSED HABITATS'!$B$15:$I$124,K$1,FALSE)</f>
        <v>0</v>
      </c>
      <c r="L467" s="3" t="str">
        <f>VLOOKUP($B467,'SUBMERSED HABITATS'!$B$15:$I$124,L$1,FALSE)</f>
        <v/>
      </c>
    </row>
    <row r="468" spans="1:12" ht="15.75" customHeight="1">
      <c r="A468">
        <f t="shared" si="13"/>
        <v>47</v>
      </c>
      <c r="B468" t="str">
        <f>VLOOKUP(A468,ACTIVITIES!$B$2:$C$110,2,FALSE)</f>
        <v>DECOMMISSIONING 47</v>
      </c>
      <c r="C468" s="1">
        <v>6</v>
      </c>
      <c r="D468" s="1" t="str">
        <f>VLOOKUP(C468,HABITATS!$F$2:$G$13,2,FALSE)</f>
        <v>HABITATS COMPLEX 6</v>
      </c>
      <c r="E468" s="1" t="str">
        <f t="shared" si="12"/>
        <v>HABITATS COMPLEX 6DECOMMISSIONING 47</v>
      </c>
      <c r="F468" s="3">
        <f>VLOOKUP($B468,'HABITATS COMPLEX 6'!$B$15:$I$124,F$1,FALSE)</f>
        <v>0</v>
      </c>
      <c r="G468" s="3">
        <f>VLOOKUP($B468,'HABITATS COMPLEX 6'!$B$15:$I$124,G$1,FALSE)</f>
        <v>0</v>
      </c>
      <c r="H468" s="3">
        <f>VLOOKUP($B468,'HABITATS COMPLEX 6'!$B$15:$I$124,H$1,FALSE)</f>
        <v>0</v>
      </c>
      <c r="I468" s="3">
        <f>VLOOKUP($B468,'HABITATS COMPLEX 6'!$B$15:$I$124,I$1,FALSE)</f>
        <v>0</v>
      </c>
      <c r="J468" s="3">
        <f>VLOOKUP($B468,'HABITATS COMPLEX 6'!$B$15:$I$124,J$1,FALSE)</f>
        <v>0</v>
      </c>
      <c r="K468" s="3">
        <f>VLOOKUP($B468,'HABITATS COMPLEX 6'!$B$15:$I$124,K$1,FALSE)</f>
        <v>0</v>
      </c>
      <c r="L468" s="3" t="str">
        <f>VLOOKUP($B468,'HABITATS COMPLEX 6'!$B$15:$I$124,L$1,FALSE)</f>
        <v/>
      </c>
    </row>
    <row r="469" spans="1:12" ht="15.75" customHeight="1">
      <c r="A469">
        <f t="shared" si="13"/>
        <v>47</v>
      </c>
      <c r="B469" t="str">
        <f>VLOOKUP(A469,ACTIVITIES!$B$2:$C$110,2,FALSE)</f>
        <v>DECOMMISSIONING 47</v>
      </c>
      <c r="C469" s="1">
        <v>7</v>
      </c>
      <c r="D469" s="1" t="str">
        <f>VLOOKUP(C469,HABITATS!$F$2:$G$13,2,FALSE)</f>
        <v>HABITATS COMPLEX 7</v>
      </c>
      <c r="E469" s="1" t="str">
        <f t="shared" si="12"/>
        <v>HABITATS COMPLEX 7DECOMMISSIONING 47</v>
      </c>
      <c r="F469" s="3">
        <f>VLOOKUP($B469,'HABITATS COMPLEX 7'!$B$15:$I$124,F$1,FALSE)</f>
        <v>0</v>
      </c>
      <c r="G469" s="3">
        <f>VLOOKUP($B469,'HABITATS COMPLEX 7'!$B$15:$I$124,G$1,FALSE)</f>
        <v>0</v>
      </c>
      <c r="H469" s="3">
        <f>VLOOKUP($B469,'HABITATS COMPLEX 7'!$B$15:$I$124,H$1,FALSE)</f>
        <v>0</v>
      </c>
      <c r="I469" s="3">
        <f>VLOOKUP($B469,'HABITATS COMPLEX 7'!$B$15:$I$124,I$1,FALSE)</f>
        <v>0</v>
      </c>
      <c r="J469" s="3">
        <f>VLOOKUP($B469,'HABITATS COMPLEX 7'!$B$15:$I$124,J$1,FALSE)</f>
        <v>0</v>
      </c>
      <c r="K469" s="3">
        <f>VLOOKUP($B469,'HABITATS COMPLEX 7'!$B$15:$I$124,K$1,FALSE)</f>
        <v>0</v>
      </c>
      <c r="L469" s="3" t="str">
        <f>VLOOKUP($B469,'HABITATS COMPLEX 7'!$B$15:$I$124,L$1,FALSE)</f>
        <v/>
      </c>
    </row>
    <row r="470" spans="1:12" ht="15.75" customHeight="1">
      <c r="A470">
        <f t="shared" si="13"/>
        <v>47</v>
      </c>
      <c r="B470" t="str">
        <f>VLOOKUP(A470,ACTIVITIES!$B$2:$C$110,2,FALSE)</f>
        <v>DECOMMISSIONING 47</v>
      </c>
      <c r="C470" s="1">
        <v>8</v>
      </c>
      <c r="D470" s="1" t="str">
        <f>VLOOKUP(C470,HABITATS!$F$2:$G$13,2,FALSE)</f>
        <v>HABITATS COMPLEX 8</v>
      </c>
      <c r="E470" s="1" t="str">
        <f t="shared" si="12"/>
        <v>HABITATS COMPLEX 8DECOMMISSIONING 47</v>
      </c>
      <c r="F470" s="3">
        <f>VLOOKUP($B470,'HABITATS COMPLEX 8'!$B$15:$I$124,F$1,FALSE)</f>
        <v>0</v>
      </c>
      <c r="G470" s="3">
        <f>VLOOKUP($B470,'HABITATS COMPLEX 8'!$B$15:$I$124,G$1,FALSE)</f>
        <v>0</v>
      </c>
      <c r="H470" s="3">
        <f>VLOOKUP($B470,'HABITATS COMPLEX 8'!$B$15:$I$124,H$1,FALSE)</f>
        <v>0</v>
      </c>
      <c r="I470" s="3">
        <f>VLOOKUP($B470,'HABITATS COMPLEX 8'!$B$15:$I$124,I$1,FALSE)</f>
        <v>0</v>
      </c>
      <c r="J470" s="3">
        <f>VLOOKUP($B470,'HABITATS COMPLEX 8'!$B$15:$I$124,J$1,FALSE)</f>
        <v>0</v>
      </c>
      <c r="K470" s="3">
        <f>VLOOKUP($B470,'HABITATS COMPLEX 8'!$B$15:$I$124,K$1,FALSE)</f>
        <v>0</v>
      </c>
      <c r="L470" s="3" t="str">
        <f>VLOOKUP($B470,'HABITATS COMPLEX 8'!$B$15:$I$124,L$1,FALSE)</f>
        <v/>
      </c>
    </row>
    <row r="471" spans="1:12" ht="15.75" customHeight="1">
      <c r="A471">
        <f t="shared" si="13"/>
        <v>47</v>
      </c>
      <c r="B471" t="str">
        <f>VLOOKUP(A471,ACTIVITIES!$B$2:$C$110,2,FALSE)</f>
        <v>DECOMMISSIONING 47</v>
      </c>
      <c r="C471" s="1">
        <v>9</v>
      </c>
      <c r="D471" s="1" t="str">
        <f>VLOOKUP(C471,HABITATS!$F$2:$G$13,2,FALSE)</f>
        <v>HABITATS COMPLEX 9</v>
      </c>
      <c r="E471" s="1" t="str">
        <f t="shared" si="12"/>
        <v>HABITATS COMPLEX 9DECOMMISSIONING 47</v>
      </c>
      <c r="F471" s="3">
        <f>VLOOKUP($B471,'HABITATS COMPLEX 9'!$B$15:$I$124,F$1,FALSE)</f>
        <v>0</v>
      </c>
      <c r="G471" s="3">
        <f>VLOOKUP($B471,'HABITATS COMPLEX 9'!$B$15:$I$124,G$1,FALSE)</f>
        <v>0</v>
      </c>
      <c r="H471" s="3">
        <f>VLOOKUP($B471,'HABITATS COMPLEX 9'!$B$15:$I$124,H$1,FALSE)</f>
        <v>0</v>
      </c>
      <c r="I471" s="3">
        <f>VLOOKUP($B471,'HABITATS COMPLEX 9'!$B$15:$I$124,I$1,FALSE)</f>
        <v>0</v>
      </c>
      <c r="J471" s="3">
        <f>VLOOKUP($B471,'HABITATS COMPLEX 9'!$B$15:$I$124,J$1,FALSE)</f>
        <v>0</v>
      </c>
      <c r="K471" s="3">
        <f>VLOOKUP($B471,'HABITATS COMPLEX 9'!$B$15:$I$124,K$1,FALSE)</f>
        <v>0</v>
      </c>
      <c r="L471" s="3" t="str">
        <f>VLOOKUP($B471,'HABITATS COMPLEX 9'!$B$15:$I$124,L$1,FALSE)</f>
        <v/>
      </c>
    </row>
    <row r="472" spans="1:12" ht="15.75" customHeight="1">
      <c r="A472">
        <f t="shared" si="13"/>
        <v>47</v>
      </c>
      <c r="B472" t="str">
        <f>VLOOKUP(A472,ACTIVITIES!$B$2:$C$110,2,FALSE)</f>
        <v>DECOMMISSIONING 47</v>
      </c>
      <c r="C472" s="1">
        <v>10</v>
      </c>
      <c r="D472" s="1" t="str">
        <f>VLOOKUP(C472,HABITATS!$F$2:$G$13,2,FALSE)</f>
        <v>HABITATS COMPLEX 10</v>
      </c>
      <c r="E472" s="1" t="str">
        <f t="shared" si="12"/>
        <v>HABITATS COMPLEX 10DECOMMISSIONING 47</v>
      </c>
      <c r="F472" s="3">
        <f>VLOOKUP($B472,'HABITATS COMPLEX 10'!$B$15:$I$124,F$1,FALSE)</f>
        <v>0</v>
      </c>
      <c r="G472" s="3">
        <f>VLOOKUP($B472,'HABITATS COMPLEX 10'!$B$15:$I$124,G$1,FALSE)</f>
        <v>0</v>
      </c>
      <c r="H472" s="3">
        <f>VLOOKUP($B472,'HABITATS COMPLEX 10'!$B$15:$I$124,H$1,FALSE)</f>
        <v>0</v>
      </c>
      <c r="I472" s="3">
        <f>VLOOKUP($B472,'HABITATS COMPLEX 10'!$B$15:$I$124,I$1,FALSE)</f>
        <v>0</v>
      </c>
      <c r="J472" s="3">
        <f>VLOOKUP($B472,'HABITATS COMPLEX 10'!$B$15:$I$124,J$1,FALSE)</f>
        <v>0</v>
      </c>
      <c r="K472" s="3">
        <f>VLOOKUP($B472,'HABITATS COMPLEX 10'!$B$15:$I$124,K$1,FALSE)</f>
        <v>0</v>
      </c>
      <c r="L472" s="3" t="str">
        <f>VLOOKUP($B472,'HABITATS COMPLEX 10'!$B$15:$I$124,L$1,FALSE)</f>
        <v/>
      </c>
    </row>
    <row r="473" spans="1:12" ht="15.75" customHeight="1">
      <c r="A473">
        <f t="shared" si="13"/>
        <v>48</v>
      </c>
      <c r="B473" t="str">
        <f>VLOOKUP(A473,ACTIVITIES!$B$2:$C$110,2,FALSE)</f>
        <v>DECOMMISSIONING 48</v>
      </c>
      <c r="C473" s="1">
        <v>1</v>
      </c>
      <c r="D473" s="1" t="str">
        <f>VLOOKUP(C473,HABITATS!$F$2:$G$13,2,FALSE)</f>
        <v>Coastal Uplands</v>
      </c>
      <c r="E473" s="1" t="str">
        <f t="shared" si="12"/>
        <v>Coastal UplandsDECOMMISSIONING 48</v>
      </c>
      <c r="F473" s="3">
        <f>VLOOKUP($B473,'COASTAL UPLANDS'!$B$15:$I$124,F$1,FALSE)</f>
        <v>0</v>
      </c>
      <c r="G473" s="3">
        <f>VLOOKUP($B473,'COASTAL UPLANDS'!$B$15:$I$124,G$1,FALSE)</f>
        <v>0</v>
      </c>
      <c r="H473" s="3">
        <f>VLOOKUP($B473,'COASTAL UPLANDS'!$B$15:$I$124,H$1,FALSE)</f>
        <v>0</v>
      </c>
      <c r="I473" s="3">
        <f>VLOOKUP($B473,'COASTAL UPLANDS'!$B$15:$I$124,I$1,FALSE)</f>
        <v>0</v>
      </c>
      <c r="J473" s="3">
        <f>VLOOKUP($B473,'COASTAL UPLANDS'!$B$15:$I$124,J$1,FALSE)</f>
        <v>0</v>
      </c>
      <c r="K473" s="3">
        <f>VLOOKUP($B473,'COASTAL UPLANDS'!$B$15:$I$124,K$1,FALSE)</f>
        <v>0</v>
      </c>
      <c r="L473" s="3" t="str">
        <f>VLOOKUP($B473,'COASTAL UPLANDS'!$B$15:$I$124,L$1,FALSE)</f>
        <v/>
      </c>
    </row>
    <row r="474" spans="1:12" ht="15.75" customHeight="1">
      <c r="A474">
        <f t="shared" si="13"/>
        <v>48</v>
      </c>
      <c r="B474" t="str">
        <f>VLOOKUP(A474,ACTIVITIES!$B$2:$C$110,2,FALSE)</f>
        <v>DECOMMISSIONING 48</v>
      </c>
      <c r="C474" s="1">
        <v>2</v>
      </c>
      <c r="D474" s="1" t="str">
        <f>VLOOKUP(C474,HABITATS!$F$2:$G$13,2,FALSE)</f>
        <v>Beaches &amp; Dunes</v>
      </c>
      <c r="E474" s="1" t="str">
        <f t="shared" si="12"/>
        <v>Beaches &amp; DunesDECOMMISSIONING 48</v>
      </c>
      <c r="F474" s="3">
        <f>VLOOKUP($B474,'BEACHES &amp; DUNES'!$B$15:$I$124,F$1,FALSE)</f>
        <v>0</v>
      </c>
      <c r="G474" s="3">
        <f>VLOOKUP($B474,'BEACHES &amp; DUNES'!$B$15:$I$124,G$1,FALSE)</f>
        <v>0</v>
      </c>
      <c r="H474" s="3">
        <f>VLOOKUP($B474,'BEACHES &amp; DUNES'!$B$15:$I$124,H$1,FALSE)</f>
        <v>0</v>
      </c>
      <c r="I474" s="3">
        <f>VLOOKUP($B474,'BEACHES &amp; DUNES'!$B$15:$I$124,I$1,FALSE)</f>
        <v>0</v>
      </c>
      <c r="J474" s="3">
        <f>VLOOKUP($B474,'BEACHES &amp; DUNES'!$B$15:$I$124,J$1,FALSE)</f>
        <v>0</v>
      </c>
      <c r="K474" s="3">
        <f>VLOOKUP($B474,'BEACHES &amp; DUNES'!$B$15:$I$124,K$1,FALSE)</f>
        <v>0</v>
      </c>
      <c r="L474" s="3" t="str">
        <f>VLOOKUP($B474,'BEACHES &amp; DUNES'!$B$15:$I$124,L$1,FALSE)</f>
        <v/>
      </c>
    </row>
    <row r="475" spans="1:12" ht="15.75" customHeight="1">
      <c r="A475">
        <f t="shared" si="13"/>
        <v>48</v>
      </c>
      <c r="B475" t="str">
        <f>VLOOKUP(A475,ACTIVITIES!$B$2:$C$110,2,FALSE)</f>
        <v>DECOMMISSIONING 48</v>
      </c>
      <c r="C475" s="1">
        <v>3</v>
      </c>
      <c r="D475" s="1" t="str">
        <f>VLOOKUP(C475,HABITATS!$F$2:$G$13,2,FALSE)</f>
        <v>Tidal flats &amp; Rocky Intertidal</v>
      </c>
      <c r="E475" s="1" t="str">
        <f t="shared" si="12"/>
        <v>Tidal flats &amp; Rocky IntertidalDECOMMISSIONING 48</v>
      </c>
      <c r="F475" s="3">
        <f>VLOOKUP($B475,'TIDAL FLATS &amp; ROCKY INTERTIDAL'!$B$15:$I$124,F$1,FALSE)</f>
        <v>0</v>
      </c>
      <c r="G475" s="3">
        <f>VLOOKUP($B475,'TIDAL FLATS &amp; ROCKY INTERTIDAL'!$B$15:$I$124,G$1,FALSE)</f>
        <v>0</v>
      </c>
      <c r="H475" s="3">
        <f>VLOOKUP($B475,'TIDAL FLATS &amp; ROCKY INTERTIDAL'!$B$15:$I$124,H$1,FALSE)</f>
        <v>0</v>
      </c>
      <c r="I475" s="3">
        <f>VLOOKUP($B475,'TIDAL FLATS &amp; ROCKY INTERTIDAL'!$B$15:$I$124,I$1,FALSE)</f>
        <v>0</v>
      </c>
      <c r="J475" s="3">
        <f>VLOOKUP($B475,'TIDAL FLATS &amp; ROCKY INTERTIDAL'!$B$15:$I$124,J$1,FALSE)</f>
        <v>0</v>
      </c>
      <c r="K475" s="3">
        <f>VLOOKUP($B475,'TIDAL FLATS &amp; ROCKY INTERTIDAL'!$B$15:$I$124,K$1,FALSE)</f>
        <v>0</v>
      </c>
      <c r="L475" s="3" t="str">
        <f>VLOOKUP($B475,'TIDAL FLATS &amp; ROCKY INTERTIDAL'!$B$15:$I$124,L$1,FALSE)</f>
        <v/>
      </c>
    </row>
    <row r="476" spans="1:12" ht="15.75" customHeight="1">
      <c r="A476">
        <f t="shared" si="13"/>
        <v>48</v>
      </c>
      <c r="B476" t="str">
        <f>VLOOKUP(A476,ACTIVITIES!$B$2:$C$110,2,FALSE)</f>
        <v>DECOMMISSIONING 48</v>
      </c>
      <c r="C476" s="1">
        <v>4</v>
      </c>
      <c r="D476" s="1" t="str">
        <f>VLOOKUP(C476,HABITATS!$F$2:$G$13,2,FALSE)</f>
        <v>Marshes</v>
      </c>
      <c r="E476" s="1" t="str">
        <f t="shared" si="12"/>
        <v>MarshesDECOMMISSIONING 48</v>
      </c>
      <c r="F476" s="3">
        <f>VLOOKUP($B476,MARSHES!$B$15:$I$124,F$1,FALSE)</f>
        <v>0</v>
      </c>
      <c r="G476" s="3">
        <f>VLOOKUP($B476,MARSHES!$B$15:$I$124,G$1,FALSE)</f>
        <v>0</v>
      </c>
      <c r="H476" s="3">
        <f>VLOOKUP($B476,MARSHES!$B$15:$I$124,H$1,FALSE)</f>
        <v>0</v>
      </c>
      <c r="I476" s="3">
        <f>VLOOKUP($B476,MARSHES!$B$15:$I$124,I$1,FALSE)</f>
        <v>0</v>
      </c>
      <c r="J476" s="3">
        <f>VLOOKUP($B476,MARSHES!$B$15:$I$124,J$1,FALSE)</f>
        <v>0</v>
      </c>
      <c r="K476" s="3">
        <f>VLOOKUP($B476,MARSHES!$B$15:$I$124,K$1,FALSE)</f>
        <v>0</v>
      </c>
      <c r="L476" s="3" t="str">
        <f>VLOOKUP($B476,MARSHES!$B$15:$I$124,L$1,FALSE)</f>
        <v/>
      </c>
    </row>
    <row r="477" spans="1:12" ht="15.75" customHeight="1">
      <c r="A477">
        <f t="shared" si="13"/>
        <v>48</v>
      </c>
      <c r="B477" t="str">
        <f>VLOOKUP(A477,ACTIVITIES!$B$2:$C$110,2,FALSE)</f>
        <v>DECOMMISSIONING 48</v>
      </c>
      <c r="C477" s="1">
        <v>5</v>
      </c>
      <c r="D477" s="1" t="str">
        <f>VLOOKUP(C477,HABITATS!$F$2:$G$13,2,FALSE)</f>
        <v>Submersed Habitats</v>
      </c>
      <c r="E477" s="1" t="str">
        <f t="shared" si="12"/>
        <v>Submersed HabitatsDECOMMISSIONING 48</v>
      </c>
      <c r="F477" s="3">
        <f>VLOOKUP($B477,'SUBMERSED HABITATS'!$B$15:$I$124,F$1,FALSE)</f>
        <v>0</v>
      </c>
      <c r="G477" s="3">
        <f>VLOOKUP($B477,'SUBMERSED HABITATS'!$B$15:$I$124,G$1,FALSE)</f>
        <v>0</v>
      </c>
      <c r="H477" s="3">
        <f>VLOOKUP($B477,'SUBMERSED HABITATS'!$B$15:$I$124,H$1,FALSE)</f>
        <v>0</v>
      </c>
      <c r="I477" s="3">
        <f>VLOOKUP($B477,'SUBMERSED HABITATS'!$B$15:$I$124,I$1,FALSE)</f>
        <v>0</v>
      </c>
      <c r="J477" s="3">
        <f>VLOOKUP($B477,'SUBMERSED HABITATS'!$B$15:$I$124,J$1,FALSE)</f>
        <v>0</v>
      </c>
      <c r="K477" s="3">
        <f>VLOOKUP($B477,'SUBMERSED HABITATS'!$B$15:$I$124,K$1,FALSE)</f>
        <v>0</v>
      </c>
      <c r="L477" s="3" t="str">
        <f>VLOOKUP($B477,'SUBMERSED HABITATS'!$B$15:$I$124,L$1,FALSE)</f>
        <v/>
      </c>
    </row>
    <row r="478" spans="1:12" ht="15.75" customHeight="1">
      <c r="A478">
        <f t="shared" si="13"/>
        <v>48</v>
      </c>
      <c r="B478" t="str">
        <f>VLOOKUP(A478,ACTIVITIES!$B$2:$C$110,2,FALSE)</f>
        <v>DECOMMISSIONING 48</v>
      </c>
      <c r="C478" s="1">
        <v>6</v>
      </c>
      <c r="D478" s="1" t="str">
        <f>VLOOKUP(C478,HABITATS!$F$2:$G$13,2,FALSE)</f>
        <v>HABITATS COMPLEX 6</v>
      </c>
      <c r="E478" s="1" t="str">
        <f t="shared" si="12"/>
        <v>HABITATS COMPLEX 6DECOMMISSIONING 48</v>
      </c>
      <c r="F478" s="3">
        <f>VLOOKUP($B478,'HABITATS COMPLEX 6'!$B$15:$I$124,F$1,FALSE)</f>
        <v>0</v>
      </c>
      <c r="G478" s="3">
        <f>VLOOKUP($B478,'HABITATS COMPLEX 6'!$B$15:$I$124,G$1,FALSE)</f>
        <v>0</v>
      </c>
      <c r="H478" s="3">
        <f>VLOOKUP($B478,'HABITATS COMPLEX 6'!$B$15:$I$124,H$1,FALSE)</f>
        <v>0</v>
      </c>
      <c r="I478" s="3">
        <f>VLOOKUP($B478,'HABITATS COMPLEX 6'!$B$15:$I$124,I$1,FALSE)</f>
        <v>0</v>
      </c>
      <c r="J478" s="3">
        <f>VLOOKUP($B478,'HABITATS COMPLEX 6'!$B$15:$I$124,J$1,FALSE)</f>
        <v>0</v>
      </c>
      <c r="K478" s="3">
        <f>VLOOKUP($B478,'HABITATS COMPLEX 6'!$B$15:$I$124,K$1,FALSE)</f>
        <v>0</v>
      </c>
      <c r="L478" s="3" t="str">
        <f>VLOOKUP($B478,'HABITATS COMPLEX 6'!$B$15:$I$124,L$1,FALSE)</f>
        <v/>
      </c>
    </row>
    <row r="479" spans="1:12" ht="15.75" customHeight="1">
      <c r="A479">
        <f t="shared" si="13"/>
        <v>48</v>
      </c>
      <c r="B479" t="str">
        <f>VLOOKUP(A479,ACTIVITIES!$B$2:$C$110,2,FALSE)</f>
        <v>DECOMMISSIONING 48</v>
      </c>
      <c r="C479" s="1">
        <v>7</v>
      </c>
      <c r="D479" s="1" t="str">
        <f>VLOOKUP(C479,HABITATS!$F$2:$G$13,2,FALSE)</f>
        <v>HABITATS COMPLEX 7</v>
      </c>
      <c r="E479" s="1" t="str">
        <f t="shared" si="12"/>
        <v>HABITATS COMPLEX 7DECOMMISSIONING 48</v>
      </c>
      <c r="F479" s="3">
        <f>VLOOKUP($B479,'HABITATS COMPLEX 7'!$B$15:$I$124,F$1,FALSE)</f>
        <v>0</v>
      </c>
      <c r="G479" s="3">
        <f>VLOOKUP($B479,'HABITATS COMPLEX 7'!$B$15:$I$124,G$1,FALSE)</f>
        <v>0</v>
      </c>
      <c r="H479" s="3">
        <f>VLOOKUP($B479,'HABITATS COMPLEX 7'!$B$15:$I$124,H$1,FALSE)</f>
        <v>0</v>
      </c>
      <c r="I479" s="3">
        <f>VLOOKUP($B479,'HABITATS COMPLEX 7'!$B$15:$I$124,I$1,FALSE)</f>
        <v>0</v>
      </c>
      <c r="J479" s="3">
        <f>VLOOKUP($B479,'HABITATS COMPLEX 7'!$B$15:$I$124,J$1,FALSE)</f>
        <v>0</v>
      </c>
      <c r="K479" s="3">
        <f>VLOOKUP($B479,'HABITATS COMPLEX 7'!$B$15:$I$124,K$1,FALSE)</f>
        <v>0</v>
      </c>
      <c r="L479" s="3" t="str">
        <f>VLOOKUP($B479,'HABITATS COMPLEX 7'!$B$15:$I$124,L$1,FALSE)</f>
        <v/>
      </c>
    </row>
    <row r="480" spans="1:12" ht="15.75" customHeight="1">
      <c r="A480">
        <f t="shared" si="13"/>
        <v>48</v>
      </c>
      <c r="B480" t="str">
        <f>VLOOKUP(A480,ACTIVITIES!$B$2:$C$110,2,FALSE)</f>
        <v>DECOMMISSIONING 48</v>
      </c>
      <c r="C480" s="1">
        <v>8</v>
      </c>
      <c r="D480" s="1" t="str">
        <f>VLOOKUP(C480,HABITATS!$F$2:$G$13,2,FALSE)</f>
        <v>HABITATS COMPLEX 8</v>
      </c>
      <c r="E480" s="1" t="str">
        <f t="shared" si="12"/>
        <v>HABITATS COMPLEX 8DECOMMISSIONING 48</v>
      </c>
      <c r="F480" s="3">
        <f>VLOOKUP($B480,'HABITATS COMPLEX 8'!$B$15:$I$124,F$1,FALSE)</f>
        <v>0</v>
      </c>
      <c r="G480" s="3">
        <f>VLOOKUP($B480,'HABITATS COMPLEX 8'!$B$15:$I$124,G$1,FALSE)</f>
        <v>0</v>
      </c>
      <c r="H480" s="3">
        <f>VLOOKUP($B480,'HABITATS COMPLEX 8'!$B$15:$I$124,H$1,FALSE)</f>
        <v>0</v>
      </c>
      <c r="I480" s="3">
        <f>VLOOKUP($B480,'HABITATS COMPLEX 8'!$B$15:$I$124,I$1,FALSE)</f>
        <v>0</v>
      </c>
      <c r="J480" s="3">
        <f>VLOOKUP($B480,'HABITATS COMPLEX 8'!$B$15:$I$124,J$1,FALSE)</f>
        <v>0</v>
      </c>
      <c r="K480" s="3">
        <f>VLOOKUP($B480,'HABITATS COMPLEX 8'!$B$15:$I$124,K$1,FALSE)</f>
        <v>0</v>
      </c>
      <c r="L480" s="3" t="str">
        <f>VLOOKUP($B480,'HABITATS COMPLEX 8'!$B$15:$I$124,L$1,FALSE)</f>
        <v/>
      </c>
    </row>
    <row r="481" spans="1:12" ht="15.75" customHeight="1">
      <c r="A481">
        <f t="shared" si="13"/>
        <v>48</v>
      </c>
      <c r="B481" t="str">
        <f>VLOOKUP(A481,ACTIVITIES!$B$2:$C$110,2,FALSE)</f>
        <v>DECOMMISSIONING 48</v>
      </c>
      <c r="C481" s="1">
        <v>9</v>
      </c>
      <c r="D481" s="1" t="str">
        <f>VLOOKUP(C481,HABITATS!$F$2:$G$13,2,FALSE)</f>
        <v>HABITATS COMPLEX 9</v>
      </c>
      <c r="E481" s="1" t="str">
        <f t="shared" si="12"/>
        <v>HABITATS COMPLEX 9DECOMMISSIONING 48</v>
      </c>
      <c r="F481" s="3">
        <f>VLOOKUP($B481,'HABITATS COMPLEX 9'!$B$15:$I$124,F$1,FALSE)</f>
        <v>0</v>
      </c>
      <c r="G481" s="3">
        <f>VLOOKUP($B481,'HABITATS COMPLEX 9'!$B$15:$I$124,G$1,FALSE)</f>
        <v>0</v>
      </c>
      <c r="H481" s="3">
        <f>VLOOKUP($B481,'HABITATS COMPLEX 9'!$B$15:$I$124,H$1,FALSE)</f>
        <v>0</v>
      </c>
      <c r="I481" s="3">
        <f>VLOOKUP($B481,'HABITATS COMPLEX 9'!$B$15:$I$124,I$1,FALSE)</f>
        <v>0</v>
      </c>
      <c r="J481" s="3">
        <f>VLOOKUP($B481,'HABITATS COMPLEX 9'!$B$15:$I$124,J$1,FALSE)</f>
        <v>0</v>
      </c>
      <c r="K481" s="3">
        <f>VLOOKUP($B481,'HABITATS COMPLEX 9'!$B$15:$I$124,K$1,FALSE)</f>
        <v>0</v>
      </c>
      <c r="L481" s="3" t="str">
        <f>VLOOKUP($B481,'HABITATS COMPLEX 9'!$B$15:$I$124,L$1,FALSE)</f>
        <v/>
      </c>
    </row>
    <row r="482" spans="1:12" ht="15.75" customHeight="1">
      <c r="A482">
        <f t="shared" si="13"/>
        <v>48</v>
      </c>
      <c r="B482" t="str">
        <f>VLOOKUP(A482,ACTIVITIES!$B$2:$C$110,2,FALSE)</f>
        <v>DECOMMISSIONING 48</v>
      </c>
      <c r="C482" s="1">
        <v>10</v>
      </c>
      <c r="D482" s="1" t="str">
        <f>VLOOKUP(C482,HABITATS!$F$2:$G$13,2,FALSE)</f>
        <v>HABITATS COMPLEX 10</v>
      </c>
      <c r="E482" s="1" t="str">
        <f t="shared" si="12"/>
        <v>HABITATS COMPLEX 10DECOMMISSIONING 48</v>
      </c>
      <c r="F482" s="3">
        <f>VLOOKUP($B482,'HABITATS COMPLEX 10'!$B$15:$I$124,F$1,FALSE)</f>
        <v>0</v>
      </c>
      <c r="G482" s="3">
        <f>VLOOKUP($B482,'HABITATS COMPLEX 10'!$B$15:$I$124,G$1,FALSE)</f>
        <v>0</v>
      </c>
      <c r="H482" s="3">
        <f>VLOOKUP($B482,'HABITATS COMPLEX 10'!$B$15:$I$124,H$1,FALSE)</f>
        <v>0</v>
      </c>
      <c r="I482" s="3">
        <f>VLOOKUP($B482,'HABITATS COMPLEX 10'!$B$15:$I$124,I$1,FALSE)</f>
        <v>0</v>
      </c>
      <c r="J482" s="3">
        <f>VLOOKUP($B482,'HABITATS COMPLEX 10'!$B$15:$I$124,J$1,FALSE)</f>
        <v>0</v>
      </c>
      <c r="K482" s="3">
        <f>VLOOKUP($B482,'HABITATS COMPLEX 10'!$B$15:$I$124,K$1,FALSE)</f>
        <v>0</v>
      </c>
      <c r="L482" s="3" t="str">
        <f>VLOOKUP($B482,'HABITATS COMPLEX 10'!$B$15:$I$124,L$1,FALSE)</f>
        <v/>
      </c>
    </row>
    <row r="483" spans="1:12" ht="15.75" customHeight="1">
      <c r="A483">
        <f t="shared" si="13"/>
        <v>49</v>
      </c>
      <c r="B483" t="str">
        <f>VLOOKUP(A483,ACTIVITIES!$B$2:$C$110,2,FALSE)</f>
        <v>DECOMMISSIONING 49</v>
      </c>
      <c r="C483" s="1">
        <v>1</v>
      </c>
      <c r="D483" s="1" t="str">
        <f>VLOOKUP(C483,HABITATS!$F$2:$G$13,2,FALSE)</f>
        <v>Coastal Uplands</v>
      </c>
      <c r="E483" s="1" t="str">
        <f t="shared" si="12"/>
        <v>Coastal UplandsDECOMMISSIONING 49</v>
      </c>
      <c r="F483" s="3">
        <f>VLOOKUP($B483,'COASTAL UPLANDS'!$B$15:$I$124,F$1,FALSE)</f>
        <v>0</v>
      </c>
      <c r="G483" s="3">
        <f>VLOOKUP($B483,'COASTAL UPLANDS'!$B$15:$I$124,G$1,FALSE)</f>
        <v>0</v>
      </c>
      <c r="H483" s="3">
        <f>VLOOKUP($B483,'COASTAL UPLANDS'!$B$15:$I$124,H$1,FALSE)</f>
        <v>0</v>
      </c>
      <c r="I483" s="3">
        <f>VLOOKUP($B483,'COASTAL UPLANDS'!$B$15:$I$124,I$1,FALSE)</f>
        <v>0</v>
      </c>
      <c r="J483" s="3">
        <f>VLOOKUP($B483,'COASTAL UPLANDS'!$B$15:$I$124,J$1,FALSE)</f>
        <v>0</v>
      </c>
      <c r="K483" s="3">
        <f>VLOOKUP($B483,'COASTAL UPLANDS'!$B$15:$I$124,K$1,FALSE)</f>
        <v>0</v>
      </c>
      <c r="L483" s="3" t="str">
        <f>VLOOKUP($B483,'COASTAL UPLANDS'!$B$15:$I$124,L$1,FALSE)</f>
        <v/>
      </c>
    </row>
    <row r="484" spans="1:12" ht="15.75" customHeight="1">
      <c r="A484">
        <f t="shared" si="13"/>
        <v>49</v>
      </c>
      <c r="B484" t="str">
        <f>VLOOKUP(A484,ACTIVITIES!$B$2:$C$110,2,FALSE)</f>
        <v>DECOMMISSIONING 49</v>
      </c>
      <c r="C484" s="1">
        <v>2</v>
      </c>
      <c r="D484" s="1" t="str">
        <f>VLOOKUP(C484,HABITATS!$F$2:$G$13,2,FALSE)</f>
        <v>Beaches &amp; Dunes</v>
      </c>
      <c r="E484" s="1" t="str">
        <f t="shared" si="12"/>
        <v>Beaches &amp; DunesDECOMMISSIONING 49</v>
      </c>
      <c r="F484" s="3">
        <f>VLOOKUP($B484,'BEACHES &amp; DUNES'!$B$15:$I$124,F$1,FALSE)</f>
        <v>0</v>
      </c>
      <c r="G484" s="3">
        <f>VLOOKUP($B484,'BEACHES &amp; DUNES'!$B$15:$I$124,G$1,FALSE)</f>
        <v>0</v>
      </c>
      <c r="H484" s="3">
        <f>VLOOKUP($B484,'BEACHES &amp; DUNES'!$B$15:$I$124,H$1,FALSE)</f>
        <v>0</v>
      </c>
      <c r="I484" s="3">
        <f>VLOOKUP($B484,'BEACHES &amp; DUNES'!$B$15:$I$124,I$1,FALSE)</f>
        <v>0</v>
      </c>
      <c r="J484" s="3">
        <f>VLOOKUP($B484,'BEACHES &amp; DUNES'!$B$15:$I$124,J$1,FALSE)</f>
        <v>0</v>
      </c>
      <c r="K484" s="3">
        <f>VLOOKUP($B484,'BEACHES &amp; DUNES'!$B$15:$I$124,K$1,FALSE)</f>
        <v>0</v>
      </c>
      <c r="L484" s="3" t="str">
        <f>VLOOKUP($B484,'BEACHES &amp; DUNES'!$B$15:$I$124,L$1,FALSE)</f>
        <v/>
      </c>
    </row>
    <row r="485" spans="1:12" ht="15.75" customHeight="1">
      <c r="A485">
        <f t="shared" si="13"/>
        <v>49</v>
      </c>
      <c r="B485" t="str">
        <f>VLOOKUP(A485,ACTIVITIES!$B$2:$C$110,2,FALSE)</f>
        <v>DECOMMISSIONING 49</v>
      </c>
      <c r="C485" s="1">
        <v>3</v>
      </c>
      <c r="D485" s="1" t="str">
        <f>VLOOKUP(C485,HABITATS!$F$2:$G$13,2,FALSE)</f>
        <v>Tidal flats &amp; Rocky Intertidal</v>
      </c>
      <c r="E485" s="1" t="str">
        <f t="shared" si="12"/>
        <v>Tidal flats &amp; Rocky IntertidalDECOMMISSIONING 49</v>
      </c>
      <c r="F485" s="3">
        <f>VLOOKUP($B485,'TIDAL FLATS &amp; ROCKY INTERTIDAL'!$B$15:$I$124,F$1,FALSE)</f>
        <v>0</v>
      </c>
      <c r="G485" s="3">
        <f>VLOOKUP($B485,'TIDAL FLATS &amp; ROCKY INTERTIDAL'!$B$15:$I$124,G$1,FALSE)</f>
        <v>0</v>
      </c>
      <c r="H485" s="3">
        <f>VLOOKUP($B485,'TIDAL FLATS &amp; ROCKY INTERTIDAL'!$B$15:$I$124,H$1,FALSE)</f>
        <v>0</v>
      </c>
      <c r="I485" s="3">
        <f>VLOOKUP($B485,'TIDAL FLATS &amp; ROCKY INTERTIDAL'!$B$15:$I$124,I$1,FALSE)</f>
        <v>0</v>
      </c>
      <c r="J485" s="3">
        <f>VLOOKUP($B485,'TIDAL FLATS &amp; ROCKY INTERTIDAL'!$B$15:$I$124,J$1,FALSE)</f>
        <v>0</v>
      </c>
      <c r="K485" s="3">
        <f>VLOOKUP($B485,'TIDAL FLATS &amp; ROCKY INTERTIDAL'!$B$15:$I$124,K$1,FALSE)</f>
        <v>0</v>
      </c>
      <c r="L485" s="3" t="str">
        <f>VLOOKUP($B485,'TIDAL FLATS &amp; ROCKY INTERTIDAL'!$B$15:$I$124,L$1,FALSE)</f>
        <v/>
      </c>
    </row>
    <row r="486" spans="1:12" ht="15.75" customHeight="1">
      <c r="A486">
        <f t="shared" si="13"/>
        <v>49</v>
      </c>
      <c r="B486" t="str">
        <f>VLOOKUP(A486,ACTIVITIES!$B$2:$C$110,2,FALSE)</f>
        <v>DECOMMISSIONING 49</v>
      </c>
      <c r="C486" s="1">
        <v>4</v>
      </c>
      <c r="D486" s="1" t="str">
        <f>VLOOKUP(C486,HABITATS!$F$2:$G$13,2,FALSE)</f>
        <v>Marshes</v>
      </c>
      <c r="E486" s="1" t="str">
        <f t="shared" si="12"/>
        <v>MarshesDECOMMISSIONING 49</v>
      </c>
      <c r="F486" s="3">
        <f>VLOOKUP($B486,MARSHES!$B$15:$I$124,F$1,FALSE)</f>
        <v>0</v>
      </c>
      <c r="G486" s="3">
        <f>VLOOKUP($B486,MARSHES!$B$15:$I$124,G$1,FALSE)</f>
        <v>0</v>
      </c>
      <c r="H486" s="3">
        <f>VLOOKUP($B486,MARSHES!$B$15:$I$124,H$1,FALSE)</f>
        <v>0</v>
      </c>
      <c r="I486" s="3">
        <f>VLOOKUP($B486,MARSHES!$B$15:$I$124,I$1,FALSE)</f>
        <v>0</v>
      </c>
      <c r="J486" s="3">
        <f>VLOOKUP($B486,MARSHES!$B$15:$I$124,J$1,FALSE)</f>
        <v>0</v>
      </c>
      <c r="K486" s="3">
        <f>VLOOKUP($B486,MARSHES!$B$15:$I$124,K$1,FALSE)</f>
        <v>0</v>
      </c>
      <c r="L486" s="3" t="str">
        <f>VLOOKUP($B486,MARSHES!$B$15:$I$124,L$1,FALSE)</f>
        <v/>
      </c>
    </row>
    <row r="487" spans="1:12" ht="15.75" customHeight="1">
      <c r="A487">
        <f t="shared" si="13"/>
        <v>49</v>
      </c>
      <c r="B487" t="str">
        <f>VLOOKUP(A487,ACTIVITIES!$B$2:$C$110,2,FALSE)</f>
        <v>DECOMMISSIONING 49</v>
      </c>
      <c r="C487" s="1">
        <v>5</v>
      </c>
      <c r="D487" s="1" t="str">
        <f>VLOOKUP(C487,HABITATS!$F$2:$G$13,2,FALSE)</f>
        <v>Submersed Habitats</v>
      </c>
      <c r="E487" s="1" t="str">
        <f t="shared" si="12"/>
        <v>Submersed HabitatsDECOMMISSIONING 49</v>
      </c>
      <c r="F487" s="3">
        <f>VLOOKUP($B487,'SUBMERSED HABITATS'!$B$15:$I$124,F$1,FALSE)</f>
        <v>0</v>
      </c>
      <c r="G487" s="3">
        <f>VLOOKUP($B487,'SUBMERSED HABITATS'!$B$15:$I$124,G$1,FALSE)</f>
        <v>0</v>
      </c>
      <c r="H487" s="3">
        <f>VLOOKUP($B487,'SUBMERSED HABITATS'!$B$15:$I$124,H$1,FALSE)</f>
        <v>0</v>
      </c>
      <c r="I487" s="3">
        <f>VLOOKUP($B487,'SUBMERSED HABITATS'!$B$15:$I$124,I$1,FALSE)</f>
        <v>0</v>
      </c>
      <c r="J487" s="3">
        <f>VLOOKUP($B487,'SUBMERSED HABITATS'!$B$15:$I$124,J$1,FALSE)</f>
        <v>0</v>
      </c>
      <c r="K487" s="3">
        <f>VLOOKUP($B487,'SUBMERSED HABITATS'!$B$15:$I$124,K$1,FALSE)</f>
        <v>0</v>
      </c>
      <c r="L487" s="3" t="str">
        <f>VLOOKUP($B487,'SUBMERSED HABITATS'!$B$15:$I$124,L$1,FALSE)</f>
        <v/>
      </c>
    </row>
    <row r="488" spans="1:12" ht="15.75" customHeight="1">
      <c r="A488">
        <f t="shared" si="13"/>
        <v>49</v>
      </c>
      <c r="B488" t="str">
        <f>VLOOKUP(A488,ACTIVITIES!$B$2:$C$110,2,FALSE)</f>
        <v>DECOMMISSIONING 49</v>
      </c>
      <c r="C488" s="1">
        <v>6</v>
      </c>
      <c r="D488" s="1" t="str">
        <f>VLOOKUP(C488,HABITATS!$F$2:$G$13,2,FALSE)</f>
        <v>HABITATS COMPLEX 6</v>
      </c>
      <c r="E488" s="1" t="str">
        <f t="shared" si="12"/>
        <v>HABITATS COMPLEX 6DECOMMISSIONING 49</v>
      </c>
      <c r="F488" s="3">
        <f>VLOOKUP($B488,'HABITATS COMPLEX 6'!$B$15:$I$124,F$1,FALSE)</f>
        <v>0</v>
      </c>
      <c r="G488" s="3">
        <f>VLOOKUP($B488,'HABITATS COMPLEX 6'!$B$15:$I$124,G$1,FALSE)</f>
        <v>0</v>
      </c>
      <c r="H488" s="3">
        <f>VLOOKUP($B488,'HABITATS COMPLEX 6'!$B$15:$I$124,H$1,FALSE)</f>
        <v>0</v>
      </c>
      <c r="I488" s="3">
        <f>VLOOKUP($B488,'HABITATS COMPLEX 6'!$B$15:$I$124,I$1,FALSE)</f>
        <v>0</v>
      </c>
      <c r="J488" s="3">
        <f>VLOOKUP($B488,'HABITATS COMPLEX 6'!$B$15:$I$124,J$1,FALSE)</f>
        <v>0</v>
      </c>
      <c r="K488" s="3">
        <f>VLOOKUP($B488,'HABITATS COMPLEX 6'!$B$15:$I$124,K$1,FALSE)</f>
        <v>0</v>
      </c>
      <c r="L488" s="3" t="str">
        <f>VLOOKUP($B488,'HABITATS COMPLEX 6'!$B$15:$I$124,L$1,FALSE)</f>
        <v/>
      </c>
    </row>
    <row r="489" spans="1:12" ht="15.75" customHeight="1">
      <c r="A489">
        <f t="shared" si="13"/>
        <v>49</v>
      </c>
      <c r="B489" t="str">
        <f>VLOOKUP(A489,ACTIVITIES!$B$2:$C$110,2,FALSE)</f>
        <v>DECOMMISSIONING 49</v>
      </c>
      <c r="C489" s="1">
        <v>7</v>
      </c>
      <c r="D489" s="1" t="str">
        <f>VLOOKUP(C489,HABITATS!$F$2:$G$13,2,FALSE)</f>
        <v>HABITATS COMPLEX 7</v>
      </c>
      <c r="E489" s="1" t="str">
        <f t="shared" si="12"/>
        <v>HABITATS COMPLEX 7DECOMMISSIONING 49</v>
      </c>
      <c r="F489" s="3">
        <f>VLOOKUP($B489,'HABITATS COMPLEX 7'!$B$15:$I$124,F$1,FALSE)</f>
        <v>0</v>
      </c>
      <c r="G489" s="3">
        <f>VLOOKUP($B489,'HABITATS COMPLEX 7'!$B$15:$I$124,G$1,FALSE)</f>
        <v>0</v>
      </c>
      <c r="H489" s="3">
        <f>VLOOKUP($B489,'HABITATS COMPLEX 7'!$B$15:$I$124,H$1,FALSE)</f>
        <v>0</v>
      </c>
      <c r="I489" s="3">
        <f>VLOOKUP($B489,'HABITATS COMPLEX 7'!$B$15:$I$124,I$1,FALSE)</f>
        <v>0</v>
      </c>
      <c r="J489" s="3">
        <f>VLOOKUP($B489,'HABITATS COMPLEX 7'!$B$15:$I$124,J$1,FALSE)</f>
        <v>0</v>
      </c>
      <c r="K489" s="3">
        <f>VLOOKUP($B489,'HABITATS COMPLEX 7'!$B$15:$I$124,K$1,FALSE)</f>
        <v>0</v>
      </c>
      <c r="L489" s="3" t="str">
        <f>VLOOKUP($B489,'HABITATS COMPLEX 7'!$B$15:$I$124,L$1,FALSE)</f>
        <v/>
      </c>
    </row>
    <row r="490" spans="1:12" ht="15.75" customHeight="1">
      <c r="A490">
        <f t="shared" si="13"/>
        <v>49</v>
      </c>
      <c r="B490" t="str">
        <f>VLOOKUP(A490,ACTIVITIES!$B$2:$C$110,2,FALSE)</f>
        <v>DECOMMISSIONING 49</v>
      </c>
      <c r="C490" s="1">
        <v>8</v>
      </c>
      <c r="D490" s="1" t="str">
        <f>VLOOKUP(C490,HABITATS!$F$2:$G$13,2,FALSE)</f>
        <v>HABITATS COMPLEX 8</v>
      </c>
      <c r="E490" s="1" t="str">
        <f t="shared" si="12"/>
        <v>HABITATS COMPLEX 8DECOMMISSIONING 49</v>
      </c>
      <c r="F490" s="3">
        <f>VLOOKUP($B490,'HABITATS COMPLEX 8'!$B$15:$I$124,F$1,FALSE)</f>
        <v>0</v>
      </c>
      <c r="G490" s="3">
        <f>VLOOKUP($B490,'HABITATS COMPLEX 8'!$B$15:$I$124,G$1,FALSE)</f>
        <v>0</v>
      </c>
      <c r="H490" s="3">
        <f>VLOOKUP($B490,'HABITATS COMPLEX 8'!$B$15:$I$124,H$1,FALSE)</f>
        <v>0</v>
      </c>
      <c r="I490" s="3">
        <f>VLOOKUP($B490,'HABITATS COMPLEX 8'!$B$15:$I$124,I$1,FALSE)</f>
        <v>0</v>
      </c>
      <c r="J490" s="3">
        <f>VLOOKUP($B490,'HABITATS COMPLEX 8'!$B$15:$I$124,J$1,FALSE)</f>
        <v>0</v>
      </c>
      <c r="K490" s="3">
        <f>VLOOKUP($B490,'HABITATS COMPLEX 8'!$B$15:$I$124,K$1,FALSE)</f>
        <v>0</v>
      </c>
      <c r="L490" s="3" t="str">
        <f>VLOOKUP($B490,'HABITATS COMPLEX 8'!$B$15:$I$124,L$1,FALSE)</f>
        <v/>
      </c>
    </row>
    <row r="491" spans="1:12" ht="15.75" customHeight="1">
      <c r="A491">
        <f t="shared" si="13"/>
        <v>49</v>
      </c>
      <c r="B491" t="str">
        <f>VLOOKUP(A491,ACTIVITIES!$B$2:$C$110,2,FALSE)</f>
        <v>DECOMMISSIONING 49</v>
      </c>
      <c r="C491" s="1">
        <v>9</v>
      </c>
      <c r="D491" s="1" t="str">
        <f>VLOOKUP(C491,HABITATS!$F$2:$G$13,2,FALSE)</f>
        <v>HABITATS COMPLEX 9</v>
      </c>
      <c r="E491" s="1" t="str">
        <f t="shared" si="12"/>
        <v>HABITATS COMPLEX 9DECOMMISSIONING 49</v>
      </c>
      <c r="F491" s="3">
        <f>VLOOKUP($B491,'HABITATS COMPLEX 9'!$B$15:$I$124,F$1,FALSE)</f>
        <v>0</v>
      </c>
      <c r="G491" s="3">
        <f>VLOOKUP($B491,'HABITATS COMPLEX 9'!$B$15:$I$124,G$1,FALSE)</f>
        <v>0</v>
      </c>
      <c r="H491" s="3">
        <f>VLOOKUP($B491,'HABITATS COMPLEX 9'!$B$15:$I$124,H$1,FALSE)</f>
        <v>0</v>
      </c>
      <c r="I491" s="3">
        <f>VLOOKUP($B491,'HABITATS COMPLEX 9'!$B$15:$I$124,I$1,FALSE)</f>
        <v>0</v>
      </c>
      <c r="J491" s="3">
        <f>VLOOKUP($B491,'HABITATS COMPLEX 9'!$B$15:$I$124,J$1,FALSE)</f>
        <v>0</v>
      </c>
      <c r="K491" s="3">
        <f>VLOOKUP($B491,'HABITATS COMPLEX 9'!$B$15:$I$124,K$1,FALSE)</f>
        <v>0</v>
      </c>
      <c r="L491" s="3" t="str">
        <f>VLOOKUP($B491,'HABITATS COMPLEX 9'!$B$15:$I$124,L$1,FALSE)</f>
        <v/>
      </c>
    </row>
    <row r="492" spans="1:12" ht="15.75" customHeight="1">
      <c r="A492">
        <f t="shared" si="13"/>
        <v>49</v>
      </c>
      <c r="B492" t="str">
        <f>VLOOKUP(A492,ACTIVITIES!$B$2:$C$110,2,FALSE)</f>
        <v>DECOMMISSIONING 49</v>
      </c>
      <c r="C492" s="1">
        <v>10</v>
      </c>
      <c r="D492" s="1" t="str">
        <f>VLOOKUP(C492,HABITATS!$F$2:$G$13,2,FALSE)</f>
        <v>HABITATS COMPLEX 10</v>
      </c>
      <c r="E492" s="1" t="str">
        <f t="shared" si="12"/>
        <v>HABITATS COMPLEX 10DECOMMISSIONING 49</v>
      </c>
      <c r="F492" s="3">
        <f>VLOOKUP($B492,'HABITATS COMPLEX 10'!$B$15:$I$124,F$1,FALSE)</f>
        <v>0</v>
      </c>
      <c r="G492" s="3">
        <f>VLOOKUP($B492,'HABITATS COMPLEX 10'!$B$15:$I$124,G$1,FALSE)</f>
        <v>0</v>
      </c>
      <c r="H492" s="3">
        <f>VLOOKUP($B492,'HABITATS COMPLEX 10'!$B$15:$I$124,H$1,FALSE)</f>
        <v>0</v>
      </c>
      <c r="I492" s="3">
        <f>VLOOKUP($B492,'HABITATS COMPLEX 10'!$B$15:$I$124,I$1,FALSE)</f>
        <v>0</v>
      </c>
      <c r="J492" s="3">
        <f>VLOOKUP($B492,'HABITATS COMPLEX 10'!$B$15:$I$124,J$1,FALSE)</f>
        <v>0</v>
      </c>
      <c r="K492" s="3">
        <f>VLOOKUP($B492,'HABITATS COMPLEX 10'!$B$15:$I$124,K$1,FALSE)</f>
        <v>0</v>
      </c>
      <c r="L492" s="3" t="str">
        <f>VLOOKUP($B492,'HABITATS COMPLEX 10'!$B$15:$I$124,L$1,FALSE)</f>
        <v/>
      </c>
    </row>
    <row r="493" spans="1:12" ht="15.75" customHeight="1">
      <c r="A493">
        <f t="shared" si="13"/>
        <v>50</v>
      </c>
      <c r="B493" t="str">
        <f>VLOOKUP(A493,ACTIVITIES!$B$2:$C$110,2,FALSE)</f>
        <v>DECOMMISSIONING 50</v>
      </c>
      <c r="C493" s="1">
        <v>1</v>
      </c>
      <c r="D493" s="1" t="str">
        <f>VLOOKUP(C493,HABITATS!$F$2:$G$13,2,FALSE)</f>
        <v>Coastal Uplands</v>
      </c>
      <c r="E493" s="1" t="str">
        <f t="shared" si="12"/>
        <v>Coastal UplandsDECOMMISSIONING 50</v>
      </c>
      <c r="F493" s="3">
        <f>VLOOKUP($B493,'COASTAL UPLANDS'!$B$15:$I$124,F$1,FALSE)</f>
        <v>0</v>
      </c>
      <c r="G493" s="3">
        <f>VLOOKUP($B493,'COASTAL UPLANDS'!$B$15:$I$124,G$1,FALSE)</f>
        <v>0</v>
      </c>
      <c r="H493" s="3">
        <f>VLOOKUP($B493,'COASTAL UPLANDS'!$B$15:$I$124,H$1,FALSE)</f>
        <v>0</v>
      </c>
      <c r="I493" s="3">
        <f>VLOOKUP($B493,'COASTAL UPLANDS'!$B$15:$I$124,I$1,FALSE)</f>
        <v>0</v>
      </c>
      <c r="J493" s="3">
        <f>VLOOKUP($B493,'COASTAL UPLANDS'!$B$15:$I$124,J$1,FALSE)</f>
        <v>0</v>
      </c>
      <c r="K493" s="3">
        <f>VLOOKUP($B493,'COASTAL UPLANDS'!$B$15:$I$124,K$1,FALSE)</f>
        <v>0</v>
      </c>
      <c r="L493" s="3" t="str">
        <f>VLOOKUP($B493,'COASTAL UPLANDS'!$B$15:$I$124,L$1,FALSE)</f>
        <v/>
      </c>
    </row>
    <row r="494" spans="1:12" ht="15.75" customHeight="1">
      <c r="A494">
        <f t="shared" si="13"/>
        <v>50</v>
      </c>
      <c r="B494" t="str">
        <f>VLOOKUP(A494,ACTIVITIES!$B$2:$C$110,2,FALSE)</f>
        <v>DECOMMISSIONING 50</v>
      </c>
      <c r="C494" s="1">
        <v>2</v>
      </c>
      <c r="D494" s="1" t="str">
        <f>VLOOKUP(C494,HABITATS!$F$2:$G$13,2,FALSE)</f>
        <v>Beaches &amp; Dunes</v>
      </c>
      <c r="E494" s="1" t="str">
        <f t="shared" si="12"/>
        <v>Beaches &amp; DunesDECOMMISSIONING 50</v>
      </c>
      <c r="F494" s="3">
        <f>VLOOKUP($B494,'BEACHES &amp; DUNES'!$B$15:$I$124,F$1,FALSE)</f>
        <v>0</v>
      </c>
      <c r="G494" s="3">
        <f>VLOOKUP($B494,'BEACHES &amp; DUNES'!$B$15:$I$124,G$1,FALSE)</f>
        <v>0</v>
      </c>
      <c r="H494" s="3">
        <f>VLOOKUP($B494,'BEACHES &amp; DUNES'!$B$15:$I$124,H$1,FALSE)</f>
        <v>0</v>
      </c>
      <c r="I494" s="3">
        <f>VLOOKUP($B494,'BEACHES &amp; DUNES'!$B$15:$I$124,I$1,FALSE)</f>
        <v>0</v>
      </c>
      <c r="J494" s="3">
        <f>VLOOKUP($B494,'BEACHES &amp; DUNES'!$B$15:$I$124,J$1,FALSE)</f>
        <v>0</v>
      </c>
      <c r="K494" s="3">
        <f>VLOOKUP($B494,'BEACHES &amp; DUNES'!$B$15:$I$124,K$1,FALSE)</f>
        <v>0</v>
      </c>
      <c r="L494" s="3" t="str">
        <f>VLOOKUP($B494,'BEACHES &amp; DUNES'!$B$15:$I$124,L$1,FALSE)</f>
        <v/>
      </c>
    </row>
    <row r="495" spans="1:12" ht="15.75" customHeight="1">
      <c r="A495">
        <f t="shared" si="13"/>
        <v>50</v>
      </c>
      <c r="B495" t="str">
        <f>VLOOKUP(A495,ACTIVITIES!$B$2:$C$110,2,FALSE)</f>
        <v>DECOMMISSIONING 50</v>
      </c>
      <c r="C495" s="1">
        <v>3</v>
      </c>
      <c r="D495" s="1" t="str">
        <f>VLOOKUP(C495,HABITATS!$F$2:$G$13,2,FALSE)</f>
        <v>Tidal flats &amp; Rocky Intertidal</v>
      </c>
      <c r="E495" s="1" t="str">
        <f t="shared" si="12"/>
        <v>Tidal flats &amp; Rocky IntertidalDECOMMISSIONING 50</v>
      </c>
      <c r="F495" s="3">
        <f>VLOOKUP($B495,'TIDAL FLATS &amp; ROCKY INTERTIDAL'!$B$15:$I$124,F$1,FALSE)</f>
        <v>0</v>
      </c>
      <c r="G495" s="3">
        <f>VLOOKUP($B495,'TIDAL FLATS &amp; ROCKY INTERTIDAL'!$B$15:$I$124,G$1,FALSE)</f>
        <v>0</v>
      </c>
      <c r="H495" s="3">
        <f>VLOOKUP($B495,'TIDAL FLATS &amp; ROCKY INTERTIDAL'!$B$15:$I$124,H$1,FALSE)</f>
        <v>0</v>
      </c>
      <c r="I495" s="3">
        <f>VLOOKUP($B495,'TIDAL FLATS &amp; ROCKY INTERTIDAL'!$B$15:$I$124,I$1,FALSE)</f>
        <v>0</v>
      </c>
      <c r="J495" s="3">
        <f>VLOOKUP($B495,'TIDAL FLATS &amp; ROCKY INTERTIDAL'!$B$15:$I$124,J$1,FALSE)</f>
        <v>0</v>
      </c>
      <c r="K495" s="3">
        <f>VLOOKUP($B495,'TIDAL FLATS &amp; ROCKY INTERTIDAL'!$B$15:$I$124,K$1,FALSE)</f>
        <v>0</v>
      </c>
      <c r="L495" s="3" t="str">
        <f>VLOOKUP($B495,'TIDAL FLATS &amp; ROCKY INTERTIDAL'!$B$15:$I$124,L$1,FALSE)</f>
        <v/>
      </c>
    </row>
    <row r="496" spans="1:12" ht="15.75" customHeight="1">
      <c r="A496">
        <f t="shared" si="13"/>
        <v>50</v>
      </c>
      <c r="B496" t="str">
        <f>VLOOKUP(A496,ACTIVITIES!$B$2:$C$110,2,FALSE)</f>
        <v>DECOMMISSIONING 50</v>
      </c>
      <c r="C496" s="1">
        <v>4</v>
      </c>
      <c r="D496" s="1" t="str">
        <f>VLOOKUP(C496,HABITATS!$F$2:$G$13,2,FALSE)</f>
        <v>Marshes</v>
      </c>
      <c r="E496" s="1" t="str">
        <f t="shared" si="12"/>
        <v>MarshesDECOMMISSIONING 50</v>
      </c>
      <c r="F496" s="3">
        <f>VLOOKUP($B496,MARSHES!$B$15:$I$124,F$1,FALSE)</f>
        <v>0</v>
      </c>
      <c r="G496" s="3">
        <f>VLOOKUP($B496,MARSHES!$B$15:$I$124,G$1,FALSE)</f>
        <v>0</v>
      </c>
      <c r="H496" s="3">
        <f>VLOOKUP($B496,MARSHES!$B$15:$I$124,H$1,FALSE)</f>
        <v>0</v>
      </c>
      <c r="I496" s="3">
        <f>VLOOKUP($B496,MARSHES!$B$15:$I$124,I$1,FALSE)</f>
        <v>0</v>
      </c>
      <c r="J496" s="3">
        <f>VLOOKUP($B496,MARSHES!$B$15:$I$124,J$1,FALSE)</f>
        <v>0</v>
      </c>
      <c r="K496" s="3">
        <f>VLOOKUP($B496,MARSHES!$B$15:$I$124,K$1,FALSE)</f>
        <v>0</v>
      </c>
      <c r="L496" s="3" t="str">
        <f>VLOOKUP($B496,MARSHES!$B$15:$I$124,L$1,FALSE)</f>
        <v/>
      </c>
    </row>
    <row r="497" spans="1:12" ht="15.75" customHeight="1">
      <c r="A497">
        <f t="shared" si="13"/>
        <v>50</v>
      </c>
      <c r="B497" t="str">
        <f>VLOOKUP(A497,ACTIVITIES!$B$2:$C$110,2,FALSE)</f>
        <v>DECOMMISSIONING 50</v>
      </c>
      <c r="C497" s="1">
        <v>5</v>
      </c>
      <c r="D497" s="1" t="str">
        <f>VLOOKUP(C497,HABITATS!$F$2:$G$13,2,FALSE)</f>
        <v>Submersed Habitats</v>
      </c>
      <c r="E497" s="1" t="str">
        <f t="shared" si="12"/>
        <v>Submersed HabitatsDECOMMISSIONING 50</v>
      </c>
      <c r="F497" s="3">
        <f>VLOOKUP($B497,'SUBMERSED HABITATS'!$B$15:$I$124,F$1,FALSE)</f>
        <v>0</v>
      </c>
      <c r="G497" s="3">
        <f>VLOOKUP($B497,'SUBMERSED HABITATS'!$B$15:$I$124,G$1,FALSE)</f>
        <v>0</v>
      </c>
      <c r="H497" s="3">
        <f>VLOOKUP($B497,'SUBMERSED HABITATS'!$B$15:$I$124,H$1,FALSE)</f>
        <v>0</v>
      </c>
      <c r="I497" s="3">
        <f>VLOOKUP($B497,'SUBMERSED HABITATS'!$B$15:$I$124,I$1,FALSE)</f>
        <v>0</v>
      </c>
      <c r="J497" s="3">
        <f>VLOOKUP($B497,'SUBMERSED HABITATS'!$B$15:$I$124,J$1,FALSE)</f>
        <v>0</v>
      </c>
      <c r="K497" s="3">
        <f>VLOOKUP($B497,'SUBMERSED HABITATS'!$B$15:$I$124,K$1,FALSE)</f>
        <v>0</v>
      </c>
      <c r="L497" s="3" t="str">
        <f>VLOOKUP($B497,'SUBMERSED HABITATS'!$B$15:$I$124,L$1,FALSE)</f>
        <v/>
      </c>
    </row>
    <row r="498" spans="1:12" ht="15.75" customHeight="1">
      <c r="A498">
        <f t="shared" si="13"/>
        <v>50</v>
      </c>
      <c r="B498" t="str">
        <f>VLOOKUP(A498,ACTIVITIES!$B$2:$C$110,2,FALSE)</f>
        <v>DECOMMISSIONING 50</v>
      </c>
      <c r="C498" s="1">
        <v>6</v>
      </c>
      <c r="D498" s="1" t="str">
        <f>VLOOKUP(C498,HABITATS!$F$2:$G$13,2,FALSE)</f>
        <v>HABITATS COMPLEX 6</v>
      </c>
      <c r="E498" s="1" t="str">
        <f t="shared" si="12"/>
        <v>HABITATS COMPLEX 6DECOMMISSIONING 50</v>
      </c>
      <c r="F498" s="3">
        <f>VLOOKUP($B498,'HABITATS COMPLEX 6'!$B$15:$I$124,F$1,FALSE)</f>
        <v>0</v>
      </c>
      <c r="G498" s="3">
        <f>VLOOKUP($B498,'HABITATS COMPLEX 6'!$B$15:$I$124,G$1,FALSE)</f>
        <v>0</v>
      </c>
      <c r="H498" s="3">
        <f>VLOOKUP($B498,'HABITATS COMPLEX 6'!$B$15:$I$124,H$1,FALSE)</f>
        <v>0</v>
      </c>
      <c r="I498" s="3">
        <f>VLOOKUP($B498,'HABITATS COMPLEX 6'!$B$15:$I$124,I$1,FALSE)</f>
        <v>0</v>
      </c>
      <c r="J498" s="3">
        <f>VLOOKUP($B498,'HABITATS COMPLEX 6'!$B$15:$I$124,J$1,FALSE)</f>
        <v>0</v>
      </c>
      <c r="K498" s="3">
        <f>VLOOKUP($B498,'HABITATS COMPLEX 6'!$B$15:$I$124,K$1,FALSE)</f>
        <v>0</v>
      </c>
      <c r="L498" s="3" t="str">
        <f>VLOOKUP($B498,'HABITATS COMPLEX 6'!$B$15:$I$124,L$1,FALSE)</f>
        <v/>
      </c>
    </row>
    <row r="499" spans="1:12" ht="15.75" customHeight="1">
      <c r="A499">
        <f t="shared" si="13"/>
        <v>50</v>
      </c>
      <c r="B499" t="str">
        <f>VLOOKUP(A499,ACTIVITIES!$B$2:$C$110,2,FALSE)</f>
        <v>DECOMMISSIONING 50</v>
      </c>
      <c r="C499" s="1">
        <v>7</v>
      </c>
      <c r="D499" s="1" t="str">
        <f>VLOOKUP(C499,HABITATS!$F$2:$G$13,2,FALSE)</f>
        <v>HABITATS COMPLEX 7</v>
      </c>
      <c r="E499" s="1" t="str">
        <f t="shared" si="12"/>
        <v>HABITATS COMPLEX 7DECOMMISSIONING 50</v>
      </c>
      <c r="F499" s="3">
        <f>VLOOKUP($B499,'HABITATS COMPLEX 7'!$B$15:$I$124,F$1,FALSE)</f>
        <v>0</v>
      </c>
      <c r="G499" s="3">
        <f>VLOOKUP($B499,'HABITATS COMPLEX 7'!$B$15:$I$124,G$1,FALSE)</f>
        <v>0</v>
      </c>
      <c r="H499" s="3">
        <f>VLOOKUP($B499,'HABITATS COMPLEX 7'!$B$15:$I$124,H$1,FALSE)</f>
        <v>0</v>
      </c>
      <c r="I499" s="3">
        <f>VLOOKUP($B499,'HABITATS COMPLEX 7'!$B$15:$I$124,I$1,FALSE)</f>
        <v>0</v>
      </c>
      <c r="J499" s="3">
        <f>VLOOKUP($B499,'HABITATS COMPLEX 7'!$B$15:$I$124,J$1,FALSE)</f>
        <v>0</v>
      </c>
      <c r="K499" s="3">
        <f>VLOOKUP($B499,'HABITATS COMPLEX 7'!$B$15:$I$124,K$1,FALSE)</f>
        <v>0</v>
      </c>
      <c r="L499" s="3" t="str">
        <f>VLOOKUP($B499,'HABITATS COMPLEX 7'!$B$15:$I$124,L$1,FALSE)</f>
        <v/>
      </c>
    </row>
    <row r="500" spans="1:12" ht="15.75" customHeight="1">
      <c r="A500">
        <f t="shared" si="13"/>
        <v>50</v>
      </c>
      <c r="B500" t="str">
        <f>VLOOKUP(A500,ACTIVITIES!$B$2:$C$110,2,FALSE)</f>
        <v>DECOMMISSIONING 50</v>
      </c>
      <c r="C500" s="1">
        <v>8</v>
      </c>
      <c r="D500" s="1" t="str">
        <f>VLOOKUP(C500,HABITATS!$F$2:$G$13,2,FALSE)</f>
        <v>HABITATS COMPLEX 8</v>
      </c>
      <c r="E500" s="1" t="str">
        <f t="shared" si="12"/>
        <v>HABITATS COMPLEX 8DECOMMISSIONING 50</v>
      </c>
      <c r="F500" s="3">
        <f>VLOOKUP($B500,'HABITATS COMPLEX 8'!$B$15:$I$124,F$1,FALSE)</f>
        <v>0</v>
      </c>
      <c r="G500" s="3">
        <f>VLOOKUP($B500,'HABITATS COMPLEX 8'!$B$15:$I$124,G$1,FALSE)</f>
        <v>0</v>
      </c>
      <c r="H500" s="3">
        <f>VLOOKUP($B500,'HABITATS COMPLEX 8'!$B$15:$I$124,H$1,FALSE)</f>
        <v>0</v>
      </c>
      <c r="I500" s="3">
        <f>VLOOKUP($B500,'HABITATS COMPLEX 8'!$B$15:$I$124,I$1,FALSE)</f>
        <v>0</v>
      </c>
      <c r="J500" s="3">
        <f>VLOOKUP($B500,'HABITATS COMPLEX 8'!$B$15:$I$124,J$1,FALSE)</f>
        <v>0</v>
      </c>
      <c r="K500" s="3">
        <f>VLOOKUP($B500,'HABITATS COMPLEX 8'!$B$15:$I$124,K$1,FALSE)</f>
        <v>0</v>
      </c>
      <c r="L500" s="3" t="str">
        <f>VLOOKUP($B500,'HABITATS COMPLEX 8'!$B$15:$I$124,L$1,FALSE)</f>
        <v/>
      </c>
    </row>
    <row r="501" spans="1:12" ht="15.75" customHeight="1">
      <c r="A501">
        <f t="shared" si="13"/>
        <v>50</v>
      </c>
      <c r="B501" t="str">
        <f>VLOOKUP(A501,ACTIVITIES!$B$2:$C$110,2,FALSE)</f>
        <v>DECOMMISSIONING 50</v>
      </c>
      <c r="C501" s="1">
        <v>9</v>
      </c>
      <c r="D501" s="1" t="str">
        <f>VLOOKUP(C501,HABITATS!$F$2:$G$13,2,FALSE)</f>
        <v>HABITATS COMPLEX 9</v>
      </c>
      <c r="E501" s="1" t="str">
        <f t="shared" ref="E501:E564" si="14">D501&amp;B501</f>
        <v>HABITATS COMPLEX 9DECOMMISSIONING 50</v>
      </c>
      <c r="F501" s="3">
        <f>VLOOKUP($B501,'HABITATS COMPLEX 9'!$B$15:$I$124,F$1,FALSE)</f>
        <v>0</v>
      </c>
      <c r="G501" s="3">
        <f>VLOOKUP($B501,'HABITATS COMPLEX 9'!$B$15:$I$124,G$1,FALSE)</f>
        <v>0</v>
      </c>
      <c r="H501" s="3">
        <f>VLOOKUP($B501,'HABITATS COMPLEX 9'!$B$15:$I$124,H$1,FALSE)</f>
        <v>0</v>
      </c>
      <c r="I501" s="3">
        <f>VLOOKUP($B501,'HABITATS COMPLEX 9'!$B$15:$I$124,I$1,FALSE)</f>
        <v>0</v>
      </c>
      <c r="J501" s="3">
        <f>VLOOKUP($B501,'HABITATS COMPLEX 9'!$B$15:$I$124,J$1,FALSE)</f>
        <v>0</v>
      </c>
      <c r="K501" s="3">
        <f>VLOOKUP($B501,'HABITATS COMPLEX 9'!$B$15:$I$124,K$1,FALSE)</f>
        <v>0</v>
      </c>
      <c r="L501" s="3" t="str">
        <f>VLOOKUP($B501,'HABITATS COMPLEX 9'!$B$15:$I$124,L$1,FALSE)</f>
        <v/>
      </c>
    </row>
    <row r="502" spans="1:12" ht="15.75" customHeight="1">
      <c r="A502">
        <f t="shared" si="13"/>
        <v>50</v>
      </c>
      <c r="B502" t="str">
        <f>VLOOKUP(A502,ACTIVITIES!$B$2:$C$110,2,FALSE)</f>
        <v>DECOMMISSIONING 50</v>
      </c>
      <c r="C502" s="1">
        <v>10</v>
      </c>
      <c r="D502" s="1" t="str">
        <f>VLOOKUP(C502,HABITATS!$F$2:$G$13,2,FALSE)</f>
        <v>HABITATS COMPLEX 10</v>
      </c>
      <c r="E502" s="1" t="str">
        <f t="shared" si="14"/>
        <v>HABITATS COMPLEX 10DECOMMISSIONING 50</v>
      </c>
      <c r="F502" s="3">
        <f>VLOOKUP($B502,'HABITATS COMPLEX 10'!$B$15:$I$124,F$1,FALSE)</f>
        <v>0</v>
      </c>
      <c r="G502" s="3">
        <f>VLOOKUP($B502,'HABITATS COMPLEX 10'!$B$15:$I$124,G$1,FALSE)</f>
        <v>0</v>
      </c>
      <c r="H502" s="3">
        <f>VLOOKUP($B502,'HABITATS COMPLEX 10'!$B$15:$I$124,H$1,FALSE)</f>
        <v>0</v>
      </c>
      <c r="I502" s="3">
        <f>VLOOKUP($B502,'HABITATS COMPLEX 10'!$B$15:$I$124,I$1,FALSE)</f>
        <v>0</v>
      </c>
      <c r="J502" s="3">
        <f>VLOOKUP($B502,'HABITATS COMPLEX 10'!$B$15:$I$124,J$1,FALSE)</f>
        <v>0</v>
      </c>
      <c r="K502" s="3">
        <f>VLOOKUP($B502,'HABITATS COMPLEX 10'!$B$15:$I$124,K$1,FALSE)</f>
        <v>0</v>
      </c>
      <c r="L502" s="3" t="str">
        <f>VLOOKUP($B502,'HABITATS COMPLEX 10'!$B$15:$I$124,L$1,FALSE)</f>
        <v/>
      </c>
    </row>
    <row r="503" spans="1:12" ht="15.75" customHeight="1">
      <c r="A503">
        <f t="shared" si="13"/>
        <v>51</v>
      </c>
      <c r="B503" t="str">
        <f>VLOOKUP(A503,ACTIVITIES!$B$2:$C$110,2,FALSE)</f>
        <v>ACTIVITY CATEGORY 6 51</v>
      </c>
      <c r="C503" s="1">
        <v>1</v>
      </c>
      <c r="D503" s="1" t="str">
        <f>VLOOKUP(C503,HABITATS!$F$2:$G$13,2,FALSE)</f>
        <v>Coastal Uplands</v>
      </c>
      <c r="E503" s="1" t="str">
        <f t="shared" si="14"/>
        <v>Coastal UplandsACTIVITY CATEGORY 6 51</v>
      </c>
      <c r="F503" s="3">
        <f>VLOOKUP($B503,'COASTAL UPLANDS'!$B$15:$I$124,F$1,FALSE)</f>
        <v>0</v>
      </c>
      <c r="G503" s="3">
        <f>VLOOKUP($B503,'COASTAL UPLANDS'!$B$15:$I$124,G$1,FALSE)</f>
        <v>0</v>
      </c>
      <c r="H503" s="3">
        <f>VLOOKUP($B503,'COASTAL UPLANDS'!$B$15:$I$124,H$1,FALSE)</f>
        <v>0</v>
      </c>
      <c r="I503" s="3">
        <f>VLOOKUP($B503,'COASTAL UPLANDS'!$B$15:$I$124,I$1,FALSE)</f>
        <v>0</v>
      </c>
      <c r="J503" s="3">
        <f>VLOOKUP($B503,'COASTAL UPLANDS'!$B$15:$I$124,J$1,FALSE)</f>
        <v>0</v>
      </c>
      <c r="K503" s="3">
        <f>VLOOKUP($B503,'COASTAL UPLANDS'!$B$15:$I$124,K$1,FALSE)</f>
        <v>0</v>
      </c>
      <c r="L503" s="3" t="str">
        <f>VLOOKUP($B503,'COASTAL UPLANDS'!$B$15:$I$124,L$1,FALSE)</f>
        <v/>
      </c>
    </row>
    <row r="504" spans="1:12" ht="15.75" customHeight="1">
      <c r="A504">
        <f t="shared" si="13"/>
        <v>51</v>
      </c>
      <c r="B504" t="str">
        <f>VLOOKUP(A504,ACTIVITIES!$B$2:$C$110,2,FALSE)</f>
        <v>ACTIVITY CATEGORY 6 51</v>
      </c>
      <c r="C504" s="1">
        <v>2</v>
      </c>
      <c r="D504" s="1" t="str">
        <f>VLOOKUP(C504,HABITATS!$F$2:$G$13,2,FALSE)</f>
        <v>Beaches &amp; Dunes</v>
      </c>
      <c r="E504" s="1" t="str">
        <f t="shared" si="14"/>
        <v>Beaches &amp; DunesACTIVITY CATEGORY 6 51</v>
      </c>
      <c r="F504" s="3">
        <f>VLOOKUP($B504,'BEACHES &amp; DUNES'!$B$15:$I$124,F$1,FALSE)</f>
        <v>0</v>
      </c>
      <c r="G504" s="3">
        <f>VLOOKUP($B504,'BEACHES &amp; DUNES'!$B$15:$I$124,G$1,FALSE)</f>
        <v>0</v>
      </c>
      <c r="H504" s="3">
        <f>VLOOKUP($B504,'BEACHES &amp; DUNES'!$B$15:$I$124,H$1,FALSE)</f>
        <v>0</v>
      </c>
      <c r="I504" s="3">
        <f>VLOOKUP($B504,'BEACHES &amp; DUNES'!$B$15:$I$124,I$1,FALSE)</f>
        <v>0</v>
      </c>
      <c r="J504" s="3">
        <f>VLOOKUP($B504,'BEACHES &amp; DUNES'!$B$15:$I$124,J$1,FALSE)</f>
        <v>0</v>
      </c>
      <c r="K504" s="3">
        <f>VLOOKUP($B504,'BEACHES &amp; DUNES'!$B$15:$I$124,K$1,FALSE)</f>
        <v>0</v>
      </c>
      <c r="L504" s="3" t="str">
        <f>VLOOKUP($B504,'BEACHES &amp; DUNES'!$B$15:$I$124,L$1,FALSE)</f>
        <v/>
      </c>
    </row>
    <row r="505" spans="1:12" ht="15.75" customHeight="1">
      <c r="A505">
        <f t="shared" si="13"/>
        <v>51</v>
      </c>
      <c r="B505" t="str">
        <f>VLOOKUP(A505,ACTIVITIES!$B$2:$C$110,2,FALSE)</f>
        <v>ACTIVITY CATEGORY 6 51</v>
      </c>
      <c r="C505" s="1">
        <v>3</v>
      </c>
      <c r="D505" s="1" t="str">
        <f>VLOOKUP(C505,HABITATS!$F$2:$G$13,2,FALSE)</f>
        <v>Tidal flats &amp; Rocky Intertidal</v>
      </c>
      <c r="E505" s="1" t="str">
        <f t="shared" si="14"/>
        <v>Tidal flats &amp; Rocky IntertidalACTIVITY CATEGORY 6 51</v>
      </c>
      <c r="F505" s="3">
        <f>VLOOKUP($B505,'TIDAL FLATS &amp; ROCKY INTERTIDAL'!$B$15:$I$124,F$1,FALSE)</f>
        <v>0</v>
      </c>
      <c r="G505" s="3">
        <f>VLOOKUP($B505,'TIDAL FLATS &amp; ROCKY INTERTIDAL'!$B$15:$I$124,G$1,FALSE)</f>
        <v>0</v>
      </c>
      <c r="H505" s="3">
        <f>VLOOKUP($B505,'TIDAL FLATS &amp; ROCKY INTERTIDAL'!$B$15:$I$124,H$1,FALSE)</f>
        <v>0</v>
      </c>
      <c r="I505" s="3">
        <f>VLOOKUP($B505,'TIDAL FLATS &amp; ROCKY INTERTIDAL'!$B$15:$I$124,I$1,FALSE)</f>
        <v>0</v>
      </c>
      <c r="J505" s="3">
        <f>VLOOKUP($B505,'TIDAL FLATS &amp; ROCKY INTERTIDAL'!$B$15:$I$124,J$1,FALSE)</f>
        <v>0</v>
      </c>
      <c r="K505" s="3">
        <f>VLOOKUP($B505,'TIDAL FLATS &amp; ROCKY INTERTIDAL'!$B$15:$I$124,K$1,FALSE)</f>
        <v>0</v>
      </c>
      <c r="L505" s="3" t="str">
        <f>VLOOKUP($B505,'TIDAL FLATS &amp; ROCKY INTERTIDAL'!$B$15:$I$124,L$1,FALSE)</f>
        <v/>
      </c>
    </row>
    <row r="506" spans="1:12" ht="15.75" customHeight="1">
      <c r="A506">
        <f t="shared" si="13"/>
        <v>51</v>
      </c>
      <c r="B506" t="str">
        <f>VLOOKUP(A506,ACTIVITIES!$B$2:$C$110,2,FALSE)</f>
        <v>ACTIVITY CATEGORY 6 51</v>
      </c>
      <c r="C506" s="1">
        <v>4</v>
      </c>
      <c r="D506" s="1" t="str">
        <f>VLOOKUP(C506,HABITATS!$F$2:$G$13,2,FALSE)</f>
        <v>Marshes</v>
      </c>
      <c r="E506" s="1" t="str">
        <f t="shared" si="14"/>
        <v>MarshesACTIVITY CATEGORY 6 51</v>
      </c>
      <c r="F506" s="3">
        <f>VLOOKUP($B506,MARSHES!$B$15:$I$124,F$1,FALSE)</f>
        <v>0</v>
      </c>
      <c r="G506" s="3">
        <f>VLOOKUP($B506,MARSHES!$B$15:$I$124,G$1,FALSE)</f>
        <v>0</v>
      </c>
      <c r="H506" s="3">
        <f>VLOOKUP($B506,MARSHES!$B$15:$I$124,H$1,FALSE)</f>
        <v>0</v>
      </c>
      <c r="I506" s="3">
        <f>VLOOKUP($B506,MARSHES!$B$15:$I$124,I$1,FALSE)</f>
        <v>0</v>
      </c>
      <c r="J506" s="3">
        <f>VLOOKUP($B506,MARSHES!$B$15:$I$124,J$1,FALSE)</f>
        <v>0</v>
      </c>
      <c r="K506" s="3">
        <f>VLOOKUP($B506,MARSHES!$B$15:$I$124,K$1,FALSE)</f>
        <v>0</v>
      </c>
      <c r="L506" s="3" t="str">
        <f>VLOOKUP($B506,MARSHES!$B$15:$I$124,L$1,FALSE)</f>
        <v/>
      </c>
    </row>
    <row r="507" spans="1:12" ht="15.75" customHeight="1">
      <c r="A507">
        <f t="shared" si="13"/>
        <v>51</v>
      </c>
      <c r="B507" t="str">
        <f>VLOOKUP(A507,ACTIVITIES!$B$2:$C$110,2,FALSE)</f>
        <v>ACTIVITY CATEGORY 6 51</v>
      </c>
      <c r="C507" s="1">
        <v>5</v>
      </c>
      <c r="D507" s="1" t="str">
        <f>VLOOKUP(C507,HABITATS!$F$2:$G$13,2,FALSE)</f>
        <v>Submersed Habitats</v>
      </c>
      <c r="E507" s="1" t="str">
        <f t="shared" si="14"/>
        <v>Submersed HabitatsACTIVITY CATEGORY 6 51</v>
      </c>
      <c r="F507" s="3">
        <f>VLOOKUP($B507,'SUBMERSED HABITATS'!$B$15:$I$124,F$1,FALSE)</f>
        <v>0</v>
      </c>
      <c r="G507" s="3">
        <f>VLOOKUP($B507,'SUBMERSED HABITATS'!$B$15:$I$124,G$1,FALSE)</f>
        <v>0</v>
      </c>
      <c r="H507" s="3">
        <f>VLOOKUP($B507,'SUBMERSED HABITATS'!$B$15:$I$124,H$1,FALSE)</f>
        <v>0</v>
      </c>
      <c r="I507" s="3">
        <f>VLOOKUP($B507,'SUBMERSED HABITATS'!$B$15:$I$124,I$1,FALSE)</f>
        <v>0</v>
      </c>
      <c r="J507" s="3">
        <f>VLOOKUP($B507,'SUBMERSED HABITATS'!$B$15:$I$124,J$1,FALSE)</f>
        <v>0</v>
      </c>
      <c r="K507" s="3">
        <f>VLOOKUP($B507,'SUBMERSED HABITATS'!$B$15:$I$124,K$1,FALSE)</f>
        <v>0</v>
      </c>
      <c r="L507" s="3" t="str">
        <f>VLOOKUP($B507,'SUBMERSED HABITATS'!$B$15:$I$124,L$1,FALSE)</f>
        <v/>
      </c>
    </row>
    <row r="508" spans="1:12" ht="15.75" customHeight="1">
      <c r="A508">
        <f t="shared" si="13"/>
        <v>51</v>
      </c>
      <c r="B508" t="str">
        <f>VLOOKUP(A508,ACTIVITIES!$B$2:$C$110,2,FALSE)</f>
        <v>ACTIVITY CATEGORY 6 51</v>
      </c>
      <c r="C508" s="1">
        <v>6</v>
      </c>
      <c r="D508" s="1" t="str">
        <f>VLOOKUP(C508,HABITATS!$F$2:$G$13,2,FALSE)</f>
        <v>HABITATS COMPLEX 6</v>
      </c>
      <c r="E508" s="1" t="str">
        <f t="shared" si="14"/>
        <v>HABITATS COMPLEX 6ACTIVITY CATEGORY 6 51</v>
      </c>
      <c r="F508" s="3">
        <f>VLOOKUP($B508,'HABITATS COMPLEX 6'!$B$15:$I$124,F$1,FALSE)</f>
        <v>0</v>
      </c>
      <c r="G508" s="3">
        <f>VLOOKUP($B508,'HABITATS COMPLEX 6'!$B$15:$I$124,G$1,FALSE)</f>
        <v>0</v>
      </c>
      <c r="H508" s="3">
        <f>VLOOKUP($B508,'HABITATS COMPLEX 6'!$B$15:$I$124,H$1,FALSE)</f>
        <v>0</v>
      </c>
      <c r="I508" s="3">
        <f>VLOOKUP($B508,'HABITATS COMPLEX 6'!$B$15:$I$124,I$1,FALSE)</f>
        <v>0</v>
      </c>
      <c r="J508" s="3">
        <f>VLOOKUP($B508,'HABITATS COMPLEX 6'!$B$15:$I$124,J$1,FALSE)</f>
        <v>0</v>
      </c>
      <c r="K508" s="3">
        <f>VLOOKUP($B508,'HABITATS COMPLEX 6'!$B$15:$I$124,K$1,FALSE)</f>
        <v>0</v>
      </c>
      <c r="L508" s="3" t="str">
        <f>VLOOKUP($B508,'HABITATS COMPLEX 6'!$B$15:$I$124,L$1,FALSE)</f>
        <v/>
      </c>
    </row>
    <row r="509" spans="1:12" ht="15.75" customHeight="1">
      <c r="A509">
        <f t="shared" si="13"/>
        <v>51</v>
      </c>
      <c r="B509" t="str">
        <f>VLOOKUP(A509,ACTIVITIES!$B$2:$C$110,2,FALSE)</f>
        <v>ACTIVITY CATEGORY 6 51</v>
      </c>
      <c r="C509" s="1">
        <v>7</v>
      </c>
      <c r="D509" s="1" t="str">
        <f>VLOOKUP(C509,HABITATS!$F$2:$G$13,2,FALSE)</f>
        <v>HABITATS COMPLEX 7</v>
      </c>
      <c r="E509" s="1" t="str">
        <f t="shared" si="14"/>
        <v>HABITATS COMPLEX 7ACTIVITY CATEGORY 6 51</v>
      </c>
      <c r="F509" s="3">
        <f>VLOOKUP($B509,'HABITATS COMPLEX 7'!$B$15:$I$124,F$1,FALSE)</f>
        <v>0</v>
      </c>
      <c r="G509" s="3">
        <f>VLOOKUP($B509,'HABITATS COMPLEX 7'!$B$15:$I$124,G$1,FALSE)</f>
        <v>0</v>
      </c>
      <c r="H509" s="3">
        <f>VLOOKUP($B509,'HABITATS COMPLEX 7'!$B$15:$I$124,H$1,FALSE)</f>
        <v>0</v>
      </c>
      <c r="I509" s="3">
        <f>VLOOKUP($B509,'HABITATS COMPLEX 7'!$B$15:$I$124,I$1,FALSE)</f>
        <v>0</v>
      </c>
      <c r="J509" s="3">
        <f>VLOOKUP($B509,'HABITATS COMPLEX 7'!$B$15:$I$124,J$1,FALSE)</f>
        <v>0</v>
      </c>
      <c r="K509" s="3">
        <f>VLOOKUP($B509,'HABITATS COMPLEX 7'!$B$15:$I$124,K$1,FALSE)</f>
        <v>0</v>
      </c>
      <c r="L509" s="3" t="str">
        <f>VLOOKUP($B509,'HABITATS COMPLEX 7'!$B$15:$I$124,L$1,FALSE)</f>
        <v/>
      </c>
    </row>
    <row r="510" spans="1:12" ht="15.75" customHeight="1">
      <c r="A510">
        <f t="shared" si="13"/>
        <v>51</v>
      </c>
      <c r="B510" t="str">
        <f>VLOOKUP(A510,ACTIVITIES!$B$2:$C$110,2,FALSE)</f>
        <v>ACTIVITY CATEGORY 6 51</v>
      </c>
      <c r="C510" s="1">
        <v>8</v>
      </c>
      <c r="D510" s="1" t="str">
        <f>VLOOKUP(C510,HABITATS!$F$2:$G$13,2,FALSE)</f>
        <v>HABITATS COMPLEX 8</v>
      </c>
      <c r="E510" s="1" t="str">
        <f t="shared" si="14"/>
        <v>HABITATS COMPLEX 8ACTIVITY CATEGORY 6 51</v>
      </c>
      <c r="F510" s="3">
        <f>VLOOKUP($B510,'HABITATS COMPLEX 8'!$B$15:$I$124,F$1,FALSE)</f>
        <v>0</v>
      </c>
      <c r="G510" s="3">
        <f>VLOOKUP($B510,'HABITATS COMPLEX 8'!$B$15:$I$124,G$1,FALSE)</f>
        <v>0</v>
      </c>
      <c r="H510" s="3">
        <f>VLOOKUP($B510,'HABITATS COMPLEX 8'!$B$15:$I$124,H$1,FALSE)</f>
        <v>0</v>
      </c>
      <c r="I510" s="3">
        <f>VLOOKUP($B510,'HABITATS COMPLEX 8'!$B$15:$I$124,I$1,FALSE)</f>
        <v>0</v>
      </c>
      <c r="J510" s="3">
        <f>VLOOKUP($B510,'HABITATS COMPLEX 8'!$B$15:$I$124,J$1,FALSE)</f>
        <v>0</v>
      </c>
      <c r="K510" s="3">
        <f>VLOOKUP($B510,'HABITATS COMPLEX 8'!$B$15:$I$124,K$1,FALSE)</f>
        <v>0</v>
      </c>
      <c r="L510" s="3" t="str">
        <f>VLOOKUP($B510,'HABITATS COMPLEX 8'!$B$15:$I$124,L$1,FALSE)</f>
        <v/>
      </c>
    </row>
    <row r="511" spans="1:12" ht="15.75" customHeight="1">
      <c r="A511">
        <f t="shared" si="13"/>
        <v>51</v>
      </c>
      <c r="B511" t="str">
        <f>VLOOKUP(A511,ACTIVITIES!$B$2:$C$110,2,FALSE)</f>
        <v>ACTIVITY CATEGORY 6 51</v>
      </c>
      <c r="C511" s="1">
        <v>9</v>
      </c>
      <c r="D511" s="1" t="str">
        <f>VLOOKUP(C511,HABITATS!$F$2:$G$13,2,FALSE)</f>
        <v>HABITATS COMPLEX 9</v>
      </c>
      <c r="E511" s="1" t="str">
        <f t="shared" si="14"/>
        <v>HABITATS COMPLEX 9ACTIVITY CATEGORY 6 51</v>
      </c>
      <c r="F511" s="3">
        <f>VLOOKUP($B511,'HABITATS COMPLEX 9'!$B$15:$I$124,F$1,FALSE)</f>
        <v>0</v>
      </c>
      <c r="G511" s="3">
        <f>VLOOKUP($B511,'HABITATS COMPLEX 9'!$B$15:$I$124,G$1,FALSE)</f>
        <v>0</v>
      </c>
      <c r="H511" s="3">
        <f>VLOOKUP($B511,'HABITATS COMPLEX 9'!$B$15:$I$124,H$1,FALSE)</f>
        <v>0</v>
      </c>
      <c r="I511" s="3">
        <f>VLOOKUP($B511,'HABITATS COMPLEX 9'!$B$15:$I$124,I$1,FALSE)</f>
        <v>0</v>
      </c>
      <c r="J511" s="3">
        <f>VLOOKUP($B511,'HABITATS COMPLEX 9'!$B$15:$I$124,J$1,FALSE)</f>
        <v>0</v>
      </c>
      <c r="K511" s="3">
        <f>VLOOKUP($B511,'HABITATS COMPLEX 9'!$B$15:$I$124,K$1,FALSE)</f>
        <v>0</v>
      </c>
      <c r="L511" s="3" t="str">
        <f>VLOOKUP($B511,'HABITATS COMPLEX 9'!$B$15:$I$124,L$1,FALSE)</f>
        <v/>
      </c>
    </row>
    <row r="512" spans="1:12" ht="15.75" customHeight="1">
      <c r="A512">
        <f t="shared" si="13"/>
        <v>51</v>
      </c>
      <c r="B512" t="str">
        <f>VLOOKUP(A512,ACTIVITIES!$B$2:$C$110,2,FALSE)</f>
        <v>ACTIVITY CATEGORY 6 51</v>
      </c>
      <c r="C512" s="1">
        <v>10</v>
      </c>
      <c r="D512" s="1" t="str">
        <f>VLOOKUP(C512,HABITATS!$F$2:$G$13,2,FALSE)</f>
        <v>HABITATS COMPLEX 10</v>
      </c>
      <c r="E512" s="1" t="str">
        <f t="shared" si="14"/>
        <v>HABITATS COMPLEX 10ACTIVITY CATEGORY 6 51</v>
      </c>
      <c r="F512" s="3">
        <f>VLOOKUP($B512,'HABITATS COMPLEX 10'!$B$15:$I$124,F$1,FALSE)</f>
        <v>0</v>
      </c>
      <c r="G512" s="3">
        <f>VLOOKUP($B512,'HABITATS COMPLEX 10'!$B$15:$I$124,G$1,FALSE)</f>
        <v>0</v>
      </c>
      <c r="H512" s="3">
        <f>VLOOKUP($B512,'HABITATS COMPLEX 10'!$B$15:$I$124,H$1,FALSE)</f>
        <v>0</v>
      </c>
      <c r="I512" s="3">
        <f>VLOOKUP($B512,'HABITATS COMPLEX 10'!$B$15:$I$124,I$1,FALSE)</f>
        <v>0</v>
      </c>
      <c r="J512" s="3">
        <f>VLOOKUP($B512,'HABITATS COMPLEX 10'!$B$15:$I$124,J$1,FALSE)</f>
        <v>0</v>
      </c>
      <c r="K512" s="3">
        <f>VLOOKUP($B512,'HABITATS COMPLEX 10'!$B$15:$I$124,K$1,FALSE)</f>
        <v>0</v>
      </c>
      <c r="L512" s="3" t="str">
        <f>VLOOKUP($B512,'HABITATS COMPLEX 10'!$B$15:$I$124,L$1,FALSE)</f>
        <v/>
      </c>
    </row>
    <row r="513" spans="1:12" ht="15.75" customHeight="1">
      <c r="A513">
        <f>A503+1</f>
        <v>52</v>
      </c>
      <c r="B513" t="str">
        <f>VLOOKUP(A513,ACTIVITIES!$B$2:$C$110,2,FALSE)</f>
        <v>ACTIVITY CATEGORY 6 52</v>
      </c>
      <c r="C513" s="1">
        <v>1</v>
      </c>
      <c r="D513" s="1" t="str">
        <f>VLOOKUP(C513,HABITATS!$F$2:$G$13,2,FALSE)</f>
        <v>Coastal Uplands</v>
      </c>
      <c r="E513" s="1" t="str">
        <f t="shared" si="14"/>
        <v>Coastal UplandsACTIVITY CATEGORY 6 52</v>
      </c>
      <c r="F513" s="3">
        <f>VLOOKUP($B513,'COASTAL UPLANDS'!$B$15:$I$124,F$1,FALSE)</f>
        <v>0</v>
      </c>
      <c r="G513" s="3">
        <f>VLOOKUP($B513,'COASTAL UPLANDS'!$B$15:$I$124,G$1,FALSE)</f>
        <v>0</v>
      </c>
      <c r="H513" s="3">
        <f>VLOOKUP($B513,'COASTAL UPLANDS'!$B$15:$I$124,H$1,FALSE)</f>
        <v>0</v>
      </c>
      <c r="I513" s="3">
        <f>VLOOKUP($B513,'COASTAL UPLANDS'!$B$15:$I$124,I$1,FALSE)</f>
        <v>0</v>
      </c>
      <c r="J513" s="3">
        <f>VLOOKUP($B513,'COASTAL UPLANDS'!$B$15:$I$124,J$1,FALSE)</f>
        <v>0</v>
      </c>
      <c r="K513" s="3">
        <f>VLOOKUP($B513,'COASTAL UPLANDS'!$B$15:$I$124,K$1,FALSE)</f>
        <v>0</v>
      </c>
      <c r="L513" s="3" t="str">
        <f>VLOOKUP($B513,'COASTAL UPLANDS'!$B$15:$I$124,L$1,FALSE)</f>
        <v/>
      </c>
    </row>
    <row r="514" spans="1:12" ht="15.75" customHeight="1">
      <c r="A514">
        <f t="shared" ref="A514:A577" si="15">A504+1</f>
        <v>52</v>
      </c>
      <c r="B514" t="str">
        <f>VLOOKUP(A514,ACTIVITIES!$B$2:$C$110,2,FALSE)</f>
        <v>ACTIVITY CATEGORY 6 52</v>
      </c>
      <c r="C514" s="1">
        <v>2</v>
      </c>
      <c r="D514" s="1" t="str">
        <f>VLOOKUP(C514,HABITATS!$F$2:$G$13,2,FALSE)</f>
        <v>Beaches &amp; Dunes</v>
      </c>
      <c r="E514" s="1" t="str">
        <f t="shared" si="14"/>
        <v>Beaches &amp; DunesACTIVITY CATEGORY 6 52</v>
      </c>
      <c r="F514" s="3">
        <f>VLOOKUP($B514,'BEACHES &amp; DUNES'!$B$15:$I$124,F$1,FALSE)</f>
        <v>0</v>
      </c>
      <c r="G514" s="3">
        <f>VLOOKUP($B514,'BEACHES &amp; DUNES'!$B$15:$I$124,G$1,FALSE)</f>
        <v>0</v>
      </c>
      <c r="H514" s="3">
        <f>VLOOKUP($B514,'BEACHES &amp; DUNES'!$B$15:$I$124,H$1,FALSE)</f>
        <v>0</v>
      </c>
      <c r="I514" s="3">
        <f>VLOOKUP($B514,'BEACHES &amp; DUNES'!$B$15:$I$124,I$1,FALSE)</f>
        <v>0</v>
      </c>
      <c r="J514" s="3">
        <f>VLOOKUP($B514,'BEACHES &amp; DUNES'!$B$15:$I$124,J$1,FALSE)</f>
        <v>0</v>
      </c>
      <c r="K514" s="3">
        <f>VLOOKUP($B514,'BEACHES &amp; DUNES'!$B$15:$I$124,K$1,FALSE)</f>
        <v>0</v>
      </c>
      <c r="L514" s="3" t="str">
        <f>VLOOKUP($B514,'BEACHES &amp; DUNES'!$B$15:$I$124,L$1,FALSE)</f>
        <v/>
      </c>
    </row>
    <row r="515" spans="1:12" ht="15.75" customHeight="1">
      <c r="A515">
        <f t="shared" si="15"/>
        <v>52</v>
      </c>
      <c r="B515" t="str">
        <f>VLOOKUP(A515,ACTIVITIES!$B$2:$C$110,2,FALSE)</f>
        <v>ACTIVITY CATEGORY 6 52</v>
      </c>
      <c r="C515" s="1">
        <v>3</v>
      </c>
      <c r="D515" s="1" t="str">
        <f>VLOOKUP(C515,HABITATS!$F$2:$G$13,2,FALSE)</f>
        <v>Tidal flats &amp; Rocky Intertidal</v>
      </c>
      <c r="E515" s="1" t="str">
        <f t="shared" si="14"/>
        <v>Tidal flats &amp; Rocky IntertidalACTIVITY CATEGORY 6 52</v>
      </c>
      <c r="F515" s="3">
        <f>VLOOKUP($B515,'TIDAL FLATS &amp; ROCKY INTERTIDAL'!$B$15:$I$124,F$1,FALSE)</f>
        <v>0</v>
      </c>
      <c r="G515" s="3">
        <f>VLOOKUP($B515,'TIDAL FLATS &amp; ROCKY INTERTIDAL'!$B$15:$I$124,G$1,FALSE)</f>
        <v>0</v>
      </c>
      <c r="H515" s="3">
        <f>VLOOKUP($B515,'TIDAL FLATS &amp; ROCKY INTERTIDAL'!$B$15:$I$124,H$1,FALSE)</f>
        <v>0</v>
      </c>
      <c r="I515" s="3">
        <f>VLOOKUP($B515,'TIDAL FLATS &amp; ROCKY INTERTIDAL'!$B$15:$I$124,I$1,FALSE)</f>
        <v>0</v>
      </c>
      <c r="J515" s="3">
        <f>VLOOKUP($B515,'TIDAL FLATS &amp; ROCKY INTERTIDAL'!$B$15:$I$124,J$1,FALSE)</f>
        <v>0</v>
      </c>
      <c r="K515" s="3">
        <f>VLOOKUP($B515,'TIDAL FLATS &amp; ROCKY INTERTIDAL'!$B$15:$I$124,K$1,FALSE)</f>
        <v>0</v>
      </c>
      <c r="L515" s="3" t="str">
        <f>VLOOKUP($B515,'TIDAL FLATS &amp; ROCKY INTERTIDAL'!$B$15:$I$124,L$1,FALSE)</f>
        <v/>
      </c>
    </row>
    <row r="516" spans="1:12" ht="15.75" customHeight="1">
      <c r="A516">
        <f t="shared" si="15"/>
        <v>52</v>
      </c>
      <c r="B516" t="str">
        <f>VLOOKUP(A516,ACTIVITIES!$B$2:$C$110,2,FALSE)</f>
        <v>ACTIVITY CATEGORY 6 52</v>
      </c>
      <c r="C516" s="1">
        <v>4</v>
      </c>
      <c r="D516" s="1" t="str">
        <f>VLOOKUP(C516,HABITATS!$F$2:$G$13,2,FALSE)</f>
        <v>Marshes</v>
      </c>
      <c r="E516" s="1" t="str">
        <f t="shared" si="14"/>
        <v>MarshesACTIVITY CATEGORY 6 52</v>
      </c>
      <c r="F516" s="3">
        <f>VLOOKUP($B516,MARSHES!$B$15:$I$124,F$1,FALSE)</f>
        <v>0</v>
      </c>
      <c r="G516" s="3">
        <f>VLOOKUP($B516,MARSHES!$B$15:$I$124,G$1,FALSE)</f>
        <v>0</v>
      </c>
      <c r="H516" s="3">
        <f>VLOOKUP($B516,MARSHES!$B$15:$I$124,H$1,FALSE)</f>
        <v>0</v>
      </c>
      <c r="I516" s="3">
        <f>VLOOKUP($B516,MARSHES!$B$15:$I$124,I$1,FALSE)</f>
        <v>0</v>
      </c>
      <c r="J516" s="3">
        <f>VLOOKUP($B516,MARSHES!$B$15:$I$124,J$1,FALSE)</f>
        <v>0</v>
      </c>
      <c r="K516" s="3">
        <f>VLOOKUP($B516,MARSHES!$B$15:$I$124,K$1,FALSE)</f>
        <v>0</v>
      </c>
      <c r="L516" s="3" t="str">
        <f>VLOOKUP($B516,MARSHES!$B$15:$I$124,L$1,FALSE)</f>
        <v/>
      </c>
    </row>
    <row r="517" spans="1:12" ht="15.75" customHeight="1">
      <c r="A517">
        <f t="shared" si="15"/>
        <v>52</v>
      </c>
      <c r="B517" t="str">
        <f>VLOOKUP(A517,ACTIVITIES!$B$2:$C$110,2,FALSE)</f>
        <v>ACTIVITY CATEGORY 6 52</v>
      </c>
      <c r="C517" s="1">
        <v>5</v>
      </c>
      <c r="D517" s="1" t="str">
        <f>VLOOKUP(C517,HABITATS!$F$2:$G$13,2,FALSE)</f>
        <v>Submersed Habitats</v>
      </c>
      <c r="E517" s="1" t="str">
        <f t="shared" si="14"/>
        <v>Submersed HabitatsACTIVITY CATEGORY 6 52</v>
      </c>
      <c r="F517" s="3">
        <f>VLOOKUP($B517,'SUBMERSED HABITATS'!$B$15:$I$124,F$1,FALSE)</f>
        <v>0</v>
      </c>
      <c r="G517" s="3">
        <f>VLOOKUP($B517,'SUBMERSED HABITATS'!$B$15:$I$124,G$1,FALSE)</f>
        <v>0</v>
      </c>
      <c r="H517" s="3">
        <f>VLOOKUP($B517,'SUBMERSED HABITATS'!$B$15:$I$124,H$1,FALSE)</f>
        <v>0</v>
      </c>
      <c r="I517" s="3">
        <f>VLOOKUP($B517,'SUBMERSED HABITATS'!$B$15:$I$124,I$1,FALSE)</f>
        <v>0</v>
      </c>
      <c r="J517" s="3">
        <f>VLOOKUP($B517,'SUBMERSED HABITATS'!$B$15:$I$124,J$1,FALSE)</f>
        <v>0</v>
      </c>
      <c r="K517" s="3">
        <f>VLOOKUP($B517,'SUBMERSED HABITATS'!$B$15:$I$124,K$1,FALSE)</f>
        <v>0</v>
      </c>
      <c r="L517" s="3" t="str">
        <f>VLOOKUP($B517,'SUBMERSED HABITATS'!$B$15:$I$124,L$1,FALSE)</f>
        <v/>
      </c>
    </row>
    <row r="518" spans="1:12" ht="15.75" customHeight="1">
      <c r="A518">
        <f t="shared" si="15"/>
        <v>52</v>
      </c>
      <c r="B518" t="str">
        <f>VLOOKUP(A518,ACTIVITIES!$B$2:$C$110,2,FALSE)</f>
        <v>ACTIVITY CATEGORY 6 52</v>
      </c>
      <c r="C518" s="1">
        <v>6</v>
      </c>
      <c r="D518" s="1" t="str">
        <f>VLOOKUP(C518,HABITATS!$F$2:$G$13,2,FALSE)</f>
        <v>HABITATS COMPLEX 6</v>
      </c>
      <c r="E518" s="1" t="str">
        <f t="shared" si="14"/>
        <v>HABITATS COMPLEX 6ACTIVITY CATEGORY 6 52</v>
      </c>
      <c r="F518" s="3">
        <f>VLOOKUP($B518,'HABITATS COMPLEX 6'!$B$15:$I$124,F$1,FALSE)</f>
        <v>0</v>
      </c>
      <c r="G518" s="3">
        <f>VLOOKUP($B518,'HABITATS COMPLEX 6'!$B$15:$I$124,G$1,FALSE)</f>
        <v>0</v>
      </c>
      <c r="H518" s="3">
        <f>VLOOKUP($B518,'HABITATS COMPLEX 6'!$B$15:$I$124,H$1,FALSE)</f>
        <v>0</v>
      </c>
      <c r="I518" s="3">
        <f>VLOOKUP($B518,'HABITATS COMPLEX 6'!$B$15:$I$124,I$1,FALSE)</f>
        <v>0</v>
      </c>
      <c r="J518" s="3">
        <f>VLOOKUP($B518,'HABITATS COMPLEX 6'!$B$15:$I$124,J$1,FALSE)</f>
        <v>0</v>
      </c>
      <c r="K518" s="3">
        <f>VLOOKUP($B518,'HABITATS COMPLEX 6'!$B$15:$I$124,K$1,FALSE)</f>
        <v>0</v>
      </c>
      <c r="L518" s="3" t="str">
        <f>VLOOKUP($B518,'HABITATS COMPLEX 6'!$B$15:$I$124,L$1,FALSE)</f>
        <v/>
      </c>
    </row>
    <row r="519" spans="1:12" ht="15.75" customHeight="1">
      <c r="A519">
        <f t="shared" si="15"/>
        <v>52</v>
      </c>
      <c r="B519" t="str">
        <f>VLOOKUP(A519,ACTIVITIES!$B$2:$C$110,2,FALSE)</f>
        <v>ACTIVITY CATEGORY 6 52</v>
      </c>
      <c r="C519" s="1">
        <v>7</v>
      </c>
      <c r="D519" s="1" t="str">
        <f>VLOOKUP(C519,HABITATS!$F$2:$G$13,2,FALSE)</f>
        <v>HABITATS COMPLEX 7</v>
      </c>
      <c r="E519" s="1" t="str">
        <f t="shared" si="14"/>
        <v>HABITATS COMPLEX 7ACTIVITY CATEGORY 6 52</v>
      </c>
      <c r="F519" s="3">
        <f>VLOOKUP($B519,'HABITATS COMPLEX 7'!$B$15:$I$124,F$1,FALSE)</f>
        <v>0</v>
      </c>
      <c r="G519" s="3">
        <f>VLOOKUP($B519,'HABITATS COMPLEX 7'!$B$15:$I$124,G$1,FALSE)</f>
        <v>0</v>
      </c>
      <c r="H519" s="3">
        <f>VLOOKUP($B519,'HABITATS COMPLEX 7'!$B$15:$I$124,H$1,FALSE)</f>
        <v>0</v>
      </c>
      <c r="I519" s="3">
        <f>VLOOKUP($B519,'HABITATS COMPLEX 7'!$B$15:$I$124,I$1,FALSE)</f>
        <v>0</v>
      </c>
      <c r="J519" s="3">
        <f>VLOOKUP($B519,'HABITATS COMPLEX 7'!$B$15:$I$124,J$1,FALSE)</f>
        <v>0</v>
      </c>
      <c r="K519" s="3">
        <f>VLOOKUP($B519,'HABITATS COMPLEX 7'!$B$15:$I$124,K$1,FALSE)</f>
        <v>0</v>
      </c>
      <c r="L519" s="3" t="str">
        <f>VLOOKUP($B519,'HABITATS COMPLEX 7'!$B$15:$I$124,L$1,FALSE)</f>
        <v/>
      </c>
    </row>
    <row r="520" spans="1:12" ht="15.75" customHeight="1">
      <c r="A520">
        <f t="shared" si="15"/>
        <v>52</v>
      </c>
      <c r="B520" t="str">
        <f>VLOOKUP(A520,ACTIVITIES!$B$2:$C$110,2,FALSE)</f>
        <v>ACTIVITY CATEGORY 6 52</v>
      </c>
      <c r="C520" s="1">
        <v>8</v>
      </c>
      <c r="D520" s="1" t="str">
        <f>VLOOKUP(C520,HABITATS!$F$2:$G$13,2,FALSE)</f>
        <v>HABITATS COMPLEX 8</v>
      </c>
      <c r="E520" s="1" t="str">
        <f t="shared" si="14"/>
        <v>HABITATS COMPLEX 8ACTIVITY CATEGORY 6 52</v>
      </c>
      <c r="F520" s="3">
        <f>VLOOKUP($B520,'HABITATS COMPLEX 8'!$B$15:$I$124,F$1,FALSE)</f>
        <v>0</v>
      </c>
      <c r="G520" s="3">
        <f>VLOOKUP($B520,'HABITATS COMPLEX 8'!$B$15:$I$124,G$1,FALSE)</f>
        <v>0</v>
      </c>
      <c r="H520" s="3">
        <f>VLOOKUP($B520,'HABITATS COMPLEX 8'!$B$15:$I$124,H$1,FALSE)</f>
        <v>0</v>
      </c>
      <c r="I520" s="3">
        <f>VLOOKUP($B520,'HABITATS COMPLEX 8'!$B$15:$I$124,I$1,FALSE)</f>
        <v>0</v>
      </c>
      <c r="J520" s="3">
        <f>VLOOKUP($B520,'HABITATS COMPLEX 8'!$B$15:$I$124,J$1,FALSE)</f>
        <v>0</v>
      </c>
      <c r="K520" s="3">
        <f>VLOOKUP($B520,'HABITATS COMPLEX 8'!$B$15:$I$124,K$1,FALSE)</f>
        <v>0</v>
      </c>
      <c r="L520" s="3" t="str">
        <f>VLOOKUP($B520,'HABITATS COMPLEX 8'!$B$15:$I$124,L$1,FALSE)</f>
        <v/>
      </c>
    </row>
    <row r="521" spans="1:12" ht="15.75" customHeight="1">
      <c r="A521">
        <f t="shared" si="15"/>
        <v>52</v>
      </c>
      <c r="B521" t="str">
        <f>VLOOKUP(A521,ACTIVITIES!$B$2:$C$110,2,FALSE)</f>
        <v>ACTIVITY CATEGORY 6 52</v>
      </c>
      <c r="C521" s="1">
        <v>9</v>
      </c>
      <c r="D521" s="1" t="str">
        <f>VLOOKUP(C521,HABITATS!$F$2:$G$13,2,FALSE)</f>
        <v>HABITATS COMPLEX 9</v>
      </c>
      <c r="E521" s="1" t="str">
        <f t="shared" si="14"/>
        <v>HABITATS COMPLEX 9ACTIVITY CATEGORY 6 52</v>
      </c>
      <c r="F521" s="3">
        <f>VLOOKUP($B521,'HABITATS COMPLEX 9'!$B$15:$I$124,F$1,FALSE)</f>
        <v>0</v>
      </c>
      <c r="G521" s="3">
        <f>VLOOKUP($B521,'HABITATS COMPLEX 9'!$B$15:$I$124,G$1,FALSE)</f>
        <v>0</v>
      </c>
      <c r="H521" s="3">
        <f>VLOOKUP($B521,'HABITATS COMPLEX 9'!$B$15:$I$124,H$1,FALSE)</f>
        <v>0</v>
      </c>
      <c r="I521" s="3">
        <f>VLOOKUP($B521,'HABITATS COMPLEX 9'!$B$15:$I$124,I$1,FALSE)</f>
        <v>0</v>
      </c>
      <c r="J521" s="3">
        <f>VLOOKUP($B521,'HABITATS COMPLEX 9'!$B$15:$I$124,J$1,FALSE)</f>
        <v>0</v>
      </c>
      <c r="K521" s="3">
        <f>VLOOKUP($B521,'HABITATS COMPLEX 9'!$B$15:$I$124,K$1,FALSE)</f>
        <v>0</v>
      </c>
      <c r="L521" s="3" t="str">
        <f>VLOOKUP($B521,'HABITATS COMPLEX 9'!$B$15:$I$124,L$1,FALSE)</f>
        <v/>
      </c>
    </row>
    <row r="522" spans="1:12" ht="15.75" customHeight="1">
      <c r="A522">
        <f t="shared" si="15"/>
        <v>52</v>
      </c>
      <c r="B522" t="str">
        <f>VLOOKUP(A522,ACTIVITIES!$B$2:$C$110,2,FALSE)</f>
        <v>ACTIVITY CATEGORY 6 52</v>
      </c>
      <c r="C522" s="1">
        <v>10</v>
      </c>
      <c r="D522" s="1" t="str">
        <f>VLOOKUP(C522,HABITATS!$F$2:$G$13,2,FALSE)</f>
        <v>HABITATS COMPLEX 10</v>
      </c>
      <c r="E522" s="1" t="str">
        <f t="shared" si="14"/>
        <v>HABITATS COMPLEX 10ACTIVITY CATEGORY 6 52</v>
      </c>
      <c r="F522" s="3">
        <f>VLOOKUP($B522,'HABITATS COMPLEX 10'!$B$15:$I$124,F$1,FALSE)</f>
        <v>0</v>
      </c>
      <c r="G522" s="3">
        <f>VLOOKUP($B522,'HABITATS COMPLEX 10'!$B$15:$I$124,G$1,FALSE)</f>
        <v>0</v>
      </c>
      <c r="H522" s="3">
        <f>VLOOKUP($B522,'HABITATS COMPLEX 10'!$B$15:$I$124,H$1,FALSE)</f>
        <v>0</v>
      </c>
      <c r="I522" s="3">
        <f>VLOOKUP($B522,'HABITATS COMPLEX 10'!$B$15:$I$124,I$1,FALSE)</f>
        <v>0</v>
      </c>
      <c r="J522" s="3">
        <f>VLOOKUP($B522,'HABITATS COMPLEX 10'!$B$15:$I$124,J$1,FALSE)</f>
        <v>0</v>
      </c>
      <c r="K522" s="3">
        <f>VLOOKUP($B522,'HABITATS COMPLEX 10'!$B$15:$I$124,K$1,FALSE)</f>
        <v>0</v>
      </c>
      <c r="L522" s="3" t="str">
        <f>VLOOKUP($B522,'HABITATS COMPLEX 10'!$B$15:$I$124,L$1,FALSE)</f>
        <v/>
      </c>
    </row>
    <row r="523" spans="1:12" ht="15.75" customHeight="1">
      <c r="A523">
        <f t="shared" si="15"/>
        <v>53</v>
      </c>
      <c r="B523" t="str">
        <f>VLOOKUP(A523,ACTIVITIES!$B$2:$C$110,2,FALSE)</f>
        <v>ACTIVITY CATEGORY 6 53</v>
      </c>
      <c r="C523" s="1">
        <v>1</v>
      </c>
      <c r="D523" s="1" t="str">
        <f>VLOOKUP(C523,HABITATS!$F$2:$G$13,2,FALSE)</f>
        <v>Coastal Uplands</v>
      </c>
      <c r="E523" s="1" t="str">
        <f t="shared" si="14"/>
        <v>Coastal UplandsACTIVITY CATEGORY 6 53</v>
      </c>
      <c r="F523" s="3">
        <f>VLOOKUP($B523,'COASTAL UPLANDS'!$B$15:$I$124,F$1,FALSE)</f>
        <v>0</v>
      </c>
      <c r="G523" s="3">
        <f>VLOOKUP($B523,'COASTAL UPLANDS'!$B$15:$I$124,G$1,FALSE)</f>
        <v>0</v>
      </c>
      <c r="H523" s="3">
        <f>VLOOKUP($B523,'COASTAL UPLANDS'!$B$15:$I$124,H$1,FALSE)</f>
        <v>0</v>
      </c>
      <c r="I523" s="3">
        <f>VLOOKUP($B523,'COASTAL UPLANDS'!$B$15:$I$124,I$1,FALSE)</f>
        <v>0</v>
      </c>
      <c r="J523" s="3">
        <f>VLOOKUP($B523,'COASTAL UPLANDS'!$B$15:$I$124,J$1,FALSE)</f>
        <v>0</v>
      </c>
      <c r="K523" s="3">
        <f>VLOOKUP($B523,'COASTAL UPLANDS'!$B$15:$I$124,K$1,FALSE)</f>
        <v>0</v>
      </c>
      <c r="L523" s="3" t="str">
        <f>VLOOKUP($B523,'COASTAL UPLANDS'!$B$15:$I$124,L$1,FALSE)</f>
        <v/>
      </c>
    </row>
    <row r="524" spans="1:12" ht="15.75" customHeight="1">
      <c r="A524">
        <f t="shared" si="15"/>
        <v>53</v>
      </c>
      <c r="B524" t="str">
        <f>VLOOKUP(A524,ACTIVITIES!$B$2:$C$110,2,FALSE)</f>
        <v>ACTIVITY CATEGORY 6 53</v>
      </c>
      <c r="C524" s="1">
        <v>2</v>
      </c>
      <c r="D524" s="1" t="str">
        <f>VLOOKUP(C524,HABITATS!$F$2:$G$13,2,FALSE)</f>
        <v>Beaches &amp; Dunes</v>
      </c>
      <c r="E524" s="1" t="str">
        <f t="shared" si="14"/>
        <v>Beaches &amp; DunesACTIVITY CATEGORY 6 53</v>
      </c>
      <c r="F524" s="3">
        <f>VLOOKUP($B524,'BEACHES &amp; DUNES'!$B$15:$I$124,F$1,FALSE)</f>
        <v>0</v>
      </c>
      <c r="G524" s="3">
        <f>VLOOKUP($B524,'BEACHES &amp; DUNES'!$B$15:$I$124,G$1,FALSE)</f>
        <v>0</v>
      </c>
      <c r="H524" s="3">
        <f>VLOOKUP($B524,'BEACHES &amp; DUNES'!$B$15:$I$124,H$1,FALSE)</f>
        <v>0</v>
      </c>
      <c r="I524" s="3">
        <f>VLOOKUP($B524,'BEACHES &amp; DUNES'!$B$15:$I$124,I$1,FALSE)</f>
        <v>0</v>
      </c>
      <c r="J524" s="3">
        <f>VLOOKUP($B524,'BEACHES &amp; DUNES'!$B$15:$I$124,J$1,FALSE)</f>
        <v>0</v>
      </c>
      <c r="K524" s="3">
        <f>VLOOKUP($B524,'BEACHES &amp; DUNES'!$B$15:$I$124,K$1,FALSE)</f>
        <v>0</v>
      </c>
      <c r="L524" s="3" t="str">
        <f>VLOOKUP($B524,'BEACHES &amp; DUNES'!$B$15:$I$124,L$1,FALSE)</f>
        <v/>
      </c>
    </row>
    <row r="525" spans="1:12" ht="15.75" customHeight="1">
      <c r="A525">
        <f t="shared" si="15"/>
        <v>53</v>
      </c>
      <c r="B525" t="str">
        <f>VLOOKUP(A525,ACTIVITIES!$B$2:$C$110,2,FALSE)</f>
        <v>ACTIVITY CATEGORY 6 53</v>
      </c>
      <c r="C525" s="1">
        <v>3</v>
      </c>
      <c r="D525" s="1" t="str">
        <f>VLOOKUP(C525,HABITATS!$F$2:$G$13,2,FALSE)</f>
        <v>Tidal flats &amp; Rocky Intertidal</v>
      </c>
      <c r="E525" s="1" t="str">
        <f t="shared" si="14"/>
        <v>Tidal flats &amp; Rocky IntertidalACTIVITY CATEGORY 6 53</v>
      </c>
      <c r="F525" s="3">
        <f>VLOOKUP($B525,'TIDAL FLATS &amp; ROCKY INTERTIDAL'!$B$15:$I$124,F$1,FALSE)</f>
        <v>0</v>
      </c>
      <c r="G525" s="3">
        <f>VLOOKUP($B525,'TIDAL FLATS &amp; ROCKY INTERTIDAL'!$B$15:$I$124,G$1,FALSE)</f>
        <v>0</v>
      </c>
      <c r="H525" s="3">
        <f>VLOOKUP($B525,'TIDAL FLATS &amp; ROCKY INTERTIDAL'!$B$15:$I$124,H$1,FALSE)</f>
        <v>0</v>
      </c>
      <c r="I525" s="3">
        <f>VLOOKUP($B525,'TIDAL FLATS &amp; ROCKY INTERTIDAL'!$B$15:$I$124,I$1,FALSE)</f>
        <v>0</v>
      </c>
      <c r="J525" s="3">
        <f>VLOOKUP($B525,'TIDAL FLATS &amp; ROCKY INTERTIDAL'!$B$15:$I$124,J$1,FALSE)</f>
        <v>0</v>
      </c>
      <c r="K525" s="3">
        <f>VLOOKUP($B525,'TIDAL FLATS &amp; ROCKY INTERTIDAL'!$B$15:$I$124,K$1,FALSE)</f>
        <v>0</v>
      </c>
      <c r="L525" s="3" t="str">
        <f>VLOOKUP($B525,'TIDAL FLATS &amp; ROCKY INTERTIDAL'!$B$15:$I$124,L$1,FALSE)</f>
        <v/>
      </c>
    </row>
    <row r="526" spans="1:12" ht="15.75" customHeight="1">
      <c r="A526">
        <f t="shared" si="15"/>
        <v>53</v>
      </c>
      <c r="B526" t="str">
        <f>VLOOKUP(A526,ACTIVITIES!$B$2:$C$110,2,FALSE)</f>
        <v>ACTIVITY CATEGORY 6 53</v>
      </c>
      <c r="C526" s="1">
        <v>4</v>
      </c>
      <c r="D526" s="1" t="str">
        <f>VLOOKUP(C526,HABITATS!$F$2:$G$13,2,FALSE)</f>
        <v>Marshes</v>
      </c>
      <c r="E526" s="1" t="str">
        <f t="shared" si="14"/>
        <v>MarshesACTIVITY CATEGORY 6 53</v>
      </c>
      <c r="F526" s="3">
        <f>VLOOKUP($B526,MARSHES!$B$15:$I$124,F$1,FALSE)</f>
        <v>0</v>
      </c>
      <c r="G526" s="3">
        <f>VLOOKUP($B526,MARSHES!$B$15:$I$124,G$1,FALSE)</f>
        <v>0</v>
      </c>
      <c r="H526" s="3">
        <f>VLOOKUP($B526,MARSHES!$B$15:$I$124,H$1,FALSE)</f>
        <v>0</v>
      </c>
      <c r="I526" s="3">
        <f>VLOOKUP($B526,MARSHES!$B$15:$I$124,I$1,FALSE)</f>
        <v>0</v>
      </c>
      <c r="J526" s="3">
        <f>VLOOKUP($B526,MARSHES!$B$15:$I$124,J$1,FALSE)</f>
        <v>0</v>
      </c>
      <c r="K526" s="3">
        <f>VLOOKUP($B526,MARSHES!$B$15:$I$124,K$1,FALSE)</f>
        <v>0</v>
      </c>
      <c r="L526" s="3" t="str">
        <f>VLOOKUP($B526,MARSHES!$B$15:$I$124,L$1,FALSE)</f>
        <v/>
      </c>
    </row>
    <row r="527" spans="1:12" ht="15.75" customHeight="1">
      <c r="A527">
        <f t="shared" si="15"/>
        <v>53</v>
      </c>
      <c r="B527" t="str">
        <f>VLOOKUP(A527,ACTIVITIES!$B$2:$C$110,2,FALSE)</f>
        <v>ACTIVITY CATEGORY 6 53</v>
      </c>
      <c r="C527" s="1">
        <v>5</v>
      </c>
      <c r="D527" s="1" t="str">
        <f>VLOOKUP(C527,HABITATS!$F$2:$G$13,2,FALSE)</f>
        <v>Submersed Habitats</v>
      </c>
      <c r="E527" s="1" t="str">
        <f t="shared" si="14"/>
        <v>Submersed HabitatsACTIVITY CATEGORY 6 53</v>
      </c>
      <c r="F527" s="3">
        <f>VLOOKUP($B527,'SUBMERSED HABITATS'!$B$15:$I$124,F$1,FALSE)</f>
        <v>0</v>
      </c>
      <c r="G527" s="3">
        <f>VLOOKUP($B527,'SUBMERSED HABITATS'!$B$15:$I$124,G$1,FALSE)</f>
        <v>0</v>
      </c>
      <c r="H527" s="3">
        <f>VLOOKUP($B527,'SUBMERSED HABITATS'!$B$15:$I$124,H$1,FALSE)</f>
        <v>0</v>
      </c>
      <c r="I527" s="3">
        <f>VLOOKUP($B527,'SUBMERSED HABITATS'!$B$15:$I$124,I$1,FALSE)</f>
        <v>0</v>
      </c>
      <c r="J527" s="3">
        <f>VLOOKUP($B527,'SUBMERSED HABITATS'!$B$15:$I$124,J$1,FALSE)</f>
        <v>0</v>
      </c>
      <c r="K527" s="3">
        <f>VLOOKUP($B527,'SUBMERSED HABITATS'!$B$15:$I$124,K$1,FALSE)</f>
        <v>0</v>
      </c>
      <c r="L527" s="3" t="str">
        <f>VLOOKUP($B527,'SUBMERSED HABITATS'!$B$15:$I$124,L$1,FALSE)</f>
        <v/>
      </c>
    </row>
    <row r="528" spans="1:12" ht="15.75" customHeight="1">
      <c r="A528">
        <f t="shared" si="15"/>
        <v>53</v>
      </c>
      <c r="B528" t="str">
        <f>VLOOKUP(A528,ACTIVITIES!$B$2:$C$110,2,FALSE)</f>
        <v>ACTIVITY CATEGORY 6 53</v>
      </c>
      <c r="C528" s="1">
        <v>6</v>
      </c>
      <c r="D528" s="1" t="str">
        <f>VLOOKUP(C528,HABITATS!$F$2:$G$13,2,FALSE)</f>
        <v>HABITATS COMPLEX 6</v>
      </c>
      <c r="E528" s="1" t="str">
        <f t="shared" si="14"/>
        <v>HABITATS COMPLEX 6ACTIVITY CATEGORY 6 53</v>
      </c>
      <c r="F528" s="3">
        <f>VLOOKUP($B528,'HABITATS COMPLEX 6'!$B$15:$I$124,F$1,FALSE)</f>
        <v>0</v>
      </c>
      <c r="G528" s="3">
        <f>VLOOKUP($B528,'HABITATS COMPLEX 6'!$B$15:$I$124,G$1,FALSE)</f>
        <v>0</v>
      </c>
      <c r="H528" s="3">
        <f>VLOOKUP($B528,'HABITATS COMPLEX 6'!$B$15:$I$124,H$1,FALSE)</f>
        <v>0</v>
      </c>
      <c r="I528" s="3">
        <f>VLOOKUP($B528,'HABITATS COMPLEX 6'!$B$15:$I$124,I$1,FALSE)</f>
        <v>0</v>
      </c>
      <c r="J528" s="3">
        <f>VLOOKUP($B528,'HABITATS COMPLEX 6'!$B$15:$I$124,J$1,FALSE)</f>
        <v>0</v>
      </c>
      <c r="K528" s="3">
        <f>VLOOKUP($B528,'HABITATS COMPLEX 6'!$B$15:$I$124,K$1,FALSE)</f>
        <v>0</v>
      </c>
      <c r="L528" s="3" t="str">
        <f>VLOOKUP($B528,'HABITATS COMPLEX 6'!$B$15:$I$124,L$1,FALSE)</f>
        <v/>
      </c>
    </row>
    <row r="529" spans="1:12" ht="15.75" customHeight="1">
      <c r="A529">
        <f t="shared" si="15"/>
        <v>53</v>
      </c>
      <c r="B529" t="str">
        <f>VLOOKUP(A529,ACTIVITIES!$B$2:$C$110,2,FALSE)</f>
        <v>ACTIVITY CATEGORY 6 53</v>
      </c>
      <c r="C529" s="1">
        <v>7</v>
      </c>
      <c r="D529" s="1" t="str">
        <f>VLOOKUP(C529,HABITATS!$F$2:$G$13,2,FALSE)</f>
        <v>HABITATS COMPLEX 7</v>
      </c>
      <c r="E529" s="1" t="str">
        <f t="shared" si="14"/>
        <v>HABITATS COMPLEX 7ACTIVITY CATEGORY 6 53</v>
      </c>
      <c r="F529" s="3">
        <f>VLOOKUP($B529,'HABITATS COMPLEX 7'!$B$15:$I$124,F$1,FALSE)</f>
        <v>0</v>
      </c>
      <c r="G529" s="3">
        <f>VLOOKUP($B529,'HABITATS COMPLEX 7'!$B$15:$I$124,G$1,FALSE)</f>
        <v>0</v>
      </c>
      <c r="H529" s="3">
        <f>VLOOKUP($B529,'HABITATS COMPLEX 7'!$B$15:$I$124,H$1,FALSE)</f>
        <v>0</v>
      </c>
      <c r="I529" s="3">
        <f>VLOOKUP($B529,'HABITATS COMPLEX 7'!$B$15:$I$124,I$1,FALSE)</f>
        <v>0</v>
      </c>
      <c r="J529" s="3">
        <f>VLOOKUP($B529,'HABITATS COMPLEX 7'!$B$15:$I$124,J$1,FALSE)</f>
        <v>0</v>
      </c>
      <c r="K529" s="3">
        <f>VLOOKUP($B529,'HABITATS COMPLEX 7'!$B$15:$I$124,K$1,FALSE)</f>
        <v>0</v>
      </c>
      <c r="L529" s="3" t="str">
        <f>VLOOKUP($B529,'HABITATS COMPLEX 7'!$B$15:$I$124,L$1,FALSE)</f>
        <v/>
      </c>
    </row>
    <row r="530" spans="1:12" ht="15.75" customHeight="1">
      <c r="A530">
        <f t="shared" si="15"/>
        <v>53</v>
      </c>
      <c r="B530" t="str">
        <f>VLOOKUP(A530,ACTIVITIES!$B$2:$C$110,2,FALSE)</f>
        <v>ACTIVITY CATEGORY 6 53</v>
      </c>
      <c r="C530" s="1">
        <v>8</v>
      </c>
      <c r="D530" s="1" t="str">
        <f>VLOOKUP(C530,HABITATS!$F$2:$G$13,2,FALSE)</f>
        <v>HABITATS COMPLEX 8</v>
      </c>
      <c r="E530" s="1" t="str">
        <f t="shared" si="14"/>
        <v>HABITATS COMPLEX 8ACTIVITY CATEGORY 6 53</v>
      </c>
      <c r="F530" s="3">
        <f>VLOOKUP($B530,'HABITATS COMPLEX 8'!$B$15:$I$124,F$1,FALSE)</f>
        <v>0</v>
      </c>
      <c r="G530" s="3">
        <f>VLOOKUP($B530,'HABITATS COMPLEX 8'!$B$15:$I$124,G$1,FALSE)</f>
        <v>0</v>
      </c>
      <c r="H530" s="3">
        <f>VLOOKUP($B530,'HABITATS COMPLEX 8'!$B$15:$I$124,H$1,FALSE)</f>
        <v>0</v>
      </c>
      <c r="I530" s="3">
        <f>VLOOKUP($B530,'HABITATS COMPLEX 8'!$B$15:$I$124,I$1,FALSE)</f>
        <v>0</v>
      </c>
      <c r="J530" s="3">
        <f>VLOOKUP($B530,'HABITATS COMPLEX 8'!$B$15:$I$124,J$1,FALSE)</f>
        <v>0</v>
      </c>
      <c r="K530" s="3">
        <f>VLOOKUP($B530,'HABITATS COMPLEX 8'!$B$15:$I$124,K$1,FALSE)</f>
        <v>0</v>
      </c>
      <c r="L530" s="3" t="str">
        <f>VLOOKUP($B530,'HABITATS COMPLEX 8'!$B$15:$I$124,L$1,FALSE)</f>
        <v/>
      </c>
    </row>
    <row r="531" spans="1:12" ht="15.75" customHeight="1">
      <c r="A531">
        <f t="shared" si="15"/>
        <v>53</v>
      </c>
      <c r="B531" t="str">
        <f>VLOOKUP(A531,ACTIVITIES!$B$2:$C$110,2,FALSE)</f>
        <v>ACTIVITY CATEGORY 6 53</v>
      </c>
      <c r="C531" s="1">
        <v>9</v>
      </c>
      <c r="D531" s="1" t="str">
        <f>VLOOKUP(C531,HABITATS!$F$2:$G$13,2,FALSE)</f>
        <v>HABITATS COMPLEX 9</v>
      </c>
      <c r="E531" s="1" t="str">
        <f t="shared" si="14"/>
        <v>HABITATS COMPLEX 9ACTIVITY CATEGORY 6 53</v>
      </c>
      <c r="F531" s="3">
        <f>VLOOKUP($B531,'HABITATS COMPLEX 9'!$B$15:$I$124,F$1,FALSE)</f>
        <v>0</v>
      </c>
      <c r="G531" s="3">
        <f>VLOOKUP($B531,'HABITATS COMPLEX 9'!$B$15:$I$124,G$1,FALSE)</f>
        <v>0</v>
      </c>
      <c r="H531" s="3">
        <f>VLOOKUP($B531,'HABITATS COMPLEX 9'!$B$15:$I$124,H$1,FALSE)</f>
        <v>0</v>
      </c>
      <c r="I531" s="3">
        <f>VLOOKUP($B531,'HABITATS COMPLEX 9'!$B$15:$I$124,I$1,FALSE)</f>
        <v>0</v>
      </c>
      <c r="J531" s="3">
        <f>VLOOKUP($B531,'HABITATS COMPLEX 9'!$B$15:$I$124,J$1,FALSE)</f>
        <v>0</v>
      </c>
      <c r="K531" s="3">
        <f>VLOOKUP($B531,'HABITATS COMPLEX 9'!$B$15:$I$124,K$1,FALSE)</f>
        <v>0</v>
      </c>
      <c r="L531" s="3" t="str">
        <f>VLOOKUP($B531,'HABITATS COMPLEX 9'!$B$15:$I$124,L$1,FALSE)</f>
        <v/>
      </c>
    </row>
    <row r="532" spans="1:12" ht="15.75" customHeight="1">
      <c r="A532">
        <f t="shared" si="15"/>
        <v>53</v>
      </c>
      <c r="B532" t="str">
        <f>VLOOKUP(A532,ACTIVITIES!$B$2:$C$110,2,FALSE)</f>
        <v>ACTIVITY CATEGORY 6 53</v>
      </c>
      <c r="C532" s="1">
        <v>10</v>
      </c>
      <c r="D532" s="1" t="str">
        <f>VLOOKUP(C532,HABITATS!$F$2:$G$13,2,FALSE)</f>
        <v>HABITATS COMPLEX 10</v>
      </c>
      <c r="E532" s="1" t="str">
        <f t="shared" si="14"/>
        <v>HABITATS COMPLEX 10ACTIVITY CATEGORY 6 53</v>
      </c>
      <c r="F532" s="3">
        <f>VLOOKUP($B532,'HABITATS COMPLEX 10'!$B$15:$I$124,F$1,FALSE)</f>
        <v>0</v>
      </c>
      <c r="G532" s="3">
        <f>VLOOKUP($B532,'HABITATS COMPLEX 10'!$B$15:$I$124,G$1,FALSE)</f>
        <v>0</v>
      </c>
      <c r="H532" s="3">
        <f>VLOOKUP($B532,'HABITATS COMPLEX 10'!$B$15:$I$124,H$1,FALSE)</f>
        <v>0</v>
      </c>
      <c r="I532" s="3">
        <f>VLOOKUP($B532,'HABITATS COMPLEX 10'!$B$15:$I$124,I$1,FALSE)</f>
        <v>0</v>
      </c>
      <c r="J532" s="3">
        <f>VLOOKUP($B532,'HABITATS COMPLEX 10'!$B$15:$I$124,J$1,FALSE)</f>
        <v>0</v>
      </c>
      <c r="K532" s="3">
        <f>VLOOKUP($B532,'HABITATS COMPLEX 10'!$B$15:$I$124,K$1,FALSE)</f>
        <v>0</v>
      </c>
      <c r="L532" s="3" t="str">
        <f>VLOOKUP($B532,'HABITATS COMPLEX 10'!$B$15:$I$124,L$1,FALSE)</f>
        <v/>
      </c>
    </row>
    <row r="533" spans="1:12" ht="15.75" customHeight="1">
      <c r="A533">
        <f t="shared" si="15"/>
        <v>54</v>
      </c>
      <c r="B533" t="str">
        <f>VLOOKUP(A533,ACTIVITIES!$B$2:$C$110,2,FALSE)</f>
        <v>ACTIVITY CATEGORY 6 54</v>
      </c>
      <c r="C533" s="1">
        <v>1</v>
      </c>
      <c r="D533" s="1" t="str">
        <f>VLOOKUP(C533,HABITATS!$F$2:$G$13,2,FALSE)</f>
        <v>Coastal Uplands</v>
      </c>
      <c r="E533" s="1" t="str">
        <f t="shared" si="14"/>
        <v>Coastal UplandsACTIVITY CATEGORY 6 54</v>
      </c>
      <c r="F533" s="3">
        <f>VLOOKUP($B533,'COASTAL UPLANDS'!$B$15:$I$124,F$1,FALSE)</f>
        <v>0</v>
      </c>
      <c r="G533" s="3">
        <f>VLOOKUP($B533,'COASTAL UPLANDS'!$B$15:$I$124,G$1,FALSE)</f>
        <v>0</v>
      </c>
      <c r="H533" s="3">
        <f>VLOOKUP($B533,'COASTAL UPLANDS'!$B$15:$I$124,H$1,FALSE)</f>
        <v>0</v>
      </c>
      <c r="I533" s="3">
        <f>VLOOKUP($B533,'COASTAL UPLANDS'!$B$15:$I$124,I$1,FALSE)</f>
        <v>0</v>
      </c>
      <c r="J533" s="3">
        <f>VLOOKUP($B533,'COASTAL UPLANDS'!$B$15:$I$124,J$1,FALSE)</f>
        <v>0</v>
      </c>
      <c r="K533" s="3">
        <f>VLOOKUP($B533,'COASTAL UPLANDS'!$B$15:$I$124,K$1,FALSE)</f>
        <v>0</v>
      </c>
      <c r="L533" s="3" t="str">
        <f>VLOOKUP($B533,'COASTAL UPLANDS'!$B$15:$I$124,L$1,FALSE)</f>
        <v/>
      </c>
    </row>
    <row r="534" spans="1:12" ht="15.75" customHeight="1">
      <c r="A534">
        <f t="shared" si="15"/>
        <v>54</v>
      </c>
      <c r="B534" t="str">
        <f>VLOOKUP(A534,ACTIVITIES!$B$2:$C$110,2,FALSE)</f>
        <v>ACTIVITY CATEGORY 6 54</v>
      </c>
      <c r="C534" s="1">
        <v>2</v>
      </c>
      <c r="D534" s="1" t="str">
        <f>VLOOKUP(C534,HABITATS!$F$2:$G$13,2,FALSE)</f>
        <v>Beaches &amp; Dunes</v>
      </c>
      <c r="E534" s="1" t="str">
        <f t="shared" si="14"/>
        <v>Beaches &amp; DunesACTIVITY CATEGORY 6 54</v>
      </c>
      <c r="F534" s="3">
        <f>VLOOKUP($B534,'BEACHES &amp; DUNES'!$B$15:$I$124,F$1,FALSE)</f>
        <v>0</v>
      </c>
      <c r="G534" s="3">
        <f>VLOOKUP($B534,'BEACHES &amp; DUNES'!$B$15:$I$124,G$1,FALSE)</f>
        <v>0</v>
      </c>
      <c r="H534" s="3">
        <f>VLOOKUP($B534,'BEACHES &amp; DUNES'!$B$15:$I$124,H$1,FALSE)</f>
        <v>0</v>
      </c>
      <c r="I534" s="3">
        <f>VLOOKUP($B534,'BEACHES &amp; DUNES'!$B$15:$I$124,I$1,FALSE)</f>
        <v>0</v>
      </c>
      <c r="J534" s="3">
        <f>VLOOKUP($B534,'BEACHES &amp; DUNES'!$B$15:$I$124,J$1,FALSE)</f>
        <v>0</v>
      </c>
      <c r="K534" s="3">
        <f>VLOOKUP($B534,'BEACHES &amp; DUNES'!$B$15:$I$124,K$1,FALSE)</f>
        <v>0</v>
      </c>
      <c r="L534" s="3" t="str">
        <f>VLOOKUP($B534,'BEACHES &amp; DUNES'!$B$15:$I$124,L$1,FALSE)</f>
        <v/>
      </c>
    </row>
    <row r="535" spans="1:12" ht="15.75" customHeight="1">
      <c r="A535">
        <f t="shared" si="15"/>
        <v>54</v>
      </c>
      <c r="B535" t="str">
        <f>VLOOKUP(A535,ACTIVITIES!$B$2:$C$110,2,FALSE)</f>
        <v>ACTIVITY CATEGORY 6 54</v>
      </c>
      <c r="C535" s="1">
        <v>3</v>
      </c>
      <c r="D535" s="1" t="str">
        <f>VLOOKUP(C535,HABITATS!$F$2:$G$13,2,FALSE)</f>
        <v>Tidal flats &amp; Rocky Intertidal</v>
      </c>
      <c r="E535" s="1" t="str">
        <f t="shared" si="14"/>
        <v>Tidal flats &amp; Rocky IntertidalACTIVITY CATEGORY 6 54</v>
      </c>
      <c r="F535" s="3">
        <f>VLOOKUP($B535,'TIDAL FLATS &amp; ROCKY INTERTIDAL'!$B$15:$I$124,F$1,FALSE)</f>
        <v>0</v>
      </c>
      <c r="G535" s="3">
        <f>VLOOKUP($B535,'TIDAL FLATS &amp; ROCKY INTERTIDAL'!$B$15:$I$124,G$1,FALSE)</f>
        <v>0</v>
      </c>
      <c r="H535" s="3">
        <f>VLOOKUP($B535,'TIDAL FLATS &amp; ROCKY INTERTIDAL'!$B$15:$I$124,H$1,FALSE)</f>
        <v>0</v>
      </c>
      <c r="I535" s="3">
        <f>VLOOKUP($B535,'TIDAL FLATS &amp; ROCKY INTERTIDAL'!$B$15:$I$124,I$1,FALSE)</f>
        <v>0</v>
      </c>
      <c r="J535" s="3">
        <f>VLOOKUP($B535,'TIDAL FLATS &amp; ROCKY INTERTIDAL'!$B$15:$I$124,J$1,FALSE)</f>
        <v>0</v>
      </c>
      <c r="K535" s="3">
        <f>VLOOKUP($B535,'TIDAL FLATS &amp; ROCKY INTERTIDAL'!$B$15:$I$124,K$1,FALSE)</f>
        <v>0</v>
      </c>
      <c r="L535" s="3" t="str">
        <f>VLOOKUP($B535,'TIDAL FLATS &amp; ROCKY INTERTIDAL'!$B$15:$I$124,L$1,FALSE)</f>
        <v/>
      </c>
    </row>
    <row r="536" spans="1:12" ht="15.75" customHeight="1">
      <c r="A536">
        <f t="shared" si="15"/>
        <v>54</v>
      </c>
      <c r="B536" t="str">
        <f>VLOOKUP(A536,ACTIVITIES!$B$2:$C$110,2,FALSE)</f>
        <v>ACTIVITY CATEGORY 6 54</v>
      </c>
      <c r="C536" s="1">
        <v>4</v>
      </c>
      <c r="D536" s="1" t="str">
        <f>VLOOKUP(C536,HABITATS!$F$2:$G$13,2,FALSE)</f>
        <v>Marshes</v>
      </c>
      <c r="E536" s="1" t="str">
        <f t="shared" si="14"/>
        <v>MarshesACTIVITY CATEGORY 6 54</v>
      </c>
      <c r="F536" s="3">
        <f>VLOOKUP($B536,MARSHES!$B$15:$I$124,F$1,FALSE)</f>
        <v>0</v>
      </c>
      <c r="G536" s="3">
        <f>VLOOKUP($B536,MARSHES!$B$15:$I$124,G$1,FALSE)</f>
        <v>0</v>
      </c>
      <c r="H536" s="3">
        <f>VLOOKUP($B536,MARSHES!$B$15:$I$124,H$1,FALSE)</f>
        <v>0</v>
      </c>
      <c r="I536" s="3">
        <f>VLOOKUP($B536,MARSHES!$B$15:$I$124,I$1,FALSE)</f>
        <v>0</v>
      </c>
      <c r="J536" s="3">
        <f>VLOOKUP($B536,MARSHES!$B$15:$I$124,J$1,FALSE)</f>
        <v>0</v>
      </c>
      <c r="K536" s="3">
        <f>VLOOKUP($B536,MARSHES!$B$15:$I$124,K$1,FALSE)</f>
        <v>0</v>
      </c>
      <c r="L536" s="3" t="str">
        <f>VLOOKUP($B536,MARSHES!$B$15:$I$124,L$1,FALSE)</f>
        <v/>
      </c>
    </row>
    <row r="537" spans="1:12" ht="15.75" customHeight="1">
      <c r="A537">
        <f t="shared" si="15"/>
        <v>54</v>
      </c>
      <c r="B537" t="str">
        <f>VLOOKUP(A537,ACTIVITIES!$B$2:$C$110,2,FALSE)</f>
        <v>ACTIVITY CATEGORY 6 54</v>
      </c>
      <c r="C537" s="1">
        <v>5</v>
      </c>
      <c r="D537" s="1" t="str">
        <f>VLOOKUP(C537,HABITATS!$F$2:$G$13,2,FALSE)</f>
        <v>Submersed Habitats</v>
      </c>
      <c r="E537" s="1" t="str">
        <f t="shared" si="14"/>
        <v>Submersed HabitatsACTIVITY CATEGORY 6 54</v>
      </c>
      <c r="F537" s="3">
        <f>VLOOKUP($B537,'SUBMERSED HABITATS'!$B$15:$I$124,F$1,FALSE)</f>
        <v>0</v>
      </c>
      <c r="G537" s="3">
        <f>VLOOKUP($B537,'SUBMERSED HABITATS'!$B$15:$I$124,G$1,FALSE)</f>
        <v>0</v>
      </c>
      <c r="H537" s="3">
        <f>VLOOKUP($B537,'SUBMERSED HABITATS'!$B$15:$I$124,H$1,FALSE)</f>
        <v>0</v>
      </c>
      <c r="I537" s="3">
        <f>VLOOKUP($B537,'SUBMERSED HABITATS'!$B$15:$I$124,I$1,FALSE)</f>
        <v>0</v>
      </c>
      <c r="J537" s="3">
        <f>VLOOKUP($B537,'SUBMERSED HABITATS'!$B$15:$I$124,J$1,FALSE)</f>
        <v>0</v>
      </c>
      <c r="K537" s="3">
        <f>VLOOKUP($B537,'SUBMERSED HABITATS'!$B$15:$I$124,K$1,FALSE)</f>
        <v>0</v>
      </c>
      <c r="L537" s="3" t="str">
        <f>VLOOKUP($B537,'SUBMERSED HABITATS'!$B$15:$I$124,L$1,FALSE)</f>
        <v/>
      </c>
    </row>
    <row r="538" spans="1:12" ht="15.75" customHeight="1">
      <c r="A538">
        <f t="shared" si="15"/>
        <v>54</v>
      </c>
      <c r="B538" t="str">
        <f>VLOOKUP(A538,ACTIVITIES!$B$2:$C$110,2,FALSE)</f>
        <v>ACTIVITY CATEGORY 6 54</v>
      </c>
      <c r="C538" s="1">
        <v>6</v>
      </c>
      <c r="D538" s="1" t="str">
        <f>VLOOKUP(C538,HABITATS!$F$2:$G$13,2,FALSE)</f>
        <v>HABITATS COMPLEX 6</v>
      </c>
      <c r="E538" s="1" t="str">
        <f t="shared" si="14"/>
        <v>HABITATS COMPLEX 6ACTIVITY CATEGORY 6 54</v>
      </c>
      <c r="F538" s="3">
        <f>VLOOKUP($B538,'HABITATS COMPLEX 6'!$B$15:$I$124,F$1,FALSE)</f>
        <v>0</v>
      </c>
      <c r="G538" s="3">
        <f>VLOOKUP($B538,'HABITATS COMPLEX 6'!$B$15:$I$124,G$1,FALSE)</f>
        <v>0</v>
      </c>
      <c r="H538" s="3">
        <f>VLOOKUP($B538,'HABITATS COMPLEX 6'!$B$15:$I$124,H$1,FALSE)</f>
        <v>0</v>
      </c>
      <c r="I538" s="3">
        <f>VLOOKUP($B538,'HABITATS COMPLEX 6'!$B$15:$I$124,I$1,FALSE)</f>
        <v>0</v>
      </c>
      <c r="J538" s="3">
        <f>VLOOKUP($B538,'HABITATS COMPLEX 6'!$B$15:$I$124,J$1,FALSE)</f>
        <v>0</v>
      </c>
      <c r="K538" s="3">
        <f>VLOOKUP($B538,'HABITATS COMPLEX 6'!$B$15:$I$124,K$1,FALSE)</f>
        <v>0</v>
      </c>
      <c r="L538" s="3" t="str">
        <f>VLOOKUP($B538,'HABITATS COMPLEX 6'!$B$15:$I$124,L$1,FALSE)</f>
        <v/>
      </c>
    </row>
    <row r="539" spans="1:12" ht="15.75" customHeight="1">
      <c r="A539">
        <f t="shared" si="15"/>
        <v>54</v>
      </c>
      <c r="B539" t="str">
        <f>VLOOKUP(A539,ACTIVITIES!$B$2:$C$110,2,FALSE)</f>
        <v>ACTIVITY CATEGORY 6 54</v>
      </c>
      <c r="C539" s="1">
        <v>7</v>
      </c>
      <c r="D539" s="1" t="str">
        <f>VLOOKUP(C539,HABITATS!$F$2:$G$13,2,FALSE)</f>
        <v>HABITATS COMPLEX 7</v>
      </c>
      <c r="E539" s="1" t="str">
        <f t="shared" si="14"/>
        <v>HABITATS COMPLEX 7ACTIVITY CATEGORY 6 54</v>
      </c>
      <c r="F539" s="3">
        <f>VLOOKUP($B539,'HABITATS COMPLEX 7'!$B$15:$I$124,F$1,FALSE)</f>
        <v>0</v>
      </c>
      <c r="G539" s="3">
        <f>VLOOKUP($B539,'HABITATS COMPLEX 7'!$B$15:$I$124,G$1,FALSE)</f>
        <v>0</v>
      </c>
      <c r="H539" s="3">
        <f>VLOOKUP($B539,'HABITATS COMPLEX 7'!$B$15:$I$124,H$1,FALSE)</f>
        <v>0</v>
      </c>
      <c r="I539" s="3">
        <f>VLOOKUP($B539,'HABITATS COMPLEX 7'!$B$15:$I$124,I$1,FALSE)</f>
        <v>0</v>
      </c>
      <c r="J539" s="3">
        <f>VLOOKUP($B539,'HABITATS COMPLEX 7'!$B$15:$I$124,J$1,FALSE)</f>
        <v>0</v>
      </c>
      <c r="K539" s="3">
        <f>VLOOKUP($B539,'HABITATS COMPLEX 7'!$B$15:$I$124,K$1,FALSE)</f>
        <v>0</v>
      </c>
      <c r="L539" s="3" t="str">
        <f>VLOOKUP($B539,'HABITATS COMPLEX 7'!$B$15:$I$124,L$1,FALSE)</f>
        <v/>
      </c>
    </row>
    <row r="540" spans="1:12" ht="15.75" customHeight="1">
      <c r="A540">
        <f t="shared" si="15"/>
        <v>54</v>
      </c>
      <c r="B540" t="str">
        <f>VLOOKUP(A540,ACTIVITIES!$B$2:$C$110,2,FALSE)</f>
        <v>ACTIVITY CATEGORY 6 54</v>
      </c>
      <c r="C540" s="1">
        <v>8</v>
      </c>
      <c r="D540" s="1" t="str">
        <f>VLOOKUP(C540,HABITATS!$F$2:$G$13,2,FALSE)</f>
        <v>HABITATS COMPLEX 8</v>
      </c>
      <c r="E540" s="1" t="str">
        <f t="shared" si="14"/>
        <v>HABITATS COMPLEX 8ACTIVITY CATEGORY 6 54</v>
      </c>
      <c r="F540" s="3">
        <f>VLOOKUP($B540,'HABITATS COMPLEX 8'!$B$15:$I$124,F$1,FALSE)</f>
        <v>0</v>
      </c>
      <c r="G540" s="3">
        <f>VLOOKUP($B540,'HABITATS COMPLEX 8'!$B$15:$I$124,G$1,FALSE)</f>
        <v>0</v>
      </c>
      <c r="H540" s="3">
        <f>VLOOKUP($B540,'HABITATS COMPLEX 8'!$B$15:$I$124,H$1,FALSE)</f>
        <v>0</v>
      </c>
      <c r="I540" s="3">
        <f>VLOOKUP($B540,'HABITATS COMPLEX 8'!$B$15:$I$124,I$1,FALSE)</f>
        <v>0</v>
      </c>
      <c r="J540" s="3">
        <f>VLOOKUP($B540,'HABITATS COMPLEX 8'!$B$15:$I$124,J$1,FALSE)</f>
        <v>0</v>
      </c>
      <c r="K540" s="3">
        <f>VLOOKUP($B540,'HABITATS COMPLEX 8'!$B$15:$I$124,K$1,FALSE)</f>
        <v>0</v>
      </c>
      <c r="L540" s="3" t="str">
        <f>VLOOKUP($B540,'HABITATS COMPLEX 8'!$B$15:$I$124,L$1,FALSE)</f>
        <v/>
      </c>
    </row>
    <row r="541" spans="1:12" ht="15.75" customHeight="1">
      <c r="A541">
        <f t="shared" si="15"/>
        <v>54</v>
      </c>
      <c r="B541" t="str">
        <f>VLOOKUP(A541,ACTIVITIES!$B$2:$C$110,2,FALSE)</f>
        <v>ACTIVITY CATEGORY 6 54</v>
      </c>
      <c r="C541" s="1">
        <v>9</v>
      </c>
      <c r="D541" s="1" t="str">
        <f>VLOOKUP(C541,HABITATS!$F$2:$G$13,2,FALSE)</f>
        <v>HABITATS COMPLEX 9</v>
      </c>
      <c r="E541" s="1" t="str">
        <f t="shared" si="14"/>
        <v>HABITATS COMPLEX 9ACTIVITY CATEGORY 6 54</v>
      </c>
      <c r="F541" s="3">
        <f>VLOOKUP($B541,'HABITATS COMPLEX 9'!$B$15:$I$124,F$1,FALSE)</f>
        <v>0</v>
      </c>
      <c r="G541" s="3">
        <f>VLOOKUP($B541,'HABITATS COMPLEX 9'!$B$15:$I$124,G$1,FALSE)</f>
        <v>0</v>
      </c>
      <c r="H541" s="3">
        <f>VLOOKUP($B541,'HABITATS COMPLEX 9'!$B$15:$I$124,H$1,FALSE)</f>
        <v>0</v>
      </c>
      <c r="I541" s="3">
        <f>VLOOKUP($B541,'HABITATS COMPLEX 9'!$B$15:$I$124,I$1,FALSE)</f>
        <v>0</v>
      </c>
      <c r="J541" s="3">
        <f>VLOOKUP($B541,'HABITATS COMPLEX 9'!$B$15:$I$124,J$1,FALSE)</f>
        <v>0</v>
      </c>
      <c r="K541" s="3">
        <f>VLOOKUP($B541,'HABITATS COMPLEX 9'!$B$15:$I$124,K$1,FALSE)</f>
        <v>0</v>
      </c>
      <c r="L541" s="3" t="str">
        <f>VLOOKUP($B541,'HABITATS COMPLEX 9'!$B$15:$I$124,L$1,FALSE)</f>
        <v/>
      </c>
    </row>
    <row r="542" spans="1:12" ht="15.75" customHeight="1">
      <c r="A542">
        <f t="shared" si="15"/>
        <v>54</v>
      </c>
      <c r="B542" t="str">
        <f>VLOOKUP(A542,ACTIVITIES!$B$2:$C$110,2,FALSE)</f>
        <v>ACTIVITY CATEGORY 6 54</v>
      </c>
      <c r="C542" s="1">
        <v>10</v>
      </c>
      <c r="D542" s="1" t="str">
        <f>VLOOKUP(C542,HABITATS!$F$2:$G$13,2,FALSE)</f>
        <v>HABITATS COMPLEX 10</v>
      </c>
      <c r="E542" s="1" t="str">
        <f t="shared" si="14"/>
        <v>HABITATS COMPLEX 10ACTIVITY CATEGORY 6 54</v>
      </c>
      <c r="F542" s="3">
        <f>VLOOKUP($B542,'HABITATS COMPLEX 10'!$B$15:$I$124,F$1,FALSE)</f>
        <v>0</v>
      </c>
      <c r="G542" s="3">
        <f>VLOOKUP($B542,'HABITATS COMPLEX 10'!$B$15:$I$124,G$1,FALSE)</f>
        <v>0</v>
      </c>
      <c r="H542" s="3">
        <f>VLOOKUP($B542,'HABITATS COMPLEX 10'!$B$15:$I$124,H$1,FALSE)</f>
        <v>0</v>
      </c>
      <c r="I542" s="3">
        <f>VLOOKUP($B542,'HABITATS COMPLEX 10'!$B$15:$I$124,I$1,FALSE)</f>
        <v>0</v>
      </c>
      <c r="J542" s="3">
        <f>VLOOKUP($B542,'HABITATS COMPLEX 10'!$B$15:$I$124,J$1,FALSE)</f>
        <v>0</v>
      </c>
      <c r="K542" s="3">
        <f>VLOOKUP($B542,'HABITATS COMPLEX 10'!$B$15:$I$124,K$1,FALSE)</f>
        <v>0</v>
      </c>
      <c r="L542" s="3" t="str">
        <f>VLOOKUP($B542,'HABITATS COMPLEX 10'!$B$15:$I$124,L$1,FALSE)</f>
        <v/>
      </c>
    </row>
    <row r="543" spans="1:12" ht="15.75" customHeight="1">
      <c r="A543">
        <f t="shared" si="15"/>
        <v>55</v>
      </c>
      <c r="B543" t="str">
        <f>VLOOKUP(A543,ACTIVITIES!$B$2:$C$110,2,FALSE)</f>
        <v>ACTIVITY CATEGORY 6 55</v>
      </c>
      <c r="C543" s="1">
        <v>1</v>
      </c>
      <c r="D543" s="1" t="str">
        <f>VLOOKUP(C543,HABITATS!$F$2:$G$13,2,FALSE)</f>
        <v>Coastal Uplands</v>
      </c>
      <c r="E543" s="1" t="str">
        <f t="shared" si="14"/>
        <v>Coastal UplandsACTIVITY CATEGORY 6 55</v>
      </c>
      <c r="F543" s="3">
        <f>VLOOKUP($B543,'COASTAL UPLANDS'!$B$15:$I$124,F$1,FALSE)</f>
        <v>0</v>
      </c>
      <c r="G543" s="3">
        <f>VLOOKUP($B543,'COASTAL UPLANDS'!$B$15:$I$124,G$1,FALSE)</f>
        <v>0</v>
      </c>
      <c r="H543" s="3">
        <f>VLOOKUP($B543,'COASTAL UPLANDS'!$B$15:$I$124,H$1,FALSE)</f>
        <v>0</v>
      </c>
      <c r="I543" s="3">
        <f>VLOOKUP($B543,'COASTAL UPLANDS'!$B$15:$I$124,I$1,FALSE)</f>
        <v>0</v>
      </c>
      <c r="J543" s="3">
        <f>VLOOKUP($B543,'COASTAL UPLANDS'!$B$15:$I$124,J$1,FALSE)</f>
        <v>0</v>
      </c>
      <c r="K543" s="3">
        <f>VLOOKUP($B543,'COASTAL UPLANDS'!$B$15:$I$124,K$1,FALSE)</f>
        <v>0</v>
      </c>
      <c r="L543" s="3" t="str">
        <f>VLOOKUP($B543,'COASTAL UPLANDS'!$B$15:$I$124,L$1,FALSE)</f>
        <v/>
      </c>
    </row>
    <row r="544" spans="1:12" ht="15.75" customHeight="1">
      <c r="A544">
        <f t="shared" si="15"/>
        <v>55</v>
      </c>
      <c r="B544" t="str">
        <f>VLOOKUP(A544,ACTIVITIES!$B$2:$C$110,2,FALSE)</f>
        <v>ACTIVITY CATEGORY 6 55</v>
      </c>
      <c r="C544" s="1">
        <v>2</v>
      </c>
      <c r="D544" s="1" t="str">
        <f>VLOOKUP(C544,HABITATS!$F$2:$G$13,2,FALSE)</f>
        <v>Beaches &amp; Dunes</v>
      </c>
      <c r="E544" s="1" t="str">
        <f t="shared" si="14"/>
        <v>Beaches &amp; DunesACTIVITY CATEGORY 6 55</v>
      </c>
      <c r="F544" s="3">
        <f>VLOOKUP($B544,'BEACHES &amp; DUNES'!$B$15:$I$124,F$1,FALSE)</f>
        <v>0</v>
      </c>
      <c r="G544" s="3">
        <f>VLOOKUP($B544,'BEACHES &amp; DUNES'!$B$15:$I$124,G$1,FALSE)</f>
        <v>0</v>
      </c>
      <c r="H544" s="3">
        <f>VLOOKUP($B544,'BEACHES &amp; DUNES'!$B$15:$I$124,H$1,FALSE)</f>
        <v>0</v>
      </c>
      <c r="I544" s="3">
        <f>VLOOKUP($B544,'BEACHES &amp; DUNES'!$B$15:$I$124,I$1,FALSE)</f>
        <v>0</v>
      </c>
      <c r="J544" s="3">
        <f>VLOOKUP($B544,'BEACHES &amp; DUNES'!$B$15:$I$124,J$1,FALSE)</f>
        <v>0</v>
      </c>
      <c r="K544" s="3">
        <f>VLOOKUP($B544,'BEACHES &amp; DUNES'!$B$15:$I$124,K$1,FALSE)</f>
        <v>0</v>
      </c>
      <c r="L544" s="3" t="str">
        <f>VLOOKUP($B544,'BEACHES &amp; DUNES'!$B$15:$I$124,L$1,FALSE)</f>
        <v/>
      </c>
    </row>
    <row r="545" spans="1:12" ht="15.75" customHeight="1">
      <c r="A545">
        <f t="shared" si="15"/>
        <v>55</v>
      </c>
      <c r="B545" t="str">
        <f>VLOOKUP(A545,ACTIVITIES!$B$2:$C$110,2,FALSE)</f>
        <v>ACTIVITY CATEGORY 6 55</v>
      </c>
      <c r="C545" s="1">
        <v>3</v>
      </c>
      <c r="D545" s="1" t="str">
        <f>VLOOKUP(C545,HABITATS!$F$2:$G$13,2,FALSE)</f>
        <v>Tidal flats &amp; Rocky Intertidal</v>
      </c>
      <c r="E545" s="1" t="str">
        <f t="shared" si="14"/>
        <v>Tidal flats &amp; Rocky IntertidalACTIVITY CATEGORY 6 55</v>
      </c>
      <c r="F545" s="3">
        <f>VLOOKUP($B545,'TIDAL FLATS &amp; ROCKY INTERTIDAL'!$B$15:$I$124,F$1,FALSE)</f>
        <v>0</v>
      </c>
      <c r="G545" s="3">
        <f>VLOOKUP($B545,'TIDAL FLATS &amp; ROCKY INTERTIDAL'!$B$15:$I$124,G$1,FALSE)</f>
        <v>0</v>
      </c>
      <c r="H545" s="3">
        <f>VLOOKUP($B545,'TIDAL FLATS &amp; ROCKY INTERTIDAL'!$B$15:$I$124,H$1,FALSE)</f>
        <v>0</v>
      </c>
      <c r="I545" s="3">
        <f>VLOOKUP($B545,'TIDAL FLATS &amp; ROCKY INTERTIDAL'!$B$15:$I$124,I$1,FALSE)</f>
        <v>0</v>
      </c>
      <c r="J545" s="3">
        <f>VLOOKUP($B545,'TIDAL FLATS &amp; ROCKY INTERTIDAL'!$B$15:$I$124,J$1,FALSE)</f>
        <v>0</v>
      </c>
      <c r="K545" s="3">
        <f>VLOOKUP($B545,'TIDAL FLATS &amp; ROCKY INTERTIDAL'!$B$15:$I$124,K$1,FALSE)</f>
        <v>0</v>
      </c>
      <c r="L545" s="3" t="str">
        <f>VLOOKUP($B545,'TIDAL FLATS &amp; ROCKY INTERTIDAL'!$B$15:$I$124,L$1,FALSE)</f>
        <v/>
      </c>
    </row>
    <row r="546" spans="1:12" ht="15.75" customHeight="1">
      <c r="A546">
        <f t="shared" si="15"/>
        <v>55</v>
      </c>
      <c r="B546" t="str">
        <f>VLOOKUP(A546,ACTIVITIES!$B$2:$C$110,2,FALSE)</f>
        <v>ACTIVITY CATEGORY 6 55</v>
      </c>
      <c r="C546" s="1">
        <v>4</v>
      </c>
      <c r="D546" s="1" t="str">
        <f>VLOOKUP(C546,HABITATS!$F$2:$G$13,2,FALSE)</f>
        <v>Marshes</v>
      </c>
      <c r="E546" s="1" t="str">
        <f t="shared" si="14"/>
        <v>MarshesACTIVITY CATEGORY 6 55</v>
      </c>
      <c r="F546" s="3">
        <f>VLOOKUP($B546,MARSHES!$B$15:$I$124,F$1,FALSE)</f>
        <v>0</v>
      </c>
      <c r="G546" s="3">
        <f>VLOOKUP($B546,MARSHES!$B$15:$I$124,G$1,FALSE)</f>
        <v>0</v>
      </c>
      <c r="H546" s="3">
        <f>VLOOKUP($B546,MARSHES!$B$15:$I$124,H$1,FALSE)</f>
        <v>0</v>
      </c>
      <c r="I546" s="3">
        <f>VLOOKUP($B546,MARSHES!$B$15:$I$124,I$1,FALSE)</f>
        <v>0</v>
      </c>
      <c r="J546" s="3">
        <f>VLOOKUP($B546,MARSHES!$B$15:$I$124,J$1,FALSE)</f>
        <v>0</v>
      </c>
      <c r="K546" s="3">
        <f>VLOOKUP($B546,MARSHES!$B$15:$I$124,K$1,FALSE)</f>
        <v>0</v>
      </c>
      <c r="L546" s="3" t="str">
        <f>VLOOKUP($B546,MARSHES!$B$15:$I$124,L$1,FALSE)</f>
        <v/>
      </c>
    </row>
    <row r="547" spans="1:12" ht="15.75" customHeight="1">
      <c r="A547">
        <f t="shared" si="15"/>
        <v>55</v>
      </c>
      <c r="B547" t="str">
        <f>VLOOKUP(A547,ACTIVITIES!$B$2:$C$110,2,FALSE)</f>
        <v>ACTIVITY CATEGORY 6 55</v>
      </c>
      <c r="C547" s="1">
        <v>5</v>
      </c>
      <c r="D547" s="1" t="str">
        <f>VLOOKUP(C547,HABITATS!$F$2:$G$13,2,FALSE)</f>
        <v>Submersed Habitats</v>
      </c>
      <c r="E547" s="1" t="str">
        <f t="shared" si="14"/>
        <v>Submersed HabitatsACTIVITY CATEGORY 6 55</v>
      </c>
      <c r="F547" s="3">
        <f>VLOOKUP($B547,'SUBMERSED HABITATS'!$B$15:$I$124,F$1,FALSE)</f>
        <v>0</v>
      </c>
      <c r="G547" s="3">
        <f>VLOOKUP($B547,'SUBMERSED HABITATS'!$B$15:$I$124,G$1,FALSE)</f>
        <v>0</v>
      </c>
      <c r="H547" s="3">
        <f>VLOOKUP($B547,'SUBMERSED HABITATS'!$B$15:$I$124,H$1,FALSE)</f>
        <v>0</v>
      </c>
      <c r="I547" s="3">
        <f>VLOOKUP($B547,'SUBMERSED HABITATS'!$B$15:$I$124,I$1,FALSE)</f>
        <v>0</v>
      </c>
      <c r="J547" s="3">
        <f>VLOOKUP($B547,'SUBMERSED HABITATS'!$B$15:$I$124,J$1,FALSE)</f>
        <v>0</v>
      </c>
      <c r="K547" s="3">
        <f>VLOOKUP($B547,'SUBMERSED HABITATS'!$B$15:$I$124,K$1,FALSE)</f>
        <v>0</v>
      </c>
      <c r="L547" s="3" t="str">
        <f>VLOOKUP($B547,'SUBMERSED HABITATS'!$B$15:$I$124,L$1,FALSE)</f>
        <v/>
      </c>
    </row>
    <row r="548" spans="1:12" ht="15.75" customHeight="1">
      <c r="A548">
        <f t="shared" si="15"/>
        <v>55</v>
      </c>
      <c r="B548" t="str">
        <f>VLOOKUP(A548,ACTIVITIES!$B$2:$C$110,2,FALSE)</f>
        <v>ACTIVITY CATEGORY 6 55</v>
      </c>
      <c r="C548" s="1">
        <v>6</v>
      </c>
      <c r="D548" s="1" t="str">
        <f>VLOOKUP(C548,HABITATS!$F$2:$G$13,2,FALSE)</f>
        <v>HABITATS COMPLEX 6</v>
      </c>
      <c r="E548" s="1" t="str">
        <f t="shared" si="14"/>
        <v>HABITATS COMPLEX 6ACTIVITY CATEGORY 6 55</v>
      </c>
      <c r="F548" s="3">
        <f>VLOOKUP($B548,'HABITATS COMPLEX 6'!$B$15:$I$124,F$1,FALSE)</f>
        <v>0</v>
      </c>
      <c r="G548" s="3">
        <f>VLOOKUP($B548,'HABITATS COMPLEX 6'!$B$15:$I$124,G$1,FALSE)</f>
        <v>0</v>
      </c>
      <c r="H548" s="3">
        <f>VLOOKUP($B548,'HABITATS COMPLEX 6'!$B$15:$I$124,H$1,FALSE)</f>
        <v>0</v>
      </c>
      <c r="I548" s="3">
        <f>VLOOKUP($B548,'HABITATS COMPLEX 6'!$B$15:$I$124,I$1,FALSE)</f>
        <v>0</v>
      </c>
      <c r="J548" s="3">
        <f>VLOOKUP($B548,'HABITATS COMPLEX 6'!$B$15:$I$124,J$1,FALSE)</f>
        <v>0</v>
      </c>
      <c r="K548" s="3">
        <f>VLOOKUP($B548,'HABITATS COMPLEX 6'!$B$15:$I$124,K$1,FALSE)</f>
        <v>0</v>
      </c>
      <c r="L548" s="3" t="str">
        <f>VLOOKUP($B548,'HABITATS COMPLEX 6'!$B$15:$I$124,L$1,FALSE)</f>
        <v/>
      </c>
    </row>
    <row r="549" spans="1:12" ht="15.75" customHeight="1">
      <c r="A549">
        <f t="shared" si="15"/>
        <v>55</v>
      </c>
      <c r="B549" t="str">
        <f>VLOOKUP(A549,ACTIVITIES!$B$2:$C$110,2,FALSE)</f>
        <v>ACTIVITY CATEGORY 6 55</v>
      </c>
      <c r="C549" s="1">
        <v>7</v>
      </c>
      <c r="D549" s="1" t="str">
        <f>VLOOKUP(C549,HABITATS!$F$2:$G$13,2,FALSE)</f>
        <v>HABITATS COMPLEX 7</v>
      </c>
      <c r="E549" s="1" t="str">
        <f t="shared" si="14"/>
        <v>HABITATS COMPLEX 7ACTIVITY CATEGORY 6 55</v>
      </c>
      <c r="F549" s="3">
        <f>VLOOKUP($B549,'HABITATS COMPLEX 7'!$B$15:$I$124,F$1,FALSE)</f>
        <v>0</v>
      </c>
      <c r="G549" s="3">
        <f>VLOOKUP($B549,'HABITATS COMPLEX 7'!$B$15:$I$124,G$1,FALSE)</f>
        <v>0</v>
      </c>
      <c r="H549" s="3">
        <f>VLOOKUP($B549,'HABITATS COMPLEX 7'!$B$15:$I$124,H$1,FALSE)</f>
        <v>0</v>
      </c>
      <c r="I549" s="3">
        <f>VLOOKUP($B549,'HABITATS COMPLEX 7'!$B$15:$I$124,I$1,FALSE)</f>
        <v>0</v>
      </c>
      <c r="J549" s="3">
        <f>VLOOKUP($B549,'HABITATS COMPLEX 7'!$B$15:$I$124,J$1,FALSE)</f>
        <v>0</v>
      </c>
      <c r="K549" s="3">
        <f>VLOOKUP($B549,'HABITATS COMPLEX 7'!$B$15:$I$124,K$1,FALSE)</f>
        <v>0</v>
      </c>
      <c r="L549" s="3" t="str">
        <f>VLOOKUP($B549,'HABITATS COMPLEX 7'!$B$15:$I$124,L$1,FALSE)</f>
        <v/>
      </c>
    </row>
    <row r="550" spans="1:12" ht="15.75" customHeight="1">
      <c r="A550">
        <f t="shared" si="15"/>
        <v>55</v>
      </c>
      <c r="B550" t="str">
        <f>VLOOKUP(A550,ACTIVITIES!$B$2:$C$110,2,FALSE)</f>
        <v>ACTIVITY CATEGORY 6 55</v>
      </c>
      <c r="C550" s="1">
        <v>8</v>
      </c>
      <c r="D550" s="1" t="str">
        <f>VLOOKUP(C550,HABITATS!$F$2:$G$13,2,FALSE)</f>
        <v>HABITATS COMPLEX 8</v>
      </c>
      <c r="E550" s="1" t="str">
        <f t="shared" si="14"/>
        <v>HABITATS COMPLEX 8ACTIVITY CATEGORY 6 55</v>
      </c>
      <c r="F550" s="3">
        <f>VLOOKUP($B550,'HABITATS COMPLEX 8'!$B$15:$I$124,F$1,FALSE)</f>
        <v>0</v>
      </c>
      <c r="G550" s="3">
        <f>VLOOKUP($B550,'HABITATS COMPLEX 8'!$B$15:$I$124,G$1,FALSE)</f>
        <v>0</v>
      </c>
      <c r="H550" s="3">
        <f>VLOOKUP($B550,'HABITATS COMPLEX 8'!$B$15:$I$124,H$1,FALSE)</f>
        <v>0</v>
      </c>
      <c r="I550" s="3">
        <f>VLOOKUP($B550,'HABITATS COMPLEX 8'!$B$15:$I$124,I$1,FALSE)</f>
        <v>0</v>
      </c>
      <c r="J550" s="3">
        <f>VLOOKUP($B550,'HABITATS COMPLEX 8'!$B$15:$I$124,J$1,FALSE)</f>
        <v>0</v>
      </c>
      <c r="K550" s="3">
        <f>VLOOKUP($B550,'HABITATS COMPLEX 8'!$B$15:$I$124,K$1,FALSE)</f>
        <v>0</v>
      </c>
      <c r="L550" s="3" t="str">
        <f>VLOOKUP($B550,'HABITATS COMPLEX 8'!$B$15:$I$124,L$1,FALSE)</f>
        <v/>
      </c>
    </row>
    <row r="551" spans="1:12" ht="15.75" customHeight="1">
      <c r="A551">
        <f t="shared" si="15"/>
        <v>55</v>
      </c>
      <c r="B551" t="str">
        <f>VLOOKUP(A551,ACTIVITIES!$B$2:$C$110,2,FALSE)</f>
        <v>ACTIVITY CATEGORY 6 55</v>
      </c>
      <c r="C551" s="1">
        <v>9</v>
      </c>
      <c r="D551" s="1" t="str">
        <f>VLOOKUP(C551,HABITATS!$F$2:$G$13,2,FALSE)</f>
        <v>HABITATS COMPLEX 9</v>
      </c>
      <c r="E551" s="1" t="str">
        <f t="shared" si="14"/>
        <v>HABITATS COMPLEX 9ACTIVITY CATEGORY 6 55</v>
      </c>
      <c r="F551" s="3">
        <f>VLOOKUP($B551,'HABITATS COMPLEX 9'!$B$15:$I$124,F$1,FALSE)</f>
        <v>0</v>
      </c>
      <c r="G551" s="3">
        <f>VLOOKUP($B551,'HABITATS COMPLEX 9'!$B$15:$I$124,G$1,FALSE)</f>
        <v>0</v>
      </c>
      <c r="H551" s="3">
        <f>VLOOKUP($B551,'HABITATS COMPLEX 9'!$B$15:$I$124,H$1,FALSE)</f>
        <v>0</v>
      </c>
      <c r="I551" s="3">
        <f>VLOOKUP($B551,'HABITATS COMPLEX 9'!$B$15:$I$124,I$1,FALSE)</f>
        <v>0</v>
      </c>
      <c r="J551" s="3">
        <f>VLOOKUP($B551,'HABITATS COMPLEX 9'!$B$15:$I$124,J$1,FALSE)</f>
        <v>0</v>
      </c>
      <c r="K551" s="3">
        <f>VLOOKUP($B551,'HABITATS COMPLEX 9'!$B$15:$I$124,K$1,FALSE)</f>
        <v>0</v>
      </c>
      <c r="L551" s="3" t="str">
        <f>VLOOKUP($B551,'HABITATS COMPLEX 9'!$B$15:$I$124,L$1,FALSE)</f>
        <v/>
      </c>
    </row>
    <row r="552" spans="1:12" ht="15.75" customHeight="1">
      <c r="A552">
        <f t="shared" si="15"/>
        <v>55</v>
      </c>
      <c r="B552" t="str">
        <f>VLOOKUP(A552,ACTIVITIES!$B$2:$C$110,2,FALSE)</f>
        <v>ACTIVITY CATEGORY 6 55</v>
      </c>
      <c r="C552" s="1">
        <v>10</v>
      </c>
      <c r="D552" s="1" t="str">
        <f>VLOOKUP(C552,HABITATS!$F$2:$G$13,2,FALSE)</f>
        <v>HABITATS COMPLEX 10</v>
      </c>
      <c r="E552" s="1" t="str">
        <f t="shared" si="14"/>
        <v>HABITATS COMPLEX 10ACTIVITY CATEGORY 6 55</v>
      </c>
      <c r="F552" s="3">
        <f>VLOOKUP($B552,'HABITATS COMPLEX 10'!$B$15:$I$124,F$1,FALSE)</f>
        <v>0</v>
      </c>
      <c r="G552" s="3">
        <f>VLOOKUP($B552,'HABITATS COMPLEX 10'!$B$15:$I$124,G$1,FALSE)</f>
        <v>0</v>
      </c>
      <c r="H552" s="3">
        <f>VLOOKUP($B552,'HABITATS COMPLEX 10'!$B$15:$I$124,H$1,FALSE)</f>
        <v>0</v>
      </c>
      <c r="I552" s="3">
        <f>VLOOKUP($B552,'HABITATS COMPLEX 10'!$B$15:$I$124,I$1,FALSE)</f>
        <v>0</v>
      </c>
      <c r="J552" s="3">
        <f>VLOOKUP($B552,'HABITATS COMPLEX 10'!$B$15:$I$124,J$1,FALSE)</f>
        <v>0</v>
      </c>
      <c r="K552" s="3">
        <f>VLOOKUP($B552,'HABITATS COMPLEX 10'!$B$15:$I$124,K$1,FALSE)</f>
        <v>0</v>
      </c>
      <c r="L552" s="3" t="str">
        <f>VLOOKUP($B552,'HABITATS COMPLEX 10'!$B$15:$I$124,L$1,FALSE)</f>
        <v/>
      </c>
    </row>
    <row r="553" spans="1:12" ht="15.75" customHeight="1">
      <c r="A553">
        <f t="shared" si="15"/>
        <v>56</v>
      </c>
      <c r="B553" t="str">
        <f>VLOOKUP(A553,ACTIVITIES!$B$2:$C$110,2,FALSE)</f>
        <v>ACTIVITY CATEGORY 6 56</v>
      </c>
      <c r="C553" s="1">
        <v>1</v>
      </c>
      <c r="D553" s="1" t="str">
        <f>VLOOKUP(C553,HABITATS!$F$2:$G$13,2,FALSE)</f>
        <v>Coastal Uplands</v>
      </c>
      <c r="E553" s="1" t="str">
        <f t="shared" si="14"/>
        <v>Coastal UplandsACTIVITY CATEGORY 6 56</v>
      </c>
      <c r="F553" s="3">
        <f>VLOOKUP($B553,'COASTAL UPLANDS'!$B$15:$I$124,F$1,FALSE)</f>
        <v>0</v>
      </c>
      <c r="G553" s="3">
        <f>VLOOKUP($B553,'COASTAL UPLANDS'!$B$15:$I$124,G$1,FALSE)</f>
        <v>0</v>
      </c>
      <c r="H553" s="3">
        <f>VLOOKUP($B553,'COASTAL UPLANDS'!$B$15:$I$124,H$1,FALSE)</f>
        <v>0</v>
      </c>
      <c r="I553" s="3">
        <f>VLOOKUP($B553,'COASTAL UPLANDS'!$B$15:$I$124,I$1,FALSE)</f>
        <v>0</v>
      </c>
      <c r="J553" s="3">
        <f>VLOOKUP($B553,'COASTAL UPLANDS'!$B$15:$I$124,J$1,FALSE)</f>
        <v>0</v>
      </c>
      <c r="K553" s="3">
        <f>VLOOKUP($B553,'COASTAL UPLANDS'!$B$15:$I$124,K$1,FALSE)</f>
        <v>0</v>
      </c>
      <c r="L553" s="3" t="str">
        <f>VLOOKUP($B553,'COASTAL UPLANDS'!$B$15:$I$124,L$1,FALSE)</f>
        <v/>
      </c>
    </row>
    <row r="554" spans="1:12" ht="15.75" customHeight="1">
      <c r="A554">
        <f t="shared" si="15"/>
        <v>56</v>
      </c>
      <c r="B554" t="str">
        <f>VLOOKUP(A554,ACTIVITIES!$B$2:$C$110,2,FALSE)</f>
        <v>ACTIVITY CATEGORY 6 56</v>
      </c>
      <c r="C554" s="1">
        <v>2</v>
      </c>
      <c r="D554" s="1" t="str">
        <f>VLOOKUP(C554,HABITATS!$F$2:$G$13,2,FALSE)</f>
        <v>Beaches &amp; Dunes</v>
      </c>
      <c r="E554" s="1" t="str">
        <f t="shared" si="14"/>
        <v>Beaches &amp; DunesACTIVITY CATEGORY 6 56</v>
      </c>
      <c r="F554" s="3">
        <f>VLOOKUP($B554,'BEACHES &amp; DUNES'!$B$15:$I$124,F$1,FALSE)</f>
        <v>0</v>
      </c>
      <c r="G554" s="3">
        <f>VLOOKUP($B554,'BEACHES &amp; DUNES'!$B$15:$I$124,G$1,FALSE)</f>
        <v>0</v>
      </c>
      <c r="H554" s="3">
        <f>VLOOKUP($B554,'BEACHES &amp; DUNES'!$B$15:$I$124,H$1,FALSE)</f>
        <v>0</v>
      </c>
      <c r="I554" s="3">
        <f>VLOOKUP($B554,'BEACHES &amp; DUNES'!$B$15:$I$124,I$1,FALSE)</f>
        <v>0</v>
      </c>
      <c r="J554" s="3">
        <f>VLOOKUP($B554,'BEACHES &amp; DUNES'!$B$15:$I$124,J$1,FALSE)</f>
        <v>0</v>
      </c>
      <c r="K554" s="3">
        <f>VLOOKUP($B554,'BEACHES &amp; DUNES'!$B$15:$I$124,K$1,FALSE)</f>
        <v>0</v>
      </c>
      <c r="L554" s="3" t="str">
        <f>VLOOKUP($B554,'BEACHES &amp; DUNES'!$B$15:$I$124,L$1,FALSE)</f>
        <v/>
      </c>
    </row>
    <row r="555" spans="1:12" ht="15.75" customHeight="1">
      <c r="A555">
        <f t="shared" si="15"/>
        <v>56</v>
      </c>
      <c r="B555" t="str">
        <f>VLOOKUP(A555,ACTIVITIES!$B$2:$C$110,2,FALSE)</f>
        <v>ACTIVITY CATEGORY 6 56</v>
      </c>
      <c r="C555" s="1">
        <v>3</v>
      </c>
      <c r="D555" s="1" t="str">
        <f>VLOOKUP(C555,HABITATS!$F$2:$G$13,2,FALSE)</f>
        <v>Tidal flats &amp; Rocky Intertidal</v>
      </c>
      <c r="E555" s="1" t="str">
        <f t="shared" si="14"/>
        <v>Tidal flats &amp; Rocky IntertidalACTIVITY CATEGORY 6 56</v>
      </c>
      <c r="F555" s="3">
        <f>VLOOKUP($B555,'TIDAL FLATS &amp; ROCKY INTERTIDAL'!$B$15:$I$124,F$1,FALSE)</f>
        <v>0</v>
      </c>
      <c r="G555" s="3">
        <f>VLOOKUP($B555,'TIDAL FLATS &amp; ROCKY INTERTIDAL'!$B$15:$I$124,G$1,FALSE)</f>
        <v>0</v>
      </c>
      <c r="H555" s="3">
        <f>VLOOKUP($B555,'TIDAL FLATS &amp; ROCKY INTERTIDAL'!$B$15:$I$124,H$1,FALSE)</f>
        <v>0</v>
      </c>
      <c r="I555" s="3">
        <f>VLOOKUP($B555,'TIDAL FLATS &amp; ROCKY INTERTIDAL'!$B$15:$I$124,I$1,FALSE)</f>
        <v>0</v>
      </c>
      <c r="J555" s="3">
        <f>VLOOKUP($B555,'TIDAL FLATS &amp; ROCKY INTERTIDAL'!$B$15:$I$124,J$1,FALSE)</f>
        <v>0</v>
      </c>
      <c r="K555" s="3">
        <f>VLOOKUP($B555,'TIDAL FLATS &amp; ROCKY INTERTIDAL'!$B$15:$I$124,K$1,FALSE)</f>
        <v>0</v>
      </c>
      <c r="L555" s="3" t="str">
        <f>VLOOKUP($B555,'TIDAL FLATS &amp; ROCKY INTERTIDAL'!$B$15:$I$124,L$1,FALSE)</f>
        <v/>
      </c>
    </row>
    <row r="556" spans="1:12" ht="15.75" customHeight="1">
      <c r="A556">
        <f t="shared" si="15"/>
        <v>56</v>
      </c>
      <c r="B556" t="str">
        <f>VLOOKUP(A556,ACTIVITIES!$B$2:$C$110,2,FALSE)</f>
        <v>ACTIVITY CATEGORY 6 56</v>
      </c>
      <c r="C556" s="1">
        <v>4</v>
      </c>
      <c r="D556" s="1" t="str">
        <f>VLOOKUP(C556,HABITATS!$F$2:$G$13,2,FALSE)</f>
        <v>Marshes</v>
      </c>
      <c r="E556" s="1" t="str">
        <f t="shared" si="14"/>
        <v>MarshesACTIVITY CATEGORY 6 56</v>
      </c>
      <c r="F556" s="3">
        <f>VLOOKUP($B556,MARSHES!$B$15:$I$124,F$1,FALSE)</f>
        <v>0</v>
      </c>
      <c r="G556" s="3">
        <f>VLOOKUP($B556,MARSHES!$B$15:$I$124,G$1,FALSE)</f>
        <v>0</v>
      </c>
      <c r="H556" s="3">
        <f>VLOOKUP($B556,MARSHES!$B$15:$I$124,H$1,FALSE)</f>
        <v>0</v>
      </c>
      <c r="I556" s="3">
        <f>VLOOKUP($B556,MARSHES!$B$15:$I$124,I$1,FALSE)</f>
        <v>0</v>
      </c>
      <c r="J556" s="3">
        <f>VLOOKUP($B556,MARSHES!$B$15:$I$124,J$1,FALSE)</f>
        <v>0</v>
      </c>
      <c r="K556" s="3">
        <f>VLOOKUP($B556,MARSHES!$B$15:$I$124,K$1,FALSE)</f>
        <v>0</v>
      </c>
      <c r="L556" s="3" t="str">
        <f>VLOOKUP($B556,MARSHES!$B$15:$I$124,L$1,FALSE)</f>
        <v/>
      </c>
    </row>
    <row r="557" spans="1:12" ht="15.75" customHeight="1">
      <c r="A557">
        <f t="shared" si="15"/>
        <v>56</v>
      </c>
      <c r="B557" t="str">
        <f>VLOOKUP(A557,ACTIVITIES!$B$2:$C$110,2,FALSE)</f>
        <v>ACTIVITY CATEGORY 6 56</v>
      </c>
      <c r="C557" s="1">
        <v>5</v>
      </c>
      <c r="D557" s="1" t="str">
        <f>VLOOKUP(C557,HABITATS!$F$2:$G$13,2,FALSE)</f>
        <v>Submersed Habitats</v>
      </c>
      <c r="E557" s="1" t="str">
        <f t="shared" si="14"/>
        <v>Submersed HabitatsACTIVITY CATEGORY 6 56</v>
      </c>
      <c r="F557" s="3">
        <f>VLOOKUP($B557,'SUBMERSED HABITATS'!$B$15:$I$124,F$1,FALSE)</f>
        <v>0</v>
      </c>
      <c r="G557" s="3">
        <f>VLOOKUP($B557,'SUBMERSED HABITATS'!$B$15:$I$124,G$1,FALSE)</f>
        <v>0</v>
      </c>
      <c r="H557" s="3">
        <f>VLOOKUP($B557,'SUBMERSED HABITATS'!$B$15:$I$124,H$1,FALSE)</f>
        <v>0</v>
      </c>
      <c r="I557" s="3">
        <f>VLOOKUP($B557,'SUBMERSED HABITATS'!$B$15:$I$124,I$1,FALSE)</f>
        <v>0</v>
      </c>
      <c r="J557" s="3">
        <f>VLOOKUP($B557,'SUBMERSED HABITATS'!$B$15:$I$124,J$1,FALSE)</f>
        <v>0</v>
      </c>
      <c r="K557" s="3">
        <f>VLOOKUP($B557,'SUBMERSED HABITATS'!$B$15:$I$124,K$1,FALSE)</f>
        <v>0</v>
      </c>
      <c r="L557" s="3" t="str">
        <f>VLOOKUP($B557,'SUBMERSED HABITATS'!$B$15:$I$124,L$1,FALSE)</f>
        <v/>
      </c>
    </row>
    <row r="558" spans="1:12" ht="15.75" customHeight="1">
      <c r="A558">
        <f t="shared" si="15"/>
        <v>56</v>
      </c>
      <c r="B558" t="str">
        <f>VLOOKUP(A558,ACTIVITIES!$B$2:$C$110,2,FALSE)</f>
        <v>ACTIVITY CATEGORY 6 56</v>
      </c>
      <c r="C558" s="1">
        <v>6</v>
      </c>
      <c r="D558" s="1" t="str">
        <f>VLOOKUP(C558,HABITATS!$F$2:$G$13,2,FALSE)</f>
        <v>HABITATS COMPLEX 6</v>
      </c>
      <c r="E558" s="1" t="str">
        <f t="shared" si="14"/>
        <v>HABITATS COMPLEX 6ACTIVITY CATEGORY 6 56</v>
      </c>
      <c r="F558" s="3">
        <f>VLOOKUP($B558,'HABITATS COMPLEX 6'!$B$15:$I$124,F$1,FALSE)</f>
        <v>0</v>
      </c>
      <c r="G558" s="3">
        <f>VLOOKUP($B558,'HABITATS COMPLEX 6'!$B$15:$I$124,G$1,FALSE)</f>
        <v>0</v>
      </c>
      <c r="H558" s="3">
        <f>VLOOKUP($B558,'HABITATS COMPLEX 6'!$B$15:$I$124,H$1,FALSE)</f>
        <v>0</v>
      </c>
      <c r="I558" s="3">
        <f>VLOOKUP($B558,'HABITATS COMPLEX 6'!$B$15:$I$124,I$1,FALSE)</f>
        <v>0</v>
      </c>
      <c r="J558" s="3">
        <f>VLOOKUP($B558,'HABITATS COMPLEX 6'!$B$15:$I$124,J$1,FALSE)</f>
        <v>0</v>
      </c>
      <c r="K558" s="3">
        <f>VLOOKUP($B558,'HABITATS COMPLEX 6'!$B$15:$I$124,K$1,FALSE)</f>
        <v>0</v>
      </c>
      <c r="L558" s="3" t="str">
        <f>VLOOKUP($B558,'HABITATS COMPLEX 6'!$B$15:$I$124,L$1,FALSE)</f>
        <v/>
      </c>
    </row>
    <row r="559" spans="1:12" ht="15.75" customHeight="1">
      <c r="A559">
        <f t="shared" si="15"/>
        <v>56</v>
      </c>
      <c r="B559" t="str">
        <f>VLOOKUP(A559,ACTIVITIES!$B$2:$C$110,2,FALSE)</f>
        <v>ACTIVITY CATEGORY 6 56</v>
      </c>
      <c r="C559" s="1">
        <v>7</v>
      </c>
      <c r="D559" s="1" t="str">
        <f>VLOOKUP(C559,HABITATS!$F$2:$G$13,2,FALSE)</f>
        <v>HABITATS COMPLEX 7</v>
      </c>
      <c r="E559" s="1" t="str">
        <f t="shared" si="14"/>
        <v>HABITATS COMPLEX 7ACTIVITY CATEGORY 6 56</v>
      </c>
      <c r="F559" s="3">
        <f>VLOOKUP($B559,'HABITATS COMPLEX 7'!$B$15:$I$124,F$1,FALSE)</f>
        <v>0</v>
      </c>
      <c r="G559" s="3">
        <f>VLOOKUP($B559,'HABITATS COMPLEX 7'!$B$15:$I$124,G$1,FALSE)</f>
        <v>0</v>
      </c>
      <c r="H559" s="3">
        <f>VLOOKUP($B559,'HABITATS COMPLEX 7'!$B$15:$I$124,H$1,FALSE)</f>
        <v>0</v>
      </c>
      <c r="I559" s="3">
        <f>VLOOKUP($B559,'HABITATS COMPLEX 7'!$B$15:$I$124,I$1,FALSE)</f>
        <v>0</v>
      </c>
      <c r="J559" s="3">
        <f>VLOOKUP($B559,'HABITATS COMPLEX 7'!$B$15:$I$124,J$1,FALSE)</f>
        <v>0</v>
      </c>
      <c r="K559" s="3">
        <f>VLOOKUP($B559,'HABITATS COMPLEX 7'!$B$15:$I$124,K$1,FALSE)</f>
        <v>0</v>
      </c>
      <c r="L559" s="3" t="str">
        <f>VLOOKUP($B559,'HABITATS COMPLEX 7'!$B$15:$I$124,L$1,FALSE)</f>
        <v/>
      </c>
    </row>
    <row r="560" spans="1:12" ht="15.75" customHeight="1">
      <c r="A560">
        <f t="shared" si="15"/>
        <v>56</v>
      </c>
      <c r="B560" t="str">
        <f>VLOOKUP(A560,ACTIVITIES!$B$2:$C$110,2,FALSE)</f>
        <v>ACTIVITY CATEGORY 6 56</v>
      </c>
      <c r="C560" s="1">
        <v>8</v>
      </c>
      <c r="D560" s="1" t="str">
        <f>VLOOKUP(C560,HABITATS!$F$2:$G$13,2,FALSE)</f>
        <v>HABITATS COMPLEX 8</v>
      </c>
      <c r="E560" s="1" t="str">
        <f t="shared" si="14"/>
        <v>HABITATS COMPLEX 8ACTIVITY CATEGORY 6 56</v>
      </c>
      <c r="F560" s="3">
        <f>VLOOKUP($B560,'HABITATS COMPLEX 8'!$B$15:$I$124,F$1,FALSE)</f>
        <v>0</v>
      </c>
      <c r="G560" s="3">
        <f>VLOOKUP($B560,'HABITATS COMPLEX 8'!$B$15:$I$124,G$1,FALSE)</f>
        <v>0</v>
      </c>
      <c r="H560" s="3">
        <f>VLOOKUP($B560,'HABITATS COMPLEX 8'!$B$15:$I$124,H$1,FALSE)</f>
        <v>0</v>
      </c>
      <c r="I560" s="3">
        <f>VLOOKUP($B560,'HABITATS COMPLEX 8'!$B$15:$I$124,I$1,FALSE)</f>
        <v>0</v>
      </c>
      <c r="J560" s="3">
        <f>VLOOKUP($B560,'HABITATS COMPLEX 8'!$B$15:$I$124,J$1,FALSE)</f>
        <v>0</v>
      </c>
      <c r="K560" s="3">
        <f>VLOOKUP($B560,'HABITATS COMPLEX 8'!$B$15:$I$124,K$1,FALSE)</f>
        <v>0</v>
      </c>
      <c r="L560" s="3" t="str">
        <f>VLOOKUP($B560,'HABITATS COMPLEX 8'!$B$15:$I$124,L$1,FALSE)</f>
        <v/>
      </c>
    </row>
    <row r="561" spans="1:12" ht="15.75" customHeight="1">
      <c r="A561">
        <f t="shared" si="15"/>
        <v>56</v>
      </c>
      <c r="B561" t="str">
        <f>VLOOKUP(A561,ACTIVITIES!$B$2:$C$110,2,FALSE)</f>
        <v>ACTIVITY CATEGORY 6 56</v>
      </c>
      <c r="C561" s="1">
        <v>9</v>
      </c>
      <c r="D561" s="1" t="str">
        <f>VLOOKUP(C561,HABITATS!$F$2:$G$13,2,FALSE)</f>
        <v>HABITATS COMPLEX 9</v>
      </c>
      <c r="E561" s="1" t="str">
        <f t="shared" si="14"/>
        <v>HABITATS COMPLEX 9ACTIVITY CATEGORY 6 56</v>
      </c>
      <c r="F561" s="3">
        <f>VLOOKUP($B561,'HABITATS COMPLEX 9'!$B$15:$I$124,F$1,FALSE)</f>
        <v>0</v>
      </c>
      <c r="G561" s="3">
        <f>VLOOKUP($B561,'HABITATS COMPLEX 9'!$B$15:$I$124,G$1,FALSE)</f>
        <v>0</v>
      </c>
      <c r="H561" s="3">
        <f>VLOOKUP($B561,'HABITATS COMPLEX 9'!$B$15:$I$124,H$1,FALSE)</f>
        <v>0</v>
      </c>
      <c r="I561" s="3">
        <f>VLOOKUP($B561,'HABITATS COMPLEX 9'!$B$15:$I$124,I$1,FALSE)</f>
        <v>0</v>
      </c>
      <c r="J561" s="3">
        <f>VLOOKUP($B561,'HABITATS COMPLEX 9'!$B$15:$I$124,J$1,FALSE)</f>
        <v>0</v>
      </c>
      <c r="K561" s="3">
        <f>VLOOKUP($B561,'HABITATS COMPLEX 9'!$B$15:$I$124,K$1,FALSE)</f>
        <v>0</v>
      </c>
      <c r="L561" s="3" t="str">
        <f>VLOOKUP($B561,'HABITATS COMPLEX 9'!$B$15:$I$124,L$1,FALSE)</f>
        <v/>
      </c>
    </row>
    <row r="562" spans="1:12" ht="15.75" customHeight="1">
      <c r="A562">
        <f t="shared" si="15"/>
        <v>56</v>
      </c>
      <c r="B562" t="str">
        <f>VLOOKUP(A562,ACTIVITIES!$B$2:$C$110,2,FALSE)</f>
        <v>ACTIVITY CATEGORY 6 56</v>
      </c>
      <c r="C562" s="1">
        <v>10</v>
      </c>
      <c r="D562" s="1" t="str">
        <f>VLOOKUP(C562,HABITATS!$F$2:$G$13,2,FALSE)</f>
        <v>HABITATS COMPLEX 10</v>
      </c>
      <c r="E562" s="1" t="str">
        <f t="shared" si="14"/>
        <v>HABITATS COMPLEX 10ACTIVITY CATEGORY 6 56</v>
      </c>
      <c r="F562" s="3">
        <f>VLOOKUP($B562,'HABITATS COMPLEX 10'!$B$15:$I$124,F$1,FALSE)</f>
        <v>0</v>
      </c>
      <c r="G562" s="3">
        <f>VLOOKUP($B562,'HABITATS COMPLEX 10'!$B$15:$I$124,G$1,FALSE)</f>
        <v>0</v>
      </c>
      <c r="H562" s="3">
        <f>VLOOKUP($B562,'HABITATS COMPLEX 10'!$B$15:$I$124,H$1,FALSE)</f>
        <v>0</v>
      </c>
      <c r="I562" s="3">
        <f>VLOOKUP($B562,'HABITATS COMPLEX 10'!$B$15:$I$124,I$1,FALSE)</f>
        <v>0</v>
      </c>
      <c r="J562" s="3">
        <f>VLOOKUP($B562,'HABITATS COMPLEX 10'!$B$15:$I$124,J$1,FALSE)</f>
        <v>0</v>
      </c>
      <c r="K562" s="3">
        <f>VLOOKUP($B562,'HABITATS COMPLEX 10'!$B$15:$I$124,K$1,FALSE)</f>
        <v>0</v>
      </c>
      <c r="L562" s="3" t="str">
        <f>VLOOKUP($B562,'HABITATS COMPLEX 10'!$B$15:$I$124,L$1,FALSE)</f>
        <v/>
      </c>
    </row>
    <row r="563" spans="1:12" ht="15.75" customHeight="1">
      <c r="A563">
        <f t="shared" si="15"/>
        <v>57</v>
      </c>
      <c r="B563" t="str">
        <f>VLOOKUP(A563,ACTIVITIES!$B$2:$C$110,2,FALSE)</f>
        <v>ACTIVITY CATEGORY 6 57</v>
      </c>
      <c r="C563" s="1">
        <v>1</v>
      </c>
      <c r="D563" s="1" t="str">
        <f>VLOOKUP(C563,HABITATS!$F$2:$G$13,2,FALSE)</f>
        <v>Coastal Uplands</v>
      </c>
      <c r="E563" s="1" t="str">
        <f t="shared" si="14"/>
        <v>Coastal UplandsACTIVITY CATEGORY 6 57</v>
      </c>
      <c r="F563" s="3">
        <f>VLOOKUP($B563,'COASTAL UPLANDS'!$B$15:$I$124,F$1,FALSE)</f>
        <v>0</v>
      </c>
      <c r="G563" s="3">
        <f>VLOOKUP($B563,'COASTAL UPLANDS'!$B$15:$I$124,G$1,FALSE)</f>
        <v>0</v>
      </c>
      <c r="H563" s="3">
        <f>VLOOKUP($B563,'COASTAL UPLANDS'!$B$15:$I$124,H$1,FALSE)</f>
        <v>0</v>
      </c>
      <c r="I563" s="3">
        <f>VLOOKUP($B563,'COASTAL UPLANDS'!$B$15:$I$124,I$1,FALSE)</f>
        <v>0</v>
      </c>
      <c r="J563" s="3">
        <f>VLOOKUP($B563,'COASTAL UPLANDS'!$B$15:$I$124,J$1,FALSE)</f>
        <v>0</v>
      </c>
      <c r="K563" s="3">
        <f>VLOOKUP($B563,'COASTAL UPLANDS'!$B$15:$I$124,K$1,FALSE)</f>
        <v>0</v>
      </c>
      <c r="L563" s="3" t="str">
        <f>VLOOKUP($B563,'COASTAL UPLANDS'!$B$15:$I$124,L$1,FALSE)</f>
        <v/>
      </c>
    </row>
    <row r="564" spans="1:12" ht="15.75" customHeight="1">
      <c r="A564">
        <f t="shared" si="15"/>
        <v>57</v>
      </c>
      <c r="B564" t="str">
        <f>VLOOKUP(A564,ACTIVITIES!$B$2:$C$110,2,FALSE)</f>
        <v>ACTIVITY CATEGORY 6 57</v>
      </c>
      <c r="C564" s="1">
        <v>2</v>
      </c>
      <c r="D564" s="1" t="str">
        <f>VLOOKUP(C564,HABITATS!$F$2:$G$13,2,FALSE)</f>
        <v>Beaches &amp; Dunes</v>
      </c>
      <c r="E564" s="1" t="str">
        <f t="shared" si="14"/>
        <v>Beaches &amp; DunesACTIVITY CATEGORY 6 57</v>
      </c>
      <c r="F564" s="3">
        <f>VLOOKUP($B564,'BEACHES &amp; DUNES'!$B$15:$I$124,F$1,FALSE)</f>
        <v>0</v>
      </c>
      <c r="G564" s="3">
        <f>VLOOKUP($B564,'BEACHES &amp; DUNES'!$B$15:$I$124,G$1,FALSE)</f>
        <v>0</v>
      </c>
      <c r="H564" s="3">
        <f>VLOOKUP($B564,'BEACHES &amp; DUNES'!$B$15:$I$124,H$1,FALSE)</f>
        <v>0</v>
      </c>
      <c r="I564" s="3">
        <f>VLOOKUP($B564,'BEACHES &amp; DUNES'!$B$15:$I$124,I$1,FALSE)</f>
        <v>0</v>
      </c>
      <c r="J564" s="3">
        <f>VLOOKUP($B564,'BEACHES &amp; DUNES'!$B$15:$I$124,J$1,FALSE)</f>
        <v>0</v>
      </c>
      <c r="K564" s="3">
        <f>VLOOKUP($B564,'BEACHES &amp; DUNES'!$B$15:$I$124,K$1,FALSE)</f>
        <v>0</v>
      </c>
      <c r="L564" s="3" t="str">
        <f>VLOOKUP($B564,'BEACHES &amp; DUNES'!$B$15:$I$124,L$1,FALSE)</f>
        <v/>
      </c>
    </row>
    <row r="565" spans="1:12" ht="15.75" customHeight="1">
      <c r="A565">
        <f t="shared" si="15"/>
        <v>57</v>
      </c>
      <c r="B565" t="str">
        <f>VLOOKUP(A565,ACTIVITIES!$B$2:$C$110,2,FALSE)</f>
        <v>ACTIVITY CATEGORY 6 57</v>
      </c>
      <c r="C565" s="1">
        <v>3</v>
      </c>
      <c r="D565" s="1" t="str">
        <f>VLOOKUP(C565,HABITATS!$F$2:$G$13,2,FALSE)</f>
        <v>Tidal flats &amp; Rocky Intertidal</v>
      </c>
      <c r="E565" s="1" t="str">
        <f t="shared" ref="E565:E628" si="16">D565&amp;B565</f>
        <v>Tidal flats &amp; Rocky IntertidalACTIVITY CATEGORY 6 57</v>
      </c>
      <c r="F565" s="3">
        <f>VLOOKUP($B565,'TIDAL FLATS &amp; ROCKY INTERTIDAL'!$B$15:$I$124,F$1,FALSE)</f>
        <v>0</v>
      </c>
      <c r="G565" s="3">
        <f>VLOOKUP($B565,'TIDAL FLATS &amp; ROCKY INTERTIDAL'!$B$15:$I$124,G$1,FALSE)</f>
        <v>0</v>
      </c>
      <c r="H565" s="3">
        <f>VLOOKUP($B565,'TIDAL FLATS &amp; ROCKY INTERTIDAL'!$B$15:$I$124,H$1,FALSE)</f>
        <v>0</v>
      </c>
      <c r="I565" s="3">
        <f>VLOOKUP($B565,'TIDAL FLATS &amp; ROCKY INTERTIDAL'!$B$15:$I$124,I$1,FALSE)</f>
        <v>0</v>
      </c>
      <c r="J565" s="3">
        <f>VLOOKUP($B565,'TIDAL FLATS &amp; ROCKY INTERTIDAL'!$B$15:$I$124,J$1,FALSE)</f>
        <v>0</v>
      </c>
      <c r="K565" s="3">
        <f>VLOOKUP($B565,'TIDAL FLATS &amp; ROCKY INTERTIDAL'!$B$15:$I$124,K$1,FALSE)</f>
        <v>0</v>
      </c>
      <c r="L565" s="3" t="str">
        <f>VLOOKUP($B565,'TIDAL FLATS &amp; ROCKY INTERTIDAL'!$B$15:$I$124,L$1,FALSE)</f>
        <v/>
      </c>
    </row>
    <row r="566" spans="1:12" ht="15.75" customHeight="1">
      <c r="A566">
        <f t="shared" si="15"/>
        <v>57</v>
      </c>
      <c r="B566" t="str">
        <f>VLOOKUP(A566,ACTIVITIES!$B$2:$C$110,2,FALSE)</f>
        <v>ACTIVITY CATEGORY 6 57</v>
      </c>
      <c r="C566" s="1">
        <v>4</v>
      </c>
      <c r="D566" s="1" t="str">
        <f>VLOOKUP(C566,HABITATS!$F$2:$G$13,2,FALSE)</f>
        <v>Marshes</v>
      </c>
      <c r="E566" s="1" t="str">
        <f t="shared" si="16"/>
        <v>MarshesACTIVITY CATEGORY 6 57</v>
      </c>
      <c r="F566" s="3">
        <f>VLOOKUP($B566,MARSHES!$B$15:$I$124,F$1,FALSE)</f>
        <v>0</v>
      </c>
      <c r="G566" s="3">
        <f>VLOOKUP($B566,MARSHES!$B$15:$I$124,G$1,FALSE)</f>
        <v>0</v>
      </c>
      <c r="H566" s="3">
        <f>VLOOKUP($B566,MARSHES!$B$15:$I$124,H$1,FALSE)</f>
        <v>0</v>
      </c>
      <c r="I566" s="3">
        <f>VLOOKUP($B566,MARSHES!$B$15:$I$124,I$1,FALSE)</f>
        <v>0</v>
      </c>
      <c r="J566" s="3">
        <f>VLOOKUP($B566,MARSHES!$B$15:$I$124,J$1,FALSE)</f>
        <v>0</v>
      </c>
      <c r="K566" s="3">
        <f>VLOOKUP($B566,MARSHES!$B$15:$I$124,K$1,FALSE)</f>
        <v>0</v>
      </c>
      <c r="L566" s="3" t="str">
        <f>VLOOKUP($B566,MARSHES!$B$15:$I$124,L$1,FALSE)</f>
        <v/>
      </c>
    </row>
    <row r="567" spans="1:12" ht="15.75" customHeight="1">
      <c r="A567">
        <f t="shared" si="15"/>
        <v>57</v>
      </c>
      <c r="B567" t="str">
        <f>VLOOKUP(A567,ACTIVITIES!$B$2:$C$110,2,FALSE)</f>
        <v>ACTIVITY CATEGORY 6 57</v>
      </c>
      <c r="C567" s="1">
        <v>5</v>
      </c>
      <c r="D567" s="1" t="str">
        <f>VLOOKUP(C567,HABITATS!$F$2:$G$13,2,FALSE)</f>
        <v>Submersed Habitats</v>
      </c>
      <c r="E567" s="1" t="str">
        <f t="shared" si="16"/>
        <v>Submersed HabitatsACTIVITY CATEGORY 6 57</v>
      </c>
      <c r="F567" s="3">
        <f>VLOOKUP($B567,'SUBMERSED HABITATS'!$B$15:$I$124,F$1,FALSE)</f>
        <v>0</v>
      </c>
      <c r="G567" s="3">
        <f>VLOOKUP($B567,'SUBMERSED HABITATS'!$B$15:$I$124,G$1,FALSE)</f>
        <v>0</v>
      </c>
      <c r="H567" s="3">
        <f>VLOOKUP($B567,'SUBMERSED HABITATS'!$B$15:$I$124,H$1,FALSE)</f>
        <v>0</v>
      </c>
      <c r="I567" s="3">
        <f>VLOOKUP($B567,'SUBMERSED HABITATS'!$B$15:$I$124,I$1,FALSE)</f>
        <v>0</v>
      </c>
      <c r="J567" s="3">
        <f>VLOOKUP($B567,'SUBMERSED HABITATS'!$B$15:$I$124,J$1,FALSE)</f>
        <v>0</v>
      </c>
      <c r="K567" s="3">
        <f>VLOOKUP($B567,'SUBMERSED HABITATS'!$B$15:$I$124,K$1,FALSE)</f>
        <v>0</v>
      </c>
      <c r="L567" s="3" t="str">
        <f>VLOOKUP($B567,'SUBMERSED HABITATS'!$B$15:$I$124,L$1,FALSE)</f>
        <v/>
      </c>
    </row>
    <row r="568" spans="1:12" ht="15.75" customHeight="1">
      <c r="A568">
        <f t="shared" si="15"/>
        <v>57</v>
      </c>
      <c r="B568" t="str">
        <f>VLOOKUP(A568,ACTIVITIES!$B$2:$C$110,2,FALSE)</f>
        <v>ACTIVITY CATEGORY 6 57</v>
      </c>
      <c r="C568" s="1">
        <v>6</v>
      </c>
      <c r="D568" s="1" t="str">
        <f>VLOOKUP(C568,HABITATS!$F$2:$G$13,2,FALSE)</f>
        <v>HABITATS COMPLEX 6</v>
      </c>
      <c r="E568" s="1" t="str">
        <f t="shared" si="16"/>
        <v>HABITATS COMPLEX 6ACTIVITY CATEGORY 6 57</v>
      </c>
      <c r="F568" s="3">
        <f>VLOOKUP($B568,'HABITATS COMPLEX 6'!$B$15:$I$124,F$1,FALSE)</f>
        <v>0</v>
      </c>
      <c r="G568" s="3">
        <f>VLOOKUP($B568,'HABITATS COMPLEX 6'!$B$15:$I$124,G$1,FALSE)</f>
        <v>0</v>
      </c>
      <c r="H568" s="3">
        <f>VLOOKUP($B568,'HABITATS COMPLEX 6'!$B$15:$I$124,H$1,FALSE)</f>
        <v>0</v>
      </c>
      <c r="I568" s="3">
        <f>VLOOKUP($B568,'HABITATS COMPLEX 6'!$B$15:$I$124,I$1,FALSE)</f>
        <v>0</v>
      </c>
      <c r="J568" s="3">
        <f>VLOOKUP($B568,'HABITATS COMPLEX 6'!$B$15:$I$124,J$1,FALSE)</f>
        <v>0</v>
      </c>
      <c r="K568" s="3">
        <f>VLOOKUP($B568,'HABITATS COMPLEX 6'!$B$15:$I$124,K$1,FALSE)</f>
        <v>0</v>
      </c>
      <c r="L568" s="3" t="str">
        <f>VLOOKUP($B568,'HABITATS COMPLEX 6'!$B$15:$I$124,L$1,FALSE)</f>
        <v/>
      </c>
    </row>
    <row r="569" spans="1:12" ht="15.75" customHeight="1">
      <c r="A569">
        <f t="shared" si="15"/>
        <v>57</v>
      </c>
      <c r="B569" t="str">
        <f>VLOOKUP(A569,ACTIVITIES!$B$2:$C$110,2,FALSE)</f>
        <v>ACTIVITY CATEGORY 6 57</v>
      </c>
      <c r="C569" s="1">
        <v>7</v>
      </c>
      <c r="D569" s="1" t="str">
        <f>VLOOKUP(C569,HABITATS!$F$2:$G$13,2,FALSE)</f>
        <v>HABITATS COMPLEX 7</v>
      </c>
      <c r="E569" s="1" t="str">
        <f t="shared" si="16"/>
        <v>HABITATS COMPLEX 7ACTIVITY CATEGORY 6 57</v>
      </c>
      <c r="F569" s="3">
        <f>VLOOKUP($B569,'HABITATS COMPLEX 7'!$B$15:$I$124,F$1,FALSE)</f>
        <v>0</v>
      </c>
      <c r="G569" s="3">
        <f>VLOOKUP($B569,'HABITATS COMPLEX 7'!$B$15:$I$124,G$1,FALSE)</f>
        <v>0</v>
      </c>
      <c r="H569" s="3">
        <f>VLOOKUP($B569,'HABITATS COMPLEX 7'!$B$15:$I$124,H$1,FALSE)</f>
        <v>0</v>
      </c>
      <c r="I569" s="3">
        <f>VLOOKUP($B569,'HABITATS COMPLEX 7'!$B$15:$I$124,I$1,FALSE)</f>
        <v>0</v>
      </c>
      <c r="J569" s="3">
        <f>VLOOKUP($B569,'HABITATS COMPLEX 7'!$B$15:$I$124,J$1,FALSE)</f>
        <v>0</v>
      </c>
      <c r="K569" s="3">
        <f>VLOOKUP($B569,'HABITATS COMPLEX 7'!$B$15:$I$124,K$1,FALSE)</f>
        <v>0</v>
      </c>
      <c r="L569" s="3" t="str">
        <f>VLOOKUP($B569,'HABITATS COMPLEX 7'!$B$15:$I$124,L$1,FALSE)</f>
        <v/>
      </c>
    </row>
    <row r="570" spans="1:12" ht="15.75" customHeight="1">
      <c r="A570">
        <f t="shared" si="15"/>
        <v>57</v>
      </c>
      <c r="B570" t="str">
        <f>VLOOKUP(A570,ACTIVITIES!$B$2:$C$110,2,FALSE)</f>
        <v>ACTIVITY CATEGORY 6 57</v>
      </c>
      <c r="C570" s="1">
        <v>8</v>
      </c>
      <c r="D570" s="1" t="str">
        <f>VLOOKUP(C570,HABITATS!$F$2:$G$13,2,FALSE)</f>
        <v>HABITATS COMPLEX 8</v>
      </c>
      <c r="E570" s="1" t="str">
        <f t="shared" si="16"/>
        <v>HABITATS COMPLEX 8ACTIVITY CATEGORY 6 57</v>
      </c>
      <c r="F570" s="3">
        <f>VLOOKUP($B570,'HABITATS COMPLEX 8'!$B$15:$I$124,F$1,FALSE)</f>
        <v>0</v>
      </c>
      <c r="G570" s="3">
        <f>VLOOKUP($B570,'HABITATS COMPLEX 8'!$B$15:$I$124,G$1,FALSE)</f>
        <v>0</v>
      </c>
      <c r="H570" s="3">
        <f>VLOOKUP($B570,'HABITATS COMPLEX 8'!$B$15:$I$124,H$1,FALSE)</f>
        <v>0</v>
      </c>
      <c r="I570" s="3">
        <f>VLOOKUP($B570,'HABITATS COMPLEX 8'!$B$15:$I$124,I$1,FALSE)</f>
        <v>0</v>
      </c>
      <c r="J570" s="3">
        <f>VLOOKUP($B570,'HABITATS COMPLEX 8'!$B$15:$I$124,J$1,FALSE)</f>
        <v>0</v>
      </c>
      <c r="K570" s="3">
        <f>VLOOKUP($B570,'HABITATS COMPLEX 8'!$B$15:$I$124,K$1,FALSE)</f>
        <v>0</v>
      </c>
      <c r="L570" s="3" t="str">
        <f>VLOOKUP($B570,'HABITATS COMPLEX 8'!$B$15:$I$124,L$1,FALSE)</f>
        <v/>
      </c>
    </row>
    <row r="571" spans="1:12" ht="15.75" customHeight="1">
      <c r="A571">
        <f t="shared" si="15"/>
        <v>57</v>
      </c>
      <c r="B571" t="str">
        <f>VLOOKUP(A571,ACTIVITIES!$B$2:$C$110,2,FALSE)</f>
        <v>ACTIVITY CATEGORY 6 57</v>
      </c>
      <c r="C571" s="1">
        <v>9</v>
      </c>
      <c r="D571" s="1" t="str">
        <f>VLOOKUP(C571,HABITATS!$F$2:$G$13,2,FALSE)</f>
        <v>HABITATS COMPLEX 9</v>
      </c>
      <c r="E571" s="1" t="str">
        <f t="shared" si="16"/>
        <v>HABITATS COMPLEX 9ACTIVITY CATEGORY 6 57</v>
      </c>
      <c r="F571" s="3">
        <f>VLOOKUP($B571,'HABITATS COMPLEX 9'!$B$15:$I$124,F$1,FALSE)</f>
        <v>0</v>
      </c>
      <c r="G571" s="3">
        <f>VLOOKUP($B571,'HABITATS COMPLEX 9'!$B$15:$I$124,G$1,FALSE)</f>
        <v>0</v>
      </c>
      <c r="H571" s="3">
        <f>VLOOKUP($B571,'HABITATS COMPLEX 9'!$B$15:$I$124,H$1,FALSE)</f>
        <v>0</v>
      </c>
      <c r="I571" s="3">
        <f>VLOOKUP($B571,'HABITATS COMPLEX 9'!$B$15:$I$124,I$1,FALSE)</f>
        <v>0</v>
      </c>
      <c r="J571" s="3">
        <f>VLOOKUP($B571,'HABITATS COMPLEX 9'!$B$15:$I$124,J$1,FALSE)</f>
        <v>0</v>
      </c>
      <c r="K571" s="3">
        <f>VLOOKUP($B571,'HABITATS COMPLEX 9'!$B$15:$I$124,K$1,FALSE)</f>
        <v>0</v>
      </c>
      <c r="L571" s="3" t="str">
        <f>VLOOKUP($B571,'HABITATS COMPLEX 9'!$B$15:$I$124,L$1,FALSE)</f>
        <v/>
      </c>
    </row>
    <row r="572" spans="1:12" ht="15.75" customHeight="1">
      <c r="A572">
        <f t="shared" si="15"/>
        <v>57</v>
      </c>
      <c r="B572" t="str">
        <f>VLOOKUP(A572,ACTIVITIES!$B$2:$C$110,2,FALSE)</f>
        <v>ACTIVITY CATEGORY 6 57</v>
      </c>
      <c r="C572" s="1">
        <v>10</v>
      </c>
      <c r="D572" s="1" t="str">
        <f>VLOOKUP(C572,HABITATS!$F$2:$G$13,2,FALSE)</f>
        <v>HABITATS COMPLEX 10</v>
      </c>
      <c r="E572" s="1" t="str">
        <f t="shared" si="16"/>
        <v>HABITATS COMPLEX 10ACTIVITY CATEGORY 6 57</v>
      </c>
      <c r="F572" s="3">
        <f>VLOOKUP($B572,'HABITATS COMPLEX 10'!$B$15:$I$124,F$1,FALSE)</f>
        <v>0</v>
      </c>
      <c r="G572" s="3">
        <f>VLOOKUP($B572,'HABITATS COMPLEX 10'!$B$15:$I$124,G$1,FALSE)</f>
        <v>0</v>
      </c>
      <c r="H572" s="3">
        <f>VLOOKUP($B572,'HABITATS COMPLEX 10'!$B$15:$I$124,H$1,FALSE)</f>
        <v>0</v>
      </c>
      <c r="I572" s="3">
        <f>VLOOKUP($B572,'HABITATS COMPLEX 10'!$B$15:$I$124,I$1,FALSE)</f>
        <v>0</v>
      </c>
      <c r="J572" s="3">
        <f>VLOOKUP($B572,'HABITATS COMPLEX 10'!$B$15:$I$124,J$1,FALSE)</f>
        <v>0</v>
      </c>
      <c r="K572" s="3">
        <f>VLOOKUP($B572,'HABITATS COMPLEX 10'!$B$15:$I$124,K$1,FALSE)</f>
        <v>0</v>
      </c>
      <c r="L572" s="3" t="str">
        <f>VLOOKUP($B572,'HABITATS COMPLEX 10'!$B$15:$I$124,L$1,FALSE)</f>
        <v/>
      </c>
    </row>
    <row r="573" spans="1:12" ht="15.75" customHeight="1">
      <c r="A573">
        <f t="shared" si="15"/>
        <v>58</v>
      </c>
      <c r="B573" t="str">
        <f>VLOOKUP(A573,ACTIVITIES!$B$2:$C$110,2,FALSE)</f>
        <v>ACTIVITY CATEGORY 6 58</v>
      </c>
      <c r="C573" s="1">
        <v>1</v>
      </c>
      <c r="D573" s="1" t="str">
        <f>VLOOKUP(C573,HABITATS!$F$2:$G$13,2,FALSE)</f>
        <v>Coastal Uplands</v>
      </c>
      <c r="E573" s="1" t="str">
        <f t="shared" si="16"/>
        <v>Coastal UplandsACTIVITY CATEGORY 6 58</v>
      </c>
      <c r="F573" s="3">
        <f>VLOOKUP($B573,'COASTAL UPLANDS'!$B$15:$I$124,F$1,FALSE)</f>
        <v>0</v>
      </c>
      <c r="G573" s="3">
        <f>VLOOKUP($B573,'COASTAL UPLANDS'!$B$15:$I$124,G$1,FALSE)</f>
        <v>0</v>
      </c>
      <c r="H573" s="3">
        <f>VLOOKUP($B573,'COASTAL UPLANDS'!$B$15:$I$124,H$1,FALSE)</f>
        <v>0</v>
      </c>
      <c r="I573" s="3">
        <f>VLOOKUP($B573,'COASTAL UPLANDS'!$B$15:$I$124,I$1,FALSE)</f>
        <v>0</v>
      </c>
      <c r="J573" s="3">
        <f>VLOOKUP($B573,'COASTAL UPLANDS'!$B$15:$I$124,J$1,FALSE)</f>
        <v>0</v>
      </c>
      <c r="K573" s="3">
        <f>VLOOKUP($B573,'COASTAL UPLANDS'!$B$15:$I$124,K$1,FALSE)</f>
        <v>0</v>
      </c>
      <c r="L573" s="3" t="str">
        <f>VLOOKUP($B573,'COASTAL UPLANDS'!$B$15:$I$124,L$1,FALSE)</f>
        <v/>
      </c>
    </row>
    <row r="574" spans="1:12" ht="15.75" customHeight="1">
      <c r="A574">
        <f t="shared" si="15"/>
        <v>58</v>
      </c>
      <c r="B574" t="str">
        <f>VLOOKUP(A574,ACTIVITIES!$B$2:$C$110,2,FALSE)</f>
        <v>ACTIVITY CATEGORY 6 58</v>
      </c>
      <c r="C574" s="1">
        <v>2</v>
      </c>
      <c r="D574" s="1" t="str">
        <f>VLOOKUP(C574,HABITATS!$F$2:$G$13,2,FALSE)</f>
        <v>Beaches &amp; Dunes</v>
      </c>
      <c r="E574" s="1" t="str">
        <f t="shared" si="16"/>
        <v>Beaches &amp; DunesACTIVITY CATEGORY 6 58</v>
      </c>
      <c r="F574" s="3">
        <f>VLOOKUP($B574,'BEACHES &amp; DUNES'!$B$15:$I$124,F$1,FALSE)</f>
        <v>0</v>
      </c>
      <c r="G574" s="3">
        <f>VLOOKUP($B574,'BEACHES &amp; DUNES'!$B$15:$I$124,G$1,FALSE)</f>
        <v>0</v>
      </c>
      <c r="H574" s="3">
        <f>VLOOKUP($B574,'BEACHES &amp; DUNES'!$B$15:$I$124,H$1,FALSE)</f>
        <v>0</v>
      </c>
      <c r="I574" s="3">
        <f>VLOOKUP($B574,'BEACHES &amp; DUNES'!$B$15:$I$124,I$1,FALSE)</f>
        <v>0</v>
      </c>
      <c r="J574" s="3">
        <f>VLOOKUP($B574,'BEACHES &amp; DUNES'!$B$15:$I$124,J$1,FALSE)</f>
        <v>0</v>
      </c>
      <c r="K574" s="3">
        <f>VLOOKUP($B574,'BEACHES &amp; DUNES'!$B$15:$I$124,K$1,FALSE)</f>
        <v>0</v>
      </c>
      <c r="L574" s="3" t="str">
        <f>VLOOKUP($B574,'BEACHES &amp; DUNES'!$B$15:$I$124,L$1,FALSE)</f>
        <v/>
      </c>
    </row>
    <row r="575" spans="1:12" ht="15.75" customHeight="1">
      <c r="A575">
        <f t="shared" si="15"/>
        <v>58</v>
      </c>
      <c r="B575" t="str">
        <f>VLOOKUP(A575,ACTIVITIES!$B$2:$C$110,2,FALSE)</f>
        <v>ACTIVITY CATEGORY 6 58</v>
      </c>
      <c r="C575" s="1">
        <v>3</v>
      </c>
      <c r="D575" s="1" t="str">
        <f>VLOOKUP(C575,HABITATS!$F$2:$G$13,2,FALSE)</f>
        <v>Tidal flats &amp; Rocky Intertidal</v>
      </c>
      <c r="E575" s="1" t="str">
        <f t="shared" si="16"/>
        <v>Tidal flats &amp; Rocky IntertidalACTIVITY CATEGORY 6 58</v>
      </c>
      <c r="F575" s="3">
        <f>VLOOKUP($B575,'TIDAL FLATS &amp; ROCKY INTERTIDAL'!$B$15:$I$124,F$1,FALSE)</f>
        <v>0</v>
      </c>
      <c r="G575" s="3">
        <f>VLOOKUP($B575,'TIDAL FLATS &amp; ROCKY INTERTIDAL'!$B$15:$I$124,G$1,FALSE)</f>
        <v>0</v>
      </c>
      <c r="H575" s="3">
        <f>VLOOKUP($B575,'TIDAL FLATS &amp; ROCKY INTERTIDAL'!$B$15:$I$124,H$1,FALSE)</f>
        <v>0</v>
      </c>
      <c r="I575" s="3">
        <f>VLOOKUP($B575,'TIDAL FLATS &amp; ROCKY INTERTIDAL'!$B$15:$I$124,I$1,FALSE)</f>
        <v>0</v>
      </c>
      <c r="J575" s="3">
        <f>VLOOKUP($B575,'TIDAL FLATS &amp; ROCKY INTERTIDAL'!$B$15:$I$124,J$1,FALSE)</f>
        <v>0</v>
      </c>
      <c r="K575" s="3">
        <f>VLOOKUP($B575,'TIDAL FLATS &amp; ROCKY INTERTIDAL'!$B$15:$I$124,K$1,FALSE)</f>
        <v>0</v>
      </c>
      <c r="L575" s="3" t="str">
        <f>VLOOKUP($B575,'TIDAL FLATS &amp; ROCKY INTERTIDAL'!$B$15:$I$124,L$1,FALSE)</f>
        <v/>
      </c>
    </row>
    <row r="576" spans="1:12" ht="15.75" customHeight="1">
      <c r="A576">
        <f t="shared" si="15"/>
        <v>58</v>
      </c>
      <c r="B576" t="str">
        <f>VLOOKUP(A576,ACTIVITIES!$B$2:$C$110,2,FALSE)</f>
        <v>ACTIVITY CATEGORY 6 58</v>
      </c>
      <c r="C576" s="1">
        <v>4</v>
      </c>
      <c r="D576" s="1" t="str">
        <f>VLOOKUP(C576,HABITATS!$F$2:$G$13,2,FALSE)</f>
        <v>Marshes</v>
      </c>
      <c r="E576" s="1" t="str">
        <f t="shared" si="16"/>
        <v>MarshesACTIVITY CATEGORY 6 58</v>
      </c>
      <c r="F576" s="3">
        <f>VLOOKUP($B576,MARSHES!$B$15:$I$124,F$1,FALSE)</f>
        <v>0</v>
      </c>
      <c r="G576" s="3">
        <f>VLOOKUP($B576,MARSHES!$B$15:$I$124,G$1,FALSE)</f>
        <v>0</v>
      </c>
      <c r="H576" s="3">
        <f>VLOOKUP($B576,MARSHES!$B$15:$I$124,H$1,FALSE)</f>
        <v>0</v>
      </c>
      <c r="I576" s="3">
        <f>VLOOKUP($B576,MARSHES!$B$15:$I$124,I$1,FALSE)</f>
        <v>0</v>
      </c>
      <c r="J576" s="3">
        <f>VLOOKUP($B576,MARSHES!$B$15:$I$124,J$1,FALSE)</f>
        <v>0</v>
      </c>
      <c r="K576" s="3">
        <f>VLOOKUP($B576,MARSHES!$B$15:$I$124,K$1,FALSE)</f>
        <v>0</v>
      </c>
      <c r="L576" s="3" t="str">
        <f>VLOOKUP($B576,MARSHES!$B$15:$I$124,L$1,FALSE)</f>
        <v/>
      </c>
    </row>
    <row r="577" spans="1:12" ht="15.75" customHeight="1">
      <c r="A577">
        <f t="shared" si="15"/>
        <v>58</v>
      </c>
      <c r="B577" t="str">
        <f>VLOOKUP(A577,ACTIVITIES!$B$2:$C$110,2,FALSE)</f>
        <v>ACTIVITY CATEGORY 6 58</v>
      </c>
      <c r="C577" s="1">
        <v>5</v>
      </c>
      <c r="D577" s="1" t="str">
        <f>VLOOKUP(C577,HABITATS!$F$2:$G$13,2,FALSE)</f>
        <v>Submersed Habitats</v>
      </c>
      <c r="E577" s="1" t="str">
        <f t="shared" si="16"/>
        <v>Submersed HabitatsACTIVITY CATEGORY 6 58</v>
      </c>
      <c r="F577" s="3">
        <f>VLOOKUP($B577,'SUBMERSED HABITATS'!$B$15:$I$124,F$1,FALSE)</f>
        <v>0</v>
      </c>
      <c r="G577" s="3">
        <f>VLOOKUP($B577,'SUBMERSED HABITATS'!$B$15:$I$124,G$1,FALSE)</f>
        <v>0</v>
      </c>
      <c r="H577" s="3">
        <f>VLOOKUP($B577,'SUBMERSED HABITATS'!$B$15:$I$124,H$1,FALSE)</f>
        <v>0</v>
      </c>
      <c r="I577" s="3">
        <f>VLOOKUP($B577,'SUBMERSED HABITATS'!$B$15:$I$124,I$1,FALSE)</f>
        <v>0</v>
      </c>
      <c r="J577" s="3">
        <f>VLOOKUP($B577,'SUBMERSED HABITATS'!$B$15:$I$124,J$1,FALSE)</f>
        <v>0</v>
      </c>
      <c r="K577" s="3">
        <f>VLOOKUP($B577,'SUBMERSED HABITATS'!$B$15:$I$124,K$1,FALSE)</f>
        <v>0</v>
      </c>
      <c r="L577" s="3" t="str">
        <f>VLOOKUP($B577,'SUBMERSED HABITATS'!$B$15:$I$124,L$1,FALSE)</f>
        <v/>
      </c>
    </row>
    <row r="578" spans="1:12" ht="15.75" customHeight="1">
      <c r="A578">
        <f t="shared" ref="A578:A641" si="17">A568+1</f>
        <v>58</v>
      </c>
      <c r="B578" t="str">
        <f>VLOOKUP(A578,ACTIVITIES!$B$2:$C$110,2,FALSE)</f>
        <v>ACTIVITY CATEGORY 6 58</v>
      </c>
      <c r="C578" s="1">
        <v>6</v>
      </c>
      <c r="D578" s="1" t="str">
        <f>VLOOKUP(C578,HABITATS!$F$2:$G$13,2,FALSE)</f>
        <v>HABITATS COMPLEX 6</v>
      </c>
      <c r="E578" s="1" t="str">
        <f t="shared" si="16"/>
        <v>HABITATS COMPLEX 6ACTIVITY CATEGORY 6 58</v>
      </c>
      <c r="F578" s="3">
        <f>VLOOKUP($B578,'HABITATS COMPLEX 6'!$B$15:$I$124,F$1,FALSE)</f>
        <v>0</v>
      </c>
      <c r="G578" s="3">
        <f>VLOOKUP($B578,'HABITATS COMPLEX 6'!$B$15:$I$124,G$1,FALSE)</f>
        <v>0</v>
      </c>
      <c r="H578" s="3">
        <f>VLOOKUP($B578,'HABITATS COMPLEX 6'!$B$15:$I$124,H$1,FALSE)</f>
        <v>0</v>
      </c>
      <c r="I578" s="3">
        <f>VLOOKUP($B578,'HABITATS COMPLEX 6'!$B$15:$I$124,I$1,FALSE)</f>
        <v>0</v>
      </c>
      <c r="J578" s="3">
        <f>VLOOKUP($B578,'HABITATS COMPLEX 6'!$B$15:$I$124,J$1,FALSE)</f>
        <v>0</v>
      </c>
      <c r="K578" s="3">
        <f>VLOOKUP($B578,'HABITATS COMPLEX 6'!$B$15:$I$124,K$1,FALSE)</f>
        <v>0</v>
      </c>
      <c r="L578" s="3" t="str">
        <f>VLOOKUP($B578,'HABITATS COMPLEX 6'!$B$15:$I$124,L$1,FALSE)</f>
        <v/>
      </c>
    </row>
    <row r="579" spans="1:12" ht="15.75" customHeight="1">
      <c r="A579">
        <f t="shared" si="17"/>
        <v>58</v>
      </c>
      <c r="B579" t="str">
        <f>VLOOKUP(A579,ACTIVITIES!$B$2:$C$110,2,FALSE)</f>
        <v>ACTIVITY CATEGORY 6 58</v>
      </c>
      <c r="C579" s="1">
        <v>7</v>
      </c>
      <c r="D579" s="1" t="str">
        <f>VLOOKUP(C579,HABITATS!$F$2:$G$13,2,FALSE)</f>
        <v>HABITATS COMPLEX 7</v>
      </c>
      <c r="E579" s="1" t="str">
        <f t="shared" si="16"/>
        <v>HABITATS COMPLEX 7ACTIVITY CATEGORY 6 58</v>
      </c>
      <c r="F579" s="3">
        <f>VLOOKUP($B579,'HABITATS COMPLEX 7'!$B$15:$I$124,F$1,FALSE)</f>
        <v>0</v>
      </c>
      <c r="G579" s="3">
        <f>VLOOKUP($B579,'HABITATS COMPLEX 7'!$B$15:$I$124,G$1,FALSE)</f>
        <v>0</v>
      </c>
      <c r="H579" s="3">
        <f>VLOOKUP($B579,'HABITATS COMPLEX 7'!$B$15:$I$124,H$1,FALSE)</f>
        <v>0</v>
      </c>
      <c r="I579" s="3">
        <f>VLOOKUP($B579,'HABITATS COMPLEX 7'!$B$15:$I$124,I$1,FALSE)</f>
        <v>0</v>
      </c>
      <c r="J579" s="3">
        <f>VLOOKUP($B579,'HABITATS COMPLEX 7'!$B$15:$I$124,J$1,FALSE)</f>
        <v>0</v>
      </c>
      <c r="K579" s="3">
        <f>VLOOKUP($B579,'HABITATS COMPLEX 7'!$B$15:$I$124,K$1,FALSE)</f>
        <v>0</v>
      </c>
      <c r="L579" s="3" t="str">
        <f>VLOOKUP($B579,'HABITATS COMPLEX 7'!$B$15:$I$124,L$1,FALSE)</f>
        <v/>
      </c>
    </row>
    <row r="580" spans="1:12" ht="15.75" customHeight="1">
      <c r="A580">
        <f t="shared" si="17"/>
        <v>58</v>
      </c>
      <c r="B580" t="str">
        <f>VLOOKUP(A580,ACTIVITIES!$B$2:$C$110,2,FALSE)</f>
        <v>ACTIVITY CATEGORY 6 58</v>
      </c>
      <c r="C580" s="1">
        <v>8</v>
      </c>
      <c r="D580" s="1" t="str">
        <f>VLOOKUP(C580,HABITATS!$F$2:$G$13,2,FALSE)</f>
        <v>HABITATS COMPLEX 8</v>
      </c>
      <c r="E580" s="1" t="str">
        <f t="shared" si="16"/>
        <v>HABITATS COMPLEX 8ACTIVITY CATEGORY 6 58</v>
      </c>
      <c r="F580" s="3">
        <f>VLOOKUP($B580,'HABITATS COMPLEX 8'!$B$15:$I$124,F$1,FALSE)</f>
        <v>0</v>
      </c>
      <c r="G580" s="3">
        <f>VLOOKUP($B580,'HABITATS COMPLEX 8'!$B$15:$I$124,G$1,FALSE)</f>
        <v>0</v>
      </c>
      <c r="H580" s="3">
        <f>VLOOKUP($B580,'HABITATS COMPLEX 8'!$B$15:$I$124,H$1,FALSE)</f>
        <v>0</v>
      </c>
      <c r="I580" s="3">
        <f>VLOOKUP($B580,'HABITATS COMPLEX 8'!$B$15:$I$124,I$1,FALSE)</f>
        <v>0</v>
      </c>
      <c r="J580" s="3">
        <f>VLOOKUP($B580,'HABITATS COMPLEX 8'!$B$15:$I$124,J$1,FALSE)</f>
        <v>0</v>
      </c>
      <c r="K580" s="3">
        <f>VLOOKUP($B580,'HABITATS COMPLEX 8'!$B$15:$I$124,K$1,FALSE)</f>
        <v>0</v>
      </c>
      <c r="L580" s="3" t="str">
        <f>VLOOKUP($B580,'HABITATS COMPLEX 8'!$B$15:$I$124,L$1,FALSE)</f>
        <v/>
      </c>
    </row>
    <row r="581" spans="1:12" ht="15.75" customHeight="1">
      <c r="A581">
        <f t="shared" si="17"/>
        <v>58</v>
      </c>
      <c r="B581" t="str">
        <f>VLOOKUP(A581,ACTIVITIES!$B$2:$C$110,2,FALSE)</f>
        <v>ACTIVITY CATEGORY 6 58</v>
      </c>
      <c r="C581" s="1">
        <v>9</v>
      </c>
      <c r="D581" s="1" t="str">
        <f>VLOOKUP(C581,HABITATS!$F$2:$G$13,2,FALSE)</f>
        <v>HABITATS COMPLEX 9</v>
      </c>
      <c r="E581" s="1" t="str">
        <f t="shared" si="16"/>
        <v>HABITATS COMPLEX 9ACTIVITY CATEGORY 6 58</v>
      </c>
      <c r="F581" s="3">
        <f>VLOOKUP($B581,'HABITATS COMPLEX 9'!$B$15:$I$124,F$1,FALSE)</f>
        <v>0</v>
      </c>
      <c r="G581" s="3">
        <f>VLOOKUP($B581,'HABITATS COMPLEX 9'!$B$15:$I$124,G$1,FALSE)</f>
        <v>0</v>
      </c>
      <c r="H581" s="3">
        <f>VLOOKUP($B581,'HABITATS COMPLEX 9'!$B$15:$I$124,H$1,FALSE)</f>
        <v>0</v>
      </c>
      <c r="I581" s="3">
        <f>VLOOKUP($B581,'HABITATS COMPLEX 9'!$B$15:$I$124,I$1,FALSE)</f>
        <v>0</v>
      </c>
      <c r="J581" s="3">
        <f>VLOOKUP($B581,'HABITATS COMPLEX 9'!$B$15:$I$124,J$1,FALSE)</f>
        <v>0</v>
      </c>
      <c r="K581" s="3">
        <f>VLOOKUP($B581,'HABITATS COMPLEX 9'!$B$15:$I$124,K$1,FALSE)</f>
        <v>0</v>
      </c>
      <c r="L581" s="3" t="str">
        <f>VLOOKUP($B581,'HABITATS COMPLEX 9'!$B$15:$I$124,L$1,FALSE)</f>
        <v/>
      </c>
    </row>
    <row r="582" spans="1:12" ht="15.75" customHeight="1">
      <c r="A582">
        <f t="shared" si="17"/>
        <v>58</v>
      </c>
      <c r="B582" t="str">
        <f>VLOOKUP(A582,ACTIVITIES!$B$2:$C$110,2,FALSE)</f>
        <v>ACTIVITY CATEGORY 6 58</v>
      </c>
      <c r="C582" s="1">
        <v>10</v>
      </c>
      <c r="D582" s="1" t="str">
        <f>VLOOKUP(C582,HABITATS!$F$2:$G$13,2,FALSE)</f>
        <v>HABITATS COMPLEX 10</v>
      </c>
      <c r="E582" s="1" t="str">
        <f t="shared" si="16"/>
        <v>HABITATS COMPLEX 10ACTIVITY CATEGORY 6 58</v>
      </c>
      <c r="F582" s="3">
        <f>VLOOKUP($B582,'HABITATS COMPLEX 10'!$B$15:$I$124,F$1,FALSE)</f>
        <v>0</v>
      </c>
      <c r="G582" s="3">
        <f>VLOOKUP($B582,'HABITATS COMPLEX 10'!$B$15:$I$124,G$1,FALSE)</f>
        <v>0</v>
      </c>
      <c r="H582" s="3">
        <f>VLOOKUP($B582,'HABITATS COMPLEX 10'!$B$15:$I$124,H$1,FALSE)</f>
        <v>0</v>
      </c>
      <c r="I582" s="3">
        <f>VLOOKUP($B582,'HABITATS COMPLEX 10'!$B$15:$I$124,I$1,FALSE)</f>
        <v>0</v>
      </c>
      <c r="J582" s="3">
        <f>VLOOKUP($B582,'HABITATS COMPLEX 10'!$B$15:$I$124,J$1,FALSE)</f>
        <v>0</v>
      </c>
      <c r="K582" s="3">
        <f>VLOOKUP($B582,'HABITATS COMPLEX 10'!$B$15:$I$124,K$1,FALSE)</f>
        <v>0</v>
      </c>
      <c r="L582" s="3" t="str">
        <f>VLOOKUP($B582,'HABITATS COMPLEX 10'!$B$15:$I$124,L$1,FALSE)</f>
        <v/>
      </c>
    </row>
    <row r="583" spans="1:12" ht="15.75" customHeight="1">
      <c r="A583">
        <f t="shared" si="17"/>
        <v>59</v>
      </c>
      <c r="B583" t="str">
        <f>VLOOKUP(A583,ACTIVITIES!$B$2:$C$110,2,FALSE)</f>
        <v>ACTIVITY CATEGORY 6 59</v>
      </c>
      <c r="C583" s="1">
        <v>1</v>
      </c>
      <c r="D583" s="1" t="str">
        <f>VLOOKUP(C583,HABITATS!$F$2:$G$13,2,FALSE)</f>
        <v>Coastal Uplands</v>
      </c>
      <c r="E583" s="1" t="str">
        <f t="shared" si="16"/>
        <v>Coastal UplandsACTIVITY CATEGORY 6 59</v>
      </c>
      <c r="F583" s="3">
        <f>VLOOKUP($B583,'COASTAL UPLANDS'!$B$15:$I$124,F$1,FALSE)</f>
        <v>0</v>
      </c>
      <c r="G583" s="3">
        <f>VLOOKUP($B583,'COASTAL UPLANDS'!$B$15:$I$124,G$1,FALSE)</f>
        <v>0</v>
      </c>
      <c r="H583" s="3">
        <f>VLOOKUP($B583,'COASTAL UPLANDS'!$B$15:$I$124,H$1,FALSE)</f>
        <v>0</v>
      </c>
      <c r="I583" s="3">
        <f>VLOOKUP($B583,'COASTAL UPLANDS'!$B$15:$I$124,I$1,FALSE)</f>
        <v>0</v>
      </c>
      <c r="J583" s="3">
        <f>VLOOKUP($B583,'COASTAL UPLANDS'!$B$15:$I$124,J$1,FALSE)</f>
        <v>0</v>
      </c>
      <c r="K583" s="3">
        <f>VLOOKUP($B583,'COASTAL UPLANDS'!$B$15:$I$124,K$1,FALSE)</f>
        <v>0</v>
      </c>
      <c r="L583" s="3" t="str">
        <f>VLOOKUP($B583,'COASTAL UPLANDS'!$B$15:$I$124,L$1,FALSE)</f>
        <v/>
      </c>
    </row>
    <row r="584" spans="1:12" ht="15.75" customHeight="1">
      <c r="A584">
        <f t="shared" si="17"/>
        <v>59</v>
      </c>
      <c r="B584" t="str">
        <f>VLOOKUP(A584,ACTIVITIES!$B$2:$C$110,2,FALSE)</f>
        <v>ACTIVITY CATEGORY 6 59</v>
      </c>
      <c r="C584" s="1">
        <v>2</v>
      </c>
      <c r="D584" s="1" t="str">
        <f>VLOOKUP(C584,HABITATS!$F$2:$G$13,2,FALSE)</f>
        <v>Beaches &amp; Dunes</v>
      </c>
      <c r="E584" s="1" t="str">
        <f t="shared" si="16"/>
        <v>Beaches &amp; DunesACTIVITY CATEGORY 6 59</v>
      </c>
      <c r="F584" s="3">
        <f>VLOOKUP($B584,'BEACHES &amp; DUNES'!$B$15:$I$124,F$1,FALSE)</f>
        <v>0</v>
      </c>
      <c r="G584" s="3">
        <f>VLOOKUP($B584,'BEACHES &amp; DUNES'!$B$15:$I$124,G$1,FALSE)</f>
        <v>0</v>
      </c>
      <c r="H584" s="3">
        <f>VLOOKUP($B584,'BEACHES &amp; DUNES'!$B$15:$I$124,H$1,FALSE)</f>
        <v>0</v>
      </c>
      <c r="I584" s="3">
        <f>VLOOKUP($B584,'BEACHES &amp; DUNES'!$B$15:$I$124,I$1,FALSE)</f>
        <v>0</v>
      </c>
      <c r="J584" s="3">
        <f>VLOOKUP($B584,'BEACHES &amp; DUNES'!$B$15:$I$124,J$1,FALSE)</f>
        <v>0</v>
      </c>
      <c r="K584" s="3">
        <f>VLOOKUP($B584,'BEACHES &amp; DUNES'!$B$15:$I$124,K$1,FALSE)</f>
        <v>0</v>
      </c>
      <c r="L584" s="3" t="str">
        <f>VLOOKUP($B584,'BEACHES &amp; DUNES'!$B$15:$I$124,L$1,FALSE)</f>
        <v/>
      </c>
    </row>
    <row r="585" spans="1:12" ht="15.75" customHeight="1">
      <c r="A585">
        <f t="shared" si="17"/>
        <v>59</v>
      </c>
      <c r="B585" t="str">
        <f>VLOOKUP(A585,ACTIVITIES!$B$2:$C$110,2,FALSE)</f>
        <v>ACTIVITY CATEGORY 6 59</v>
      </c>
      <c r="C585" s="1">
        <v>3</v>
      </c>
      <c r="D585" s="1" t="str">
        <f>VLOOKUP(C585,HABITATS!$F$2:$G$13,2,FALSE)</f>
        <v>Tidal flats &amp; Rocky Intertidal</v>
      </c>
      <c r="E585" s="1" t="str">
        <f t="shared" si="16"/>
        <v>Tidal flats &amp; Rocky IntertidalACTIVITY CATEGORY 6 59</v>
      </c>
      <c r="F585" s="3">
        <f>VLOOKUP($B585,'TIDAL FLATS &amp; ROCKY INTERTIDAL'!$B$15:$I$124,F$1,FALSE)</f>
        <v>0</v>
      </c>
      <c r="G585" s="3">
        <f>VLOOKUP($B585,'TIDAL FLATS &amp; ROCKY INTERTIDAL'!$B$15:$I$124,G$1,FALSE)</f>
        <v>0</v>
      </c>
      <c r="H585" s="3">
        <f>VLOOKUP($B585,'TIDAL FLATS &amp; ROCKY INTERTIDAL'!$B$15:$I$124,H$1,FALSE)</f>
        <v>0</v>
      </c>
      <c r="I585" s="3">
        <f>VLOOKUP($B585,'TIDAL FLATS &amp; ROCKY INTERTIDAL'!$B$15:$I$124,I$1,FALSE)</f>
        <v>0</v>
      </c>
      <c r="J585" s="3">
        <f>VLOOKUP($B585,'TIDAL FLATS &amp; ROCKY INTERTIDAL'!$B$15:$I$124,J$1,FALSE)</f>
        <v>0</v>
      </c>
      <c r="K585" s="3">
        <f>VLOOKUP($B585,'TIDAL FLATS &amp; ROCKY INTERTIDAL'!$B$15:$I$124,K$1,FALSE)</f>
        <v>0</v>
      </c>
      <c r="L585" s="3" t="str">
        <f>VLOOKUP($B585,'TIDAL FLATS &amp; ROCKY INTERTIDAL'!$B$15:$I$124,L$1,FALSE)</f>
        <v/>
      </c>
    </row>
    <row r="586" spans="1:12" ht="15.75" customHeight="1">
      <c r="A586">
        <f t="shared" si="17"/>
        <v>59</v>
      </c>
      <c r="B586" t="str">
        <f>VLOOKUP(A586,ACTIVITIES!$B$2:$C$110,2,FALSE)</f>
        <v>ACTIVITY CATEGORY 6 59</v>
      </c>
      <c r="C586" s="1">
        <v>4</v>
      </c>
      <c r="D586" s="1" t="str">
        <f>VLOOKUP(C586,HABITATS!$F$2:$G$13,2,FALSE)</f>
        <v>Marshes</v>
      </c>
      <c r="E586" s="1" t="str">
        <f t="shared" si="16"/>
        <v>MarshesACTIVITY CATEGORY 6 59</v>
      </c>
      <c r="F586" s="3">
        <f>VLOOKUP($B586,MARSHES!$B$15:$I$124,F$1,FALSE)</f>
        <v>0</v>
      </c>
      <c r="G586" s="3">
        <f>VLOOKUP($B586,MARSHES!$B$15:$I$124,G$1,FALSE)</f>
        <v>0</v>
      </c>
      <c r="H586" s="3">
        <f>VLOOKUP($B586,MARSHES!$B$15:$I$124,H$1,FALSE)</f>
        <v>0</v>
      </c>
      <c r="I586" s="3">
        <f>VLOOKUP($B586,MARSHES!$B$15:$I$124,I$1,FALSE)</f>
        <v>0</v>
      </c>
      <c r="J586" s="3">
        <f>VLOOKUP($B586,MARSHES!$B$15:$I$124,J$1,FALSE)</f>
        <v>0</v>
      </c>
      <c r="K586" s="3">
        <f>VLOOKUP($B586,MARSHES!$B$15:$I$124,K$1,FALSE)</f>
        <v>0</v>
      </c>
      <c r="L586" s="3" t="str">
        <f>VLOOKUP($B586,MARSHES!$B$15:$I$124,L$1,FALSE)</f>
        <v/>
      </c>
    </row>
    <row r="587" spans="1:12" ht="15.75" customHeight="1">
      <c r="A587">
        <f t="shared" si="17"/>
        <v>59</v>
      </c>
      <c r="B587" t="str">
        <f>VLOOKUP(A587,ACTIVITIES!$B$2:$C$110,2,FALSE)</f>
        <v>ACTIVITY CATEGORY 6 59</v>
      </c>
      <c r="C587" s="1">
        <v>5</v>
      </c>
      <c r="D587" s="1" t="str">
        <f>VLOOKUP(C587,HABITATS!$F$2:$G$13,2,FALSE)</f>
        <v>Submersed Habitats</v>
      </c>
      <c r="E587" s="1" t="str">
        <f t="shared" si="16"/>
        <v>Submersed HabitatsACTIVITY CATEGORY 6 59</v>
      </c>
      <c r="F587" s="3">
        <f>VLOOKUP($B587,'SUBMERSED HABITATS'!$B$15:$I$124,F$1,FALSE)</f>
        <v>0</v>
      </c>
      <c r="G587" s="3">
        <f>VLOOKUP($B587,'SUBMERSED HABITATS'!$B$15:$I$124,G$1,FALSE)</f>
        <v>0</v>
      </c>
      <c r="H587" s="3">
        <f>VLOOKUP($B587,'SUBMERSED HABITATS'!$B$15:$I$124,H$1,FALSE)</f>
        <v>0</v>
      </c>
      <c r="I587" s="3">
        <f>VLOOKUP($B587,'SUBMERSED HABITATS'!$B$15:$I$124,I$1,FALSE)</f>
        <v>0</v>
      </c>
      <c r="J587" s="3">
        <f>VLOOKUP($B587,'SUBMERSED HABITATS'!$B$15:$I$124,J$1,FALSE)</f>
        <v>0</v>
      </c>
      <c r="K587" s="3">
        <f>VLOOKUP($B587,'SUBMERSED HABITATS'!$B$15:$I$124,K$1,FALSE)</f>
        <v>0</v>
      </c>
      <c r="L587" s="3" t="str">
        <f>VLOOKUP($B587,'SUBMERSED HABITATS'!$B$15:$I$124,L$1,FALSE)</f>
        <v/>
      </c>
    </row>
    <row r="588" spans="1:12" ht="15.75" customHeight="1">
      <c r="A588">
        <f t="shared" si="17"/>
        <v>59</v>
      </c>
      <c r="B588" t="str">
        <f>VLOOKUP(A588,ACTIVITIES!$B$2:$C$110,2,FALSE)</f>
        <v>ACTIVITY CATEGORY 6 59</v>
      </c>
      <c r="C588" s="1">
        <v>6</v>
      </c>
      <c r="D588" s="1" t="str">
        <f>VLOOKUP(C588,HABITATS!$F$2:$G$13,2,FALSE)</f>
        <v>HABITATS COMPLEX 6</v>
      </c>
      <c r="E588" s="1" t="str">
        <f t="shared" si="16"/>
        <v>HABITATS COMPLEX 6ACTIVITY CATEGORY 6 59</v>
      </c>
      <c r="F588" s="3">
        <f>VLOOKUP($B588,'HABITATS COMPLEX 6'!$B$15:$I$124,F$1,FALSE)</f>
        <v>0</v>
      </c>
      <c r="G588" s="3">
        <f>VLOOKUP($B588,'HABITATS COMPLEX 6'!$B$15:$I$124,G$1,FALSE)</f>
        <v>0</v>
      </c>
      <c r="H588" s="3">
        <f>VLOOKUP($B588,'HABITATS COMPLEX 6'!$B$15:$I$124,H$1,FALSE)</f>
        <v>0</v>
      </c>
      <c r="I588" s="3">
        <f>VLOOKUP($B588,'HABITATS COMPLEX 6'!$B$15:$I$124,I$1,FALSE)</f>
        <v>0</v>
      </c>
      <c r="J588" s="3">
        <f>VLOOKUP($B588,'HABITATS COMPLEX 6'!$B$15:$I$124,J$1,FALSE)</f>
        <v>0</v>
      </c>
      <c r="K588" s="3">
        <f>VLOOKUP($B588,'HABITATS COMPLEX 6'!$B$15:$I$124,K$1,FALSE)</f>
        <v>0</v>
      </c>
      <c r="L588" s="3" t="str">
        <f>VLOOKUP($B588,'HABITATS COMPLEX 6'!$B$15:$I$124,L$1,FALSE)</f>
        <v/>
      </c>
    </row>
    <row r="589" spans="1:12" ht="15.75" customHeight="1">
      <c r="A589">
        <f t="shared" si="17"/>
        <v>59</v>
      </c>
      <c r="B589" t="str">
        <f>VLOOKUP(A589,ACTIVITIES!$B$2:$C$110,2,FALSE)</f>
        <v>ACTIVITY CATEGORY 6 59</v>
      </c>
      <c r="C589" s="1">
        <v>7</v>
      </c>
      <c r="D589" s="1" t="str">
        <f>VLOOKUP(C589,HABITATS!$F$2:$G$13,2,FALSE)</f>
        <v>HABITATS COMPLEX 7</v>
      </c>
      <c r="E589" s="1" t="str">
        <f t="shared" si="16"/>
        <v>HABITATS COMPLEX 7ACTIVITY CATEGORY 6 59</v>
      </c>
      <c r="F589" s="3">
        <f>VLOOKUP($B589,'HABITATS COMPLEX 7'!$B$15:$I$124,F$1,FALSE)</f>
        <v>0</v>
      </c>
      <c r="G589" s="3">
        <f>VLOOKUP($B589,'HABITATS COMPLEX 7'!$B$15:$I$124,G$1,FALSE)</f>
        <v>0</v>
      </c>
      <c r="H589" s="3">
        <f>VLOOKUP($B589,'HABITATS COMPLEX 7'!$B$15:$I$124,H$1,FALSE)</f>
        <v>0</v>
      </c>
      <c r="I589" s="3">
        <f>VLOOKUP($B589,'HABITATS COMPLEX 7'!$B$15:$I$124,I$1,FALSE)</f>
        <v>0</v>
      </c>
      <c r="J589" s="3">
        <f>VLOOKUP($B589,'HABITATS COMPLEX 7'!$B$15:$I$124,J$1,FALSE)</f>
        <v>0</v>
      </c>
      <c r="K589" s="3">
        <f>VLOOKUP($B589,'HABITATS COMPLEX 7'!$B$15:$I$124,K$1,FALSE)</f>
        <v>0</v>
      </c>
      <c r="L589" s="3" t="str">
        <f>VLOOKUP($B589,'HABITATS COMPLEX 7'!$B$15:$I$124,L$1,FALSE)</f>
        <v/>
      </c>
    </row>
    <row r="590" spans="1:12" ht="15.75" customHeight="1">
      <c r="A590">
        <f t="shared" si="17"/>
        <v>59</v>
      </c>
      <c r="B590" t="str">
        <f>VLOOKUP(A590,ACTIVITIES!$B$2:$C$110,2,FALSE)</f>
        <v>ACTIVITY CATEGORY 6 59</v>
      </c>
      <c r="C590" s="1">
        <v>8</v>
      </c>
      <c r="D590" s="1" t="str">
        <f>VLOOKUP(C590,HABITATS!$F$2:$G$13,2,FALSE)</f>
        <v>HABITATS COMPLEX 8</v>
      </c>
      <c r="E590" s="1" t="str">
        <f t="shared" si="16"/>
        <v>HABITATS COMPLEX 8ACTIVITY CATEGORY 6 59</v>
      </c>
      <c r="F590" s="3">
        <f>VLOOKUP($B590,'HABITATS COMPLEX 8'!$B$15:$I$124,F$1,FALSE)</f>
        <v>0</v>
      </c>
      <c r="G590" s="3">
        <f>VLOOKUP($B590,'HABITATS COMPLEX 8'!$B$15:$I$124,G$1,FALSE)</f>
        <v>0</v>
      </c>
      <c r="H590" s="3">
        <f>VLOOKUP($B590,'HABITATS COMPLEX 8'!$B$15:$I$124,H$1,FALSE)</f>
        <v>0</v>
      </c>
      <c r="I590" s="3">
        <f>VLOOKUP($B590,'HABITATS COMPLEX 8'!$B$15:$I$124,I$1,FALSE)</f>
        <v>0</v>
      </c>
      <c r="J590" s="3">
        <f>VLOOKUP($B590,'HABITATS COMPLEX 8'!$B$15:$I$124,J$1,FALSE)</f>
        <v>0</v>
      </c>
      <c r="K590" s="3">
        <f>VLOOKUP($B590,'HABITATS COMPLEX 8'!$B$15:$I$124,K$1,FALSE)</f>
        <v>0</v>
      </c>
      <c r="L590" s="3" t="str">
        <f>VLOOKUP($B590,'HABITATS COMPLEX 8'!$B$15:$I$124,L$1,FALSE)</f>
        <v/>
      </c>
    </row>
    <row r="591" spans="1:12" ht="15.75" customHeight="1">
      <c r="A591">
        <f t="shared" si="17"/>
        <v>59</v>
      </c>
      <c r="B591" t="str">
        <f>VLOOKUP(A591,ACTIVITIES!$B$2:$C$110,2,FALSE)</f>
        <v>ACTIVITY CATEGORY 6 59</v>
      </c>
      <c r="C591" s="1">
        <v>9</v>
      </c>
      <c r="D591" s="1" t="str">
        <f>VLOOKUP(C591,HABITATS!$F$2:$G$13,2,FALSE)</f>
        <v>HABITATS COMPLEX 9</v>
      </c>
      <c r="E591" s="1" t="str">
        <f t="shared" si="16"/>
        <v>HABITATS COMPLEX 9ACTIVITY CATEGORY 6 59</v>
      </c>
      <c r="F591" s="3">
        <f>VLOOKUP($B591,'HABITATS COMPLEX 9'!$B$15:$I$124,F$1,FALSE)</f>
        <v>0</v>
      </c>
      <c r="G591" s="3">
        <f>VLOOKUP($B591,'HABITATS COMPLEX 9'!$B$15:$I$124,G$1,FALSE)</f>
        <v>0</v>
      </c>
      <c r="H591" s="3">
        <f>VLOOKUP($B591,'HABITATS COMPLEX 9'!$B$15:$I$124,H$1,FALSE)</f>
        <v>0</v>
      </c>
      <c r="I591" s="3">
        <f>VLOOKUP($B591,'HABITATS COMPLEX 9'!$B$15:$I$124,I$1,FALSE)</f>
        <v>0</v>
      </c>
      <c r="J591" s="3">
        <f>VLOOKUP($B591,'HABITATS COMPLEX 9'!$B$15:$I$124,J$1,FALSE)</f>
        <v>0</v>
      </c>
      <c r="K591" s="3">
        <f>VLOOKUP($B591,'HABITATS COMPLEX 9'!$B$15:$I$124,K$1,FALSE)</f>
        <v>0</v>
      </c>
      <c r="L591" s="3" t="str">
        <f>VLOOKUP($B591,'HABITATS COMPLEX 9'!$B$15:$I$124,L$1,FALSE)</f>
        <v/>
      </c>
    </row>
    <row r="592" spans="1:12" ht="15.75" customHeight="1">
      <c r="A592">
        <f t="shared" si="17"/>
        <v>59</v>
      </c>
      <c r="B592" t="str">
        <f>VLOOKUP(A592,ACTIVITIES!$B$2:$C$110,2,FALSE)</f>
        <v>ACTIVITY CATEGORY 6 59</v>
      </c>
      <c r="C592" s="1">
        <v>10</v>
      </c>
      <c r="D592" s="1" t="str">
        <f>VLOOKUP(C592,HABITATS!$F$2:$G$13,2,FALSE)</f>
        <v>HABITATS COMPLEX 10</v>
      </c>
      <c r="E592" s="1" t="str">
        <f t="shared" si="16"/>
        <v>HABITATS COMPLEX 10ACTIVITY CATEGORY 6 59</v>
      </c>
      <c r="F592" s="3">
        <f>VLOOKUP($B592,'HABITATS COMPLEX 10'!$B$15:$I$124,F$1,FALSE)</f>
        <v>0</v>
      </c>
      <c r="G592" s="3">
        <f>VLOOKUP($B592,'HABITATS COMPLEX 10'!$B$15:$I$124,G$1,FALSE)</f>
        <v>0</v>
      </c>
      <c r="H592" s="3">
        <f>VLOOKUP($B592,'HABITATS COMPLEX 10'!$B$15:$I$124,H$1,FALSE)</f>
        <v>0</v>
      </c>
      <c r="I592" s="3">
        <f>VLOOKUP($B592,'HABITATS COMPLEX 10'!$B$15:$I$124,I$1,FALSE)</f>
        <v>0</v>
      </c>
      <c r="J592" s="3">
        <f>VLOOKUP($B592,'HABITATS COMPLEX 10'!$B$15:$I$124,J$1,FALSE)</f>
        <v>0</v>
      </c>
      <c r="K592" s="3">
        <f>VLOOKUP($B592,'HABITATS COMPLEX 10'!$B$15:$I$124,K$1,FALSE)</f>
        <v>0</v>
      </c>
      <c r="L592" s="3" t="str">
        <f>VLOOKUP($B592,'HABITATS COMPLEX 10'!$B$15:$I$124,L$1,FALSE)</f>
        <v/>
      </c>
    </row>
    <row r="593" spans="1:12" ht="15.75" customHeight="1">
      <c r="A593">
        <f t="shared" si="17"/>
        <v>60</v>
      </c>
      <c r="B593" t="str">
        <f>VLOOKUP(A593,ACTIVITIES!$B$2:$C$110,2,FALSE)</f>
        <v>ACTIVITY CATEGORY 6 60</v>
      </c>
      <c r="C593" s="1">
        <v>1</v>
      </c>
      <c r="D593" s="1" t="str">
        <f>VLOOKUP(C593,HABITATS!$F$2:$G$13,2,FALSE)</f>
        <v>Coastal Uplands</v>
      </c>
      <c r="E593" s="1" t="str">
        <f t="shared" si="16"/>
        <v>Coastal UplandsACTIVITY CATEGORY 6 60</v>
      </c>
      <c r="F593" s="3">
        <f>VLOOKUP($B593,'COASTAL UPLANDS'!$B$15:$I$124,F$1,FALSE)</f>
        <v>0</v>
      </c>
      <c r="G593" s="3">
        <f>VLOOKUP($B593,'COASTAL UPLANDS'!$B$15:$I$124,G$1,FALSE)</f>
        <v>0</v>
      </c>
      <c r="H593" s="3">
        <f>VLOOKUP($B593,'COASTAL UPLANDS'!$B$15:$I$124,H$1,FALSE)</f>
        <v>0</v>
      </c>
      <c r="I593" s="3">
        <f>VLOOKUP($B593,'COASTAL UPLANDS'!$B$15:$I$124,I$1,FALSE)</f>
        <v>0</v>
      </c>
      <c r="J593" s="3">
        <f>VLOOKUP($B593,'COASTAL UPLANDS'!$B$15:$I$124,J$1,FALSE)</f>
        <v>0</v>
      </c>
      <c r="K593" s="3">
        <f>VLOOKUP($B593,'COASTAL UPLANDS'!$B$15:$I$124,K$1,FALSE)</f>
        <v>0</v>
      </c>
      <c r="L593" s="3" t="str">
        <f>VLOOKUP($B593,'COASTAL UPLANDS'!$B$15:$I$124,L$1,FALSE)</f>
        <v/>
      </c>
    </row>
    <row r="594" spans="1:12" ht="15.75" customHeight="1">
      <c r="A594">
        <f t="shared" si="17"/>
        <v>60</v>
      </c>
      <c r="B594" t="str">
        <f>VLOOKUP(A594,ACTIVITIES!$B$2:$C$110,2,FALSE)</f>
        <v>ACTIVITY CATEGORY 6 60</v>
      </c>
      <c r="C594" s="1">
        <v>2</v>
      </c>
      <c r="D594" s="1" t="str">
        <f>VLOOKUP(C594,HABITATS!$F$2:$G$13,2,FALSE)</f>
        <v>Beaches &amp; Dunes</v>
      </c>
      <c r="E594" s="1" t="str">
        <f t="shared" si="16"/>
        <v>Beaches &amp; DunesACTIVITY CATEGORY 6 60</v>
      </c>
      <c r="F594" s="3">
        <f>VLOOKUP($B594,'BEACHES &amp; DUNES'!$B$15:$I$124,F$1,FALSE)</f>
        <v>0</v>
      </c>
      <c r="G594" s="3">
        <f>VLOOKUP($B594,'BEACHES &amp; DUNES'!$B$15:$I$124,G$1,FALSE)</f>
        <v>0</v>
      </c>
      <c r="H594" s="3">
        <f>VLOOKUP($B594,'BEACHES &amp; DUNES'!$B$15:$I$124,H$1,FALSE)</f>
        <v>0</v>
      </c>
      <c r="I594" s="3">
        <f>VLOOKUP($B594,'BEACHES &amp; DUNES'!$B$15:$I$124,I$1,FALSE)</f>
        <v>0</v>
      </c>
      <c r="J594" s="3">
        <f>VLOOKUP($B594,'BEACHES &amp; DUNES'!$B$15:$I$124,J$1,FALSE)</f>
        <v>0</v>
      </c>
      <c r="K594" s="3">
        <f>VLOOKUP($B594,'BEACHES &amp; DUNES'!$B$15:$I$124,K$1,FALSE)</f>
        <v>0</v>
      </c>
      <c r="L594" s="3" t="str">
        <f>VLOOKUP($B594,'BEACHES &amp; DUNES'!$B$15:$I$124,L$1,FALSE)</f>
        <v/>
      </c>
    </row>
    <row r="595" spans="1:12" ht="15.75" customHeight="1">
      <c r="A595">
        <f t="shared" si="17"/>
        <v>60</v>
      </c>
      <c r="B595" t="str">
        <f>VLOOKUP(A595,ACTIVITIES!$B$2:$C$110,2,FALSE)</f>
        <v>ACTIVITY CATEGORY 6 60</v>
      </c>
      <c r="C595" s="1">
        <v>3</v>
      </c>
      <c r="D595" s="1" t="str">
        <f>VLOOKUP(C595,HABITATS!$F$2:$G$13,2,FALSE)</f>
        <v>Tidal flats &amp; Rocky Intertidal</v>
      </c>
      <c r="E595" s="1" t="str">
        <f t="shared" si="16"/>
        <v>Tidal flats &amp; Rocky IntertidalACTIVITY CATEGORY 6 60</v>
      </c>
      <c r="F595" s="3">
        <f>VLOOKUP($B595,'TIDAL FLATS &amp; ROCKY INTERTIDAL'!$B$15:$I$124,F$1,FALSE)</f>
        <v>0</v>
      </c>
      <c r="G595" s="3">
        <f>VLOOKUP($B595,'TIDAL FLATS &amp; ROCKY INTERTIDAL'!$B$15:$I$124,G$1,FALSE)</f>
        <v>0</v>
      </c>
      <c r="H595" s="3">
        <f>VLOOKUP($B595,'TIDAL FLATS &amp; ROCKY INTERTIDAL'!$B$15:$I$124,H$1,FALSE)</f>
        <v>0</v>
      </c>
      <c r="I595" s="3">
        <f>VLOOKUP($B595,'TIDAL FLATS &amp; ROCKY INTERTIDAL'!$B$15:$I$124,I$1,FALSE)</f>
        <v>0</v>
      </c>
      <c r="J595" s="3">
        <f>VLOOKUP($B595,'TIDAL FLATS &amp; ROCKY INTERTIDAL'!$B$15:$I$124,J$1,FALSE)</f>
        <v>0</v>
      </c>
      <c r="K595" s="3">
        <f>VLOOKUP($B595,'TIDAL FLATS &amp; ROCKY INTERTIDAL'!$B$15:$I$124,K$1,FALSE)</f>
        <v>0</v>
      </c>
      <c r="L595" s="3" t="str">
        <f>VLOOKUP($B595,'TIDAL FLATS &amp; ROCKY INTERTIDAL'!$B$15:$I$124,L$1,FALSE)</f>
        <v/>
      </c>
    </row>
    <row r="596" spans="1:12" ht="15.75" customHeight="1">
      <c r="A596">
        <f t="shared" si="17"/>
        <v>60</v>
      </c>
      <c r="B596" t="str">
        <f>VLOOKUP(A596,ACTIVITIES!$B$2:$C$110,2,FALSE)</f>
        <v>ACTIVITY CATEGORY 6 60</v>
      </c>
      <c r="C596" s="1">
        <v>4</v>
      </c>
      <c r="D596" s="1" t="str">
        <f>VLOOKUP(C596,HABITATS!$F$2:$G$13,2,FALSE)</f>
        <v>Marshes</v>
      </c>
      <c r="E596" s="1" t="str">
        <f t="shared" si="16"/>
        <v>MarshesACTIVITY CATEGORY 6 60</v>
      </c>
      <c r="F596" s="3">
        <f>VLOOKUP($B596,MARSHES!$B$15:$I$124,F$1,FALSE)</f>
        <v>0</v>
      </c>
      <c r="G596" s="3">
        <f>VLOOKUP($B596,MARSHES!$B$15:$I$124,G$1,FALSE)</f>
        <v>0</v>
      </c>
      <c r="H596" s="3">
        <f>VLOOKUP($B596,MARSHES!$B$15:$I$124,H$1,FALSE)</f>
        <v>0</v>
      </c>
      <c r="I596" s="3">
        <f>VLOOKUP($B596,MARSHES!$B$15:$I$124,I$1,FALSE)</f>
        <v>0</v>
      </c>
      <c r="J596" s="3">
        <f>VLOOKUP($B596,MARSHES!$B$15:$I$124,J$1,FALSE)</f>
        <v>0</v>
      </c>
      <c r="K596" s="3">
        <f>VLOOKUP($B596,MARSHES!$B$15:$I$124,K$1,FALSE)</f>
        <v>0</v>
      </c>
      <c r="L596" s="3" t="str">
        <f>VLOOKUP($B596,MARSHES!$B$15:$I$124,L$1,FALSE)</f>
        <v/>
      </c>
    </row>
    <row r="597" spans="1:12" ht="15.75" customHeight="1">
      <c r="A597">
        <f t="shared" si="17"/>
        <v>60</v>
      </c>
      <c r="B597" t="str">
        <f>VLOOKUP(A597,ACTIVITIES!$B$2:$C$110,2,FALSE)</f>
        <v>ACTIVITY CATEGORY 6 60</v>
      </c>
      <c r="C597" s="1">
        <v>5</v>
      </c>
      <c r="D597" s="1" t="str">
        <f>VLOOKUP(C597,HABITATS!$F$2:$G$13,2,FALSE)</f>
        <v>Submersed Habitats</v>
      </c>
      <c r="E597" s="1" t="str">
        <f t="shared" si="16"/>
        <v>Submersed HabitatsACTIVITY CATEGORY 6 60</v>
      </c>
      <c r="F597" s="3">
        <f>VLOOKUP($B597,'SUBMERSED HABITATS'!$B$15:$I$124,F$1,FALSE)</f>
        <v>0</v>
      </c>
      <c r="G597" s="3">
        <f>VLOOKUP($B597,'SUBMERSED HABITATS'!$B$15:$I$124,G$1,FALSE)</f>
        <v>0</v>
      </c>
      <c r="H597" s="3">
        <f>VLOOKUP($B597,'SUBMERSED HABITATS'!$B$15:$I$124,H$1,FALSE)</f>
        <v>0</v>
      </c>
      <c r="I597" s="3">
        <f>VLOOKUP($B597,'SUBMERSED HABITATS'!$B$15:$I$124,I$1,FALSE)</f>
        <v>0</v>
      </c>
      <c r="J597" s="3">
        <f>VLOOKUP($B597,'SUBMERSED HABITATS'!$B$15:$I$124,J$1,FALSE)</f>
        <v>0</v>
      </c>
      <c r="K597" s="3">
        <f>VLOOKUP($B597,'SUBMERSED HABITATS'!$B$15:$I$124,K$1,FALSE)</f>
        <v>0</v>
      </c>
      <c r="L597" s="3" t="str">
        <f>VLOOKUP($B597,'SUBMERSED HABITATS'!$B$15:$I$124,L$1,FALSE)</f>
        <v/>
      </c>
    </row>
    <row r="598" spans="1:12" ht="15.75" customHeight="1">
      <c r="A598">
        <f t="shared" si="17"/>
        <v>60</v>
      </c>
      <c r="B598" t="str">
        <f>VLOOKUP(A598,ACTIVITIES!$B$2:$C$110,2,FALSE)</f>
        <v>ACTIVITY CATEGORY 6 60</v>
      </c>
      <c r="C598" s="1">
        <v>6</v>
      </c>
      <c r="D598" s="1" t="str">
        <f>VLOOKUP(C598,HABITATS!$F$2:$G$13,2,FALSE)</f>
        <v>HABITATS COMPLEX 6</v>
      </c>
      <c r="E598" s="1" t="str">
        <f t="shared" si="16"/>
        <v>HABITATS COMPLEX 6ACTIVITY CATEGORY 6 60</v>
      </c>
      <c r="F598" s="3">
        <f>VLOOKUP($B598,'HABITATS COMPLEX 6'!$B$15:$I$124,F$1,FALSE)</f>
        <v>0</v>
      </c>
      <c r="G598" s="3">
        <f>VLOOKUP($B598,'HABITATS COMPLEX 6'!$B$15:$I$124,G$1,FALSE)</f>
        <v>0</v>
      </c>
      <c r="H598" s="3">
        <f>VLOOKUP($B598,'HABITATS COMPLEX 6'!$B$15:$I$124,H$1,FALSE)</f>
        <v>0</v>
      </c>
      <c r="I598" s="3">
        <f>VLOOKUP($B598,'HABITATS COMPLEX 6'!$B$15:$I$124,I$1,FALSE)</f>
        <v>0</v>
      </c>
      <c r="J598" s="3">
        <f>VLOOKUP($B598,'HABITATS COMPLEX 6'!$B$15:$I$124,J$1,FALSE)</f>
        <v>0</v>
      </c>
      <c r="K598" s="3">
        <f>VLOOKUP($B598,'HABITATS COMPLEX 6'!$B$15:$I$124,K$1,FALSE)</f>
        <v>0</v>
      </c>
      <c r="L598" s="3" t="str">
        <f>VLOOKUP($B598,'HABITATS COMPLEX 6'!$B$15:$I$124,L$1,FALSE)</f>
        <v/>
      </c>
    </row>
    <row r="599" spans="1:12" ht="15.75" customHeight="1">
      <c r="A599">
        <f t="shared" si="17"/>
        <v>60</v>
      </c>
      <c r="B599" t="str">
        <f>VLOOKUP(A599,ACTIVITIES!$B$2:$C$110,2,FALSE)</f>
        <v>ACTIVITY CATEGORY 6 60</v>
      </c>
      <c r="C599" s="1">
        <v>7</v>
      </c>
      <c r="D599" s="1" t="str">
        <f>VLOOKUP(C599,HABITATS!$F$2:$G$13,2,FALSE)</f>
        <v>HABITATS COMPLEX 7</v>
      </c>
      <c r="E599" s="1" t="str">
        <f t="shared" si="16"/>
        <v>HABITATS COMPLEX 7ACTIVITY CATEGORY 6 60</v>
      </c>
      <c r="F599" s="3">
        <f>VLOOKUP($B599,'HABITATS COMPLEX 7'!$B$15:$I$124,F$1,FALSE)</f>
        <v>0</v>
      </c>
      <c r="G599" s="3">
        <f>VLOOKUP($B599,'HABITATS COMPLEX 7'!$B$15:$I$124,G$1,FALSE)</f>
        <v>0</v>
      </c>
      <c r="H599" s="3">
        <f>VLOOKUP($B599,'HABITATS COMPLEX 7'!$B$15:$I$124,H$1,FALSE)</f>
        <v>0</v>
      </c>
      <c r="I599" s="3">
        <f>VLOOKUP($B599,'HABITATS COMPLEX 7'!$B$15:$I$124,I$1,FALSE)</f>
        <v>0</v>
      </c>
      <c r="J599" s="3">
        <f>VLOOKUP($B599,'HABITATS COMPLEX 7'!$B$15:$I$124,J$1,FALSE)</f>
        <v>0</v>
      </c>
      <c r="K599" s="3">
        <f>VLOOKUP($B599,'HABITATS COMPLEX 7'!$B$15:$I$124,K$1,FALSE)</f>
        <v>0</v>
      </c>
      <c r="L599" s="3" t="str">
        <f>VLOOKUP($B599,'HABITATS COMPLEX 7'!$B$15:$I$124,L$1,FALSE)</f>
        <v/>
      </c>
    </row>
    <row r="600" spans="1:12" ht="15.75" customHeight="1">
      <c r="A600">
        <f t="shared" si="17"/>
        <v>60</v>
      </c>
      <c r="B600" t="str">
        <f>VLOOKUP(A600,ACTIVITIES!$B$2:$C$110,2,FALSE)</f>
        <v>ACTIVITY CATEGORY 6 60</v>
      </c>
      <c r="C600" s="1">
        <v>8</v>
      </c>
      <c r="D600" s="1" t="str">
        <f>VLOOKUP(C600,HABITATS!$F$2:$G$13,2,FALSE)</f>
        <v>HABITATS COMPLEX 8</v>
      </c>
      <c r="E600" s="1" t="str">
        <f t="shared" si="16"/>
        <v>HABITATS COMPLEX 8ACTIVITY CATEGORY 6 60</v>
      </c>
      <c r="F600" s="3">
        <f>VLOOKUP($B600,'HABITATS COMPLEX 8'!$B$15:$I$124,F$1,FALSE)</f>
        <v>0</v>
      </c>
      <c r="G600" s="3">
        <f>VLOOKUP($B600,'HABITATS COMPLEX 8'!$B$15:$I$124,G$1,FALSE)</f>
        <v>0</v>
      </c>
      <c r="H600" s="3">
        <f>VLOOKUP($B600,'HABITATS COMPLEX 8'!$B$15:$I$124,H$1,FALSE)</f>
        <v>0</v>
      </c>
      <c r="I600" s="3">
        <f>VLOOKUP($B600,'HABITATS COMPLEX 8'!$B$15:$I$124,I$1,FALSE)</f>
        <v>0</v>
      </c>
      <c r="J600" s="3">
        <f>VLOOKUP($B600,'HABITATS COMPLEX 8'!$B$15:$I$124,J$1,FALSE)</f>
        <v>0</v>
      </c>
      <c r="K600" s="3">
        <f>VLOOKUP($B600,'HABITATS COMPLEX 8'!$B$15:$I$124,K$1,FALSE)</f>
        <v>0</v>
      </c>
      <c r="L600" s="3" t="str">
        <f>VLOOKUP($B600,'HABITATS COMPLEX 8'!$B$15:$I$124,L$1,FALSE)</f>
        <v/>
      </c>
    </row>
    <row r="601" spans="1:12" ht="15.75" customHeight="1">
      <c r="A601">
        <f t="shared" si="17"/>
        <v>60</v>
      </c>
      <c r="B601" t="str">
        <f>VLOOKUP(A601,ACTIVITIES!$B$2:$C$110,2,FALSE)</f>
        <v>ACTIVITY CATEGORY 6 60</v>
      </c>
      <c r="C601" s="1">
        <v>9</v>
      </c>
      <c r="D601" s="1" t="str">
        <f>VLOOKUP(C601,HABITATS!$F$2:$G$13,2,FALSE)</f>
        <v>HABITATS COMPLEX 9</v>
      </c>
      <c r="E601" s="1" t="str">
        <f t="shared" si="16"/>
        <v>HABITATS COMPLEX 9ACTIVITY CATEGORY 6 60</v>
      </c>
      <c r="F601" s="3">
        <f>VLOOKUP($B601,'HABITATS COMPLEX 9'!$B$15:$I$124,F$1,FALSE)</f>
        <v>0</v>
      </c>
      <c r="G601" s="3">
        <f>VLOOKUP($B601,'HABITATS COMPLEX 9'!$B$15:$I$124,G$1,FALSE)</f>
        <v>0</v>
      </c>
      <c r="H601" s="3">
        <f>VLOOKUP($B601,'HABITATS COMPLEX 9'!$B$15:$I$124,H$1,FALSE)</f>
        <v>0</v>
      </c>
      <c r="I601" s="3">
        <f>VLOOKUP($B601,'HABITATS COMPLEX 9'!$B$15:$I$124,I$1,FALSE)</f>
        <v>0</v>
      </c>
      <c r="J601" s="3">
        <f>VLOOKUP($B601,'HABITATS COMPLEX 9'!$B$15:$I$124,J$1,FALSE)</f>
        <v>0</v>
      </c>
      <c r="K601" s="3">
        <f>VLOOKUP($B601,'HABITATS COMPLEX 9'!$B$15:$I$124,K$1,FALSE)</f>
        <v>0</v>
      </c>
      <c r="L601" s="3" t="str">
        <f>VLOOKUP($B601,'HABITATS COMPLEX 9'!$B$15:$I$124,L$1,FALSE)</f>
        <v/>
      </c>
    </row>
    <row r="602" spans="1:12" ht="15.75" customHeight="1">
      <c r="A602">
        <f t="shared" si="17"/>
        <v>60</v>
      </c>
      <c r="B602" t="str">
        <f>VLOOKUP(A602,ACTIVITIES!$B$2:$C$110,2,FALSE)</f>
        <v>ACTIVITY CATEGORY 6 60</v>
      </c>
      <c r="C602" s="1">
        <v>10</v>
      </c>
      <c r="D602" s="1" t="str">
        <f>VLOOKUP(C602,HABITATS!$F$2:$G$13,2,FALSE)</f>
        <v>HABITATS COMPLEX 10</v>
      </c>
      <c r="E602" s="1" t="str">
        <f t="shared" si="16"/>
        <v>HABITATS COMPLEX 10ACTIVITY CATEGORY 6 60</v>
      </c>
      <c r="F602" s="3">
        <f>VLOOKUP($B602,'HABITATS COMPLEX 10'!$B$15:$I$124,F$1,FALSE)</f>
        <v>0</v>
      </c>
      <c r="G602" s="3">
        <f>VLOOKUP($B602,'HABITATS COMPLEX 10'!$B$15:$I$124,G$1,FALSE)</f>
        <v>0</v>
      </c>
      <c r="H602" s="3">
        <f>VLOOKUP($B602,'HABITATS COMPLEX 10'!$B$15:$I$124,H$1,FALSE)</f>
        <v>0</v>
      </c>
      <c r="I602" s="3">
        <f>VLOOKUP($B602,'HABITATS COMPLEX 10'!$B$15:$I$124,I$1,FALSE)</f>
        <v>0</v>
      </c>
      <c r="J602" s="3">
        <f>VLOOKUP($B602,'HABITATS COMPLEX 10'!$B$15:$I$124,J$1,FALSE)</f>
        <v>0</v>
      </c>
      <c r="K602" s="3">
        <f>VLOOKUP($B602,'HABITATS COMPLEX 10'!$B$15:$I$124,K$1,FALSE)</f>
        <v>0</v>
      </c>
      <c r="L602" s="3" t="str">
        <f>VLOOKUP($B602,'HABITATS COMPLEX 10'!$B$15:$I$124,L$1,FALSE)</f>
        <v/>
      </c>
    </row>
    <row r="603" spans="1:12" ht="15.75" customHeight="1">
      <c r="A603">
        <f t="shared" si="17"/>
        <v>61</v>
      </c>
      <c r="B603" t="str">
        <f>VLOOKUP(A603,ACTIVITIES!$B$2:$C$110,2,FALSE)</f>
        <v>ACTIVITY CATEGORY 7 61</v>
      </c>
      <c r="C603" s="1">
        <v>1</v>
      </c>
      <c r="D603" s="1" t="str">
        <f>VLOOKUP(C603,HABITATS!$F$2:$G$13,2,FALSE)</f>
        <v>Coastal Uplands</v>
      </c>
      <c r="E603" s="1" t="str">
        <f t="shared" si="16"/>
        <v>Coastal UplandsACTIVITY CATEGORY 7 61</v>
      </c>
      <c r="F603" s="3">
        <f>VLOOKUP($B603,'COASTAL UPLANDS'!$B$15:$I$124,F$1,FALSE)</f>
        <v>0</v>
      </c>
      <c r="G603" s="3">
        <f>VLOOKUP($B603,'COASTAL UPLANDS'!$B$15:$I$124,G$1,FALSE)</f>
        <v>0</v>
      </c>
      <c r="H603" s="3">
        <f>VLOOKUP($B603,'COASTAL UPLANDS'!$B$15:$I$124,H$1,FALSE)</f>
        <v>0</v>
      </c>
      <c r="I603" s="3">
        <f>VLOOKUP($B603,'COASTAL UPLANDS'!$B$15:$I$124,I$1,FALSE)</f>
        <v>0</v>
      </c>
      <c r="J603" s="3">
        <f>VLOOKUP($B603,'COASTAL UPLANDS'!$B$15:$I$124,J$1,FALSE)</f>
        <v>0</v>
      </c>
      <c r="K603" s="3">
        <f>VLOOKUP($B603,'COASTAL UPLANDS'!$B$15:$I$124,K$1,FALSE)</f>
        <v>0</v>
      </c>
      <c r="L603" s="3" t="str">
        <f>VLOOKUP($B603,'COASTAL UPLANDS'!$B$15:$I$124,L$1,FALSE)</f>
        <v/>
      </c>
    </row>
    <row r="604" spans="1:12" ht="15.75" customHeight="1">
      <c r="A604">
        <f t="shared" si="17"/>
        <v>61</v>
      </c>
      <c r="B604" t="str">
        <f>VLOOKUP(A604,ACTIVITIES!$B$2:$C$110,2,FALSE)</f>
        <v>ACTIVITY CATEGORY 7 61</v>
      </c>
      <c r="C604" s="1">
        <v>2</v>
      </c>
      <c r="D604" s="1" t="str">
        <f>VLOOKUP(C604,HABITATS!$F$2:$G$13,2,FALSE)</f>
        <v>Beaches &amp; Dunes</v>
      </c>
      <c r="E604" s="1" t="str">
        <f t="shared" si="16"/>
        <v>Beaches &amp; DunesACTIVITY CATEGORY 7 61</v>
      </c>
      <c r="F604" s="3">
        <f>VLOOKUP($B604,'BEACHES &amp; DUNES'!$B$15:$I$124,F$1,FALSE)</f>
        <v>0</v>
      </c>
      <c r="G604" s="3">
        <f>VLOOKUP($B604,'BEACHES &amp; DUNES'!$B$15:$I$124,G$1,FALSE)</f>
        <v>0</v>
      </c>
      <c r="H604" s="3">
        <f>VLOOKUP($B604,'BEACHES &amp; DUNES'!$B$15:$I$124,H$1,FALSE)</f>
        <v>0</v>
      </c>
      <c r="I604" s="3">
        <f>VLOOKUP($B604,'BEACHES &amp; DUNES'!$B$15:$I$124,I$1,FALSE)</f>
        <v>0</v>
      </c>
      <c r="J604" s="3">
        <f>VLOOKUP($B604,'BEACHES &amp; DUNES'!$B$15:$I$124,J$1,FALSE)</f>
        <v>0</v>
      </c>
      <c r="K604" s="3">
        <f>VLOOKUP($B604,'BEACHES &amp; DUNES'!$B$15:$I$124,K$1,FALSE)</f>
        <v>0</v>
      </c>
      <c r="L604" s="3" t="str">
        <f>VLOOKUP($B604,'BEACHES &amp; DUNES'!$B$15:$I$124,L$1,FALSE)</f>
        <v/>
      </c>
    </row>
    <row r="605" spans="1:12" ht="15.75" customHeight="1">
      <c r="A605">
        <f t="shared" si="17"/>
        <v>61</v>
      </c>
      <c r="B605" t="str">
        <f>VLOOKUP(A605,ACTIVITIES!$B$2:$C$110,2,FALSE)</f>
        <v>ACTIVITY CATEGORY 7 61</v>
      </c>
      <c r="C605" s="1">
        <v>3</v>
      </c>
      <c r="D605" s="1" t="str">
        <f>VLOOKUP(C605,HABITATS!$F$2:$G$13,2,FALSE)</f>
        <v>Tidal flats &amp; Rocky Intertidal</v>
      </c>
      <c r="E605" s="1" t="str">
        <f t="shared" si="16"/>
        <v>Tidal flats &amp; Rocky IntertidalACTIVITY CATEGORY 7 61</v>
      </c>
      <c r="F605" s="3">
        <f>VLOOKUP($B605,'TIDAL FLATS &amp; ROCKY INTERTIDAL'!$B$15:$I$124,F$1,FALSE)</f>
        <v>0</v>
      </c>
      <c r="G605" s="3">
        <f>VLOOKUP($B605,'TIDAL FLATS &amp; ROCKY INTERTIDAL'!$B$15:$I$124,G$1,FALSE)</f>
        <v>0</v>
      </c>
      <c r="H605" s="3">
        <f>VLOOKUP($B605,'TIDAL FLATS &amp; ROCKY INTERTIDAL'!$B$15:$I$124,H$1,FALSE)</f>
        <v>0</v>
      </c>
      <c r="I605" s="3">
        <f>VLOOKUP($B605,'TIDAL FLATS &amp; ROCKY INTERTIDAL'!$B$15:$I$124,I$1,FALSE)</f>
        <v>0</v>
      </c>
      <c r="J605" s="3">
        <f>VLOOKUP($B605,'TIDAL FLATS &amp; ROCKY INTERTIDAL'!$B$15:$I$124,J$1,FALSE)</f>
        <v>0</v>
      </c>
      <c r="K605" s="3">
        <f>VLOOKUP($B605,'TIDAL FLATS &amp; ROCKY INTERTIDAL'!$B$15:$I$124,K$1,FALSE)</f>
        <v>0</v>
      </c>
      <c r="L605" s="3" t="str">
        <f>VLOOKUP($B605,'TIDAL FLATS &amp; ROCKY INTERTIDAL'!$B$15:$I$124,L$1,FALSE)</f>
        <v/>
      </c>
    </row>
    <row r="606" spans="1:12" ht="15.75" customHeight="1">
      <c r="A606">
        <f t="shared" si="17"/>
        <v>61</v>
      </c>
      <c r="B606" t="str">
        <f>VLOOKUP(A606,ACTIVITIES!$B$2:$C$110,2,FALSE)</f>
        <v>ACTIVITY CATEGORY 7 61</v>
      </c>
      <c r="C606" s="1">
        <v>4</v>
      </c>
      <c r="D606" s="1" t="str">
        <f>VLOOKUP(C606,HABITATS!$F$2:$G$13,2,FALSE)</f>
        <v>Marshes</v>
      </c>
      <c r="E606" s="1" t="str">
        <f t="shared" si="16"/>
        <v>MarshesACTIVITY CATEGORY 7 61</v>
      </c>
      <c r="F606" s="3">
        <f>VLOOKUP($B606,MARSHES!$B$15:$I$124,F$1,FALSE)</f>
        <v>0</v>
      </c>
      <c r="G606" s="3">
        <f>VLOOKUP($B606,MARSHES!$B$15:$I$124,G$1,FALSE)</f>
        <v>0</v>
      </c>
      <c r="H606" s="3">
        <f>VLOOKUP($B606,MARSHES!$B$15:$I$124,H$1,FALSE)</f>
        <v>0</v>
      </c>
      <c r="I606" s="3">
        <f>VLOOKUP($B606,MARSHES!$B$15:$I$124,I$1,FALSE)</f>
        <v>0</v>
      </c>
      <c r="J606" s="3">
        <f>VLOOKUP($B606,MARSHES!$B$15:$I$124,J$1,FALSE)</f>
        <v>0</v>
      </c>
      <c r="K606" s="3">
        <f>VLOOKUP($B606,MARSHES!$B$15:$I$124,K$1,FALSE)</f>
        <v>0</v>
      </c>
      <c r="L606" s="3" t="str">
        <f>VLOOKUP($B606,MARSHES!$B$15:$I$124,L$1,FALSE)</f>
        <v/>
      </c>
    </row>
    <row r="607" spans="1:12" ht="15.75" customHeight="1">
      <c r="A607">
        <f t="shared" si="17"/>
        <v>61</v>
      </c>
      <c r="B607" t="str">
        <f>VLOOKUP(A607,ACTIVITIES!$B$2:$C$110,2,FALSE)</f>
        <v>ACTIVITY CATEGORY 7 61</v>
      </c>
      <c r="C607" s="1">
        <v>5</v>
      </c>
      <c r="D607" s="1" t="str">
        <f>VLOOKUP(C607,HABITATS!$F$2:$G$13,2,FALSE)</f>
        <v>Submersed Habitats</v>
      </c>
      <c r="E607" s="1" t="str">
        <f t="shared" si="16"/>
        <v>Submersed HabitatsACTIVITY CATEGORY 7 61</v>
      </c>
      <c r="F607" s="3">
        <f>VLOOKUP($B607,'SUBMERSED HABITATS'!$B$15:$I$124,F$1,FALSE)</f>
        <v>0</v>
      </c>
      <c r="G607" s="3">
        <f>VLOOKUP($B607,'SUBMERSED HABITATS'!$B$15:$I$124,G$1,FALSE)</f>
        <v>0</v>
      </c>
      <c r="H607" s="3">
        <f>VLOOKUP($B607,'SUBMERSED HABITATS'!$B$15:$I$124,H$1,FALSE)</f>
        <v>0</v>
      </c>
      <c r="I607" s="3">
        <f>VLOOKUP($B607,'SUBMERSED HABITATS'!$B$15:$I$124,I$1,FALSE)</f>
        <v>0</v>
      </c>
      <c r="J607" s="3">
        <f>VLOOKUP($B607,'SUBMERSED HABITATS'!$B$15:$I$124,J$1,FALSE)</f>
        <v>0</v>
      </c>
      <c r="K607" s="3">
        <f>VLOOKUP($B607,'SUBMERSED HABITATS'!$B$15:$I$124,K$1,FALSE)</f>
        <v>0</v>
      </c>
      <c r="L607" s="3" t="str">
        <f>VLOOKUP($B607,'SUBMERSED HABITATS'!$B$15:$I$124,L$1,FALSE)</f>
        <v/>
      </c>
    </row>
    <row r="608" spans="1:12" ht="15.75" customHeight="1">
      <c r="A608">
        <f t="shared" si="17"/>
        <v>61</v>
      </c>
      <c r="B608" t="str">
        <f>VLOOKUP(A608,ACTIVITIES!$B$2:$C$110,2,FALSE)</f>
        <v>ACTIVITY CATEGORY 7 61</v>
      </c>
      <c r="C608" s="1">
        <v>6</v>
      </c>
      <c r="D608" s="1" t="str">
        <f>VLOOKUP(C608,HABITATS!$F$2:$G$13,2,FALSE)</f>
        <v>HABITATS COMPLEX 6</v>
      </c>
      <c r="E608" s="1" t="str">
        <f t="shared" si="16"/>
        <v>HABITATS COMPLEX 6ACTIVITY CATEGORY 7 61</v>
      </c>
      <c r="F608" s="3">
        <f>VLOOKUP($B608,'HABITATS COMPLEX 6'!$B$15:$I$124,F$1,FALSE)</f>
        <v>0</v>
      </c>
      <c r="G608" s="3">
        <f>VLOOKUP($B608,'HABITATS COMPLEX 6'!$B$15:$I$124,G$1,FALSE)</f>
        <v>0</v>
      </c>
      <c r="H608" s="3">
        <f>VLOOKUP($B608,'HABITATS COMPLEX 6'!$B$15:$I$124,H$1,FALSE)</f>
        <v>0</v>
      </c>
      <c r="I608" s="3">
        <f>VLOOKUP($B608,'HABITATS COMPLEX 6'!$B$15:$I$124,I$1,FALSE)</f>
        <v>0</v>
      </c>
      <c r="J608" s="3">
        <f>VLOOKUP($B608,'HABITATS COMPLEX 6'!$B$15:$I$124,J$1,FALSE)</f>
        <v>0</v>
      </c>
      <c r="K608" s="3">
        <f>VLOOKUP($B608,'HABITATS COMPLEX 6'!$B$15:$I$124,K$1,FALSE)</f>
        <v>0</v>
      </c>
      <c r="L608" s="3" t="str">
        <f>VLOOKUP($B608,'HABITATS COMPLEX 6'!$B$15:$I$124,L$1,FALSE)</f>
        <v/>
      </c>
    </row>
    <row r="609" spans="1:12" ht="15.75" customHeight="1">
      <c r="A609">
        <f t="shared" si="17"/>
        <v>61</v>
      </c>
      <c r="B609" t="str">
        <f>VLOOKUP(A609,ACTIVITIES!$B$2:$C$110,2,FALSE)</f>
        <v>ACTIVITY CATEGORY 7 61</v>
      </c>
      <c r="C609" s="1">
        <v>7</v>
      </c>
      <c r="D609" s="1" t="str">
        <f>VLOOKUP(C609,HABITATS!$F$2:$G$13,2,FALSE)</f>
        <v>HABITATS COMPLEX 7</v>
      </c>
      <c r="E609" s="1" t="str">
        <f t="shared" si="16"/>
        <v>HABITATS COMPLEX 7ACTIVITY CATEGORY 7 61</v>
      </c>
      <c r="F609" s="3">
        <f>VLOOKUP($B609,'HABITATS COMPLEX 7'!$B$15:$I$124,F$1,FALSE)</f>
        <v>0</v>
      </c>
      <c r="G609" s="3">
        <f>VLOOKUP($B609,'HABITATS COMPLEX 7'!$B$15:$I$124,G$1,FALSE)</f>
        <v>0</v>
      </c>
      <c r="H609" s="3">
        <f>VLOOKUP($B609,'HABITATS COMPLEX 7'!$B$15:$I$124,H$1,FALSE)</f>
        <v>0</v>
      </c>
      <c r="I609" s="3">
        <f>VLOOKUP($B609,'HABITATS COMPLEX 7'!$B$15:$I$124,I$1,FALSE)</f>
        <v>0</v>
      </c>
      <c r="J609" s="3">
        <f>VLOOKUP($B609,'HABITATS COMPLEX 7'!$B$15:$I$124,J$1,FALSE)</f>
        <v>0</v>
      </c>
      <c r="K609" s="3">
        <f>VLOOKUP($B609,'HABITATS COMPLEX 7'!$B$15:$I$124,K$1,FALSE)</f>
        <v>0</v>
      </c>
      <c r="L609" s="3" t="str">
        <f>VLOOKUP($B609,'HABITATS COMPLEX 7'!$B$15:$I$124,L$1,FALSE)</f>
        <v/>
      </c>
    </row>
    <row r="610" spans="1:12" ht="15.75" customHeight="1">
      <c r="A610">
        <f t="shared" si="17"/>
        <v>61</v>
      </c>
      <c r="B610" t="str">
        <f>VLOOKUP(A610,ACTIVITIES!$B$2:$C$110,2,FALSE)</f>
        <v>ACTIVITY CATEGORY 7 61</v>
      </c>
      <c r="C610" s="1">
        <v>8</v>
      </c>
      <c r="D610" s="1" t="str">
        <f>VLOOKUP(C610,HABITATS!$F$2:$G$13,2,FALSE)</f>
        <v>HABITATS COMPLEX 8</v>
      </c>
      <c r="E610" s="1" t="str">
        <f t="shared" si="16"/>
        <v>HABITATS COMPLEX 8ACTIVITY CATEGORY 7 61</v>
      </c>
      <c r="F610" s="3">
        <f>VLOOKUP($B610,'HABITATS COMPLEX 8'!$B$15:$I$124,F$1,FALSE)</f>
        <v>0</v>
      </c>
      <c r="G610" s="3">
        <f>VLOOKUP($B610,'HABITATS COMPLEX 8'!$B$15:$I$124,G$1,FALSE)</f>
        <v>0</v>
      </c>
      <c r="H610" s="3">
        <f>VLOOKUP($B610,'HABITATS COMPLEX 8'!$B$15:$I$124,H$1,FALSE)</f>
        <v>0</v>
      </c>
      <c r="I610" s="3">
        <f>VLOOKUP($B610,'HABITATS COMPLEX 8'!$B$15:$I$124,I$1,FALSE)</f>
        <v>0</v>
      </c>
      <c r="J610" s="3">
        <f>VLOOKUP($B610,'HABITATS COMPLEX 8'!$B$15:$I$124,J$1,FALSE)</f>
        <v>0</v>
      </c>
      <c r="K610" s="3">
        <f>VLOOKUP($B610,'HABITATS COMPLEX 8'!$B$15:$I$124,K$1,FALSE)</f>
        <v>0</v>
      </c>
      <c r="L610" s="3" t="str">
        <f>VLOOKUP($B610,'HABITATS COMPLEX 8'!$B$15:$I$124,L$1,FALSE)</f>
        <v/>
      </c>
    </row>
    <row r="611" spans="1:12" ht="15.75" customHeight="1">
      <c r="A611">
        <f t="shared" si="17"/>
        <v>61</v>
      </c>
      <c r="B611" t="str">
        <f>VLOOKUP(A611,ACTIVITIES!$B$2:$C$110,2,FALSE)</f>
        <v>ACTIVITY CATEGORY 7 61</v>
      </c>
      <c r="C611" s="1">
        <v>9</v>
      </c>
      <c r="D611" s="1" t="str">
        <f>VLOOKUP(C611,HABITATS!$F$2:$G$13,2,FALSE)</f>
        <v>HABITATS COMPLEX 9</v>
      </c>
      <c r="E611" s="1" t="str">
        <f t="shared" si="16"/>
        <v>HABITATS COMPLEX 9ACTIVITY CATEGORY 7 61</v>
      </c>
      <c r="F611" s="3">
        <f>VLOOKUP($B611,'HABITATS COMPLEX 9'!$B$15:$I$124,F$1,FALSE)</f>
        <v>0</v>
      </c>
      <c r="G611" s="3">
        <f>VLOOKUP($B611,'HABITATS COMPLEX 9'!$B$15:$I$124,G$1,FALSE)</f>
        <v>0</v>
      </c>
      <c r="H611" s="3">
        <f>VLOOKUP($B611,'HABITATS COMPLEX 9'!$B$15:$I$124,H$1,FALSE)</f>
        <v>0</v>
      </c>
      <c r="I611" s="3">
        <f>VLOOKUP($B611,'HABITATS COMPLEX 9'!$B$15:$I$124,I$1,FALSE)</f>
        <v>0</v>
      </c>
      <c r="J611" s="3">
        <f>VLOOKUP($B611,'HABITATS COMPLEX 9'!$B$15:$I$124,J$1,FALSE)</f>
        <v>0</v>
      </c>
      <c r="K611" s="3">
        <f>VLOOKUP($B611,'HABITATS COMPLEX 9'!$B$15:$I$124,K$1,FALSE)</f>
        <v>0</v>
      </c>
      <c r="L611" s="3" t="str">
        <f>VLOOKUP($B611,'HABITATS COMPLEX 9'!$B$15:$I$124,L$1,FALSE)</f>
        <v/>
      </c>
    </row>
    <row r="612" spans="1:12" ht="15.75" customHeight="1">
      <c r="A612">
        <f t="shared" si="17"/>
        <v>61</v>
      </c>
      <c r="B612" t="str">
        <f>VLOOKUP(A612,ACTIVITIES!$B$2:$C$110,2,FALSE)</f>
        <v>ACTIVITY CATEGORY 7 61</v>
      </c>
      <c r="C612" s="1">
        <v>10</v>
      </c>
      <c r="D612" s="1" t="str">
        <f>VLOOKUP(C612,HABITATS!$F$2:$G$13,2,FALSE)</f>
        <v>HABITATS COMPLEX 10</v>
      </c>
      <c r="E612" s="1" t="str">
        <f t="shared" si="16"/>
        <v>HABITATS COMPLEX 10ACTIVITY CATEGORY 7 61</v>
      </c>
      <c r="F612" s="3">
        <f>VLOOKUP($B612,'HABITATS COMPLEX 10'!$B$15:$I$124,F$1,FALSE)</f>
        <v>0</v>
      </c>
      <c r="G612" s="3">
        <f>VLOOKUP($B612,'HABITATS COMPLEX 10'!$B$15:$I$124,G$1,FALSE)</f>
        <v>0</v>
      </c>
      <c r="H612" s="3">
        <f>VLOOKUP($B612,'HABITATS COMPLEX 10'!$B$15:$I$124,H$1,FALSE)</f>
        <v>0</v>
      </c>
      <c r="I612" s="3">
        <f>VLOOKUP($B612,'HABITATS COMPLEX 10'!$B$15:$I$124,I$1,FALSE)</f>
        <v>0</v>
      </c>
      <c r="J612" s="3">
        <f>VLOOKUP($B612,'HABITATS COMPLEX 10'!$B$15:$I$124,J$1,FALSE)</f>
        <v>0</v>
      </c>
      <c r="K612" s="3">
        <f>VLOOKUP($B612,'HABITATS COMPLEX 10'!$B$15:$I$124,K$1,FALSE)</f>
        <v>0</v>
      </c>
      <c r="L612" s="3" t="str">
        <f>VLOOKUP($B612,'HABITATS COMPLEX 10'!$B$15:$I$124,L$1,FALSE)</f>
        <v/>
      </c>
    </row>
    <row r="613" spans="1:12" ht="15.75" customHeight="1">
      <c r="A613">
        <f t="shared" si="17"/>
        <v>62</v>
      </c>
      <c r="B613" t="str">
        <f>VLOOKUP(A613,ACTIVITIES!$B$2:$C$110,2,FALSE)</f>
        <v>ACTIVITY CATEGORY 7 62</v>
      </c>
      <c r="C613" s="1">
        <v>1</v>
      </c>
      <c r="D613" s="1" t="str">
        <f>VLOOKUP(C613,HABITATS!$F$2:$G$13,2,FALSE)</f>
        <v>Coastal Uplands</v>
      </c>
      <c r="E613" s="1" t="str">
        <f t="shared" si="16"/>
        <v>Coastal UplandsACTIVITY CATEGORY 7 62</v>
      </c>
      <c r="F613" s="3">
        <f>VLOOKUP($B613,'COASTAL UPLANDS'!$B$15:$I$124,F$1,FALSE)</f>
        <v>0</v>
      </c>
      <c r="G613" s="3">
        <f>VLOOKUP($B613,'COASTAL UPLANDS'!$B$15:$I$124,G$1,FALSE)</f>
        <v>0</v>
      </c>
      <c r="H613" s="3">
        <f>VLOOKUP($B613,'COASTAL UPLANDS'!$B$15:$I$124,H$1,FALSE)</f>
        <v>0</v>
      </c>
      <c r="I613" s="3">
        <f>VLOOKUP($B613,'COASTAL UPLANDS'!$B$15:$I$124,I$1,FALSE)</f>
        <v>0</v>
      </c>
      <c r="J613" s="3">
        <f>VLOOKUP($B613,'COASTAL UPLANDS'!$B$15:$I$124,J$1,FALSE)</f>
        <v>0</v>
      </c>
      <c r="K613" s="3">
        <f>VLOOKUP($B613,'COASTAL UPLANDS'!$B$15:$I$124,K$1,FALSE)</f>
        <v>0</v>
      </c>
      <c r="L613" s="3" t="str">
        <f>VLOOKUP($B613,'COASTAL UPLANDS'!$B$15:$I$124,L$1,FALSE)</f>
        <v/>
      </c>
    </row>
    <row r="614" spans="1:12" ht="15.75" customHeight="1">
      <c r="A614">
        <f t="shared" si="17"/>
        <v>62</v>
      </c>
      <c r="B614" t="str">
        <f>VLOOKUP(A614,ACTIVITIES!$B$2:$C$110,2,FALSE)</f>
        <v>ACTIVITY CATEGORY 7 62</v>
      </c>
      <c r="C614" s="1">
        <v>2</v>
      </c>
      <c r="D614" s="1" t="str">
        <f>VLOOKUP(C614,HABITATS!$F$2:$G$13,2,FALSE)</f>
        <v>Beaches &amp; Dunes</v>
      </c>
      <c r="E614" s="1" t="str">
        <f t="shared" si="16"/>
        <v>Beaches &amp; DunesACTIVITY CATEGORY 7 62</v>
      </c>
      <c r="F614" s="3">
        <f>VLOOKUP($B614,'BEACHES &amp; DUNES'!$B$15:$I$124,F$1,FALSE)</f>
        <v>0</v>
      </c>
      <c r="G614" s="3">
        <f>VLOOKUP($B614,'BEACHES &amp; DUNES'!$B$15:$I$124,G$1,FALSE)</f>
        <v>0</v>
      </c>
      <c r="H614" s="3">
        <f>VLOOKUP($B614,'BEACHES &amp; DUNES'!$B$15:$I$124,H$1,FALSE)</f>
        <v>0</v>
      </c>
      <c r="I614" s="3">
        <f>VLOOKUP($B614,'BEACHES &amp; DUNES'!$B$15:$I$124,I$1,FALSE)</f>
        <v>0</v>
      </c>
      <c r="J614" s="3">
        <f>VLOOKUP($B614,'BEACHES &amp; DUNES'!$B$15:$I$124,J$1,FALSE)</f>
        <v>0</v>
      </c>
      <c r="K614" s="3">
        <f>VLOOKUP($B614,'BEACHES &amp; DUNES'!$B$15:$I$124,K$1,FALSE)</f>
        <v>0</v>
      </c>
      <c r="L614" s="3" t="str">
        <f>VLOOKUP($B614,'BEACHES &amp; DUNES'!$B$15:$I$124,L$1,FALSE)</f>
        <v/>
      </c>
    </row>
    <row r="615" spans="1:12" ht="15.75" customHeight="1">
      <c r="A615">
        <f t="shared" si="17"/>
        <v>62</v>
      </c>
      <c r="B615" t="str">
        <f>VLOOKUP(A615,ACTIVITIES!$B$2:$C$110,2,FALSE)</f>
        <v>ACTIVITY CATEGORY 7 62</v>
      </c>
      <c r="C615" s="1">
        <v>3</v>
      </c>
      <c r="D615" s="1" t="str">
        <f>VLOOKUP(C615,HABITATS!$F$2:$G$13,2,FALSE)</f>
        <v>Tidal flats &amp; Rocky Intertidal</v>
      </c>
      <c r="E615" s="1" t="str">
        <f t="shared" si="16"/>
        <v>Tidal flats &amp; Rocky IntertidalACTIVITY CATEGORY 7 62</v>
      </c>
      <c r="F615" s="3">
        <f>VLOOKUP($B615,'TIDAL FLATS &amp; ROCKY INTERTIDAL'!$B$15:$I$124,F$1,FALSE)</f>
        <v>0</v>
      </c>
      <c r="G615" s="3">
        <f>VLOOKUP($B615,'TIDAL FLATS &amp; ROCKY INTERTIDAL'!$B$15:$I$124,G$1,FALSE)</f>
        <v>0</v>
      </c>
      <c r="H615" s="3">
        <f>VLOOKUP($B615,'TIDAL FLATS &amp; ROCKY INTERTIDAL'!$B$15:$I$124,H$1,FALSE)</f>
        <v>0</v>
      </c>
      <c r="I615" s="3">
        <f>VLOOKUP($B615,'TIDAL FLATS &amp; ROCKY INTERTIDAL'!$B$15:$I$124,I$1,FALSE)</f>
        <v>0</v>
      </c>
      <c r="J615" s="3">
        <f>VLOOKUP($B615,'TIDAL FLATS &amp; ROCKY INTERTIDAL'!$B$15:$I$124,J$1,FALSE)</f>
        <v>0</v>
      </c>
      <c r="K615" s="3">
        <f>VLOOKUP($B615,'TIDAL FLATS &amp; ROCKY INTERTIDAL'!$B$15:$I$124,K$1,FALSE)</f>
        <v>0</v>
      </c>
      <c r="L615" s="3" t="str">
        <f>VLOOKUP($B615,'TIDAL FLATS &amp; ROCKY INTERTIDAL'!$B$15:$I$124,L$1,FALSE)</f>
        <v/>
      </c>
    </row>
    <row r="616" spans="1:12" ht="15.75" customHeight="1">
      <c r="A616">
        <f t="shared" si="17"/>
        <v>62</v>
      </c>
      <c r="B616" t="str">
        <f>VLOOKUP(A616,ACTIVITIES!$B$2:$C$110,2,FALSE)</f>
        <v>ACTIVITY CATEGORY 7 62</v>
      </c>
      <c r="C616" s="1">
        <v>4</v>
      </c>
      <c r="D616" s="1" t="str">
        <f>VLOOKUP(C616,HABITATS!$F$2:$G$13,2,FALSE)</f>
        <v>Marshes</v>
      </c>
      <c r="E616" s="1" t="str">
        <f t="shared" si="16"/>
        <v>MarshesACTIVITY CATEGORY 7 62</v>
      </c>
      <c r="F616" s="3">
        <f>VLOOKUP($B616,MARSHES!$B$15:$I$124,F$1,FALSE)</f>
        <v>0</v>
      </c>
      <c r="G616" s="3">
        <f>VLOOKUP($B616,MARSHES!$B$15:$I$124,G$1,FALSE)</f>
        <v>0</v>
      </c>
      <c r="H616" s="3">
        <f>VLOOKUP($B616,MARSHES!$B$15:$I$124,H$1,FALSE)</f>
        <v>0</v>
      </c>
      <c r="I616" s="3">
        <f>VLOOKUP($B616,MARSHES!$B$15:$I$124,I$1,FALSE)</f>
        <v>0</v>
      </c>
      <c r="J616" s="3">
        <f>VLOOKUP($B616,MARSHES!$B$15:$I$124,J$1,FALSE)</f>
        <v>0</v>
      </c>
      <c r="K616" s="3">
        <f>VLOOKUP($B616,MARSHES!$B$15:$I$124,K$1,FALSE)</f>
        <v>0</v>
      </c>
      <c r="L616" s="3" t="str">
        <f>VLOOKUP($B616,MARSHES!$B$15:$I$124,L$1,FALSE)</f>
        <v/>
      </c>
    </row>
    <row r="617" spans="1:12" ht="15.75" customHeight="1">
      <c r="A617">
        <f t="shared" si="17"/>
        <v>62</v>
      </c>
      <c r="B617" t="str">
        <f>VLOOKUP(A617,ACTIVITIES!$B$2:$C$110,2,FALSE)</f>
        <v>ACTIVITY CATEGORY 7 62</v>
      </c>
      <c r="C617" s="1">
        <v>5</v>
      </c>
      <c r="D617" s="1" t="str">
        <f>VLOOKUP(C617,HABITATS!$F$2:$G$13,2,FALSE)</f>
        <v>Submersed Habitats</v>
      </c>
      <c r="E617" s="1" t="str">
        <f t="shared" si="16"/>
        <v>Submersed HabitatsACTIVITY CATEGORY 7 62</v>
      </c>
      <c r="F617" s="3">
        <f>VLOOKUP($B617,'SUBMERSED HABITATS'!$B$15:$I$124,F$1,FALSE)</f>
        <v>0</v>
      </c>
      <c r="G617" s="3">
        <f>VLOOKUP($B617,'SUBMERSED HABITATS'!$B$15:$I$124,G$1,FALSE)</f>
        <v>0</v>
      </c>
      <c r="H617" s="3">
        <f>VLOOKUP($B617,'SUBMERSED HABITATS'!$B$15:$I$124,H$1,FALSE)</f>
        <v>0</v>
      </c>
      <c r="I617" s="3">
        <f>VLOOKUP($B617,'SUBMERSED HABITATS'!$B$15:$I$124,I$1,FALSE)</f>
        <v>0</v>
      </c>
      <c r="J617" s="3">
        <f>VLOOKUP($B617,'SUBMERSED HABITATS'!$B$15:$I$124,J$1,FALSE)</f>
        <v>0</v>
      </c>
      <c r="K617" s="3">
        <f>VLOOKUP($B617,'SUBMERSED HABITATS'!$B$15:$I$124,K$1,FALSE)</f>
        <v>0</v>
      </c>
      <c r="L617" s="3" t="str">
        <f>VLOOKUP($B617,'SUBMERSED HABITATS'!$B$15:$I$124,L$1,FALSE)</f>
        <v/>
      </c>
    </row>
    <row r="618" spans="1:12" ht="15.75" customHeight="1">
      <c r="A618">
        <f t="shared" si="17"/>
        <v>62</v>
      </c>
      <c r="B618" t="str">
        <f>VLOOKUP(A618,ACTIVITIES!$B$2:$C$110,2,FALSE)</f>
        <v>ACTIVITY CATEGORY 7 62</v>
      </c>
      <c r="C618" s="1">
        <v>6</v>
      </c>
      <c r="D618" s="1" t="str">
        <f>VLOOKUP(C618,HABITATS!$F$2:$G$13,2,FALSE)</f>
        <v>HABITATS COMPLEX 6</v>
      </c>
      <c r="E618" s="1" t="str">
        <f t="shared" si="16"/>
        <v>HABITATS COMPLEX 6ACTIVITY CATEGORY 7 62</v>
      </c>
      <c r="F618" s="3">
        <f>VLOOKUP($B618,'HABITATS COMPLEX 6'!$B$15:$I$124,F$1,FALSE)</f>
        <v>0</v>
      </c>
      <c r="G618" s="3">
        <f>VLOOKUP($B618,'HABITATS COMPLEX 6'!$B$15:$I$124,G$1,FALSE)</f>
        <v>0</v>
      </c>
      <c r="H618" s="3">
        <f>VLOOKUP($B618,'HABITATS COMPLEX 6'!$B$15:$I$124,H$1,FALSE)</f>
        <v>0</v>
      </c>
      <c r="I618" s="3">
        <f>VLOOKUP($B618,'HABITATS COMPLEX 6'!$B$15:$I$124,I$1,FALSE)</f>
        <v>0</v>
      </c>
      <c r="J618" s="3">
        <f>VLOOKUP($B618,'HABITATS COMPLEX 6'!$B$15:$I$124,J$1,FALSE)</f>
        <v>0</v>
      </c>
      <c r="K618" s="3">
        <f>VLOOKUP($B618,'HABITATS COMPLEX 6'!$B$15:$I$124,K$1,FALSE)</f>
        <v>0</v>
      </c>
      <c r="L618" s="3" t="str">
        <f>VLOOKUP($B618,'HABITATS COMPLEX 6'!$B$15:$I$124,L$1,FALSE)</f>
        <v/>
      </c>
    </row>
    <row r="619" spans="1:12" ht="15.75" customHeight="1">
      <c r="A619">
        <f t="shared" si="17"/>
        <v>62</v>
      </c>
      <c r="B619" t="str">
        <f>VLOOKUP(A619,ACTIVITIES!$B$2:$C$110,2,FALSE)</f>
        <v>ACTIVITY CATEGORY 7 62</v>
      </c>
      <c r="C619" s="1">
        <v>7</v>
      </c>
      <c r="D619" s="1" t="str">
        <f>VLOOKUP(C619,HABITATS!$F$2:$G$13,2,FALSE)</f>
        <v>HABITATS COMPLEX 7</v>
      </c>
      <c r="E619" s="1" t="str">
        <f t="shared" si="16"/>
        <v>HABITATS COMPLEX 7ACTIVITY CATEGORY 7 62</v>
      </c>
      <c r="F619" s="3">
        <f>VLOOKUP($B619,'HABITATS COMPLEX 7'!$B$15:$I$124,F$1,FALSE)</f>
        <v>0</v>
      </c>
      <c r="G619" s="3">
        <f>VLOOKUP($B619,'HABITATS COMPLEX 7'!$B$15:$I$124,G$1,FALSE)</f>
        <v>0</v>
      </c>
      <c r="H619" s="3">
        <f>VLOOKUP($B619,'HABITATS COMPLEX 7'!$B$15:$I$124,H$1,FALSE)</f>
        <v>0</v>
      </c>
      <c r="I619" s="3">
        <f>VLOOKUP($B619,'HABITATS COMPLEX 7'!$B$15:$I$124,I$1,FALSE)</f>
        <v>0</v>
      </c>
      <c r="J619" s="3">
        <f>VLOOKUP($B619,'HABITATS COMPLEX 7'!$B$15:$I$124,J$1,FALSE)</f>
        <v>0</v>
      </c>
      <c r="K619" s="3">
        <f>VLOOKUP($B619,'HABITATS COMPLEX 7'!$B$15:$I$124,K$1,FALSE)</f>
        <v>0</v>
      </c>
      <c r="L619" s="3" t="str">
        <f>VLOOKUP($B619,'HABITATS COMPLEX 7'!$B$15:$I$124,L$1,FALSE)</f>
        <v/>
      </c>
    </row>
    <row r="620" spans="1:12" ht="15.75" customHeight="1">
      <c r="A620">
        <f t="shared" si="17"/>
        <v>62</v>
      </c>
      <c r="B620" t="str">
        <f>VLOOKUP(A620,ACTIVITIES!$B$2:$C$110,2,FALSE)</f>
        <v>ACTIVITY CATEGORY 7 62</v>
      </c>
      <c r="C620" s="1">
        <v>8</v>
      </c>
      <c r="D620" s="1" t="str">
        <f>VLOOKUP(C620,HABITATS!$F$2:$G$13,2,FALSE)</f>
        <v>HABITATS COMPLEX 8</v>
      </c>
      <c r="E620" s="1" t="str">
        <f t="shared" si="16"/>
        <v>HABITATS COMPLEX 8ACTIVITY CATEGORY 7 62</v>
      </c>
      <c r="F620" s="3">
        <f>VLOOKUP($B620,'HABITATS COMPLEX 8'!$B$15:$I$124,F$1,FALSE)</f>
        <v>0</v>
      </c>
      <c r="G620" s="3">
        <f>VLOOKUP($B620,'HABITATS COMPLEX 8'!$B$15:$I$124,G$1,FALSE)</f>
        <v>0</v>
      </c>
      <c r="H620" s="3">
        <f>VLOOKUP($B620,'HABITATS COMPLEX 8'!$B$15:$I$124,H$1,FALSE)</f>
        <v>0</v>
      </c>
      <c r="I620" s="3">
        <f>VLOOKUP($B620,'HABITATS COMPLEX 8'!$B$15:$I$124,I$1,FALSE)</f>
        <v>0</v>
      </c>
      <c r="J620" s="3">
        <f>VLOOKUP($B620,'HABITATS COMPLEX 8'!$B$15:$I$124,J$1,FALSE)</f>
        <v>0</v>
      </c>
      <c r="K620" s="3">
        <f>VLOOKUP($B620,'HABITATS COMPLEX 8'!$B$15:$I$124,K$1,FALSE)</f>
        <v>0</v>
      </c>
      <c r="L620" s="3" t="str">
        <f>VLOOKUP($B620,'HABITATS COMPLEX 8'!$B$15:$I$124,L$1,FALSE)</f>
        <v/>
      </c>
    </row>
    <row r="621" spans="1:12" ht="15.75" customHeight="1">
      <c r="A621">
        <f t="shared" si="17"/>
        <v>62</v>
      </c>
      <c r="B621" t="str">
        <f>VLOOKUP(A621,ACTIVITIES!$B$2:$C$110,2,FALSE)</f>
        <v>ACTIVITY CATEGORY 7 62</v>
      </c>
      <c r="C621" s="1">
        <v>9</v>
      </c>
      <c r="D621" s="1" t="str">
        <f>VLOOKUP(C621,HABITATS!$F$2:$G$13,2,FALSE)</f>
        <v>HABITATS COMPLEX 9</v>
      </c>
      <c r="E621" s="1" t="str">
        <f t="shared" si="16"/>
        <v>HABITATS COMPLEX 9ACTIVITY CATEGORY 7 62</v>
      </c>
      <c r="F621" s="3">
        <f>VLOOKUP($B621,'HABITATS COMPLEX 9'!$B$15:$I$124,F$1,FALSE)</f>
        <v>0</v>
      </c>
      <c r="G621" s="3">
        <f>VLOOKUP($B621,'HABITATS COMPLEX 9'!$B$15:$I$124,G$1,FALSE)</f>
        <v>0</v>
      </c>
      <c r="H621" s="3">
        <f>VLOOKUP($B621,'HABITATS COMPLEX 9'!$B$15:$I$124,H$1,FALSE)</f>
        <v>0</v>
      </c>
      <c r="I621" s="3">
        <f>VLOOKUP($B621,'HABITATS COMPLEX 9'!$B$15:$I$124,I$1,FALSE)</f>
        <v>0</v>
      </c>
      <c r="J621" s="3">
        <f>VLOOKUP($B621,'HABITATS COMPLEX 9'!$B$15:$I$124,J$1,FALSE)</f>
        <v>0</v>
      </c>
      <c r="K621" s="3">
        <f>VLOOKUP($B621,'HABITATS COMPLEX 9'!$B$15:$I$124,K$1,FALSE)</f>
        <v>0</v>
      </c>
      <c r="L621" s="3" t="str">
        <f>VLOOKUP($B621,'HABITATS COMPLEX 9'!$B$15:$I$124,L$1,FALSE)</f>
        <v/>
      </c>
    </row>
    <row r="622" spans="1:12" ht="15.75" customHeight="1">
      <c r="A622">
        <f t="shared" si="17"/>
        <v>62</v>
      </c>
      <c r="B622" t="str">
        <f>VLOOKUP(A622,ACTIVITIES!$B$2:$C$110,2,FALSE)</f>
        <v>ACTIVITY CATEGORY 7 62</v>
      </c>
      <c r="C622" s="1">
        <v>10</v>
      </c>
      <c r="D622" s="1" t="str">
        <f>VLOOKUP(C622,HABITATS!$F$2:$G$13,2,FALSE)</f>
        <v>HABITATS COMPLEX 10</v>
      </c>
      <c r="E622" s="1" t="str">
        <f t="shared" si="16"/>
        <v>HABITATS COMPLEX 10ACTIVITY CATEGORY 7 62</v>
      </c>
      <c r="F622" s="3">
        <f>VLOOKUP($B622,'HABITATS COMPLEX 10'!$B$15:$I$124,F$1,FALSE)</f>
        <v>0</v>
      </c>
      <c r="G622" s="3">
        <f>VLOOKUP($B622,'HABITATS COMPLEX 10'!$B$15:$I$124,G$1,FALSE)</f>
        <v>0</v>
      </c>
      <c r="H622" s="3">
        <f>VLOOKUP($B622,'HABITATS COMPLEX 10'!$B$15:$I$124,H$1,FALSE)</f>
        <v>0</v>
      </c>
      <c r="I622" s="3">
        <f>VLOOKUP($B622,'HABITATS COMPLEX 10'!$B$15:$I$124,I$1,FALSE)</f>
        <v>0</v>
      </c>
      <c r="J622" s="3">
        <f>VLOOKUP($B622,'HABITATS COMPLEX 10'!$B$15:$I$124,J$1,FALSE)</f>
        <v>0</v>
      </c>
      <c r="K622" s="3">
        <f>VLOOKUP($B622,'HABITATS COMPLEX 10'!$B$15:$I$124,K$1,FALSE)</f>
        <v>0</v>
      </c>
      <c r="L622" s="3" t="str">
        <f>VLOOKUP($B622,'HABITATS COMPLEX 10'!$B$15:$I$124,L$1,FALSE)</f>
        <v/>
      </c>
    </row>
    <row r="623" spans="1:12" ht="15.75" customHeight="1">
      <c r="A623">
        <f t="shared" si="17"/>
        <v>63</v>
      </c>
      <c r="B623" t="str">
        <f>VLOOKUP(A623,ACTIVITIES!$B$2:$C$110,2,FALSE)</f>
        <v>ACTIVITY CATEGORY 7 63</v>
      </c>
      <c r="C623" s="1">
        <v>1</v>
      </c>
      <c r="D623" s="1" t="str">
        <f>VLOOKUP(C623,HABITATS!$F$2:$G$13,2,FALSE)</f>
        <v>Coastal Uplands</v>
      </c>
      <c r="E623" s="1" t="str">
        <f t="shared" si="16"/>
        <v>Coastal UplandsACTIVITY CATEGORY 7 63</v>
      </c>
      <c r="F623" s="3">
        <f>VLOOKUP($B623,'COASTAL UPLANDS'!$B$15:$I$124,F$1,FALSE)</f>
        <v>0</v>
      </c>
      <c r="G623" s="3">
        <f>VLOOKUP($B623,'COASTAL UPLANDS'!$B$15:$I$124,G$1,FALSE)</f>
        <v>0</v>
      </c>
      <c r="H623" s="3">
        <f>VLOOKUP($B623,'COASTAL UPLANDS'!$B$15:$I$124,H$1,FALSE)</f>
        <v>0</v>
      </c>
      <c r="I623" s="3">
        <f>VLOOKUP($B623,'COASTAL UPLANDS'!$B$15:$I$124,I$1,FALSE)</f>
        <v>0</v>
      </c>
      <c r="J623" s="3">
        <f>VLOOKUP($B623,'COASTAL UPLANDS'!$B$15:$I$124,J$1,FALSE)</f>
        <v>0</v>
      </c>
      <c r="K623" s="3">
        <f>VLOOKUP($B623,'COASTAL UPLANDS'!$B$15:$I$124,K$1,FALSE)</f>
        <v>0</v>
      </c>
      <c r="L623" s="3" t="str">
        <f>VLOOKUP($B623,'COASTAL UPLANDS'!$B$15:$I$124,L$1,FALSE)</f>
        <v/>
      </c>
    </row>
    <row r="624" spans="1:12" ht="15.75" customHeight="1">
      <c r="A624">
        <f t="shared" si="17"/>
        <v>63</v>
      </c>
      <c r="B624" t="str">
        <f>VLOOKUP(A624,ACTIVITIES!$B$2:$C$110,2,FALSE)</f>
        <v>ACTIVITY CATEGORY 7 63</v>
      </c>
      <c r="C624" s="1">
        <v>2</v>
      </c>
      <c r="D624" s="1" t="str">
        <f>VLOOKUP(C624,HABITATS!$F$2:$G$13,2,FALSE)</f>
        <v>Beaches &amp; Dunes</v>
      </c>
      <c r="E624" s="1" t="str">
        <f t="shared" si="16"/>
        <v>Beaches &amp; DunesACTIVITY CATEGORY 7 63</v>
      </c>
      <c r="F624" s="3">
        <f>VLOOKUP($B624,'BEACHES &amp; DUNES'!$B$15:$I$124,F$1,FALSE)</f>
        <v>0</v>
      </c>
      <c r="G624" s="3">
        <f>VLOOKUP($B624,'BEACHES &amp; DUNES'!$B$15:$I$124,G$1,FALSE)</f>
        <v>0</v>
      </c>
      <c r="H624" s="3">
        <f>VLOOKUP($B624,'BEACHES &amp; DUNES'!$B$15:$I$124,H$1,FALSE)</f>
        <v>0</v>
      </c>
      <c r="I624" s="3">
        <f>VLOOKUP($B624,'BEACHES &amp; DUNES'!$B$15:$I$124,I$1,FALSE)</f>
        <v>0</v>
      </c>
      <c r="J624" s="3">
        <f>VLOOKUP($B624,'BEACHES &amp; DUNES'!$B$15:$I$124,J$1,FALSE)</f>
        <v>0</v>
      </c>
      <c r="K624" s="3">
        <f>VLOOKUP($B624,'BEACHES &amp; DUNES'!$B$15:$I$124,K$1,FALSE)</f>
        <v>0</v>
      </c>
      <c r="L624" s="3" t="str">
        <f>VLOOKUP($B624,'BEACHES &amp; DUNES'!$B$15:$I$124,L$1,FALSE)</f>
        <v/>
      </c>
    </row>
    <row r="625" spans="1:12" ht="15.75" customHeight="1">
      <c r="A625">
        <f t="shared" si="17"/>
        <v>63</v>
      </c>
      <c r="B625" t="str">
        <f>VLOOKUP(A625,ACTIVITIES!$B$2:$C$110,2,FALSE)</f>
        <v>ACTIVITY CATEGORY 7 63</v>
      </c>
      <c r="C625" s="1">
        <v>3</v>
      </c>
      <c r="D625" s="1" t="str">
        <f>VLOOKUP(C625,HABITATS!$F$2:$G$13,2,FALSE)</f>
        <v>Tidal flats &amp; Rocky Intertidal</v>
      </c>
      <c r="E625" s="1" t="str">
        <f t="shared" si="16"/>
        <v>Tidal flats &amp; Rocky IntertidalACTIVITY CATEGORY 7 63</v>
      </c>
      <c r="F625" s="3">
        <f>VLOOKUP($B625,'TIDAL FLATS &amp; ROCKY INTERTIDAL'!$B$15:$I$124,F$1,FALSE)</f>
        <v>0</v>
      </c>
      <c r="G625" s="3">
        <f>VLOOKUP($B625,'TIDAL FLATS &amp; ROCKY INTERTIDAL'!$B$15:$I$124,G$1,FALSE)</f>
        <v>0</v>
      </c>
      <c r="H625" s="3">
        <f>VLOOKUP($B625,'TIDAL FLATS &amp; ROCKY INTERTIDAL'!$B$15:$I$124,H$1,FALSE)</f>
        <v>0</v>
      </c>
      <c r="I625" s="3">
        <f>VLOOKUP($B625,'TIDAL FLATS &amp; ROCKY INTERTIDAL'!$B$15:$I$124,I$1,FALSE)</f>
        <v>0</v>
      </c>
      <c r="J625" s="3">
        <f>VLOOKUP($B625,'TIDAL FLATS &amp; ROCKY INTERTIDAL'!$B$15:$I$124,J$1,FALSE)</f>
        <v>0</v>
      </c>
      <c r="K625" s="3">
        <f>VLOOKUP($B625,'TIDAL FLATS &amp; ROCKY INTERTIDAL'!$B$15:$I$124,K$1,FALSE)</f>
        <v>0</v>
      </c>
      <c r="L625" s="3" t="str">
        <f>VLOOKUP($B625,'TIDAL FLATS &amp; ROCKY INTERTIDAL'!$B$15:$I$124,L$1,FALSE)</f>
        <v/>
      </c>
    </row>
    <row r="626" spans="1:12" ht="15.75" customHeight="1">
      <c r="A626">
        <f t="shared" si="17"/>
        <v>63</v>
      </c>
      <c r="B626" t="str">
        <f>VLOOKUP(A626,ACTIVITIES!$B$2:$C$110,2,FALSE)</f>
        <v>ACTIVITY CATEGORY 7 63</v>
      </c>
      <c r="C626" s="1">
        <v>4</v>
      </c>
      <c r="D626" s="1" t="str">
        <f>VLOOKUP(C626,HABITATS!$F$2:$G$13,2,FALSE)</f>
        <v>Marshes</v>
      </c>
      <c r="E626" s="1" t="str">
        <f t="shared" si="16"/>
        <v>MarshesACTIVITY CATEGORY 7 63</v>
      </c>
      <c r="F626" s="3">
        <f>VLOOKUP($B626,MARSHES!$B$15:$I$124,F$1,FALSE)</f>
        <v>0</v>
      </c>
      <c r="G626" s="3">
        <f>VLOOKUP($B626,MARSHES!$B$15:$I$124,G$1,FALSE)</f>
        <v>0</v>
      </c>
      <c r="H626" s="3">
        <f>VLOOKUP($B626,MARSHES!$B$15:$I$124,H$1,FALSE)</f>
        <v>0</v>
      </c>
      <c r="I626" s="3">
        <f>VLOOKUP($B626,MARSHES!$B$15:$I$124,I$1,FALSE)</f>
        <v>0</v>
      </c>
      <c r="J626" s="3">
        <f>VLOOKUP($B626,MARSHES!$B$15:$I$124,J$1,FALSE)</f>
        <v>0</v>
      </c>
      <c r="K626" s="3">
        <f>VLOOKUP($B626,MARSHES!$B$15:$I$124,K$1,FALSE)</f>
        <v>0</v>
      </c>
      <c r="L626" s="3" t="str">
        <f>VLOOKUP($B626,MARSHES!$B$15:$I$124,L$1,FALSE)</f>
        <v/>
      </c>
    </row>
    <row r="627" spans="1:12" ht="15.75" customHeight="1">
      <c r="A627">
        <f t="shared" si="17"/>
        <v>63</v>
      </c>
      <c r="B627" t="str">
        <f>VLOOKUP(A627,ACTIVITIES!$B$2:$C$110,2,FALSE)</f>
        <v>ACTIVITY CATEGORY 7 63</v>
      </c>
      <c r="C627" s="1">
        <v>5</v>
      </c>
      <c r="D627" s="1" t="str">
        <f>VLOOKUP(C627,HABITATS!$F$2:$G$13,2,FALSE)</f>
        <v>Submersed Habitats</v>
      </c>
      <c r="E627" s="1" t="str">
        <f t="shared" si="16"/>
        <v>Submersed HabitatsACTIVITY CATEGORY 7 63</v>
      </c>
      <c r="F627" s="3">
        <f>VLOOKUP($B627,'SUBMERSED HABITATS'!$B$15:$I$124,F$1,FALSE)</f>
        <v>0</v>
      </c>
      <c r="G627" s="3">
        <f>VLOOKUP($B627,'SUBMERSED HABITATS'!$B$15:$I$124,G$1,FALSE)</f>
        <v>0</v>
      </c>
      <c r="H627" s="3">
        <f>VLOOKUP($B627,'SUBMERSED HABITATS'!$B$15:$I$124,H$1,FALSE)</f>
        <v>0</v>
      </c>
      <c r="I627" s="3">
        <f>VLOOKUP($B627,'SUBMERSED HABITATS'!$B$15:$I$124,I$1,FALSE)</f>
        <v>0</v>
      </c>
      <c r="J627" s="3">
        <f>VLOOKUP($B627,'SUBMERSED HABITATS'!$B$15:$I$124,J$1,FALSE)</f>
        <v>0</v>
      </c>
      <c r="K627" s="3">
        <f>VLOOKUP($B627,'SUBMERSED HABITATS'!$B$15:$I$124,K$1,FALSE)</f>
        <v>0</v>
      </c>
      <c r="L627" s="3" t="str">
        <f>VLOOKUP($B627,'SUBMERSED HABITATS'!$B$15:$I$124,L$1,FALSE)</f>
        <v/>
      </c>
    </row>
    <row r="628" spans="1:12" ht="15.75" customHeight="1">
      <c r="A628">
        <f t="shared" si="17"/>
        <v>63</v>
      </c>
      <c r="B628" t="str">
        <f>VLOOKUP(A628,ACTIVITIES!$B$2:$C$110,2,FALSE)</f>
        <v>ACTIVITY CATEGORY 7 63</v>
      </c>
      <c r="C628" s="1">
        <v>6</v>
      </c>
      <c r="D628" s="1" t="str">
        <f>VLOOKUP(C628,HABITATS!$F$2:$G$13,2,FALSE)</f>
        <v>HABITATS COMPLEX 6</v>
      </c>
      <c r="E628" s="1" t="str">
        <f t="shared" si="16"/>
        <v>HABITATS COMPLEX 6ACTIVITY CATEGORY 7 63</v>
      </c>
      <c r="F628" s="3">
        <f>VLOOKUP($B628,'HABITATS COMPLEX 6'!$B$15:$I$124,F$1,FALSE)</f>
        <v>0</v>
      </c>
      <c r="G628" s="3">
        <f>VLOOKUP($B628,'HABITATS COMPLEX 6'!$B$15:$I$124,G$1,FALSE)</f>
        <v>0</v>
      </c>
      <c r="H628" s="3">
        <f>VLOOKUP($B628,'HABITATS COMPLEX 6'!$B$15:$I$124,H$1,FALSE)</f>
        <v>0</v>
      </c>
      <c r="I628" s="3">
        <f>VLOOKUP($B628,'HABITATS COMPLEX 6'!$B$15:$I$124,I$1,FALSE)</f>
        <v>0</v>
      </c>
      <c r="J628" s="3">
        <f>VLOOKUP($B628,'HABITATS COMPLEX 6'!$B$15:$I$124,J$1,FALSE)</f>
        <v>0</v>
      </c>
      <c r="K628" s="3">
        <f>VLOOKUP($B628,'HABITATS COMPLEX 6'!$B$15:$I$124,K$1,FALSE)</f>
        <v>0</v>
      </c>
      <c r="L628" s="3" t="str">
        <f>VLOOKUP($B628,'HABITATS COMPLEX 6'!$B$15:$I$124,L$1,FALSE)</f>
        <v/>
      </c>
    </row>
    <row r="629" spans="1:12" ht="15.75" customHeight="1">
      <c r="A629">
        <f t="shared" si="17"/>
        <v>63</v>
      </c>
      <c r="B629" t="str">
        <f>VLOOKUP(A629,ACTIVITIES!$B$2:$C$110,2,FALSE)</f>
        <v>ACTIVITY CATEGORY 7 63</v>
      </c>
      <c r="C629" s="1">
        <v>7</v>
      </c>
      <c r="D629" s="1" t="str">
        <f>VLOOKUP(C629,HABITATS!$F$2:$G$13,2,FALSE)</f>
        <v>HABITATS COMPLEX 7</v>
      </c>
      <c r="E629" s="1" t="str">
        <f t="shared" ref="E629:E692" si="18">D629&amp;B629</f>
        <v>HABITATS COMPLEX 7ACTIVITY CATEGORY 7 63</v>
      </c>
      <c r="F629" s="3">
        <f>VLOOKUP($B629,'HABITATS COMPLEX 7'!$B$15:$I$124,F$1,FALSE)</f>
        <v>0</v>
      </c>
      <c r="G629" s="3">
        <f>VLOOKUP($B629,'HABITATS COMPLEX 7'!$B$15:$I$124,G$1,FALSE)</f>
        <v>0</v>
      </c>
      <c r="H629" s="3">
        <f>VLOOKUP($B629,'HABITATS COMPLEX 7'!$B$15:$I$124,H$1,FALSE)</f>
        <v>0</v>
      </c>
      <c r="I629" s="3">
        <f>VLOOKUP($B629,'HABITATS COMPLEX 7'!$B$15:$I$124,I$1,FALSE)</f>
        <v>0</v>
      </c>
      <c r="J629" s="3">
        <f>VLOOKUP($B629,'HABITATS COMPLEX 7'!$B$15:$I$124,J$1,FALSE)</f>
        <v>0</v>
      </c>
      <c r="K629" s="3">
        <f>VLOOKUP($B629,'HABITATS COMPLEX 7'!$B$15:$I$124,K$1,FALSE)</f>
        <v>0</v>
      </c>
      <c r="L629" s="3" t="str">
        <f>VLOOKUP($B629,'HABITATS COMPLEX 7'!$B$15:$I$124,L$1,FALSE)</f>
        <v/>
      </c>
    </row>
    <row r="630" spans="1:12" ht="15.75" customHeight="1">
      <c r="A630">
        <f t="shared" si="17"/>
        <v>63</v>
      </c>
      <c r="B630" t="str">
        <f>VLOOKUP(A630,ACTIVITIES!$B$2:$C$110,2,FALSE)</f>
        <v>ACTIVITY CATEGORY 7 63</v>
      </c>
      <c r="C630" s="1">
        <v>8</v>
      </c>
      <c r="D630" s="1" t="str">
        <f>VLOOKUP(C630,HABITATS!$F$2:$G$13,2,FALSE)</f>
        <v>HABITATS COMPLEX 8</v>
      </c>
      <c r="E630" s="1" t="str">
        <f t="shared" si="18"/>
        <v>HABITATS COMPLEX 8ACTIVITY CATEGORY 7 63</v>
      </c>
      <c r="F630" s="3">
        <f>VLOOKUP($B630,'HABITATS COMPLEX 8'!$B$15:$I$124,F$1,FALSE)</f>
        <v>0</v>
      </c>
      <c r="G630" s="3">
        <f>VLOOKUP($B630,'HABITATS COMPLEX 8'!$B$15:$I$124,G$1,FALSE)</f>
        <v>0</v>
      </c>
      <c r="H630" s="3">
        <f>VLOOKUP($B630,'HABITATS COMPLEX 8'!$B$15:$I$124,H$1,FALSE)</f>
        <v>0</v>
      </c>
      <c r="I630" s="3">
        <f>VLOOKUP($B630,'HABITATS COMPLEX 8'!$B$15:$I$124,I$1,FALSE)</f>
        <v>0</v>
      </c>
      <c r="J630" s="3">
        <f>VLOOKUP($B630,'HABITATS COMPLEX 8'!$B$15:$I$124,J$1,FALSE)</f>
        <v>0</v>
      </c>
      <c r="K630" s="3">
        <f>VLOOKUP($B630,'HABITATS COMPLEX 8'!$B$15:$I$124,K$1,FALSE)</f>
        <v>0</v>
      </c>
      <c r="L630" s="3" t="str">
        <f>VLOOKUP($B630,'HABITATS COMPLEX 8'!$B$15:$I$124,L$1,FALSE)</f>
        <v/>
      </c>
    </row>
    <row r="631" spans="1:12" ht="15.75" customHeight="1">
      <c r="A631">
        <f t="shared" si="17"/>
        <v>63</v>
      </c>
      <c r="B631" t="str">
        <f>VLOOKUP(A631,ACTIVITIES!$B$2:$C$110,2,FALSE)</f>
        <v>ACTIVITY CATEGORY 7 63</v>
      </c>
      <c r="C631" s="1">
        <v>9</v>
      </c>
      <c r="D631" s="1" t="str">
        <f>VLOOKUP(C631,HABITATS!$F$2:$G$13,2,FALSE)</f>
        <v>HABITATS COMPLEX 9</v>
      </c>
      <c r="E631" s="1" t="str">
        <f t="shared" si="18"/>
        <v>HABITATS COMPLEX 9ACTIVITY CATEGORY 7 63</v>
      </c>
      <c r="F631" s="3">
        <f>VLOOKUP($B631,'HABITATS COMPLEX 9'!$B$15:$I$124,F$1,FALSE)</f>
        <v>0</v>
      </c>
      <c r="G631" s="3">
        <f>VLOOKUP($B631,'HABITATS COMPLEX 9'!$B$15:$I$124,G$1,FALSE)</f>
        <v>0</v>
      </c>
      <c r="H631" s="3">
        <f>VLOOKUP($B631,'HABITATS COMPLEX 9'!$B$15:$I$124,H$1,FALSE)</f>
        <v>0</v>
      </c>
      <c r="I631" s="3">
        <f>VLOOKUP($B631,'HABITATS COMPLEX 9'!$B$15:$I$124,I$1,FALSE)</f>
        <v>0</v>
      </c>
      <c r="J631" s="3">
        <f>VLOOKUP($B631,'HABITATS COMPLEX 9'!$B$15:$I$124,J$1,FALSE)</f>
        <v>0</v>
      </c>
      <c r="K631" s="3">
        <f>VLOOKUP($B631,'HABITATS COMPLEX 9'!$B$15:$I$124,K$1,FALSE)</f>
        <v>0</v>
      </c>
      <c r="L631" s="3" t="str">
        <f>VLOOKUP($B631,'HABITATS COMPLEX 9'!$B$15:$I$124,L$1,FALSE)</f>
        <v/>
      </c>
    </row>
    <row r="632" spans="1:12" ht="15.75" customHeight="1">
      <c r="A632">
        <f t="shared" si="17"/>
        <v>63</v>
      </c>
      <c r="B632" t="str">
        <f>VLOOKUP(A632,ACTIVITIES!$B$2:$C$110,2,FALSE)</f>
        <v>ACTIVITY CATEGORY 7 63</v>
      </c>
      <c r="C632" s="1">
        <v>10</v>
      </c>
      <c r="D632" s="1" t="str">
        <f>VLOOKUP(C632,HABITATS!$F$2:$G$13,2,FALSE)</f>
        <v>HABITATS COMPLEX 10</v>
      </c>
      <c r="E632" s="1" t="str">
        <f t="shared" si="18"/>
        <v>HABITATS COMPLEX 10ACTIVITY CATEGORY 7 63</v>
      </c>
      <c r="F632" s="3">
        <f>VLOOKUP($B632,'HABITATS COMPLEX 10'!$B$15:$I$124,F$1,FALSE)</f>
        <v>0</v>
      </c>
      <c r="G632" s="3">
        <f>VLOOKUP($B632,'HABITATS COMPLEX 10'!$B$15:$I$124,G$1,FALSE)</f>
        <v>0</v>
      </c>
      <c r="H632" s="3">
        <f>VLOOKUP($B632,'HABITATS COMPLEX 10'!$B$15:$I$124,H$1,FALSE)</f>
        <v>0</v>
      </c>
      <c r="I632" s="3">
        <f>VLOOKUP($B632,'HABITATS COMPLEX 10'!$B$15:$I$124,I$1,FALSE)</f>
        <v>0</v>
      </c>
      <c r="J632" s="3">
        <f>VLOOKUP($B632,'HABITATS COMPLEX 10'!$B$15:$I$124,J$1,FALSE)</f>
        <v>0</v>
      </c>
      <c r="K632" s="3">
        <f>VLOOKUP($B632,'HABITATS COMPLEX 10'!$B$15:$I$124,K$1,FALSE)</f>
        <v>0</v>
      </c>
      <c r="L632" s="3" t="str">
        <f>VLOOKUP($B632,'HABITATS COMPLEX 10'!$B$15:$I$124,L$1,FALSE)</f>
        <v/>
      </c>
    </row>
    <row r="633" spans="1:12" ht="15.75" customHeight="1">
      <c r="A633">
        <f t="shared" si="17"/>
        <v>64</v>
      </c>
      <c r="B633" t="str">
        <f>VLOOKUP(A633,ACTIVITIES!$B$2:$C$110,2,FALSE)</f>
        <v>ACTIVITY CATEGORY 7 64</v>
      </c>
      <c r="C633" s="1">
        <v>1</v>
      </c>
      <c r="D633" s="1" t="str">
        <f>VLOOKUP(C633,HABITATS!$F$2:$G$13,2,FALSE)</f>
        <v>Coastal Uplands</v>
      </c>
      <c r="E633" s="1" t="str">
        <f t="shared" si="18"/>
        <v>Coastal UplandsACTIVITY CATEGORY 7 64</v>
      </c>
      <c r="F633" s="3">
        <f>VLOOKUP($B633,'COASTAL UPLANDS'!$B$15:$I$124,F$1,FALSE)</f>
        <v>0</v>
      </c>
      <c r="G633" s="3">
        <f>VLOOKUP($B633,'COASTAL UPLANDS'!$B$15:$I$124,G$1,FALSE)</f>
        <v>0</v>
      </c>
      <c r="H633" s="3">
        <f>VLOOKUP($B633,'COASTAL UPLANDS'!$B$15:$I$124,H$1,FALSE)</f>
        <v>0</v>
      </c>
      <c r="I633" s="3">
        <f>VLOOKUP($B633,'COASTAL UPLANDS'!$B$15:$I$124,I$1,FALSE)</f>
        <v>0</v>
      </c>
      <c r="J633" s="3">
        <f>VLOOKUP($B633,'COASTAL UPLANDS'!$B$15:$I$124,J$1,FALSE)</f>
        <v>0</v>
      </c>
      <c r="K633" s="3">
        <f>VLOOKUP($B633,'COASTAL UPLANDS'!$B$15:$I$124,K$1,FALSE)</f>
        <v>0</v>
      </c>
      <c r="L633" s="3" t="str">
        <f>VLOOKUP($B633,'COASTAL UPLANDS'!$B$15:$I$124,L$1,FALSE)</f>
        <v/>
      </c>
    </row>
    <row r="634" spans="1:12" ht="15.75" customHeight="1">
      <c r="A634">
        <f t="shared" si="17"/>
        <v>64</v>
      </c>
      <c r="B634" t="str">
        <f>VLOOKUP(A634,ACTIVITIES!$B$2:$C$110,2,FALSE)</f>
        <v>ACTIVITY CATEGORY 7 64</v>
      </c>
      <c r="C634" s="1">
        <v>2</v>
      </c>
      <c r="D634" s="1" t="str">
        <f>VLOOKUP(C634,HABITATS!$F$2:$G$13,2,FALSE)</f>
        <v>Beaches &amp; Dunes</v>
      </c>
      <c r="E634" s="1" t="str">
        <f t="shared" si="18"/>
        <v>Beaches &amp; DunesACTIVITY CATEGORY 7 64</v>
      </c>
      <c r="F634" s="3">
        <f>VLOOKUP($B634,'BEACHES &amp; DUNES'!$B$15:$I$124,F$1,FALSE)</f>
        <v>0</v>
      </c>
      <c r="G634" s="3">
        <f>VLOOKUP($B634,'BEACHES &amp; DUNES'!$B$15:$I$124,G$1,FALSE)</f>
        <v>0</v>
      </c>
      <c r="H634" s="3">
        <f>VLOOKUP($B634,'BEACHES &amp; DUNES'!$B$15:$I$124,H$1,FALSE)</f>
        <v>0</v>
      </c>
      <c r="I634" s="3">
        <f>VLOOKUP($B634,'BEACHES &amp; DUNES'!$B$15:$I$124,I$1,FALSE)</f>
        <v>0</v>
      </c>
      <c r="J634" s="3">
        <f>VLOOKUP($B634,'BEACHES &amp; DUNES'!$B$15:$I$124,J$1,FALSE)</f>
        <v>0</v>
      </c>
      <c r="K634" s="3">
        <f>VLOOKUP($B634,'BEACHES &amp; DUNES'!$B$15:$I$124,K$1,FALSE)</f>
        <v>0</v>
      </c>
      <c r="L634" s="3" t="str">
        <f>VLOOKUP($B634,'BEACHES &amp; DUNES'!$B$15:$I$124,L$1,FALSE)</f>
        <v/>
      </c>
    </row>
    <row r="635" spans="1:12" ht="15.75" customHeight="1">
      <c r="A635">
        <f t="shared" si="17"/>
        <v>64</v>
      </c>
      <c r="B635" t="str">
        <f>VLOOKUP(A635,ACTIVITIES!$B$2:$C$110,2,FALSE)</f>
        <v>ACTIVITY CATEGORY 7 64</v>
      </c>
      <c r="C635" s="1">
        <v>3</v>
      </c>
      <c r="D635" s="1" t="str">
        <f>VLOOKUP(C635,HABITATS!$F$2:$G$13,2,FALSE)</f>
        <v>Tidal flats &amp; Rocky Intertidal</v>
      </c>
      <c r="E635" s="1" t="str">
        <f t="shared" si="18"/>
        <v>Tidal flats &amp; Rocky IntertidalACTIVITY CATEGORY 7 64</v>
      </c>
      <c r="F635" s="3">
        <f>VLOOKUP($B635,'TIDAL FLATS &amp; ROCKY INTERTIDAL'!$B$15:$I$124,F$1,FALSE)</f>
        <v>0</v>
      </c>
      <c r="G635" s="3">
        <f>VLOOKUP($B635,'TIDAL FLATS &amp; ROCKY INTERTIDAL'!$B$15:$I$124,G$1,FALSE)</f>
        <v>0</v>
      </c>
      <c r="H635" s="3">
        <f>VLOOKUP($B635,'TIDAL FLATS &amp; ROCKY INTERTIDAL'!$B$15:$I$124,H$1,FALSE)</f>
        <v>0</v>
      </c>
      <c r="I635" s="3">
        <f>VLOOKUP($B635,'TIDAL FLATS &amp; ROCKY INTERTIDAL'!$B$15:$I$124,I$1,FALSE)</f>
        <v>0</v>
      </c>
      <c r="J635" s="3">
        <f>VLOOKUP($B635,'TIDAL FLATS &amp; ROCKY INTERTIDAL'!$B$15:$I$124,J$1,FALSE)</f>
        <v>0</v>
      </c>
      <c r="K635" s="3">
        <f>VLOOKUP($B635,'TIDAL FLATS &amp; ROCKY INTERTIDAL'!$B$15:$I$124,K$1,FALSE)</f>
        <v>0</v>
      </c>
      <c r="L635" s="3" t="str">
        <f>VLOOKUP($B635,'TIDAL FLATS &amp; ROCKY INTERTIDAL'!$B$15:$I$124,L$1,FALSE)</f>
        <v/>
      </c>
    </row>
    <row r="636" spans="1:12" ht="15.75" customHeight="1">
      <c r="A636">
        <f t="shared" si="17"/>
        <v>64</v>
      </c>
      <c r="B636" t="str">
        <f>VLOOKUP(A636,ACTIVITIES!$B$2:$C$110,2,FALSE)</f>
        <v>ACTIVITY CATEGORY 7 64</v>
      </c>
      <c r="C636" s="1">
        <v>4</v>
      </c>
      <c r="D636" s="1" t="str">
        <f>VLOOKUP(C636,HABITATS!$F$2:$G$13,2,FALSE)</f>
        <v>Marshes</v>
      </c>
      <c r="E636" s="1" t="str">
        <f t="shared" si="18"/>
        <v>MarshesACTIVITY CATEGORY 7 64</v>
      </c>
      <c r="F636" s="3">
        <f>VLOOKUP($B636,MARSHES!$B$15:$I$124,F$1,FALSE)</f>
        <v>0</v>
      </c>
      <c r="G636" s="3">
        <f>VLOOKUP($B636,MARSHES!$B$15:$I$124,G$1,FALSE)</f>
        <v>0</v>
      </c>
      <c r="H636" s="3">
        <f>VLOOKUP($B636,MARSHES!$B$15:$I$124,H$1,FALSE)</f>
        <v>0</v>
      </c>
      <c r="I636" s="3">
        <f>VLOOKUP($B636,MARSHES!$B$15:$I$124,I$1,FALSE)</f>
        <v>0</v>
      </c>
      <c r="J636" s="3">
        <f>VLOOKUP($B636,MARSHES!$B$15:$I$124,J$1,FALSE)</f>
        <v>0</v>
      </c>
      <c r="K636" s="3">
        <f>VLOOKUP($B636,MARSHES!$B$15:$I$124,K$1,FALSE)</f>
        <v>0</v>
      </c>
      <c r="L636" s="3" t="str">
        <f>VLOOKUP($B636,MARSHES!$B$15:$I$124,L$1,FALSE)</f>
        <v/>
      </c>
    </row>
    <row r="637" spans="1:12" ht="15.75" customHeight="1">
      <c r="A637">
        <f t="shared" si="17"/>
        <v>64</v>
      </c>
      <c r="B637" t="str">
        <f>VLOOKUP(A637,ACTIVITIES!$B$2:$C$110,2,FALSE)</f>
        <v>ACTIVITY CATEGORY 7 64</v>
      </c>
      <c r="C637" s="1">
        <v>5</v>
      </c>
      <c r="D637" s="1" t="str">
        <f>VLOOKUP(C637,HABITATS!$F$2:$G$13,2,FALSE)</f>
        <v>Submersed Habitats</v>
      </c>
      <c r="E637" s="1" t="str">
        <f t="shared" si="18"/>
        <v>Submersed HabitatsACTIVITY CATEGORY 7 64</v>
      </c>
      <c r="F637" s="3">
        <f>VLOOKUP($B637,'SUBMERSED HABITATS'!$B$15:$I$124,F$1,FALSE)</f>
        <v>0</v>
      </c>
      <c r="G637" s="3">
        <f>VLOOKUP($B637,'SUBMERSED HABITATS'!$B$15:$I$124,G$1,FALSE)</f>
        <v>0</v>
      </c>
      <c r="H637" s="3">
        <f>VLOOKUP($B637,'SUBMERSED HABITATS'!$B$15:$I$124,H$1,FALSE)</f>
        <v>0</v>
      </c>
      <c r="I637" s="3">
        <f>VLOOKUP($B637,'SUBMERSED HABITATS'!$B$15:$I$124,I$1,FALSE)</f>
        <v>0</v>
      </c>
      <c r="J637" s="3">
        <f>VLOOKUP($B637,'SUBMERSED HABITATS'!$B$15:$I$124,J$1,FALSE)</f>
        <v>0</v>
      </c>
      <c r="K637" s="3">
        <f>VLOOKUP($B637,'SUBMERSED HABITATS'!$B$15:$I$124,K$1,FALSE)</f>
        <v>0</v>
      </c>
      <c r="L637" s="3" t="str">
        <f>VLOOKUP($B637,'SUBMERSED HABITATS'!$B$15:$I$124,L$1,FALSE)</f>
        <v/>
      </c>
    </row>
    <row r="638" spans="1:12" ht="15.75" customHeight="1">
      <c r="A638">
        <f t="shared" si="17"/>
        <v>64</v>
      </c>
      <c r="B638" t="str">
        <f>VLOOKUP(A638,ACTIVITIES!$B$2:$C$110,2,FALSE)</f>
        <v>ACTIVITY CATEGORY 7 64</v>
      </c>
      <c r="C638" s="1">
        <v>6</v>
      </c>
      <c r="D638" s="1" t="str">
        <f>VLOOKUP(C638,HABITATS!$F$2:$G$13,2,FALSE)</f>
        <v>HABITATS COMPLEX 6</v>
      </c>
      <c r="E638" s="1" t="str">
        <f t="shared" si="18"/>
        <v>HABITATS COMPLEX 6ACTIVITY CATEGORY 7 64</v>
      </c>
      <c r="F638" s="3">
        <f>VLOOKUP($B638,'HABITATS COMPLEX 6'!$B$15:$I$124,F$1,FALSE)</f>
        <v>0</v>
      </c>
      <c r="G638" s="3">
        <f>VLOOKUP($B638,'HABITATS COMPLEX 6'!$B$15:$I$124,G$1,FALSE)</f>
        <v>0</v>
      </c>
      <c r="H638" s="3">
        <f>VLOOKUP($B638,'HABITATS COMPLEX 6'!$B$15:$I$124,H$1,FALSE)</f>
        <v>0</v>
      </c>
      <c r="I638" s="3">
        <f>VLOOKUP($B638,'HABITATS COMPLEX 6'!$B$15:$I$124,I$1,FALSE)</f>
        <v>0</v>
      </c>
      <c r="J638" s="3">
        <f>VLOOKUP($B638,'HABITATS COMPLEX 6'!$B$15:$I$124,J$1,FALSE)</f>
        <v>0</v>
      </c>
      <c r="K638" s="3">
        <f>VLOOKUP($B638,'HABITATS COMPLEX 6'!$B$15:$I$124,K$1,FALSE)</f>
        <v>0</v>
      </c>
      <c r="L638" s="3" t="str">
        <f>VLOOKUP($B638,'HABITATS COMPLEX 6'!$B$15:$I$124,L$1,FALSE)</f>
        <v/>
      </c>
    </row>
    <row r="639" spans="1:12" ht="15.75" customHeight="1">
      <c r="A639">
        <f t="shared" si="17"/>
        <v>64</v>
      </c>
      <c r="B639" t="str">
        <f>VLOOKUP(A639,ACTIVITIES!$B$2:$C$110,2,FALSE)</f>
        <v>ACTIVITY CATEGORY 7 64</v>
      </c>
      <c r="C639" s="1">
        <v>7</v>
      </c>
      <c r="D639" s="1" t="str">
        <f>VLOOKUP(C639,HABITATS!$F$2:$G$13,2,FALSE)</f>
        <v>HABITATS COMPLEX 7</v>
      </c>
      <c r="E639" s="1" t="str">
        <f t="shared" si="18"/>
        <v>HABITATS COMPLEX 7ACTIVITY CATEGORY 7 64</v>
      </c>
      <c r="F639" s="3">
        <f>VLOOKUP($B639,'HABITATS COMPLEX 7'!$B$15:$I$124,F$1,FALSE)</f>
        <v>0</v>
      </c>
      <c r="G639" s="3">
        <f>VLOOKUP($B639,'HABITATS COMPLEX 7'!$B$15:$I$124,G$1,FALSE)</f>
        <v>0</v>
      </c>
      <c r="H639" s="3">
        <f>VLOOKUP($B639,'HABITATS COMPLEX 7'!$B$15:$I$124,H$1,FALSE)</f>
        <v>0</v>
      </c>
      <c r="I639" s="3">
        <f>VLOOKUP($B639,'HABITATS COMPLEX 7'!$B$15:$I$124,I$1,FALSE)</f>
        <v>0</v>
      </c>
      <c r="J639" s="3">
        <f>VLOOKUP($B639,'HABITATS COMPLEX 7'!$B$15:$I$124,J$1,FALSE)</f>
        <v>0</v>
      </c>
      <c r="K639" s="3">
        <f>VLOOKUP($B639,'HABITATS COMPLEX 7'!$B$15:$I$124,K$1,FALSE)</f>
        <v>0</v>
      </c>
      <c r="L639" s="3" t="str">
        <f>VLOOKUP($B639,'HABITATS COMPLEX 7'!$B$15:$I$124,L$1,FALSE)</f>
        <v/>
      </c>
    </row>
    <row r="640" spans="1:12" ht="15.75" customHeight="1">
      <c r="A640">
        <f t="shared" si="17"/>
        <v>64</v>
      </c>
      <c r="B640" t="str">
        <f>VLOOKUP(A640,ACTIVITIES!$B$2:$C$110,2,FALSE)</f>
        <v>ACTIVITY CATEGORY 7 64</v>
      </c>
      <c r="C640" s="1">
        <v>8</v>
      </c>
      <c r="D640" s="1" t="str">
        <f>VLOOKUP(C640,HABITATS!$F$2:$G$13,2,FALSE)</f>
        <v>HABITATS COMPLEX 8</v>
      </c>
      <c r="E640" s="1" t="str">
        <f t="shared" si="18"/>
        <v>HABITATS COMPLEX 8ACTIVITY CATEGORY 7 64</v>
      </c>
      <c r="F640" s="3">
        <f>VLOOKUP($B640,'HABITATS COMPLEX 8'!$B$15:$I$124,F$1,FALSE)</f>
        <v>0</v>
      </c>
      <c r="G640" s="3">
        <f>VLOOKUP($B640,'HABITATS COMPLEX 8'!$B$15:$I$124,G$1,FALSE)</f>
        <v>0</v>
      </c>
      <c r="H640" s="3">
        <f>VLOOKUP($B640,'HABITATS COMPLEX 8'!$B$15:$I$124,H$1,FALSE)</f>
        <v>0</v>
      </c>
      <c r="I640" s="3">
        <f>VLOOKUP($B640,'HABITATS COMPLEX 8'!$B$15:$I$124,I$1,FALSE)</f>
        <v>0</v>
      </c>
      <c r="J640" s="3">
        <f>VLOOKUP($B640,'HABITATS COMPLEX 8'!$B$15:$I$124,J$1,FALSE)</f>
        <v>0</v>
      </c>
      <c r="K640" s="3">
        <f>VLOOKUP($B640,'HABITATS COMPLEX 8'!$B$15:$I$124,K$1,FALSE)</f>
        <v>0</v>
      </c>
      <c r="L640" s="3" t="str">
        <f>VLOOKUP($B640,'HABITATS COMPLEX 8'!$B$15:$I$124,L$1,FALSE)</f>
        <v/>
      </c>
    </row>
    <row r="641" spans="1:12" ht="15.75" customHeight="1">
      <c r="A641">
        <f t="shared" si="17"/>
        <v>64</v>
      </c>
      <c r="B641" t="str">
        <f>VLOOKUP(A641,ACTIVITIES!$B$2:$C$110,2,FALSE)</f>
        <v>ACTIVITY CATEGORY 7 64</v>
      </c>
      <c r="C641" s="1">
        <v>9</v>
      </c>
      <c r="D641" s="1" t="str">
        <f>VLOOKUP(C641,HABITATS!$F$2:$G$13,2,FALSE)</f>
        <v>HABITATS COMPLEX 9</v>
      </c>
      <c r="E641" s="1" t="str">
        <f t="shared" si="18"/>
        <v>HABITATS COMPLEX 9ACTIVITY CATEGORY 7 64</v>
      </c>
      <c r="F641" s="3">
        <f>VLOOKUP($B641,'HABITATS COMPLEX 9'!$B$15:$I$124,F$1,FALSE)</f>
        <v>0</v>
      </c>
      <c r="G641" s="3">
        <f>VLOOKUP($B641,'HABITATS COMPLEX 9'!$B$15:$I$124,G$1,FALSE)</f>
        <v>0</v>
      </c>
      <c r="H641" s="3">
        <f>VLOOKUP($B641,'HABITATS COMPLEX 9'!$B$15:$I$124,H$1,FALSE)</f>
        <v>0</v>
      </c>
      <c r="I641" s="3">
        <f>VLOOKUP($B641,'HABITATS COMPLEX 9'!$B$15:$I$124,I$1,FALSE)</f>
        <v>0</v>
      </c>
      <c r="J641" s="3">
        <f>VLOOKUP($B641,'HABITATS COMPLEX 9'!$B$15:$I$124,J$1,FALSE)</f>
        <v>0</v>
      </c>
      <c r="K641" s="3">
        <f>VLOOKUP($B641,'HABITATS COMPLEX 9'!$B$15:$I$124,K$1,FALSE)</f>
        <v>0</v>
      </c>
      <c r="L641" s="3" t="str">
        <f>VLOOKUP($B641,'HABITATS COMPLEX 9'!$B$15:$I$124,L$1,FALSE)</f>
        <v/>
      </c>
    </row>
    <row r="642" spans="1:12" ht="15.75" customHeight="1">
      <c r="A642">
        <f t="shared" ref="A642:A705" si="19">A632+1</f>
        <v>64</v>
      </c>
      <c r="B642" t="str">
        <f>VLOOKUP(A642,ACTIVITIES!$B$2:$C$110,2,FALSE)</f>
        <v>ACTIVITY CATEGORY 7 64</v>
      </c>
      <c r="C642" s="1">
        <v>10</v>
      </c>
      <c r="D642" s="1" t="str">
        <f>VLOOKUP(C642,HABITATS!$F$2:$G$13,2,FALSE)</f>
        <v>HABITATS COMPLEX 10</v>
      </c>
      <c r="E642" s="1" t="str">
        <f t="shared" si="18"/>
        <v>HABITATS COMPLEX 10ACTIVITY CATEGORY 7 64</v>
      </c>
      <c r="F642" s="3">
        <f>VLOOKUP($B642,'HABITATS COMPLEX 10'!$B$15:$I$124,F$1,FALSE)</f>
        <v>0</v>
      </c>
      <c r="G642" s="3">
        <f>VLOOKUP($B642,'HABITATS COMPLEX 10'!$B$15:$I$124,G$1,FALSE)</f>
        <v>0</v>
      </c>
      <c r="H642" s="3">
        <f>VLOOKUP($B642,'HABITATS COMPLEX 10'!$B$15:$I$124,H$1,FALSE)</f>
        <v>0</v>
      </c>
      <c r="I642" s="3">
        <f>VLOOKUP($B642,'HABITATS COMPLEX 10'!$B$15:$I$124,I$1,FALSE)</f>
        <v>0</v>
      </c>
      <c r="J642" s="3">
        <f>VLOOKUP($B642,'HABITATS COMPLEX 10'!$B$15:$I$124,J$1,FALSE)</f>
        <v>0</v>
      </c>
      <c r="K642" s="3">
        <f>VLOOKUP($B642,'HABITATS COMPLEX 10'!$B$15:$I$124,K$1,FALSE)</f>
        <v>0</v>
      </c>
      <c r="L642" s="3" t="str">
        <f>VLOOKUP($B642,'HABITATS COMPLEX 10'!$B$15:$I$124,L$1,FALSE)</f>
        <v/>
      </c>
    </row>
    <row r="643" spans="1:12" ht="15.75" customHeight="1">
      <c r="A643">
        <f t="shared" si="19"/>
        <v>65</v>
      </c>
      <c r="B643" t="str">
        <f>VLOOKUP(A643,ACTIVITIES!$B$2:$C$110,2,FALSE)</f>
        <v>ACTIVITY CATEGORY 7 65</v>
      </c>
      <c r="C643" s="1">
        <v>1</v>
      </c>
      <c r="D643" s="1" t="str">
        <f>VLOOKUP(C643,HABITATS!$F$2:$G$13,2,FALSE)</f>
        <v>Coastal Uplands</v>
      </c>
      <c r="E643" s="1" t="str">
        <f t="shared" si="18"/>
        <v>Coastal UplandsACTIVITY CATEGORY 7 65</v>
      </c>
      <c r="F643" s="3">
        <f>VLOOKUP($B643,'COASTAL UPLANDS'!$B$15:$I$124,F$1,FALSE)</f>
        <v>0</v>
      </c>
      <c r="G643" s="3">
        <f>VLOOKUP($B643,'COASTAL UPLANDS'!$B$15:$I$124,G$1,FALSE)</f>
        <v>0</v>
      </c>
      <c r="H643" s="3">
        <f>VLOOKUP($B643,'COASTAL UPLANDS'!$B$15:$I$124,H$1,FALSE)</f>
        <v>0</v>
      </c>
      <c r="I643" s="3">
        <f>VLOOKUP($B643,'COASTAL UPLANDS'!$B$15:$I$124,I$1,FALSE)</f>
        <v>0</v>
      </c>
      <c r="J643" s="3">
        <f>VLOOKUP($B643,'COASTAL UPLANDS'!$B$15:$I$124,J$1,FALSE)</f>
        <v>0</v>
      </c>
      <c r="K643" s="3">
        <f>VLOOKUP($B643,'COASTAL UPLANDS'!$B$15:$I$124,K$1,FALSE)</f>
        <v>0</v>
      </c>
      <c r="L643" s="3" t="str">
        <f>VLOOKUP($B643,'COASTAL UPLANDS'!$B$15:$I$124,L$1,FALSE)</f>
        <v/>
      </c>
    </row>
    <row r="644" spans="1:12" ht="15.75" customHeight="1">
      <c r="A644">
        <f t="shared" si="19"/>
        <v>65</v>
      </c>
      <c r="B644" t="str">
        <f>VLOOKUP(A644,ACTIVITIES!$B$2:$C$110,2,FALSE)</f>
        <v>ACTIVITY CATEGORY 7 65</v>
      </c>
      <c r="C644" s="1">
        <v>2</v>
      </c>
      <c r="D644" s="1" t="str">
        <f>VLOOKUP(C644,HABITATS!$F$2:$G$13,2,FALSE)</f>
        <v>Beaches &amp; Dunes</v>
      </c>
      <c r="E644" s="1" t="str">
        <f t="shared" si="18"/>
        <v>Beaches &amp; DunesACTIVITY CATEGORY 7 65</v>
      </c>
      <c r="F644" s="3">
        <f>VLOOKUP($B644,'BEACHES &amp; DUNES'!$B$15:$I$124,F$1,FALSE)</f>
        <v>0</v>
      </c>
      <c r="G644" s="3">
        <f>VLOOKUP($B644,'BEACHES &amp; DUNES'!$B$15:$I$124,G$1,FALSE)</f>
        <v>0</v>
      </c>
      <c r="H644" s="3">
        <f>VLOOKUP($B644,'BEACHES &amp; DUNES'!$B$15:$I$124,H$1,FALSE)</f>
        <v>0</v>
      </c>
      <c r="I644" s="3">
        <f>VLOOKUP($B644,'BEACHES &amp; DUNES'!$B$15:$I$124,I$1,FALSE)</f>
        <v>0</v>
      </c>
      <c r="J644" s="3">
        <f>VLOOKUP($B644,'BEACHES &amp; DUNES'!$B$15:$I$124,J$1,FALSE)</f>
        <v>0</v>
      </c>
      <c r="K644" s="3">
        <f>VLOOKUP($B644,'BEACHES &amp; DUNES'!$B$15:$I$124,K$1,FALSE)</f>
        <v>0</v>
      </c>
      <c r="L644" s="3" t="str">
        <f>VLOOKUP($B644,'BEACHES &amp; DUNES'!$B$15:$I$124,L$1,FALSE)</f>
        <v/>
      </c>
    </row>
    <row r="645" spans="1:12" ht="15.75" customHeight="1">
      <c r="A645">
        <f t="shared" si="19"/>
        <v>65</v>
      </c>
      <c r="B645" t="str">
        <f>VLOOKUP(A645,ACTIVITIES!$B$2:$C$110,2,FALSE)</f>
        <v>ACTIVITY CATEGORY 7 65</v>
      </c>
      <c r="C645" s="1">
        <v>3</v>
      </c>
      <c r="D645" s="1" t="str">
        <f>VLOOKUP(C645,HABITATS!$F$2:$G$13,2,FALSE)</f>
        <v>Tidal flats &amp; Rocky Intertidal</v>
      </c>
      <c r="E645" s="1" t="str">
        <f t="shared" si="18"/>
        <v>Tidal flats &amp; Rocky IntertidalACTIVITY CATEGORY 7 65</v>
      </c>
      <c r="F645" s="3">
        <f>VLOOKUP($B645,'TIDAL FLATS &amp; ROCKY INTERTIDAL'!$B$15:$I$124,F$1,FALSE)</f>
        <v>0</v>
      </c>
      <c r="G645" s="3">
        <f>VLOOKUP($B645,'TIDAL FLATS &amp; ROCKY INTERTIDAL'!$B$15:$I$124,G$1,FALSE)</f>
        <v>0</v>
      </c>
      <c r="H645" s="3">
        <f>VLOOKUP($B645,'TIDAL FLATS &amp; ROCKY INTERTIDAL'!$B$15:$I$124,H$1,FALSE)</f>
        <v>0</v>
      </c>
      <c r="I645" s="3">
        <f>VLOOKUP($B645,'TIDAL FLATS &amp; ROCKY INTERTIDAL'!$B$15:$I$124,I$1,FALSE)</f>
        <v>0</v>
      </c>
      <c r="J645" s="3">
        <f>VLOOKUP($B645,'TIDAL FLATS &amp; ROCKY INTERTIDAL'!$B$15:$I$124,J$1,FALSE)</f>
        <v>0</v>
      </c>
      <c r="K645" s="3">
        <f>VLOOKUP($B645,'TIDAL FLATS &amp; ROCKY INTERTIDAL'!$B$15:$I$124,K$1,FALSE)</f>
        <v>0</v>
      </c>
      <c r="L645" s="3" t="str">
        <f>VLOOKUP($B645,'TIDAL FLATS &amp; ROCKY INTERTIDAL'!$B$15:$I$124,L$1,FALSE)</f>
        <v/>
      </c>
    </row>
    <row r="646" spans="1:12" ht="15.75" customHeight="1">
      <c r="A646">
        <f t="shared" si="19"/>
        <v>65</v>
      </c>
      <c r="B646" t="str">
        <f>VLOOKUP(A646,ACTIVITIES!$B$2:$C$110,2,FALSE)</f>
        <v>ACTIVITY CATEGORY 7 65</v>
      </c>
      <c r="C646" s="1">
        <v>4</v>
      </c>
      <c r="D646" s="1" t="str">
        <f>VLOOKUP(C646,HABITATS!$F$2:$G$13,2,FALSE)</f>
        <v>Marshes</v>
      </c>
      <c r="E646" s="1" t="str">
        <f t="shared" si="18"/>
        <v>MarshesACTIVITY CATEGORY 7 65</v>
      </c>
      <c r="F646" s="3">
        <f>VLOOKUP($B646,MARSHES!$B$15:$I$124,F$1,FALSE)</f>
        <v>0</v>
      </c>
      <c r="G646" s="3">
        <f>VLOOKUP($B646,MARSHES!$B$15:$I$124,G$1,FALSE)</f>
        <v>0</v>
      </c>
      <c r="H646" s="3">
        <f>VLOOKUP($B646,MARSHES!$B$15:$I$124,H$1,FALSE)</f>
        <v>0</v>
      </c>
      <c r="I646" s="3">
        <f>VLOOKUP($B646,MARSHES!$B$15:$I$124,I$1,FALSE)</f>
        <v>0</v>
      </c>
      <c r="J646" s="3">
        <f>VLOOKUP($B646,MARSHES!$B$15:$I$124,J$1,FALSE)</f>
        <v>0</v>
      </c>
      <c r="K646" s="3">
        <f>VLOOKUP($B646,MARSHES!$B$15:$I$124,K$1,FALSE)</f>
        <v>0</v>
      </c>
      <c r="L646" s="3" t="str">
        <f>VLOOKUP($B646,MARSHES!$B$15:$I$124,L$1,FALSE)</f>
        <v/>
      </c>
    </row>
    <row r="647" spans="1:12" ht="15.75" customHeight="1">
      <c r="A647">
        <f t="shared" si="19"/>
        <v>65</v>
      </c>
      <c r="B647" t="str">
        <f>VLOOKUP(A647,ACTIVITIES!$B$2:$C$110,2,FALSE)</f>
        <v>ACTIVITY CATEGORY 7 65</v>
      </c>
      <c r="C647" s="1">
        <v>5</v>
      </c>
      <c r="D647" s="1" t="str">
        <f>VLOOKUP(C647,HABITATS!$F$2:$G$13,2,FALSE)</f>
        <v>Submersed Habitats</v>
      </c>
      <c r="E647" s="1" t="str">
        <f t="shared" si="18"/>
        <v>Submersed HabitatsACTIVITY CATEGORY 7 65</v>
      </c>
      <c r="F647" s="3">
        <f>VLOOKUP($B647,'SUBMERSED HABITATS'!$B$15:$I$124,F$1,FALSE)</f>
        <v>0</v>
      </c>
      <c r="G647" s="3">
        <f>VLOOKUP($B647,'SUBMERSED HABITATS'!$B$15:$I$124,G$1,FALSE)</f>
        <v>0</v>
      </c>
      <c r="H647" s="3">
        <f>VLOOKUP($B647,'SUBMERSED HABITATS'!$B$15:$I$124,H$1,FALSE)</f>
        <v>0</v>
      </c>
      <c r="I647" s="3">
        <f>VLOOKUP($B647,'SUBMERSED HABITATS'!$B$15:$I$124,I$1,FALSE)</f>
        <v>0</v>
      </c>
      <c r="J647" s="3">
        <f>VLOOKUP($B647,'SUBMERSED HABITATS'!$B$15:$I$124,J$1,FALSE)</f>
        <v>0</v>
      </c>
      <c r="K647" s="3">
        <f>VLOOKUP($B647,'SUBMERSED HABITATS'!$B$15:$I$124,K$1,FALSE)</f>
        <v>0</v>
      </c>
      <c r="L647" s="3" t="str">
        <f>VLOOKUP($B647,'SUBMERSED HABITATS'!$B$15:$I$124,L$1,FALSE)</f>
        <v/>
      </c>
    </row>
    <row r="648" spans="1:12" ht="15.75" customHeight="1">
      <c r="A648">
        <f t="shared" si="19"/>
        <v>65</v>
      </c>
      <c r="B648" t="str">
        <f>VLOOKUP(A648,ACTIVITIES!$B$2:$C$110,2,FALSE)</f>
        <v>ACTIVITY CATEGORY 7 65</v>
      </c>
      <c r="C648" s="1">
        <v>6</v>
      </c>
      <c r="D648" s="1" t="str">
        <f>VLOOKUP(C648,HABITATS!$F$2:$G$13,2,FALSE)</f>
        <v>HABITATS COMPLEX 6</v>
      </c>
      <c r="E648" s="1" t="str">
        <f t="shared" si="18"/>
        <v>HABITATS COMPLEX 6ACTIVITY CATEGORY 7 65</v>
      </c>
      <c r="F648" s="3">
        <f>VLOOKUP($B648,'HABITATS COMPLEX 6'!$B$15:$I$124,F$1,FALSE)</f>
        <v>0</v>
      </c>
      <c r="G648" s="3">
        <f>VLOOKUP($B648,'HABITATS COMPLEX 6'!$B$15:$I$124,G$1,FALSE)</f>
        <v>0</v>
      </c>
      <c r="H648" s="3">
        <f>VLOOKUP($B648,'HABITATS COMPLEX 6'!$B$15:$I$124,H$1,FALSE)</f>
        <v>0</v>
      </c>
      <c r="I648" s="3">
        <f>VLOOKUP($B648,'HABITATS COMPLEX 6'!$B$15:$I$124,I$1,FALSE)</f>
        <v>0</v>
      </c>
      <c r="J648" s="3">
        <f>VLOOKUP($B648,'HABITATS COMPLEX 6'!$B$15:$I$124,J$1,FALSE)</f>
        <v>0</v>
      </c>
      <c r="K648" s="3">
        <f>VLOOKUP($B648,'HABITATS COMPLEX 6'!$B$15:$I$124,K$1,FALSE)</f>
        <v>0</v>
      </c>
      <c r="L648" s="3" t="str">
        <f>VLOOKUP($B648,'HABITATS COMPLEX 6'!$B$15:$I$124,L$1,FALSE)</f>
        <v/>
      </c>
    </row>
    <row r="649" spans="1:12" ht="15.75" customHeight="1">
      <c r="A649">
        <f t="shared" si="19"/>
        <v>65</v>
      </c>
      <c r="B649" t="str">
        <f>VLOOKUP(A649,ACTIVITIES!$B$2:$C$110,2,FALSE)</f>
        <v>ACTIVITY CATEGORY 7 65</v>
      </c>
      <c r="C649" s="1">
        <v>7</v>
      </c>
      <c r="D649" s="1" t="str">
        <f>VLOOKUP(C649,HABITATS!$F$2:$G$13,2,FALSE)</f>
        <v>HABITATS COMPLEX 7</v>
      </c>
      <c r="E649" s="1" t="str">
        <f t="shared" si="18"/>
        <v>HABITATS COMPLEX 7ACTIVITY CATEGORY 7 65</v>
      </c>
      <c r="F649" s="3">
        <f>VLOOKUP($B649,'HABITATS COMPLEX 7'!$B$15:$I$124,F$1,FALSE)</f>
        <v>0</v>
      </c>
      <c r="G649" s="3">
        <f>VLOOKUP($B649,'HABITATS COMPLEX 7'!$B$15:$I$124,G$1,FALSE)</f>
        <v>0</v>
      </c>
      <c r="H649" s="3">
        <f>VLOOKUP($B649,'HABITATS COMPLEX 7'!$B$15:$I$124,H$1,FALSE)</f>
        <v>0</v>
      </c>
      <c r="I649" s="3">
        <f>VLOOKUP($B649,'HABITATS COMPLEX 7'!$B$15:$I$124,I$1,FALSE)</f>
        <v>0</v>
      </c>
      <c r="J649" s="3">
        <f>VLOOKUP($B649,'HABITATS COMPLEX 7'!$B$15:$I$124,J$1,FALSE)</f>
        <v>0</v>
      </c>
      <c r="K649" s="3">
        <f>VLOOKUP($B649,'HABITATS COMPLEX 7'!$B$15:$I$124,K$1,FALSE)</f>
        <v>0</v>
      </c>
      <c r="L649" s="3" t="str">
        <f>VLOOKUP($B649,'HABITATS COMPLEX 7'!$B$15:$I$124,L$1,FALSE)</f>
        <v/>
      </c>
    </row>
    <row r="650" spans="1:12" ht="15.75" customHeight="1">
      <c r="A650">
        <f t="shared" si="19"/>
        <v>65</v>
      </c>
      <c r="B650" t="str">
        <f>VLOOKUP(A650,ACTIVITIES!$B$2:$C$110,2,FALSE)</f>
        <v>ACTIVITY CATEGORY 7 65</v>
      </c>
      <c r="C650" s="1">
        <v>8</v>
      </c>
      <c r="D650" s="1" t="str">
        <f>VLOOKUP(C650,HABITATS!$F$2:$G$13,2,FALSE)</f>
        <v>HABITATS COMPLEX 8</v>
      </c>
      <c r="E650" s="1" t="str">
        <f t="shared" si="18"/>
        <v>HABITATS COMPLEX 8ACTIVITY CATEGORY 7 65</v>
      </c>
      <c r="F650" s="3">
        <f>VLOOKUP($B650,'HABITATS COMPLEX 8'!$B$15:$I$124,F$1,FALSE)</f>
        <v>0</v>
      </c>
      <c r="G650" s="3">
        <f>VLOOKUP($B650,'HABITATS COMPLEX 8'!$B$15:$I$124,G$1,FALSE)</f>
        <v>0</v>
      </c>
      <c r="H650" s="3">
        <f>VLOOKUP($B650,'HABITATS COMPLEX 8'!$B$15:$I$124,H$1,FALSE)</f>
        <v>0</v>
      </c>
      <c r="I650" s="3">
        <f>VLOOKUP($B650,'HABITATS COMPLEX 8'!$B$15:$I$124,I$1,FALSE)</f>
        <v>0</v>
      </c>
      <c r="J650" s="3">
        <f>VLOOKUP($B650,'HABITATS COMPLEX 8'!$B$15:$I$124,J$1,FALSE)</f>
        <v>0</v>
      </c>
      <c r="K650" s="3">
        <f>VLOOKUP($B650,'HABITATS COMPLEX 8'!$B$15:$I$124,K$1,FALSE)</f>
        <v>0</v>
      </c>
      <c r="L650" s="3" t="str">
        <f>VLOOKUP($B650,'HABITATS COMPLEX 8'!$B$15:$I$124,L$1,FALSE)</f>
        <v/>
      </c>
    </row>
    <row r="651" spans="1:12" ht="15.75" customHeight="1">
      <c r="A651">
        <f t="shared" si="19"/>
        <v>65</v>
      </c>
      <c r="B651" t="str">
        <f>VLOOKUP(A651,ACTIVITIES!$B$2:$C$110,2,FALSE)</f>
        <v>ACTIVITY CATEGORY 7 65</v>
      </c>
      <c r="C651" s="1">
        <v>9</v>
      </c>
      <c r="D651" s="1" t="str">
        <f>VLOOKUP(C651,HABITATS!$F$2:$G$13,2,FALSE)</f>
        <v>HABITATS COMPLEX 9</v>
      </c>
      <c r="E651" s="1" t="str">
        <f t="shared" si="18"/>
        <v>HABITATS COMPLEX 9ACTIVITY CATEGORY 7 65</v>
      </c>
      <c r="F651" s="3">
        <f>VLOOKUP($B651,'HABITATS COMPLEX 9'!$B$15:$I$124,F$1,FALSE)</f>
        <v>0</v>
      </c>
      <c r="G651" s="3">
        <f>VLOOKUP($B651,'HABITATS COMPLEX 9'!$B$15:$I$124,G$1,FALSE)</f>
        <v>0</v>
      </c>
      <c r="H651" s="3">
        <f>VLOOKUP($B651,'HABITATS COMPLEX 9'!$B$15:$I$124,H$1,FALSE)</f>
        <v>0</v>
      </c>
      <c r="I651" s="3">
        <f>VLOOKUP($B651,'HABITATS COMPLEX 9'!$B$15:$I$124,I$1,FALSE)</f>
        <v>0</v>
      </c>
      <c r="J651" s="3">
        <f>VLOOKUP($B651,'HABITATS COMPLEX 9'!$B$15:$I$124,J$1,FALSE)</f>
        <v>0</v>
      </c>
      <c r="K651" s="3">
        <f>VLOOKUP($B651,'HABITATS COMPLEX 9'!$B$15:$I$124,K$1,FALSE)</f>
        <v>0</v>
      </c>
      <c r="L651" s="3" t="str">
        <f>VLOOKUP($B651,'HABITATS COMPLEX 9'!$B$15:$I$124,L$1,FALSE)</f>
        <v/>
      </c>
    </row>
    <row r="652" spans="1:12" ht="15.75" customHeight="1">
      <c r="A652">
        <f t="shared" si="19"/>
        <v>65</v>
      </c>
      <c r="B652" t="str">
        <f>VLOOKUP(A652,ACTIVITIES!$B$2:$C$110,2,FALSE)</f>
        <v>ACTIVITY CATEGORY 7 65</v>
      </c>
      <c r="C652" s="1">
        <v>10</v>
      </c>
      <c r="D652" s="1" t="str">
        <f>VLOOKUP(C652,HABITATS!$F$2:$G$13,2,FALSE)</f>
        <v>HABITATS COMPLEX 10</v>
      </c>
      <c r="E652" s="1" t="str">
        <f t="shared" si="18"/>
        <v>HABITATS COMPLEX 10ACTIVITY CATEGORY 7 65</v>
      </c>
      <c r="F652" s="3">
        <f>VLOOKUP($B652,'HABITATS COMPLEX 10'!$B$15:$I$124,F$1,FALSE)</f>
        <v>0</v>
      </c>
      <c r="G652" s="3">
        <f>VLOOKUP($B652,'HABITATS COMPLEX 10'!$B$15:$I$124,G$1,FALSE)</f>
        <v>0</v>
      </c>
      <c r="H652" s="3">
        <f>VLOOKUP($B652,'HABITATS COMPLEX 10'!$B$15:$I$124,H$1,FALSE)</f>
        <v>0</v>
      </c>
      <c r="I652" s="3">
        <f>VLOOKUP($B652,'HABITATS COMPLEX 10'!$B$15:$I$124,I$1,FALSE)</f>
        <v>0</v>
      </c>
      <c r="J652" s="3">
        <f>VLOOKUP($B652,'HABITATS COMPLEX 10'!$B$15:$I$124,J$1,FALSE)</f>
        <v>0</v>
      </c>
      <c r="K652" s="3">
        <f>VLOOKUP($B652,'HABITATS COMPLEX 10'!$B$15:$I$124,K$1,FALSE)</f>
        <v>0</v>
      </c>
      <c r="L652" s="3" t="str">
        <f>VLOOKUP($B652,'HABITATS COMPLEX 10'!$B$15:$I$124,L$1,FALSE)</f>
        <v/>
      </c>
    </row>
    <row r="653" spans="1:12" ht="15.75" customHeight="1">
      <c r="A653">
        <f t="shared" si="19"/>
        <v>66</v>
      </c>
      <c r="B653" t="str">
        <f>VLOOKUP(A653,ACTIVITIES!$B$2:$C$110,2,FALSE)</f>
        <v>ACTIVITY CATEGORY 7 66</v>
      </c>
      <c r="C653" s="1">
        <v>1</v>
      </c>
      <c r="D653" s="1" t="str">
        <f>VLOOKUP(C653,HABITATS!$F$2:$G$13,2,FALSE)</f>
        <v>Coastal Uplands</v>
      </c>
      <c r="E653" s="1" t="str">
        <f t="shared" si="18"/>
        <v>Coastal UplandsACTIVITY CATEGORY 7 66</v>
      </c>
      <c r="F653" s="3">
        <f>VLOOKUP($B653,'COASTAL UPLANDS'!$B$15:$I$124,F$1,FALSE)</f>
        <v>0</v>
      </c>
      <c r="G653" s="3">
        <f>VLOOKUP($B653,'COASTAL UPLANDS'!$B$15:$I$124,G$1,FALSE)</f>
        <v>0</v>
      </c>
      <c r="H653" s="3">
        <f>VLOOKUP($B653,'COASTAL UPLANDS'!$B$15:$I$124,H$1,FALSE)</f>
        <v>0</v>
      </c>
      <c r="I653" s="3">
        <f>VLOOKUP($B653,'COASTAL UPLANDS'!$B$15:$I$124,I$1,FALSE)</f>
        <v>0</v>
      </c>
      <c r="J653" s="3">
        <f>VLOOKUP($B653,'COASTAL UPLANDS'!$B$15:$I$124,J$1,FALSE)</f>
        <v>0</v>
      </c>
      <c r="K653" s="3">
        <f>VLOOKUP($B653,'COASTAL UPLANDS'!$B$15:$I$124,K$1,FALSE)</f>
        <v>0</v>
      </c>
      <c r="L653" s="3" t="str">
        <f>VLOOKUP($B653,'COASTAL UPLANDS'!$B$15:$I$124,L$1,FALSE)</f>
        <v/>
      </c>
    </row>
    <row r="654" spans="1:12" ht="15.75" customHeight="1">
      <c r="A654">
        <f t="shared" si="19"/>
        <v>66</v>
      </c>
      <c r="B654" t="str">
        <f>VLOOKUP(A654,ACTIVITIES!$B$2:$C$110,2,FALSE)</f>
        <v>ACTIVITY CATEGORY 7 66</v>
      </c>
      <c r="C654" s="1">
        <v>2</v>
      </c>
      <c r="D654" s="1" t="str">
        <f>VLOOKUP(C654,HABITATS!$F$2:$G$13,2,FALSE)</f>
        <v>Beaches &amp; Dunes</v>
      </c>
      <c r="E654" s="1" t="str">
        <f t="shared" si="18"/>
        <v>Beaches &amp; DunesACTIVITY CATEGORY 7 66</v>
      </c>
      <c r="F654" s="3">
        <f>VLOOKUP($B654,'BEACHES &amp; DUNES'!$B$15:$I$124,F$1,FALSE)</f>
        <v>0</v>
      </c>
      <c r="G654" s="3">
        <f>VLOOKUP($B654,'BEACHES &amp; DUNES'!$B$15:$I$124,G$1,FALSE)</f>
        <v>0</v>
      </c>
      <c r="H654" s="3">
        <f>VLOOKUP($B654,'BEACHES &amp; DUNES'!$B$15:$I$124,H$1,FALSE)</f>
        <v>0</v>
      </c>
      <c r="I654" s="3">
        <f>VLOOKUP($B654,'BEACHES &amp; DUNES'!$B$15:$I$124,I$1,FALSE)</f>
        <v>0</v>
      </c>
      <c r="J654" s="3">
        <f>VLOOKUP($B654,'BEACHES &amp; DUNES'!$B$15:$I$124,J$1,FALSE)</f>
        <v>0</v>
      </c>
      <c r="K654" s="3">
        <f>VLOOKUP($B654,'BEACHES &amp; DUNES'!$B$15:$I$124,K$1,FALSE)</f>
        <v>0</v>
      </c>
      <c r="L654" s="3" t="str">
        <f>VLOOKUP($B654,'BEACHES &amp; DUNES'!$B$15:$I$124,L$1,FALSE)</f>
        <v/>
      </c>
    </row>
    <row r="655" spans="1:12" ht="15.75" customHeight="1">
      <c r="A655">
        <f t="shared" si="19"/>
        <v>66</v>
      </c>
      <c r="B655" t="str">
        <f>VLOOKUP(A655,ACTIVITIES!$B$2:$C$110,2,FALSE)</f>
        <v>ACTIVITY CATEGORY 7 66</v>
      </c>
      <c r="C655" s="1">
        <v>3</v>
      </c>
      <c r="D655" s="1" t="str">
        <f>VLOOKUP(C655,HABITATS!$F$2:$G$13,2,FALSE)</f>
        <v>Tidal flats &amp; Rocky Intertidal</v>
      </c>
      <c r="E655" s="1" t="str">
        <f t="shared" si="18"/>
        <v>Tidal flats &amp; Rocky IntertidalACTIVITY CATEGORY 7 66</v>
      </c>
      <c r="F655" s="3">
        <f>VLOOKUP($B655,'TIDAL FLATS &amp; ROCKY INTERTIDAL'!$B$15:$I$124,F$1,FALSE)</f>
        <v>0</v>
      </c>
      <c r="G655" s="3">
        <f>VLOOKUP($B655,'TIDAL FLATS &amp; ROCKY INTERTIDAL'!$B$15:$I$124,G$1,FALSE)</f>
        <v>0</v>
      </c>
      <c r="H655" s="3">
        <f>VLOOKUP($B655,'TIDAL FLATS &amp; ROCKY INTERTIDAL'!$B$15:$I$124,H$1,FALSE)</f>
        <v>0</v>
      </c>
      <c r="I655" s="3">
        <f>VLOOKUP($B655,'TIDAL FLATS &amp; ROCKY INTERTIDAL'!$B$15:$I$124,I$1,FALSE)</f>
        <v>0</v>
      </c>
      <c r="J655" s="3">
        <f>VLOOKUP($B655,'TIDAL FLATS &amp; ROCKY INTERTIDAL'!$B$15:$I$124,J$1,FALSE)</f>
        <v>0</v>
      </c>
      <c r="K655" s="3">
        <f>VLOOKUP($B655,'TIDAL FLATS &amp; ROCKY INTERTIDAL'!$B$15:$I$124,K$1,FALSE)</f>
        <v>0</v>
      </c>
      <c r="L655" s="3" t="str">
        <f>VLOOKUP($B655,'TIDAL FLATS &amp; ROCKY INTERTIDAL'!$B$15:$I$124,L$1,FALSE)</f>
        <v/>
      </c>
    </row>
    <row r="656" spans="1:12" ht="15.75" customHeight="1">
      <c r="A656">
        <f t="shared" si="19"/>
        <v>66</v>
      </c>
      <c r="B656" t="str">
        <f>VLOOKUP(A656,ACTIVITIES!$B$2:$C$110,2,FALSE)</f>
        <v>ACTIVITY CATEGORY 7 66</v>
      </c>
      <c r="C656" s="1">
        <v>4</v>
      </c>
      <c r="D656" s="1" t="str">
        <f>VLOOKUP(C656,HABITATS!$F$2:$G$13,2,FALSE)</f>
        <v>Marshes</v>
      </c>
      <c r="E656" s="1" t="str">
        <f t="shared" si="18"/>
        <v>MarshesACTIVITY CATEGORY 7 66</v>
      </c>
      <c r="F656" s="3">
        <f>VLOOKUP($B656,MARSHES!$B$15:$I$124,F$1,FALSE)</f>
        <v>0</v>
      </c>
      <c r="G656" s="3">
        <f>VLOOKUP($B656,MARSHES!$B$15:$I$124,G$1,FALSE)</f>
        <v>0</v>
      </c>
      <c r="H656" s="3">
        <f>VLOOKUP($B656,MARSHES!$B$15:$I$124,H$1,FALSE)</f>
        <v>0</v>
      </c>
      <c r="I656" s="3">
        <f>VLOOKUP($B656,MARSHES!$B$15:$I$124,I$1,FALSE)</f>
        <v>0</v>
      </c>
      <c r="J656" s="3">
        <f>VLOOKUP($B656,MARSHES!$B$15:$I$124,J$1,FALSE)</f>
        <v>0</v>
      </c>
      <c r="K656" s="3">
        <f>VLOOKUP($B656,MARSHES!$B$15:$I$124,K$1,FALSE)</f>
        <v>0</v>
      </c>
      <c r="L656" s="3" t="str">
        <f>VLOOKUP($B656,MARSHES!$B$15:$I$124,L$1,FALSE)</f>
        <v/>
      </c>
    </row>
    <row r="657" spans="1:12" ht="15.75" customHeight="1">
      <c r="A657">
        <f t="shared" si="19"/>
        <v>66</v>
      </c>
      <c r="B657" t="str">
        <f>VLOOKUP(A657,ACTIVITIES!$B$2:$C$110,2,FALSE)</f>
        <v>ACTIVITY CATEGORY 7 66</v>
      </c>
      <c r="C657" s="1">
        <v>5</v>
      </c>
      <c r="D657" s="1" t="str">
        <f>VLOOKUP(C657,HABITATS!$F$2:$G$13,2,FALSE)</f>
        <v>Submersed Habitats</v>
      </c>
      <c r="E657" s="1" t="str">
        <f t="shared" si="18"/>
        <v>Submersed HabitatsACTIVITY CATEGORY 7 66</v>
      </c>
      <c r="F657" s="3">
        <f>VLOOKUP($B657,'SUBMERSED HABITATS'!$B$15:$I$124,F$1,FALSE)</f>
        <v>0</v>
      </c>
      <c r="G657" s="3">
        <f>VLOOKUP($B657,'SUBMERSED HABITATS'!$B$15:$I$124,G$1,FALSE)</f>
        <v>0</v>
      </c>
      <c r="H657" s="3">
        <f>VLOOKUP($B657,'SUBMERSED HABITATS'!$B$15:$I$124,H$1,FALSE)</f>
        <v>0</v>
      </c>
      <c r="I657" s="3">
        <f>VLOOKUP($B657,'SUBMERSED HABITATS'!$B$15:$I$124,I$1,FALSE)</f>
        <v>0</v>
      </c>
      <c r="J657" s="3">
        <f>VLOOKUP($B657,'SUBMERSED HABITATS'!$B$15:$I$124,J$1,FALSE)</f>
        <v>0</v>
      </c>
      <c r="K657" s="3">
        <f>VLOOKUP($B657,'SUBMERSED HABITATS'!$B$15:$I$124,K$1,FALSE)</f>
        <v>0</v>
      </c>
      <c r="L657" s="3" t="str">
        <f>VLOOKUP($B657,'SUBMERSED HABITATS'!$B$15:$I$124,L$1,FALSE)</f>
        <v/>
      </c>
    </row>
    <row r="658" spans="1:12" ht="15.75" customHeight="1">
      <c r="A658">
        <f t="shared" si="19"/>
        <v>66</v>
      </c>
      <c r="B658" t="str">
        <f>VLOOKUP(A658,ACTIVITIES!$B$2:$C$110,2,FALSE)</f>
        <v>ACTIVITY CATEGORY 7 66</v>
      </c>
      <c r="C658" s="1">
        <v>6</v>
      </c>
      <c r="D658" s="1" t="str">
        <f>VLOOKUP(C658,HABITATS!$F$2:$G$13,2,FALSE)</f>
        <v>HABITATS COMPLEX 6</v>
      </c>
      <c r="E658" s="1" t="str">
        <f t="shared" si="18"/>
        <v>HABITATS COMPLEX 6ACTIVITY CATEGORY 7 66</v>
      </c>
      <c r="F658" s="3">
        <f>VLOOKUP($B658,'HABITATS COMPLEX 6'!$B$15:$I$124,F$1,FALSE)</f>
        <v>0</v>
      </c>
      <c r="G658" s="3">
        <f>VLOOKUP($B658,'HABITATS COMPLEX 6'!$B$15:$I$124,G$1,FALSE)</f>
        <v>0</v>
      </c>
      <c r="H658" s="3">
        <f>VLOOKUP($B658,'HABITATS COMPLEX 6'!$B$15:$I$124,H$1,FALSE)</f>
        <v>0</v>
      </c>
      <c r="I658" s="3">
        <f>VLOOKUP($B658,'HABITATS COMPLEX 6'!$B$15:$I$124,I$1,FALSE)</f>
        <v>0</v>
      </c>
      <c r="J658" s="3">
        <f>VLOOKUP($B658,'HABITATS COMPLEX 6'!$B$15:$I$124,J$1,FALSE)</f>
        <v>0</v>
      </c>
      <c r="K658" s="3">
        <f>VLOOKUP($B658,'HABITATS COMPLEX 6'!$B$15:$I$124,K$1,FALSE)</f>
        <v>0</v>
      </c>
      <c r="L658" s="3" t="str">
        <f>VLOOKUP($B658,'HABITATS COMPLEX 6'!$B$15:$I$124,L$1,FALSE)</f>
        <v/>
      </c>
    </row>
    <row r="659" spans="1:12" ht="15.75" customHeight="1">
      <c r="A659">
        <f t="shared" si="19"/>
        <v>66</v>
      </c>
      <c r="B659" t="str">
        <f>VLOOKUP(A659,ACTIVITIES!$B$2:$C$110,2,FALSE)</f>
        <v>ACTIVITY CATEGORY 7 66</v>
      </c>
      <c r="C659" s="1">
        <v>7</v>
      </c>
      <c r="D659" s="1" t="str">
        <f>VLOOKUP(C659,HABITATS!$F$2:$G$13,2,FALSE)</f>
        <v>HABITATS COMPLEX 7</v>
      </c>
      <c r="E659" s="1" t="str">
        <f t="shared" si="18"/>
        <v>HABITATS COMPLEX 7ACTIVITY CATEGORY 7 66</v>
      </c>
      <c r="F659" s="3">
        <f>VLOOKUP($B659,'HABITATS COMPLEX 7'!$B$15:$I$124,F$1,FALSE)</f>
        <v>0</v>
      </c>
      <c r="G659" s="3">
        <f>VLOOKUP($B659,'HABITATS COMPLEX 7'!$B$15:$I$124,G$1,FALSE)</f>
        <v>0</v>
      </c>
      <c r="H659" s="3">
        <f>VLOOKUP($B659,'HABITATS COMPLEX 7'!$B$15:$I$124,H$1,FALSE)</f>
        <v>0</v>
      </c>
      <c r="I659" s="3">
        <f>VLOOKUP($B659,'HABITATS COMPLEX 7'!$B$15:$I$124,I$1,FALSE)</f>
        <v>0</v>
      </c>
      <c r="J659" s="3">
        <f>VLOOKUP($B659,'HABITATS COMPLEX 7'!$B$15:$I$124,J$1,FALSE)</f>
        <v>0</v>
      </c>
      <c r="K659" s="3">
        <f>VLOOKUP($B659,'HABITATS COMPLEX 7'!$B$15:$I$124,K$1,FALSE)</f>
        <v>0</v>
      </c>
      <c r="L659" s="3" t="str">
        <f>VLOOKUP($B659,'HABITATS COMPLEX 7'!$B$15:$I$124,L$1,FALSE)</f>
        <v/>
      </c>
    </row>
    <row r="660" spans="1:12" ht="15.75" customHeight="1">
      <c r="A660">
        <f t="shared" si="19"/>
        <v>66</v>
      </c>
      <c r="B660" t="str">
        <f>VLOOKUP(A660,ACTIVITIES!$B$2:$C$110,2,FALSE)</f>
        <v>ACTIVITY CATEGORY 7 66</v>
      </c>
      <c r="C660" s="1">
        <v>8</v>
      </c>
      <c r="D660" s="1" t="str">
        <f>VLOOKUP(C660,HABITATS!$F$2:$G$13,2,FALSE)</f>
        <v>HABITATS COMPLEX 8</v>
      </c>
      <c r="E660" s="1" t="str">
        <f t="shared" si="18"/>
        <v>HABITATS COMPLEX 8ACTIVITY CATEGORY 7 66</v>
      </c>
      <c r="F660" s="3">
        <f>VLOOKUP($B660,'HABITATS COMPLEX 8'!$B$15:$I$124,F$1,FALSE)</f>
        <v>0</v>
      </c>
      <c r="G660" s="3">
        <f>VLOOKUP($B660,'HABITATS COMPLEX 8'!$B$15:$I$124,G$1,FALSE)</f>
        <v>0</v>
      </c>
      <c r="H660" s="3">
        <f>VLOOKUP($B660,'HABITATS COMPLEX 8'!$B$15:$I$124,H$1,FALSE)</f>
        <v>0</v>
      </c>
      <c r="I660" s="3">
        <f>VLOOKUP($B660,'HABITATS COMPLEX 8'!$B$15:$I$124,I$1,FALSE)</f>
        <v>0</v>
      </c>
      <c r="J660" s="3">
        <f>VLOOKUP($B660,'HABITATS COMPLEX 8'!$B$15:$I$124,J$1,FALSE)</f>
        <v>0</v>
      </c>
      <c r="K660" s="3">
        <f>VLOOKUP($B660,'HABITATS COMPLEX 8'!$B$15:$I$124,K$1,FALSE)</f>
        <v>0</v>
      </c>
      <c r="L660" s="3" t="str">
        <f>VLOOKUP($B660,'HABITATS COMPLEX 8'!$B$15:$I$124,L$1,FALSE)</f>
        <v/>
      </c>
    </row>
    <row r="661" spans="1:12" ht="15.75" customHeight="1">
      <c r="A661">
        <f t="shared" si="19"/>
        <v>66</v>
      </c>
      <c r="B661" t="str">
        <f>VLOOKUP(A661,ACTIVITIES!$B$2:$C$110,2,FALSE)</f>
        <v>ACTIVITY CATEGORY 7 66</v>
      </c>
      <c r="C661" s="1">
        <v>9</v>
      </c>
      <c r="D661" s="1" t="str">
        <f>VLOOKUP(C661,HABITATS!$F$2:$G$13,2,FALSE)</f>
        <v>HABITATS COMPLEX 9</v>
      </c>
      <c r="E661" s="1" t="str">
        <f t="shared" si="18"/>
        <v>HABITATS COMPLEX 9ACTIVITY CATEGORY 7 66</v>
      </c>
      <c r="F661" s="3">
        <f>VLOOKUP($B661,'HABITATS COMPLEX 9'!$B$15:$I$124,F$1,FALSE)</f>
        <v>0</v>
      </c>
      <c r="G661" s="3">
        <f>VLOOKUP($B661,'HABITATS COMPLEX 9'!$B$15:$I$124,G$1,FALSE)</f>
        <v>0</v>
      </c>
      <c r="H661" s="3">
        <f>VLOOKUP($B661,'HABITATS COMPLEX 9'!$B$15:$I$124,H$1,FALSE)</f>
        <v>0</v>
      </c>
      <c r="I661" s="3">
        <f>VLOOKUP($B661,'HABITATS COMPLEX 9'!$B$15:$I$124,I$1,FALSE)</f>
        <v>0</v>
      </c>
      <c r="J661" s="3">
        <f>VLOOKUP($B661,'HABITATS COMPLEX 9'!$B$15:$I$124,J$1,FALSE)</f>
        <v>0</v>
      </c>
      <c r="K661" s="3">
        <f>VLOOKUP($B661,'HABITATS COMPLEX 9'!$B$15:$I$124,K$1,FALSE)</f>
        <v>0</v>
      </c>
      <c r="L661" s="3" t="str">
        <f>VLOOKUP($B661,'HABITATS COMPLEX 9'!$B$15:$I$124,L$1,FALSE)</f>
        <v/>
      </c>
    </row>
    <row r="662" spans="1:12" ht="15.75" customHeight="1">
      <c r="A662">
        <f t="shared" si="19"/>
        <v>66</v>
      </c>
      <c r="B662" t="str">
        <f>VLOOKUP(A662,ACTIVITIES!$B$2:$C$110,2,FALSE)</f>
        <v>ACTIVITY CATEGORY 7 66</v>
      </c>
      <c r="C662" s="1">
        <v>10</v>
      </c>
      <c r="D662" s="1" t="str">
        <f>VLOOKUP(C662,HABITATS!$F$2:$G$13,2,FALSE)</f>
        <v>HABITATS COMPLEX 10</v>
      </c>
      <c r="E662" s="1" t="str">
        <f t="shared" si="18"/>
        <v>HABITATS COMPLEX 10ACTIVITY CATEGORY 7 66</v>
      </c>
      <c r="F662" s="3">
        <f>VLOOKUP($B662,'HABITATS COMPLEX 10'!$B$15:$I$124,F$1,FALSE)</f>
        <v>0</v>
      </c>
      <c r="G662" s="3">
        <f>VLOOKUP($B662,'HABITATS COMPLEX 10'!$B$15:$I$124,G$1,FALSE)</f>
        <v>0</v>
      </c>
      <c r="H662" s="3">
        <f>VLOOKUP($B662,'HABITATS COMPLEX 10'!$B$15:$I$124,H$1,FALSE)</f>
        <v>0</v>
      </c>
      <c r="I662" s="3">
        <f>VLOOKUP($B662,'HABITATS COMPLEX 10'!$B$15:$I$124,I$1,FALSE)</f>
        <v>0</v>
      </c>
      <c r="J662" s="3">
        <f>VLOOKUP($B662,'HABITATS COMPLEX 10'!$B$15:$I$124,J$1,FALSE)</f>
        <v>0</v>
      </c>
      <c r="K662" s="3">
        <f>VLOOKUP($B662,'HABITATS COMPLEX 10'!$B$15:$I$124,K$1,FALSE)</f>
        <v>0</v>
      </c>
      <c r="L662" s="3" t="str">
        <f>VLOOKUP($B662,'HABITATS COMPLEX 10'!$B$15:$I$124,L$1,FALSE)</f>
        <v/>
      </c>
    </row>
    <row r="663" spans="1:12" ht="15.75" customHeight="1">
      <c r="A663">
        <f t="shared" si="19"/>
        <v>67</v>
      </c>
      <c r="B663" t="str">
        <f>VLOOKUP(A663,ACTIVITIES!$B$2:$C$110,2,FALSE)</f>
        <v>ACTIVITY CATEGORY 7 67</v>
      </c>
      <c r="C663" s="1">
        <v>1</v>
      </c>
      <c r="D663" s="1" t="str">
        <f>VLOOKUP(C663,HABITATS!$F$2:$G$13,2,FALSE)</f>
        <v>Coastal Uplands</v>
      </c>
      <c r="E663" s="1" t="str">
        <f t="shared" si="18"/>
        <v>Coastal UplandsACTIVITY CATEGORY 7 67</v>
      </c>
      <c r="F663" s="3">
        <f>VLOOKUP($B663,'COASTAL UPLANDS'!$B$15:$I$124,F$1,FALSE)</f>
        <v>0</v>
      </c>
      <c r="G663" s="3">
        <f>VLOOKUP($B663,'COASTAL UPLANDS'!$B$15:$I$124,G$1,FALSE)</f>
        <v>0</v>
      </c>
      <c r="H663" s="3">
        <f>VLOOKUP($B663,'COASTAL UPLANDS'!$B$15:$I$124,H$1,FALSE)</f>
        <v>0</v>
      </c>
      <c r="I663" s="3">
        <f>VLOOKUP($B663,'COASTAL UPLANDS'!$B$15:$I$124,I$1,FALSE)</f>
        <v>0</v>
      </c>
      <c r="J663" s="3">
        <f>VLOOKUP($B663,'COASTAL UPLANDS'!$B$15:$I$124,J$1,FALSE)</f>
        <v>0</v>
      </c>
      <c r="K663" s="3">
        <f>VLOOKUP($B663,'COASTAL UPLANDS'!$B$15:$I$124,K$1,FALSE)</f>
        <v>0</v>
      </c>
      <c r="L663" s="3" t="str">
        <f>VLOOKUP($B663,'COASTAL UPLANDS'!$B$15:$I$124,L$1,FALSE)</f>
        <v/>
      </c>
    </row>
    <row r="664" spans="1:12" ht="15.75" customHeight="1">
      <c r="A664">
        <f t="shared" si="19"/>
        <v>67</v>
      </c>
      <c r="B664" t="str">
        <f>VLOOKUP(A664,ACTIVITIES!$B$2:$C$110,2,FALSE)</f>
        <v>ACTIVITY CATEGORY 7 67</v>
      </c>
      <c r="C664" s="1">
        <v>2</v>
      </c>
      <c r="D664" s="1" t="str">
        <f>VLOOKUP(C664,HABITATS!$F$2:$G$13,2,FALSE)</f>
        <v>Beaches &amp; Dunes</v>
      </c>
      <c r="E664" s="1" t="str">
        <f t="shared" si="18"/>
        <v>Beaches &amp; DunesACTIVITY CATEGORY 7 67</v>
      </c>
      <c r="F664" s="3">
        <f>VLOOKUP($B664,'BEACHES &amp; DUNES'!$B$15:$I$124,F$1,FALSE)</f>
        <v>0</v>
      </c>
      <c r="G664" s="3">
        <f>VLOOKUP($B664,'BEACHES &amp; DUNES'!$B$15:$I$124,G$1,FALSE)</f>
        <v>0</v>
      </c>
      <c r="H664" s="3">
        <f>VLOOKUP($B664,'BEACHES &amp; DUNES'!$B$15:$I$124,H$1,FALSE)</f>
        <v>0</v>
      </c>
      <c r="I664" s="3">
        <f>VLOOKUP($B664,'BEACHES &amp; DUNES'!$B$15:$I$124,I$1,FALSE)</f>
        <v>0</v>
      </c>
      <c r="J664" s="3">
        <f>VLOOKUP($B664,'BEACHES &amp; DUNES'!$B$15:$I$124,J$1,FALSE)</f>
        <v>0</v>
      </c>
      <c r="K664" s="3">
        <f>VLOOKUP($B664,'BEACHES &amp; DUNES'!$B$15:$I$124,K$1,FALSE)</f>
        <v>0</v>
      </c>
      <c r="L664" s="3" t="str">
        <f>VLOOKUP($B664,'BEACHES &amp; DUNES'!$B$15:$I$124,L$1,FALSE)</f>
        <v/>
      </c>
    </row>
    <row r="665" spans="1:12" ht="15.75" customHeight="1">
      <c r="A665">
        <f t="shared" si="19"/>
        <v>67</v>
      </c>
      <c r="B665" t="str">
        <f>VLOOKUP(A665,ACTIVITIES!$B$2:$C$110,2,FALSE)</f>
        <v>ACTIVITY CATEGORY 7 67</v>
      </c>
      <c r="C665" s="1">
        <v>3</v>
      </c>
      <c r="D665" s="1" t="str">
        <f>VLOOKUP(C665,HABITATS!$F$2:$G$13,2,FALSE)</f>
        <v>Tidal flats &amp; Rocky Intertidal</v>
      </c>
      <c r="E665" s="1" t="str">
        <f t="shared" si="18"/>
        <v>Tidal flats &amp; Rocky IntertidalACTIVITY CATEGORY 7 67</v>
      </c>
      <c r="F665" s="3">
        <f>VLOOKUP($B665,'TIDAL FLATS &amp; ROCKY INTERTIDAL'!$B$15:$I$124,F$1,FALSE)</f>
        <v>0</v>
      </c>
      <c r="G665" s="3">
        <f>VLOOKUP($B665,'TIDAL FLATS &amp; ROCKY INTERTIDAL'!$B$15:$I$124,G$1,FALSE)</f>
        <v>0</v>
      </c>
      <c r="H665" s="3">
        <f>VLOOKUP($B665,'TIDAL FLATS &amp; ROCKY INTERTIDAL'!$B$15:$I$124,H$1,FALSE)</f>
        <v>0</v>
      </c>
      <c r="I665" s="3">
        <f>VLOOKUP($B665,'TIDAL FLATS &amp; ROCKY INTERTIDAL'!$B$15:$I$124,I$1,FALSE)</f>
        <v>0</v>
      </c>
      <c r="J665" s="3">
        <f>VLOOKUP($B665,'TIDAL FLATS &amp; ROCKY INTERTIDAL'!$B$15:$I$124,J$1,FALSE)</f>
        <v>0</v>
      </c>
      <c r="K665" s="3">
        <f>VLOOKUP($B665,'TIDAL FLATS &amp; ROCKY INTERTIDAL'!$B$15:$I$124,K$1,FALSE)</f>
        <v>0</v>
      </c>
      <c r="L665" s="3" t="str">
        <f>VLOOKUP($B665,'TIDAL FLATS &amp; ROCKY INTERTIDAL'!$B$15:$I$124,L$1,FALSE)</f>
        <v/>
      </c>
    </row>
    <row r="666" spans="1:12" ht="15.75" customHeight="1">
      <c r="A666">
        <f t="shared" si="19"/>
        <v>67</v>
      </c>
      <c r="B666" t="str">
        <f>VLOOKUP(A666,ACTIVITIES!$B$2:$C$110,2,FALSE)</f>
        <v>ACTIVITY CATEGORY 7 67</v>
      </c>
      <c r="C666" s="1">
        <v>4</v>
      </c>
      <c r="D666" s="1" t="str">
        <f>VLOOKUP(C666,HABITATS!$F$2:$G$13,2,FALSE)</f>
        <v>Marshes</v>
      </c>
      <c r="E666" s="1" t="str">
        <f t="shared" si="18"/>
        <v>MarshesACTIVITY CATEGORY 7 67</v>
      </c>
      <c r="F666" s="3">
        <f>VLOOKUP($B666,MARSHES!$B$15:$I$124,F$1,FALSE)</f>
        <v>0</v>
      </c>
      <c r="G666" s="3">
        <f>VLOOKUP($B666,MARSHES!$B$15:$I$124,G$1,FALSE)</f>
        <v>0</v>
      </c>
      <c r="H666" s="3">
        <f>VLOOKUP($B666,MARSHES!$B$15:$I$124,H$1,FALSE)</f>
        <v>0</v>
      </c>
      <c r="I666" s="3">
        <f>VLOOKUP($B666,MARSHES!$B$15:$I$124,I$1,FALSE)</f>
        <v>0</v>
      </c>
      <c r="J666" s="3">
        <f>VLOOKUP($B666,MARSHES!$B$15:$I$124,J$1,FALSE)</f>
        <v>0</v>
      </c>
      <c r="K666" s="3">
        <f>VLOOKUP($B666,MARSHES!$B$15:$I$124,K$1,FALSE)</f>
        <v>0</v>
      </c>
      <c r="L666" s="3" t="str">
        <f>VLOOKUP($B666,MARSHES!$B$15:$I$124,L$1,FALSE)</f>
        <v/>
      </c>
    </row>
    <row r="667" spans="1:12" ht="15.75" customHeight="1">
      <c r="A667">
        <f t="shared" si="19"/>
        <v>67</v>
      </c>
      <c r="B667" t="str">
        <f>VLOOKUP(A667,ACTIVITIES!$B$2:$C$110,2,FALSE)</f>
        <v>ACTIVITY CATEGORY 7 67</v>
      </c>
      <c r="C667" s="1">
        <v>5</v>
      </c>
      <c r="D667" s="1" t="str">
        <f>VLOOKUP(C667,HABITATS!$F$2:$G$13,2,FALSE)</f>
        <v>Submersed Habitats</v>
      </c>
      <c r="E667" s="1" t="str">
        <f t="shared" si="18"/>
        <v>Submersed HabitatsACTIVITY CATEGORY 7 67</v>
      </c>
      <c r="F667" s="3">
        <f>VLOOKUP($B667,'SUBMERSED HABITATS'!$B$15:$I$124,F$1,FALSE)</f>
        <v>0</v>
      </c>
      <c r="G667" s="3">
        <f>VLOOKUP($B667,'SUBMERSED HABITATS'!$B$15:$I$124,G$1,FALSE)</f>
        <v>0</v>
      </c>
      <c r="H667" s="3">
        <f>VLOOKUP($B667,'SUBMERSED HABITATS'!$B$15:$I$124,H$1,FALSE)</f>
        <v>0</v>
      </c>
      <c r="I667" s="3">
        <f>VLOOKUP($B667,'SUBMERSED HABITATS'!$B$15:$I$124,I$1,FALSE)</f>
        <v>0</v>
      </c>
      <c r="J667" s="3">
        <f>VLOOKUP($B667,'SUBMERSED HABITATS'!$B$15:$I$124,J$1,FALSE)</f>
        <v>0</v>
      </c>
      <c r="K667" s="3">
        <f>VLOOKUP($B667,'SUBMERSED HABITATS'!$B$15:$I$124,K$1,FALSE)</f>
        <v>0</v>
      </c>
      <c r="L667" s="3" t="str">
        <f>VLOOKUP($B667,'SUBMERSED HABITATS'!$B$15:$I$124,L$1,FALSE)</f>
        <v/>
      </c>
    </row>
    <row r="668" spans="1:12" ht="15.75" customHeight="1">
      <c r="A668">
        <f t="shared" si="19"/>
        <v>67</v>
      </c>
      <c r="B668" t="str">
        <f>VLOOKUP(A668,ACTIVITIES!$B$2:$C$110,2,FALSE)</f>
        <v>ACTIVITY CATEGORY 7 67</v>
      </c>
      <c r="C668" s="1">
        <v>6</v>
      </c>
      <c r="D668" s="1" t="str">
        <f>VLOOKUP(C668,HABITATS!$F$2:$G$13,2,FALSE)</f>
        <v>HABITATS COMPLEX 6</v>
      </c>
      <c r="E668" s="1" t="str">
        <f t="shared" si="18"/>
        <v>HABITATS COMPLEX 6ACTIVITY CATEGORY 7 67</v>
      </c>
      <c r="F668" s="3">
        <f>VLOOKUP($B668,'HABITATS COMPLEX 6'!$B$15:$I$124,F$1,FALSE)</f>
        <v>0</v>
      </c>
      <c r="G668" s="3">
        <f>VLOOKUP($B668,'HABITATS COMPLEX 6'!$B$15:$I$124,G$1,FALSE)</f>
        <v>0</v>
      </c>
      <c r="H668" s="3">
        <f>VLOOKUP($B668,'HABITATS COMPLEX 6'!$B$15:$I$124,H$1,FALSE)</f>
        <v>0</v>
      </c>
      <c r="I668" s="3">
        <f>VLOOKUP($B668,'HABITATS COMPLEX 6'!$B$15:$I$124,I$1,FALSE)</f>
        <v>0</v>
      </c>
      <c r="J668" s="3">
        <f>VLOOKUP($B668,'HABITATS COMPLEX 6'!$B$15:$I$124,J$1,FALSE)</f>
        <v>0</v>
      </c>
      <c r="K668" s="3">
        <f>VLOOKUP($B668,'HABITATS COMPLEX 6'!$B$15:$I$124,K$1,FALSE)</f>
        <v>0</v>
      </c>
      <c r="L668" s="3" t="str">
        <f>VLOOKUP($B668,'HABITATS COMPLEX 6'!$B$15:$I$124,L$1,FALSE)</f>
        <v/>
      </c>
    </row>
    <row r="669" spans="1:12" ht="15.75" customHeight="1">
      <c r="A669">
        <f t="shared" si="19"/>
        <v>67</v>
      </c>
      <c r="B669" t="str">
        <f>VLOOKUP(A669,ACTIVITIES!$B$2:$C$110,2,FALSE)</f>
        <v>ACTIVITY CATEGORY 7 67</v>
      </c>
      <c r="C669" s="1">
        <v>7</v>
      </c>
      <c r="D669" s="1" t="str">
        <f>VLOOKUP(C669,HABITATS!$F$2:$G$13,2,FALSE)</f>
        <v>HABITATS COMPLEX 7</v>
      </c>
      <c r="E669" s="1" t="str">
        <f t="shared" si="18"/>
        <v>HABITATS COMPLEX 7ACTIVITY CATEGORY 7 67</v>
      </c>
      <c r="F669" s="3">
        <f>VLOOKUP($B669,'HABITATS COMPLEX 7'!$B$15:$I$124,F$1,FALSE)</f>
        <v>0</v>
      </c>
      <c r="G669" s="3">
        <f>VLOOKUP($B669,'HABITATS COMPLEX 7'!$B$15:$I$124,G$1,FALSE)</f>
        <v>0</v>
      </c>
      <c r="H669" s="3">
        <f>VLOOKUP($B669,'HABITATS COMPLEX 7'!$B$15:$I$124,H$1,FALSE)</f>
        <v>0</v>
      </c>
      <c r="I669" s="3">
        <f>VLOOKUP($B669,'HABITATS COMPLEX 7'!$B$15:$I$124,I$1,FALSE)</f>
        <v>0</v>
      </c>
      <c r="J669" s="3">
        <f>VLOOKUP($B669,'HABITATS COMPLEX 7'!$B$15:$I$124,J$1,FALSE)</f>
        <v>0</v>
      </c>
      <c r="K669" s="3">
        <f>VLOOKUP($B669,'HABITATS COMPLEX 7'!$B$15:$I$124,K$1,FALSE)</f>
        <v>0</v>
      </c>
      <c r="L669" s="3" t="str">
        <f>VLOOKUP($B669,'HABITATS COMPLEX 7'!$B$15:$I$124,L$1,FALSE)</f>
        <v/>
      </c>
    </row>
    <row r="670" spans="1:12" ht="15.75" customHeight="1">
      <c r="A670">
        <f t="shared" si="19"/>
        <v>67</v>
      </c>
      <c r="B670" t="str">
        <f>VLOOKUP(A670,ACTIVITIES!$B$2:$C$110,2,FALSE)</f>
        <v>ACTIVITY CATEGORY 7 67</v>
      </c>
      <c r="C670" s="1">
        <v>8</v>
      </c>
      <c r="D670" s="1" t="str">
        <f>VLOOKUP(C670,HABITATS!$F$2:$G$13,2,FALSE)</f>
        <v>HABITATS COMPLEX 8</v>
      </c>
      <c r="E670" s="1" t="str">
        <f t="shared" si="18"/>
        <v>HABITATS COMPLEX 8ACTIVITY CATEGORY 7 67</v>
      </c>
      <c r="F670" s="3">
        <f>VLOOKUP($B670,'HABITATS COMPLEX 8'!$B$15:$I$124,F$1,FALSE)</f>
        <v>0</v>
      </c>
      <c r="G670" s="3">
        <f>VLOOKUP($B670,'HABITATS COMPLEX 8'!$B$15:$I$124,G$1,FALSE)</f>
        <v>0</v>
      </c>
      <c r="H670" s="3">
        <f>VLOOKUP($B670,'HABITATS COMPLEX 8'!$B$15:$I$124,H$1,FALSE)</f>
        <v>0</v>
      </c>
      <c r="I670" s="3">
        <f>VLOOKUP($B670,'HABITATS COMPLEX 8'!$B$15:$I$124,I$1,FALSE)</f>
        <v>0</v>
      </c>
      <c r="J670" s="3">
        <f>VLOOKUP($B670,'HABITATS COMPLEX 8'!$B$15:$I$124,J$1,FALSE)</f>
        <v>0</v>
      </c>
      <c r="K670" s="3">
        <f>VLOOKUP($B670,'HABITATS COMPLEX 8'!$B$15:$I$124,K$1,FALSE)</f>
        <v>0</v>
      </c>
      <c r="L670" s="3" t="str">
        <f>VLOOKUP($B670,'HABITATS COMPLEX 8'!$B$15:$I$124,L$1,FALSE)</f>
        <v/>
      </c>
    </row>
    <row r="671" spans="1:12" ht="15.75" customHeight="1">
      <c r="A671">
        <f t="shared" si="19"/>
        <v>67</v>
      </c>
      <c r="B671" t="str">
        <f>VLOOKUP(A671,ACTIVITIES!$B$2:$C$110,2,FALSE)</f>
        <v>ACTIVITY CATEGORY 7 67</v>
      </c>
      <c r="C671" s="1">
        <v>9</v>
      </c>
      <c r="D671" s="1" t="str">
        <f>VLOOKUP(C671,HABITATS!$F$2:$G$13,2,FALSE)</f>
        <v>HABITATS COMPLEX 9</v>
      </c>
      <c r="E671" s="1" t="str">
        <f t="shared" si="18"/>
        <v>HABITATS COMPLEX 9ACTIVITY CATEGORY 7 67</v>
      </c>
      <c r="F671" s="3">
        <f>VLOOKUP($B671,'HABITATS COMPLEX 9'!$B$15:$I$124,F$1,FALSE)</f>
        <v>0</v>
      </c>
      <c r="G671" s="3">
        <f>VLOOKUP($B671,'HABITATS COMPLEX 9'!$B$15:$I$124,G$1,FALSE)</f>
        <v>0</v>
      </c>
      <c r="H671" s="3">
        <f>VLOOKUP($B671,'HABITATS COMPLEX 9'!$B$15:$I$124,H$1,FALSE)</f>
        <v>0</v>
      </c>
      <c r="I671" s="3">
        <f>VLOOKUP($B671,'HABITATS COMPLEX 9'!$B$15:$I$124,I$1,FALSE)</f>
        <v>0</v>
      </c>
      <c r="J671" s="3">
        <f>VLOOKUP($B671,'HABITATS COMPLEX 9'!$B$15:$I$124,J$1,FALSE)</f>
        <v>0</v>
      </c>
      <c r="K671" s="3">
        <f>VLOOKUP($B671,'HABITATS COMPLEX 9'!$B$15:$I$124,K$1,FALSE)</f>
        <v>0</v>
      </c>
      <c r="L671" s="3" t="str">
        <f>VLOOKUP($B671,'HABITATS COMPLEX 9'!$B$15:$I$124,L$1,FALSE)</f>
        <v/>
      </c>
    </row>
    <row r="672" spans="1:12" ht="15.75" customHeight="1">
      <c r="A672">
        <f t="shared" si="19"/>
        <v>67</v>
      </c>
      <c r="B672" t="str">
        <f>VLOOKUP(A672,ACTIVITIES!$B$2:$C$110,2,FALSE)</f>
        <v>ACTIVITY CATEGORY 7 67</v>
      </c>
      <c r="C672" s="1">
        <v>10</v>
      </c>
      <c r="D672" s="1" t="str">
        <f>VLOOKUP(C672,HABITATS!$F$2:$G$13,2,FALSE)</f>
        <v>HABITATS COMPLEX 10</v>
      </c>
      <c r="E672" s="1" t="str">
        <f t="shared" si="18"/>
        <v>HABITATS COMPLEX 10ACTIVITY CATEGORY 7 67</v>
      </c>
      <c r="F672" s="3">
        <f>VLOOKUP($B672,'HABITATS COMPLEX 10'!$B$15:$I$124,F$1,FALSE)</f>
        <v>0</v>
      </c>
      <c r="G672" s="3">
        <f>VLOOKUP($B672,'HABITATS COMPLEX 10'!$B$15:$I$124,G$1,FALSE)</f>
        <v>0</v>
      </c>
      <c r="H672" s="3">
        <f>VLOOKUP($B672,'HABITATS COMPLEX 10'!$B$15:$I$124,H$1,FALSE)</f>
        <v>0</v>
      </c>
      <c r="I672" s="3">
        <f>VLOOKUP($B672,'HABITATS COMPLEX 10'!$B$15:$I$124,I$1,FALSE)</f>
        <v>0</v>
      </c>
      <c r="J672" s="3">
        <f>VLOOKUP($B672,'HABITATS COMPLEX 10'!$B$15:$I$124,J$1,FALSE)</f>
        <v>0</v>
      </c>
      <c r="K672" s="3">
        <f>VLOOKUP($B672,'HABITATS COMPLEX 10'!$B$15:$I$124,K$1,FALSE)</f>
        <v>0</v>
      </c>
      <c r="L672" s="3" t="str">
        <f>VLOOKUP($B672,'HABITATS COMPLEX 10'!$B$15:$I$124,L$1,FALSE)</f>
        <v/>
      </c>
    </row>
    <row r="673" spans="1:12" ht="15.75" customHeight="1">
      <c r="A673">
        <f t="shared" si="19"/>
        <v>68</v>
      </c>
      <c r="B673" t="str">
        <f>VLOOKUP(A673,ACTIVITIES!$B$2:$C$110,2,FALSE)</f>
        <v>ACTIVITY CATEGORY 7 68</v>
      </c>
      <c r="C673" s="1">
        <v>1</v>
      </c>
      <c r="D673" s="1" t="str">
        <f>VLOOKUP(C673,HABITATS!$F$2:$G$13,2,FALSE)</f>
        <v>Coastal Uplands</v>
      </c>
      <c r="E673" s="1" t="str">
        <f t="shared" si="18"/>
        <v>Coastal UplandsACTIVITY CATEGORY 7 68</v>
      </c>
      <c r="F673" s="3">
        <f>VLOOKUP($B673,'COASTAL UPLANDS'!$B$15:$I$124,F$1,FALSE)</f>
        <v>0</v>
      </c>
      <c r="G673" s="3">
        <f>VLOOKUP($B673,'COASTAL UPLANDS'!$B$15:$I$124,G$1,FALSE)</f>
        <v>0</v>
      </c>
      <c r="H673" s="3">
        <f>VLOOKUP($B673,'COASTAL UPLANDS'!$B$15:$I$124,H$1,FALSE)</f>
        <v>0</v>
      </c>
      <c r="I673" s="3">
        <f>VLOOKUP($B673,'COASTAL UPLANDS'!$B$15:$I$124,I$1,FALSE)</f>
        <v>0</v>
      </c>
      <c r="J673" s="3">
        <f>VLOOKUP($B673,'COASTAL UPLANDS'!$B$15:$I$124,J$1,FALSE)</f>
        <v>0</v>
      </c>
      <c r="K673" s="3">
        <f>VLOOKUP($B673,'COASTAL UPLANDS'!$B$15:$I$124,K$1,FALSE)</f>
        <v>0</v>
      </c>
      <c r="L673" s="3" t="str">
        <f>VLOOKUP($B673,'COASTAL UPLANDS'!$B$15:$I$124,L$1,FALSE)</f>
        <v/>
      </c>
    </row>
    <row r="674" spans="1:12" ht="15.75" customHeight="1">
      <c r="A674">
        <f t="shared" si="19"/>
        <v>68</v>
      </c>
      <c r="B674" t="str">
        <f>VLOOKUP(A674,ACTIVITIES!$B$2:$C$110,2,FALSE)</f>
        <v>ACTIVITY CATEGORY 7 68</v>
      </c>
      <c r="C674" s="1">
        <v>2</v>
      </c>
      <c r="D674" s="1" t="str">
        <f>VLOOKUP(C674,HABITATS!$F$2:$G$13,2,FALSE)</f>
        <v>Beaches &amp; Dunes</v>
      </c>
      <c r="E674" s="1" t="str">
        <f t="shared" si="18"/>
        <v>Beaches &amp; DunesACTIVITY CATEGORY 7 68</v>
      </c>
      <c r="F674" s="3">
        <f>VLOOKUP($B674,'BEACHES &amp; DUNES'!$B$15:$I$124,F$1,FALSE)</f>
        <v>0</v>
      </c>
      <c r="G674" s="3">
        <f>VLOOKUP($B674,'BEACHES &amp; DUNES'!$B$15:$I$124,G$1,FALSE)</f>
        <v>0</v>
      </c>
      <c r="H674" s="3">
        <f>VLOOKUP($B674,'BEACHES &amp; DUNES'!$B$15:$I$124,H$1,FALSE)</f>
        <v>0</v>
      </c>
      <c r="I674" s="3">
        <f>VLOOKUP($B674,'BEACHES &amp; DUNES'!$B$15:$I$124,I$1,FALSE)</f>
        <v>0</v>
      </c>
      <c r="J674" s="3">
        <f>VLOOKUP($B674,'BEACHES &amp; DUNES'!$B$15:$I$124,J$1,FALSE)</f>
        <v>0</v>
      </c>
      <c r="K674" s="3">
        <f>VLOOKUP($B674,'BEACHES &amp; DUNES'!$B$15:$I$124,K$1,FALSE)</f>
        <v>0</v>
      </c>
      <c r="L674" s="3" t="str">
        <f>VLOOKUP($B674,'BEACHES &amp; DUNES'!$B$15:$I$124,L$1,FALSE)</f>
        <v/>
      </c>
    </row>
    <row r="675" spans="1:12" ht="15.75" customHeight="1">
      <c r="A675">
        <f t="shared" si="19"/>
        <v>68</v>
      </c>
      <c r="B675" t="str">
        <f>VLOOKUP(A675,ACTIVITIES!$B$2:$C$110,2,FALSE)</f>
        <v>ACTIVITY CATEGORY 7 68</v>
      </c>
      <c r="C675" s="1">
        <v>3</v>
      </c>
      <c r="D675" s="1" t="str">
        <f>VLOOKUP(C675,HABITATS!$F$2:$G$13,2,FALSE)</f>
        <v>Tidal flats &amp; Rocky Intertidal</v>
      </c>
      <c r="E675" s="1" t="str">
        <f t="shared" si="18"/>
        <v>Tidal flats &amp; Rocky IntertidalACTIVITY CATEGORY 7 68</v>
      </c>
      <c r="F675" s="3">
        <f>VLOOKUP($B675,'TIDAL FLATS &amp; ROCKY INTERTIDAL'!$B$15:$I$124,F$1,FALSE)</f>
        <v>0</v>
      </c>
      <c r="G675" s="3">
        <f>VLOOKUP($B675,'TIDAL FLATS &amp; ROCKY INTERTIDAL'!$B$15:$I$124,G$1,FALSE)</f>
        <v>0</v>
      </c>
      <c r="H675" s="3">
        <f>VLOOKUP($B675,'TIDAL FLATS &amp; ROCKY INTERTIDAL'!$B$15:$I$124,H$1,FALSE)</f>
        <v>0</v>
      </c>
      <c r="I675" s="3">
        <f>VLOOKUP($B675,'TIDAL FLATS &amp; ROCKY INTERTIDAL'!$B$15:$I$124,I$1,FALSE)</f>
        <v>0</v>
      </c>
      <c r="J675" s="3">
        <f>VLOOKUP($B675,'TIDAL FLATS &amp; ROCKY INTERTIDAL'!$B$15:$I$124,J$1,FALSE)</f>
        <v>0</v>
      </c>
      <c r="K675" s="3">
        <f>VLOOKUP($B675,'TIDAL FLATS &amp; ROCKY INTERTIDAL'!$B$15:$I$124,K$1,FALSE)</f>
        <v>0</v>
      </c>
      <c r="L675" s="3" t="str">
        <f>VLOOKUP($B675,'TIDAL FLATS &amp; ROCKY INTERTIDAL'!$B$15:$I$124,L$1,FALSE)</f>
        <v/>
      </c>
    </row>
    <row r="676" spans="1:12" ht="15.75" customHeight="1">
      <c r="A676">
        <f t="shared" si="19"/>
        <v>68</v>
      </c>
      <c r="B676" t="str">
        <f>VLOOKUP(A676,ACTIVITIES!$B$2:$C$110,2,FALSE)</f>
        <v>ACTIVITY CATEGORY 7 68</v>
      </c>
      <c r="C676" s="1">
        <v>4</v>
      </c>
      <c r="D676" s="1" t="str">
        <f>VLOOKUP(C676,HABITATS!$F$2:$G$13,2,FALSE)</f>
        <v>Marshes</v>
      </c>
      <c r="E676" s="1" t="str">
        <f t="shared" si="18"/>
        <v>MarshesACTIVITY CATEGORY 7 68</v>
      </c>
      <c r="F676" s="3">
        <f>VLOOKUP($B676,MARSHES!$B$15:$I$124,F$1,FALSE)</f>
        <v>0</v>
      </c>
      <c r="G676" s="3">
        <f>VLOOKUP($B676,MARSHES!$B$15:$I$124,G$1,FALSE)</f>
        <v>0</v>
      </c>
      <c r="H676" s="3">
        <f>VLOOKUP($B676,MARSHES!$B$15:$I$124,H$1,FALSE)</f>
        <v>0</v>
      </c>
      <c r="I676" s="3">
        <f>VLOOKUP($B676,MARSHES!$B$15:$I$124,I$1,FALSE)</f>
        <v>0</v>
      </c>
      <c r="J676" s="3">
        <f>VLOOKUP($B676,MARSHES!$B$15:$I$124,J$1,FALSE)</f>
        <v>0</v>
      </c>
      <c r="K676" s="3">
        <f>VLOOKUP($B676,MARSHES!$B$15:$I$124,K$1,FALSE)</f>
        <v>0</v>
      </c>
      <c r="L676" s="3" t="str">
        <f>VLOOKUP($B676,MARSHES!$B$15:$I$124,L$1,FALSE)</f>
        <v/>
      </c>
    </row>
    <row r="677" spans="1:12" ht="15.75" customHeight="1">
      <c r="A677">
        <f t="shared" si="19"/>
        <v>68</v>
      </c>
      <c r="B677" t="str">
        <f>VLOOKUP(A677,ACTIVITIES!$B$2:$C$110,2,FALSE)</f>
        <v>ACTIVITY CATEGORY 7 68</v>
      </c>
      <c r="C677" s="1">
        <v>5</v>
      </c>
      <c r="D677" s="1" t="str">
        <f>VLOOKUP(C677,HABITATS!$F$2:$G$13,2,FALSE)</f>
        <v>Submersed Habitats</v>
      </c>
      <c r="E677" s="1" t="str">
        <f t="shared" si="18"/>
        <v>Submersed HabitatsACTIVITY CATEGORY 7 68</v>
      </c>
      <c r="F677" s="3">
        <f>VLOOKUP($B677,'SUBMERSED HABITATS'!$B$15:$I$124,F$1,FALSE)</f>
        <v>0</v>
      </c>
      <c r="G677" s="3">
        <f>VLOOKUP($B677,'SUBMERSED HABITATS'!$B$15:$I$124,G$1,FALSE)</f>
        <v>0</v>
      </c>
      <c r="H677" s="3">
        <f>VLOOKUP($B677,'SUBMERSED HABITATS'!$B$15:$I$124,H$1,FALSE)</f>
        <v>0</v>
      </c>
      <c r="I677" s="3">
        <f>VLOOKUP($B677,'SUBMERSED HABITATS'!$B$15:$I$124,I$1,FALSE)</f>
        <v>0</v>
      </c>
      <c r="J677" s="3">
        <f>VLOOKUP($B677,'SUBMERSED HABITATS'!$B$15:$I$124,J$1,FALSE)</f>
        <v>0</v>
      </c>
      <c r="K677" s="3">
        <f>VLOOKUP($B677,'SUBMERSED HABITATS'!$B$15:$I$124,K$1,FALSE)</f>
        <v>0</v>
      </c>
      <c r="L677" s="3" t="str">
        <f>VLOOKUP($B677,'SUBMERSED HABITATS'!$B$15:$I$124,L$1,FALSE)</f>
        <v/>
      </c>
    </row>
    <row r="678" spans="1:12" ht="15.75" customHeight="1">
      <c r="A678">
        <f t="shared" si="19"/>
        <v>68</v>
      </c>
      <c r="B678" t="str">
        <f>VLOOKUP(A678,ACTIVITIES!$B$2:$C$110,2,FALSE)</f>
        <v>ACTIVITY CATEGORY 7 68</v>
      </c>
      <c r="C678" s="1">
        <v>6</v>
      </c>
      <c r="D678" s="1" t="str">
        <f>VLOOKUP(C678,HABITATS!$F$2:$G$13,2,FALSE)</f>
        <v>HABITATS COMPLEX 6</v>
      </c>
      <c r="E678" s="1" t="str">
        <f t="shared" si="18"/>
        <v>HABITATS COMPLEX 6ACTIVITY CATEGORY 7 68</v>
      </c>
      <c r="F678" s="3">
        <f>VLOOKUP($B678,'HABITATS COMPLEX 6'!$B$15:$I$124,F$1,FALSE)</f>
        <v>0</v>
      </c>
      <c r="G678" s="3">
        <f>VLOOKUP($B678,'HABITATS COMPLEX 6'!$B$15:$I$124,G$1,FALSE)</f>
        <v>0</v>
      </c>
      <c r="H678" s="3">
        <f>VLOOKUP($B678,'HABITATS COMPLEX 6'!$B$15:$I$124,H$1,FALSE)</f>
        <v>0</v>
      </c>
      <c r="I678" s="3">
        <f>VLOOKUP($B678,'HABITATS COMPLEX 6'!$B$15:$I$124,I$1,FALSE)</f>
        <v>0</v>
      </c>
      <c r="J678" s="3">
        <f>VLOOKUP($B678,'HABITATS COMPLEX 6'!$B$15:$I$124,J$1,FALSE)</f>
        <v>0</v>
      </c>
      <c r="K678" s="3">
        <f>VLOOKUP($B678,'HABITATS COMPLEX 6'!$B$15:$I$124,K$1,FALSE)</f>
        <v>0</v>
      </c>
      <c r="L678" s="3" t="str">
        <f>VLOOKUP($B678,'HABITATS COMPLEX 6'!$B$15:$I$124,L$1,FALSE)</f>
        <v/>
      </c>
    </row>
    <row r="679" spans="1:12" ht="15.75" customHeight="1">
      <c r="A679">
        <f t="shared" si="19"/>
        <v>68</v>
      </c>
      <c r="B679" t="str">
        <f>VLOOKUP(A679,ACTIVITIES!$B$2:$C$110,2,FALSE)</f>
        <v>ACTIVITY CATEGORY 7 68</v>
      </c>
      <c r="C679" s="1">
        <v>7</v>
      </c>
      <c r="D679" s="1" t="str">
        <f>VLOOKUP(C679,HABITATS!$F$2:$G$13,2,FALSE)</f>
        <v>HABITATS COMPLEX 7</v>
      </c>
      <c r="E679" s="1" t="str">
        <f t="shared" si="18"/>
        <v>HABITATS COMPLEX 7ACTIVITY CATEGORY 7 68</v>
      </c>
      <c r="F679" s="3">
        <f>VLOOKUP($B679,'HABITATS COMPLEX 7'!$B$15:$I$124,F$1,FALSE)</f>
        <v>0</v>
      </c>
      <c r="G679" s="3">
        <f>VLOOKUP($B679,'HABITATS COMPLEX 7'!$B$15:$I$124,G$1,FALSE)</f>
        <v>0</v>
      </c>
      <c r="H679" s="3">
        <f>VLOOKUP($B679,'HABITATS COMPLEX 7'!$B$15:$I$124,H$1,FALSE)</f>
        <v>0</v>
      </c>
      <c r="I679" s="3">
        <f>VLOOKUP($B679,'HABITATS COMPLEX 7'!$B$15:$I$124,I$1,FALSE)</f>
        <v>0</v>
      </c>
      <c r="J679" s="3">
        <f>VLOOKUP($B679,'HABITATS COMPLEX 7'!$B$15:$I$124,J$1,FALSE)</f>
        <v>0</v>
      </c>
      <c r="K679" s="3">
        <f>VLOOKUP($B679,'HABITATS COMPLEX 7'!$B$15:$I$124,K$1,FALSE)</f>
        <v>0</v>
      </c>
      <c r="L679" s="3" t="str">
        <f>VLOOKUP($B679,'HABITATS COMPLEX 7'!$B$15:$I$124,L$1,FALSE)</f>
        <v/>
      </c>
    </row>
    <row r="680" spans="1:12" ht="15.75" customHeight="1">
      <c r="A680">
        <f t="shared" si="19"/>
        <v>68</v>
      </c>
      <c r="B680" t="str">
        <f>VLOOKUP(A680,ACTIVITIES!$B$2:$C$110,2,FALSE)</f>
        <v>ACTIVITY CATEGORY 7 68</v>
      </c>
      <c r="C680" s="1">
        <v>8</v>
      </c>
      <c r="D680" s="1" t="str">
        <f>VLOOKUP(C680,HABITATS!$F$2:$G$13,2,FALSE)</f>
        <v>HABITATS COMPLEX 8</v>
      </c>
      <c r="E680" s="1" t="str">
        <f t="shared" si="18"/>
        <v>HABITATS COMPLEX 8ACTIVITY CATEGORY 7 68</v>
      </c>
      <c r="F680" s="3">
        <f>VLOOKUP($B680,'HABITATS COMPLEX 8'!$B$15:$I$124,F$1,FALSE)</f>
        <v>0</v>
      </c>
      <c r="G680" s="3">
        <f>VLOOKUP($B680,'HABITATS COMPLEX 8'!$B$15:$I$124,G$1,FALSE)</f>
        <v>0</v>
      </c>
      <c r="H680" s="3">
        <f>VLOOKUP($B680,'HABITATS COMPLEX 8'!$B$15:$I$124,H$1,FALSE)</f>
        <v>0</v>
      </c>
      <c r="I680" s="3">
        <f>VLOOKUP($B680,'HABITATS COMPLEX 8'!$B$15:$I$124,I$1,FALSE)</f>
        <v>0</v>
      </c>
      <c r="J680" s="3">
        <f>VLOOKUP($B680,'HABITATS COMPLEX 8'!$B$15:$I$124,J$1,FALSE)</f>
        <v>0</v>
      </c>
      <c r="K680" s="3">
        <f>VLOOKUP($B680,'HABITATS COMPLEX 8'!$B$15:$I$124,K$1,FALSE)</f>
        <v>0</v>
      </c>
      <c r="L680" s="3" t="str">
        <f>VLOOKUP($B680,'HABITATS COMPLEX 8'!$B$15:$I$124,L$1,FALSE)</f>
        <v/>
      </c>
    </row>
    <row r="681" spans="1:12" ht="15.75" customHeight="1">
      <c r="A681">
        <f t="shared" si="19"/>
        <v>68</v>
      </c>
      <c r="B681" t="str">
        <f>VLOOKUP(A681,ACTIVITIES!$B$2:$C$110,2,FALSE)</f>
        <v>ACTIVITY CATEGORY 7 68</v>
      </c>
      <c r="C681" s="1">
        <v>9</v>
      </c>
      <c r="D681" s="1" t="str">
        <f>VLOOKUP(C681,HABITATS!$F$2:$G$13,2,FALSE)</f>
        <v>HABITATS COMPLEX 9</v>
      </c>
      <c r="E681" s="1" t="str">
        <f t="shared" si="18"/>
        <v>HABITATS COMPLEX 9ACTIVITY CATEGORY 7 68</v>
      </c>
      <c r="F681" s="3">
        <f>VLOOKUP($B681,'HABITATS COMPLEX 9'!$B$15:$I$124,F$1,FALSE)</f>
        <v>0</v>
      </c>
      <c r="G681" s="3">
        <f>VLOOKUP($B681,'HABITATS COMPLEX 9'!$B$15:$I$124,G$1,FALSE)</f>
        <v>0</v>
      </c>
      <c r="H681" s="3">
        <f>VLOOKUP($B681,'HABITATS COMPLEX 9'!$B$15:$I$124,H$1,FALSE)</f>
        <v>0</v>
      </c>
      <c r="I681" s="3">
        <f>VLOOKUP($B681,'HABITATS COMPLEX 9'!$B$15:$I$124,I$1,FALSE)</f>
        <v>0</v>
      </c>
      <c r="J681" s="3">
        <f>VLOOKUP($B681,'HABITATS COMPLEX 9'!$B$15:$I$124,J$1,FALSE)</f>
        <v>0</v>
      </c>
      <c r="K681" s="3">
        <f>VLOOKUP($B681,'HABITATS COMPLEX 9'!$B$15:$I$124,K$1,FALSE)</f>
        <v>0</v>
      </c>
      <c r="L681" s="3" t="str">
        <f>VLOOKUP($B681,'HABITATS COMPLEX 9'!$B$15:$I$124,L$1,FALSE)</f>
        <v/>
      </c>
    </row>
    <row r="682" spans="1:12" ht="15.75" customHeight="1">
      <c r="A682">
        <f t="shared" si="19"/>
        <v>68</v>
      </c>
      <c r="B682" t="str">
        <f>VLOOKUP(A682,ACTIVITIES!$B$2:$C$110,2,FALSE)</f>
        <v>ACTIVITY CATEGORY 7 68</v>
      </c>
      <c r="C682" s="1">
        <v>10</v>
      </c>
      <c r="D682" s="1" t="str">
        <f>VLOOKUP(C682,HABITATS!$F$2:$G$13,2,FALSE)</f>
        <v>HABITATS COMPLEX 10</v>
      </c>
      <c r="E682" s="1" t="str">
        <f t="shared" si="18"/>
        <v>HABITATS COMPLEX 10ACTIVITY CATEGORY 7 68</v>
      </c>
      <c r="F682" s="3">
        <f>VLOOKUP($B682,'HABITATS COMPLEX 10'!$B$15:$I$124,F$1,FALSE)</f>
        <v>0</v>
      </c>
      <c r="G682" s="3">
        <f>VLOOKUP($B682,'HABITATS COMPLEX 10'!$B$15:$I$124,G$1,FALSE)</f>
        <v>0</v>
      </c>
      <c r="H682" s="3">
        <f>VLOOKUP($B682,'HABITATS COMPLEX 10'!$B$15:$I$124,H$1,FALSE)</f>
        <v>0</v>
      </c>
      <c r="I682" s="3">
        <f>VLOOKUP($B682,'HABITATS COMPLEX 10'!$B$15:$I$124,I$1,FALSE)</f>
        <v>0</v>
      </c>
      <c r="J682" s="3">
        <f>VLOOKUP($B682,'HABITATS COMPLEX 10'!$B$15:$I$124,J$1,FALSE)</f>
        <v>0</v>
      </c>
      <c r="K682" s="3">
        <f>VLOOKUP($B682,'HABITATS COMPLEX 10'!$B$15:$I$124,K$1,FALSE)</f>
        <v>0</v>
      </c>
      <c r="L682" s="3" t="str">
        <f>VLOOKUP($B682,'HABITATS COMPLEX 10'!$B$15:$I$124,L$1,FALSE)</f>
        <v/>
      </c>
    </row>
    <row r="683" spans="1:12" ht="15.75" customHeight="1">
      <c r="A683">
        <f t="shared" si="19"/>
        <v>69</v>
      </c>
      <c r="B683" t="str">
        <f>VLOOKUP(A683,ACTIVITIES!$B$2:$C$110,2,FALSE)</f>
        <v>ACTIVITY CATEGORY 7 69</v>
      </c>
      <c r="C683" s="1">
        <v>1</v>
      </c>
      <c r="D683" s="1" t="str">
        <f>VLOOKUP(C683,HABITATS!$F$2:$G$13,2,FALSE)</f>
        <v>Coastal Uplands</v>
      </c>
      <c r="E683" s="1" t="str">
        <f t="shared" si="18"/>
        <v>Coastal UplandsACTIVITY CATEGORY 7 69</v>
      </c>
      <c r="F683" s="3">
        <f>VLOOKUP($B683,'COASTAL UPLANDS'!$B$15:$I$124,F$1,FALSE)</f>
        <v>0</v>
      </c>
      <c r="G683" s="3">
        <f>VLOOKUP($B683,'COASTAL UPLANDS'!$B$15:$I$124,G$1,FALSE)</f>
        <v>0</v>
      </c>
      <c r="H683" s="3">
        <f>VLOOKUP($B683,'COASTAL UPLANDS'!$B$15:$I$124,H$1,FALSE)</f>
        <v>0</v>
      </c>
      <c r="I683" s="3">
        <f>VLOOKUP($B683,'COASTAL UPLANDS'!$B$15:$I$124,I$1,FALSE)</f>
        <v>0</v>
      </c>
      <c r="J683" s="3">
        <f>VLOOKUP($B683,'COASTAL UPLANDS'!$B$15:$I$124,J$1,FALSE)</f>
        <v>0</v>
      </c>
      <c r="K683" s="3">
        <f>VLOOKUP($B683,'COASTAL UPLANDS'!$B$15:$I$124,K$1,FALSE)</f>
        <v>0</v>
      </c>
      <c r="L683" s="3" t="str">
        <f>VLOOKUP($B683,'COASTAL UPLANDS'!$B$15:$I$124,L$1,FALSE)</f>
        <v/>
      </c>
    </row>
    <row r="684" spans="1:12" ht="15.75" customHeight="1">
      <c r="A684">
        <f t="shared" si="19"/>
        <v>69</v>
      </c>
      <c r="B684" t="str">
        <f>VLOOKUP(A684,ACTIVITIES!$B$2:$C$110,2,FALSE)</f>
        <v>ACTIVITY CATEGORY 7 69</v>
      </c>
      <c r="C684" s="1">
        <v>2</v>
      </c>
      <c r="D684" s="1" t="str">
        <f>VLOOKUP(C684,HABITATS!$F$2:$G$13,2,FALSE)</f>
        <v>Beaches &amp; Dunes</v>
      </c>
      <c r="E684" s="1" t="str">
        <f t="shared" si="18"/>
        <v>Beaches &amp; DunesACTIVITY CATEGORY 7 69</v>
      </c>
      <c r="F684" s="3">
        <f>VLOOKUP($B684,'BEACHES &amp; DUNES'!$B$15:$I$124,F$1,FALSE)</f>
        <v>0</v>
      </c>
      <c r="G684" s="3">
        <f>VLOOKUP($B684,'BEACHES &amp; DUNES'!$B$15:$I$124,G$1,FALSE)</f>
        <v>0</v>
      </c>
      <c r="H684" s="3">
        <f>VLOOKUP($B684,'BEACHES &amp; DUNES'!$B$15:$I$124,H$1,FALSE)</f>
        <v>0</v>
      </c>
      <c r="I684" s="3">
        <f>VLOOKUP($B684,'BEACHES &amp; DUNES'!$B$15:$I$124,I$1,FALSE)</f>
        <v>0</v>
      </c>
      <c r="J684" s="3">
        <f>VLOOKUP($B684,'BEACHES &amp; DUNES'!$B$15:$I$124,J$1,FALSE)</f>
        <v>0</v>
      </c>
      <c r="K684" s="3">
        <f>VLOOKUP($B684,'BEACHES &amp; DUNES'!$B$15:$I$124,K$1,FALSE)</f>
        <v>0</v>
      </c>
      <c r="L684" s="3" t="str">
        <f>VLOOKUP($B684,'BEACHES &amp; DUNES'!$B$15:$I$124,L$1,FALSE)</f>
        <v/>
      </c>
    </row>
    <row r="685" spans="1:12" ht="15.75" customHeight="1">
      <c r="A685">
        <f t="shared" si="19"/>
        <v>69</v>
      </c>
      <c r="B685" t="str">
        <f>VLOOKUP(A685,ACTIVITIES!$B$2:$C$110,2,FALSE)</f>
        <v>ACTIVITY CATEGORY 7 69</v>
      </c>
      <c r="C685" s="1">
        <v>3</v>
      </c>
      <c r="D685" s="1" t="str">
        <f>VLOOKUP(C685,HABITATS!$F$2:$G$13,2,FALSE)</f>
        <v>Tidal flats &amp; Rocky Intertidal</v>
      </c>
      <c r="E685" s="1" t="str">
        <f t="shared" si="18"/>
        <v>Tidal flats &amp; Rocky IntertidalACTIVITY CATEGORY 7 69</v>
      </c>
      <c r="F685" s="3">
        <f>VLOOKUP($B685,'TIDAL FLATS &amp; ROCKY INTERTIDAL'!$B$15:$I$124,F$1,FALSE)</f>
        <v>0</v>
      </c>
      <c r="G685" s="3">
        <f>VLOOKUP($B685,'TIDAL FLATS &amp; ROCKY INTERTIDAL'!$B$15:$I$124,G$1,FALSE)</f>
        <v>0</v>
      </c>
      <c r="H685" s="3">
        <f>VLOOKUP($B685,'TIDAL FLATS &amp; ROCKY INTERTIDAL'!$B$15:$I$124,H$1,FALSE)</f>
        <v>0</v>
      </c>
      <c r="I685" s="3">
        <f>VLOOKUP($B685,'TIDAL FLATS &amp; ROCKY INTERTIDAL'!$B$15:$I$124,I$1,FALSE)</f>
        <v>0</v>
      </c>
      <c r="J685" s="3">
        <f>VLOOKUP($B685,'TIDAL FLATS &amp; ROCKY INTERTIDAL'!$B$15:$I$124,J$1,FALSE)</f>
        <v>0</v>
      </c>
      <c r="K685" s="3">
        <f>VLOOKUP($B685,'TIDAL FLATS &amp; ROCKY INTERTIDAL'!$B$15:$I$124,K$1,FALSE)</f>
        <v>0</v>
      </c>
      <c r="L685" s="3" t="str">
        <f>VLOOKUP($B685,'TIDAL FLATS &amp; ROCKY INTERTIDAL'!$B$15:$I$124,L$1,FALSE)</f>
        <v/>
      </c>
    </row>
    <row r="686" spans="1:12" ht="15.75" customHeight="1">
      <c r="A686">
        <f t="shared" si="19"/>
        <v>69</v>
      </c>
      <c r="B686" t="str">
        <f>VLOOKUP(A686,ACTIVITIES!$B$2:$C$110,2,FALSE)</f>
        <v>ACTIVITY CATEGORY 7 69</v>
      </c>
      <c r="C686" s="1">
        <v>4</v>
      </c>
      <c r="D686" s="1" t="str">
        <f>VLOOKUP(C686,HABITATS!$F$2:$G$13,2,FALSE)</f>
        <v>Marshes</v>
      </c>
      <c r="E686" s="1" t="str">
        <f t="shared" si="18"/>
        <v>MarshesACTIVITY CATEGORY 7 69</v>
      </c>
      <c r="F686" s="3">
        <f>VLOOKUP($B686,MARSHES!$B$15:$I$124,F$1,FALSE)</f>
        <v>0</v>
      </c>
      <c r="G686" s="3">
        <f>VLOOKUP($B686,MARSHES!$B$15:$I$124,G$1,FALSE)</f>
        <v>0</v>
      </c>
      <c r="H686" s="3">
        <f>VLOOKUP($B686,MARSHES!$B$15:$I$124,H$1,FALSE)</f>
        <v>0</v>
      </c>
      <c r="I686" s="3">
        <f>VLOOKUP($B686,MARSHES!$B$15:$I$124,I$1,FALSE)</f>
        <v>0</v>
      </c>
      <c r="J686" s="3">
        <f>VLOOKUP($B686,MARSHES!$B$15:$I$124,J$1,FALSE)</f>
        <v>0</v>
      </c>
      <c r="K686" s="3">
        <f>VLOOKUP($B686,MARSHES!$B$15:$I$124,K$1,FALSE)</f>
        <v>0</v>
      </c>
      <c r="L686" s="3" t="str">
        <f>VLOOKUP($B686,MARSHES!$B$15:$I$124,L$1,FALSE)</f>
        <v/>
      </c>
    </row>
    <row r="687" spans="1:12" ht="15.75" customHeight="1">
      <c r="A687">
        <f t="shared" si="19"/>
        <v>69</v>
      </c>
      <c r="B687" t="str">
        <f>VLOOKUP(A687,ACTIVITIES!$B$2:$C$110,2,FALSE)</f>
        <v>ACTIVITY CATEGORY 7 69</v>
      </c>
      <c r="C687" s="1">
        <v>5</v>
      </c>
      <c r="D687" s="1" t="str">
        <f>VLOOKUP(C687,HABITATS!$F$2:$G$13,2,FALSE)</f>
        <v>Submersed Habitats</v>
      </c>
      <c r="E687" s="1" t="str">
        <f t="shared" si="18"/>
        <v>Submersed HabitatsACTIVITY CATEGORY 7 69</v>
      </c>
      <c r="F687" s="3">
        <f>VLOOKUP($B687,'SUBMERSED HABITATS'!$B$15:$I$124,F$1,FALSE)</f>
        <v>0</v>
      </c>
      <c r="G687" s="3">
        <f>VLOOKUP($B687,'SUBMERSED HABITATS'!$B$15:$I$124,G$1,FALSE)</f>
        <v>0</v>
      </c>
      <c r="H687" s="3">
        <f>VLOOKUP($B687,'SUBMERSED HABITATS'!$B$15:$I$124,H$1,FALSE)</f>
        <v>0</v>
      </c>
      <c r="I687" s="3">
        <f>VLOOKUP($B687,'SUBMERSED HABITATS'!$B$15:$I$124,I$1,FALSE)</f>
        <v>0</v>
      </c>
      <c r="J687" s="3">
        <f>VLOOKUP($B687,'SUBMERSED HABITATS'!$B$15:$I$124,J$1,FALSE)</f>
        <v>0</v>
      </c>
      <c r="K687" s="3">
        <f>VLOOKUP($B687,'SUBMERSED HABITATS'!$B$15:$I$124,K$1,FALSE)</f>
        <v>0</v>
      </c>
      <c r="L687" s="3" t="str">
        <f>VLOOKUP($B687,'SUBMERSED HABITATS'!$B$15:$I$124,L$1,FALSE)</f>
        <v/>
      </c>
    </row>
    <row r="688" spans="1:12" ht="15.75" customHeight="1">
      <c r="A688">
        <f t="shared" si="19"/>
        <v>69</v>
      </c>
      <c r="B688" t="str">
        <f>VLOOKUP(A688,ACTIVITIES!$B$2:$C$110,2,FALSE)</f>
        <v>ACTIVITY CATEGORY 7 69</v>
      </c>
      <c r="C688" s="1">
        <v>6</v>
      </c>
      <c r="D688" s="1" t="str">
        <f>VLOOKUP(C688,HABITATS!$F$2:$G$13,2,FALSE)</f>
        <v>HABITATS COMPLEX 6</v>
      </c>
      <c r="E688" s="1" t="str">
        <f t="shared" si="18"/>
        <v>HABITATS COMPLEX 6ACTIVITY CATEGORY 7 69</v>
      </c>
      <c r="F688" s="3">
        <f>VLOOKUP($B688,'HABITATS COMPLEX 6'!$B$15:$I$124,F$1,FALSE)</f>
        <v>0</v>
      </c>
      <c r="G688" s="3">
        <f>VLOOKUP($B688,'HABITATS COMPLEX 6'!$B$15:$I$124,G$1,FALSE)</f>
        <v>0</v>
      </c>
      <c r="H688" s="3">
        <f>VLOOKUP($B688,'HABITATS COMPLEX 6'!$B$15:$I$124,H$1,FALSE)</f>
        <v>0</v>
      </c>
      <c r="I688" s="3">
        <f>VLOOKUP($B688,'HABITATS COMPLEX 6'!$B$15:$I$124,I$1,FALSE)</f>
        <v>0</v>
      </c>
      <c r="J688" s="3">
        <f>VLOOKUP($B688,'HABITATS COMPLEX 6'!$B$15:$I$124,J$1,FALSE)</f>
        <v>0</v>
      </c>
      <c r="K688" s="3">
        <f>VLOOKUP($B688,'HABITATS COMPLEX 6'!$B$15:$I$124,K$1,FALSE)</f>
        <v>0</v>
      </c>
      <c r="L688" s="3" t="str">
        <f>VLOOKUP($B688,'HABITATS COMPLEX 6'!$B$15:$I$124,L$1,FALSE)</f>
        <v/>
      </c>
    </row>
    <row r="689" spans="1:12" ht="15.75" customHeight="1">
      <c r="A689">
        <f t="shared" si="19"/>
        <v>69</v>
      </c>
      <c r="B689" t="str">
        <f>VLOOKUP(A689,ACTIVITIES!$B$2:$C$110,2,FALSE)</f>
        <v>ACTIVITY CATEGORY 7 69</v>
      </c>
      <c r="C689" s="1">
        <v>7</v>
      </c>
      <c r="D689" s="1" t="str">
        <f>VLOOKUP(C689,HABITATS!$F$2:$G$13,2,FALSE)</f>
        <v>HABITATS COMPLEX 7</v>
      </c>
      <c r="E689" s="1" t="str">
        <f t="shared" si="18"/>
        <v>HABITATS COMPLEX 7ACTIVITY CATEGORY 7 69</v>
      </c>
      <c r="F689" s="3">
        <f>VLOOKUP($B689,'HABITATS COMPLEX 7'!$B$15:$I$124,F$1,FALSE)</f>
        <v>0</v>
      </c>
      <c r="G689" s="3">
        <f>VLOOKUP($B689,'HABITATS COMPLEX 7'!$B$15:$I$124,G$1,FALSE)</f>
        <v>0</v>
      </c>
      <c r="H689" s="3">
        <f>VLOOKUP($B689,'HABITATS COMPLEX 7'!$B$15:$I$124,H$1,FALSE)</f>
        <v>0</v>
      </c>
      <c r="I689" s="3">
        <f>VLOOKUP($B689,'HABITATS COMPLEX 7'!$B$15:$I$124,I$1,FALSE)</f>
        <v>0</v>
      </c>
      <c r="J689" s="3">
        <f>VLOOKUP($B689,'HABITATS COMPLEX 7'!$B$15:$I$124,J$1,FALSE)</f>
        <v>0</v>
      </c>
      <c r="K689" s="3">
        <f>VLOOKUP($B689,'HABITATS COMPLEX 7'!$B$15:$I$124,K$1,FALSE)</f>
        <v>0</v>
      </c>
      <c r="L689" s="3" t="str">
        <f>VLOOKUP($B689,'HABITATS COMPLEX 7'!$B$15:$I$124,L$1,FALSE)</f>
        <v/>
      </c>
    </row>
    <row r="690" spans="1:12" ht="15.75" customHeight="1">
      <c r="A690">
        <f t="shared" si="19"/>
        <v>69</v>
      </c>
      <c r="B690" t="str">
        <f>VLOOKUP(A690,ACTIVITIES!$B$2:$C$110,2,FALSE)</f>
        <v>ACTIVITY CATEGORY 7 69</v>
      </c>
      <c r="C690" s="1">
        <v>8</v>
      </c>
      <c r="D690" s="1" t="str">
        <f>VLOOKUP(C690,HABITATS!$F$2:$G$13,2,FALSE)</f>
        <v>HABITATS COMPLEX 8</v>
      </c>
      <c r="E690" s="1" t="str">
        <f t="shared" si="18"/>
        <v>HABITATS COMPLEX 8ACTIVITY CATEGORY 7 69</v>
      </c>
      <c r="F690" s="3">
        <f>VLOOKUP($B690,'HABITATS COMPLEX 8'!$B$15:$I$124,F$1,FALSE)</f>
        <v>0</v>
      </c>
      <c r="G690" s="3">
        <f>VLOOKUP($B690,'HABITATS COMPLEX 8'!$B$15:$I$124,G$1,FALSE)</f>
        <v>0</v>
      </c>
      <c r="H690" s="3">
        <f>VLOOKUP($B690,'HABITATS COMPLEX 8'!$B$15:$I$124,H$1,FALSE)</f>
        <v>0</v>
      </c>
      <c r="I690" s="3">
        <f>VLOOKUP($B690,'HABITATS COMPLEX 8'!$B$15:$I$124,I$1,FALSE)</f>
        <v>0</v>
      </c>
      <c r="J690" s="3">
        <f>VLOOKUP($B690,'HABITATS COMPLEX 8'!$B$15:$I$124,J$1,FALSE)</f>
        <v>0</v>
      </c>
      <c r="K690" s="3">
        <f>VLOOKUP($B690,'HABITATS COMPLEX 8'!$B$15:$I$124,K$1,FALSE)</f>
        <v>0</v>
      </c>
      <c r="L690" s="3" t="str">
        <f>VLOOKUP($B690,'HABITATS COMPLEX 8'!$B$15:$I$124,L$1,FALSE)</f>
        <v/>
      </c>
    </row>
    <row r="691" spans="1:12" ht="15.75" customHeight="1">
      <c r="A691">
        <f t="shared" si="19"/>
        <v>69</v>
      </c>
      <c r="B691" t="str">
        <f>VLOOKUP(A691,ACTIVITIES!$B$2:$C$110,2,FALSE)</f>
        <v>ACTIVITY CATEGORY 7 69</v>
      </c>
      <c r="C691" s="1">
        <v>9</v>
      </c>
      <c r="D691" s="1" t="str">
        <f>VLOOKUP(C691,HABITATS!$F$2:$G$13,2,FALSE)</f>
        <v>HABITATS COMPLEX 9</v>
      </c>
      <c r="E691" s="1" t="str">
        <f t="shared" si="18"/>
        <v>HABITATS COMPLEX 9ACTIVITY CATEGORY 7 69</v>
      </c>
      <c r="F691" s="3">
        <f>VLOOKUP($B691,'HABITATS COMPLEX 9'!$B$15:$I$124,F$1,FALSE)</f>
        <v>0</v>
      </c>
      <c r="G691" s="3">
        <f>VLOOKUP($B691,'HABITATS COMPLEX 9'!$B$15:$I$124,G$1,FALSE)</f>
        <v>0</v>
      </c>
      <c r="H691" s="3">
        <f>VLOOKUP($B691,'HABITATS COMPLEX 9'!$B$15:$I$124,H$1,FALSE)</f>
        <v>0</v>
      </c>
      <c r="I691" s="3">
        <f>VLOOKUP($B691,'HABITATS COMPLEX 9'!$B$15:$I$124,I$1,FALSE)</f>
        <v>0</v>
      </c>
      <c r="J691" s="3">
        <f>VLOOKUP($B691,'HABITATS COMPLEX 9'!$B$15:$I$124,J$1,FALSE)</f>
        <v>0</v>
      </c>
      <c r="K691" s="3">
        <f>VLOOKUP($B691,'HABITATS COMPLEX 9'!$B$15:$I$124,K$1,FALSE)</f>
        <v>0</v>
      </c>
      <c r="L691" s="3" t="str">
        <f>VLOOKUP($B691,'HABITATS COMPLEX 9'!$B$15:$I$124,L$1,FALSE)</f>
        <v/>
      </c>
    </row>
    <row r="692" spans="1:12" ht="15.75" customHeight="1">
      <c r="A692">
        <f t="shared" si="19"/>
        <v>69</v>
      </c>
      <c r="B692" t="str">
        <f>VLOOKUP(A692,ACTIVITIES!$B$2:$C$110,2,FALSE)</f>
        <v>ACTIVITY CATEGORY 7 69</v>
      </c>
      <c r="C692" s="1">
        <v>10</v>
      </c>
      <c r="D692" s="1" t="str">
        <f>VLOOKUP(C692,HABITATS!$F$2:$G$13,2,FALSE)</f>
        <v>HABITATS COMPLEX 10</v>
      </c>
      <c r="E692" s="1" t="str">
        <f t="shared" si="18"/>
        <v>HABITATS COMPLEX 10ACTIVITY CATEGORY 7 69</v>
      </c>
      <c r="F692" s="3">
        <f>VLOOKUP($B692,'HABITATS COMPLEX 10'!$B$15:$I$124,F$1,FALSE)</f>
        <v>0</v>
      </c>
      <c r="G692" s="3">
        <f>VLOOKUP($B692,'HABITATS COMPLEX 10'!$B$15:$I$124,G$1,FALSE)</f>
        <v>0</v>
      </c>
      <c r="H692" s="3">
        <f>VLOOKUP($B692,'HABITATS COMPLEX 10'!$B$15:$I$124,H$1,FALSE)</f>
        <v>0</v>
      </c>
      <c r="I692" s="3">
        <f>VLOOKUP($B692,'HABITATS COMPLEX 10'!$B$15:$I$124,I$1,FALSE)</f>
        <v>0</v>
      </c>
      <c r="J692" s="3">
        <f>VLOOKUP($B692,'HABITATS COMPLEX 10'!$B$15:$I$124,J$1,FALSE)</f>
        <v>0</v>
      </c>
      <c r="K692" s="3">
        <f>VLOOKUP($B692,'HABITATS COMPLEX 10'!$B$15:$I$124,K$1,FALSE)</f>
        <v>0</v>
      </c>
      <c r="L692" s="3" t="str">
        <f>VLOOKUP($B692,'HABITATS COMPLEX 10'!$B$15:$I$124,L$1,FALSE)</f>
        <v/>
      </c>
    </row>
    <row r="693" spans="1:12" ht="15.75" customHeight="1">
      <c r="A693">
        <f t="shared" si="19"/>
        <v>70</v>
      </c>
      <c r="B693" t="str">
        <f>VLOOKUP(A693,ACTIVITIES!$B$2:$C$110,2,FALSE)</f>
        <v>ACTIVITY CATEGORY 7 70</v>
      </c>
      <c r="C693" s="1">
        <v>1</v>
      </c>
      <c r="D693" s="1" t="str">
        <f>VLOOKUP(C693,HABITATS!$F$2:$G$13,2,FALSE)</f>
        <v>Coastal Uplands</v>
      </c>
      <c r="E693" s="1" t="str">
        <f t="shared" ref="E693:E756" si="20">D693&amp;B693</f>
        <v>Coastal UplandsACTIVITY CATEGORY 7 70</v>
      </c>
      <c r="F693" s="3">
        <f>VLOOKUP($B693,'COASTAL UPLANDS'!$B$15:$I$124,F$1,FALSE)</f>
        <v>0</v>
      </c>
      <c r="G693" s="3">
        <f>VLOOKUP($B693,'COASTAL UPLANDS'!$B$15:$I$124,G$1,FALSE)</f>
        <v>0</v>
      </c>
      <c r="H693" s="3">
        <f>VLOOKUP($B693,'COASTAL UPLANDS'!$B$15:$I$124,H$1,FALSE)</f>
        <v>0</v>
      </c>
      <c r="I693" s="3">
        <f>VLOOKUP($B693,'COASTAL UPLANDS'!$B$15:$I$124,I$1,FALSE)</f>
        <v>0</v>
      </c>
      <c r="J693" s="3">
        <f>VLOOKUP($B693,'COASTAL UPLANDS'!$B$15:$I$124,J$1,FALSE)</f>
        <v>0</v>
      </c>
      <c r="K693" s="3">
        <f>VLOOKUP($B693,'COASTAL UPLANDS'!$B$15:$I$124,K$1,FALSE)</f>
        <v>0</v>
      </c>
      <c r="L693" s="3" t="str">
        <f>VLOOKUP($B693,'COASTAL UPLANDS'!$B$15:$I$124,L$1,FALSE)</f>
        <v/>
      </c>
    </row>
    <row r="694" spans="1:12" ht="15.75" customHeight="1">
      <c r="A694">
        <f t="shared" si="19"/>
        <v>70</v>
      </c>
      <c r="B694" t="str">
        <f>VLOOKUP(A694,ACTIVITIES!$B$2:$C$110,2,FALSE)</f>
        <v>ACTIVITY CATEGORY 7 70</v>
      </c>
      <c r="C694" s="1">
        <v>2</v>
      </c>
      <c r="D694" s="1" t="str">
        <f>VLOOKUP(C694,HABITATS!$F$2:$G$13,2,FALSE)</f>
        <v>Beaches &amp; Dunes</v>
      </c>
      <c r="E694" s="1" t="str">
        <f t="shared" si="20"/>
        <v>Beaches &amp; DunesACTIVITY CATEGORY 7 70</v>
      </c>
      <c r="F694" s="3">
        <f>VLOOKUP($B694,'BEACHES &amp; DUNES'!$B$15:$I$124,F$1,FALSE)</f>
        <v>0</v>
      </c>
      <c r="G694" s="3">
        <f>VLOOKUP($B694,'BEACHES &amp; DUNES'!$B$15:$I$124,G$1,FALSE)</f>
        <v>0</v>
      </c>
      <c r="H694" s="3">
        <f>VLOOKUP($B694,'BEACHES &amp; DUNES'!$B$15:$I$124,H$1,FALSE)</f>
        <v>0</v>
      </c>
      <c r="I694" s="3">
        <f>VLOOKUP($B694,'BEACHES &amp; DUNES'!$B$15:$I$124,I$1,FALSE)</f>
        <v>0</v>
      </c>
      <c r="J694" s="3">
        <f>VLOOKUP($B694,'BEACHES &amp; DUNES'!$B$15:$I$124,J$1,FALSE)</f>
        <v>0</v>
      </c>
      <c r="K694" s="3">
        <f>VLOOKUP($B694,'BEACHES &amp; DUNES'!$B$15:$I$124,K$1,FALSE)</f>
        <v>0</v>
      </c>
      <c r="L694" s="3" t="str">
        <f>VLOOKUP($B694,'BEACHES &amp; DUNES'!$B$15:$I$124,L$1,FALSE)</f>
        <v/>
      </c>
    </row>
    <row r="695" spans="1:12" ht="15.75" customHeight="1">
      <c r="A695">
        <f t="shared" si="19"/>
        <v>70</v>
      </c>
      <c r="B695" t="str">
        <f>VLOOKUP(A695,ACTIVITIES!$B$2:$C$110,2,FALSE)</f>
        <v>ACTIVITY CATEGORY 7 70</v>
      </c>
      <c r="C695" s="1">
        <v>3</v>
      </c>
      <c r="D695" s="1" t="str">
        <f>VLOOKUP(C695,HABITATS!$F$2:$G$13,2,FALSE)</f>
        <v>Tidal flats &amp; Rocky Intertidal</v>
      </c>
      <c r="E695" s="1" t="str">
        <f t="shared" si="20"/>
        <v>Tidal flats &amp; Rocky IntertidalACTIVITY CATEGORY 7 70</v>
      </c>
      <c r="F695" s="3">
        <f>VLOOKUP($B695,'TIDAL FLATS &amp; ROCKY INTERTIDAL'!$B$15:$I$124,F$1,FALSE)</f>
        <v>0</v>
      </c>
      <c r="G695" s="3">
        <f>VLOOKUP($B695,'TIDAL FLATS &amp; ROCKY INTERTIDAL'!$B$15:$I$124,G$1,FALSE)</f>
        <v>0</v>
      </c>
      <c r="H695" s="3">
        <f>VLOOKUP($B695,'TIDAL FLATS &amp; ROCKY INTERTIDAL'!$B$15:$I$124,H$1,FALSE)</f>
        <v>0</v>
      </c>
      <c r="I695" s="3">
        <f>VLOOKUP($B695,'TIDAL FLATS &amp; ROCKY INTERTIDAL'!$B$15:$I$124,I$1,FALSE)</f>
        <v>0</v>
      </c>
      <c r="J695" s="3">
        <f>VLOOKUP($B695,'TIDAL FLATS &amp; ROCKY INTERTIDAL'!$B$15:$I$124,J$1,FALSE)</f>
        <v>0</v>
      </c>
      <c r="K695" s="3">
        <f>VLOOKUP($B695,'TIDAL FLATS &amp; ROCKY INTERTIDAL'!$B$15:$I$124,K$1,FALSE)</f>
        <v>0</v>
      </c>
      <c r="L695" s="3" t="str">
        <f>VLOOKUP($B695,'TIDAL FLATS &amp; ROCKY INTERTIDAL'!$B$15:$I$124,L$1,FALSE)</f>
        <v/>
      </c>
    </row>
    <row r="696" spans="1:12" ht="15.75" customHeight="1">
      <c r="A696">
        <f t="shared" si="19"/>
        <v>70</v>
      </c>
      <c r="B696" t="str">
        <f>VLOOKUP(A696,ACTIVITIES!$B$2:$C$110,2,FALSE)</f>
        <v>ACTIVITY CATEGORY 7 70</v>
      </c>
      <c r="C696" s="1">
        <v>4</v>
      </c>
      <c r="D696" s="1" t="str">
        <f>VLOOKUP(C696,HABITATS!$F$2:$G$13,2,FALSE)</f>
        <v>Marshes</v>
      </c>
      <c r="E696" s="1" t="str">
        <f t="shared" si="20"/>
        <v>MarshesACTIVITY CATEGORY 7 70</v>
      </c>
      <c r="F696" s="3">
        <f>VLOOKUP($B696,MARSHES!$B$15:$I$124,F$1,FALSE)</f>
        <v>0</v>
      </c>
      <c r="G696" s="3">
        <f>VLOOKUP($B696,MARSHES!$B$15:$I$124,G$1,FALSE)</f>
        <v>0</v>
      </c>
      <c r="H696" s="3">
        <f>VLOOKUP($B696,MARSHES!$B$15:$I$124,H$1,FALSE)</f>
        <v>0</v>
      </c>
      <c r="I696" s="3">
        <f>VLOOKUP($B696,MARSHES!$B$15:$I$124,I$1,FALSE)</f>
        <v>0</v>
      </c>
      <c r="J696" s="3">
        <f>VLOOKUP($B696,MARSHES!$B$15:$I$124,J$1,FALSE)</f>
        <v>0</v>
      </c>
      <c r="K696" s="3">
        <f>VLOOKUP($B696,MARSHES!$B$15:$I$124,K$1,FALSE)</f>
        <v>0</v>
      </c>
      <c r="L696" s="3" t="str">
        <f>VLOOKUP($B696,MARSHES!$B$15:$I$124,L$1,FALSE)</f>
        <v/>
      </c>
    </row>
    <row r="697" spans="1:12" ht="15.75" customHeight="1">
      <c r="A697">
        <f t="shared" si="19"/>
        <v>70</v>
      </c>
      <c r="B697" t="str">
        <f>VLOOKUP(A697,ACTIVITIES!$B$2:$C$110,2,FALSE)</f>
        <v>ACTIVITY CATEGORY 7 70</v>
      </c>
      <c r="C697" s="1">
        <v>5</v>
      </c>
      <c r="D697" s="1" t="str">
        <f>VLOOKUP(C697,HABITATS!$F$2:$G$13,2,FALSE)</f>
        <v>Submersed Habitats</v>
      </c>
      <c r="E697" s="1" t="str">
        <f t="shared" si="20"/>
        <v>Submersed HabitatsACTIVITY CATEGORY 7 70</v>
      </c>
      <c r="F697" s="3">
        <f>VLOOKUP($B697,'SUBMERSED HABITATS'!$B$15:$I$124,F$1,FALSE)</f>
        <v>0</v>
      </c>
      <c r="G697" s="3">
        <f>VLOOKUP($B697,'SUBMERSED HABITATS'!$B$15:$I$124,G$1,FALSE)</f>
        <v>0</v>
      </c>
      <c r="H697" s="3">
        <f>VLOOKUP($B697,'SUBMERSED HABITATS'!$B$15:$I$124,H$1,FALSE)</f>
        <v>0</v>
      </c>
      <c r="I697" s="3">
        <f>VLOOKUP($B697,'SUBMERSED HABITATS'!$B$15:$I$124,I$1,FALSE)</f>
        <v>0</v>
      </c>
      <c r="J697" s="3">
        <f>VLOOKUP($B697,'SUBMERSED HABITATS'!$B$15:$I$124,J$1,FALSE)</f>
        <v>0</v>
      </c>
      <c r="K697" s="3">
        <f>VLOOKUP($B697,'SUBMERSED HABITATS'!$B$15:$I$124,K$1,FALSE)</f>
        <v>0</v>
      </c>
      <c r="L697" s="3" t="str">
        <f>VLOOKUP($B697,'SUBMERSED HABITATS'!$B$15:$I$124,L$1,FALSE)</f>
        <v/>
      </c>
    </row>
    <row r="698" spans="1:12" ht="15.75" customHeight="1">
      <c r="A698">
        <f t="shared" si="19"/>
        <v>70</v>
      </c>
      <c r="B698" t="str">
        <f>VLOOKUP(A698,ACTIVITIES!$B$2:$C$110,2,FALSE)</f>
        <v>ACTIVITY CATEGORY 7 70</v>
      </c>
      <c r="C698" s="1">
        <v>6</v>
      </c>
      <c r="D698" s="1" t="str">
        <f>VLOOKUP(C698,HABITATS!$F$2:$G$13,2,FALSE)</f>
        <v>HABITATS COMPLEX 6</v>
      </c>
      <c r="E698" s="1" t="str">
        <f t="shared" si="20"/>
        <v>HABITATS COMPLEX 6ACTIVITY CATEGORY 7 70</v>
      </c>
      <c r="F698" s="3">
        <f>VLOOKUP($B698,'HABITATS COMPLEX 6'!$B$15:$I$124,F$1,FALSE)</f>
        <v>0</v>
      </c>
      <c r="G698" s="3">
        <f>VLOOKUP($B698,'HABITATS COMPLEX 6'!$B$15:$I$124,G$1,FALSE)</f>
        <v>0</v>
      </c>
      <c r="H698" s="3">
        <f>VLOOKUP($B698,'HABITATS COMPLEX 6'!$B$15:$I$124,H$1,FALSE)</f>
        <v>0</v>
      </c>
      <c r="I698" s="3">
        <f>VLOOKUP($B698,'HABITATS COMPLEX 6'!$B$15:$I$124,I$1,FALSE)</f>
        <v>0</v>
      </c>
      <c r="J698" s="3">
        <f>VLOOKUP($B698,'HABITATS COMPLEX 6'!$B$15:$I$124,J$1,FALSE)</f>
        <v>0</v>
      </c>
      <c r="K698" s="3">
        <f>VLOOKUP($B698,'HABITATS COMPLEX 6'!$B$15:$I$124,K$1,FALSE)</f>
        <v>0</v>
      </c>
      <c r="L698" s="3" t="str">
        <f>VLOOKUP($B698,'HABITATS COMPLEX 6'!$B$15:$I$124,L$1,FALSE)</f>
        <v/>
      </c>
    </row>
    <row r="699" spans="1:12" ht="15.75" customHeight="1">
      <c r="A699">
        <f t="shared" si="19"/>
        <v>70</v>
      </c>
      <c r="B699" t="str">
        <f>VLOOKUP(A699,ACTIVITIES!$B$2:$C$110,2,FALSE)</f>
        <v>ACTIVITY CATEGORY 7 70</v>
      </c>
      <c r="C699" s="1">
        <v>7</v>
      </c>
      <c r="D699" s="1" t="str">
        <f>VLOOKUP(C699,HABITATS!$F$2:$G$13,2,FALSE)</f>
        <v>HABITATS COMPLEX 7</v>
      </c>
      <c r="E699" s="1" t="str">
        <f t="shared" si="20"/>
        <v>HABITATS COMPLEX 7ACTIVITY CATEGORY 7 70</v>
      </c>
      <c r="F699" s="3">
        <f>VLOOKUP($B699,'HABITATS COMPLEX 7'!$B$15:$I$124,F$1,FALSE)</f>
        <v>0</v>
      </c>
      <c r="G699" s="3">
        <f>VLOOKUP($B699,'HABITATS COMPLEX 7'!$B$15:$I$124,G$1,FALSE)</f>
        <v>0</v>
      </c>
      <c r="H699" s="3">
        <f>VLOOKUP($B699,'HABITATS COMPLEX 7'!$B$15:$I$124,H$1,FALSE)</f>
        <v>0</v>
      </c>
      <c r="I699" s="3">
        <f>VLOOKUP($B699,'HABITATS COMPLEX 7'!$B$15:$I$124,I$1,FALSE)</f>
        <v>0</v>
      </c>
      <c r="J699" s="3">
        <f>VLOOKUP($B699,'HABITATS COMPLEX 7'!$B$15:$I$124,J$1,FALSE)</f>
        <v>0</v>
      </c>
      <c r="K699" s="3">
        <f>VLOOKUP($B699,'HABITATS COMPLEX 7'!$B$15:$I$124,K$1,FALSE)</f>
        <v>0</v>
      </c>
      <c r="L699" s="3" t="str">
        <f>VLOOKUP($B699,'HABITATS COMPLEX 7'!$B$15:$I$124,L$1,FALSE)</f>
        <v/>
      </c>
    </row>
    <row r="700" spans="1:12" ht="15.75" customHeight="1">
      <c r="A700">
        <f t="shared" si="19"/>
        <v>70</v>
      </c>
      <c r="B700" t="str">
        <f>VLOOKUP(A700,ACTIVITIES!$B$2:$C$110,2,FALSE)</f>
        <v>ACTIVITY CATEGORY 7 70</v>
      </c>
      <c r="C700" s="1">
        <v>8</v>
      </c>
      <c r="D700" s="1" t="str">
        <f>VLOOKUP(C700,HABITATS!$F$2:$G$13,2,FALSE)</f>
        <v>HABITATS COMPLEX 8</v>
      </c>
      <c r="E700" s="1" t="str">
        <f t="shared" si="20"/>
        <v>HABITATS COMPLEX 8ACTIVITY CATEGORY 7 70</v>
      </c>
      <c r="F700" s="3">
        <f>VLOOKUP($B700,'HABITATS COMPLEX 8'!$B$15:$I$124,F$1,FALSE)</f>
        <v>0</v>
      </c>
      <c r="G700" s="3">
        <f>VLOOKUP($B700,'HABITATS COMPLEX 8'!$B$15:$I$124,G$1,FALSE)</f>
        <v>0</v>
      </c>
      <c r="H700" s="3">
        <f>VLOOKUP($B700,'HABITATS COMPLEX 8'!$B$15:$I$124,H$1,FALSE)</f>
        <v>0</v>
      </c>
      <c r="I700" s="3">
        <f>VLOOKUP($B700,'HABITATS COMPLEX 8'!$B$15:$I$124,I$1,FALSE)</f>
        <v>0</v>
      </c>
      <c r="J700" s="3">
        <f>VLOOKUP($B700,'HABITATS COMPLEX 8'!$B$15:$I$124,J$1,FALSE)</f>
        <v>0</v>
      </c>
      <c r="K700" s="3">
        <f>VLOOKUP($B700,'HABITATS COMPLEX 8'!$B$15:$I$124,K$1,FALSE)</f>
        <v>0</v>
      </c>
      <c r="L700" s="3" t="str">
        <f>VLOOKUP($B700,'HABITATS COMPLEX 8'!$B$15:$I$124,L$1,FALSE)</f>
        <v/>
      </c>
    </row>
    <row r="701" spans="1:12" ht="15.75" customHeight="1">
      <c r="A701">
        <f t="shared" si="19"/>
        <v>70</v>
      </c>
      <c r="B701" t="str">
        <f>VLOOKUP(A701,ACTIVITIES!$B$2:$C$110,2,FALSE)</f>
        <v>ACTIVITY CATEGORY 7 70</v>
      </c>
      <c r="C701" s="1">
        <v>9</v>
      </c>
      <c r="D701" s="1" t="str">
        <f>VLOOKUP(C701,HABITATS!$F$2:$G$13,2,FALSE)</f>
        <v>HABITATS COMPLEX 9</v>
      </c>
      <c r="E701" s="1" t="str">
        <f t="shared" si="20"/>
        <v>HABITATS COMPLEX 9ACTIVITY CATEGORY 7 70</v>
      </c>
      <c r="F701" s="3">
        <f>VLOOKUP($B701,'HABITATS COMPLEX 9'!$B$15:$I$124,F$1,FALSE)</f>
        <v>0</v>
      </c>
      <c r="G701" s="3">
        <f>VLOOKUP($B701,'HABITATS COMPLEX 9'!$B$15:$I$124,G$1,FALSE)</f>
        <v>0</v>
      </c>
      <c r="H701" s="3">
        <f>VLOOKUP($B701,'HABITATS COMPLEX 9'!$B$15:$I$124,H$1,FALSE)</f>
        <v>0</v>
      </c>
      <c r="I701" s="3">
        <f>VLOOKUP($B701,'HABITATS COMPLEX 9'!$B$15:$I$124,I$1,FALSE)</f>
        <v>0</v>
      </c>
      <c r="J701" s="3">
        <f>VLOOKUP($B701,'HABITATS COMPLEX 9'!$B$15:$I$124,J$1,FALSE)</f>
        <v>0</v>
      </c>
      <c r="K701" s="3">
        <f>VLOOKUP($B701,'HABITATS COMPLEX 9'!$B$15:$I$124,K$1,FALSE)</f>
        <v>0</v>
      </c>
      <c r="L701" s="3" t="str">
        <f>VLOOKUP($B701,'HABITATS COMPLEX 9'!$B$15:$I$124,L$1,FALSE)</f>
        <v/>
      </c>
    </row>
    <row r="702" spans="1:12" ht="15.75" customHeight="1">
      <c r="A702">
        <f t="shared" si="19"/>
        <v>70</v>
      </c>
      <c r="B702" t="str">
        <f>VLOOKUP(A702,ACTIVITIES!$B$2:$C$110,2,FALSE)</f>
        <v>ACTIVITY CATEGORY 7 70</v>
      </c>
      <c r="C702" s="1">
        <v>10</v>
      </c>
      <c r="D702" s="1" t="str">
        <f>VLOOKUP(C702,HABITATS!$F$2:$G$13,2,FALSE)</f>
        <v>HABITATS COMPLEX 10</v>
      </c>
      <c r="E702" s="1" t="str">
        <f t="shared" si="20"/>
        <v>HABITATS COMPLEX 10ACTIVITY CATEGORY 7 70</v>
      </c>
      <c r="F702" s="3">
        <f>VLOOKUP($B702,'HABITATS COMPLEX 10'!$B$15:$I$124,F$1,FALSE)</f>
        <v>0</v>
      </c>
      <c r="G702" s="3">
        <f>VLOOKUP($B702,'HABITATS COMPLEX 10'!$B$15:$I$124,G$1,FALSE)</f>
        <v>0</v>
      </c>
      <c r="H702" s="3">
        <f>VLOOKUP($B702,'HABITATS COMPLEX 10'!$B$15:$I$124,H$1,FALSE)</f>
        <v>0</v>
      </c>
      <c r="I702" s="3">
        <f>VLOOKUP($B702,'HABITATS COMPLEX 10'!$B$15:$I$124,I$1,FALSE)</f>
        <v>0</v>
      </c>
      <c r="J702" s="3">
        <f>VLOOKUP($B702,'HABITATS COMPLEX 10'!$B$15:$I$124,J$1,FALSE)</f>
        <v>0</v>
      </c>
      <c r="K702" s="3">
        <f>VLOOKUP($B702,'HABITATS COMPLEX 10'!$B$15:$I$124,K$1,FALSE)</f>
        <v>0</v>
      </c>
      <c r="L702" s="3" t="str">
        <f>VLOOKUP($B702,'HABITATS COMPLEX 10'!$B$15:$I$124,L$1,FALSE)</f>
        <v/>
      </c>
    </row>
    <row r="703" spans="1:12" ht="15.75" customHeight="1">
      <c r="A703">
        <f t="shared" si="19"/>
        <v>71</v>
      </c>
      <c r="B703" t="str">
        <f>VLOOKUP(A703,ACTIVITIES!$B$2:$C$110,2,FALSE)</f>
        <v>ACTIVITY CATEGORY 8 71</v>
      </c>
      <c r="C703" s="1">
        <v>1</v>
      </c>
      <c r="D703" s="1" t="str">
        <f>VLOOKUP(C703,HABITATS!$F$2:$G$13,2,FALSE)</f>
        <v>Coastal Uplands</v>
      </c>
      <c r="E703" s="1" t="str">
        <f t="shared" si="20"/>
        <v>Coastal UplandsACTIVITY CATEGORY 8 71</v>
      </c>
      <c r="F703" s="3">
        <f>VLOOKUP($B703,'COASTAL UPLANDS'!$B$15:$I$124,F$1,FALSE)</f>
        <v>0</v>
      </c>
      <c r="G703" s="3">
        <f>VLOOKUP($B703,'COASTAL UPLANDS'!$B$15:$I$124,G$1,FALSE)</f>
        <v>0</v>
      </c>
      <c r="H703" s="3">
        <f>VLOOKUP($B703,'COASTAL UPLANDS'!$B$15:$I$124,H$1,FALSE)</f>
        <v>0</v>
      </c>
      <c r="I703" s="3">
        <f>VLOOKUP($B703,'COASTAL UPLANDS'!$B$15:$I$124,I$1,FALSE)</f>
        <v>0</v>
      </c>
      <c r="J703" s="3">
        <f>VLOOKUP($B703,'COASTAL UPLANDS'!$B$15:$I$124,J$1,FALSE)</f>
        <v>0</v>
      </c>
      <c r="K703" s="3">
        <f>VLOOKUP($B703,'COASTAL UPLANDS'!$B$15:$I$124,K$1,FALSE)</f>
        <v>0</v>
      </c>
      <c r="L703" s="3" t="str">
        <f>VLOOKUP($B703,'COASTAL UPLANDS'!$B$15:$I$124,L$1,FALSE)</f>
        <v/>
      </c>
    </row>
    <row r="704" spans="1:12" ht="15.75" customHeight="1">
      <c r="A704">
        <f t="shared" si="19"/>
        <v>71</v>
      </c>
      <c r="B704" t="str">
        <f>VLOOKUP(A704,ACTIVITIES!$B$2:$C$110,2,FALSE)</f>
        <v>ACTIVITY CATEGORY 8 71</v>
      </c>
      <c r="C704" s="1">
        <v>2</v>
      </c>
      <c r="D704" s="1" t="str">
        <f>VLOOKUP(C704,HABITATS!$F$2:$G$13,2,FALSE)</f>
        <v>Beaches &amp; Dunes</v>
      </c>
      <c r="E704" s="1" t="str">
        <f t="shared" si="20"/>
        <v>Beaches &amp; DunesACTIVITY CATEGORY 8 71</v>
      </c>
      <c r="F704" s="3">
        <f>VLOOKUP($B704,'BEACHES &amp; DUNES'!$B$15:$I$124,F$1,FALSE)</f>
        <v>0</v>
      </c>
      <c r="G704" s="3">
        <f>VLOOKUP($B704,'BEACHES &amp; DUNES'!$B$15:$I$124,G$1,FALSE)</f>
        <v>0</v>
      </c>
      <c r="H704" s="3">
        <f>VLOOKUP($B704,'BEACHES &amp; DUNES'!$B$15:$I$124,H$1,FALSE)</f>
        <v>0</v>
      </c>
      <c r="I704" s="3">
        <f>VLOOKUP($B704,'BEACHES &amp; DUNES'!$B$15:$I$124,I$1,FALSE)</f>
        <v>0</v>
      </c>
      <c r="J704" s="3">
        <f>VLOOKUP($B704,'BEACHES &amp; DUNES'!$B$15:$I$124,J$1,FALSE)</f>
        <v>0</v>
      </c>
      <c r="K704" s="3">
        <f>VLOOKUP($B704,'BEACHES &amp; DUNES'!$B$15:$I$124,K$1,FALSE)</f>
        <v>0</v>
      </c>
      <c r="L704" s="3" t="str">
        <f>VLOOKUP($B704,'BEACHES &amp; DUNES'!$B$15:$I$124,L$1,FALSE)</f>
        <v/>
      </c>
    </row>
    <row r="705" spans="1:12" ht="15.75" customHeight="1">
      <c r="A705">
        <f t="shared" si="19"/>
        <v>71</v>
      </c>
      <c r="B705" t="str">
        <f>VLOOKUP(A705,ACTIVITIES!$B$2:$C$110,2,FALSE)</f>
        <v>ACTIVITY CATEGORY 8 71</v>
      </c>
      <c r="C705" s="1">
        <v>3</v>
      </c>
      <c r="D705" s="1" t="str">
        <f>VLOOKUP(C705,HABITATS!$F$2:$G$13,2,FALSE)</f>
        <v>Tidal flats &amp; Rocky Intertidal</v>
      </c>
      <c r="E705" s="1" t="str">
        <f t="shared" si="20"/>
        <v>Tidal flats &amp; Rocky IntertidalACTIVITY CATEGORY 8 71</v>
      </c>
      <c r="F705" s="3">
        <f>VLOOKUP($B705,'TIDAL FLATS &amp; ROCKY INTERTIDAL'!$B$15:$I$124,F$1,FALSE)</f>
        <v>0</v>
      </c>
      <c r="G705" s="3">
        <f>VLOOKUP($B705,'TIDAL FLATS &amp; ROCKY INTERTIDAL'!$B$15:$I$124,G$1,FALSE)</f>
        <v>0</v>
      </c>
      <c r="H705" s="3">
        <f>VLOOKUP($B705,'TIDAL FLATS &amp; ROCKY INTERTIDAL'!$B$15:$I$124,H$1,FALSE)</f>
        <v>0</v>
      </c>
      <c r="I705" s="3">
        <f>VLOOKUP($B705,'TIDAL FLATS &amp; ROCKY INTERTIDAL'!$B$15:$I$124,I$1,FALSE)</f>
        <v>0</v>
      </c>
      <c r="J705" s="3">
        <f>VLOOKUP($B705,'TIDAL FLATS &amp; ROCKY INTERTIDAL'!$B$15:$I$124,J$1,FALSE)</f>
        <v>0</v>
      </c>
      <c r="K705" s="3">
        <f>VLOOKUP($B705,'TIDAL FLATS &amp; ROCKY INTERTIDAL'!$B$15:$I$124,K$1,FALSE)</f>
        <v>0</v>
      </c>
      <c r="L705" s="3" t="str">
        <f>VLOOKUP($B705,'TIDAL FLATS &amp; ROCKY INTERTIDAL'!$B$15:$I$124,L$1,FALSE)</f>
        <v/>
      </c>
    </row>
    <row r="706" spans="1:12" ht="15.75" customHeight="1">
      <c r="A706">
        <f t="shared" ref="A706:A769" si="21">A696+1</f>
        <v>71</v>
      </c>
      <c r="B706" t="str">
        <f>VLOOKUP(A706,ACTIVITIES!$B$2:$C$110,2,FALSE)</f>
        <v>ACTIVITY CATEGORY 8 71</v>
      </c>
      <c r="C706" s="1">
        <v>4</v>
      </c>
      <c r="D706" s="1" t="str">
        <f>VLOOKUP(C706,HABITATS!$F$2:$G$13,2,FALSE)</f>
        <v>Marshes</v>
      </c>
      <c r="E706" s="1" t="str">
        <f t="shared" si="20"/>
        <v>MarshesACTIVITY CATEGORY 8 71</v>
      </c>
      <c r="F706" s="3">
        <f>VLOOKUP($B706,MARSHES!$B$15:$I$124,F$1,FALSE)</f>
        <v>0</v>
      </c>
      <c r="G706" s="3">
        <f>VLOOKUP($B706,MARSHES!$B$15:$I$124,G$1,FALSE)</f>
        <v>0</v>
      </c>
      <c r="H706" s="3">
        <f>VLOOKUP($B706,MARSHES!$B$15:$I$124,H$1,FALSE)</f>
        <v>0</v>
      </c>
      <c r="I706" s="3">
        <f>VLOOKUP($B706,MARSHES!$B$15:$I$124,I$1,FALSE)</f>
        <v>0</v>
      </c>
      <c r="J706" s="3">
        <f>VLOOKUP($B706,MARSHES!$B$15:$I$124,J$1,FALSE)</f>
        <v>0</v>
      </c>
      <c r="K706" s="3">
        <f>VLOOKUP($B706,MARSHES!$B$15:$I$124,K$1,FALSE)</f>
        <v>0</v>
      </c>
      <c r="L706" s="3" t="str">
        <f>VLOOKUP($B706,MARSHES!$B$15:$I$124,L$1,FALSE)</f>
        <v/>
      </c>
    </row>
    <row r="707" spans="1:12" ht="15.75" customHeight="1">
      <c r="A707">
        <f t="shared" si="21"/>
        <v>71</v>
      </c>
      <c r="B707" t="str">
        <f>VLOOKUP(A707,ACTIVITIES!$B$2:$C$110,2,FALSE)</f>
        <v>ACTIVITY CATEGORY 8 71</v>
      </c>
      <c r="C707" s="1">
        <v>5</v>
      </c>
      <c r="D707" s="1" t="str">
        <f>VLOOKUP(C707,HABITATS!$F$2:$G$13,2,FALSE)</f>
        <v>Submersed Habitats</v>
      </c>
      <c r="E707" s="1" t="str">
        <f t="shared" si="20"/>
        <v>Submersed HabitatsACTIVITY CATEGORY 8 71</v>
      </c>
      <c r="F707" s="3">
        <f>VLOOKUP($B707,'SUBMERSED HABITATS'!$B$15:$I$124,F$1,FALSE)</f>
        <v>0</v>
      </c>
      <c r="G707" s="3">
        <f>VLOOKUP($B707,'SUBMERSED HABITATS'!$B$15:$I$124,G$1,FALSE)</f>
        <v>0</v>
      </c>
      <c r="H707" s="3">
        <f>VLOOKUP($B707,'SUBMERSED HABITATS'!$B$15:$I$124,H$1,FALSE)</f>
        <v>0</v>
      </c>
      <c r="I707" s="3">
        <f>VLOOKUP($B707,'SUBMERSED HABITATS'!$B$15:$I$124,I$1,FALSE)</f>
        <v>0</v>
      </c>
      <c r="J707" s="3">
        <f>VLOOKUP($B707,'SUBMERSED HABITATS'!$B$15:$I$124,J$1,FALSE)</f>
        <v>0</v>
      </c>
      <c r="K707" s="3">
        <f>VLOOKUP($B707,'SUBMERSED HABITATS'!$B$15:$I$124,K$1,FALSE)</f>
        <v>0</v>
      </c>
      <c r="L707" s="3" t="str">
        <f>VLOOKUP($B707,'SUBMERSED HABITATS'!$B$15:$I$124,L$1,FALSE)</f>
        <v/>
      </c>
    </row>
    <row r="708" spans="1:12" ht="15.75" customHeight="1">
      <c r="A708">
        <f t="shared" si="21"/>
        <v>71</v>
      </c>
      <c r="B708" t="str">
        <f>VLOOKUP(A708,ACTIVITIES!$B$2:$C$110,2,FALSE)</f>
        <v>ACTIVITY CATEGORY 8 71</v>
      </c>
      <c r="C708" s="1">
        <v>6</v>
      </c>
      <c r="D708" s="1" t="str">
        <f>VLOOKUP(C708,HABITATS!$F$2:$G$13,2,FALSE)</f>
        <v>HABITATS COMPLEX 6</v>
      </c>
      <c r="E708" s="1" t="str">
        <f t="shared" si="20"/>
        <v>HABITATS COMPLEX 6ACTIVITY CATEGORY 8 71</v>
      </c>
      <c r="F708" s="3">
        <f>VLOOKUP($B708,'HABITATS COMPLEX 6'!$B$15:$I$124,F$1,FALSE)</f>
        <v>0</v>
      </c>
      <c r="G708" s="3">
        <f>VLOOKUP($B708,'HABITATS COMPLEX 6'!$B$15:$I$124,G$1,FALSE)</f>
        <v>0</v>
      </c>
      <c r="H708" s="3">
        <f>VLOOKUP($B708,'HABITATS COMPLEX 6'!$B$15:$I$124,H$1,FALSE)</f>
        <v>0</v>
      </c>
      <c r="I708" s="3">
        <f>VLOOKUP($B708,'HABITATS COMPLEX 6'!$B$15:$I$124,I$1,FALSE)</f>
        <v>0</v>
      </c>
      <c r="J708" s="3">
        <f>VLOOKUP($B708,'HABITATS COMPLEX 6'!$B$15:$I$124,J$1,FALSE)</f>
        <v>0</v>
      </c>
      <c r="K708" s="3">
        <f>VLOOKUP($B708,'HABITATS COMPLEX 6'!$B$15:$I$124,K$1,FALSE)</f>
        <v>0</v>
      </c>
      <c r="L708" s="3" t="str">
        <f>VLOOKUP($B708,'HABITATS COMPLEX 6'!$B$15:$I$124,L$1,FALSE)</f>
        <v/>
      </c>
    </row>
    <row r="709" spans="1:12" ht="15.75" customHeight="1">
      <c r="A709">
        <f t="shared" si="21"/>
        <v>71</v>
      </c>
      <c r="B709" t="str">
        <f>VLOOKUP(A709,ACTIVITIES!$B$2:$C$110,2,FALSE)</f>
        <v>ACTIVITY CATEGORY 8 71</v>
      </c>
      <c r="C709" s="1">
        <v>7</v>
      </c>
      <c r="D709" s="1" t="str">
        <f>VLOOKUP(C709,HABITATS!$F$2:$G$13,2,FALSE)</f>
        <v>HABITATS COMPLEX 7</v>
      </c>
      <c r="E709" s="1" t="str">
        <f t="shared" si="20"/>
        <v>HABITATS COMPLEX 7ACTIVITY CATEGORY 8 71</v>
      </c>
      <c r="F709" s="3">
        <f>VLOOKUP($B709,'HABITATS COMPLEX 7'!$B$15:$I$124,F$1,FALSE)</f>
        <v>0</v>
      </c>
      <c r="G709" s="3">
        <f>VLOOKUP($B709,'HABITATS COMPLEX 7'!$B$15:$I$124,G$1,FALSE)</f>
        <v>0</v>
      </c>
      <c r="H709" s="3">
        <f>VLOOKUP($B709,'HABITATS COMPLEX 7'!$B$15:$I$124,H$1,FALSE)</f>
        <v>0</v>
      </c>
      <c r="I709" s="3">
        <f>VLOOKUP($B709,'HABITATS COMPLEX 7'!$B$15:$I$124,I$1,FALSE)</f>
        <v>0</v>
      </c>
      <c r="J709" s="3">
        <f>VLOOKUP($B709,'HABITATS COMPLEX 7'!$B$15:$I$124,J$1,FALSE)</f>
        <v>0</v>
      </c>
      <c r="K709" s="3">
        <f>VLOOKUP($B709,'HABITATS COMPLEX 7'!$B$15:$I$124,K$1,FALSE)</f>
        <v>0</v>
      </c>
      <c r="L709" s="3" t="str">
        <f>VLOOKUP($B709,'HABITATS COMPLEX 7'!$B$15:$I$124,L$1,FALSE)</f>
        <v/>
      </c>
    </row>
    <row r="710" spans="1:12" ht="15.75" customHeight="1">
      <c r="A710">
        <f t="shared" si="21"/>
        <v>71</v>
      </c>
      <c r="B710" t="str">
        <f>VLOOKUP(A710,ACTIVITIES!$B$2:$C$110,2,FALSE)</f>
        <v>ACTIVITY CATEGORY 8 71</v>
      </c>
      <c r="C710" s="1">
        <v>8</v>
      </c>
      <c r="D710" s="1" t="str">
        <f>VLOOKUP(C710,HABITATS!$F$2:$G$13,2,FALSE)</f>
        <v>HABITATS COMPLEX 8</v>
      </c>
      <c r="E710" s="1" t="str">
        <f t="shared" si="20"/>
        <v>HABITATS COMPLEX 8ACTIVITY CATEGORY 8 71</v>
      </c>
      <c r="F710" s="3">
        <f>VLOOKUP($B710,'HABITATS COMPLEX 8'!$B$15:$I$124,F$1,FALSE)</f>
        <v>0</v>
      </c>
      <c r="G710" s="3">
        <f>VLOOKUP($B710,'HABITATS COMPLEX 8'!$B$15:$I$124,G$1,FALSE)</f>
        <v>0</v>
      </c>
      <c r="H710" s="3">
        <f>VLOOKUP($B710,'HABITATS COMPLEX 8'!$B$15:$I$124,H$1,FALSE)</f>
        <v>0</v>
      </c>
      <c r="I710" s="3">
        <f>VLOOKUP($B710,'HABITATS COMPLEX 8'!$B$15:$I$124,I$1,FALSE)</f>
        <v>0</v>
      </c>
      <c r="J710" s="3">
        <f>VLOOKUP($B710,'HABITATS COMPLEX 8'!$B$15:$I$124,J$1,FALSE)</f>
        <v>0</v>
      </c>
      <c r="K710" s="3">
        <f>VLOOKUP($B710,'HABITATS COMPLEX 8'!$B$15:$I$124,K$1,FALSE)</f>
        <v>0</v>
      </c>
      <c r="L710" s="3" t="str">
        <f>VLOOKUP($B710,'HABITATS COMPLEX 8'!$B$15:$I$124,L$1,FALSE)</f>
        <v/>
      </c>
    </row>
    <row r="711" spans="1:12" ht="15.75" customHeight="1">
      <c r="A711">
        <f t="shared" si="21"/>
        <v>71</v>
      </c>
      <c r="B711" t="str">
        <f>VLOOKUP(A711,ACTIVITIES!$B$2:$C$110,2,FALSE)</f>
        <v>ACTIVITY CATEGORY 8 71</v>
      </c>
      <c r="C711" s="1">
        <v>9</v>
      </c>
      <c r="D711" s="1" t="str">
        <f>VLOOKUP(C711,HABITATS!$F$2:$G$13,2,FALSE)</f>
        <v>HABITATS COMPLEX 9</v>
      </c>
      <c r="E711" s="1" t="str">
        <f t="shared" si="20"/>
        <v>HABITATS COMPLEX 9ACTIVITY CATEGORY 8 71</v>
      </c>
      <c r="F711" s="3">
        <f>VLOOKUP($B711,'HABITATS COMPLEX 9'!$B$15:$I$124,F$1,FALSE)</f>
        <v>0</v>
      </c>
      <c r="G711" s="3">
        <f>VLOOKUP($B711,'HABITATS COMPLEX 9'!$B$15:$I$124,G$1,FALSE)</f>
        <v>0</v>
      </c>
      <c r="H711" s="3">
        <f>VLOOKUP($B711,'HABITATS COMPLEX 9'!$B$15:$I$124,H$1,FALSE)</f>
        <v>0</v>
      </c>
      <c r="I711" s="3">
        <f>VLOOKUP($B711,'HABITATS COMPLEX 9'!$B$15:$I$124,I$1,FALSE)</f>
        <v>0</v>
      </c>
      <c r="J711" s="3">
        <f>VLOOKUP($B711,'HABITATS COMPLEX 9'!$B$15:$I$124,J$1,FALSE)</f>
        <v>0</v>
      </c>
      <c r="K711" s="3">
        <f>VLOOKUP($B711,'HABITATS COMPLEX 9'!$B$15:$I$124,K$1,FALSE)</f>
        <v>0</v>
      </c>
      <c r="L711" s="3" t="str">
        <f>VLOOKUP($B711,'HABITATS COMPLEX 9'!$B$15:$I$124,L$1,FALSE)</f>
        <v/>
      </c>
    </row>
    <row r="712" spans="1:12" ht="15.75" customHeight="1">
      <c r="A712">
        <f t="shared" si="21"/>
        <v>71</v>
      </c>
      <c r="B712" t="str">
        <f>VLOOKUP(A712,ACTIVITIES!$B$2:$C$110,2,FALSE)</f>
        <v>ACTIVITY CATEGORY 8 71</v>
      </c>
      <c r="C712" s="1">
        <v>10</v>
      </c>
      <c r="D712" s="1" t="str">
        <f>VLOOKUP(C712,HABITATS!$F$2:$G$13,2,FALSE)</f>
        <v>HABITATS COMPLEX 10</v>
      </c>
      <c r="E712" s="1" t="str">
        <f t="shared" si="20"/>
        <v>HABITATS COMPLEX 10ACTIVITY CATEGORY 8 71</v>
      </c>
      <c r="F712" s="3">
        <f>VLOOKUP($B712,'HABITATS COMPLEX 10'!$B$15:$I$124,F$1,FALSE)</f>
        <v>0</v>
      </c>
      <c r="G712" s="3">
        <f>VLOOKUP($B712,'HABITATS COMPLEX 10'!$B$15:$I$124,G$1,FALSE)</f>
        <v>0</v>
      </c>
      <c r="H712" s="3">
        <f>VLOOKUP($B712,'HABITATS COMPLEX 10'!$B$15:$I$124,H$1,FALSE)</f>
        <v>0</v>
      </c>
      <c r="I712" s="3">
        <f>VLOOKUP($B712,'HABITATS COMPLEX 10'!$B$15:$I$124,I$1,FALSE)</f>
        <v>0</v>
      </c>
      <c r="J712" s="3">
        <f>VLOOKUP($B712,'HABITATS COMPLEX 10'!$B$15:$I$124,J$1,FALSE)</f>
        <v>0</v>
      </c>
      <c r="K712" s="3">
        <f>VLOOKUP($B712,'HABITATS COMPLEX 10'!$B$15:$I$124,K$1,FALSE)</f>
        <v>0</v>
      </c>
      <c r="L712" s="3" t="str">
        <f>VLOOKUP($B712,'HABITATS COMPLEX 10'!$B$15:$I$124,L$1,FALSE)</f>
        <v/>
      </c>
    </row>
    <row r="713" spans="1:12" ht="15.75" customHeight="1">
      <c r="A713">
        <f t="shared" si="21"/>
        <v>72</v>
      </c>
      <c r="B713" t="str">
        <f>VLOOKUP(A713,ACTIVITIES!$B$2:$C$110,2,FALSE)</f>
        <v>ACTIVITY CATEGORY 8 72</v>
      </c>
      <c r="C713" s="1">
        <v>1</v>
      </c>
      <c r="D713" s="1" t="str">
        <f>VLOOKUP(C713,HABITATS!$F$2:$G$13,2,FALSE)</f>
        <v>Coastal Uplands</v>
      </c>
      <c r="E713" s="1" t="str">
        <f t="shared" si="20"/>
        <v>Coastal UplandsACTIVITY CATEGORY 8 72</v>
      </c>
      <c r="F713" s="3">
        <f>VLOOKUP($B713,'COASTAL UPLANDS'!$B$15:$I$124,F$1,FALSE)</f>
        <v>0</v>
      </c>
      <c r="G713" s="3">
        <f>VLOOKUP($B713,'COASTAL UPLANDS'!$B$15:$I$124,G$1,FALSE)</f>
        <v>0</v>
      </c>
      <c r="H713" s="3">
        <f>VLOOKUP($B713,'COASTAL UPLANDS'!$B$15:$I$124,H$1,FALSE)</f>
        <v>0</v>
      </c>
      <c r="I713" s="3">
        <f>VLOOKUP($B713,'COASTAL UPLANDS'!$B$15:$I$124,I$1,FALSE)</f>
        <v>0</v>
      </c>
      <c r="J713" s="3">
        <f>VLOOKUP($B713,'COASTAL UPLANDS'!$B$15:$I$124,J$1,FALSE)</f>
        <v>0</v>
      </c>
      <c r="K713" s="3">
        <f>VLOOKUP($B713,'COASTAL UPLANDS'!$B$15:$I$124,K$1,FALSE)</f>
        <v>0</v>
      </c>
      <c r="L713" s="3" t="str">
        <f>VLOOKUP($B713,'COASTAL UPLANDS'!$B$15:$I$124,L$1,FALSE)</f>
        <v/>
      </c>
    </row>
    <row r="714" spans="1:12" ht="15.75" customHeight="1">
      <c r="A714">
        <f t="shared" si="21"/>
        <v>72</v>
      </c>
      <c r="B714" t="str">
        <f>VLOOKUP(A714,ACTIVITIES!$B$2:$C$110,2,FALSE)</f>
        <v>ACTIVITY CATEGORY 8 72</v>
      </c>
      <c r="C714" s="1">
        <v>2</v>
      </c>
      <c r="D714" s="1" t="str">
        <f>VLOOKUP(C714,HABITATS!$F$2:$G$13,2,FALSE)</f>
        <v>Beaches &amp; Dunes</v>
      </c>
      <c r="E714" s="1" t="str">
        <f t="shared" si="20"/>
        <v>Beaches &amp; DunesACTIVITY CATEGORY 8 72</v>
      </c>
      <c r="F714" s="3">
        <f>VLOOKUP($B714,'BEACHES &amp; DUNES'!$B$15:$I$124,F$1,FALSE)</f>
        <v>0</v>
      </c>
      <c r="G714" s="3">
        <f>VLOOKUP($B714,'BEACHES &amp; DUNES'!$B$15:$I$124,G$1,FALSE)</f>
        <v>0</v>
      </c>
      <c r="H714" s="3">
        <f>VLOOKUP($B714,'BEACHES &amp; DUNES'!$B$15:$I$124,H$1,FALSE)</f>
        <v>0</v>
      </c>
      <c r="I714" s="3">
        <f>VLOOKUP($B714,'BEACHES &amp; DUNES'!$B$15:$I$124,I$1,FALSE)</f>
        <v>0</v>
      </c>
      <c r="J714" s="3">
        <f>VLOOKUP($B714,'BEACHES &amp; DUNES'!$B$15:$I$124,J$1,FALSE)</f>
        <v>0</v>
      </c>
      <c r="K714" s="3">
        <f>VLOOKUP($B714,'BEACHES &amp; DUNES'!$B$15:$I$124,K$1,FALSE)</f>
        <v>0</v>
      </c>
      <c r="L714" s="3" t="str">
        <f>VLOOKUP($B714,'BEACHES &amp; DUNES'!$B$15:$I$124,L$1,FALSE)</f>
        <v/>
      </c>
    </row>
    <row r="715" spans="1:12" ht="15.75" customHeight="1">
      <c r="A715">
        <f t="shared" si="21"/>
        <v>72</v>
      </c>
      <c r="B715" t="str">
        <f>VLOOKUP(A715,ACTIVITIES!$B$2:$C$110,2,FALSE)</f>
        <v>ACTIVITY CATEGORY 8 72</v>
      </c>
      <c r="C715" s="1">
        <v>3</v>
      </c>
      <c r="D715" s="1" t="str">
        <f>VLOOKUP(C715,HABITATS!$F$2:$G$13,2,FALSE)</f>
        <v>Tidal flats &amp; Rocky Intertidal</v>
      </c>
      <c r="E715" s="1" t="str">
        <f t="shared" si="20"/>
        <v>Tidal flats &amp; Rocky IntertidalACTIVITY CATEGORY 8 72</v>
      </c>
      <c r="F715" s="3">
        <f>VLOOKUP($B715,'TIDAL FLATS &amp; ROCKY INTERTIDAL'!$B$15:$I$124,F$1,FALSE)</f>
        <v>0</v>
      </c>
      <c r="G715" s="3">
        <f>VLOOKUP($B715,'TIDAL FLATS &amp; ROCKY INTERTIDAL'!$B$15:$I$124,G$1,FALSE)</f>
        <v>0</v>
      </c>
      <c r="H715" s="3">
        <f>VLOOKUP($B715,'TIDAL FLATS &amp; ROCKY INTERTIDAL'!$B$15:$I$124,H$1,FALSE)</f>
        <v>0</v>
      </c>
      <c r="I715" s="3">
        <f>VLOOKUP($B715,'TIDAL FLATS &amp; ROCKY INTERTIDAL'!$B$15:$I$124,I$1,FALSE)</f>
        <v>0</v>
      </c>
      <c r="J715" s="3">
        <f>VLOOKUP($B715,'TIDAL FLATS &amp; ROCKY INTERTIDAL'!$B$15:$I$124,J$1,FALSE)</f>
        <v>0</v>
      </c>
      <c r="K715" s="3">
        <f>VLOOKUP($B715,'TIDAL FLATS &amp; ROCKY INTERTIDAL'!$B$15:$I$124,K$1,FALSE)</f>
        <v>0</v>
      </c>
      <c r="L715" s="3" t="str">
        <f>VLOOKUP($B715,'TIDAL FLATS &amp; ROCKY INTERTIDAL'!$B$15:$I$124,L$1,FALSE)</f>
        <v/>
      </c>
    </row>
    <row r="716" spans="1:12" ht="15.75" customHeight="1">
      <c r="A716">
        <f t="shared" si="21"/>
        <v>72</v>
      </c>
      <c r="B716" t="str">
        <f>VLOOKUP(A716,ACTIVITIES!$B$2:$C$110,2,FALSE)</f>
        <v>ACTIVITY CATEGORY 8 72</v>
      </c>
      <c r="C716" s="1">
        <v>4</v>
      </c>
      <c r="D716" s="1" t="str">
        <f>VLOOKUP(C716,HABITATS!$F$2:$G$13,2,FALSE)</f>
        <v>Marshes</v>
      </c>
      <c r="E716" s="1" t="str">
        <f t="shared" si="20"/>
        <v>MarshesACTIVITY CATEGORY 8 72</v>
      </c>
      <c r="F716" s="3">
        <f>VLOOKUP($B716,MARSHES!$B$15:$I$124,F$1,FALSE)</f>
        <v>0</v>
      </c>
      <c r="G716" s="3">
        <f>VLOOKUP($B716,MARSHES!$B$15:$I$124,G$1,FALSE)</f>
        <v>0</v>
      </c>
      <c r="H716" s="3">
        <f>VLOOKUP($B716,MARSHES!$B$15:$I$124,H$1,FALSE)</f>
        <v>0</v>
      </c>
      <c r="I716" s="3">
        <f>VLOOKUP($B716,MARSHES!$B$15:$I$124,I$1,FALSE)</f>
        <v>0</v>
      </c>
      <c r="J716" s="3">
        <f>VLOOKUP($B716,MARSHES!$B$15:$I$124,J$1,FALSE)</f>
        <v>0</v>
      </c>
      <c r="K716" s="3">
        <f>VLOOKUP($B716,MARSHES!$B$15:$I$124,K$1,FALSE)</f>
        <v>0</v>
      </c>
      <c r="L716" s="3" t="str">
        <f>VLOOKUP($B716,MARSHES!$B$15:$I$124,L$1,FALSE)</f>
        <v/>
      </c>
    </row>
    <row r="717" spans="1:12" ht="15.75" customHeight="1">
      <c r="A717">
        <f t="shared" si="21"/>
        <v>72</v>
      </c>
      <c r="B717" t="str">
        <f>VLOOKUP(A717,ACTIVITIES!$B$2:$C$110,2,FALSE)</f>
        <v>ACTIVITY CATEGORY 8 72</v>
      </c>
      <c r="C717" s="1">
        <v>5</v>
      </c>
      <c r="D717" s="1" t="str">
        <f>VLOOKUP(C717,HABITATS!$F$2:$G$13,2,FALSE)</f>
        <v>Submersed Habitats</v>
      </c>
      <c r="E717" s="1" t="str">
        <f t="shared" si="20"/>
        <v>Submersed HabitatsACTIVITY CATEGORY 8 72</v>
      </c>
      <c r="F717" s="3">
        <f>VLOOKUP($B717,'SUBMERSED HABITATS'!$B$15:$I$124,F$1,FALSE)</f>
        <v>0</v>
      </c>
      <c r="G717" s="3">
        <f>VLOOKUP($B717,'SUBMERSED HABITATS'!$B$15:$I$124,G$1,FALSE)</f>
        <v>0</v>
      </c>
      <c r="H717" s="3">
        <f>VLOOKUP($B717,'SUBMERSED HABITATS'!$B$15:$I$124,H$1,FALSE)</f>
        <v>0</v>
      </c>
      <c r="I717" s="3">
        <f>VLOOKUP($B717,'SUBMERSED HABITATS'!$B$15:$I$124,I$1,FALSE)</f>
        <v>0</v>
      </c>
      <c r="J717" s="3">
        <f>VLOOKUP($B717,'SUBMERSED HABITATS'!$B$15:$I$124,J$1,FALSE)</f>
        <v>0</v>
      </c>
      <c r="K717" s="3">
        <f>VLOOKUP($B717,'SUBMERSED HABITATS'!$B$15:$I$124,K$1,FALSE)</f>
        <v>0</v>
      </c>
      <c r="L717" s="3" t="str">
        <f>VLOOKUP($B717,'SUBMERSED HABITATS'!$B$15:$I$124,L$1,FALSE)</f>
        <v/>
      </c>
    </row>
    <row r="718" spans="1:12" ht="15.75" customHeight="1">
      <c r="A718">
        <f t="shared" si="21"/>
        <v>72</v>
      </c>
      <c r="B718" t="str">
        <f>VLOOKUP(A718,ACTIVITIES!$B$2:$C$110,2,FALSE)</f>
        <v>ACTIVITY CATEGORY 8 72</v>
      </c>
      <c r="C718" s="1">
        <v>6</v>
      </c>
      <c r="D718" s="1" t="str">
        <f>VLOOKUP(C718,HABITATS!$F$2:$G$13,2,FALSE)</f>
        <v>HABITATS COMPLEX 6</v>
      </c>
      <c r="E718" s="1" t="str">
        <f t="shared" si="20"/>
        <v>HABITATS COMPLEX 6ACTIVITY CATEGORY 8 72</v>
      </c>
      <c r="F718" s="3">
        <f>VLOOKUP($B718,'HABITATS COMPLEX 6'!$B$15:$I$124,F$1,FALSE)</f>
        <v>0</v>
      </c>
      <c r="G718" s="3">
        <f>VLOOKUP($B718,'HABITATS COMPLEX 6'!$B$15:$I$124,G$1,FALSE)</f>
        <v>0</v>
      </c>
      <c r="H718" s="3">
        <f>VLOOKUP($B718,'HABITATS COMPLEX 6'!$B$15:$I$124,H$1,FALSE)</f>
        <v>0</v>
      </c>
      <c r="I718" s="3">
        <f>VLOOKUP($B718,'HABITATS COMPLEX 6'!$B$15:$I$124,I$1,FALSE)</f>
        <v>0</v>
      </c>
      <c r="J718" s="3">
        <f>VLOOKUP($B718,'HABITATS COMPLEX 6'!$B$15:$I$124,J$1,FALSE)</f>
        <v>0</v>
      </c>
      <c r="K718" s="3">
        <f>VLOOKUP($B718,'HABITATS COMPLEX 6'!$B$15:$I$124,K$1,FALSE)</f>
        <v>0</v>
      </c>
      <c r="L718" s="3" t="str">
        <f>VLOOKUP($B718,'HABITATS COMPLEX 6'!$B$15:$I$124,L$1,FALSE)</f>
        <v/>
      </c>
    </row>
    <row r="719" spans="1:12" ht="15.75" customHeight="1">
      <c r="A719">
        <f t="shared" si="21"/>
        <v>72</v>
      </c>
      <c r="B719" t="str">
        <f>VLOOKUP(A719,ACTIVITIES!$B$2:$C$110,2,FALSE)</f>
        <v>ACTIVITY CATEGORY 8 72</v>
      </c>
      <c r="C719" s="1">
        <v>7</v>
      </c>
      <c r="D719" s="1" t="str">
        <f>VLOOKUP(C719,HABITATS!$F$2:$G$13,2,FALSE)</f>
        <v>HABITATS COMPLEX 7</v>
      </c>
      <c r="E719" s="1" t="str">
        <f t="shared" si="20"/>
        <v>HABITATS COMPLEX 7ACTIVITY CATEGORY 8 72</v>
      </c>
      <c r="F719" s="3">
        <f>VLOOKUP($B719,'HABITATS COMPLEX 7'!$B$15:$I$124,F$1,FALSE)</f>
        <v>0</v>
      </c>
      <c r="G719" s="3">
        <f>VLOOKUP($B719,'HABITATS COMPLEX 7'!$B$15:$I$124,G$1,FALSE)</f>
        <v>0</v>
      </c>
      <c r="H719" s="3">
        <f>VLOOKUP($B719,'HABITATS COMPLEX 7'!$B$15:$I$124,H$1,FALSE)</f>
        <v>0</v>
      </c>
      <c r="I719" s="3">
        <f>VLOOKUP($B719,'HABITATS COMPLEX 7'!$B$15:$I$124,I$1,FALSE)</f>
        <v>0</v>
      </c>
      <c r="J719" s="3">
        <f>VLOOKUP($B719,'HABITATS COMPLEX 7'!$B$15:$I$124,J$1,FALSE)</f>
        <v>0</v>
      </c>
      <c r="K719" s="3">
        <f>VLOOKUP($B719,'HABITATS COMPLEX 7'!$B$15:$I$124,K$1,FALSE)</f>
        <v>0</v>
      </c>
      <c r="L719" s="3" t="str">
        <f>VLOOKUP($B719,'HABITATS COMPLEX 7'!$B$15:$I$124,L$1,FALSE)</f>
        <v/>
      </c>
    </row>
    <row r="720" spans="1:12" ht="15.75" customHeight="1">
      <c r="A720">
        <f t="shared" si="21"/>
        <v>72</v>
      </c>
      <c r="B720" t="str">
        <f>VLOOKUP(A720,ACTIVITIES!$B$2:$C$110,2,FALSE)</f>
        <v>ACTIVITY CATEGORY 8 72</v>
      </c>
      <c r="C720" s="1">
        <v>8</v>
      </c>
      <c r="D720" s="1" t="str">
        <f>VLOOKUP(C720,HABITATS!$F$2:$G$13,2,FALSE)</f>
        <v>HABITATS COMPLEX 8</v>
      </c>
      <c r="E720" s="1" t="str">
        <f t="shared" si="20"/>
        <v>HABITATS COMPLEX 8ACTIVITY CATEGORY 8 72</v>
      </c>
      <c r="F720" s="3">
        <f>VLOOKUP($B720,'HABITATS COMPLEX 8'!$B$15:$I$124,F$1,FALSE)</f>
        <v>0</v>
      </c>
      <c r="G720" s="3">
        <f>VLOOKUP($B720,'HABITATS COMPLEX 8'!$B$15:$I$124,G$1,FALSE)</f>
        <v>0</v>
      </c>
      <c r="H720" s="3">
        <f>VLOOKUP($B720,'HABITATS COMPLEX 8'!$B$15:$I$124,H$1,FALSE)</f>
        <v>0</v>
      </c>
      <c r="I720" s="3">
        <f>VLOOKUP($B720,'HABITATS COMPLEX 8'!$B$15:$I$124,I$1,FALSE)</f>
        <v>0</v>
      </c>
      <c r="J720" s="3">
        <f>VLOOKUP($B720,'HABITATS COMPLEX 8'!$B$15:$I$124,J$1,FALSE)</f>
        <v>0</v>
      </c>
      <c r="K720" s="3">
        <f>VLOOKUP($B720,'HABITATS COMPLEX 8'!$B$15:$I$124,K$1,FALSE)</f>
        <v>0</v>
      </c>
      <c r="L720" s="3" t="str">
        <f>VLOOKUP($B720,'HABITATS COMPLEX 8'!$B$15:$I$124,L$1,FALSE)</f>
        <v/>
      </c>
    </row>
    <row r="721" spans="1:12" ht="15.75" customHeight="1">
      <c r="A721">
        <f t="shared" si="21"/>
        <v>72</v>
      </c>
      <c r="B721" t="str">
        <f>VLOOKUP(A721,ACTIVITIES!$B$2:$C$110,2,FALSE)</f>
        <v>ACTIVITY CATEGORY 8 72</v>
      </c>
      <c r="C721" s="1">
        <v>9</v>
      </c>
      <c r="D721" s="1" t="str">
        <f>VLOOKUP(C721,HABITATS!$F$2:$G$13,2,FALSE)</f>
        <v>HABITATS COMPLEX 9</v>
      </c>
      <c r="E721" s="1" t="str">
        <f t="shared" si="20"/>
        <v>HABITATS COMPLEX 9ACTIVITY CATEGORY 8 72</v>
      </c>
      <c r="F721" s="3">
        <f>VLOOKUP($B721,'HABITATS COMPLEX 9'!$B$15:$I$124,F$1,FALSE)</f>
        <v>0</v>
      </c>
      <c r="G721" s="3">
        <f>VLOOKUP($B721,'HABITATS COMPLEX 9'!$B$15:$I$124,G$1,FALSE)</f>
        <v>0</v>
      </c>
      <c r="H721" s="3">
        <f>VLOOKUP($B721,'HABITATS COMPLEX 9'!$B$15:$I$124,H$1,FALSE)</f>
        <v>0</v>
      </c>
      <c r="I721" s="3">
        <f>VLOOKUP($B721,'HABITATS COMPLEX 9'!$B$15:$I$124,I$1,FALSE)</f>
        <v>0</v>
      </c>
      <c r="J721" s="3">
        <f>VLOOKUP($B721,'HABITATS COMPLEX 9'!$B$15:$I$124,J$1,FALSE)</f>
        <v>0</v>
      </c>
      <c r="K721" s="3">
        <f>VLOOKUP($B721,'HABITATS COMPLEX 9'!$B$15:$I$124,K$1,FALSE)</f>
        <v>0</v>
      </c>
      <c r="L721" s="3" t="str">
        <f>VLOOKUP($B721,'HABITATS COMPLEX 9'!$B$15:$I$124,L$1,FALSE)</f>
        <v/>
      </c>
    </row>
    <row r="722" spans="1:12" ht="15.75" customHeight="1">
      <c r="A722">
        <f t="shared" si="21"/>
        <v>72</v>
      </c>
      <c r="B722" t="str">
        <f>VLOOKUP(A722,ACTIVITIES!$B$2:$C$110,2,FALSE)</f>
        <v>ACTIVITY CATEGORY 8 72</v>
      </c>
      <c r="C722" s="1">
        <v>10</v>
      </c>
      <c r="D722" s="1" t="str">
        <f>VLOOKUP(C722,HABITATS!$F$2:$G$13,2,FALSE)</f>
        <v>HABITATS COMPLEX 10</v>
      </c>
      <c r="E722" s="1" t="str">
        <f t="shared" si="20"/>
        <v>HABITATS COMPLEX 10ACTIVITY CATEGORY 8 72</v>
      </c>
      <c r="F722" s="3">
        <f>VLOOKUP($B722,'HABITATS COMPLEX 10'!$B$15:$I$124,F$1,FALSE)</f>
        <v>0</v>
      </c>
      <c r="G722" s="3">
        <f>VLOOKUP($B722,'HABITATS COMPLEX 10'!$B$15:$I$124,G$1,FALSE)</f>
        <v>0</v>
      </c>
      <c r="H722" s="3">
        <f>VLOOKUP($B722,'HABITATS COMPLEX 10'!$B$15:$I$124,H$1,FALSE)</f>
        <v>0</v>
      </c>
      <c r="I722" s="3">
        <f>VLOOKUP($B722,'HABITATS COMPLEX 10'!$B$15:$I$124,I$1,FALSE)</f>
        <v>0</v>
      </c>
      <c r="J722" s="3">
        <f>VLOOKUP($B722,'HABITATS COMPLEX 10'!$B$15:$I$124,J$1,FALSE)</f>
        <v>0</v>
      </c>
      <c r="K722" s="3">
        <f>VLOOKUP($B722,'HABITATS COMPLEX 10'!$B$15:$I$124,K$1,FALSE)</f>
        <v>0</v>
      </c>
      <c r="L722" s="3" t="str">
        <f>VLOOKUP($B722,'HABITATS COMPLEX 10'!$B$15:$I$124,L$1,FALSE)</f>
        <v/>
      </c>
    </row>
    <row r="723" spans="1:12" ht="15.75" customHeight="1">
      <c r="A723">
        <f t="shared" si="21"/>
        <v>73</v>
      </c>
      <c r="B723" t="str">
        <f>VLOOKUP(A723,ACTIVITIES!$B$2:$C$110,2,FALSE)</f>
        <v>ACTIVITY CATEGORY 8 73</v>
      </c>
      <c r="C723" s="1">
        <v>1</v>
      </c>
      <c r="D723" s="1" t="str">
        <f>VLOOKUP(C723,HABITATS!$F$2:$G$13,2,FALSE)</f>
        <v>Coastal Uplands</v>
      </c>
      <c r="E723" s="1" t="str">
        <f t="shared" si="20"/>
        <v>Coastal UplandsACTIVITY CATEGORY 8 73</v>
      </c>
      <c r="F723" s="3">
        <f>VLOOKUP($B723,'COASTAL UPLANDS'!$B$15:$I$124,F$1,FALSE)</f>
        <v>0</v>
      </c>
      <c r="G723" s="3">
        <f>VLOOKUP($B723,'COASTAL UPLANDS'!$B$15:$I$124,G$1,FALSE)</f>
        <v>0</v>
      </c>
      <c r="H723" s="3">
        <f>VLOOKUP($B723,'COASTAL UPLANDS'!$B$15:$I$124,H$1,FALSE)</f>
        <v>0</v>
      </c>
      <c r="I723" s="3">
        <f>VLOOKUP($B723,'COASTAL UPLANDS'!$B$15:$I$124,I$1,FALSE)</f>
        <v>0</v>
      </c>
      <c r="J723" s="3">
        <f>VLOOKUP($B723,'COASTAL UPLANDS'!$B$15:$I$124,J$1,FALSE)</f>
        <v>0</v>
      </c>
      <c r="K723" s="3">
        <f>VLOOKUP($B723,'COASTAL UPLANDS'!$B$15:$I$124,K$1,FALSE)</f>
        <v>0</v>
      </c>
      <c r="L723" s="3" t="str">
        <f>VLOOKUP($B723,'COASTAL UPLANDS'!$B$15:$I$124,L$1,FALSE)</f>
        <v/>
      </c>
    </row>
    <row r="724" spans="1:12" ht="15.75" customHeight="1">
      <c r="A724">
        <f t="shared" si="21"/>
        <v>73</v>
      </c>
      <c r="B724" t="str">
        <f>VLOOKUP(A724,ACTIVITIES!$B$2:$C$110,2,FALSE)</f>
        <v>ACTIVITY CATEGORY 8 73</v>
      </c>
      <c r="C724" s="1">
        <v>2</v>
      </c>
      <c r="D724" s="1" t="str">
        <f>VLOOKUP(C724,HABITATS!$F$2:$G$13,2,FALSE)</f>
        <v>Beaches &amp; Dunes</v>
      </c>
      <c r="E724" s="1" t="str">
        <f t="shared" si="20"/>
        <v>Beaches &amp; DunesACTIVITY CATEGORY 8 73</v>
      </c>
      <c r="F724" s="3">
        <f>VLOOKUP($B724,'BEACHES &amp; DUNES'!$B$15:$I$124,F$1,FALSE)</f>
        <v>0</v>
      </c>
      <c r="G724" s="3">
        <f>VLOOKUP($B724,'BEACHES &amp; DUNES'!$B$15:$I$124,G$1,FALSE)</f>
        <v>0</v>
      </c>
      <c r="H724" s="3">
        <f>VLOOKUP($B724,'BEACHES &amp; DUNES'!$B$15:$I$124,H$1,FALSE)</f>
        <v>0</v>
      </c>
      <c r="I724" s="3">
        <f>VLOOKUP($B724,'BEACHES &amp; DUNES'!$B$15:$I$124,I$1,FALSE)</f>
        <v>0</v>
      </c>
      <c r="J724" s="3">
        <f>VLOOKUP($B724,'BEACHES &amp; DUNES'!$B$15:$I$124,J$1,FALSE)</f>
        <v>0</v>
      </c>
      <c r="K724" s="3">
        <f>VLOOKUP($B724,'BEACHES &amp; DUNES'!$B$15:$I$124,K$1,FALSE)</f>
        <v>0</v>
      </c>
      <c r="L724" s="3" t="str">
        <f>VLOOKUP($B724,'BEACHES &amp; DUNES'!$B$15:$I$124,L$1,FALSE)</f>
        <v/>
      </c>
    </row>
    <row r="725" spans="1:12" ht="15.75" customHeight="1">
      <c r="A725">
        <f t="shared" si="21"/>
        <v>73</v>
      </c>
      <c r="B725" t="str">
        <f>VLOOKUP(A725,ACTIVITIES!$B$2:$C$110,2,FALSE)</f>
        <v>ACTIVITY CATEGORY 8 73</v>
      </c>
      <c r="C725" s="1">
        <v>3</v>
      </c>
      <c r="D725" s="1" t="str">
        <f>VLOOKUP(C725,HABITATS!$F$2:$G$13,2,FALSE)</f>
        <v>Tidal flats &amp; Rocky Intertidal</v>
      </c>
      <c r="E725" s="1" t="str">
        <f t="shared" si="20"/>
        <v>Tidal flats &amp; Rocky IntertidalACTIVITY CATEGORY 8 73</v>
      </c>
      <c r="F725" s="3">
        <f>VLOOKUP($B725,'TIDAL FLATS &amp; ROCKY INTERTIDAL'!$B$15:$I$124,F$1,FALSE)</f>
        <v>0</v>
      </c>
      <c r="G725" s="3">
        <f>VLOOKUP($B725,'TIDAL FLATS &amp; ROCKY INTERTIDAL'!$B$15:$I$124,G$1,FALSE)</f>
        <v>0</v>
      </c>
      <c r="H725" s="3">
        <f>VLOOKUP($B725,'TIDAL FLATS &amp; ROCKY INTERTIDAL'!$B$15:$I$124,H$1,FALSE)</f>
        <v>0</v>
      </c>
      <c r="I725" s="3">
        <f>VLOOKUP($B725,'TIDAL FLATS &amp; ROCKY INTERTIDAL'!$B$15:$I$124,I$1,FALSE)</f>
        <v>0</v>
      </c>
      <c r="J725" s="3">
        <f>VLOOKUP($B725,'TIDAL FLATS &amp; ROCKY INTERTIDAL'!$B$15:$I$124,J$1,FALSE)</f>
        <v>0</v>
      </c>
      <c r="K725" s="3">
        <f>VLOOKUP($B725,'TIDAL FLATS &amp; ROCKY INTERTIDAL'!$B$15:$I$124,K$1,FALSE)</f>
        <v>0</v>
      </c>
      <c r="L725" s="3" t="str">
        <f>VLOOKUP($B725,'TIDAL FLATS &amp; ROCKY INTERTIDAL'!$B$15:$I$124,L$1,FALSE)</f>
        <v/>
      </c>
    </row>
    <row r="726" spans="1:12" ht="15.75" customHeight="1">
      <c r="A726">
        <f t="shared" si="21"/>
        <v>73</v>
      </c>
      <c r="B726" t="str">
        <f>VLOOKUP(A726,ACTIVITIES!$B$2:$C$110,2,FALSE)</f>
        <v>ACTIVITY CATEGORY 8 73</v>
      </c>
      <c r="C726" s="1">
        <v>4</v>
      </c>
      <c r="D726" s="1" t="str">
        <f>VLOOKUP(C726,HABITATS!$F$2:$G$13,2,FALSE)</f>
        <v>Marshes</v>
      </c>
      <c r="E726" s="1" t="str">
        <f t="shared" si="20"/>
        <v>MarshesACTIVITY CATEGORY 8 73</v>
      </c>
      <c r="F726" s="3">
        <f>VLOOKUP($B726,MARSHES!$B$15:$I$124,F$1,FALSE)</f>
        <v>0</v>
      </c>
      <c r="G726" s="3">
        <f>VLOOKUP($B726,MARSHES!$B$15:$I$124,G$1,FALSE)</f>
        <v>0</v>
      </c>
      <c r="H726" s="3">
        <f>VLOOKUP($B726,MARSHES!$B$15:$I$124,H$1,FALSE)</f>
        <v>0</v>
      </c>
      <c r="I726" s="3">
        <f>VLOOKUP($B726,MARSHES!$B$15:$I$124,I$1,FALSE)</f>
        <v>0</v>
      </c>
      <c r="J726" s="3">
        <f>VLOOKUP($B726,MARSHES!$B$15:$I$124,J$1,FALSE)</f>
        <v>0</v>
      </c>
      <c r="K726" s="3">
        <f>VLOOKUP($B726,MARSHES!$B$15:$I$124,K$1,FALSE)</f>
        <v>0</v>
      </c>
      <c r="L726" s="3" t="str">
        <f>VLOOKUP($B726,MARSHES!$B$15:$I$124,L$1,FALSE)</f>
        <v/>
      </c>
    </row>
    <row r="727" spans="1:12" ht="15.75" customHeight="1">
      <c r="A727">
        <f t="shared" si="21"/>
        <v>73</v>
      </c>
      <c r="B727" t="str">
        <f>VLOOKUP(A727,ACTIVITIES!$B$2:$C$110,2,FALSE)</f>
        <v>ACTIVITY CATEGORY 8 73</v>
      </c>
      <c r="C727" s="1">
        <v>5</v>
      </c>
      <c r="D727" s="1" t="str">
        <f>VLOOKUP(C727,HABITATS!$F$2:$G$13,2,FALSE)</f>
        <v>Submersed Habitats</v>
      </c>
      <c r="E727" s="1" t="str">
        <f t="shared" si="20"/>
        <v>Submersed HabitatsACTIVITY CATEGORY 8 73</v>
      </c>
      <c r="F727" s="3">
        <f>VLOOKUP($B727,'SUBMERSED HABITATS'!$B$15:$I$124,F$1,FALSE)</f>
        <v>0</v>
      </c>
      <c r="G727" s="3">
        <f>VLOOKUP($B727,'SUBMERSED HABITATS'!$B$15:$I$124,G$1,FALSE)</f>
        <v>0</v>
      </c>
      <c r="H727" s="3">
        <f>VLOOKUP($B727,'SUBMERSED HABITATS'!$B$15:$I$124,H$1,FALSE)</f>
        <v>0</v>
      </c>
      <c r="I727" s="3">
        <f>VLOOKUP($B727,'SUBMERSED HABITATS'!$B$15:$I$124,I$1,FALSE)</f>
        <v>0</v>
      </c>
      <c r="J727" s="3">
        <f>VLOOKUP($B727,'SUBMERSED HABITATS'!$B$15:$I$124,J$1,FALSE)</f>
        <v>0</v>
      </c>
      <c r="K727" s="3">
        <f>VLOOKUP($B727,'SUBMERSED HABITATS'!$B$15:$I$124,K$1,FALSE)</f>
        <v>0</v>
      </c>
      <c r="L727" s="3" t="str">
        <f>VLOOKUP($B727,'SUBMERSED HABITATS'!$B$15:$I$124,L$1,FALSE)</f>
        <v/>
      </c>
    </row>
    <row r="728" spans="1:12" ht="15.75" customHeight="1">
      <c r="A728">
        <f t="shared" si="21"/>
        <v>73</v>
      </c>
      <c r="B728" t="str">
        <f>VLOOKUP(A728,ACTIVITIES!$B$2:$C$110,2,FALSE)</f>
        <v>ACTIVITY CATEGORY 8 73</v>
      </c>
      <c r="C728" s="1">
        <v>6</v>
      </c>
      <c r="D728" s="1" t="str">
        <f>VLOOKUP(C728,HABITATS!$F$2:$G$13,2,FALSE)</f>
        <v>HABITATS COMPLEX 6</v>
      </c>
      <c r="E728" s="1" t="str">
        <f t="shared" si="20"/>
        <v>HABITATS COMPLEX 6ACTIVITY CATEGORY 8 73</v>
      </c>
      <c r="F728" s="3">
        <f>VLOOKUP($B728,'HABITATS COMPLEX 6'!$B$15:$I$124,F$1,FALSE)</f>
        <v>0</v>
      </c>
      <c r="G728" s="3">
        <f>VLOOKUP($B728,'HABITATS COMPLEX 6'!$B$15:$I$124,G$1,FALSE)</f>
        <v>0</v>
      </c>
      <c r="H728" s="3">
        <f>VLOOKUP($B728,'HABITATS COMPLEX 6'!$B$15:$I$124,H$1,FALSE)</f>
        <v>0</v>
      </c>
      <c r="I728" s="3">
        <f>VLOOKUP($B728,'HABITATS COMPLEX 6'!$B$15:$I$124,I$1,FALSE)</f>
        <v>0</v>
      </c>
      <c r="J728" s="3">
        <f>VLOOKUP($B728,'HABITATS COMPLEX 6'!$B$15:$I$124,J$1,FALSE)</f>
        <v>0</v>
      </c>
      <c r="K728" s="3">
        <f>VLOOKUP($B728,'HABITATS COMPLEX 6'!$B$15:$I$124,K$1,FALSE)</f>
        <v>0</v>
      </c>
      <c r="L728" s="3" t="str">
        <f>VLOOKUP($B728,'HABITATS COMPLEX 6'!$B$15:$I$124,L$1,FALSE)</f>
        <v/>
      </c>
    </row>
    <row r="729" spans="1:12" ht="15.75" customHeight="1">
      <c r="A729">
        <f t="shared" si="21"/>
        <v>73</v>
      </c>
      <c r="B729" t="str">
        <f>VLOOKUP(A729,ACTIVITIES!$B$2:$C$110,2,FALSE)</f>
        <v>ACTIVITY CATEGORY 8 73</v>
      </c>
      <c r="C729" s="1">
        <v>7</v>
      </c>
      <c r="D729" s="1" t="str">
        <f>VLOOKUP(C729,HABITATS!$F$2:$G$13,2,FALSE)</f>
        <v>HABITATS COMPLEX 7</v>
      </c>
      <c r="E729" s="1" t="str">
        <f t="shared" si="20"/>
        <v>HABITATS COMPLEX 7ACTIVITY CATEGORY 8 73</v>
      </c>
      <c r="F729" s="3">
        <f>VLOOKUP($B729,'HABITATS COMPLEX 7'!$B$15:$I$124,F$1,FALSE)</f>
        <v>0</v>
      </c>
      <c r="G729" s="3">
        <f>VLOOKUP($B729,'HABITATS COMPLEX 7'!$B$15:$I$124,G$1,FALSE)</f>
        <v>0</v>
      </c>
      <c r="H729" s="3">
        <f>VLOOKUP($B729,'HABITATS COMPLEX 7'!$B$15:$I$124,H$1,FALSE)</f>
        <v>0</v>
      </c>
      <c r="I729" s="3">
        <f>VLOOKUP($B729,'HABITATS COMPLEX 7'!$B$15:$I$124,I$1,FALSE)</f>
        <v>0</v>
      </c>
      <c r="J729" s="3">
        <f>VLOOKUP($B729,'HABITATS COMPLEX 7'!$B$15:$I$124,J$1,FALSE)</f>
        <v>0</v>
      </c>
      <c r="K729" s="3">
        <f>VLOOKUP($B729,'HABITATS COMPLEX 7'!$B$15:$I$124,K$1,FALSE)</f>
        <v>0</v>
      </c>
      <c r="L729" s="3" t="str">
        <f>VLOOKUP($B729,'HABITATS COMPLEX 7'!$B$15:$I$124,L$1,FALSE)</f>
        <v/>
      </c>
    </row>
    <row r="730" spans="1:12" ht="15.75" customHeight="1">
      <c r="A730">
        <f t="shared" si="21"/>
        <v>73</v>
      </c>
      <c r="B730" t="str">
        <f>VLOOKUP(A730,ACTIVITIES!$B$2:$C$110,2,FALSE)</f>
        <v>ACTIVITY CATEGORY 8 73</v>
      </c>
      <c r="C730" s="1">
        <v>8</v>
      </c>
      <c r="D730" s="1" t="str">
        <f>VLOOKUP(C730,HABITATS!$F$2:$G$13,2,FALSE)</f>
        <v>HABITATS COMPLEX 8</v>
      </c>
      <c r="E730" s="1" t="str">
        <f t="shared" si="20"/>
        <v>HABITATS COMPLEX 8ACTIVITY CATEGORY 8 73</v>
      </c>
      <c r="F730" s="3">
        <f>VLOOKUP($B730,'HABITATS COMPLEX 8'!$B$15:$I$124,F$1,FALSE)</f>
        <v>0</v>
      </c>
      <c r="G730" s="3">
        <f>VLOOKUP($B730,'HABITATS COMPLEX 8'!$B$15:$I$124,G$1,FALSE)</f>
        <v>0</v>
      </c>
      <c r="H730" s="3">
        <f>VLOOKUP($B730,'HABITATS COMPLEX 8'!$B$15:$I$124,H$1,FALSE)</f>
        <v>0</v>
      </c>
      <c r="I730" s="3">
        <f>VLOOKUP($B730,'HABITATS COMPLEX 8'!$B$15:$I$124,I$1,FALSE)</f>
        <v>0</v>
      </c>
      <c r="J730" s="3">
        <f>VLOOKUP($B730,'HABITATS COMPLEX 8'!$B$15:$I$124,J$1,FALSE)</f>
        <v>0</v>
      </c>
      <c r="K730" s="3">
        <f>VLOOKUP($B730,'HABITATS COMPLEX 8'!$B$15:$I$124,K$1,FALSE)</f>
        <v>0</v>
      </c>
      <c r="L730" s="3" t="str">
        <f>VLOOKUP($B730,'HABITATS COMPLEX 8'!$B$15:$I$124,L$1,FALSE)</f>
        <v/>
      </c>
    </row>
    <row r="731" spans="1:12" ht="15.75" customHeight="1">
      <c r="A731">
        <f t="shared" si="21"/>
        <v>73</v>
      </c>
      <c r="B731" t="str">
        <f>VLOOKUP(A731,ACTIVITIES!$B$2:$C$110,2,FALSE)</f>
        <v>ACTIVITY CATEGORY 8 73</v>
      </c>
      <c r="C731" s="1">
        <v>9</v>
      </c>
      <c r="D731" s="1" t="str">
        <f>VLOOKUP(C731,HABITATS!$F$2:$G$13,2,FALSE)</f>
        <v>HABITATS COMPLEX 9</v>
      </c>
      <c r="E731" s="1" t="str">
        <f t="shared" si="20"/>
        <v>HABITATS COMPLEX 9ACTIVITY CATEGORY 8 73</v>
      </c>
      <c r="F731" s="3">
        <f>VLOOKUP($B731,'HABITATS COMPLEX 9'!$B$15:$I$124,F$1,FALSE)</f>
        <v>0</v>
      </c>
      <c r="G731" s="3">
        <f>VLOOKUP($B731,'HABITATS COMPLEX 9'!$B$15:$I$124,G$1,FALSE)</f>
        <v>0</v>
      </c>
      <c r="H731" s="3">
        <f>VLOOKUP($B731,'HABITATS COMPLEX 9'!$B$15:$I$124,H$1,FALSE)</f>
        <v>0</v>
      </c>
      <c r="I731" s="3">
        <f>VLOOKUP($B731,'HABITATS COMPLEX 9'!$B$15:$I$124,I$1,FALSE)</f>
        <v>0</v>
      </c>
      <c r="J731" s="3">
        <f>VLOOKUP($B731,'HABITATS COMPLEX 9'!$B$15:$I$124,J$1,FALSE)</f>
        <v>0</v>
      </c>
      <c r="K731" s="3">
        <f>VLOOKUP($B731,'HABITATS COMPLEX 9'!$B$15:$I$124,K$1,FALSE)</f>
        <v>0</v>
      </c>
      <c r="L731" s="3" t="str">
        <f>VLOOKUP($B731,'HABITATS COMPLEX 9'!$B$15:$I$124,L$1,FALSE)</f>
        <v/>
      </c>
    </row>
    <row r="732" spans="1:12" ht="15.75" customHeight="1">
      <c r="A732">
        <f t="shared" si="21"/>
        <v>73</v>
      </c>
      <c r="B732" t="str">
        <f>VLOOKUP(A732,ACTIVITIES!$B$2:$C$110,2,FALSE)</f>
        <v>ACTIVITY CATEGORY 8 73</v>
      </c>
      <c r="C732" s="1">
        <v>10</v>
      </c>
      <c r="D732" s="1" t="str">
        <f>VLOOKUP(C732,HABITATS!$F$2:$G$13,2,FALSE)</f>
        <v>HABITATS COMPLEX 10</v>
      </c>
      <c r="E732" s="1" t="str">
        <f t="shared" si="20"/>
        <v>HABITATS COMPLEX 10ACTIVITY CATEGORY 8 73</v>
      </c>
      <c r="F732" s="3">
        <f>VLOOKUP($B732,'HABITATS COMPLEX 10'!$B$15:$I$124,F$1,FALSE)</f>
        <v>0</v>
      </c>
      <c r="G732" s="3">
        <f>VLOOKUP($B732,'HABITATS COMPLEX 10'!$B$15:$I$124,G$1,FALSE)</f>
        <v>0</v>
      </c>
      <c r="H732" s="3">
        <f>VLOOKUP($B732,'HABITATS COMPLEX 10'!$B$15:$I$124,H$1,FALSE)</f>
        <v>0</v>
      </c>
      <c r="I732" s="3">
        <f>VLOOKUP($B732,'HABITATS COMPLEX 10'!$B$15:$I$124,I$1,FALSE)</f>
        <v>0</v>
      </c>
      <c r="J732" s="3">
        <f>VLOOKUP($B732,'HABITATS COMPLEX 10'!$B$15:$I$124,J$1,FALSE)</f>
        <v>0</v>
      </c>
      <c r="K732" s="3">
        <f>VLOOKUP($B732,'HABITATS COMPLEX 10'!$B$15:$I$124,K$1,FALSE)</f>
        <v>0</v>
      </c>
      <c r="L732" s="3" t="str">
        <f>VLOOKUP($B732,'HABITATS COMPLEX 10'!$B$15:$I$124,L$1,FALSE)</f>
        <v/>
      </c>
    </row>
    <row r="733" spans="1:12" ht="15.75" customHeight="1">
      <c r="A733">
        <f t="shared" si="21"/>
        <v>74</v>
      </c>
      <c r="B733" t="str">
        <f>VLOOKUP(A733,ACTIVITIES!$B$2:$C$110,2,FALSE)</f>
        <v>ACTIVITY CATEGORY 8 74</v>
      </c>
      <c r="C733" s="1">
        <v>1</v>
      </c>
      <c r="D733" s="1" t="str">
        <f>VLOOKUP(C733,HABITATS!$F$2:$G$13,2,FALSE)</f>
        <v>Coastal Uplands</v>
      </c>
      <c r="E733" s="1" t="str">
        <f t="shared" si="20"/>
        <v>Coastal UplandsACTIVITY CATEGORY 8 74</v>
      </c>
      <c r="F733" s="3">
        <f>VLOOKUP($B733,'COASTAL UPLANDS'!$B$15:$I$124,F$1,FALSE)</f>
        <v>0</v>
      </c>
      <c r="G733" s="3">
        <f>VLOOKUP($B733,'COASTAL UPLANDS'!$B$15:$I$124,G$1,FALSE)</f>
        <v>0</v>
      </c>
      <c r="H733" s="3">
        <f>VLOOKUP($B733,'COASTAL UPLANDS'!$B$15:$I$124,H$1,FALSE)</f>
        <v>0</v>
      </c>
      <c r="I733" s="3">
        <f>VLOOKUP($B733,'COASTAL UPLANDS'!$B$15:$I$124,I$1,FALSE)</f>
        <v>0</v>
      </c>
      <c r="J733" s="3">
        <f>VLOOKUP($B733,'COASTAL UPLANDS'!$B$15:$I$124,J$1,FALSE)</f>
        <v>0</v>
      </c>
      <c r="K733" s="3">
        <f>VLOOKUP($B733,'COASTAL UPLANDS'!$B$15:$I$124,K$1,FALSE)</f>
        <v>0</v>
      </c>
      <c r="L733" s="3" t="str">
        <f>VLOOKUP($B733,'COASTAL UPLANDS'!$B$15:$I$124,L$1,FALSE)</f>
        <v/>
      </c>
    </row>
    <row r="734" spans="1:12" ht="15.75" customHeight="1">
      <c r="A734">
        <f t="shared" si="21"/>
        <v>74</v>
      </c>
      <c r="B734" t="str">
        <f>VLOOKUP(A734,ACTIVITIES!$B$2:$C$110,2,FALSE)</f>
        <v>ACTIVITY CATEGORY 8 74</v>
      </c>
      <c r="C734" s="1">
        <v>2</v>
      </c>
      <c r="D734" s="1" t="str">
        <f>VLOOKUP(C734,HABITATS!$F$2:$G$13,2,FALSE)</f>
        <v>Beaches &amp; Dunes</v>
      </c>
      <c r="E734" s="1" t="str">
        <f t="shared" si="20"/>
        <v>Beaches &amp; DunesACTIVITY CATEGORY 8 74</v>
      </c>
      <c r="F734" s="3">
        <f>VLOOKUP($B734,'BEACHES &amp; DUNES'!$B$15:$I$124,F$1,FALSE)</f>
        <v>0</v>
      </c>
      <c r="G734" s="3">
        <f>VLOOKUP($B734,'BEACHES &amp; DUNES'!$B$15:$I$124,G$1,FALSE)</f>
        <v>0</v>
      </c>
      <c r="H734" s="3">
        <f>VLOOKUP($B734,'BEACHES &amp; DUNES'!$B$15:$I$124,H$1,FALSE)</f>
        <v>0</v>
      </c>
      <c r="I734" s="3">
        <f>VLOOKUP($B734,'BEACHES &amp; DUNES'!$B$15:$I$124,I$1,FALSE)</f>
        <v>0</v>
      </c>
      <c r="J734" s="3">
        <f>VLOOKUP($B734,'BEACHES &amp; DUNES'!$B$15:$I$124,J$1,FALSE)</f>
        <v>0</v>
      </c>
      <c r="K734" s="3">
        <f>VLOOKUP($B734,'BEACHES &amp; DUNES'!$B$15:$I$124,K$1,FALSE)</f>
        <v>0</v>
      </c>
      <c r="L734" s="3" t="str">
        <f>VLOOKUP($B734,'BEACHES &amp; DUNES'!$B$15:$I$124,L$1,FALSE)</f>
        <v/>
      </c>
    </row>
    <row r="735" spans="1:12" ht="15.75" customHeight="1">
      <c r="A735">
        <f t="shared" si="21"/>
        <v>74</v>
      </c>
      <c r="B735" t="str">
        <f>VLOOKUP(A735,ACTIVITIES!$B$2:$C$110,2,FALSE)</f>
        <v>ACTIVITY CATEGORY 8 74</v>
      </c>
      <c r="C735" s="1">
        <v>3</v>
      </c>
      <c r="D735" s="1" t="str">
        <f>VLOOKUP(C735,HABITATS!$F$2:$G$13,2,FALSE)</f>
        <v>Tidal flats &amp; Rocky Intertidal</v>
      </c>
      <c r="E735" s="1" t="str">
        <f t="shared" si="20"/>
        <v>Tidal flats &amp; Rocky IntertidalACTIVITY CATEGORY 8 74</v>
      </c>
      <c r="F735" s="3">
        <f>VLOOKUP($B735,'TIDAL FLATS &amp; ROCKY INTERTIDAL'!$B$15:$I$124,F$1,FALSE)</f>
        <v>0</v>
      </c>
      <c r="G735" s="3">
        <f>VLOOKUP($B735,'TIDAL FLATS &amp; ROCKY INTERTIDAL'!$B$15:$I$124,G$1,FALSE)</f>
        <v>0</v>
      </c>
      <c r="H735" s="3">
        <f>VLOOKUP($B735,'TIDAL FLATS &amp; ROCKY INTERTIDAL'!$B$15:$I$124,H$1,FALSE)</f>
        <v>0</v>
      </c>
      <c r="I735" s="3">
        <f>VLOOKUP($B735,'TIDAL FLATS &amp; ROCKY INTERTIDAL'!$B$15:$I$124,I$1,FALSE)</f>
        <v>0</v>
      </c>
      <c r="J735" s="3">
        <f>VLOOKUP($B735,'TIDAL FLATS &amp; ROCKY INTERTIDAL'!$B$15:$I$124,J$1,FALSE)</f>
        <v>0</v>
      </c>
      <c r="K735" s="3">
        <f>VLOOKUP($B735,'TIDAL FLATS &amp; ROCKY INTERTIDAL'!$B$15:$I$124,K$1,FALSE)</f>
        <v>0</v>
      </c>
      <c r="L735" s="3" t="str">
        <f>VLOOKUP($B735,'TIDAL FLATS &amp; ROCKY INTERTIDAL'!$B$15:$I$124,L$1,FALSE)</f>
        <v/>
      </c>
    </row>
    <row r="736" spans="1:12" ht="15.75" customHeight="1">
      <c r="A736">
        <f t="shared" si="21"/>
        <v>74</v>
      </c>
      <c r="B736" t="str">
        <f>VLOOKUP(A736,ACTIVITIES!$B$2:$C$110,2,FALSE)</f>
        <v>ACTIVITY CATEGORY 8 74</v>
      </c>
      <c r="C736" s="1">
        <v>4</v>
      </c>
      <c r="D736" s="1" t="str">
        <f>VLOOKUP(C736,HABITATS!$F$2:$G$13,2,FALSE)</f>
        <v>Marshes</v>
      </c>
      <c r="E736" s="1" t="str">
        <f t="shared" si="20"/>
        <v>MarshesACTIVITY CATEGORY 8 74</v>
      </c>
      <c r="F736" s="3">
        <f>VLOOKUP($B736,MARSHES!$B$15:$I$124,F$1,FALSE)</f>
        <v>0</v>
      </c>
      <c r="G736" s="3">
        <f>VLOOKUP($B736,MARSHES!$B$15:$I$124,G$1,FALSE)</f>
        <v>0</v>
      </c>
      <c r="H736" s="3">
        <f>VLOOKUP($B736,MARSHES!$B$15:$I$124,H$1,FALSE)</f>
        <v>0</v>
      </c>
      <c r="I736" s="3">
        <f>VLOOKUP($B736,MARSHES!$B$15:$I$124,I$1,FALSE)</f>
        <v>0</v>
      </c>
      <c r="J736" s="3">
        <f>VLOOKUP($B736,MARSHES!$B$15:$I$124,J$1,FALSE)</f>
        <v>0</v>
      </c>
      <c r="K736" s="3">
        <f>VLOOKUP($B736,MARSHES!$B$15:$I$124,K$1,FALSE)</f>
        <v>0</v>
      </c>
      <c r="L736" s="3" t="str">
        <f>VLOOKUP($B736,MARSHES!$B$15:$I$124,L$1,FALSE)</f>
        <v/>
      </c>
    </row>
    <row r="737" spans="1:12" ht="15.75" customHeight="1">
      <c r="A737">
        <f t="shared" si="21"/>
        <v>74</v>
      </c>
      <c r="B737" t="str">
        <f>VLOOKUP(A737,ACTIVITIES!$B$2:$C$110,2,FALSE)</f>
        <v>ACTIVITY CATEGORY 8 74</v>
      </c>
      <c r="C737" s="1">
        <v>5</v>
      </c>
      <c r="D737" s="1" t="str">
        <f>VLOOKUP(C737,HABITATS!$F$2:$G$13,2,FALSE)</f>
        <v>Submersed Habitats</v>
      </c>
      <c r="E737" s="1" t="str">
        <f t="shared" si="20"/>
        <v>Submersed HabitatsACTIVITY CATEGORY 8 74</v>
      </c>
      <c r="F737" s="3">
        <f>VLOOKUP($B737,'SUBMERSED HABITATS'!$B$15:$I$124,F$1,FALSE)</f>
        <v>0</v>
      </c>
      <c r="G737" s="3">
        <f>VLOOKUP($B737,'SUBMERSED HABITATS'!$B$15:$I$124,G$1,FALSE)</f>
        <v>0</v>
      </c>
      <c r="H737" s="3">
        <f>VLOOKUP($B737,'SUBMERSED HABITATS'!$B$15:$I$124,H$1,FALSE)</f>
        <v>0</v>
      </c>
      <c r="I737" s="3">
        <f>VLOOKUP($B737,'SUBMERSED HABITATS'!$B$15:$I$124,I$1,FALSE)</f>
        <v>0</v>
      </c>
      <c r="J737" s="3">
        <f>VLOOKUP($B737,'SUBMERSED HABITATS'!$B$15:$I$124,J$1,FALSE)</f>
        <v>0</v>
      </c>
      <c r="K737" s="3">
        <f>VLOOKUP($B737,'SUBMERSED HABITATS'!$B$15:$I$124,K$1,FALSE)</f>
        <v>0</v>
      </c>
      <c r="L737" s="3" t="str">
        <f>VLOOKUP($B737,'SUBMERSED HABITATS'!$B$15:$I$124,L$1,FALSE)</f>
        <v/>
      </c>
    </row>
    <row r="738" spans="1:12" ht="15.75" customHeight="1">
      <c r="A738">
        <f t="shared" si="21"/>
        <v>74</v>
      </c>
      <c r="B738" t="str">
        <f>VLOOKUP(A738,ACTIVITIES!$B$2:$C$110,2,FALSE)</f>
        <v>ACTIVITY CATEGORY 8 74</v>
      </c>
      <c r="C738" s="1">
        <v>6</v>
      </c>
      <c r="D738" s="1" t="str">
        <f>VLOOKUP(C738,HABITATS!$F$2:$G$13,2,FALSE)</f>
        <v>HABITATS COMPLEX 6</v>
      </c>
      <c r="E738" s="1" t="str">
        <f t="shared" si="20"/>
        <v>HABITATS COMPLEX 6ACTIVITY CATEGORY 8 74</v>
      </c>
      <c r="F738" s="3">
        <f>VLOOKUP($B738,'HABITATS COMPLEX 6'!$B$15:$I$124,F$1,FALSE)</f>
        <v>0</v>
      </c>
      <c r="G738" s="3">
        <f>VLOOKUP($B738,'HABITATS COMPLEX 6'!$B$15:$I$124,G$1,FALSE)</f>
        <v>0</v>
      </c>
      <c r="H738" s="3">
        <f>VLOOKUP($B738,'HABITATS COMPLEX 6'!$B$15:$I$124,H$1,FALSE)</f>
        <v>0</v>
      </c>
      <c r="I738" s="3">
        <f>VLOOKUP($B738,'HABITATS COMPLEX 6'!$B$15:$I$124,I$1,FALSE)</f>
        <v>0</v>
      </c>
      <c r="J738" s="3">
        <f>VLOOKUP($B738,'HABITATS COMPLEX 6'!$B$15:$I$124,J$1,FALSE)</f>
        <v>0</v>
      </c>
      <c r="K738" s="3">
        <f>VLOOKUP($B738,'HABITATS COMPLEX 6'!$B$15:$I$124,K$1,FALSE)</f>
        <v>0</v>
      </c>
      <c r="L738" s="3" t="str">
        <f>VLOOKUP($B738,'HABITATS COMPLEX 6'!$B$15:$I$124,L$1,FALSE)</f>
        <v/>
      </c>
    </row>
    <row r="739" spans="1:12" ht="15.75" customHeight="1">
      <c r="A739">
        <f t="shared" si="21"/>
        <v>74</v>
      </c>
      <c r="B739" t="str">
        <f>VLOOKUP(A739,ACTIVITIES!$B$2:$C$110,2,FALSE)</f>
        <v>ACTIVITY CATEGORY 8 74</v>
      </c>
      <c r="C739" s="1">
        <v>7</v>
      </c>
      <c r="D739" s="1" t="str">
        <f>VLOOKUP(C739,HABITATS!$F$2:$G$13,2,FALSE)</f>
        <v>HABITATS COMPLEX 7</v>
      </c>
      <c r="E739" s="1" t="str">
        <f t="shared" si="20"/>
        <v>HABITATS COMPLEX 7ACTIVITY CATEGORY 8 74</v>
      </c>
      <c r="F739" s="3">
        <f>VLOOKUP($B739,'HABITATS COMPLEX 7'!$B$15:$I$124,F$1,FALSE)</f>
        <v>0</v>
      </c>
      <c r="G739" s="3">
        <f>VLOOKUP($B739,'HABITATS COMPLEX 7'!$B$15:$I$124,G$1,FALSE)</f>
        <v>0</v>
      </c>
      <c r="H739" s="3">
        <f>VLOOKUP($B739,'HABITATS COMPLEX 7'!$B$15:$I$124,H$1,FALSE)</f>
        <v>0</v>
      </c>
      <c r="I739" s="3">
        <f>VLOOKUP($B739,'HABITATS COMPLEX 7'!$B$15:$I$124,I$1,FALSE)</f>
        <v>0</v>
      </c>
      <c r="J739" s="3">
        <f>VLOOKUP($B739,'HABITATS COMPLEX 7'!$B$15:$I$124,J$1,FALSE)</f>
        <v>0</v>
      </c>
      <c r="K739" s="3">
        <f>VLOOKUP($B739,'HABITATS COMPLEX 7'!$B$15:$I$124,K$1,FALSE)</f>
        <v>0</v>
      </c>
      <c r="L739" s="3" t="str">
        <f>VLOOKUP($B739,'HABITATS COMPLEX 7'!$B$15:$I$124,L$1,FALSE)</f>
        <v/>
      </c>
    </row>
    <row r="740" spans="1:12" ht="15.75" customHeight="1">
      <c r="A740">
        <f t="shared" si="21"/>
        <v>74</v>
      </c>
      <c r="B740" t="str">
        <f>VLOOKUP(A740,ACTIVITIES!$B$2:$C$110,2,FALSE)</f>
        <v>ACTIVITY CATEGORY 8 74</v>
      </c>
      <c r="C740" s="1">
        <v>8</v>
      </c>
      <c r="D740" s="1" t="str">
        <f>VLOOKUP(C740,HABITATS!$F$2:$G$13,2,FALSE)</f>
        <v>HABITATS COMPLEX 8</v>
      </c>
      <c r="E740" s="1" t="str">
        <f t="shared" si="20"/>
        <v>HABITATS COMPLEX 8ACTIVITY CATEGORY 8 74</v>
      </c>
      <c r="F740" s="3">
        <f>VLOOKUP($B740,'HABITATS COMPLEX 8'!$B$15:$I$124,F$1,FALSE)</f>
        <v>0</v>
      </c>
      <c r="G740" s="3">
        <f>VLOOKUP($B740,'HABITATS COMPLEX 8'!$B$15:$I$124,G$1,FALSE)</f>
        <v>0</v>
      </c>
      <c r="H740" s="3">
        <f>VLOOKUP($B740,'HABITATS COMPLEX 8'!$B$15:$I$124,H$1,FALSE)</f>
        <v>0</v>
      </c>
      <c r="I740" s="3">
        <f>VLOOKUP($B740,'HABITATS COMPLEX 8'!$B$15:$I$124,I$1,FALSE)</f>
        <v>0</v>
      </c>
      <c r="J740" s="3">
        <f>VLOOKUP($B740,'HABITATS COMPLEX 8'!$B$15:$I$124,J$1,FALSE)</f>
        <v>0</v>
      </c>
      <c r="K740" s="3">
        <f>VLOOKUP($B740,'HABITATS COMPLEX 8'!$B$15:$I$124,K$1,FALSE)</f>
        <v>0</v>
      </c>
      <c r="L740" s="3" t="str">
        <f>VLOOKUP($B740,'HABITATS COMPLEX 8'!$B$15:$I$124,L$1,FALSE)</f>
        <v/>
      </c>
    </row>
    <row r="741" spans="1:12" ht="15.75" customHeight="1">
      <c r="A741">
        <f t="shared" si="21"/>
        <v>74</v>
      </c>
      <c r="B741" t="str">
        <f>VLOOKUP(A741,ACTIVITIES!$B$2:$C$110,2,FALSE)</f>
        <v>ACTIVITY CATEGORY 8 74</v>
      </c>
      <c r="C741" s="1">
        <v>9</v>
      </c>
      <c r="D741" s="1" t="str">
        <f>VLOOKUP(C741,HABITATS!$F$2:$G$13,2,FALSE)</f>
        <v>HABITATS COMPLEX 9</v>
      </c>
      <c r="E741" s="1" t="str">
        <f t="shared" si="20"/>
        <v>HABITATS COMPLEX 9ACTIVITY CATEGORY 8 74</v>
      </c>
      <c r="F741" s="3">
        <f>VLOOKUP($B741,'HABITATS COMPLEX 9'!$B$15:$I$124,F$1,FALSE)</f>
        <v>0</v>
      </c>
      <c r="G741" s="3">
        <f>VLOOKUP($B741,'HABITATS COMPLEX 9'!$B$15:$I$124,G$1,FALSE)</f>
        <v>0</v>
      </c>
      <c r="H741" s="3">
        <f>VLOOKUP($B741,'HABITATS COMPLEX 9'!$B$15:$I$124,H$1,FALSE)</f>
        <v>0</v>
      </c>
      <c r="I741" s="3">
        <f>VLOOKUP($B741,'HABITATS COMPLEX 9'!$B$15:$I$124,I$1,FALSE)</f>
        <v>0</v>
      </c>
      <c r="J741" s="3">
        <f>VLOOKUP($B741,'HABITATS COMPLEX 9'!$B$15:$I$124,J$1,FALSE)</f>
        <v>0</v>
      </c>
      <c r="K741" s="3">
        <f>VLOOKUP($B741,'HABITATS COMPLEX 9'!$B$15:$I$124,K$1,FALSE)</f>
        <v>0</v>
      </c>
      <c r="L741" s="3" t="str">
        <f>VLOOKUP($B741,'HABITATS COMPLEX 9'!$B$15:$I$124,L$1,FALSE)</f>
        <v/>
      </c>
    </row>
    <row r="742" spans="1:12" ht="15.75" customHeight="1">
      <c r="A742">
        <f t="shared" si="21"/>
        <v>74</v>
      </c>
      <c r="B742" t="str">
        <f>VLOOKUP(A742,ACTIVITIES!$B$2:$C$110,2,FALSE)</f>
        <v>ACTIVITY CATEGORY 8 74</v>
      </c>
      <c r="C742" s="1">
        <v>10</v>
      </c>
      <c r="D742" s="1" t="str">
        <f>VLOOKUP(C742,HABITATS!$F$2:$G$13,2,FALSE)</f>
        <v>HABITATS COMPLEX 10</v>
      </c>
      <c r="E742" s="1" t="str">
        <f t="shared" si="20"/>
        <v>HABITATS COMPLEX 10ACTIVITY CATEGORY 8 74</v>
      </c>
      <c r="F742" s="3">
        <f>VLOOKUP($B742,'HABITATS COMPLEX 10'!$B$15:$I$124,F$1,FALSE)</f>
        <v>0</v>
      </c>
      <c r="G742" s="3">
        <f>VLOOKUP($B742,'HABITATS COMPLEX 10'!$B$15:$I$124,G$1,FALSE)</f>
        <v>0</v>
      </c>
      <c r="H742" s="3">
        <f>VLOOKUP($B742,'HABITATS COMPLEX 10'!$B$15:$I$124,H$1,FALSE)</f>
        <v>0</v>
      </c>
      <c r="I742" s="3">
        <f>VLOOKUP($B742,'HABITATS COMPLEX 10'!$B$15:$I$124,I$1,FALSE)</f>
        <v>0</v>
      </c>
      <c r="J742" s="3">
        <f>VLOOKUP($B742,'HABITATS COMPLEX 10'!$B$15:$I$124,J$1,FALSE)</f>
        <v>0</v>
      </c>
      <c r="K742" s="3">
        <f>VLOOKUP($B742,'HABITATS COMPLEX 10'!$B$15:$I$124,K$1,FALSE)</f>
        <v>0</v>
      </c>
      <c r="L742" s="3" t="str">
        <f>VLOOKUP($B742,'HABITATS COMPLEX 10'!$B$15:$I$124,L$1,FALSE)</f>
        <v/>
      </c>
    </row>
    <row r="743" spans="1:12" ht="15.75" customHeight="1">
      <c r="A743">
        <f t="shared" si="21"/>
        <v>75</v>
      </c>
      <c r="B743" t="str">
        <f>VLOOKUP(A743,ACTIVITIES!$B$2:$C$110,2,FALSE)</f>
        <v>ACTIVITY CATEGORY 8 75</v>
      </c>
      <c r="C743" s="1">
        <v>1</v>
      </c>
      <c r="D743" s="1" t="str">
        <f>VLOOKUP(C743,HABITATS!$F$2:$G$13,2,FALSE)</f>
        <v>Coastal Uplands</v>
      </c>
      <c r="E743" s="1" t="str">
        <f t="shared" si="20"/>
        <v>Coastal UplandsACTIVITY CATEGORY 8 75</v>
      </c>
      <c r="F743" s="3">
        <f>VLOOKUP($B743,'COASTAL UPLANDS'!$B$15:$I$124,F$1,FALSE)</f>
        <v>0</v>
      </c>
      <c r="G743" s="3">
        <f>VLOOKUP($B743,'COASTAL UPLANDS'!$B$15:$I$124,G$1,FALSE)</f>
        <v>0</v>
      </c>
      <c r="H743" s="3">
        <f>VLOOKUP($B743,'COASTAL UPLANDS'!$B$15:$I$124,H$1,FALSE)</f>
        <v>0</v>
      </c>
      <c r="I743" s="3">
        <f>VLOOKUP($B743,'COASTAL UPLANDS'!$B$15:$I$124,I$1,FALSE)</f>
        <v>0</v>
      </c>
      <c r="J743" s="3">
        <f>VLOOKUP($B743,'COASTAL UPLANDS'!$B$15:$I$124,J$1,FALSE)</f>
        <v>0</v>
      </c>
      <c r="K743" s="3">
        <f>VLOOKUP($B743,'COASTAL UPLANDS'!$B$15:$I$124,K$1,FALSE)</f>
        <v>0</v>
      </c>
      <c r="L743" s="3" t="str">
        <f>VLOOKUP($B743,'COASTAL UPLANDS'!$B$15:$I$124,L$1,FALSE)</f>
        <v/>
      </c>
    </row>
    <row r="744" spans="1:12" ht="15.75" customHeight="1">
      <c r="A744">
        <f t="shared" si="21"/>
        <v>75</v>
      </c>
      <c r="B744" t="str">
        <f>VLOOKUP(A744,ACTIVITIES!$B$2:$C$110,2,FALSE)</f>
        <v>ACTIVITY CATEGORY 8 75</v>
      </c>
      <c r="C744" s="1">
        <v>2</v>
      </c>
      <c r="D744" s="1" t="str">
        <f>VLOOKUP(C744,HABITATS!$F$2:$G$13,2,FALSE)</f>
        <v>Beaches &amp; Dunes</v>
      </c>
      <c r="E744" s="1" t="str">
        <f t="shared" si="20"/>
        <v>Beaches &amp; DunesACTIVITY CATEGORY 8 75</v>
      </c>
      <c r="F744" s="3">
        <f>VLOOKUP($B744,'BEACHES &amp; DUNES'!$B$15:$I$124,F$1,FALSE)</f>
        <v>0</v>
      </c>
      <c r="G744" s="3">
        <f>VLOOKUP($B744,'BEACHES &amp; DUNES'!$B$15:$I$124,G$1,FALSE)</f>
        <v>0</v>
      </c>
      <c r="H744" s="3">
        <f>VLOOKUP($B744,'BEACHES &amp; DUNES'!$B$15:$I$124,H$1,FALSE)</f>
        <v>0</v>
      </c>
      <c r="I744" s="3">
        <f>VLOOKUP($B744,'BEACHES &amp; DUNES'!$B$15:$I$124,I$1,FALSE)</f>
        <v>0</v>
      </c>
      <c r="J744" s="3">
        <f>VLOOKUP($B744,'BEACHES &amp; DUNES'!$B$15:$I$124,J$1,FALSE)</f>
        <v>0</v>
      </c>
      <c r="K744" s="3">
        <f>VLOOKUP($B744,'BEACHES &amp; DUNES'!$B$15:$I$124,K$1,FALSE)</f>
        <v>0</v>
      </c>
      <c r="L744" s="3" t="str">
        <f>VLOOKUP($B744,'BEACHES &amp; DUNES'!$B$15:$I$124,L$1,FALSE)</f>
        <v/>
      </c>
    </row>
    <row r="745" spans="1:12" ht="15.75" customHeight="1">
      <c r="A745">
        <f t="shared" si="21"/>
        <v>75</v>
      </c>
      <c r="B745" t="str">
        <f>VLOOKUP(A745,ACTIVITIES!$B$2:$C$110,2,FALSE)</f>
        <v>ACTIVITY CATEGORY 8 75</v>
      </c>
      <c r="C745" s="1">
        <v>3</v>
      </c>
      <c r="D745" s="1" t="str">
        <f>VLOOKUP(C745,HABITATS!$F$2:$G$13,2,FALSE)</f>
        <v>Tidal flats &amp; Rocky Intertidal</v>
      </c>
      <c r="E745" s="1" t="str">
        <f t="shared" si="20"/>
        <v>Tidal flats &amp; Rocky IntertidalACTIVITY CATEGORY 8 75</v>
      </c>
      <c r="F745" s="3">
        <f>VLOOKUP($B745,'TIDAL FLATS &amp; ROCKY INTERTIDAL'!$B$15:$I$124,F$1,FALSE)</f>
        <v>0</v>
      </c>
      <c r="G745" s="3">
        <f>VLOOKUP($B745,'TIDAL FLATS &amp; ROCKY INTERTIDAL'!$B$15:$I$124,G$1,FALSE)</f>
        <v>0</v>
      </c>
      <c r="H745" s="3">
        <f>VLOOKUP($B745,'TIDAL FLATS &amp; ROCKY INTERTIDAL'!$B$15:$I$124,H$1,FALSE)</f>
        <v>0</v>
      </c>
      <c r="I745" s="3">
        <f>VLOOKUP($B745,'TIDAL FLATS &amp; ROCKY INTERTIDAL'!$B$15:$I$124,I$1,FALSE)</f>
        <v>0</v>
      </c>
      <c r="J745" s="3">
        <f>VLOOKUP($B745,'TIDAL FLATS &amp; ROCKY INTERTIDAL'!$B$15:$I$124,J$1,FALSE)</f>
        <v>0</v>
      </c>
      <c r="K745" s="3">
        <f>VLOOKUP($B745,'TIDAL FLATS &amp; ROCKY INTERTIDAL'!$B$15:$I$124,K$1,FALSE)</f>
        <v>0</v>
      </c>
      <c r="L745" s="3" t="str">
        <f>VLOOKUP($B745,'TIDAL FLATS &amp; ROCKY INTERTIDAL'!$B$15:$I$124,L$1,FALSE)</f>
        <v/>
      </c>
    </row>
    <row r="746" spans="1:12" ht="15.75" customHeight="1">
      <c r="A746">
        <f t="shared" si="21"/>
        <v>75</v>
      </c>
      <c r="B746" t="str">
        <f>VLOOKUP(A746,ACTIVITIES!$B$2:$C$110,2,FALSE)</f>
        <v>ACTIVITY CATEGORY 8 75</v>
      </c>
      <c r="C746" s="1">
        <v>4</v>
      </c>
      <c r="D746" s="1" t="str">
        <f>VLOOKUP(C746,HABITATS!$F$2:$G$13,2,FALSE)</f>
        <v>Marshes</v>
      </c>
      <c r="E746" s="1" t="str">
        <f t="shared" si="20"/>
        <v>MarshesACTIVITY CATEGORY 8 75</v>
      </c>
      <c r="F746" s="3">
        <f>VLOOKUP($B746,MARSHES!$B$15:$I$124,F$1,FALSE)</f>
        <v>0</v>
      </c>
      <c r="G746" s="3">
        <f>VLOOKUP($B746,MARSHES!$B$15:$I$124,G$1,FALSE)</f>
        <v>0</v>
      </c>
      <c r="H746" s="3">
        <f>VLOOKUP($B746,MARSHES!$B$15:$I$124,H$1,FALSE)</f>
        <v>0</v>
      </c>
      <c r="I746" s="3">
        <f>VLOOKUP($B746,MARSHES!$B$15:$I$124,I$1,FALSE)</f>
        <v>0</v>
      </c>
      <c r="J746" s="3">
        <f>VLOOKUP($B746,MARSHES!$B$15:$I$124,J$1,FALSE)</f>
        <v>0</v>
      </c>
      <c r="K746" s="3">
        <f>VLOOKUP($B746,MARSHES!$B$15:$I$124,K$1,FALSE)</f>
        <v>0</v>
      </c>
      <c r="L746" s="3" t="str">
        <f>VLOOKUP($B746,MARSHES!$B$15:$I$124,L$1,FALSE)</f>
        <v/>
      </c>
    </row>
    <row r="747" spans="1:12" ht="15.75" customHeight="1">
      <c r="A747">
        <f t="shared" si="21"/>
        <v>75</v>
      </c>
      <c r="B747" t="str">
        <f>VLOOKUP(A747,ACTIVITIES!$B$2:$C$110,2,FALSE)</f>
        <v>ACTIVITY CATEGORY 8 75</v>
      </c>
      <c r="C747" s="1">
        <v>5</v>
      </c>
      <c r="D747" s="1" t="str">
        <f>VLOOKUP(C747,HABITATS!$F$2:$G$13,2,FALSE)</f>
        <v>Submersed Habitats</v>
      </c>
      <c r="E747" s="1" t="str">
        <f t="shared" si="20"/>
        <v>Submersed HabitatsACTIVITY CATEGORY 8 75</v>
      </c>
      <c r="F747" s="3">
        <f>VLOOKUP($B747,'SUBMERSED HABITATS'!$B$15:$I$124,F$1,FALSE)</f>
        <v>0</v>
      </c>
      <c r="G747" s="3">
        <f>VLOOKUP($B747,'SUBMERSED HABITATS'!$B$15:$I$124,G$1,FALSE)</f>
        <v>0</v>
      </c>
      <c r="H747" s="3">
        <f>VLOOKUP($B747,'SUBMERSED HABITATS'!$B$15:$I$124,H$1,FALSE)</f>
        <v>0</v>
      </c>
      <c r="I747" s="3">
        <f>VLOOKUP($B747,'SUBMERSED HABITATS'!$B$15:$I$124,I$1,FALSE)</f>
        <v>0</v>
      </c>
      <c r="J747" s="3">
        <f>VLOOKUP($B747,'SUBMERSED HABITATS'!$B$15:$I$124,J$1,FALSE)</f>
        <v>0</v>
      </c>
      <c r="K747" s="3">
        <f>VLOOKUP($B747,'SUBMERSED HABITATS'!$B$15:$I$124,K$1,FALSE)</f>
        <v>0</v>
      </c>
      <c r="L747" s="3" t="str">
        <f>VLOOKUP($B747,'SUBMERSED HABITATS'!$B$15:$I$124,L$1,FALSE)</f>
        <v/>
      </c>
    </row>
    <row r="748" spans="1:12" ht="15.75" customHeight="1">
      <c r="A748">
        <f t="shared" si="21"/>
        <v>75</v>
      </c>
      <c r="B748" t="str">
        <f>VLOOKUP(A748,ACTIVITIES!$B$2:$C$110,2,FALSE)</f>
        <v>ACTIVITY CATEGORY 8 75</v>
      </c>
      <c r="C748" s="1">
        <v>6</v>
      </c>
      <c r="D748" s="1" t="str">
        <f>VLOOKUP(C748,HABITATS!$F$2:$G$13,2,FALSE)</f>
        <v>HABITATS COMPLEX 6</v>
      </c>
      <c r="E748" s="1" t="str">
        <f t="shared" si="20"/>
        <v>HABITATS COMPLEX 6ACTIVITY CATEGORY 8 75</v>
      </c>
      <c r="F748" s="3">
        <f>VLOOKUP($B748,'HABITATS COMPLEX 6'!$B$15:$I$124,F$1,FALSE)</f>
        <v>0</v>
      </c>
      <c r="G748" s="3">
        <f>VLOOKUP($B748,'HABITATS COMPLEX 6'!$B$15:$I$124,G$1,FALSE)</f>
        <v>0</v>
      </c>
      <c r="H748" s="3">
        <f>VLOOKUP($B748,'HABITATS COMPLEX 6'!$B$15:$I$124,H$1,FALSE)</f>
        <v>0</v>
      </c>
      <c r="I748" s="3">
        <f>VLOOKUP($B748,'HABITATS COMPLEX 6'!$B$15:$I$124,I$1,FALSE)</f>
        <v>0</v>
      </c>
      <c r="J748" s="3">
        <f>VLOOKUP($B748,'HABITATS COMPLEX 6'!$B$15:$I$124,J$1,FALSE)</f>
        <v>0</v>
      </c>
      <c r="K748" s="3">
        <f>VLOOKUP($B748,'HABITATS COMPLEX 6'!$B$15:$I$124,K$1,FALSE)</f>
        <v>0</v>
      </c>
      <c r="L748" s="3" t="str">
        <f>VLOOKUP($B748,'HABITATS COMPLEX 6'!$B$15:$I$124,L$1,FALSE)</f>
        <v/>
      </c>
    </row>
    <row r="749" spans="1:12" ht="15.75" customHeight="1">
      <c r="A749">
        <f t="shared" si="21"/>
        <v>75</v>
      </c>
      <c r="B749" t="str">
        <f>VLOOKUP(A749,ACTIVITIES!$B$2:$C$110,2,FALSE)</f>
        <v>ACTIVITY CATEGORY 8 75</v>
      </c>
      <c r="C749" s="1">
        <v>7</v>
      </c>
      <c r="D749" s="1" t="str">
        <f>VLOOKUP(C749,HABITATS!$F$2:$G$13,2,FALSE)</f>
        <v>HABITATS COMPLEX 7</v>
      </c>
      <c r="E749" s="1" t="str">
        <f t="shared" si="20"/>
        <v>HABITATS COMPLEX 7ACTIVITY CATEGORY 8 75</v>
      </c>
      <c r="F749" s="3">
        <f>VLOOKUP($B749,'HABITATS COMPLEX 7'!$B$15:$I$124,F$1,FALSE)</f>
        <v>0</v>
      </c>
      <c r="G749" s="3">
        <f>VLOOKUP($B749,'HABITATS COMPLEX 7'!$B$15:$I$124,G$1,FALSE)</f>
        <v>0</v>
      </c>
      <c r="H749" s="3">
        <f>VLOOKUP($B749,'HABITATS COMPLEX 7'!$B$15:$I$124,H$1,FALSE)</f>
        <v>0</v>
      </c>
      <c r="I749" s="3">
        <f>VLOOKUP($B749,'HABITATS COMPLEX 7'!$B$15:$I$124,I$1,FALSE)</f>
        <v>0</v>
      </c>
      <c r="J749" s="3">
        <f>VLOOKUP($B749,'HABITATS COMPLEX 7'!$B$15:$I$124,J$1,FALSE)</f>
        <v>0</v>
      </c>
      <c r="K749" s="3">
        <f>VLOOKUP($B749,'HABITATS COMPLEX 7'!$B$15:$I$124,K$1,FALSE)</f>
        <v>0</v>
      </c>
      <c r="L749" s="3" t="str">
        <f>VLOOKUP($B749,'HABITATS COMPLEX 7'!$B$15:$I$124,L$1,FALSE)</f>
        <v/>
      </c>
    </row>
    <row r="750" spans="1:12" ht="15.75" customHeight="1">
      <c r="A750">
        <f t="shared" si="21"/>
        <v>75</v>
      </c>
      <c r="B750" t="str">
        <f>VLOOKUP(A750,ACTIVITIES!$B$2:$C$110,2,FALSE)</f>
        <v>ACTIVITY CATEGORY 8 75</v>
      </c>
      <c r="C750" s="1">
        <v>8</v>
      </c>
      <c r="D750" s="1" t="str">
        <f>VLOOKUP(C750,HABITATS!$F$2:$G$13,2,FALSE)</f>
        <v>HABITATS COMPLEX 8</v>
      </c>
      <c r="E750" s="1" t="str">
        <f t="shared" si="20"/>
        <v>HABITATS COMPLEX 8ACTIVITY CATEGORY 8 75</v>
      </c>
      <c r="F750" s="3">
        <f>VLOOKUP($B750,'HABITATS COMPLEX 8'!$B$15:$I$124,F$1,FALSE)</f>
        <v>0</v>
      </c>
      <c r="G750" s="3">
        <f>VLOOKUP($B750,'HABITATS COMPLEX 8'!$B$15:$I$124,G$1,FALSE)</f>
        <v>0</v>
      </c>
      <c r="H750" s="3">
        <f>VLOOKUP($B750,'HABITATS COMPLEX 8'!$B$15:$I$124,H$1,FALSE)</f>
        <v>0</v>
      </c>
      <c r="I750" s="3">
        <f>VLOOKUP($B750,'HABITATS COMPLEX 8'!$B$15:$I$124,I$1,FALSE)</f>
        <v>0</v>
      </c>
      <c r="J750" s="3">
        <f>VLOOKUP($B750,'HABITATS COMPLEX 8'!$B$15:$I$124,J$1,FALSE)</f>
        <v>0</v>
      </c>
      <c r="K750" s="3">
        <f>VLOOKUP($B750,'HABITATS COMPLEX 8'!$B$15:$I$124,K$1,FALSE)</f>
        <v>0</v>
      </c>
      <c r="L750" s="3" t="str">
        <f>VLOOKUP($B750,'HABITATS COMPLEX 8'!$B$15:$I$124,L$1,FALSE)</f>
        <v/>
      </c>
    </row>
    <row r="751" spans="1:12" ht="15.75" customHeight="1">
      <c r="A751">
        <f t="shared" si="21"/>
        <v>75</v>
      </c>
      <c r="B751" t="str">
        <f>VLOOKUP(A751,ACTIVITIES!$B$2:$C$110,2,FALSE)</f>
        <v>ACTIVITY CATEGORY 8 75</v>
      </c>
      <c r="C751" s="1">
        <v>9</v>
      </c>
      <c r="D751" s="1" t="str">
        <f>VLOOKUP(C751,HABITATS!$F$2:$G$13,2,FALSE)</f>
        <v>HABITATS COMPLEX 9</v>
      </c>
      <c r="E751" s="1" t="str">
        <f t="shared" si="20"/>
        <v>HABITATS COMPLEX 9ACTIVITY CATEGORY 8 75</v>
      </c>
      <c r="F751" s="3">
        <f>VLOOKUP($B751,'HABITATS COMPLEX 9'!$B$15:$I$124,F$1,FALSE)</f>
        <v>0</v>
      </c>
      <c r="G751" s="3">
        <f>VLOOKUP($B751,'HABITATS COMPLEX 9'!$B$15:$I$124,G$1,FALSE)</f>
        <v>0</v>
      </c>
      <c r="H751" s="3">
        <f>VLOOKUP($B751,'HABITATS COMPLEX 9'!$B$15:$I$124,H$1,FALSE)</f>
        <v>0</v>
      </c>
      <c r="I751" s="3">
        <f>VLOOKUP($B751,'HABITATS COMPLEX 9'!$B$15:$I$124,I$1,FALSE)</f>
        <v>0</v>
      </c>
      <c r="J751" s="3">
        <f>VLOOKUP($B751,'HABITATS COMPLEX 9'!$B$15:$I$124,J$1,FALSE)</f>
        <v>0</v>
      </c>
      <c r="K751" s="3">
        <f>VLOOKUP($B751,'HABITATS COMPLEX 9'!$B$15:$I$124,K$1,FALSE)</f>
        <v>0</v>
      </c>
      <c r="L751" s="3" t="str">
        <f>VLOOKUP($B751,'HABITATS COMPLEX 9'!$B$15:$I$124,L$1,FALSE)</f>
        <v/>
      </c>
    </row>
    <row r="752" spans="1:12" ht="15.75" customHeight="1">
      <c r="A752">
        <f t="shared" si="21"/>
        <v>75</v>
      </c>
      <c r="B752" t="str">
        <f>VLOOKUP(A752,ACTIVITIES!$B$2:$C$110,2,FALSE)</f>
        <v>ACTIVITY CATEGORY 8 75</v>
      </c>
      <c r="C752" s="1">
        <v>10</v>
      </c>
      <c r="D752" s="1" t="str">
        <f>VLOOKUP(C752,HABITATS!$F$2:$G$13,2,FALSE)</f>
        <v>HABITATS COMPLEX 10</v>
      </c>
      <c r="E752" s="1" t="str">
        <f t="shared" si="20"/>
        <v>HABITATS COMPLEX 10ACTIVITY CATEGORY 8 75</v>
      </c>
      <c r="F752" s="3">
        <f>VLOOKUP($B752,'HABITATS COMPLEX 10'!$B$15:$I$124,F$1,FALSE)</f>
        <v>0</v>
      </c>
      <c r="G752" s="3">
        <f>VLOOKUP($B752,'HABITATS COMPLEX 10'!$B$15:$I$124,G$1,FALSE)</f>
        <v>0</v>
      </c>
      <c r="H752" s="3">
        <f>VLOOKUP($B752,'HABITATS COMPLEX 10'!$B$15:$I$124,H$1,FALSE)</f>
        <v>0</v>
      </c>
      <c r="I752" s="3">
        <f>VLOOKUP($B752,'HABITATS COMPLEX 10'!$B$15:$I$124,I$1,FALSE)</f>
        <v>0</v>
      </c>
      <c r="J752" s="3">
        <f>VLOOKUP($B752,'HABITATS COMPLEX 10'!$B$15:$I$124,J$1,FALSE)</f>
        <v>0</v>
      </c>
      <c r="K752" s="3">
        <f>VLOOKUP($B752,'HABITATS COMPLEX 10'!$B$15:$I$124,K$1,FALSE)</f>
        <v>0</v>
      </c>
      <c r="L752" s="3" t="str">
        <f>VLOOKUP($B752,'HABITATS COMPLEX 10'!$B$15:$I$124,L$1,FALSE)</f>
        <v/>
      </c>
    </row>
    <row r="753" spans="1:12" ht="15.75" customHeight="1">
      <c r="A753">
        <f t="shared" si="21"/>
        <v>76</v>
      </c>
      <c r="B753" t="str">
        <f>VLOOKUP(A753,ACTIVITIES!$B$2:$C$110,2,FALSE)</f>
        <v>ACTIVITY CATEGORY 8 76</v>
      </c>
      <c r="C753" s="1">
        <v>1</v>
      </c>
      <c r="D753" s="1" t="str">
        <f>VLOOKUP(C753,HABITATS!$F$2:$G$13,2,FALSE)</f>
        <v>Coastal Uplands</v>
      </c>
      <c r="E753" s="1" t="str">
        <f t="shared" si="20"/>
        <v>Coastal UplandsACTIVITY CATEGORY 8 76</v>
      </c>
      <c r="F753" s="3">
        <f>VLOOKUP($B753,'COASTAL UPLANDS'!$B$15:$I$124,F$1,FALSE)</f>
        <v>0</v>
      </c>
      <c r="G753" s="3">
        <f>VLOOKUP($B753,'COASTAL UPLANDS'!$B$15:$I$124,G$1,FALSE)</f>
        <v>0</v>
      </c>
      <c r="H753" s="3">
        <f>VLOOKUP($B753,'COASTAL UPLANDS'!$B$15:$I$124,H$1,FALSE)</f>
        <v>0</v>
      </c>
      <c r="I753" s="3">
        <f>VLOOKUP($B753,'COASTAL UPLANDS'!$B$15:$I$124,I$1,FALSE)</f>
        <v>0</v>
      </c>
      <c r="J753" s="3">
        <f>VLOOKUP($B753,'COASTAL UPLANDS'!$B$15:$I$124,J$1,FALSE)</f>
        <v>0</v>
      </c>
      <c r="K753" s="3">
        <f>VLOOKUP($B753,'COASTAL UPLANDS'!$B$15:$I$124,K$1,FALSE)</f>
        <v>0</v>
      </c>
      <c r="L753" s="3" t="str">
        <f>VLOOKUP($B753,'COASTAL UPLANDS'!$B$15:$I$124,L$1,FALSE)</f>
        <v/>
      </c>
    </row>
    <row r="754" spans="1:12" ht="15.75" customHeight="1">
      <c r="A754">
        <f t="shared" si="21"/>
        <v>76</v>
      </c>
      <c r="B754" t="str">
        <f>VLOOKUP(A754,ACTIVITIES!$B$2:$C$110,2,FALSE)</f>
        <v>ACTIVITY CATEGORY 8 76</v>
      </c>
      <c r="C754" s="1">
        <v>2</v>
      </c>
      <c r="D754" s="1" t="str">
        <f>VLOOKUP(C754,HABITATS!$F$2:$G$13,2,FALSE)</f>
        <v>Beaches &amp; Dunes</v>
      </c>
      <c r="E754" s="1" t="str">
        <f t="shared" si="20"/>
        <v>Beaches &amp; DunesACTIVITY CATEGORY 8 76</v>
      </c>
      <c r="F754" s="3">
        <f>VLOOKUP($B754,'BEACHES &amp; DUNES'!$B$15:$I$124,F$1,FALSE)</f>
        <v>0</v>
      </c>
      <c r="G754" s="3">
        <f>VLOOKUP($B754,'BEACHES &amp; DUNES'!$B$15:$I$124,G$1,FALSE)</f>
        <v>0</v>
      </c>
      <c r="H754" s="3">
        <f>VLOOKUP($B754,'BEACHES &amp; DUNES'!$B$15:$I$124,H$1,FALSE)</f>
        <v>0</v>
      </c>
      <c r="I754" s="3">
        <f>VLOOKUP($B754,'BEACHES &amp; DUNES'!$B$15:$I$124,I$1,FALSE)</f>
        <v>0</v>
      </c>
      <c r="J754" s="3">
        <f>VLOOKUP($B754,'BEACHES &amp; DUNES'!$B$15:$I$124,J$1,FALSE)</f>
        <v>0</v>
      </c>
      <c r="K754" s="3">
        <f>VLOOKUP($B754,'BEACHES &amp; DUNES'!$B$15:$I$124,K$1,FALSE)</f>
        <v>0</v>
      </c>
      <c r="L754" s="3" t="str">
        <f>VLOOKUP($B754,'BEACHES &amp; DUNES'!$B$15:$I$124,L$1,FALSE)</f>
        <v/>
      </c>
    </row>
    <row r="755" spans="1:12" ht="15.75" customHeight="1">
      <c r="A755">
        <f t="shared" si="21"/>
        <v>76</v>
      </c>
      <c r="B755" t="str">
        <f>VLOOKUP(A755,ACTIVITIES!$B$2:$C$110,2,FALSE)</f>
        <v>ACTIVITY CATEGORY 8 76</v>
      </c>
      <c r="C755" s="1">
        <v>3</v>
      </c>
      <c r="D755" s="1" t="str">
        <f>VLOOKUP(C755,HABITATS!$F$2:$G$13,2,FALSE)</f>
        <v>Tidal flats &amp; Rocky Intertidal</v>
      </c>
      <c r="E755" s="1" t="str">
        <f t="shared" si="20"/>
        <v>Tidal flats &amp; Rocky IntertidalACTIVITY CATEGORY 8 76</v>
      </c>
      <c r="F755" s="3">
        <f>VLOOKUP($B755,'TIDAL FLATS &amp; ROCKY INTERTIDAL'!$B$15:$I$124,F$1,FALSE)</f>
        <v>0</v>
      </c>
      <c r="G755" s="3">
        <f>VLOOKUP($B755,'TIDAL FLATS &amp; ROCKY INTERTIDAL'!$B$15:$I$124,G$1,FALSE)</f>
        <v>0</v>
      </c>
      <c r="H755" s="3">
        <f>VLOOKUP($B755,'TIDAL FLATS &amp; ROCKY INTERTIDAL'!$B$15:$I$124,H$1,FALSE)</f>
        <v>0</v>
      </c>
      <c r="I755" s="3">
        <f>VLOOKUP($B755,'TIDAL FLATS &amp; ROCKY INTERTIDAL'!$B$15:$I$124,I$1,FALSE)</f>
        <v>0</v>
      </c>
      <c r="J755" s="3">
        <f>VLOOKUP($B755,'TIDAL FLATS &amp; ROCKY INTERTIDAL'!$B$15:$I$124,J$1,FALSE)</f>
        <v>0</v>
      </c>
      <c r="K755" s="3">
        <f>VLOOKUP($B755,'TIDAL FLATS &amp; ROCKY INTERTIDAL'!$B$15:$I$124,K$1,FALSE)</f>
        <v>0</v>
      </c>
      <c r="L755" s="3" t="str">
        <f>VLOOKUP($B755,'TIDAL FLATS &amp; ROCKY INTERTIDAL'!$B$15:$I$124,L$1,FALSE)</f>
        <v/>
      </c>
    </row>
    <row r="756" spans="1:12" ht="15.75" customHeight="1">
      <c r="A756">
        <f t="shared" si="21"/>
        <v>76</v>
      </c>
      <c r="B756" t="str">
        <f>VLOOKUP(A756,ACTIVITIES!$B$2:$C$110,2,FALSE)</f>
        <v>ACTIVITY CATEGORY 8 76</v>
      </c>
      <c r="C756" s="1">
        <v>4</v>
      </c>
      <c r="D756" s="1" t="str">
        <f>VLOOKUP(C756,HABITATS!$F$2:$G$13,2,FALSE)</f>
        <v>Marshes</v>
      </c>
      <c r="E756" s="1" t="str">
        <f t="shared" si="20"/>
        <v>MarshesACTIVITY CATEGORY 8 76</v>
      </c>
      <c r="F756" s="3">
        <f>VLOOKUP($B756,MARSHES!$B$15:$I$124,F$1,FALSE)</f>
        <v>0</v>
      </c>
      <c r="G756" s="3">
        <f>VLOOKUP($B756,MARSHES!$B$15:$I$124,G$1,FALSE)</f>
        <v>0</v>
      </c>
      <c r="H756" s="3">
        <f>VLOOKUP($B756,MARSHES!$B$15:$I$124,H$1,FALSE)</f>
        <v>0</v>
      </c>
      <c r="I756" s="3">
        <f>VLOOKUP($B756,MARSHES!$B$15:$I$124,I$1,FALSE)</f>
        <v>0</v>
      </c>
      <c r="J756" s="3">
        <f>VLOOKUP($B756,MARSHES!$B$15:$I$124,J$1,FALSE)</f>
        <v>0</v>
      </c>
      <c r="K756" s="3">
        <f>VLOOKUP($B756,MARSHES!$B$15:$I$124,K$1,FALSE)</f>
        <v>0</v>
      </c>
      <c r="L756" s="3" t="str">
        <f>VLOOKUP($B756,MARSHES!$B$15:$I$124,L$1,FALSE)</f>
        <v/>
      </c>
    </row>
    <row r="757" spans="1:12" ht="15.75" customHeight="1">
      <c r="A757">
        <f t="shared" si="21"/>
        <v>76</v>
      </c>
      <c r="B757" t="str">
        <f>VLOOKUP(A757,ACTIVITIES!$B$2:$C$110,2,FALSE)</f>
        <v>ACTIVITY CATEGORY 8 76</v>
      </c>
      <c r="C757" s="1">
        <v>5</v>
      </c>
      <c r="D757" s="1" t="str">
        <f>VLOOKUP(C757,HABITATS!$F$2:$G$13,2,FALSE)</f>
        <v>Submersed Habitats</v>
      </c>
      <c r="E757" s="1" t="str">
        <f t="shared" ref="E757:E820" si="22">D757&amp;B757</f>
        <v>Submersed HabitatsACTIVITY CATEGORY 8 76</v>
      </c>
      <c r="F757" s="3">
        <f>VLOOKUP($B757,'SUBMERSED HABITATS'!$B$15:$I$124,F$1,FALSE)</f>
        <v>0</v>
      </c>
      <c r="G757" s="3">
        <f>VLOOKUP($B757,'SUBMERSED HABITATS'!$B$15:$I$124,G$1,FALSE)</f>
        <v>0</v>
      </c>
      <c r="H757" s="3">
        <f>VLOOKUP($B757,'SUBMERSED HABITATS'!$B$15:$I$124,H$1,FALSE)</f>
        <v>0</v>
      </c>
      <c r="I757" s="3">
        <f>VLOOKUP($B757,'SUBMERSED HABITATS'!$B$15:$I$124,I$1,FALSE)</f>
        <v>0</v>
      </c>
      <c r="J757" s="3">
        <f>VLOOKUP($B757,'SUBMERSED HABITATS'!$B$15:$I$124,J$1,FALSE)</f>
        <v>0</v>
      </c>
      <c r="K757" s="3">
        <f>VLOOKUP($B757,'SUBMERSED HABITATS'!$B$15:$I$124,K$1,FALSE)</f>
        <v>0</v>
      </c>
      <c r="L757" s="3" t="str">
        <f>VLOOKUP($B757,'SUBMERSED HABITATS'!$B$15:$I$124,L$1,FALSE)</f>
        <v/>
      </c>
    </row>
    <row r="758" spans="1:12" ht="15.75" customHeight="1">
      <c r="A758">
        <f t="shared" si="21"/>
        <v>76</v>
      </c>
      <c r="B758" t="str">
        <f>VLOOKUP(A758,ACTIVITIES!$B$2:$C$110,2,FALSE)</f>
        <v>ACTIVITY CATEGORY 8 76</v>
      </c>
      <c r="C758" s="1">
        <v>6</v>
      </c>
      <c r="D758" s="1" t="str">
        <f>VLOOKUP(C758,HABITATS!$F$2:$G$13,2,FALSE)</f>
        <v>HABITATS COMPLEX 6</v>
      </c>
      <c r="E758" s="1" t="str">
        <f t="shared" si="22"/>
        <v>HABITATS COMPLEX 6ACTIVITY CATEGORY 8 76</v>
      </c>
      <c r="F758" s="3">
        <f>VLOOKUP($B758,'HABITATS COMPLEX 6'!$B$15:$I$124,F$1,FALSE)</f>
        <v>0</v>
      </c>
      <c r="G758" s="3">
        <f>VLOOKUP($B758,'HABITATS COMPLEX 6'!$B$15:$I$124,G$1,FALSE)</f>
        <v>0</v>
      </c>
      <c r="H758" s="3">
        <f>VLOOKUP($B758,'HABITATS COMPLEX 6'!$B$15:$I$124,H$1,FALSE)</f>
        <v>0</v>
      </c>
      <c r="I758" s="3">
        <f>VLOOKUP($B758,'HABITATS COMPLEX 6'!$B$15:$I$124,I$1,FALSE)</f>
        <v>0</v>
      </c>
      <c r="J758" s="3">
        <f>VLOOKUP($B758,'HABITATS COMPLEX 6'!$B$15:$I$124,J$1,FALSE)</f>
        <v>0</v>
      </c>
      <c r="K758" s="3">
        <f>VLOOKUP($B758,'HABITATS COMPLEX 6'!$B$15:$I$124,K$1,FALSE)</f>
        <v>0</v>
      </c>
      <c r="L758" s="3" t="str">
        <f>VLOOKUP($B758,'HABITATS COMPLEX 6'!$B$15:$I$124,L$1,FALSE)</f>
        <v/>
      </c>
    </row>
    <row r="759" spans="1:12" ht="15.75" customHeight="1">
      <c r="A759">
        <f t="shared" si="21"/>
        <v>76</v>
      </c>
      <c r="B759" t="str">
        <f>VLOOKUP(A759,ACTIVITIES!$B$2:$C$110,2,FALSE)</f>
        <v>ACTIVITY CATEGORY 8 76</v>
      </c>
      <c r="C759" s="1">
        <v>7</v>
      </c>
      <c r="D759" s="1" t="str">
        <f>VLOOKUP(C759,HABITATS!$F$2:$G$13,2,FALSE)</f>
        <v>HABITATS COMPLEX 7</v>
      </c>
      <c r="E759" s="1" t="str">
        <f t="shared" si="22"/>
        <v>HABITATS COMPLEX 7ACTIVITY CATEGORY 8 76</v>
      </c>
      <c r="F759" s="3">
        <f>VLOOKUP($B759,'HABITATS COMPLEX 7'!$B$15:$I$124,F$1,FALSE)</f>
        <v>0</v>
      </c>
      <c r="G759" s="3">
        <f>VLOOKUP($B759,'HABITATS COMPLEX 7'!$B$15:$I$124,G$1,FALSE)</f>
        <v>0</v>
      </c>
      <c r="H759" s="3">
        <f>VLOOKUP($B759,'HABITATS COMPLEX 7'!$B$15:$I$124,H$1,FALSE)</f>
        <v>0</v>
      </c>
      <c r="I759" s="3">
        <f>VLOOKUP($B759,'HABITATS COMPLEX 7'!$B$15:$I$124,I$1,FALSE)</f>
        <v>0</v>
      </c>
      <c r="J759" s="3">
        <f>VLOOKUP($B759,'HABITATS COMPLEX 7'!$B$15:$I$124,J$1,FALSE)</f>
        <v>0</v>
      </c>
      <c r="K759" s="3">
        <f>VLOOKUP($B759,'HABITATS COMPLEX 7'!$B$15:$I$124,K$1,FALSE)</f>
        <v>0</v>
      </c>
      <c r="L759" s="3" t="str">
        <f>VLOOKUP($B759,'HABITATS COMPLEX 7'!$B$15:$I$124,L$1,FALSE)</f>
        <v/>
      </c>
    </row>
    <row r="760" spans="1:12" ht="15.75" customHeight="1">
      <c r="A760">
        <f t="shared" si="21"/>
        <v>76</v>
      </c>
      <c r="B760" t="str">
        <f>VLOOKUP(A760,ACTIVITIES!$B$2:$C$110,2,FALSE)</f>
        <v>ACTIVITY CATEGORY 8 76</v>
      </c>
      <c r="C760" s="1">
        <v>8</v>
      </c>
      <c r="D760" s="1" t="str">
        <f>VLOOKUP(C760,HABITATS!$F$2:$G$13,2,FALSE)</f>
        <v>HABITATS COMPLEX 8</v>
      </c>
      <c r="E760" s="1" t="str">
        <f t="shared" si="22"/>
        <v>HABITATS COMPLEX 8ACTIVITY CATEGORY 8 76</v>
      </c>
      <c r="F760" s="3">
        <f>VLOOKUP($B760,'HABITATS COMPLEX 8'!$B$15:$I$124,F$1,FALSE)</f>
        <v>0</v>
      </c>
      <c r="G760" s="3">
        <f>VLOOKUP($B760,'HABITATS COMPLEX 8'!$B$15:$I$124,G$1,FALSE)</f>
        <v>0</v>
      </c>
      <c r="H760" s="3">
        <f>VLOOKUP($B760,'HABITATS COMPLEX 8'!$B$15:$I$124,H$1,FALSE)</f>
        <v>0</v>
      </c>
      <c r="I760" s="3">
        <f>VLOOKUP($B760,'HABITATS COMPLEX 8'!$B$15:$I$124,I$1,FALSE)</f>
        <v>0</v>
      </c>
      <c r="J760" s="3">
        <f>VLOOKUP($B760,'HABITATS COMPLEX 8'!$B$15:$I$124,J$1,FALSE)</f>
        <v>0</v>
      </c>
      <c r="K760" s="3">
        <f>VLOOKUP($B760,'HABITATS COMPLEX 8'!$B$15:$I$124,K$1,FALSE)</f>
        <v>0</v>
      </c>
      <c r="L760" s="3" t="str">
        <f>VLOOKUP($B760,'HABITATS COMPLEX 8'!$B$15:$I$124,L$1,FALSE)</f>
        <v/>
      </c>
    </row>
    <row r="761" spans="1:12" ht="15.75" customHeight="1">
      <c r="A761">
        <f t="shared" si="21"/>
        <v>76</v>
      </c>
      <c r="B761" t="str">
        <f>VLOOKUP(A761,ACTIVITIES!$B$2:$C$110,2,FALSE)</f>
        <v>ACTIVITY CATEGORY 8 76</v>
      </c>
      <c r="C761" s="1">
        <v>9</v>
      </c>
      <c r="D761" s="1" t="str">
        <f>VLOOKUP(C761,HABITATS!$F$2:$G$13,2,FALSE)</f>
        <v>HABITATS COMPLEX 9</v>
      </c>
      <c r="E761" s="1" t="str">
        <f t="shared" si="22"/>
        <v>HABITATS COMPLEX 9ACTIVITY CATEGORY 8 76</v>
      </c>
      <c r="F761" s="3">
        <f>VLOOKUP($B761,'HABITATS COMPLEX 9'!$B$15:$I$124,F$1,FALSE)</f>
        <v>0</v>
      </c>
      <c r="G761" s="3">
        <f>VLOOKUP($B761,'HABITATS COMPLEX 9'!$B$15:$I$124,G$1,FALSE)</f>
        <v>0</v>
      </c>
      <c r="H761" s="3">
        <f>VLOOKUP($B761,'HABITATS COMPLEX 9'!$B$15:$I$124,H$1,FALSE)</f>
        <v>0</v>
      </c>
      <c r="I761" s="3">
        <f>VLOOKUP($B761,'HABITATS COMPLEX 9'!$B$15:$I$124,I$1,FALSE)</f>
        <v>0</v>
      </c>
      <c r="J761" s="3">
        <f>VLOOKUP($B761,'HABITATS COMPLEX 9'!$B$15:$I$124,J$1,FALSE)</f>
        <v>0</v>
      </c>
      <c r="K761" s="3">
        <f>VLOOKUP($B761,'HABITATS COMPLEX 9'!$B$15:$I$124,K$1,FALSE)</f>
        <v>0</v>
      </c>
      <c r="L761" s="3" t="str">
        <f>VLOOKUP($B761,'HABITATS COMPLEX 9'!$B$15:$I$124,L$1,FALSE)</f>
        <v/>
      </c>
    </row>
    <row r="762" spans="1:12" ht="15.75" customHeight="1">
      <c r="A762">
        <f t="shared" si="21"/>
        <v>76</v>
      </c>
      <c r="B762" t="str">
        <f>VLOOKUP(A762,ACTIVITIES!$B$2:$C$110,2,FALSE)</f>
        <v>ACTIVITY CATEGORY 8 76</v>
      </c>
      <c r="C762" s="1">
        <v>10</v>
      </c>
      <c r="D762" s="1" t="str">
        <f>VLOOKUP(C762,HABITATS!$F$2:$G$13,2,FALSE)</f>
        <v>HABITATS COMPLEX 10</v>
      </c>
      <c r="E762" s="1" t="str">
        <f t="shared" si="22"/>
        <v>HABITATS COMPLEX 10ACTIVITY CATEGORY 8 76</v>
      </c>
      <c r="F762" s="3">
        <f>VLOOKUP($B762,'HABITATS COMPLEX 10'!$B$15:$I$124,F$1,FALSE)</f>
        <v>0</v>
      </c>
      <c r="G762" s="3">
        <f>VLOOKUP($B762,'HABITATS COMPLEX 10'!$B$15:$I$124,G$1,FALSE)</f>
        <v>0</v>
      </c>
      <c r="H762" s="3">
        <f>VLOOKUP($B762,'HABITATS COMPLEX 10'!$B$15:$I$124,H$1,FALSE)</f>
        <v>0</v>
      </c>
      <c r="I762" s="3">
        <f>VLOOKUP($B762,'HABITATS COMPLEX 10'!$B$15:$I$124,I$1,FALSE)</f>
        <v>0</v>
      </c>
      <c r="J762" s="3">
        <f>VLOOKUP($B762,'HABITATS COMPLEX 10'!$B$15:$I$124,J$1,FALSE)</f>
        <v>0</v>
      </c>
      <c r="K762" s="3">
        <f>VLOOKUP($B762,'HABITATS COMPLEX 10'!$B$15:$I$124,K$1,FALSE)</f>
        <v>0</v>
      </c>
      <c r="L762" s="3" t="str">
        <f>VLOOKUP($B762,'HABITATS COMPLEX 10'!$B$15:$I$124,L$1,FALSE)</f>
        <v/>
      </c>
    </row>
    <row r="763" spans="1:12" ht="15.75" customHeight="1">
      <c r="A763">
        <f t="shared" si="21"/>
        <v>77</v>
      </c>
      <c r="B763" t="str">
        <f>VLOOKUP(A763,ACTIVITIES!$B$2:$C$110,2,FALSE)</f>
        <v>ACTIVITY CATEGORY 8 77</v>
      </c>
      <c r="C763" s="1">
        <v>1</v>
      </c>
      <c r="D763" s="1" t="str">
        <f>VLOOKUP(C763,HABITATS!$F$2:$G$13,2,FALSE)</f>
        <v>Coastal Uplands</v>
      </c>
      <c r="E763" s="1" t="str">
        <f t="shared" si="22"/>
        <v>Coastal UplandsACTIVITY CATEGORY 8 77</v>
      </c>
      <c r="F763" s="3">
        <f>VLOOKUP($B763,'COASTAL UPLANDS'!$B$15:$I$124,F$1,FALSE)</f>
        <v>0</v>
      </c>
      <c r="G763" s="3">
        <f>VLOOKUP($B763,'COASTAL UPLANDS'!$B$15:$I$124,G$1,FALSE)</f>
        <v>0</v>
      </c>
      <c r="H763" s="3">
        <f>VLOOKUP($B763,'COASTAL UPLANDS'!$B$15:$I$124,H$1,FALSE)</f>
        <v>0</v>
      </c>
      <c r="I763" s="3">
        <f>VLOOKUP($B763,'COASTAL UPLANDS'!$B$15:$I$124,I$1,FALSE)</f>
        <v>0</v>
      </c>
      <c r="J763" s="3">
        <f>VLOOKUP($B763,'COASTAL UPLANDS'!$B$15:$I$124,J$1,FALSE)</f>
        <v>0</v>
      </c>
      <c r="K763" s="3">
        <f>VLOOKUP($B763,'COASTAL UPLANDS'!$B$15:$I$124,K$1,FALSE)</f>
        <v>0</v>
      </c>
      <c r="L763" s="3" t="str">
        <f>VLOOKUP($B763,'COASTAL UPLANDS'!$B$15:$I$124,L$1,FALSE)</f>
        <v/>
      </c>
    </row>
    <row r="764" spans="1:12" ht="15.75" customHeight="1">
      <c r="A764">
        <f t="shared" si="21"/>
        <v>77</v>
      </c>
      <c r="B764" t="str">
        <f>VLOOKUP(A764,ACTIVITIES!$B$2:$C$110,2,FALSE)</f>
        <v>ACTIVITY CATEGORY 8 77</v>
      </c>
      <c r="C764" s="1">
        <v>2</v>
      </c>
      <c r="D764" s="1" t="str">
        <f>VLOOKUP(C764,HABITATS!$F$2:$G$13,2,FALSE)</f>
        <v>Beaches &amp; Dunes</v>
      </c>
      <c r="E764" s="1" t="str">
        <f t="shared" si="22"/>
        <v>Beaches &amp; DunesACTIVITY CATEGORY 8 77</v>
      </c>
      <c r="F764" s="3">
        <f>VLOOKUP($B764,'BEACHES &amp; DUNES'!$B$15:$I$124,F$1,FALSE)</f>
        <v>0</v>
      </c>
      <c r="G764" s="3">
        <f>VLOOKUP($B764,'BEACHES &amp; DUNES'!$B$15:$I$124,G$1,FALSE)</f>
        <v>0</v>
      </c>
      <c r="H764" s="3">
        <f>VLOOKUP($B764,'BEACHES &amp; DUNES'!$B$15:$I$124,H$1,FALSE)</f>
        <v>0</v>
      </c>
      <c r="I764" s="3">
        <f>VLOOKUP($B764,'BEACHES &amp; DUNES'!$B$15:$I$124,I$1,FALSE)</f>
        <v>0</v>
      </c>
      <c r="J764" s="3">
        <f>VLOOKUP($B764,'BEACHES &amp; DUNES'!$B$15:$I$124,J$1,FALSE)</f>
        <v>0</v>
      </c>
      <c r="K764" s="3">
        <f>VLOOKUP($B764,'BEACHES &amp; DUNES'!$B$15:$I$124,K$1,FALSE)</f>
        <v>0</v>
      </c>
      <c r="L764" s="3" t="str">
        <f>VLOOKUP($B764,'BEACHES &amp; DUNES'!$B$15:$I$124,L$1,FALSE)</f>
        <v/>
      </c>
    </row>
    <row r="765" spans="1:12" ht="15.75" customHeight="1">
      <c r="A765">
        <f t="shared" si="21"/>
        <v>77</v>
      </c>
      <c r="B765" t="str">
        <f>VLOOKUP(A765,ACTIVITIES!$B$2:$C$110,2,FALSE)</f>
        <v>ACTIVITY CATEGORY 8 77</v>
      </c>
      <c r="C765" s="1">
        <v>3</v>
      </c>
      <c r="D765" s="1" t="str">
        <f>VLOOKUP(C765,HABITATS!$F$2:$G$13,2,FALSE)</f>
        <v>Tidal flats &amp; Rocky Intertidal</v>
      </c>
      <c r="E765" s="1" t="str">
        <f t="shared" si="22"/>
        <v>Tidal flats &amp; Rocky IntertidalACTIVITY CATEGORY 8 77</v>
      </c>
      <c r="F765" s="3">
        <f>VLOOKUP($B765,'TIDAL FLATS &amp; ROCKY INTERTIDAL'!$B$15:$I$124,F$1,FALSE)</f>
        <v>0</v>
      </c>
      <c r="G765" s="3">
        <f>VLOOKUP($B765,'TIDAL FLATS &amp; ROCKY INTERTIDAL'!$B$15:$I$124,G$1,FALSE)</f>
        <v>0</v>
      </c>
      <c r="H765" s="3">
        <f>VLOOKUP($B765,'TIDAL FLATS &amp; ROCKY INTERTIDAL'!$B$15:$I$124,H$1,FALSE)</f>
        <v>0</v>
      </c>
      <c r="I765" s="3">
        <f>VLOOKUP($B765,'TIDAL FLATS &amp; ROCKY INTERTIDAL'!$B$15:$I$124,I$1,FALSE)</f>
        <v>0</v>
      </c>
      <c r="J765" s="3">
        <f>VLOOKUP($B765,'TIDAL FLATS &amp; ROCKY INTERTIDAL'!$B$15:$I$124,J$1,FALSE)</f>
        <v>0</v>
      </c>
      <c r="K765" s="3">
        <f>VLOOKUP($B765,'TIDAL FLATS &amp; ROCKY INTERTIDAL'!$B$15:$I$124,K$1,FALSE)</f>
        <v>0</v>
      </c>
      <c r="L765" s="3" t="str">
        <f>VLOOKUP($B765,'TIDAL FLATS &amp; ROCKY INTERTIDAL'!$B$15:$I$124,L$1,FALSE)</f>
        <v/>
      </c>
    </row>
    <row r="766" spans="1:12" ht="15.75" customHeight="1">
      <c r="A766">
        <f t="shared" si="21"/>
        <v>77</v>
      </c>
      <c r="B766" t="str">
        <f>VLOOKUP(A766,ACTIVITIES!$B$2:$C$110,2,FALSE)</f>
        <v>ACTIVITY CATEGORY 8 77</v>
      </c>
      <c r="C766" s="1">
        <v>4</v>
      </c>
      <c r="D766" s="1" t="str">
        <f>VLOOKUP(C766,HABITATS!$F$2:$G$13,2,FALSE)</f>
        <v>Marshes</v>
      </c>
      <c r="E766" s="1" t="str">
        <f t="shared" si="22"/>
        <v>MarshesACTIVITY CATEGORY 8 77</v>
      </c>
      <c r="F766" s="3">
        <f>VLOOKUP($B766,MARSHES!$B$15:$I$124,F$1,FALSE)</f>
        <v>0</v>
      </c>
      <c r="G766" s="3">
        <f>VLOOKUP($B766,MARSHES!$B$15:$I$124,G$1,FALSE)</f>
        <v>0</v>
      </c>
      <c r="H766" s="3">
        <f>VLOOKUP($B766,MARSHES!$B$15:$I$124,H$1,FALSE)</f>
        <v>0</v>
      </c>
      <c r="I766" s="3">
        <f>VLOOKUP($B766,MARSHES!$B$15:$I$124,I$1,FALSE)</f>
        <v>0</v>
      </c>
      <c r="J766" s="3">
        <f>VLOOKUP($B766,MARSHES!$B$15:$I$124,J$1,FALSE)</f>
        <v>0</v>
      </c>
      <c r="K766" s="3">
        <f>VLOOKUP($B766,MARSHES!$B$15:$I$124,K$1,FALSE)</f>
        <v>0</v>
      </c>
      <c r="L766" s="3" t="str">
        <f>VLOOKUP($B766,MARSHES!$B$15:$I$124,L$1,FALSE)</f>
        <v/>
      </c>
    </row>
    <row r="767" spans="1:12" ht="15.75" customHeight="1">
      <c r="A767">
        <f t="shared" si="21"/>
        <v>77</v>
      </c>
      <c r="B767" t="str">
        <f>VLOOKUP(A767,ACTIVITIES!$B$2:$C$110,2,FALSE)</f>
        <v>ACTIVITY CATEGORY 8 77</v>
      </c>
      <c r="C767" s="1">
        <v>5</v>
      </c>
      <c r="D767" s="1" t="str">
        <f>VLOOKUP(C767,HABITATS!$F$2:$G$13,2,FALSE)</f>
        <v>Submersed Habitats</v>
      </c>
      <c r="E767" s="1" t="str">
        <f t="shared" si="22"/>
        <v>Submersed HabitatsACTIVITY CATEGORY 8 77</v>
      </c>
      <c r="F767" s="3">
        <f>VLOOKUP($B767,'SUBMERSED HABITATS'!$B$15:$I$124,F$1,FALSE)</f>
        <v>0</v>
      </c>
      <c r="G767" s="3">
        <f>VLOOKUP($B767,'SUBMERSED HABITATS'!$B$15:$I$124,G$1,FALSE)</f>
        <v>0</v>
      </c>
      <c r="H767" s="3">
        <f>VLOOKUP($B767,'SUBMERSED HABITATS'!$B$15:$I$124,H$1,FALSE)</f>
        <v>0</v>
      </c>
      <c r="I767" s="3">
        <f>VLOOKUP($B767,'SUBMERSED HABITATS'!$B$15:$I$124,I$1,FALSE)</f>
        <v>0</v>
      </c>
      <c r="J767" s="3">
        <f>VLOOKUP($B767,'SUBMERSED HABITATS'!$B$15:$I$124,J$1,FALSE)</f>
        <v>0</v>
      </c>
      <c r="K767" s="3">
        <f>VLOOKUP($B767,'SUBMERSED HABITATS'!$B$15:$I$124,K$1,FALSE)</f>
        <v>0</v>
      </c>
      <c r="L767" s="3" t="str">
        <f>VLOOKUP($B767,'SUBMERSED HABITATS'!$B$15:$I$124,L$1,FALSE)</f>
        <v/>
      </c>
    </row>
    <row r="768" spans="1:12" ht="15.75" customHeight="1">
      <c r="A768">
        <f t="shared" si="21"/>
        <v>77</v>
      </c>
      <c r="B768" t="str">
        <f>VLOOKUP(A768,ACTIVITIES!$B$2:$C$110,2,FALSE)</f>
        <v>ACTIVITY CATEGORY 8 77</v>
      </c>
      <c r="C768" s="1">
        <v>6</v>
      </c>
      <c r="D768" s="1" t="str">
        <f>VLOOKUP(C768,HABITATS!$F$2:$G$13,2,FALSE)</f>
        <v>HABITATS COMPLEX 6</v>
      </c>
      <c r="E768" s="1" t="str">
        <f t="shared" si="22"/>
        <v>HABITATS COMPLEX 6ACTIVITY CATEGORY 8 77</v>
      </c>
      <c r="F768" s="3">
        <f>VLOOKUP($B768,'HABITATS COMPLEX 6'!$B$15:$I$124,F$1,FALSE)</f>
        <v>0</v>
      </c>
      <c r="G768" s="3">
        <f>VLOOKUP($B768,'HABITATS COMPLEX 6'!$B$15:$I$124,G$1,FALSE)</f>
        <v>0</v>
      </c>
      <c r="H768" s="3">
        <f>VLOOKUP($B768,'HABITATS COMPLEX 6'!$B$15:$I$124,H$1,FALSE)</f>
        <v>0</v>
      </c>
      <c r="I768" s="3">
        <f>VLOOKUP($B768,'HABITATS COMPLEX 6'!$B$15:$I$124,I$1,FALSE)</f>
        <v>0</v>
      </c>
      <c r="J768" s="3">
        <f>VLOOKUP($B768,'HABITATS COMPLEX 6'!$B$15:$I$124,J$1,FALSE)</f>
        <v>0</v>
      </c>
      <c r="K768" s="3">
        <f>VLOOKUP($B768,'HABITATS COMPLEX 6'!$B$15:$I$124,K$1,FALSE)</f>
        <v>0</v>
      </c>
      <c r="L768" s="3" t="str">
        <f>VLOOKUP($B768,'HABITATS COMPLEX 6'!$B$15:$I$124,L$1,FALSE)</f>
        <v/>
      </c>
    </row>
    <row r="769" spans="1:12" ht="15.75" customHeight="1">
      <c r="A769">
        <f t="shared" si="21"/>
        <v>77</v>
      </c>
      <c r="B769" t="str">
        <f>VLOOKUP(A769,ACTIVITIES!$B$2:$C$110,2,FALSE)</f>
        <v>ACTIVITY CATEGORY 8 77</v>
      </c>
      <c r="C769" s="1">
        <v>7</v>
      </c>
      <c r="D769" s="1" t="str">
        <f>VLOOKUP(C769,HABITATS!$F$2:$G$13,2,FALSE)</f>
        <v>HABITATS COMPLEX 7</v>
      </c>
      <c r="E769" s="1" t="str">
        <f t="shared" si="22"/>
        <v>HABITATS COMPLEX 7ACTIVITY CATEGORY 8 77</v>
      </c>
      <c r="F769" s="3">
        <f>VLOOKUP($B769,'HABITATS COMPLEX 7'!$B$15:$I$124,F$1,FALSE)</f>
        <v>0</v>
      </c>
      <c r="G769" s="3">
        <f>VLOOKUP($B769,'HABITATS COMPLEX 7'!$B$15:$I$124,G$1,FALSE)</f>
        <v>0</v>
      </c>
      <c r="H769" s="3">
        <f>VLOOKUP($B769,'HABITATS COMPLEX 7'!$B$15:$I$124,H$1,FALSE)</f>
        <v>0</v>
      </c>
      <c r="I769" s="3">
        <f>VLOOKUP($B769,'HABITATS COMPLEX 7'!$B$15:$I$124,I$1,FALSE)</f>
        <v>0</v>
      </c>
      <c r="J769" s="3">
        <f>VLOOKUP($B769,'HABITATS COMPLEX 7'!$B$15:$I$124,J$1,FALSE)</f>
        <v>0</v>
      </c>
      <c r="K769" s="3">
        <f>VLOOKUP($B769,'HABITATS COMPLEX 7'!$B$15:$I$124,K$1,FALSE)</f>
        <v>0</v>
      </c>
      <c r="L769" s="3" t="str">
        <f>VLOOKUP($B769,'HABITATS COMPLEX 7'!$B$15:$I$124,L$1,FALSE)</f>
        <v/>
      </c>
    </row>
    <row r="770" spans="1:12" ht="15.75" customHeight="1">
      <c r="A770">
        <f t="shared" ref="A770:A833" si="23">A760+1</f>
        <v>77</v>
      </c>
      <c r="B770" t="str">
        <f>VLOOKUP(A770,ACTIVITIES!$B$2:$C$110,2,FALSE)</f>
        <v>ACTIVITY CATEGORY 8 77</v>
      </c>
      <c r="C770" s="1">
        <v>8</v>
      </c>
      <c r="D770" s="1" t="str">
        <f>VLOOKUP(C770,HABITATS!$F$2:$G$13,2,FALSE)</f>
        <v>HABITATS COMPLEX 8</v>
      </c>
      <c r="E770" s="1" t="str">
        <f t="shared" si="22"/>
        <v>HABITATS COMPLEX 8ACTIVITY CATEGORY 8 77</v>
      </c>
      <c r="F770" s="3">
        <f>VLOOKUP($B770,'HABITATS COMPLEX 8'!$B$15:$I$124,F$1,FALSE)</f>
        <v>0</v>
      </c>
      <c r="G770" s="3">
        <f>VLOOKUP($B770,'HABITATS COMPLEX 8'!$B$15:$I$124,G$1,FALSE)</f>
        <v>0</v>
      </c>
      <c r="H770" s="3">
        <f>VLOOKUP($B770,'HABITATS COMPLEX 8'!$B$15:$I$124,H$1,FALSE)</f>
        <v>0</v>
      </c>
      <c r="I770" s="3">
        <f>VLOOKUP($B770,'HABITATS COMPLEX 8'!$B$15:$I$124,I$1,FALSE)</f>
        <v>0</v>
      </c>
      <c r="J770" s="3">
        <f>VLOOKUP($B770,'HABITATS COMPLEX 8'!$B$15:$I$124,J$1,FALSE)</f>
        <v>0</v>
      </c>
      <c r="K770" s="3">
        <f>VLOOKUP($B770,'HABITATS COMPLEX 8'!$B$15:$I$124,K$1,FALSE)</f>
        <v>0</v>
      </c>
      <c r="L770" s="3" t="str">
        <f>VLOOKUP($B770,'HABITATS COMPLEX 8'!$B$15:$I$124,L$1,FALSE)</f>
        <v/>
      </c>
    </row>
    <row r="771" spans="1:12" ht="15.75" customHeight="1">
      <c r="A771">
        <f t="shared" si="23"/>
        <v>77</v>
      </c>
      <c r="B771" t="str">
        <f>VLOOKUP(A771,ACTIVITIES!$B$2:$C$110,2,FALSE)</f>
        <v>ACTIVITY CATEGORY 8 77</v>
      </c>
      <c r="C771" s="1">
        <v>9</v>
      </c>
      <c r="D771" s="1" t="str">
        <f>VLOOKUP(C771,HABITATS!$F$2:$G$13,2,FALSE)</f>
        <v>HABITATS COMPLEX 9</v>
      </c>
      <c r="E771" s="1" t="str">
        <f t="shared" si="22"/>
        <v>HABITATS COMPLEX 9ACTIVITY CATEGORY 8 77</v>
      </c>
      <c r="F771" s="3">
        <f>VLOOKUP($B771,'HABITATS COMPLEX 9'!$B$15:$I$124,F$1,FALSE)</f>
        <v>0</v>
      </c>
      <c r="G771" s="3">
        <f>VLOOKUP($B771,'HABITATS COMPLEX 9'!$B$15:$I$124,G$1,FALSE)</f>
        <v>0</v>
      </c>
      <c r="H771" s="3">
        <f>VLOOKUP($B771,'HABITATS COMPLEX 9'!$B$15:$I$124,H$1,FALSE)</f>
        <v>0</v>
      </c>
      <c r="I771" s="3">
        <f>VLOOKUP($B771,'HABITATS COMPLEX 9'!$B$15:$I$124,I$1,FALSE)</f>
        <v>0</v>
      </c>
      <c r="J771" s="3">
        <f>VLOOKUP($B771,'HABITATS COMPLEX 9'!$B$15:$I$124,J$1,FALSE)</f>
        <v>0</v>
      </c>
      <c r="K771" s="3">
        <f>VLOOKUP($B771,'HABITATS COMPLEX 9'!$B$15:$I$124,K$1,FALSE)</f>
        <v>0</v>
      </c>
      <c r="L771" s="3" t="str">
        <f>VLOOKUP($B771,'HABITATS COMPLEX 9'!$B$15:$I$124,L$1,FALSE)</f>
        <v/>
      </c>
    </row>
    <row r="772" spans="1:12" ht="15.75" customHeight="1">
      <c r="A772">
        <f t="shared" si="23"/>
        <v>77</v>
      </c>
      <c r="B772" t="str">
        <f>VLOOKUP(A772,ACTIVITIES!$B$2:$C$110,2,FALSE)</f>
        <v>ACTIVITY CATEGORY 8 77</v>
      </c>
      <c r="C772" s="1">
        <v>10</v>
      </c>
      <c r="D772" s="1" t="str">
        <f>VLOOKUP(C772,HABITATS!$F$2:$G$13,2,FALSE)</f>
        <v>HABITATS COMPLEX 10</v>
      </c>
      <c r="E772" s="1" t="str">
        <f t="shared" si="22"/>
        <v>HABITATS COMPLEX 10ACTIVITY CATEGORY 8 77</v>
      </c>
      <c r="F772" s="3">
        <f>VLOOKUP($B772,'HABITATS COMPLEX 10'!$B$15:$I$124,F$1,FALSE)</f>
        <v>0</v>
      </c>
      <c r="G772" s="3">
        <f>VLOOKUP($B772,'HABITATS COMPLEX 10'!$B$15:$I$124,G$1,FALSE)</f>
        <v>0</v>
      </c>
      <c r="H772" s="3">
        <f>VLOOKUP($B772,'HABITATS COMPLEX 10'!$B$15:$I$124,H$1,FALSE)</f>
        <v>0</v>
      </c>
      <c r="I772" s="3">
        <f>VLOOKUP($B772,'HABITATS COMPLEX 10'!$B$15:$I$124,I$1,FALSE)</f>
        <v>0</v>
      </c>
      <c r="J772" s="3">
        <f>VLOOKUP($B772,'HABITATS COMPLEX 10'!$B$15:$I$124,J$1,FALSE)</f>
        <v>0</v>
      </c>
      <c r="K772" s="3">
        <f>VLOOKUP($B772,'HABITATS COMPLEX 10'!$B$15:$I$124,K$1,FALSE)</f>
        <v>0</v>
      </c>
      <c r="L772" s="3" t="str">
        <f>VLOOKUP($B772,'HABITATS COMPLEX 10'!$B$15:$I$124,L$1,FALSE)</f>
        <v/>
      </c>
    </row>
    <row r="773" spans="1:12" ht="15.75" customHeight="1">
      <c r="A773">
        <f t="shared" si="23"/>
        <v>78</v>
      </c>
      <c r="B773" t="str">
        <f>VLOOKUP(A773,ACTIVITIES!$B$2:$C$110,2,FALSE)</f>
        <v>ACTIVITY CATEGORY 8 78</v>
      </c>
      <c r="C773" s="1">
        <v>1</v>
      </c>
      <c r="D773" s="1" t="str">
        <f>VLOOKUP(C773,HABITATS!$F$2:$G$13,2,FALSE)</f>
        <v>Coastal Uplands</v>
      </c>
      <c r="E773" s="1" t="str">
        <f t="shared" si="22"/>
        <v>Coastal UplandsACTIVITY CATEGORY 8 78</v>
      </c>
      <c r="F773" s="3">
        <f>VLOOKUP($B773,'COASTAL UPLANDS'!$B$15:$I$124,F$1,FALSE)</f>
        <v>0</v>
      </c>
      <c r="G773" s="3">
        <f>VLOOKUP($B773,'COASTAL UPLANDS'!$B$15:$I$124,G$1,FALSE)</f>
        <v>0</v>
      </c>
      <c r="H773" s="3">
        <f>VLOOKUP($B773,'COASTAL UPLANDS'!$B$15:$I$124,H$1,FALSE)</f>
        <v>0</v>
      </c>
      <c r="I773" s="3">
        <f>VLOOKUP($B773,'COASTAL UPLANDS'!$B$15:$I$124,I$1,FALSE)</f>
        <v>0</v>
      </c>
      <c r="J773" s="3">
        <f>VLOOKUP($B773,'COASTAL UPLANDS'!$B$15:$I$124,J$1,FALSE)</f>
        <v>0</v>
      </c>
      <c r="K773" s="3">
        <f>VLOOKUP($B773,'COASTAL UPLANDS'!$B$15:$I$124,K$1,FALSE)</f>
        <v>0</v>
      </c>
      <c r="L773" s="3" t="str">
        <f>VLOOKUP($B773,'COASTAL UPLANDS'!$B$15:$I$124,L$1,FALSE)</f>
        <v/>
      </c>
    </row>
    <row r="774" spans="1:12" ht="15.75" customHeight="1">
      <c r="A774">
        <f t="shared" si="23"/>
        <v>78</v>
      </c>
      <c r="B774" t="str">
        <f>VLOOKUP(A774,ACTIVITIES!$B$2:$C$110,2,FALSE)</f>
        <v>ACTIVITY CATEGORY 8 78</v>
      </c>
      <c r="C774" s="1">
        <v>2</v>
      </c>
      <c r="D774" s="1" t="str">
        <f>VLOOKUP(C774,HABITATS!$F$2:$G$13,2,FALSE)</f>
        <v>Beaches &amp; Dunes</v>
      </c>
      <c r="E774" s="1" t="str">
        <f t="shared" si="22"/>
        <v>Beaches &amp; DunesACTIVITY CATEGORY 8 78</v>
      </c>
      <c r="F774" s="3">
        <f>VLOOKUP($B774,'BEACHES &amp; DUNES'!$B$15:$I$124,F$1,FALSE)</f>
        <v>0</v>
      </c>
      <c r="G774" s="3">
        <f>VLOOKUP($B774,'BEACHES &amp; DUNES'!$B$15:$I$124,G$1,FALSE)</f>
        <v>0</v>
      </c>
      <c r="H774" s="3">
        <f>VLOOKUP($B774,'BEACHES &amp; DUNES'!$B$15:$I$124,H$1,FALSE)</f>
        <v>0</v>
      </c>
      <c r="I774" s="3">
        <f>VLOOKUP($B774,'BEACHES &amp; DUNES'!$B$15:$I$124,I$1,FALSE)</f>
        <v>0</v>
      </c>
      <c r="J774" s="3">
        <f>VLOOKUP($B774,'BEACHES &amp; DUNES'!$B$15:$I$124,J$1,FALSE)</f>
        <v>0</v>
      </c>
      <c r="K774" s="3">
        <f>VLOOKUP($B774,'BEACHES &amp; DUNES'!$B$15:$I$124,K$1,FALSE)</f>
        <v>0</v>
      </c>
      <c r="L774" s="3" t="str">
        <f>VLOOKUP($B774,'BEACHES &amp; DUNES'!$B$15:$I$124,L$1,FALSE)</f>
        <v/>
      </c>
    </row>
    <row r="775" spans="1:12" ht="15.75" customHeight="1">
      <c r="A775">
        <f t="shared" si="23"/>
        <v>78</v>
      </c>
      <c r="B775" t="str">
        <f>VLOOKUP(A775,ACTIVITIES!$B$2:$C$110,2,FALSE)</f>
        <v>ACTIVITY CATEGORY 8 78</v>
      </c>
      <c r="C775" s="1">
        <v>3</v>
      </c>
      <c r="D775" s="1" t="str">
        <f>VLOOKUP(C775,HABITATS!$F$2:$G$13,2,FALSE)</f>
        <v>Tidal flats &amp; Rocky Intertidal</v>
      </c>
      <c r="E775" s="1" t="str">
        <f t="shared" si="22"/>
        <v>Tidal flats &amp; Rocky IntertidalACTIVITY CATEGORY 8 78</v>
      </c>
      <c r="F775" s="3">
        <f>VLOOKUP($B775,'TIDAL FLATS &amp; ROCKY INTERTIDAL'!$B$15:$I$124,F$1,FALSE)</f>
        <v>0</v>
      </c>
      <c r="G775" s="3">
        <f>VLOOKUP($B775,'TIDAL FLATS &amp; ROCKY INTERTIDAL'!$B$15:$I$124,G$1,FALSE)</f>
        <v>0</v>
      </c>
      <c r="H775" s="3">
        <f>VLOOKUP($B775,'TIDAL FLATS &amp; ROCKY INTERTIDAL'!$B$15:$I$124,H$1,FALSE)</f>
        <v>0</v>
      </c>
      <c r="I775" s="3">
        <f>VLOOKUP($B775,'TIDAL FLATS &amp; ROCKY INTERTIDAL'!$B$15:$I$124,I$1,FALSE)</f>
        <v>0</v>
      </c>
      <c r="J775" s="3">
        <f>VLOOKUP($B775,'TIDAL FLATS &amp; ROCKY INTERTIDAL'!$B$15:$I$124,J$1,FALSE)</f>
        <v>0</v>
      </c>
      <c r="K775" s="3">
        <f>VLOOKUP($B775,'TIDAL FLATS &amp; ROCKY INTERTIDAL'!$B$15:$I$124,K$1,FALSE)</f>
        <v>0</v>
      </c>
      <c r="L775" s="3" t="str">
        <f>VLOOKUP($B775,'TIDAL FLATS &amp; ROCKY INTERTIDAL'!$B$15:$I$124,L$1,FALSE)</f>
        <v/>
      </c>
    </row>
    <row r="776" spans="1:12" ht="15.75" customHeight="1">
      <c r="A776">
        <f t="shared" si="23"/>
        <v>78</v>
      </c>
      <c r="B776" t="str">
        <f>VLOOKUP(A776,ACTIVITIES!$B$2:$C$110,2,FALSE)</f>
        <v>ACTIVITY CATEGORY 8 78</v>
      </c>
      <c r="C776" s="1">
        <v>4</v>
      </c>
      <c r="D776" s="1" t="str">
        <f>VLOOKUP(C776,HABITATS!$F$2:$G$13,2,FALSE)</f>
        <v>Marshes</v>
      </c>
      <c r="E776" s="1" t="str">
        <f t="shared" si="22"/>
        <v>MarshesACTIVITY CATEGORY 8 78</v>
      </c>
      <c r="F776" s="3">
        <f>VLOOKUP($B776,MARSHES!$B$15:$I$124,F$1,FALSE)</f>
        <v>0</v>
      </c>
      <c r="G776" s="3">
        <f>VLOOKUP($B776,MARSHES!$B$15:$I$124,G$1,FALSE)</f>
        <v>0</v>
      </c>
      <c r="H776" s="3">
        <f>VLOOKUP($B776,MARSHES!$B$15:$I$124,H$1,FALSE)</f>
        <v>0</v>
      </c>
      <c r="I776" s="3">
        <f>VLOOKUP($B776,MARSHES!$B$15:$I$124,I$1,FALSE)</f>
        <v>0</v>
      </c>
      <c r="J776" s="3">
        <f>VLOOKUP($B776,MARSHES!$B$15:$I$124,J$1,FALSE)</f>
        <v>0</v>
      </c>
      <c r="K776" s="3">
        <f>VLOOKUP($B776,MARSHES!$B$15:$I$124,K$1,FALSE)</f>
        <v>0</v>
      </c>
      <c r="L776" s="3" t="str">
        <f>VLOOKUP($B776,MARSHES!$B$15:$I$124,L$1,FALSE)</f>
        <v/>
      </c>
    </row>
    <row r="777" spans="1:12" ht="15.75" customHeight="1">
      <c r="A777">
        <f t="shared" si="23"/>
        <v>78</v>
      </c>
      <c r="B777" t="str">
        <f>VLOOKUP(A777,ACTIVITIES!$B$2:$C$110,2,FALSE)</f>
        <v>ACTIVITY CATEGORY 8 78</v>
      </c>
      <c r="C777" s="1">
        <v>5</v>
      </c>
      <c r="D777" s="1" t="str">
        <f>VLOOKUP(C777,HABITATS!$F$2:$G$13,2,FALSE)</f>
        <v>Submersed Habitats</v>
      </c>
      <c r="E777" s="1" t="str">
        <f t="shared" si="22"/>
        <v>Submersed HabitatsACTIVITY CATEGORY 8 78</v>
      </c>
      <c r="F777" s="3">
        <f>VLOOKUP($B777,'SUBMERSED HABITATS'!$B$15:$I$124,F$1,FALSE)</f>
        <v>0</v>
      </c>
      <c r="G777" s="3">
        <f>VLOOKUP($B777,'SUBMERSED HABITATS'!$B$15:$I$124,G$1,FALSE)</f>
        <v>0</v>
      </c>
      <c r="H777" s="3">
        <f>VLOOKUP($B777,'SUBMERSED HABITATS'!$B$15:$I$124,H$1,FALSE)</f>
        <v>0</v>
      </c>
      <c r="I777" s="3">
        <f>VLOOKUP($B777,'SUBMERSED HABITATS'!$B$15:$I$124,I$1,FALSE)</f>
        <v>0</v>
      </c>
      <c r="J777" s="3">
        <f>VLOOKUP($B777,'SUBMERSED HABITATS'!$B$15:$I$124,J$1,FALSE)</f>
        <v>0</v>
      </c>
      <c r="K777" s="3">
        <f>VLOOKUP($B777,'SUBMERSED HABITATS'!$B$15:$I$124,K$1,FALSE)</f>
        <v>0</v>
      </c>
      <c r="L777" s="3" t="str">
        <f>VLOOKUP($B777,'SUBMERSED HABITATS'!$B$15:$I$124,L$1,FALSE)</f>
        <v/>
      </c>
    </row>
    <row r="778" spans="1:12" ht="15.75" customHeight="1">
      <c r="A778">
        <f t="shared" si="23"/>
        <v>78</v>
      </c>
      <c r="B778" t="str">
        <f>VLOOKUP(A778,ACTIVITIES!$B$2:$C$110,2,FALSE)</f>
        <v>ACTIVITY CATEGORY 8 78</v>
      </c>
      <c r="C778" s="1">
        <v>6</v>
      </c>
      <c r="D778" s="1" t="str">
        <f>VLOOKUP(C778,HABITATS!$F$2:$G$13,2,FALSE)</f>
        <v>HABITATS COMPLEX 6</v>
      </c>
      <c r="E778" s="1" t="str">
        <f t="shared" si="22"/>
        <v>HABITATS COMPLEX 6ACTIVITY CATEGORY 8 78</v>
      </c>
      <c r="F778" s="3">
        <f>VLOOKUP($B778,'HABITATS COMPLEX 6'!$B$15:$I$124,F$1,FALSE)</f>
        <v>0</v>
      </c>
      <c r="G778" s="3">
        <f>VLOOKUP($B778,'HABITATS COMPLEX 6'!$B$15:$I$124,G$1,FALSE)</f>
        <v>0</v>
      </c>
      <c r="H778" s="3">
        <f>VLOOKUP($B778,'HABITATS COMPLEX 6'!$B$15:$I$124,H$1,FALSE)</f>
        <v>0</v>
      </c>
      <c r="I778" s="3">
        <f>VLOOKUP($B778,'HABITATS COMPLEX 6'!$B$15:$I$124,I$1,FALSE)</f>
        <v>0</v>
      </c>
      <c r="J778" s="3">
        <f>VLOOKUP($B778,'HABITATS COMPLEX 6'!$B$15:$I$124,J$1,FALSE)</f>
        <v>0</v>
      </c>
      <c r="K778" s="3">
        <f>VLOOKUP($B778,'HABITATS COMPLEX 6'!$B$15:$I$124,K$1,FALSE)</f>
        <v>0</v>
      </c>
      <c r="L778" s="3" t="str">
        <f>VLOOKUP($B778,'HABITATS COMPLEX 6'!$B$15:$I$124,L$1,FALSE)</f>
        <v/>
      </c>
    </row>
    <row r="779" spans="1:12" ht="15.75" customHeight="1">
      <c r="A779">
        <f t="shared" si="23"/>
        <v>78</v>
      </c>
      <c r="B779" t="str">
        <f>VLOOKUP(A779,ACTIVITIES!$B$2:$C$110,2,FALSE)</f>
        <v>ACTIVITY CATEGORY 8 78</v>
      </c>
      <c r="C779" s="1">
        <v>7</v>
      </c>
      <c r="D779" s="1" t="str">
        <f>VLOOKUP(C779,HABITATS!$F$2:$G$13,2,FALSE)</f>
        <v>HABITATS COMPLEX 7</v>
      </c>
      <c r="E779" s="1" t="str">
        <f t="shared" si="22"/>
        <v>HABITATS COMPLEX 7ACTIVITY CATEGORY 8 78</v>
      </c>
      <c r="F779" s="3">
        <f>VLOOKUP($B779,'HABITATS COMPLEX 7'!$B$15:$I$124,F$1,FALSE)</f>
        <v>0</v>
      </c>
      <c r="G779" s="3">
        <f>VLOOKUP($B779,'HABITATS COMPLEX 7'!$B$15:$I$124,G$1,FALSE)</f>
        <v>0</v>
      </c>
      <c r="H779" s="3">
        <f>VLOOKUP($B779,'HABITATS COMPLEX 7'!$B$15:$I$124,H$1,FALSE)</f>
        <v>0</v>
      </c>
      <c r="I779" s="3">
        <f>VLOOKUP($B779,'HABITATS COMPLEX 7'!$B$15:$I$124,I$1,FALSE)</f>
        <v>0</v>
      </c>
      <c r="J779" s="3">
        <f>VLOOKUP($B779,'HABITATS COMPLEX 7'!$B$15:$I$124,J$1,FALSE)</f>
        <v>0</v>
      </c>
      <c r="K779" s="3">
        <f>VLOOKUP($B779,'HABITATS COMPLEX 7'!$B$15:$I$124,K$1,FALSE)</f>
        <v>0</v>
      </c>
      <c r="L779" s="3" t="str">
        <f>VLOOKUP($B779,'HABITATS COMPLEX 7'!$B$15:$I$124,L$1,FALSE)</f>
        <v/>
      </c>
    </row>
    <row r="780" spans="1:12" ht="15.75" customHeight="1">
      <c r="A780">
        <f t="shared" si="23"/>
        <v>78</v>
      </c>
      <c r="B780" t="str">
        <f>VLOOKUP(A780,ACTIVITIES!$B$2:$C$110,2,FALSE)</f>
        <v>ACTIVITY CATEGORY 8 78</v>
      </c>
      <c r="C780" s="1">
        <v>8</v>
      </c>
      <c r="D780" s="1" t="str">
        <f>VLOOKUP(C780,HABITATS!$F$2:$G$13,2,FALSE)</f>
        <v>HABITATS COMPLEX 8</v>
      </c>
      <c r="E780" s="1" t="str">
        <f t="shared" si="22"/>
        <v>HABITATS COMPLEX 8ACTIVITY CATEGORY 8 78</v>
      </c>
      <c r="F780" s="3">
        <f>VLOOKUP($B780,'HABITATS COMPLEX 8'!$B$15:$I$124,F$1,FALSE)</f>
        <v>0</v>
      </c>
      <c r="G780" s="3">
        <f>VLOOKUP($B780,'HABITATS COMPLEX 8'!$B$15:$I$124,G$1,FALSE)</f>
        <v>0</v>
      </c>
      <c r="H780" s="3">
        <f>VLOOKUP($B780,'HABITATS COMPLEX 8'!$B$15:$I$124,H$1,FALSE)</f>
        <v>0</v>
      </c>
      <c r="I780" s="3">
        <f>VLOOKUP($B780,'HABITATS COMPLEX 8'!$B$15:$I$124,I$1,FALSE)</f>
        <v>0</v>
      </c>
      <c r="J780" s="3">
        <f>VLOOKUP($B780,'HABITATS COMPLEX 8'!$B$15:$I$124,J$1,FALSE)</f>
        <v>0</v>
      </c>
      <c r="K780" s="3">
        <f>VLOOKUP($B780,'HABITATS COMPLEX 8'!$B$15:$I$124,K$1,FALSE)</f>
        <v>0</v>
      </c>
      <c r="L780" s="3" t="str">
        <f>VLOOKUP($B780,'HABITATS COMPLEX 8'!$B$15:$I$124,L$1,FALSE)</f>
        <v/>
      </c>
    </row>
    <row r="781" spans="1:12" ht="15.75" customHeight="1">
      <c r="A781">
        <f t="shared" si="23"/>
        <v>78</v>
      </c>
      <c r="B781" t="str">
        <f>VLOOKUP(A781,ACTIVITIES!$B$2:$C$110,2,FALSE)</f>
        <v>ACTIVITY CATEGORY 8 78</v>
      </c>
      <c r="C781" s="1">
        <v>9</v>
      </c>
      <c r="D781" s="1" t="str">
        <f>VLOOKUP(C781,HABITATS!$F$2:$G$13,2,FALSE)</f>
        <v>HABITATS COMPLEX 9</v>
      </c>
      <c r="E781" s="1" t="str">
        <f t="shared" si="22"/>
        <v>HABITATS COMPLEX 9ACTIVITY CATEGORY 8 78</v>
      </c>
      <c r="F781" s="3">
        <f>VLOOKUP($B781,'HABITATS COMPLEX 9'!$B$15:$I$124,F$1,FALSE)</f>
        <v>0</v>
      </c>
      <c r="G781" s="3">
        <f>VLOOKUP($B781,'HABITATS COMPLEX 9'!$B$15:$I$124,G$1,FALSE)</f>
        <v>0</v>
      </c>
      <c r="H781" s="3">
        <f>VLOOKUP($B781,'HABITATS COMPLEX 9'!$B$15:$I$124,H$1,FALSE)</f>
        <v>0</v>
      </c>
      <c r="I781" s="3">
        <f>VLOOKUP($B781,'HABITATS COMPLEX 9'!$B$15:$I$124,I$1,FALSE)</f>
        <v>0</v>
      </c>
      <c r="J781" s="3">
        <f>VLOOKUP($B781,'HABITATS COMPLEX 9'!$B$15:$I$124,J$1,FALSE)</f>
        <v>0</v>
      </c>
      <c r="K781" s="3">
        <f>VLOOKUP($B781,'HABITATS COMPLEX 9'!$B$15:$I$124,K$1,FALSE)</f>
        <v>0</v>
      </c>
      <c r="L781" s="3" t="str">
        <f>VLOOKUP($B781,'HABITATS COMPLEX 9'!$B$15:$I$124,L$1,FALSE)</f>
        <v/>
      </c>
    </row>
    <row r="782" spans="1:12" ht="15.75" customHeight="1">
      <c r="A782">
        <f t="shared" si="23"/>
        <v>78</v>
      </c>
      <c r="B782" t="str">
        <f>VLOOKUP(A782,ACTIVITIES!$B$2:$C$110,2,FALSE)</f>
        <v>ACTIVITY CATEGORY 8 78</v>
      </c>
      <c r="C782" s="1">
        <v>10</v>
      </c>
      <c r="D782" s="1" t="str">
        <f>VLOOKUP(C782,HABITATS!$F$2:$G$13,2,FALSE)</f>
        <v>HABITATS COMPLEX 10</v>
      </c>
      <c r="E782" s="1" t="str">
        <f t="shared" si="22"/>
        <v>HABITATS COMPLEX 10ACTIVITY CATEGORY 8 78</v>
      </c>
      <c r="F782" s="3">
        <f>VLOOKUP($B782,'HABITATS COMPLEX 10'!$B$15:$I$124,F$1,FALSE)</f>
        <v>0</v>
      </c>
      <c r="G782" s="3">
        <f>VLOOKUP($B782,'HABITATS COMPLEX 10'!$B$15:$I$124,G$1,FALSE)</f>
        <v>0</v>
      </c>
      <c r="H782" s="3">
        <f>VLOOKUP($B782,'HABITATS COMPLEX 10'!$B$15:$I$124,H$1,FALSE)</f>
        <v>0</v>
      </c>
      <c r="I782" s="3">
        <f>VLOOKUP($B782,'HABITATS COMPLEX 10'!$B$15:$I$124,I$1,FALSE)</f>
        <v>0</v>
      </c>
      <c r="J782" s="3">
        <f>VLOOKUP($B782,'HABITATS COMPLEX 10'!$B$15:$I$124,J$1,FALSE)</f>
        <v>0</v>
      </c>
      <c r="K782" s="3">
        <f>VLOOKUP($B782,'HABITATS COMPLEX 10'!$B$15:$I$124,K$1,FALSE)</f>
        <v>0</v>
      </c>
      <c r="L782" s="3" t="str">
        <f>VLOOKUP($B782,'HABITATS COMPLEX 10'!$B$15:$I$124,L$1,FALSE)</f>
        <v/>
      </c>
    </row>
    <row r="783" spans="1:12" ht="15.75" customHeight="1">
      <c r="A783">
        <f t="shared" si="23"/>
        <v>79</v>
      </c>
      <c r="B783" t="str">
        <f>VLOOKUP(A783,ACTIVITIES!$B$2:$C$110,2,FALSE)</f>
        <v>ACTIVITY CATEGORY 8 79</v>
      </c>
      <c r="C783" s="1">
        <v>1</v>
      </c>
      <c r="D783" s="1" t="str">
        <f>VLOOKUP(C783,HABITATS!$F$2:$G$13,2,FALSE)</f>
        <v>Coastal Uplands</v>
      </c>
      <c r="E783" s="1" t="str">
        <f t="shared" si="22"/>
        <v>Coastal UplandsACTIVITY CATEGORY 8 79</v>
      </c>
      <c r="F783" s="3">
        <f>VLOOKUP($B783,'COASTAL UPLANDS'!$B$15:$I$124,F$1,FALSE)</f>
        <v>0</v>
      </c>
      <c r="G783" s="3">
        <f>VLOOKUP($B783,'COASTAL UPLANDS'!$B$15:$I$124,G$1,FALSE)</f>
        <v>0</v>
      </c>
      <c r="H783" s="3">
        <f>VLOOKUP($B783,'COASTAL UPLANDS'!$B$15:$I$124,H$1,FALSE)</f>
        <v>0</v>
      </c>
      <c r="I783" s="3">
        <f>VLOOKUP($B783,'COASTAL UPLANDS'!$B$15:$I$124,I$1,FALSE)</f>
        <v>0</v>
      </c>
      <c r="J783" s="3">
        <f>VLOOKUP($B783,'COASTAL UPLANDS'!$B$15:$I$124,J$1,FALSE)</f>
        <v>0</v>
      </c>
      <c r="K783" s="3">
        <f>VLOOKUP($B783,'COASTAL UPLANDS'!$B$15:$I$124,K$1,FALSE)</f>
        <v>0</v>
      </c>
      <c r="L783" s="3" t="str">
        <f>VLOOKUP($B783,'COASTAL UPLANDS'!$B$15:$I$124,L$1,FALSE)</f>
        <v/>
      </c>
    </row>
    <row r="784" spans="1:12" ht="15.75" customHeight="1">
      <c r="A784">
        <f t="shared" si="23"/>
        <v>79</v>
      </c>
      <c r="B784" t="str">
        <f>VLOOKUP(A784,ACTIVITIES!$B$2:$C$110,2,FALSE)</f>
        <v>ACTIVITY CATEGORY 8 79</v>
      </c>
      <c r="C784" s="1">
        <v>2</v>
      </c>
      <c r="D784" s="1" t="str">
        <f>VLOOKUP(C784,HABITATS!$F$2:$G$13,2,FALSE)</f>
        <v>Beaches &amp; Dunes</v>
      </c>
      <c r="E784" s="1" t="str">
        <f t="shared" si="22"/>
        <v>Beaches &amp; DunesACTIVITY CATEGORY 8 79</v>
      </c>
      <c r="F784" s="3">
        <f>VLOOKUP($B784,'BEACHES &amp; DUNES'!$B$15:$I$124,F$1,FALSE)</f>
        <v>0</v>
      </c>
      <c r="G784" s="3">
        <f>VLOOKUP($B784,'BEACHES &amp; DUNES'!$B$15:$I$124,G$1,FALSE)</f>
        <v>0</v>
      </c>
      <c r="H784" s="3">
        <f>VLOOKUP($B784,'BEACHES &amp; DUNES'!$B$15:$I$124,H$1,FALSE)</f>
        <v>0</v>
      </c>
      <c r="I784" s="3">
        <f>VLOOKUP($B784,'BEACHES &amp; DUNES'!$B$15:$I$124,I$1,FALSE)</f>
        <v>0</v>
      </c>
      <c r="J784" s="3">
        <f>VLOOKUP($B784,'BEACHES &amp; DUNES'!$B$15:$I$124,J$1,FALSE)</f>
        <v>0</v>
      </c>
      <c r="K784" s="3">
        <f>VLOOKUP($B784,'BEACHES &amp; DUNES'!$B$15:$I$124,K$1,FALSE)</f>
        <v>0</v>
      </c>
      <c r="L784" s="3" t="str">
        <f>VLOOKUP($B784,'BEACHES &amp; DUNES'!$B$15:$I$124,L$1,FALSE)</f>
        <v/>
      </c>
    </row>
    <row r="785" spans="1:12" ht="15.75" customHeight="1">
      <c r="A785">
        <f t="shared" si="23"/>
        <v>79</v>
      </c>
      <c r="B785" t="str">
        <f>VLOOKUP(A785,ACTIVITIES!$B$2:$C$110,2,FALSE)</f>
        <v>ACTIVITY CATEGORY 8 79</v>
      </c>
      <c r="C785" s="1">
        <v>3</v>
      </c>
      <c r="D785" s="1" t="str">
        <f>VLOOKUP(C785,HABITATS!$F$2:$G$13,2,FALSE)</f>
        <v>Tidal flats &amp; Rocky Intertidal</v>
      </c>
      <c r="E785" s="1" t="str">
        <f t="shared" si="22"/>
        <v>Tidal flats &amp; Rocky IntertidalACTIVITY CATEGORY 8 79</v>
      </c>
      <c r="F785" s="3">
        <f>VLOOKUP($B785,'TIDAL FLATS &amp; ROCKY INTERTIDAL'!$B$15:$I$124,F$1,FALSE)</f>
        <v>0</v>
      </c>
      <c r="G785" s="3">
        <f>VLOOKUP($B785,'TIDAL FLATS &amp; ROCKY INTERTIDAL'!$B$15:$I$124,G$1,FALSE)</f>
        <v>0</v>
      </c>
      <c r="H785" s="3">
        <f>VLOOKUP($B785,'TIDAL FLATS &amp; ROCKY INTERTIDAL'!$B$15:$I$124,H$1,FALSE)</f>
        <v>0</v>
      </c>
      <c r="I785" s="3">
        <f>VLOOKUP($B785,'TIDAL FLATS &amp; ROCKY INTERTIDAL'!$B$15:$I$124,I$1,FALSE)</f>
        <v>0</v>
      </c>
      <c r="J785" s="3">
        <f>VLOOKUP($B785,'TIDAL FLATS &amp; ROCKY INTERTIDAL'!$B$15:$I$124,J$1,FALSE)</f>
        <v>0</v>
      </c>
      <c r="K785" s="3">
        <f>VLOOKUP($B785,'TIDAL FLATS &amp; ROCKY INTERTIDAL'!$B$15:$I$124,K$1,FALSE)</f>
        <v>0</v>
      </c>
      <c r="L785" s="3" t="str">
        <f>VLOOKUP($B785,'TIDAL FLATS &amp; ROCKY INTERTIDAL'!$B$15:$I$124,L$1,FALSE)</f>
        <v/>
      </c>
    </row>
    <row r="786" spans="1:12" ht="15.75" customHeight="1">
      <c r="A786">
        <f t="shared" si="23"/>
        <v>79</v>
      </c>
      <c r="B786" t="str">
        <f>VLOOKUP(A786,ACTIVITIES!$B$2:$C$110,2,FALSE)</f>
        <v>ACTIVITY CATEGORY 8 79</v>
      </c>
      <c r="C786" s="1">
        <v>4</v>
      </c>
      <c r="D786" s="1" t="str">
        <f>VLOOKUP(C786,HABITATS!$F$2:$G$13,2,FALSE)</f>
        <v>Marshes</v>
      </c>
      <c r="E786" s="1" t="str">
        <f t="shared" si="22"/>
        <v>MarshesACTIVITY CATEGORY 8 79</v>
      </c>
      <c r="F786" s="3">
        <f>VLOOKUP($B786,MARSHES!$B$15:$I$124,F$1,FALSE)</f>
        <v>0</v>
      </c>
      <c r="G786" s="3">
        <f>VLOOKUP($B786,MARSHES!$B$15:$I$124,G$1,FALSE)</f>
        <v>0</v>
      </c>
      <c r="H786" s="3">
        <f>VLOOKUP($B786,MARSHES!$B$15:$I$124,H$1,FALSE)</f>
        <v>0</v>
      </c>
      <c r="I786" s="3">
        <f>VLOOKUP($B786,MARSHES!$B$15:$I$124,I$1,FALSE)</f>
        <v>0</v>
      </c>
      <c r="J786" s="3">
        <f>VLOOKUP($B786,MARSHES!$B$15:$I$124,J$1,FALSE)</f>
        <v>0</v>
      </c>
      <c r="K786" s="3">
        <f>VLOOKUP($B786,MARSHES!$B$15:$I$124,K$1,FALSE)</f>
        <v>0</v>
      </c>
      <c r="L786" s="3" t="str">
        <f>VLOOKUP($B786,MARSHES!$B$15:$I$124,L$1,FALSE)</f>
        <v/>
      </c>
    </row>
    <row r="787" spans="1:12" ht="15.75" customHeight="1">
      <c r="A787">
        <f t="shared" si="23"/>
        <v>79</v>
      </c>
      <c r="B787" t="str">
        <f>VLOOKUP(A787,ACTIVITIES!$B$2:$C$110,2,FALSE)</f>
        <v>ACTIVITY CATEGORY 8 79</v>
      </c>
      <c r="C787" s="1">
        <v>5</v>
      </c>
      <c r="D787" s="1" t="str">
        <f>VLOOKUP(C787,HABITATS!$F$2:$G$13,2,FALSE)</f>
        <v>Submersed Habitats</v>
      </c>
      <c r="E787" s="1" t="str">
        <f t="shared" si="22"/>
        <v>Submersed HabitatsACTIVITY CATEGORY 8 79</v>
      </c>
      <c r="F787" s="3">
        <f>VLOOKUP($B787,'SUBMERSED HABITATS'!$B$15:$I$124,F$1,FALSE)</f>
        <v>0</v>
      </c>
      <c r="G787" s="3">
        <f>VLOOKUP($B787,'SUBMERSED HABITATS'!$B$15:$I$124,G$1,FALSE)</f>
        <v>0</v>
      </c>
      <c r="H787" s="3">
        <f>VLOOKUP($B787,'SUBMERSED HABITATS'!$B$15:$I$124,H$1,FALSE)</f>
        <v>0</v>
      </c>
      <c r="I787" s="3">
        <f>VLOOKUP($B787,'SUBMERSED HABITATS'!$B$15:$I$124,I$1,FALSE)</f>
        <v>0</v>
      </c>
      <c r="J787" s="3">
        <f>VLOOKUP($B787,'SUBMERSED HABITATS'!$B$15:$I$124,J$1,FALSE)</f>
        <v>0</v>
      </c>
      <c r="K787" s="3">
        <f>VLOOKUP($B787,'SUBMERSED HABITATS'!$B$15:$I$124,K$1,FALSE)</f>
        <v>0</v>
      </c>
      <c r="L787" s="3" t="str">
        <f>VLOOKUP($B787,'SUBMERSED HABITATS'!$B$15:$I$124,L$1,FALSE)</f>
        <v/>
      </c>
    </row>
    <row r="788" spans="1:12" ht="15.75" customHeight="1">
      <c r="A788">
        <f t="shared" si="23"/>
        <v>79</v>
      </c>
      <c r="B788" t="str">
        <f>VLOOKUP(A788,ACTIVITIES!$B$2:$C$110,2,FALSE)</f>
        <v>ACTIVITY CATEGORY 8 79</v>
      </c>
      <c r="C788" s="1">
        <v>6</v>
      </c>
      <c r="D788" s="1" t="str">
        <f>VLOOKUP(C788,HABITATS!$F$2:$G$13,2,FALSE)</f>
        <v>HABITATS COMPLEX 6</v>
      </c>
      <c r="E788" s="1" t="str">
        <f t="shared" si="22"/>
        <v>HABITATS COMPLEX 6ACTIVITY CATEGORY 8 79</v>
      </c>
      <c r="F788" s="3">
        <f>VLOOKUP($B788,'HABITATS COMPLEX 6'!$B$15:$I$124,F$1,FALSE)</f>
        <v>0</v>
      </c>
      <c r="G788" s="3">
        <f>VLOOKUP($B788,'HABITATS COMPLEX 6'!$B$15:$I$124,G$1,FALSE)</f>
        <v>0</v>
      </c>
      <c r="H788" s="3">
        <f>VLOOKUP($B788,'HABITATS COMPLEX 6'!$B$15:$I$124,H$1,FALSE)</f>
        <v>0</v>
      </c>
      <c r="I788" s="3">
        <f>VLOOKUP($B788,'HABITATS COMPLEX 6'!$B$15:$I$124,I$1,FALSE)</f>
        <v>0</v>
      </c>
      <c r="J788" s="3">
        <f>VLOOKUP($B788,'HABITATS COMPLEX 6'!$B$15:$I$124,J$1,FALSE)</f>
        <v>0</v>
      </c>
      <c r="K788" s="3">
        <f>VLOOKUP($B788,'HABITATS COMPLEX 6'!$B$15:$I$124,K$1,FALSE)</f>
        <v>0</v>
      </c>
      <c r="L788" s="3" t="str">
        <f>VLOOKUP($B788,'HABITATS COMPLEX 6'!$B$15:$I$124,L$1,FALSE)</f>
        <v/>
      </c>
    </row>
    <row r="789" spans="1:12" ht="15.75" customHeight="1">
      <c r="A789">
        <f t="shared" si="23"/>
        <v>79</v>
      </c>
      <c r="B789" t="str">
        <f>VLOOKUP(A789,ACTIVITIES!$B$2:$C$110,2,FALSE)</f>
        <v>ACTIVITY CATEGORY 8 79</v>
      </c>
      <c r="C789" s="1">
        <v>7</v>
      </c>
      <c r="D789" s="1" t="str">
        <f>VLOOKUP(C789,HABITATS!$F$2:$G$13,2,FALSE)</f>
        <v>HABITATS COMPLEX 7</v>
      </c>
      <c r="E789" s="1" t="str">
        <f t="shared" si="22"/>
        <v>HABITATS COMPLEX 7ACTIVITY CATEGORY 8 79</v>
      </c>
      <c r="F789" s="3">
        <f>VLOOKUP($B789,'HABITATS COMPLEX 7'!$B$15:$I$124,F$1,FALSE)</f>
        <v>0</v>
      </c>
      <c r="G789" s="3">
        <f>VLOOKUP($B789,'HABITATS COMPLEX 7'!$B$15:$I$124,G$1,FALSE)</f>
        <v>0</v>
      </c>
      <c r="H789" s="3">
        <f>VLOOKUP($B789,'HABITATS COMPLEX 7'!$B$15:$I$124,H$1,FALSE)</f>
        <v>0</v>
      </c>
      <c r="I789" s="3">
        <f>VLOOKUP($B789,'HABITATS COMPLEX 7'!$B$15:$I$124,I$1,FALSE)</f>
        <v>0</v>
      </c>
      <c r="J789" s="3">
        <f>VLOOKUP($B789,'HABITATS COMPLEX 7'!$B$15:$I$124,J$1,FALSE)</f>
        <v>0</v>
      </c>
      <c r="K789" s="3">
        <f>VLOOKUP($B789,'HABITATS COMPLEX 7'!$B$15:$I$124,K$1,FALSE)</f>
        <v>0</v>
      </c>
      <c r="L789" s="3" t="str">
        <f>VLOOKUP($B789,'HABITATS COMPLEX 7'!$B$15:$I$124,L$1,FALSE)</f>
        <v/>
      </c>
    </row>
    <row r="790" spans="1:12" ht="15.75" customHeight="1">
      <c r="A790">
        <f t="shared" si="23"/>
        <v>79</v>
      </c>
      <c r="B790" t="str">
        <f>VLOOKUP(A790,ACTIVITIES!$B$2:$C$110,2,FALSE)</f>
        <v>ACTIVITY CATEGORY 8 79</v>
      </c>
      <c r="C790" s="1">
        <v>8</v>
      </c>
      <c r="D790" s="1" t="str">
        <f>VLOOKUP(C790,HABITATS!$F$2:$G$13,2,FALSE)</f>
        <v>HABITATS COMPLEX 8</v>
      </c>
      <c r="E790" s="1" t="str">
        <f t="shared" si="22"/>
        <v>HABITATS COMPLEX 8ACTIVITY CATEGORY 8 79</v>
      </c>
      <c r="F790" s="3">
        <f>VLOOKUP($B790,'HABITATS COMPLEX 8'!$B$15:$I$124,F$1,FALSE)</f>
        <v>0</v>
      </c>
      <c r="G790" s="3">
        <f>VLOOKUP($B790,'HABITATS COMPLEX 8'!$B$15:$I$124,G$1,FALSE)</f>
        <v>0</v>
      </c>
      <c r="H790" s="3">
        <f>VLOOKUP($B790,'HABITATS COMPLEX 8'!$B$15:$I$124,H$1,FALSE)</f>
        <v>0</v>
      </c>
      <c r="I790" s="3">
        <f>VLOOKUP($B790,'HABITATS COMPLEX 8'!$B$15:$I$124,I$1,FALSE)</f>
        <v>0</v>
      </c>
      <c r="J790" s="3">
        <f>VLOOKUP($B790,'HABITATS COMPLEX 8'!$B$15:$I$124,J$1,FALSE)</f>
        <v>0</v>
      </c>
      <c r="K790" s="3">
        <f>VLOOKUP($B790,'HABITATS COMPLEX 8'!$B$15:$I$124,K$1,FALSE)</f>
        <v>0</v>
      </c>
      <c r="L790" s="3" t="str">
        <f>VLOOKUP($B790,'HABITATS COMPLEX 8'!$B$15:$I$124,L$1,FALSE)</f>
        <v/>
      </c>
    </row>
    <row r="791" spans="1:12" ht="15.75" customHeight="1">
      <c r="A791">
        <f t="shared" si="23"/>
        <v>79</v>
      </c>
      <c r="B791" t="str">
        <f>VLOOKUP(A791,ACTIVITIES!$B$2:$C$110,2,FALSE)</f>
        <v>ACTIVITY CATEGORY 8 79</v>
      </c>
      <c r="C791" s="1">
        <v>9</v>
      </c>
      <c r="D791" s="1" t="str">
        <f>VLOOKUP(C791,HABITATS!$F$2:$G$13,2,FALSE)</f>
        <v>HABITATS COMPLEX 9</v>
      </c>
      <c r="E791" s="1" t="str">
        <f t="shared" si="22"/>
        <v>HABITATS COMPLEX 9ACTIVITY CATEGORY 8 79</v>
      </c>
      <c r="F791" s="3">
        <f>VLOOKUP($B791,'HABITATS COMPLEX 9'!$B$15:$I$124,F$1,FALSE)</f>
        <v>0</v>
      </c>
      <c r="G791" s="3">
        <f>VLOOKUP($B791,'HABITATS COMPLEX 9'!$B$15:$I$124,G$1,FALSE)</f>
        <v>0</v>
      </c>
      <c r="H791" s="3">
        <f>VLOOKUP($B791,'HABITATS COMPLEX 9'!$B$15:$I$124,H$1,FALSE)</f>
        <v>0</v>
      </c>
      <c r="I791" s="3">
        <f>VLOOKUP($B791,'HABITATS COMPLEX 9'!$B$15:$I$124,I$1,FALSE)</f>
        <v>0</v>
      </c>
      <c r="J791" s="3">
        <f>VLOOKUP($B791,'HABITATS COMPLEX 9'!$B$15:$I$124,J$1,FALSE)</f>
        <v>0</v>
      </c>
      <c r="K791" s="3">
        <f>VLOOKUP($B791,'HABITATS COMPLEX 9'!$B$15:$I$124,K$1,FALSE)</f>
        <v>0</v>
      </c>
      <c r="L791" s="3" t="str">
        <f>VLOOKUP($B791,'HABITATS COMPLEX 9'!$B$15:$I$124,L$1,FALSE)</f>
        <v/>
      </c>
    </row>
    <row r="792" spans="1:12" ht="15.75" customHeight="1">
      <c r="A792">
        <f t="shared" si="23"/>
        <v>79</v>
      </c>
      <c r="B792" t="str">
        <f>VLOOKUP(A792,ACTIVITIES!$B$2:$C$110,2,FALSE)</f>
        <v>ACTIVITY CATEGORY 8 79</v>
      </c>
      <c r="C792" s="1">
        <v>10</v>
      </c>
      <c r="D792" s="1" t="str">
        <f>VLOOKUP(C792,HABITATS!$F$2:$G$13,2,FALSE)</f>
        <v>HABITATS COMPLEX 10</v>
      </c>
      <c r="E792" s="1" t="str">
        <f t="shared" si="22"/>
        <v>HABITATS COMPLEX 10ACTIVITY CATEGORY 8 79</v>
      </c>
      <c r="F792" s="3">
        <f>VLOOKUP($B792,'HABITATS COMPLEX 10'!$B$15:$I$124,F$1,FALSE)</f>
        <v>0</v>
      </c>
      <c r="G792" s="3">
        <f>VLOOKUP($B792,'HABITATS COMPLEX 10'!$B$15:$I$124,G$1,FALSE)</f>
        <v>0</v>
      </c>
      <c r="H792" s="3">
        <f>VLOOKUP($B792,'HABITATS COMPLEX 10'!$B$15:$I$124,H$1,FALSE)</f>
        <v>0</v>
      </c>
      <c r="I792" s="3">
        <f>VLOOKUP($B792,'HABITATS COMPLEX 10'!$B$15:$I$124,I$1,FALSE)</f>
        <v>0</v>
      </c>
      <c r="J792" s="3">
        <f>VLOOKUP($B792,'HABITATS COMPLEX 10'!$B$15:$I$124,J$1,FALSE)</f>
        <v>0</v>
      </c>
      <c r="K792" s="3">
        <f>VLOOKUP($B792,'HABITATS COMPLEX 10'!$B$15:$I$124,K$1,FALSE)</f>
        <v>0</v>
      </c>
      <c r="L792" s="3" t="str">
        <f>VLOOKUP($B792,'HABITATS COMPLEX 10'!$B$15:$I$124,L$1,FALSE)</f>
        <v/>
      </c>
    </row>
    <row r="793" spans="1:12" ht="15.75" customHeight="1">
      <c r="A793">
        <f t="shared" si="23"/>
        <v>80</v>
      </c>
      <c r="B793" t="str">
        <f>VLOOKUP(A793,ACTIVITIES!$B$2:$C$110,2,FALSE)</f>
        <v>ACTIVITY CATEGORY 8 80</v>
      </c>
      <c r="C793" s="1">
        <v>1</v>
      </c>
      <c r="D793" s="1" t="str">
        <f>VLOOKUP(C793,HABITATS!$F$2:$G$13,2,FALSE)</f>
        <v>Coastal Uplands</v>
      </c>
      <c r="E793" s="1" t="str">
        <f t="shared" si="22"/>
        <v>Coastal UplandsACTIVITY CATEGORY 8 80</v>
      </c>
      <c r="F793" s="3">
        <f>VLOOKUP($B793,'COASTAL UPLANDS'!$B$15:$I$124,F$1,FALSE)</f>
        <v>0</v>
      </c>
      <c r="G793" s="3">
        <f>VLOOKUP($B793,'COASTAL UPLANDS'!$B$15:$I$124,G$1,FALSE)</f>
        <v>0</v>
      </c>
      <c r="H793" s="3">
        <f>VLOOKUP($B793,'COASTAL UPLANDS'!$B$15:$I$124,H$1,FALSE)</f>
        <v>0</v>
      </c>
      <c r="I793" s="3">
        <f>VLOOKUP($B793,'COASTAL UPLANDS'!$B$15:$I$124,I$1,FALSE)</f>
        <v>0</v>
      </c>
      <c r="J793" s="3">
        <f>VLOOKUP($B793,'COASTAL UPLANDS'!$B$15:$I$124,J$1,FALSE)</f>
        <v>0</v>
      </c>
      <c r="K793" s="3">
        <f>VLOOKUP($B793,'COASTAL UPLANDS'!$B$15:$I$124,K$1,FALSE)</f>
        <v>0</v>
      </c>
      <c r="L793" s="3" t="str">
        <f>VLOOKUP($B793,'COASTAL UPLANDS'!$B$15:$I$124,L$1,FALSE)</f>
        <v/>
      </c>
    </row>
    <row r="794" spans="1:12" ht="15.75" customHeight="1">
      <c r="A794">
        <f t="shared" si="23"/>
        <v>80</v>
      </c>
      <c r="B794" t="str">
        <f>VLOOKUP(A794,ACTIVITIES!$B$2:$C$110,2,FALSE)</f>
        <v>ACTIVITY CATEGORY 8 80</v>
      </c>
      <c r="C794" s="1">
        <v>2</v>
      </c>
      <c r="D794" s="1" t="str">
        <f>VLOOKUP(C794,HABITATS!$F$2:$G$13,2,FALSE)</f>
        <v>Beaches &amp; Dunes</v>
      </c>
      <c r="E794" s="1" t="str">
        <f t="shared" si="22"/>
        <v>Beaches &amp; DunesACTIVITY CATEGORY 8 80</v>
      </c>
      <c r="F794" s="3">
        <f>VLOOKUP($B794,'BEACHES &amp; DUNES'!$B$15:$I$124,F$1,FALSE)</f>
        <v>0</v>
      </c>
      <c r="G794" s="3">
        <f>VLOOKUP($B794,'BEACHES &amp; DUNES'!$B$15:$I$124,G$1,FALSE)</f>
        <v>0</v>
      </c>
      <c r="H794" s="3">
        <f>VLOOKUP($B794,'BEACHES &amp; DUNES'!$B$15:$I$124,H$1,FALSE)</f>
        <v>0</v>
      </c>
      <c r="I794" s="3">
        <f>VLOOKUP($B794,'BEACHES &amp; DUNES'!$B$15:$I$124,I$1,FALSE)</f>
        <v>0</v>
      </c>
      <c r="J794" s="3">
        <f>VLOOKUP($B794,'BEACHES &amp; DUNES'!$B$15:$I$124,J$1,FALSE)</f>
        <v>0</v>
      </c>
      <c r="K794" s="3">
        <f>VLOOKUP($B794,'BEACHES &amp; DUNES'!$B$15:$I$124,K$1,FALSE)</f>
        <v>0</v>
      </c>
      <c r="L794" s="3" t="str">
        <f>VLOOKUP($B794,'BEACHES &amp; DUNES'!$B$15:$I$124,L$1,FALSE)</f>
        <v/>
      </c>
    </row>
    <row r="795" spans="1:12" ht="15.75" customHeight="1">
      <c r="A795">
        <f t="shared" si="23"/>
        <v>80</v>
      </c>
      <c r="B795" t="str">
        <f>VLOOKUP(A795,ACTIVITIES!$B$2:$C$110,2,FALSE)</f>
        <v>ACTIVITY CATEGORY 8 80</v>
      </c>
      <c r="C795" s="1">
        <v>3</v>
      </c>
      <c r="D795" s="1" t="str">
        <f>VLOOKUP(C795,HABITATS!$F$2:$G$13,2,FALSE)</f>
        <v>Tidal flats &amp; Rocky Intertidal</v>
      </c>
      <c r="E795" s="1" t="str">
        <f t="shared" si="22"/>
        <v>Tidal flats &amp; Rocky IntertidalACTIVITY CATEGORY 8 80</v>
      </c>
      <c r="F795" s="3">
        <f>VLOOKUP($B795,'TIDAL FLATS &amp; ROCKY INTERTIDAL'!$B$15:$I$124,F$1,FALSE)</f>
        <v>0</v>
      </c>
      <c r="G795" s="3">
        <f>VLOOKUP($B795,'TIDAL FLATS &amp; ROCKY INTERTIDAL'!$B$15:$I$124,G$1,FALSE)</f>
        <v>0</v>
      </c>
      <c r="H795" s="3">
        <f>VLOOKUP($B795,'TIDAL FLATS &amp; ROCKY INTERTIDAL'!$B$15:$I$124,H$1,FALSE)</f>
        <v>0</v>
      </c>
      <c r="I795" s="3">
        <f>VLOOKUP($B795,'TIDAL FLATS &amp; ROCKY INTERTIDAL'!$B$15:$I$124,I$1,FALSE)</f>
        <v>0</v>
      </c>
      <c r="J795" s="3">
        <f>VLOOKUP($B795,'TIDAL FLATS &amp; ROCKY INTERTIDAL'!$B$15:$I$124,J$1,FALSE)</f>
        <v>0</v>
      </c>
      <c r="K795" s="3">
        <f>VLOOKUP($B795,'TIDAL FLATS &amp; ROCKY INTERTIDAL'!$B$15:$I$124,K$1,FALSE)</f>
        <v>0</v>
      </c>
      <c r="L795" s="3" t="str">
        <f>VLOOKUP($B795,'TIDAL FLATS &amp; ROCKY INTERTIDAL'!$B$15:$I$124,L$1,FALSE)</f>
        <v/>
      </c>
    </row>
    <row r="796" spans="1:12" ht="15.75" customHeight="1">
      <c r="A796">
        <f t="shared" si="23"/>
        <v>80</v>
      </c>
      <c r="B796" t="str">
        <f>VLOOKUP(A796,ACTIVITIES!$B$2:$C$110,2,FALSE)</f>
        <v>ACTIVITY CATEGORY 8 80</v>
      </c>
      <c r="C796" s="1">
        <v>4</v>
      </c>
      <c r="D796" s="1" t="str">
        <f>VLOOKUP(C796,HABITATS!$F$2:$G$13,2,FALSE)</f>
        <v>Marshes</v>
      </c>
      <c r="E796" s="1" t="str">
        <f t="shared" si="22"/>
        <v>MarshesACTIVITY CATEGORY 8 80</v>
      </c>
      <c r="F796" s="3">
        <f>VLOOKUP($B796,MARSHES!$B$15:$I$124,F$1,FALSE)</f>
        <v>0</v>
      </c>
      <c r="G796" s="3">
        <f>VLOOKUP($B796,MARSHES!$B$15:$I$124,G$1,FALSE)</f>
        <v>0</v>
      </c>
      <c r="H796" s="3">
        <f>VLOOKUP($B796,MARSHES!$B$15:$I$124,H$1,FALSE)</f>
        <v>0</v>
      </c>
      <c r="I796" s="3">
        <f>VLOOKUP($B796,MARSHES!$B$15:$I$124,I$1,FALSE)</f>
        <v>0</v>
      </c>
      <c r="J796" s="3">
        <f>VLOOKUP($B796,MARSHES!$B$15:$I$124,J$1,FALSE)</f>
        <v>0</v>
      </c>
      <c r="K796" s="3">
        <f>VLOOKUP($B796,MARSHES!$B$15:$I$124,K$1,FALSE)</f>
        <v>0</v>
      </c>
      <c r="L796" s="3" t="str">
        <f>VLOOKUP($B796,MARSHES!$B$15:$I$124,L$1,FALSE)</f>
        <v/>
      </c>
    </row>
    <row r="797" spans="1:12" ht="15.75" customHeight="1">
      <c r="A797">
        <f t="shared" si="23"/>
        <v>80</v>
      </c>
      <c r="B797" t="str">
        <f>VLOOKUP(A797,ACTIVITIES!$B$2:$C$110,2,FALSE)</f>
        <v>ACTIVITY CATEGORY 8 80</v>
      </c>
      <c r="C797" s="1">
        <v>5</v>
      </c>
      <c r="D797" s="1" t="str">
        <f>VLOOKUP(C797,HABITATS!$F$2:$G$13,2,FALSE)</f>
        <v>Submersed Habitats</v>
      </c>
      <c r="E797" s="1" t="str">
        <f t="shared" si="22"/>
        <v>Submersed HabitatsACTIVITY CATEGORY 8 80</v>
      </c>
      <c r="F797" s="3">
        <f>VLOOKUP($B797,'SUBMERSED HABITATS'!$B$15:$I$124,F$1,FALSE)</f>
        <v>0</v>
      </c>
      <c r="G797" s="3">
        <f>VLOOKUP($B797,'SUBMERSED HABITATS'!$B$15:$I$124,G$1,FALSE)</f>
        <v>0</v>
      </c>
      <c r="H797" s="3">
        <f>VLOOKUP($B797,'SUBMERSED HABITATS'!$B$15:$I$124,H$1,FALSE)</f>
        <v>0</v>
      </c>
      <c r="I797" s="3">
        <f>VLOOKUP($B797,'SUBMERSED HABITATS'!$B$15:$I$124,I$1,FALSE)</f>
        <v>0</v>
      </c>
      <c r="J797" s="3">
        <f>VLOOKUP($B797,'SUBMERSED HABITATS'!$B$15:$I$124,J$1,FALSE)</f>
        <v>0</v>
      </c>
      <c r="K797" s="3">
        <f>VLOOKUP($B797,'SUBMERSED HABITATS'!$B$15:$I$124,K$1,FALSE)</f>
        <v>0</v>
      </c>
      <c r="L797" s="3" t="str">
        <f>VLOOKUP($B797,'SUBMERSED HABITATS'!$B$15:$I$124,L$1,FALSE)</f>
        <v/>
      </c>
    </row>
    <row r="798" spans="1:12" ht="15.75" customHeight="1">
      <c r="A798">
        <f t="shared" si="23"/>
        <v>80</v>
      </c>
      <c r="B798" t="str">
        <f>VLOOKUP(A798,ACTIVITIES!$B$2:$C$110,2,FALSE)</f>
        <v>ACTIVITY CATEGORY 8 80</v>
      </c>
      <c r="C798" s="1">
        <v>6</v>
      </c>
      <c r="D798" s="1" t="str">
        <f>VLOOKUP(C798,HABITATS!$F$2:$G$13,2,FALSE)</f>
        <v>HABITATS COMPLEX 6</v>
      </c>
      <c r="E798" s="1" t="str">
        <f t="shared" si="22"/>
        <v>HABITATS COMPLEX 6ACTIVITY CATEGORY 8 80</v>
      </c>
      <c r="F798" s="3">
        <f>VLOOKUP($B798,'HABITATS COMPLEX 6'!$B$15:$I$124,F$1,FALSE)</f>
        <v>0</v>
      </c>
      <c r="G798" s="3">
        <f>VLOOKUP($B798,'HABITATS COMPLEX 6'!$B$15:$I$124,G$1,FALSE)</f>
        <v>0</v>
      </c>
      <c r="H798" s="3">
        <f>VLOOKUP($B798,'HABITATS COMPLEX 6'!$B$15:$I$124,H$1,FALSE)</f>
        <v>0</v>
      </c>
      <c r="I798" s="3">
        <f>VLOOKUP($B798,'HABITATS COMPLEX 6'!$B$15:$I$124,I$1,FALSE)</f>
        <v>0</v>
      </c>
      <c r="J798" s="3">
        <f>VLOOKUP($B798,'HABITATS COMPLEX 6'!$B$15:$I$124,J$1,FALSE)</f>
        <v>0</v>
      </c>
      <c r="K798" s="3">
        <f>VLOOKUP($B798,'HABITATS COMPLEX 6'!$B$15:$I$124,K$1,FALSE)</f>
        <v>0</v>
      </c>
      <c r="L798" s="3" t="str">
        <f>VLOOKUP($B798,'HABITATS COMPLEX 6'!$B$15:$I$124,L$1,FALSE)</f>
        <v/>
      </c>
    </row>
    <row r="799" spans="1:12" ht="15.75" customHeight="1">
      <c r="A799">
        <f t="shared" si="23"/>
        <v>80</v>
      </c>
      <c r="B799" t="str">
        <f>VLOOKUP(A799,ACTIVITIES!$B$2:$C$110,2,FALSE)</f>
        <v>ACTIVITY CATEGORY 8 80</v>
      </c>
      <c r="C799" s="1">
        <v>7</v>
      </c>
      <c r="D799" s="1" t="str">
        <f>VLOOKUP(C799,HABITATS!$F$2:$G$13,2,FALSE)</f>
        <v>HABITATS COMPLEX 7</v>
      </c>
      <c r="E799" s="1" t="str">
        <f t="shared" si="22"/>
        <v>HABITATS COMPLEX 7ACTIVITY CATEGORY 8 80</v>
      </c>
      <c r="F799" s="3">
        <f>VLOOKUP($B799,'HABITATS COMPLEX 7'!$B$15:$I$124,F$1,FALSE)</f>
        <v>0</v>
      </c>
      <c r="G799" s="3">
        <f>VLOOKUP($B799,'HABITATS COMPLEX 7'!$B$15:$I$124,G$1,FALSE)</f>
        <v>0</v>
      </c>
      <c r="H799" s="3">
        <f>VLOOKUP($B799,'HABITATS COMPLEX 7'!$B$15:$I$124,H$1,FALSE)</f>
        <v>0</v>
      </c>
      <c r="I799" s="3">
        <f>VLOOKUP($B799,'HABITATS COMPLEX 7'!$B$15:$I$124,I$1,FALSE)</f>
        <v>0</v>
      </c>
      <c r="J799" s="3">
        <f>VLOOKUP($B799,'HABITATS COMPLEX 7'!$B$15:$I$124,J$1,FALSE)</f>
        <v>0</v>
      </c>
      <c r="K799" s="3">
        <f>VLOOKUP($B799,'HABITATS COMPLEX 7'!$B$15:$I$124,K$1,FALSE)</f>
        <v>0</v>
      </c>
      <c r="L799" s="3" t="str">
        <f>VLOOKUP($B799,'HABITATS COMPLEX 7'!$B$15:$I$124,L$1,FALSE)</f>
        <v/>
      </c>
    </row>
    <row r="800" spans="1:12" ht="15.75" customHeight="1">
      <c r="A800">
        <f t="shared" si="23"/>
        <v>80</v>
      </c>
      <c r="B800" t="str">
        <f>VLOOKUP(A800,ACTIVITIES!$B$2:$C$110,2,FALSE)</f>
        <v>ACTIVITY CATEGORY 8 80</v>
      </c>
      <c r="C800" s="1">
        <v>8</v>
      </c>
      <c r="D800" s="1" t="str">
        <f>VLOOKUP(C800,HABITATS!$F$2:$G$13,2,FALSE)</f>
        <v>HABITATS COMPLEX 8</v>
      </c>
      <c r="E800" s="1" t="str">
        <f t="shared" si="22"/>
        <v>HABITATS COMPLEX 8ACTIVITY CATEGORY 8 80</v>
      </c>
      <c r="F800" s="3">
        <f>VLOOKUP($B800,'HABITATS COMPLEX 8'!$B$15:$I$124,F$1,FALSE)</f>
        <v>0</v>
      </c>
      <c r="G800" s="3">
        <f>VLOOKUP($B800,'HABITATS COMPLEX 8'!$B$15:$I$124,G$1,FALSE)</f>
        <v>0</v>
      </c>
      <c r="H800" s="3">
        <f>VLOOKUP($B800,'HABITATS COMPLEX 8'!$B$15:$I$124,H$1,FALSE)</f>
        <v>0</v>
      </c>
      <c r="I800" s="3">
        <f>VLOOKUP($B800,'HABITATS COMPLEX 8'!$B$15:$I$124,I$1,FALSE)</f>
        <v>0</v>
      </c>
      <c r="J800" s="3">
        <f>VLOOKUP($B800,'HABITATS COMPLEX 8'!$B$15:$I$124,J$1,FALSE)</f>
        <v>0</v>
      </c>
      <c r="K800" s="3">
        <f>VLOOKUP($B800,'HABITATS COMPLEX 8'!$B$15:$I$124,K$1,FALSE)</f>
        <v>0</v>
      </c>
      <c r="L800" s="3" t="str">
        <f>VLOOKUP($B800,'HABITATS COMPLEX 8'!$B$15:$I$124,L$1,FALSE)</f>
        <v/>
      </c>
    </row>
    <row r="801" spans="1:12" ht="15.75" customHeight="1">
      <c r="A801">
        <f t="shared" si="23"/>
        <v>80</v>
      </c>
      <c r="B801" t="str">
        <f>VLOOKUP(A801,ACTIVITIES!$B$2:$C$110,2,FALSE)</f>
        <v>ACTIVITY CATEGORY 8 80</v>
      </c>
      <c r="C801" s="1">
        <v>9</v>
      </c>
      <c r="D801" s="1" t="str">
        <f>VLOOKUP(C801,HABITATS!$F$2:$G$13,2,FALSE)</f>
        <v>HABITATS COMPLEX 9</v>
      </c>
      <c r="E801" s="1" t="str">
        <f t="shared" si="22"/>
        <v>HABITATS COMPLEX 9ACTIVITY CATEGORY 8 80</v>
      </c>
      <c r="F801" s="3">
        <f>VLOOKUP($B801,'HABITATS COMPLEX 9'!$B$15:$I$124,F$1,FALSE)</f>
        <v>0</v>
      </c>
      <c r="G801" s="3">
        <f>VLOOKUP($B801,'HABITATS COMPLEX 9'!$B$15:$I$124,G$1,FALSE)</f>
        <v>0</v>
      </c>
      <c r="H801" s="3">
        <f>VLOOKUP($B801,'HABITATS COMPLEX 9'!$B$15:$I$124,H$1,FALSE)</f>
        <v>0</v>
      </c>
      <c r="I801" s="3">
        <f>VLOOKUP($B801,'HABITATS COMPLEX 9'!$B$15:$I$124,I$1,FALSE)</f>
        <v>0</v>
      </c>
      <c r="J801" s="3">
        <f>VLOOKUP($B801,'HABITATS COMPLEX 9'!$B$15:$I$124,J$1,FALSE)</f>
        <v>0</v>
      </c>
      <c r="K801" s="3">
        <f>VLOOKUP($B801,'HABITATS COMPLEX 9'!$B$15:$I$124,K$1,FALSE)</f>
        <v>0</v>
      </c>
      <c r="L801" s="3" t="str">
        <f>VLOOKUP($B801,'HABITATS COMPLEX 9'!$B$15:$I$124,L$1,FALSE)</f>
        <v/>
      </c>
    </row>
    <row r="802" spans="1:12" ht="15.75" customHeight="1">
      <c r="A802">
        <f t="shared" si="23"/>
        <v>80</v>
      </c>
      <c r="B802" t="str">
        <f>VLOOKUP(A802,ACTIVITIES!$B$2:$C$110,2,FALSE)</f>
        <v>ACTIVITY CATEGORY 8 80</v>
      </c>
      <c r="C802" s="1">
        <v>10</v>
      </c>
      <c r="D802" s="1" t="str">
        <f>VLOOKUP(C802,HABITATS!$F$2:$G$13,2,FALSE)</f>
        <v>HABITATS COMPLEX 10</v>
      </c>
      <c r="E802" s="1" t="str">
        <f t="shared" si="22"/>
        <v>HABITATS COMPLEX 10ACTIVITY CATEGORY 8 80</v>
      </c>
      <c r="F802" s="3">
        <f>VLOOKUP($B802,'HABITATS COMPLEX 10'!$B$15:$I$124,F$1,FALSE)</f>
        <v>0</v>
      </c>
      <c r="G802" s="3">
        <f>VLOOKUP($B802,'HABITATS COMPLEX 10'!$B$15:$I$124,G$1,FALSE)</f>
        <v>0</v>
      </c>
      <c r="H802" s="3">
        <f>VLOOKUP($B802,'HABITATS COMPLEX 10'!$B$15:$I$124,H$1,FALSE)</f>
        <v>0</v>
      </c>
      <c r="I802" s="3">
        <f>VLOOKUP($B802,'HABITATS COMPLEX 10'!$B$15:$I$124,I$1,FALSE)</f>
        <v>0</v>
      </c>
      <c r="J802" s="3">
        <f>VLOOKUP($B802,'HABITATS COMPLEX 10'!$B$15:$I$124,J$1,FALSE)</f>
        <v>0</v>
      </c>
      <c r="K802" s="3">
        <f>VLOOKUP($B802,'HABITATS COMPLEX 10'!$B$15:$I$124,K$1,FALSE)</f>
        <v>0</v>
      </c>
      <c r="L802" s="3" t="str">
        <f>VLOOKUP($B802,'HABITATS COMPLEX 10'!$B$15:$I$124,L$1,FALSE)</f>
        <v/>
      </c>
    </row>
    <row r="803" spans="1:12" ht="15.75" customHeight="1">
      <c r="A803">
        <f t="shared" si="23"/>
        <v>81</v>
      </c>
      <c r="B803" t="str">
        <f>VLOOKUP(A803,ACTIVITIES!$B$2:$C$110,2,FALSE)</f>
        <v>ACTIVITY CATEGORY 9 81</v>
      </c>
      <c r="C803" s="1">
        <v>1</v>
      </c>
      <c r="D803" s="1" t="str">
        <f>VLOOKUP(C803,HABITATS!$F$2:$G$13,2,FALSE)</f>
        <v>Coastal Uplands</v>
      </c>
      <c r="E803" s="1" t="str">
        <f t="shared" si="22"/>
        <v>Coastal UplandsACTIVITY CATEGORY 9 81</v>
      </c>
      <c r="F803" s="3">
        <f>VLOOKUP($B803,'COASTAL UPLANDS'!$B$15:$I$124,F$1,FALSE)</f>
        <v>0</v>
      </c>
      <c r="G803" s="3">
        <f>VLOOKUP($B803,'COASTAL UPLANDS'!$B$15:$I$124,G$1,FALSE)</f>
        <v>0</v>
      </c>
      <c r="H803" s="3">
        <f>VLOOKUP($B803,'COASTAL UPLANDS'!$B$15:$I$124,H$1,FALSE)</f>
        <v>0</v>
      </c>
      <c r="I803" s="3">
        <f>VLOOKUP($B803,'COASTAL UPLANDS'!$B$15:$I$124,I$1,FALSE)</f>
        <v>0</v>
      </c>
      <c r="J803" s="3">
        <f>VLOOKUP($B803,'COASTAL UPLANDS'!$B$15:$I$124,J$1,FALSE)</f>
        <v>0</v>
      </c>
      <c r="K803" s="3">
        <f>VLOOKUP($B803,'COASTAL UPLANDS'!$B$15:$I$124,K$1,FALSE)</f>
        <v>0</v>
      </c>
      <c r="L803" s="3" t="str">
        <f>VLOOKUP($B803,'COASTAL UPLANDS'!$B$15:$I$124,L$1,FALSE)</f>
        <v/>
      </c>
    </row>
    <row r="804" spans="1:12" ht="15.75" customHeight="1">
      <c r="A804">
        <f t="shared" si="23"/>
        <v>81</v>
      </c>
      <c r="B804" t="str">
        <f>VLOOKUP(A804,ACTIVITIES!$B$2:$C$110,2,FALSE)</f>
        <v>ACTIVITY CATEGORY 9 81</v>
      </c>
      <c r="C804" s="1">
        <v>2</v>
      </c>
      <c r="D804" s="1" t="str">
        <f>VLOOKUP(C804,HABITATS!$F$2:$G$13,2,FALSE)</f>
        <v>Beaches &amp; Dunes</v>
      </c>
      <c r="E804" s="1" t="str">
        <f t="shared" si="22"/>
        <v>Beaches &amp; DunesACTIVITY CATEGORY 9 81</v>
      </c>
      <c r="F804" s="3">
        <f>VLOOKUP($B804,'BEACHES &amp; DUNES'!$B$15:$I$124,F$1,FALSE)</f>
        <v>0</v>
      </c>
      <c r="G804" s="3">
        <f>VLOOKUP($B804,'BEACHES &amp; DUNES'!$B$15:$I$124,G$1,FALSE)</f>
        <v>0</v>
      </c>
      <c r="H804" s="3">
        <f>VLOOKUP($B804,'BEACHES &amp; DUNES'!$B$15:$I$124,H$1,FALSE)</f>
        <v>0</v>
      </c>
      <c r="I804" s="3">
        <f>VLOOKUP($B804,'BEACHES &amp; DUNES'!$B$15:$I$124,I$1,FALSE)</f>
        <v>0</v>
      </c>
      <c r="J804" s="3">
        <f>VLOOKUP($B804,'BEACHES &amp; DUNES'!$B$15:$I$124,J$1,FALSE)</f>
        <v>0</v>
      </c>
      <c r="K804" s="3">
        <f>VLOOKUP($B804,'BEACHES &amp; DUNES'!$B$15:$I$124,K$1,FALSE)</f>
        <v>0</v>
      </c>
      <c r="L804" s="3" t="str">
        <f>VLOOKUP($B804,'BEACHES &amp; DUNES'!$B$15:$I$124,L$1,FALSE)</f>
        <v/>
      </c>
    </row>
    <row r="805" spans="1:12" ht="15.75" customHeight="1">
      <c r="A805">
        <f t="shared" si="23"/>
        <v>81</v>
      </c>
      <c r="B805" t="str">
        <f>VLOOKUP(A805,ACTIVITIES!$B$2:$C$110,2,FALSE)</f>
        <v>ACTIVITY CATEGORY 9 81</v>
      </c>
      <c r="C805" s="1">
        <v>3</v>
      </c>
      <c r="D805" s="1" t="str">
        <f>VLOOKUP(C805,HABITATS!$F$2:$G$13,2,FALSE)</f>
        <v>Tidal flats &amp; Rocky Intertidal</v>
      </c>
      <c r="E805" s="1" t="str">
        <f t="shared" si="22"/>
        <v>Tidal flats &amp; Rocky IntertidalACTIVITY CATEGORY 9 81</v>
      </c>
      <c r="F805" s="3">
        <f>VLOOKUP($B805,'TIDAL FLATS &amp; ROCKY INTERTIDAL'!$B$15:$I$124,F$1,FALSE)</f>
        <v>0</v>
      </c>
      <c r="G805" s="3">
        <f>VLOOKUP($B805,'TIDAL FLATS &amp; ROCKY INTERTIDAL'!$B$15:$I$124,G$1,FALSE)</f>
        <v>0</v>
      </c>
      <c r="H805" s="3">
        <f>VLOOKUP($B805,'TIDAL FLATS &amp; ROCKY INTERTIDAL'!$B$15:$I$124,H$1,FALSE)</f>
        <v>0</v>
      </c>
      <c r="I805" s="3">
        <f>VLOOKUP($B805,'TIDAL FLATS &amp; ROCKY INTERTIDAL'!$B$15:$I$124,I$1,FALSE)</f>
        <v>0</v>
      </c>
      <c r="J805" s="3">
        <f>VLOOKUP($B805,'TIDAL FLATS &amp; ROCKY INTERTIDAL'!$B$15:$I$124,J$1,FALSE)</f>
        <v>0</v>
      </c>
      <c r="K805" s="3">
        <f>VLOOKUP($B805,'TIDAL FLATS &amp; ROCKY INTERTIDAL'!$B$15:$I$124,K$1,FALSE)</f>
        <v>0</v>
      </c>
      <c r="L805" s="3" t="str">
        <f>VLOOKUP($B805,'TIDAL FLATS &amp; ROCKY INTERTIDAL'!$B$15:$I$124,L$1,FALSE)</f>
        <v/>
      </c>
    </row>
    <row r="806" spans="1:12" ht="15.75" customHeight="1">
      <c r="A806">
        <f t="shared" si="23"/>
        <v>81</v>
      </c>
      <c r="B806" t="str">
        <f>VLOOKUP(A806,ACTIVITIES!$B$2:$C$110,2,FALSE)</f>
        <v>ACTIVITY CATEGORY 9 81</v>
      </c>
      <c r="C806" s="1">
        <v>4</v>
      </c>
      <c r="D806" s="1" t="str">
        <f>VLOOKUP(C806,HABITATS!$F$2:$G$13,2,FALSE)</f>
        <v>Marshes</v>
      </c>
      <c r="E806" s="1" t="str">
        <f t="shared" si="22"/>
        <v>MarshesACTIVITY CATEGORY 9 81</v>
      </c>
      <c r="F806" s="3">
        <f>VLOOKUP($B806,MARSHES!$B$15:$I$124,F$1,FALSE)</f>
        <v>0</v>
      </c>
      <c r="G806" s="3">
        <f>VLOOKUP($B806,MARSHES!$B$15:$I$124,G$1,FALSE)</f>
        <v>0</v>
      </c>
      <c r="H806" s="3">
        <f>VLOOKUP($B806,MARSHES!$B$15:$I$124,H$1,FALSE)</f>
        <v>0</v>
      </c>
      <c r="I806" s="3">
        <f>VLOOKUP($B806,MARSHES!$B$15:$I$124,I$1,FALSE)</f>
        <v>0</v>
      </c>
      <c r="J806" s="3">
        <f>VLOOKUP($B806,MARSHES!$B$15:$I$124,J$1,FALSE)</f>
        <v>0</v>
      </c>
      <c r="K806" s="3">
        <f>VLOOKUP($B806,MARSHES!$B$15:$I$124,K$1,FALSE)</f>
        <v>0</v>
      </c>
      <c r="L806" s="3" t="str">
        <f>VLOOKUP($B806,MARSHES!$B$15:$I$124,L$1,FALSE)</f>
        <v/>
      </c>
    </row>
    <row r="807" spans="1:12" ht="15.75" customHeight="1">
      <c r="A807">
        <f t="shared" si="23"/>
        <v>81</v>
      </c>
      <c r="B807" t="str">
        <f>VLOOKUP(A807,ACTIVITIES!$B$2:$C$110,2,FALSE)</f>
        <v>ACTIVITY CATEGORY 9 81</v>
      </c>
      <c r="C807" s="1">
        <v>5</v>
      </c>
      <c r="D807" s="1" t="str">
        <f>VLOOKUP(C807,HABITATS!$F$2:$G$13,2,FALSE)</f>
        <v>Submersed Habitats</v>
      </c>
      <c r="E807" s="1" t="str">
        <f t="shared" si="22"/>
        <v>Submersed HabitatsACTIVITY CATEGORY 9 81</v>
      </c>
      <c r="F807" s="3">
        <f>VLOOKUP($B807,'SUBMERSED HABITATS'!$B$15:$I$124,F$1,FALSE)</f>
        <v>0</v>
      </c>
      <c r="G807" s="3">
        <f>VLOOKUP($B807,'SUBMERSED HABITATS'!$B$15:$I$124,G$1,FALSE)</f>
        <v>0</v>
      </c>
      <c r="H807" s="3">
        <f>VLOOKUP($B807,'SUBMERSED HABITATS'!$B$15:$I$124,H$1,FALSE)</f>
        <v>0</v>
      </c>
      <c r="I807" s="3">
        <f>VLOOKUP($B807,'SUBMERSED HABITATS'!$B$15:$I$124,I$1,FALSE)</f>
        <v>0</v>
      </c>
      <c r="J807" s="3">
        <f>VLOOKUP($B807,'SUBMERSED HABITATS'!$B$15:$I$124,J$1,FALSE)</f>
        <v>0</v>
      </c>
      <c r="K807" s="3">
        <f>VLOOKUP($B807,'SUBMERSED HABITATS'!$B$15:$I$124,K$1,FALSE)</f>
        <v>0</v>
      </c>
      <c r="L807" s="3" t="str">
        <f>VLOOKUP($B807,'SUBMERSED HABITATS'!$B$15:$I$124,L$1,FALSE)</f>
        <v/>
      </c>
    </row>
    <row r="808" spans="1:12" ht="15.75" customHeight="1">
      <c r="A808">
        <f t="shared" si="23"/>
        <v>81</v>
      </c>
      <c r="B808" t="str">
        <f>VLOOKUP(A808,ACTIVITIES!$B$2:$C$110,2,FALSE)</f>
        <v>ACTIVITY CATEGORY 9 81</v>
      </c>
      <c r="C808" s="1">
        <v>6</v>
      </c>
      <c r="D808" s="1" t="str">
        <f>VLOOKUP(C808,HABITATS!$F$2:$G$13,2,FALSE)</f>
        <v>HABITATS COMPLEX 6</v>
      </c>
      <c r="E808" s="1" t="str">
        <f t="shared" si="22"/>
        <v>HABITATS COMPLEX 6ACTIVITY CATEGORY 9 81</v>
      </c>
      <c r="F808" s="3">
        <f>VLOOKUP($B808,'HABITATS COMPLEX 6'!$B$15:$I$124,F$1,FALSE)</f>
        <v>0</v>
      </c>
      <c r="G808" s="3">
        <f>VLOOKUP($B808,'HABITATS COMPLEX 6'!$B$15:$I$124,G$1,FALSE)</f>
        <v>0</v>
      </c>
      <c r="H808" s="3">
        <f>VLOOKUP($B808,'HABITATS COMPLEX 6'!$B$15:$I$124,H$1,FALSE)</f>
        <v>0</v>
      </c>
      <c r="I808" s="3">
        <f>VLOOKUP($B808,'HABITATS COMPLEX 6'!$B$15:$I$124,I$1,FALSE)</f>
        <v>0</v>
      </c>
      <c r="J808" s="3">
        <f>VLOOKUP($B808,'HABITATS COMPLEX 6'!$B$15:$I$124,J$1,FALSE)</f>
        <v>0</v>
      </c>
      <c r="K808" s="3">
        <f>VLOOKUP($B808,'HABITATS COMPLEX 6'!$B$15:$I$124,K$1,FALSE)</f>
        <v>0</v>
      </c>
      <c r="L808" s="3" t="str">
        <f>VLOOKUP($B808,'HABITATS COMPLEX 6'!$B$15:$I$124,L$1,FALSE)</f>
        <v/>
      </c>
    </row>
    <row r="809" spans="1:12" ht="15.75" customHeight="1">
      <c r="A809">
        <f t="shared" si="23"/>
        <v>81</v>
      </c>
      <c r="B809" t="str">
        <f>VLOOKUP(A809,ACTIVITIES!$B$2:$C$110,2,FALSE)</f>
        <v>ACTIVITY CATEGORY 9 81</v>
      </c>
      <c r="C809" s="1">
        <v>7</v>
      </c>
      <c r="D809" s="1" t="str">
        <f>VLOOKUP(C809,HABITATS!$F$2:$G$13,2,FALSE)</f>
        <v>HABITATS COMPLEX 7</v>
      </c>
      <c r="E809" s="1" t="str">
        <f t="shared" si="22"/>
        <v>HABITATS COMPLEX 7ACTIVITY CATEGORY 9 81</v>
      </c>
      <c r="F809" s="3">
        <f>VLOOKUP($B809,'HABITATS COMPLEX 7'!$B$15:$I$124,F$1,FALSE)</f>
        <v>0</v>
      </c>
      <c r="G809" s="3">
        <f>VLOOKUP($B809,'HABITATS COMPLEX 7'!$B$15:$I$124,G$1,FALSE)</f>
        <v>0</v>
      </c>
      <c r="H809" s="3">
        <f>VLOOKUP($B809,'HABITATS COMPLEX 7'!$B$15:$I$124,H$1,FALSE)</f>
        <v>0</v>
      </c>
      <c r="I809" s="3">
        <f>VLOOKUP($B809,'HABITATS COMPLEX 7'!$B$15:$I$124,I$1,FALSE)</f>
        <v>0</v>
      </c>
      <c r="J809" s="3">
        <f>VLOOKUP($B809,'HABITATS COMPLEX 7'!$B$15:$I$124,J$1,FALSE)</f>
        <v>0</v>
      </c>
      <c r="K809" s="3">
        <f>VLOOKUP($B809,'HABITATS COMPLEX 7'!$B$15:$I$124,K$1,FALSE)</f>
        <v>0</v>
      </c>
      <c r="L809" s="3" t="str">
        <f>VLOOKUP($B809,'HABITATS COMPLEX 7'!$B$15:$I$124,L$1,FALSE)</f>
        <v/>
      </c>
    </row>
    <row r="810" spans="1:12" ht="15.75" customHeight="1">
      <c r="A810">
        <f t="shared" si="23"/>
        <v>81</v>
      </c>
      <c r="B810" t="str">
        <f>VLOOKUP(A810,ACTIVITIES!$B$2:$C$110,2,FALSE)</f>
        <v>ACTIVITY CATEGORY 9 81</v>
      </c>
      <c r="C810" s="1">
        <v>8</v>
      </c>
      <c r="D810" s="1" t="str">
        <f>VLOOKUP(C810,HABITATS!$F$2:$G$13,2,FALSE)</f>
        <v>HABITATS COMPLEX 8</v>
      </c>
      <c r="E810" s="1" t="str">
        <f t="shared" si="22"/>
        <v>HABITATS COMPLEX 8ACTIVITY CATEGORY 9 81</v>
      </c>
      <c r="F810" s="3">
        <f>VLOOKUP($B810,'HABITATS COMPLEX 8'!$B$15:$I$124,F$1,FALSE)</f>
        <v>0</v>
      </c>
      <c r="G810" s="3">
        <f>VLOOKUP($B810,'HABITATS COMPLEX 8'!$B$15:$I$124,G$1,FALSE)</f>
        <v>0</v>
      </c>
      <c r="H810" s="3">
        <f>VLOOKUP($B810,'HABITATS COMPLEX 8'!$B$15:$I$124,H$1,FALSE)</f>
        <v>0</v>
      </c>
      <c r="I810" s="3">
        <f>VLOOKUP($B810,'HABITATS COMPLEX 8'!$B$15:$I$124,I$1,FALSE)</f>
        <v>0</v>
      </c>
      <c r="J810" s="3">
        <f>VLOOKUP($B810,'HABITATS COMPLEX 8'!$B$15:$I$124,J$1,FALSE)</f>
        <v>0</v>
      </c>
      <c r="K810" s="3">
        <f>VLOOKUP($B810,'HABITATS COMPLEX 8'!$B$15:$I$124,K$1,FALSE)</f>
        <v>0</v>
      </c>
      <c r="L810" s="3" t="str">
        <f>VLOOKUP($B810,'HABITATS COMPLEX 8'!$B$15:$I$124,L$1,FALSE)</f>
        <v/>
      </c>
    </row>
    <row r="811" spans="1:12" ht="15.75" customHeight="1">
      <c r="A811">
        <f t="shared" si="23"/>
        <v>81</v>
      </c>
      <c r="B811" t="str">
        <f>VLOOKUP(A811,ACTIVITIES!$B$2:$C$110,2,FALSE)</f>
        <v>ACTIVITY CATEGORY 9 81</v>
      </c>
      <c r="C811" s="1">
        <v>9</v>
      </c>
      <c r="D811" s="1" t="str">
        <f>VLOOKUP(C811,HABITATS!$F$2:$G$13,2,FALSE)</f>
        <v>HABITATS COMPLEX 9</v>
      </c>
      <c r="E811" s="1" t="str">
        <f t="shared" si="22"/>
        <v>HABITATS COMPLEX 9ACTIVITY CATEGORY 9 81</v>
      </c>
      <c r="F811" s="3">
        <f>VLOOKUP($B811,'HABITATS COMPLEX 9'!$B$15:$I$124,F$1,FALSE)</f>
        <v>0</v>
      </c>
      <c r="G811" s="3">
        <f>VLOOKUP($B811,'HABITATS COMPLEX 9'!$B$15:$I$124,G$1,FALSE)</f>
        <v>0</v>
      </c>
      <c r="H811" s="3">
        <f>VLOOKUP($B811,'HABITATS COMPLEX 9'!$B$15:$I$124,H$1,FALSE)</f>
        <v>0</v>
      </c>
      <c r="I811" s="3">
        <f>VLOOKUP($B811,'HABITATS COMPLEX 9'!$B$15:$I$124,I$1,FALSE)</f>
        <v>0</v>
      </c>
      <c r="J811" s="3">
        <f>VLOOKUP($B811,'HABITATS COMPLEX 9'!$B$15:$I$124,J$1,FALSE)</f>
        <v>0</v>
      </c>
      <c r="K811" s="3">
        <f>VLOOKUP($B811,'HABITATS COMPLEX 9'!$B$15:$I$124,K$1,FALSE)</f>
        <v>0</v>
      </c>
      <c r="L811" s="3" t="str">
        <f>VLOOKUP($B811,'HABITATS COMPLEX 9'!$B$15:$I$124,L$1,FALSE)</f>
        <v/>
      </c>
    </row>
    <row r="812" spans="1:12" ht="15.75" customHeight="1">
      <c r="A812">
        <f t="shared" si="23"/>
        <v>81</v>
      </c>
      <c r="B812" t="str">
        <f>VLOOKUP(A812,ACTIVITIES!$B$2:$C$110,2,FALSE)</f>
        <v>ACTIVITY CATEGORY 9 81</v>
      </c>
      <c r="C812" s="1">
        <v>10</v>
      </c>
      <c r="D812" s="1" t="str">
        <f>VLOOKUP(C812,HABITATS!$F$2:$G$13,2,FALSE)</f>
        <v>HABITATS COMPLEX 10</v>
      </c>
      <c r="E812" s="1" t="str">
        <f t="shared" si="22"/>
        <v>HABITATS COMPLEX 10ACTIVITY CATEGORY 9 81</v>
      </c>
      <c r="F812" s="3">
        <f>VLOOKUP($B812,'HABITATS COMPLEX 10'!$B$15:$I$124,F$1,FALSE)</f>
        <v>0</v>
      </c>
      <c r="G812" s="3">
        <f>VLOOKUP($B812,'HABITATS COMPLEX 10'!$B$15:$I$124,G$1,FALSE)</f>
        <v>0</v>
      </c>
      <c r="H812" s="3">
        <f>VLOOKUP($B812,'HABITATS COMPLEX 10'!$B$15:$I$124,H$1,FALSE)</f>
        <v>0</v>
      </c>
      <c r="I812" s="3">
        <f>VLOOKUP($B812,'HABITATS COMPLEX 10'!$B$15:$I$124,I$1,FALSE)</f>
        <v>0</v>
      </c>
      <c r="J812" s="3">
        <f>VLOOKUP($B812,'HABITATS COMPLEX 10'!$B$15:$I$124,J$1,FALSE)</f>
        <v>0</v>
      </c>
      <c r="K812" s="3">
        <f>VLOOKUP($B812,'HABITATS COMPLEX 10'!$B$15:$I$124,K$1,FALSE)</f>
        <v>0</v>
      </c>
      <c r="L812" s="3" t="str">
        <f>VLOOKUP($B812,'HABITATS COMPLEX 10'!$B$15:$I$124,L$1,FALSE)</f>
        <v/>
      </c>
    </row>
    <row r="813" spans="1:12" ht="15.75" customHeight="1">
      <c r="A813">
        <f t="shared" si="23"/>
        <v>82</v>
      </c>
      <c r="B813" t="str">
        <f>VLOOKUP(A813,ACTIVITIES!$B$2:$C$110,2,FALSE)</f>
        <v>ACTIVITY CATEGORY 9 82</v>
      </c>
      <c r="C813" s="1">
        <v>1</v>
      </c>
      <c r="D813" s="1" t="str">
        <f>VLOOKUP(C813,HABITATS!$F$2:$G$13,2,FALSE)</f>
        <v>Coastal Uplands</v>
      </c>
      <c r="E813" s="1" t="str">
        <f t="shared" si="22"/>
        <v>Coastal UplandsACTIVITY CATEGORY 9 82</v>
      </c>
      <c r="F813" s="3">
        <f>VLOOKUP($B813,'COASTAL UPLANDS'!$B$15:$I$124,F$1,FALSE)</f>
        <v>0</v>
      </c>
      <c r="G813" s="3">
        <f>VLOOKUP($B813,'COASTAL UPLANDS'!$B$15:$I$124,G$1,FALSE)</f>
        <v>0</v>
      </c>
      <c r="H813" s="3">
        <f>VLOOKUP($B813,'COASTAL UPLANDS'!$B$15:$I$124,H$1,FALSE)</f>
        <v>0</v>
      </c>
      <c r="I813" s="3">
        <f>VLOOKUP($B813,'COASTAL UPLANDS'!$B$15:$I$124,I$1,FALSE)</f>
        <v>0</v>
      </c>
      <c r="J813" s="3">
        <f>VLOOKUP($B813,'COASTAL UPLANDS'!$B$15:$I$124,J$1,FALSE)</f>
        <v>0</v>
      </c>
      <c r="K813" s="3">
        <f>VLOOKUP($B813,'COASTAL UPLANDS'!$B$15:$I$124,K$1,FALSE)</f>
        <v>0</v>
      </c>
      <c r="L813" s="3" t="str">
        <f>VLOOKUP($B813,'COASTAL UPLANDS'!$B$15:$I$124,L$1,FALSE)</f>
        <v/>
      </c>
    </row>
    <row r="814" spans="1:12" ht="15.75" customHeight="1">
      <c r="A814">
        <f t="shared" si="23"/>
        <v>82</v>
      </c>
      <c r="B814" t="str">
        <f>VLOOKUP(A814,ACTIVITIES!$B$2:$C$110,2,FALSE)</f>
        <v>ACTIVITY CATEGORY 9 82</v>
      </c>
      <c r="C814" s="1">
        <v>2</v>
      </c>
      <c r="D814" s="1" t="str">
        <f>VLOOKUP(C814,HABITATS!$F$2:$G$13,2,FALSE)</f>
        <v>Beaches &amp; Dunes</v>
      </c>
      <c r="E814" s="1" t="str">
        <f t="shared" si="22"/>
        <v>Beaches &amp; DunesACTIVITY CATEGORY 9 82</v>
      </c>
      <c r="F814" s="3">
        <f>VLOOKUP($B814,'BEACHES &amp; DUNES'!$B$15:$I$124,F$1,FALSE)</f>
        <v>0</v>
      </c>
      <c r="G814" s="3">
        <f>VLOOKUP($B814,'BEACHES &amp; DUNES'!$B$15:$I$124,G$1,FALSE)</f>
        <v>0</v>
      </c>
      <c r="H814" s="3">
        <f>VLOOKUP($B814,'BEACHES &amp; DUNES'!$B$15:$I$124,H$1,FALSE)</f>
        <v>0</v>
      </c>
      <c r="I814" s="3">
        <f>VLOOKUP($B814,'BEACHES &amp; DUNES'!$B$15:$I$124,I$1,FALSE)</f>
        <v>0</v>
      </c>
      <c r="J814" s="3">
        <f>VLOOKUP($B814,'BEACHES &amp; DUNES'!$B$15:$I$124,J$1,FALSE)</f>
        <v>0</v>
      </c>
      <c r="K814" s="3">
        <f>VLOOKUP($B814,'BEACHES &amp; DUNES'!$B$15:$I$124,K$1,FALSE)</f>
        <v>0</v>
      </c>
      <c r="L814" s="3" t="str">
        <f>VLOOKUP($B814,'BEACHES &amp; DUNES'!$B$15:$I$124,L$1,FALSE)</f>
        <v/>
      </c>
    </row>
    <row r="815" spans="1:12" ht="15.75" customHeight="1">
      <c r="A815">
        <f t="shared" si="23"/>
        <v>82</v>
      </c>
      <c r="B815" t="str">
        <f>VLOOKUP(A815,ACTIVITIES!$B$2:$C$110,2,FALSE)</f>
        <v>ACTIVITY CATEGORY 9 82</v>
      </c>
      <c r="C815" s="1">
        <v>3</v>
      </c>
      <c r="D815" s="1" t="str">
        <f>VLOOKUP(C815,HABITATS!$F$2:$G$13,2,FALSE)</f>
        <v>Tidal flats &amp; Rocky Intertidal</v>
      </c>
      <c r="E815" s="1" t="str">
        <f t="shared" si="22"/>
        <v>Tidal flats &amp; Rocky IntertidalACTIVITY CATEGORY 9 82</v>
      </c>
      <c r="F815" s="3">
        <f>VLOOKUP($B815,'TIDAL FLATS &amp; ROCKY INTERTIDAL'!$B$15:$I$124,F$1,FALSE)</f>
        <v>0</v>
      </c>
      <c r="G815" s="3">
        <f>VLOOKUP($B815,'TIDAL FLATS &amp; ROCKY INTERTIDAL'!$B$15:$I$124,G$1,FALSE)</f>
        <v>0</v>
      </c>
      <c r="H815" s="3">
        <f>VLOOKUP($B815,'TIDAL FLATS &amp; ROCKY INTERTIDAL'!$B$15:$I$124,H$1,FALSE)</f>
        <v>0</v>
      </c>
      <c r="I815" s="3">
        <f>VLOOKUP($B815,'TIDAL FLATS &amp; ROCKY INTERTIDAL'!$B$15:$I$124,I$1,FALSE)</f>
        <v>0</v>
      </c>
      <c r="J815" s="3">
        <f>VLOOKUP($B815,'TIDAL FLATS &amp; ROCKY INTERTIDAL'!$B$15:$I$124,J$1,FALSE)</f>
        <v>0</v>
      </c>
      <c r="K815" s="3">
        <f>VLOOKUP($B815,'TIDAL FLATS &amp; ROCKY INTERTIDAL'!$B$15:$I$124,K$1,FALSE)</f>
        <v>0</v>
      </c>
      <c r="L815" s="3" t="str">
        <f>VLOOKUP($B815,'TIDAL FLATS &amp; ROCKY INTERTIDAL'!$B$15:$I$124,L$1,FALSE)</f>
        <v/>
      </c>
    </row>
    <row r="816" spans="1:12" ht="15.75" customHeight="1">
      <c r="A816">
        <f t="shared" si="23"/>
        <v>82</v>
      </c>
      <c r="B816" t="str">
        <f>VLOOKUP(A816,ACTIVITIES!$B$2:$C$110,2,FALSE)</f>
        <v>ACTIVITY CATEGORY 9 82</v>
      </c>
      <c r="C816" s="1">
        <v>4</v>
      </c>
      <c r="D816" s="1" t="str">
        <f>VLOOKUP(C816,HABITATS!$F$2:$G$13,2,FALSE)</f>
        <v>Marshes</v>
      </c>
      <c r="E816" s="1" t="str">
        <f t="shared" si="22"/>
        <v>MarshesACTIVITY CATEGORY 9 82</v>
      </c>
      <c r="F816" s="3">
        <f>VLOOKUP($B816,MARSHES!$B$15:$I$124,F$1,FALSE)</f>
        <v>0</v>
      </c>
      <c r="G816" s="3">
        <f>VLOOKUP($B816,MARSHES!$B$15:$I$124,G$1,FALSE)</f>
        <v>0</v>
      </c>
      <c r="H816" s="3">
        <f>VLOOKUP($B816,MARSHES!$B$15:$I$124,H$1,FALSE)</f>
        <v>0</v>
      </c>
      <c r="I816" s="3">
        <f>VLOOKUP($B816,MARSHES!$B$15:$I$124,I$1,FALSE)</f>
        <v>0</v>
      </c>
      <c r="J816" s="3">
        <f>VLOOKUP($B816,MARSHES!$B$15:$I$124,J$1,FALSE)</f>
        <v>0</v>
      </c>
      <c r="K816" s="3">
        <f>VLOOKUP($B816,MARSHES!$B$15:$I$124,K$1,FALSE)</f>
        <v>0</v>
      </c>
      <c r="L816" s="3" t="str">
        <f>VLOOKUP($B816,MARSHES!$B$15:$I$124,L$1,FALSE)</f>
        <v/>
      </c>
    </row>
    <row r="817" spans="1:12" ht="15.75" customHeight="1">
      <c r="A817">
        <f t="shared" si="23"/>
        <v>82</v>
      </c>
      <c r="B817" t="str">
        <f>VLOOKUP(A817,ACTIVITIES!$B$2:$C$110,2,FALSE)</f>
        <v>ACTIVITY CATEGORY 9 82</v>
      </c>
      <c r="C817" s="1">
        <v>5</v>
      </c>
      <c r="D817" s="1" t="str">
        <f>VLOOKUP(C817,HABITATS!$F$2:$G$13,2,FALSE)</f>
        <v>Submersed Habitats</v>
      </c>
      <c r="E817" s="1" t="str">
        <f t="shared" si="22"/>
        <v>Submersed HabitatsACTIVITY CATEGORY 9 82</v>
      </c>
      <c r="F817" s="3">
        <f>VLOOKUP($B817,'SUBMERSED HABITATS'!$B$15:$I$124,F$1,FALSE)</f>
        <v>0</v>
      </c>
      <c r="G817" s="3">
        <f>VLOOKUP($B817,'SUBMERSED HABITATS'!$B$15:$I$124,G$1,FALSE)</f>
        <v>0</v>
      </c>
      <c r="H817" s="3">
        <f>VLOOKUP($B817,'SUBMERSED HABITATS'!$B$15:$I$124,H$1,FALSE)</f>
        <v>0</v>
      </c>
      <c r="I817" s="3">
        <f>VLOOKUP($B817,'SUBMERSED HABITATS'!$B$15:$I$124,I$1,FALSE)</f>
        <v>0</v>
      </c>
      <c r="J817" s="3">
        <f>VLOOKUP($B817,'SUBMERSED HABITATS'!$B$15:$I$124,J$1,FALSE)</f>
        <v>0</v>
      </c>
      <c r="K817" s="3">
        <f>VLOOKUP($B817,'SUBMERSED HABITATS'!$B$15:$I$124,K$1,FALSE)</f>
        <v>0</v>
      </c>
      <c r="L817" s="3" t="str">
        <f>VLOOKUP($B817,'SUBMERSED HABITATS'!$B$15:$I$124,L$1,FALSE)</f>
        <v/>
      </c>
    </row>
    <row r="818" spans="1:12" ht="15.75" customHeight="1">
      <c r="A818">
        <f t="shared" si="23"/>
        <v>82</v>
      </c>
      <c r="B818" t="str">
        <f>VLOOKUP(A818,ACTIVITIES!$B$2:$C$110,2,FALSE)</f>
        <v>ACTIVITY CATEGORY 9 82</v>
      </c>
      <c r="C818" s="1">
        <v>6</v>
      </c>
      <c r="D818" s="1" t="str">
        <f>VLOOKUP(C818,HABITATS!$F$2:$G$13,2,FALSE)</f>
        <v>HABITATS COMPLEX 6</v>
      </c>
      <c r="E818" s="1" t="str">
        <f t="shared" si="22"/>
        <v>HABITATS COMPLEX 6ACTIVITY CATEGORY 9 82</v>
      </c>
      <c r="F818" s="3">
        <f>VLOOKUP($B818,'HABITATS COMPLEX 6'!$B$15:$I$124,F$1,FALSE)</f>
        <v>0</v>
      </c>
      <c r="G818" s="3">
        <f>VLOOKUP($B818,'HABITATS COMPLEX 6'!$B$15:$I$124,G$1,FALSE)</f>
        <v>0</v>
      </c>
      <c r="H818" s="3">
        <f>VLOOKUP($B818,'HABITATS COMPLEX 6'!$B$15:$I$124,H$1,FALSE)</f>
        <v>0</v>
      </c>
      <c r="I818" s="3">
        <f>VLOOKUP($B818,'HABITATS COMPLEX 6'!$B$15:$I$124,I$1,FALSE)</f>
        <v>0</v>
      </c>
      <c r="J818" s="3">
        <f>VLOOKUP($B818,'HABITATS COMPLEX 6'!$B$15:$I$124,J$1,FALSE)</f>
        <v>0</v>
      </c>
      <c r="K818" s="3">
        <f>VLOOKUP($B818,'HABITATS COMPLEX 6'!$B$15:$I$124,K$1,FALSE)</f>
        <v>0</v>
      </c>
      <c r="L818" s="3" t="str">
        <f>VLOOKUP($B818,'HABITATS COMPLEX 6'!$B$15:$I$124,L$1,FALSE)</f>
        <v/>
      </c>
    </row>
    <row r="819" spans="1:12" ht="15.75" customHeight="1">
      <c r="A819">
        <f t="shared" si="23"/>
        <v>82</v>
      </c>
      <c r="B819" t="str">
        <f>VLOOKUP(A819,ACTIVITIES!$B$2:$C$110,2,FALSE)</f>
        <v>ACTIVITY CATEGORY 9 82</v>
      </c>
      <c r="C819" s="1">
        <v>7</v>
      </c>
      <c r="D819" s="1" t="str">
        <f>VLOOKUP(C819,HABITATS!$F$2:$G$13,2,FALSE)</f>
        <v>HABITATS COMPLEX 7</v>
      </c>
      <c r="E819" s="1" t="str">
        <f t="shared" si="22"/>
        <v>HABITATS COMPLEX 7ACTIVITY CATEGORY 9 82</v>
      </c>
      <c r="F819" s="3">
        <f>VLOOKUP($B819,'HABITATS COMPLEX 7'!$B$15:$I$124,F$1,FALSE)</f>
        <v>0</v>
      </c>
      <c r="G819" s="3">
        <f>VLOOKUP($B819,'HABITATS COMPLEX 7'!$B$15:$I$124,G$1,FALSE)</f>
        <v>0</v>
      </c>
      <c r="H819" s="3">
        <f>VLOOKUP($B819,'HABITATS COMPLEX 7'!$B$15:$I$124,H$1,FALSE)</f>
        <v>0</v>
      </c>
      <c r="I819" s="3">
        <f>VLOOKUP($B819,'HABITATS COMPLEX 7'!$B$15:$I$124,I$1,FALSE)</f>
        <v>0</v>
      </c>
      <c r="J819" s="3">
        <f>VLOOKUP($B819,'HABITATS COMPLEX 7'!$B$15:$I$124,J$1,FALSE)</f>
        <v>0</v>
      </c>
      <c r="K819" s="3">
        <f>VLOOKUP($B819,'HABITATS COMPLEX 7'!$B$15:$I$124,K$1,FALSE)</f>
        <v>0</v>
      </c>
      <c r="L819" s="3" t="str">
        <f>VLOOKUP($B819,'HABITATS COMPLEX 7'!$B$15:$I$124,L$1,FALSE)</f>
        <v/>
      </c>
    </row>
    <row r="820" spans="1:12" ht="15.75" customHeight="1">
      <c r="A820">
        <f t="shared" si="23"/>
        <v>82</v>
      </c>
      <c r="B820" t="str">
        <f>VLOOKUP(A820,ACTIVITIES!$B$2:$C$110,2,FALSE)</f>
        <v>ACTIVITY CATEGORY 9 82</v>
      </c>
      <c r="C820" s="1">
        <v>8</v>
      </c>
      <c r="D820" s="1" t="str">
        <f>VLOOKUP(C820,HABITATS!$F$2:$G$13,2,FALSE)</f>
        <v>HABITATS COMPLEX 8</v>
      </c>
      <c r="E820" s="1" t="str">
        <f t="shared" si="22"/>
        <v>HABITATS COMPLEX 8ACTIVITY CATEGORY 9 82</v>
      </c>
      <c r="F820" s="3">
        <f>VLOOKUP($B820,'HABITATS COMPLEX 8'!$B$15:$I$124,F$1,FALSE)</f>
        <v>0</v>
      </c>
      <c r="G820" s="3">
        <f>VLOOKUP($B820,'HABITATS COMPLEX 8'!$B$15:$I$124,G$1,FALSE)</f>
        <v>0</v>
      </c>
      <c r="H820" s="3">
        <f>VLOOKUP($B820,'HABITATS COMPLEX 8'!$B$15:$I$124,H$1,FALSE)</f>
        <v>0</v>
      </c>
      <c r="I820" s="3">
        <f>VLOOKUP($B820,'HABITATS COMPLEX 8'!$B$15:$I$124,I$1,FALSE)</f>
        <v>0</v>
      </c>
      <c r="J820" s="3">
        <f>VLOOKUP($B820,'HABITATS COMPLEX 8'!$B$15:$I$124,J$1,FALSE)</f>
        <v>0</v>
      </c>
      <c r="K820" s="3">
        <f>VLOOKUP($B820,'HABITATS COMPLEX 8'!$B$15:$I$124,K$1,FALSE)</f>
        <v>0</v>
      </c>
      <c r="L820" s="3" t="str">
        <f>VLOOKUP($B820,'HABITATS COMPLEX 8'!$B$15:$I$124,L$1,FALSE)</f>
        <v/>
      </c>
    </row>
    <row r="821" spans="1:12" ht="15.75" customHeight="1">
      <c r="A821">
        <f t="shared" si="23"/>
        <v>82</v>
      </c>
      <c r="B821" t="str">
        <f>VLOOKUP(A821,ACTIVITIES!$B$2:$C$110,2,FALSE)</f>
        <v>ACTIVITY CATEGORY 9 82</v>
      </c>
      <c r="C821" s="1">
        <v>9</v>
      </c>
      <c r="D821" s="1" t="str">
        <f>VLOOKUP(C821,HABITATS!$F$2:$G$13,2,FALSE)</f>
        <v>HABITATS COMPLEX 9</v>
      </c>
      <c r="E821" s="1" t="str">
        <f t="shared" ref="E821:E884" si="24">D821&amp;B821</f>
        <v>HABITATS COMPLEX 9ACTIVITY CATEGORY 9 82</v>
      </c>
      <c r="F821" s="3">
        <f>VLOOKUP($B821,'HABITATS COMPLEX 9'!$B$15:$I$124,F$1,FALSE)</f>
        <v>0</v>
      </c>
      <c r="G821" s="3">
        <f>VLOOKUP($B821,'HABITATS COMPLEX 9'!$B$15:$I$124,G$1,FALSE)</f>
        <v>0</v>
      </c>
      <c r="H821" s="3">
        <f>VLOOKUP($B821,'HABITATS COMPLEX 9'!$B$15:$I$124,H$1,FALSE)</f>
        <v>0</v>
      </c>
      <c r="I821" s="3">
        <f>VLOOKUP($B821,'HABITATS COMPLEX 9'!$B$15:$I$124,I$1,FALSE)</f>
        <v>0</v>
      </c>
      <c r="J821" s="3">
        <f>VLOOKUP($B821,'HABITATS COMPLEX 9'!$B$15:$I$124,J$1,FALSE)</f>
        <v>0</v>
      </c>
      <c r="K821" s="3">
        <f>VLOOKUP($B821,'HABITATS COMPLEX 9'!$B$15:$I$124,K$1,FALSE)</f>
        <v>0</v>
      </c>
      <c r="L821" s="3" t="str">
        <f>VLOOKUP($B821,'HABITATS COMPLEX 9'!$B$15:$I$124,L$1,FALSE)</f>
        <v/>
      </c>
    </row>
    <row r="822" spans="1:12" ht="15.75" customHeight="1">
      <c r="A822">
        <f t="shared" si="23"/>
        <v>82</v>
      </c>
      <c r="B822" t="str">
        <f>VLOOKUP(A822,ACTIVITIES!$B$2:$C$110,2,FALSE)</f>
        <v>ACTIVITY CATEGORY 9 82</v>
      </c>
      <c r="C822" s="1">
        <v>10</v>
      </c>
      <c r="D822" s="1" t="str">
        <f>VLOOKUP(C822,HABITATS!$F$2:$G$13,2,FALSE)</f>
        <v>HABITATS COMPLEX 10</v>
      </c>
      <c r="E822" s="1" t="str">
        <f t="shared" si="24"/>
        <v>HABITATS COMPLEX 10ACTIVITY CATEGORY 9 82</v>
      </c>
      <c r="F822" s="3">
        <f>VLOOKUP($B822,'HABITATS COMPLEX 10'!$B$15:$I$124,F$1,FALSE)</f>
        <v>0</v>
      </c>
      <c r="G822" s="3">
        <f>VLOOKUP($B822,'HABITATS COMPLEX 10'!$B$15:$I$124,G$1,FALSE)</f>
        <v>0</v>
      </c>
      <c r="H822" s="3">
        <f>VLOOKUP($B822,'HABITATS COMPLEX 10'!$B$15:$I$124,H$1,FALSE)</f>
        <v>0</v>
      </c>
      <c r="I822" s="3">
        <f>VLOOKUP($B822,'HABITATS COMPLEX 10'!$B$15:$I$124,I$1,FALSE)</f>
        <v>0</v>
      </c>
      <c r="J822" s="3">
        <f>VLOOKUP($B822,'HABITATS COMPLEX 10'!$B$15:$I$124,J$1,FALSE)</f>
        <v>0</v>
      </c>
      <c r="K822" s="3">
        <f>VLOOKUP($B822,'HABITATS COMPLEX 10'!$B$15:$I$124,K$1,FALSE)</f>
        <v>0</v>
      </c>
      <c r="L822" s="3" t="str">
        <f>VLOOKUP($B822,'HABITATS COMPLEX 10'!$B$15:$I$124,L$1,FALSE)</f>
        <v/>
      </c>
    </row>
    <row r="823" spans="1:12" ht="15.75" customHeight="1">
      <c r="A823">
        <f t="shared" si="23"/>
        <v>83</v>
      </c>
      <c r="B823" t="str">
        <f>VLOOKUP(A823,ACTIVITIES!$B$2:$C$110,2,FALSE)</f>
        <v>ACTIVITY CATEGORY 9 83</v>
      </c>
      <c r="C823" s="1">
        <v>1</v>
      </c>
      <c r="D823" s="1" t="str">
        <f>VLOOKUP(C823,HABITATS!$F$2:$G$13,2,FALSE)</f>
        <v>Coastal Uplands</v>
      </c>
      <c r="E823" s="1" t="str">
        <f t="shared" si="24"/>
        <v>Coastal UplandsACTIVITY CATEGORY 9 83</v>
      </c>
      <c r="F823" s="3">
        <f>VLOOKUP($B823,'COASTAL UPLANDS'!$B$15:$I$124,F$1,FALSE)</f>
        <v>0</v>
      </c>
      <c r="G823" s="3">
        <f>VLOOKUP($B823,'COASTAL UPLANDS'!$B$15:$I$124,G$1,FALSE)</f>
        <v>0</v>
      </c>
      <c r="H823" s="3">
        <f>VLOOKUP($B823,'COASTAL UPLANDS'!$B$15:$I$124,H$1,FALSE)</f>
        <v>0</v>
      </c>
      <c r="I823" s="3">
        <f>VLOOKUP($B823,'COASTAL UPLANDS'!$B$15:$I$124,I$1,FALSE)</f>
        <v>0</v>
      </c>
      <c r="J823" s="3">
        <f>VLOOKUP($B823,'COASTAL UPLANDS'!$B$15:$I$124,J$1,FALSE)</f>
        <v>0</v>
      </c>
      <c r="K823" s="3">
        <f>VLOOKUP($B823,'COASTAL UPLANDS'!$B$15:$I$124,K$1,FALSE)</f>
        <v>0</v>
      </c>
      <c r="L823" s="3" t="str">
        <f>VLOOKUP($B823,'COASTAL UPLANDS'!$B$15:$I$124,L$1,FALSE)</f>
        <v/>
      </c>
    </row>
    <row r="824" spans="1:12" ht="15.75" customHeight="1">
      <c r="A824">
        <f t="shared" si="23"/>
        <v>83</v>
      </c>
      <c r="B824" t="str">
        <f>VLOOKUP(A824,ACTIVITIES!$B$2:$C$110,2,FALSE)</f>
        <v>ACTIVITY CATEGORY 9 83</v>
      </c>
      <c r="C824" s="1">
        <v>2</v>
      </c>
      <c r="D824" s="1" t="str">
        <f>VLOOKUP(C824,HABITATS!$F$2:$G$13,2,FALSE)</f>
        <v>Beaches &amp; Dunes</v>
      </c>
      <c r="E824" s="1" t="str">
        <f t="shared" si="24"/>
        <v>Beaches &amp; DunesACTIVITY CATEGORY 9 83</v>
      </c>
      <c r="F824" s="3">
        <f>VLOOKUP($B824,'BEACHES &amp; DUNES'!$B$15:$I$124,F$1,FALSE)</f>
        <v>0</v>
      </c>
      <c r="G824" s="3">
        <f>VLOOKUP($B824,'BEACHES &amp; DUNES'!$B$15:$I$124,G$1,FALSE)</f>
        <v>0</v>
      </c>
      <c r="H824" s="3">
        <f>VLOOKUP($B824,'BEACHES &amp; DUNES'!$B$15:$I$124,H$1,FALSE)</f>
        <v>0</v>
      </c>
      <c r="I824" s="3">
        <f>VLOOKUP($B824,'BEACHES &amp; DUNES'!$B$15:$I$124,I$1,FALSE)</f>
        <v>0</v>
      </c>
      <c r="J824" s="3">
        <f>VLOOKUP($B824,'BEACHES &amp; DUNES'!$B$15:$I$124,J$1,FALSE)</f>
        <v>0</v>
      </c>
      <c r="K824" s="3">
        <f>VLOOKUP($B824,'BEACHES &amp; DUNES'!$B$15:$I$124,K$1,FALSE)</f>
        <v>0</v>
      </c>
      <c r="L824" s="3" t="str">
        <f>VLOOKUP($B824,'BEACHES &amp; DUNES'!$B$15:$I$124,L$1,FALSE)</f>
        <v/>
      </c>
    </row>
    <row r="825" spans="1:12" ht="15.75" customHeight="1">
      <c r="A825">
        <f t="shared" si="23"/>
        <v>83</v>
      </c>
      <c r="B825" t="str">
        <f>VLOOKUP(A825,ACTIVITIES!$B$2:$C$110,2,FALSE)</f>
        <v>ACTIVITY CATEGORY 9 83</v>
      </c>
      <c r="C825" s="1">
        <v>3</v>
      </c>
      <c r="D825" s="1" t="str">
        <f>VLOOKUP(C825,HABITATS!$F$2:$G$13,2,FALSE)</f>
        <v>Tidal flats &amp; Rocky Intertidal</v>
      </c>
      <c r="E825" s="1" t="str">
        <f t="shared" si="24"/>
        <v>Tidal flats &amp; Rocky IntertidalACTIVITY CATEGORY 9 83</v>
      </c>
      <c r="F825" s="3">
        <f>VLOOKUP($B825,'TIDAL FLATS &amp; ROCKY INTERTIDAL'!$B$15:$I$124,F$1,FALSE)</f>
        <v>0</v>
      </c>
      <c r="G825" s="3">
        <f>VLOOKUP($B825,'TIDAL FLATS &amp; ROCKY INTERTIDAL'!$B$15:$I$124,G$1,FALSE)</f>
        <v>0</v>
      </c>
      <c r="H825" s="3">
        <f>VLOOKUP($B825,'TIDAL FLATS &amp; ROCKY INTERTIDAL'!$B$15:$I$124,H$1,FALSE)</f>
        <v>0</v>
      </c>
      <c r="I825" s="3">
        <f>VLOOKUP($B825,'TIDAL FLATS &amp; ROCKY INTERTIDAL'!$B$15:$I$124,I$1,FALSE)</f>
        <v>0</v>
      </c>
      <c r="J825" s="3">
        <f>VLOOKUP($B825,'TIDAL FLATS &amp; ROCKY INTERTIDAL'!$B$15:$I$124,J$1,FALSE)</f>
        <v>0</v>
      </c>
      <c r="K825" s="3">
        <f>VLOOKUP($B825,'TIDAL FLATS &amp; ROCKY INTERTIDAL'!$B$15:$I$124,K$1,FALSE)</f>
        <v>0</v>
      </c>
      <c r="L825" s="3" t="str">
        <f>VLOOKUP($B825,'TIDAL FLATS &amp; ROCKY INTERTIDAL'!$B$15:$I$124,L$1,FALSE)</f>
        <v/>
      </c>
    </row>
    <row r="826" spans="1:12" ht="15.75" customHeight="1">
      <c r="A826">
        <f t="shared" si="23"/>
        <v>83</v>
      </c>
      <c r="B826" t="str">
        <f>VLOOKUP(A826,ACTIVITIES!$B$2:$C$110,2,FALSE)</f>
        <v>ACTIVITY CATEGORY 9 83</v>
      </c>
      <c r="C826" s="1">
        <v>4</v>
      </c>
      <c r="D826" s="1" t="str">
        <f>VLOOKUP(C826,HABITATS!$F$2:$G$13,2,FALSE)</f>
        <v>Marshes</v>
      </c>
      <c r="E826" s="1" t="str">
        <f t="shared" si="24"/>
        <v>MarshesACTIVITY CATEGORY 9 83</v>
      </c>
      <c r="F826" s="3">
        <f>VLOOKUP($B826,MARSHES!$B$15:$I$124,F$1,FALSE)</f>
        <v>0</v>
      </c>
      <c r="G826" s="3">
        <f>VLOOKUP($B826,MARSHES!$B$15:$I$124,G$1,FALSE)</f>
        <v>0</v>
      </c>
      <c r="H826" s="3">
        <f>VLOOKUP($B826,MARSHES!$B$15:$I$124,H$1,FALSE)</f>
        <v>0</v>
      </c>
      <c r="I826" s="3">
        <f>VLOOKUP($B826,MARSHES!$B$15:$I$124,I$1,FALSE)</f>
        <v>0</v>
      </c>
      <c r="J826" s="3">
        <f>VLOOKUP($B826,MARSHES!$B$15:$I$124,J$1,FALSE)</f>
        <v>0</v>
      </c>
      <c r="K826" s="3">
        <f>VLOOKUP($B826,MARSHES!$B$15:$I$124,K$1,FALSE)</f>
        <v>0</v>
      </c>
      <c r="L826" s="3" t="str">
        <f>VLOOKUP($B826,MARSHES!$B$15:$I$124,L$1,FALSE)</f>
        <v/>
      </c>
    </row>
    <row r="827" spans="1:12" ht="15.75" customHeight="1">
      <c r="A827">
        <f t="shared" si="23"/>
        <v>83</v>
      </c>
      <c r="B827" t="str">
        <f>VLOOKUP(A827,ACTIVITIES!$B$2:$C$110,2,FALSE)</f>
        <v>ACTIVITY CATEGORY 9 83</v>
      </c>
      <c r="C827" s="1">
        <v>5</v>
      </c>
      <c r="D827" s="1" t="str">
        <f>VLOOKUP(C827,HABITATS!$F$2:$G$13,2,FALSE)</f>
        <v>Submersed Habitats</v>
      </c>
      <c r="E827" s="1" t="str">
        <f t="shared" si="24"/>
        <v>Submersed HabitatsACTIVITY CATEGORY 9 83</v>
      </c>
      <c r="F827" s="3">
        <f>VLOOKUP($B827,'SUBMERSED HABITATS'!$B$15:$I$124,F$1,FALSE)</f>
        <v>0</v>
      </c>
      <c r="G827" s="3">
        <f>VLOOKUP($B827,'SUBMERSED HABITATS'!$B$15:$I$124,G$1,FALSE)</f>
        <v>0</v>
      </c>
      <c r="H827" s="3">
        <f>VLOOKUP($B827,'SUBMERSED HABITATS'!$B$15:$I$124,H$1,FALSE)</f>
        <v>0</v>
      </c>
      <c r="I827" s="3">
        <f>VLOOKUP($B827,'SUBMERSED HABITATS'!$B$15:$I$124,I$1,FALSE)</f>
        <v>0</v>
      </c>
      <c r="J827" s="3">
        <f>VLOOKUP($B827,'SUBMERSED HABITATS'!$B$15:$I$124,J$1,FALSE)</f>
        <v>0</v>
      </c>
      <c r="K827" s="3">
        <f>VLOOKUP($B827,'SUBMERSED HABITATS'!$B$15:$I$124,K$1,FALSE)</f>
        <v>0</v>
      </c>
      <c r="L827" s="3" t="str">
        <f>VLOOKUP($B827,'SUBMERSED HABITATS'!$B$15:$I$124,L$1,FALSE)</f>
        <v/>
      </c>
    </row>
    <row r="828" spans="1:12" ht="15.75" customHeight="1">
      <c r="A828">
        <f t="shared" si="23"/>
        <v>83</v>
      </c>
      <c r="B828" t="str">
        <f>VLOOKUP(A828,ACTIVITIES!$B$2:$C$110,2,FALSE)</f>
        <v>ACTIVITY CATEGORY 9 83</v>
      </c>
      <c r="C828" s="1">
        <v>6</v>
      </c>
      <c r="D828" s="1" t="str">
        <f>VLOOKUP(C828,HABITATS!$F$2:$G$13,2,FALSE)</f>
        <v>HABITATS COMPLEX 6</v>
      </c>
      <c r="E828" s="1" t="str">
        <f t="shared" si="24"/>
        <v>HABITATS COMPLEX 6ACTIVITY CATEGORY 9 83</v>
      </c>
      <c r="F828" s="3">
        <f>VLOOKUP($B828,'HABITATS COMPLEX 6'!$B$15:$I$124,F$1,FALSE)</f>
        <v>0</v>
      </c>
      <c r="G828" s="3">
        <f>VLOOKUP($B828,'HABITATS COMPLEX 6'!$B$15:$I$124,G$1,FALSE)</f>
        <v>0</v>
      </c>
      <c r="H828" s="3">
        <f>VLOOKUP($B828,'HABITATS COMPLEX 6'!$B$15:$I$124,H$1,FALSE)</f>
        <v>0</v>
      </c>
      <c r="I828" s="3">
        <f>VLOOKUP($B828,'HABITATS COMPLEX 6'!$B$15:$I$124,I$1,FALSE)</f>
        <v>0</v>
      </c>
      <c r="J828" s="3">
        <f>VLOOKUP($B828,'HABITATS COMPLEX 6'!$B$15:$I$124,J$1,FALSE)</f>
        <v>0</v>
      </c>
      <c r="K828" s="3">
        <f>VLOOKUP($B828,'HABITATS COMPLEX 6'!$B$15:$I$124,K$1,FALSE)</f>
        <v>0</v>
      </c>
      <c r="L828" s="3" t="str">
        <f>VLOOKUP($B828,'HABITATS COMPLEX 6'!$B$15:$I$124,L$1,FALSE)</f>
        <v/>
      </c>
    </row>
    <row r="829" spans="1:12" ht="15.75" customHeight="1">
      <c r="A829">
        <f t="shared" si="23"/>
        <v>83</v>
      </c>
      <c r="B829" t="str">
        <f>VLOOKUP(A829,ACTIVITIES!$B$2:$C$110,2,FALSE)</f>
        <v>ACTIVITY CATEGORY 9 83</v>
      </c>
      <c r="C829" s="1">
        <v>7</v>
      </c>
      <c r="D829" s="1" t="str">
        <f>VLOOKUP(C829,HABITATS!$F$2:$G$13,2,FALSE)</f>
        <v>HABITATS COMPLEX 7</v>
      </c>
      <c r="E829" s="1" t="str">
        <f t="shared" si="24"/>
        <v>HABITATS COMPLEX 7ACTIVITY CATEGORY 9 83</v>
      </c>
      <c r="F829" s="3">
        <f>VLOOKUP($B829,'HABITATS COMPLEX 7'!$B$15:$I$124,F$1,FALSE)</f>
        <v>0</v>
      </c>
      <c r="G829" s="3">
        <f>VLOOKUP($B829,'HABITATS COMPLEX 7'!$B$15:$I$124,G$1,FALSE)</f>
        <v>0</v>
      </c>
      <c r="H829" s="3">
        <f>VLOOKUP($B829,'HABITATS COMPLEX 7'!$B$15:$I$124,H$1,FALSE)</f>
        <v>0</v>
      </c>
      <c r="I829" s="3">
        <f>VLOOKUP($B829,'HABITATS COMPLEX 7'!$B$15:$I$124,I$1,FALSE)</f>
        <v>0</v>
      </c>
      <c r="J829" s="3">
        <f>VLOOKUP($B829,'HABITATS COMPLEX 7'!$B$15:$I$124,J$1,FALSE)</f>
        <v>0</v>
      </c>
      <c r="K829" s="3">
        <f>VLOOKUP($B829,'HABITATS COMPLEX 7'!$B$15:$I$124,K$1,FALSE)</f>
        <v>0</v>
      </c>
      <c r="L829" s="3" t="str">
        <f>VLOOKUP($B829,'HABITATS COMPLEX 7'!$B$15:$I$124,L$1,FALSE)</f>
        <v/>
      </c>
    </row>
    <row r="830" spans="1:12" ht="15.75" customHeight="1">
      <c r="A830">
        <f t="shared" si="23"/>
        <v>83</v>
      </c>
      <c r="B830" t="str">
        <f>VLOOKUP(A830,ACTIVITIES!$B$2:$C$110,2,FALSE)</f>
        <v>ACTIVITY CATEGORY 9 83</v>
      </c>
      <c r="C830" s="1">
        <v>8</v>
      </c>
      <c r="D830" s="1" t="str">
        <f>VLOOKUP(C830,HABITATS!$F$2:$G$13,2,FALSE)</f>
        <v>HABITATS COMPLEX 8</v>
      </c>
      <c r="E830" s="1" t="str">
        <f t="shared" si="24"/>
        <v>HABITATS COMPLEX 8ACTIVITY CATEGORY 9 83</v>
      </c>
      <c r="F830" s="3">
        <f>VLOOKUP($B830,'HABITATS COMPLEX 8'!$B$15:$I$124,F$1,FALSE)</f>
        <v>0</v>
      </c>
      <c r="G830" s="3">
        <f>VLOOKUP($B830,'HABITATS COMPLEX 8'!$B$15:$I$124,G$1,FALSE)</f>
        <v>0</v>
      </c>
      <c r="H830" s="3">
        <f>VLOOKUP($B830,'HABITATS COMPLEX 8'!$B$15:$I$124,H$1,FALSE)</f>
        <v>0</v>
      </c>
      <c r="I830" s="3">
        <f>VLOOKUP($B830,'HABITATS COMPLEX 8'!$B$15:$I$124,I$1,FALSE)</f>
        <v>0</v>
      </c>
      <c r="J830" s="3">
        <f>VLOOKUP($B830,'HABITATS COMPLEX 8'!$B$15:$I$124,J$1,FALSE)</f>
        <v>0</v>
      </c>
      <c r="K830" s="3">
        <f>VLOOKUP($B830,'HABITATS COMPLEX 8'!$B$15:$I$124,K$1,FALSE)</f>
        <v>0</v>
      </c>
      <c r="L830" s="3" t="str">
        <f>VLOOKUP($B830,'HABITATS COMPLEX 8'!$B$15:$I$124,L$1,FALSE)</f>
        <v/>
      </c>
    </row>
    <row r="831" spans="1:12" ht="15.75" customHeight="1">
      <c r="A831">
        <f t="shared" si="23"/>
        <v>83</v>
      </c>
      <c r="B831" t="str">
        <f>VLOOKUP(A831,ACTIVITIES!$B$2:$C$110,2,FALSE)</f>
        <v>ACTIVITY CATEGORY 9 83</v>
      </c>
      <c r="C831" s="1">
        <v>9</v>
      </c>
      <c r="D831" s="1" t="str">
        <f>VLOOKUP(C831,HABITATS!$F$2:$G$13,2,FALSE)</f>
        <v>HABITATS COMPLEX 9</v>
      </c>
      <c r="E831" s="1" t="str">
        <f t="shared" si="24"/>
        <v>HABITATS COMPLEX 9ACTIVITY CATEGORY 9 83</v>
      </c>
      <c r="F831" s="3">
        <f>VLOOKUP($B831,'HABITATS COMPLEX 9'!$B$15:$I$124,F$1,FALSE)</f>
        <v>0</v>
      </c>
      <c r="G831" s="3">
        <f>VLOOKUP($B831,'HABITATS COMPLEX 9'!$B$15:$I$124,G$1,FALSE)</f>
        <v>0</v>
      </c>
      <c r="H831" s="3">
        <f>VLOOKUP($B831,'HABITATS COMPLEX 9'!$B$15:$I$124,H$1,FALSE)</f>
        <v>0</v>
      </c>
      <c r="I831" s="3">
        <f>VLOOKUP($B831,'HABITATS COMPLEX 9'!$B$15:$I$124,I$1,FALSE)</f>
        <v>0</v>
      </c>
      <c r="J831" s="3">
        <f>VLOOKUP($B831,'HABITATS COMPLEX 9'!$B$15:$I$124,J$1,FALSE)</f>
        <v>0</v>
      </c>
      <c r="K831" s="3">
        <f>VLOOKUP($B831,'HABITATS COMPLEX 9'!$B$15:$I$124,K$1,FALSE)</f>
        <v>0</v>
      </c>
      <c r="L831" s="3" t="str">
        <f>VLOOKUP($B831,'HABITATS COMPLEX 9'!$B$15:$I$124,L$1,FALSE)</f>
        <v/>
      </c>
    </row>
    <row r="832" spans="1:12" ht="15.75" customHeight="1">
      <c r="A832">
        <f t="shared" si="23"/>
        <v>83</v>
      </c>
      <c r="B832" t="str">
        <f>VLOOKUP(A832,ACTIVITIES!$B$2:$C$110,2,FALSE)</f>
        <v>ACTIVITY CATEGORY 9 83</v>
      </c>
      <c r="C832" s="1">
        <v>10</v>
      </c>
      <c r="D832" s="1" t="str">
        <f>VLOOKUP(C832,HABITATS!$F$2:$G$13,2,FALSE)</f>
        <v>HABITATS COMPLEX 10</v>
      </c>
      <c r="E832" s="1" t="str">
        <f t="shared" si="24"/>
        <v>HABITATS COMPLEX 10ACTIVITY CATEGORY 9 83</v>
      </c>
      <c r="F832" s="3">
        <f>VLOOKUP($B832,'HABITATS COMPLEX 10'!$B$15:$I$124,F$1,FALSE)</f>
        <v>0</v>
      </c>
      <c r="G832" s="3">
        <f>VLOOKUP($B832,'HABITATS COMPLEX 10'!$B$15:$I$124,G$1,FALSE)</f>
        <v>0</v>
      </c>
      <c r="H832" s="3">
        <f>VLOOKUP($B832,'HABITATS COMPLEX 10'!$B$15:$I$124,H$1,FALSE)</f>
        <v>0</v>
      </c>
      <c r="I832" s="3">
        <f>VLOOKUP($B832,'HABITATS COMPLEX 10'!$B$15:$I$124,I$1,FALSE)</f>
        <v>0</v>
      </c>
      <c r="J832" s="3">
        <f>VLOOKUP($B832,'HABITATS COMPLEX 10'!$B$15:$I$124,J$1,FALSE)</f>
        <v>0</v>
      </c>
      <c r="K832" s="3">
        <f>VLOOKUP($B832,'HABITATS COMPLEX 10'!$B$15:$I$124,K$1,FALSE)</f>
        <v>0</v>
      </c>
      <c r="L832" s="3" t="str">
        <f>VLOOKUP($B832,'HABITATS COMPLEX 10'!$B$15:$I$124,L$1,FALSE)</f>
        <v/>
      </c>
    </row>
    <row r="833" spans="1:12" ht="15.75" customHeight="1">
      <c r="A833">
        <f t="shared" si="23"/>
        <v>84</v>
      </c>
      <c r="B833" t="str">
        <f>VLOOKUP(A833,ACTIVITIES!$B$2:$C$110,2,FALSE)</f>
        <v>ACTIVITY CATEGORY 9 84</v>
      </c>
      <c r="C833" s="1">
        <v>1</v>
      </c>
      <c r="D833" s="1" t="str">
        <f>VLOOKUP(C833,HABITATS!$F$2:$G$13,2,FALSE)</f>
        <v>Coastal Uplands</v>
      </c>
      <c r="E833" s="1" t="str">
        <f t="shared" si="24"/>
        <v>Coastal UplandsACTIVITY CATEGORY 9 84</v>
      </c>
      <c r="F833" s="3">
        <f>VLOOKUP($B833,'COASTAL UPLANDS'!$B$15:$I$124,F$1,FALSE)</f>
        <v>0</v>
      </c>
      <c r="G833" s="3">
        <f>VLOOKUP($B833,'COASTAL UPLANDS'!$B$15:$I$124,G$1,FALSE)</f>
        <v>0</v>
      </c>
      <c r="H833" s="3">
        <f>VLOOKUP($B833,'COASTAL UPLANDS'!$B$15:$I$124,H$1,FALSE)</f>
        <v>0</v>
      </c>
      <c r="I833" s="3">
        <f>VLOOKUP($B833,'COASTAL UPLANDS'!$B$15:$I$124,I$1,FALSE)</f>
        <v>0</v>
      </c>
      <c r="J833" s="3">
        <f>VLOOKUP($B833,'COASTAL UPLANDS'!$B$15:$I$124,J$1,FALSE)</f>
        <v>0</v>
      </c>
      <c r="K833" s="3">
        <f>VLOOKUP($B833,'COASTAL UPLANDS'!$B$15:$I$124,K$1,FALSE)</f>
        <v>0</v>
      </c>
      <c r="L833" s="3" t="str">
        <f>VLOOKUP($B833,'COASTAL UPLANDS'!$B$15:$I$124,L$1,FALSE)</f>
        <v/>
      </c>
    </row>
    <row r="834" spans="1:12" ht="15.75" customHeight="1">
      <c r="A834">
        <f t="shared" ref="A834:A897" si="25">A824+1</f>
        <v>84</v>
      </c>
      <c r="B834" t="str">
        <f>VLOOKUP(A834,ACTIVITIES!$B$2:$C$110,2,FALSE)</f>
        <v>ACTIVITY CATEGORY 9 84</v>
      </c>
      <c r="C834" s="1">
        <v>2</v>
      </c>
      <c r="D834" s="1" t="str">
        <f>VLOOKUP(C834,HABITATS!$F$2:$G$13,2,FALSE)</f>
        <v>Beaches &amp; Dunes</v>
      </c>
      <c r="E834" s="1" t="str">
        <f t="shared" si="24"/>
        <v>Beaches &amp; DunesACTIVITY CATEGORY 9 84</v>
      </c>
      <c r="F834" s="3">
        <f>VLOOKUP($B834,'BEACHES &amp; DUNES'!$B$15:$I$124,F$1,FALSE)</f>
        <v>0</v>
      </c>
      <c r="G834" s="3">
        <f>VLOOKUP($B834,'BEACHES &amp; DUNES'!$B$15:$I$124,G$1,FALSE)</f>
        <v>0</v>
      </c>
      <c r="H834" s="3">
        <f>VLOOKUP($B834,'BEACHES &amp; DUNES'!$B$15:$I$124,H$1,FALSE)</f>
        <v>0</v>
      </c>
      <c r="I834" s="3">
        <f>VLOOKUP($B834,'BEACHES &amp; DUNES'!$B$15:$I$124,I$1,FALSE)</f>
        <v>0</v>
      </c>
      <c r="J834" s="3">
        <f>VLOOKUP($B834,'BEACHES &amp; DUNES'!$B$15:$I$124,J$1,FALSE)</f>
        <v>0</v>
      </c>
      <c r="K834" s="3">
        <f>VLOOKUP($B834,'BEACHES &amp; DUNES'!$B$15:$I$124,K$1,FALSE)</f>
        <v>0</v>
      </c>
      <c r="L834" s="3" t="str">
        <f>VLOOKUP($B834,'BEACHES &amp; DUNES'!$B$15:$I$124,L$1,FALSE)</f>
        <v/>
      </c>
    </row>
    <row r="835" spans="1:12" ht="15.75" customHeight="1">
      <c r="A835">
        <f t="shared" si="25"/>
        <v>84</v>
      </c>
      <c r="B835" t="str">
        <f>VLOOKUP(A835,ACTIVITIES!$B$2:$C$110,2,FALSE)</f>
        <v>ACTIVITY CATEGORY 9 84</v>
      </c>
      <c r="C835" s="1">
        <v>3</v>
      </c>
      <c r="D835" s="1" t="str">
        <f>VLOOKUP(C835,HABITATS!$F$2:$G$13,2,FALSE)</f>
        <v>Tidal flats &amp; Rocky Intertidal</v>
      </c>
      <c r="E835" s="1" t="str">
        <f t="shared" si="24"/>
        <v>Tidal flats &amp; Rocky IntertidalACTIVITY CATEGORY 9 84</v>
      </c>
      <c r="F835" s="3">
        <f>VLOOKUP($B835,'TIDAL FLATS &amp; ROCKY INTERTIDAL'!$B$15:$I$124,F$1,FALSE)</f>
        <v>0</v>
      </c>
      <c r="G835" s="3">
        <f>VLOOKUP($B835,'TIDAL FLATS &amp; ROCKY INTERTIDAL'!$B$15:$I$124,G$1,FALSE)</f>
        <v>0</v>
      </c>
      <c r="H835" s="3">
        <f>VLOOKUP($B835,'TIDAL FLATS &amp; ROCKY INTERTIDAL'!$B$15:$I$124,H$1,FALSE)</f>
        <v>0</v>
      </c>
      <c r="I835" s="3">
        <f>VLOOKUP($B835,'TIDAL FLATS &amp; ROCKY INTERTIDAL'!$B$15:$I$124,I$1,FALSE)</f>
        <v>0</v>
      </c>
      <c r="J835" s="3">
        <f>VLOOKUP($B835,'TIDAL FLATS &amp; ROCKY INTERTIDAL'!$B$15:$I$124,J$1,FALSE)</f>
        <v>0</v>
      </c>
      <c r="K835" s="3">
        <f>VLOOKUP($B835,'TIDAL FLATS &amp; ROCKY INTERTIDAL'!$B$15:$I$124,K$1,FALSE)</f>
        <v>0</v>
      </c>
      <c r="L835" s="3" t="str">
        <f>VLOOKUP($B835,'TIDAL FLATS &amp; ROCKY INTERTIDAL'!$B$15:$I$124,L$1,FALSE)</f>
        <v/>
      </c>
    </row>
    <row r="836" spans="1:12" ht="15.75" customHeight="1">
      <c r="A836">
        <f t="shared" si="25"/>
        <v>84</v>
      </c>
      <c r="B836" t="str">
        <f>VLOOKUP(A836,ACTIVITIES!$B$2:$C$110,2,FALSE)</f>
        <v>ACTIVITY CATEGORY 9 84</v>
      </c>
      <c r="C836" s="1">
        <v>4</v>
      </c>
      <c r="D836" s="1" t="str">
        <f>VLOOKUP(C836,HABITATS!$F$2:$G$13,2,FALSE)</f>
        <v>Marshes</v>
      </c>
      <c r="E836" s="1" t="str">
        <f t="shared" si="24"/>
        <v>MarshesACTIVITY CATEGORY 9 84</v>
      </c>
      <c r="F836" s="3">
        <f>VLOOKUP($B836,MARSHES!$B$15:$I$124,F$1,FALSE)</f>
        <v>0</v>
      </c>
      <c r="G836" s="3">
        <f>VLOOKUP($B836,MARSHES!$B$15:$I$124,G$1,FALSE)</f>
        <v>0</v>
      </c>
      <c r="H836" s="3">
        <f>VLOOKUP($B836,MARSHES!$B$15:$I$124,H$1,FALSE)</f>
        <v>0</v>
      </c>
      <c r="I836" s="3">
        <f>VLOOKUP($B836,MARSHES!$B$15:$I$124,I$1,FALSE)</f>
        <v>0</v>
      </c>
      <c r="J836" s="3">
        <f>VLOOKUP($B836,MARSHES!$B$15:$I$124,J$1,FALSE)</f>
        <v>0</v>
      </c>
      <c r="K836" s="3">
        <f>VLOOKUP($B836,MARSHES!$B$15:$I$124,K$1,FALSE)</f>
        <v>0</v>
      </c>
      <c r="L836" s="3" t="str">
        <f>VLOOKUP($B836,MARSHES!$B$15:$I$124,L$1,FALSE)</f>
        <v/>
      </c>
    </row>
    <row r="837" spans="1:12" ht="15.75" customHeight="1">
      <c r="A837">
        <f t="shared" si="25"/>
        <v>84</v>
      </c>
      <c r="B837" t="str">
        <f>VLOOKUP(A837,ACTIVITIES!$B$2:$C$110,2,FALSE)</f>
        <v>ACTIVITY CATEGORY 9 84</v>
      </c>
      <c r="C837" s="1">
        <v>5</v>
      </c>
      <c r="D837" s="1" t="str">
        <f>VLOOKUP(C837,HABITATS!$F$2:$G$13,2,FALSE)</f>
        <v>Submersed Habitats</v>
      </c>
      <c r="E837" s="1" t="str">
        <f t="shared" si="24"/>
        <v>Submersed HabitatsACTIVITY CATEGORY 9 84</v>
      </c>
      <c r="F837" s="3">
        <f>VLOOKUP($B837,'SUBMERSED HABITATS'!$B$15:$I$124,F$1,FALSE)</f>
        <v>0</v>
      </c>
      <c r="G837" s="3">
        <f>VLOOKUP($B837,'SUBMERSED HABITATS'!$B$15:$I$124,G$1,FALSE)</f>
        <v>0</v>
      </c>
      <c r="H837" s="3">
        <f>VLOOKUP($B837,'SUBMERSED HABITATS'!$B$15:$I$124,H$1,FALSE)</f>
        <v>0</v>
      </c>
      <c r="I837" s="3">
        <f>VLOOKUP($B837,'SUBMERSED HABITATS'!$B$15:$I$124,I$1,FALSE)</f>
        <v>0</v>
      </c>
      <c r="J837" s="3">
        <f>VLOOKUP($B837,'SUBMERSED HABITATS'!$B$15:$I$124,J$1,FALSE)</f>
        <v>0</v>
      </c>
      <c r="K837" s="3">
        <f>VLOOKUP($B837,'SUBMERSED HABITATS'!$B$15:$I$124,K$1,FALSE)</f>
        <v>0</v>
      </c>
      <c r="L837" s="3" t="str">
        <f>VLOOKUP($B837,'SUBMERSED HABITATS'!$B$15:$I$124,L$1,FALSE)</f>
        <v/>
      </c>
    </row>
    <row r="838" spans="1:12" ht="15.75" customHeight="1">
      <c r="A838">
        <f t="shared" si="25"/>
        <v>84</v>
      </c>
      <c r="B838" t="str">
        <f>VLOOKUP(A838,ACTIVITIES!$B$2:$C$110,2,FALSE)</f>
        <v>ACTIVITY CATEGORY 9 84</v>
      </c>
      <c r="C838" s="1">
        <v>6</v>
      </c>
      <c r="D838" s="1" t="str">
        <f>VLOOKUP(C838,HABITATS!$F$2:$G$13,2,FALSE)</f>
        <v>HABITATS COMPLEX 6</v>
      </c>
      <c r="E838" s="1" t="str">
        <f t="shared" si="24"/>
        <v>HABITATS COMPLEX 6ACTIVITY CATEGORY 9 84</v>
      </c>
      <c r="F838" s="3">
        <f>VLOOKUP($B838,'HABITATS COMPLEX 6'!$B$15:$I$124,F$1,FALSE)</f>
        <v>0</v>
      </c>
      <c r="G838" s="3">
        <f>VLOOKUP($B838,'HABITATS COMPLEX 6'!$B$15:$I$124,G$1,FALSE)</f>
        <v>0</v>
      </c>
      <c r="H838" s="3">
        <f>VLOOKUP($B838,'HABITATS COMPLEX 6'!$B$15:$I$124,H$1,FALSE)</f>
        <v>0</v>
      </c>
      <c r="I838" s="3">
        <f>VLOOKUP($B838,'HABITATS COMPLEX 6'!$B$15:$I$124,I$1,FALSE)</f>
        <v>0</v>
      </c>
      <c r="J838" s="3">
        <f>VLOOKUP($B838,'HABITATS COMPLEX 6'!$B$15:$I$124,J$1,FALSE)</f>
        <v>0</v>
      </c>
      <c r="K838" s="3">
        <f>VLOOKUP($B838,'HABITATS COMPLEX 6'!$B$15:$I$124,K$1,FALSE)</f>
        <v>0</v>
      </c>
      <c r="L838" s="3" t="str">
        <f>VLOOKUP($B838,'HABITATS COMPLEX 6'!$B$15:$I$124,L$1,FALSE)</f>
        <v/>
      </c>
    </row>
    <row r="839" spans="1:12" ht="15.75" customHeight="1">
      <c r="A839">
        <f t="shared" si="25"/>
        <v>84</v>
      </c>
      <c r="B839" t="str">
        <f>VLOOKUP(A839,ACTIVITIES!$B$2:$C$110,2,FALSE)</f>
        <v>ACTIVITY CATEGORY 9 84</v>
      </c>
      <c r="C839" s="1">
        <v>7</v>
      </c>
      <c r="D839" s="1" t="str">
        <f>VLOOKUP(C839,HABITATS!$F$2:$G$13,2,FALSE)</f>
        <v>HABITATS COMPLEX 7</v>
      </c>
      <c r="E839" s="1" t="str">
        <f t="shared" si="24"/>
        <v>HABITATS COMPLEX 7ACTIVITY CATEGORY 9 84</v>
      </c>
      <c r="F839" s="3">
        <f>VLOOKUP($B839,'HABITATS COMPLEX 7'!$B$15:$I$124,F$1,FALSE)</f>
        <v>0</v>
      </c>
      <c r="G839" s="3">
        <f>VLOOKUP($B839,'HABITATS COMPLEX 7'!$B$15:$I$124,G$1,FALSE)</f>
        <v>0</v>
      </c>
      <c r="H839" s="3">
        <f>VLOOKUP($B839,'HABITATS COMPLEX 7'!$B$15:$I$124,H$1,FALSE)</f>
        <v>0</v>
      </c>
      <c r="I839" s="3">
        <f>VLOOKUP($B839,'HABITATS COMPLEX 7'!$B$15:$I$124,I$1,FALSE)</f>
        <v>0</v>
      </c>
      <c r="J839" s="3">
        <f>VLOOKUP($B839,'HABITATS COMPLEX 7'!$B$15:$I$124,J$1,FALSE)</f>
        <v>0</v>
      </c>
      <c r="K839" s="3">
        <f>VLOOKUP($B839,'HABITATS COMPLEX 7'!$B$15:$I$124,K$1,FALSE)</f>
        <v>0</v>
      </c>
      <c r="L839" s="3" t="str">
        <f>VLOOKUP($B839,'HABITATS COMPLEX 7'!$B$15:$I$124,L$1,FALSE)</f>
        <v/>
      </c>
    </row>
    <row r="840" spans="1:12" ht="15.75" customHeight="1">
      <c r="A840">
        <f t="shared" si="25"/>
        <v>84</v>
      </c>
      <c r="B840" t="str">
        <f>VLOOKUP(A840,ACTIVITIES!$B$2:$C$110,2,FALSE)</f>
        <v>ACTIVITY CATEGORY 9 84</v>
      </c>
      <c r="C840" s="1">
        <v>8</v>
      </c>
      <c r="D840" s="1" t="str">
        <f>VLOOKUP(C840,HABITATS!$F$2:$G$13,2,FALSE)</f>
        <v>HABITATS COMPLEX 8</v>
      </c>
      <c r="E840" s="1" t="str">
        <f t="shared" si="24"/>
        <v>HABITATS COMPLEX 8ACTIVITY CATEGORY 9 84</v>
      </c>
      <c r="F840" s="3">
        <f>VLOOKUP($B840,'HABITATS COMPLEX 8'!$B$15:$I$124,F$1,FALSE)</f>
        <v>0</v>
      </c>
      <c r="G840" s="3">
        <f>VLOOKUP($B840,'HABITATS COMPLEX 8'!$B$15:$I$124,G$1,FALSE)</f>
        <v>0</v>
      </c>
      <c r="H840" s="3">
        <f>VLOOKUP($B840,'HABITATS COMPLEX 8'!$B$15:$I$124,H$1,FALSE)</f>
        <v>0</v>
      </c>
      <c r="I840" s="3">
        <f>VLOOKUP($B840,'HABITATS COMPLEX 8'!$B$15:$I$124,I$1,FALSE)</f>
        <v>0</v>
      </c>
      <c r="J840" s="3">
        <f>VLOOKUP($B840,'HABITATS COMPLEX 8'!$B$15:$I$124,J$1,FALSE)</f>
        <v>0</v>
      </c>
      <c r="K840" s="3">
        <f>VLOOKUP($B840,'HABITATS COMPLEX 8'!$B$15:$I$124,K$1,FALSE)</f>
        <v>0</v>
      </c>
      <c r="L840" s="3" t="str">
        <f>VLOOKUP($B840,'HABITATS COMPLEX 8'!$B$15:$I$124,L$1,FALSE)</f>
        <v/>
      </c>
    </row>
    <row r="841" spans="1:12" ht="15.75" customHeight="1">
      <c r="A841">
        <f t="shared" si="25"/>
        <v>84</v>
      </c>
      <c r="B841" t="str">
        <f>VLOOKUP(A841,ACTIVITIES!$B$2:$C$110,2,FALSE)</f>
        <v>ACTIVITY CATEGORY 9 84</v>
      </c>
      <c r="C841" s="1">
        <v>9</v>
      </c>
      <c r="D841" s="1" t="str">
        <f>VLOOKUP(C841,HABITATS!$F$2:$G$13,2,FALSE)</f>
        <v>HABITATS COMPLEX 9</v>
      </c>
      <c r="E841" s="1" t="str">
        <f t="shared" si="24"/>
        <v>HABITATS COMPLEX 9ACTIVITY CATEGORY 9 84</v>
      </c>
      <c r="F841" s="3">
        <f>VLOOKUP($B841,'HABITATS COMPLEX 9'!$B$15:$I$124,F$1,FALSE)</f>
        <v>0</v>
      </c>
      <c r="G841" s="3">
        <f>VLOOKUP($B841,'HABITATS COMPLEX 9'!$B$15:$I$124,G$1,FALSE)</f>
        <v>0</v>
      </c>
      <c r="H841" s="3">
        <f>VLOOKUP($B841,'HABITATS COMPLEX 9'!$B$15:$I$124,H$1,FALSE)</f>
        <v>0</v>
      </c>
      <c r="I841" s="3">
        <f>VLOOKUP($B841,'HABITATS COMPLEX 9'!$B$15:$I$124,I$1,FALSE)</f>
        <v>0</v>
      </c>
      <c r="J841" s="3">
        <f>VLOOKUP($B841,'HABITATS COMPLEX 9'!$B$15:$I$124,J$1,FALSE)</f>
        <v>0</v>
      </c>
      <c r="K841" s="3">
        <f>VLOOKUP($B841,'HABITATS COMPLEX 9'!$B$15:$I$124,K$1,FALSE)</f>
        <v>0</v>
      </c>
      <c r="L841" s="3" t="str">
        <f>VLOOKUP($B841,'HABITATS COMPLEX 9'!$B$15:$I$124,L$1,FALSE)</f>
        <v/>
      </c>
    </row>
    <row r="842" spans="1:12" ht="15.75" customHeight="1">
      <c r="A842">
        <f t="shared" si="25"/>
        <v>84</v>
      </c>
      <c r="B842" t="str">
        <f>VLOOKUP(A842,ACTIVITIES!$B$2:$C$110,2,FALSE)</f>
        <v>ACTIVITY CATEGORY 9 84</v>
      </c>
      <c r="C842" s="1">
        <v>10</v>
      </c>
      <c r="D842" s="1" t="str">
        <f>VLOOKUP(C842,HABITATS!$F$2:$G$13,2,FALSE)</f>
        <v>HABITATS COMPLEX 10</v>
      </c>
      <c r="E842" s="1" t="str">
        <f t="shared" si="24"/>
        <v>HABITATS COMPLEX 10ACTIVITY CATEGORY 9 84</v>
      </c>
      <c r="F842" s="3">
        <f>VLOOKUP($B842,'HABITATS COMPLEX 10'!$B$15:$I$124,F$1,FALSE)</f>
        <v>0</v>
      </c>
      <c r="G842" s="3">
        <f>VLOOKUP($B842,'HABITATS COMPLEX 10'!$B$15:$I$124,G$1,FALSE)</f>
        <v>0</v>
      </c>
      <c r="H842" s="3">
        <f>VLOOKUP($B842,'HABITATS COMPLEX 10'!$B$15:$I$124,H$1,FALSE)</f>
        <v>0</v>
      </c>
      <c r="I842" s="3">
        <f>VLOOKUP($B842,'HABITATS COMPLEX 10'!$B$15:$I$124,I$1,FALSE)</f>
        <v>0</v>
      </c>
      <c r="J842" s="3">
        <f>VLOOKUP($B842,'HABITATS COMPLEX 10'!$B$15:$I$124,J$1,FALSE)</f>
        <v>0</v>
      </c>
      <c r="K842" s="3">
        <f>VLOOKUP($B842,'HABITATS COMPLEX 10'!$B$15:$I$124,K$1,FALSE)</f>
        <v>0</v>
      </c>
      <c r="L842" s="3" t="str">
        <f>VLOOKUP($B842,'HABITATS COMPLEX 10'!$B$15:$I$124,L$1,FALSE)</f>
        <v/>
      </c>
    </row>
    <row r="843" spans="1:12" ht="15.75" customHeight="1">
      <c r="A843">
        <f t="shared" si="25"/>
        <v>85</v>
      </c>
      <c r="B843" t="str">
        <f>VLOOKUP(A843,ACTIVITIES!$B$2:$C$110,2,FALSE)</f>
        <v>ACTIVITY CATEGORY 9 85</v>
      </c>
      <c r="C843" s="1">
        <v>1</v>
      </c>
      <c r="D843" s="1" t="str">
        <f>VLOOKUP(C843,HABITATS!$F$2:$G$13,2,FALSE)</f>
        <v>Coastal Uplands</v>
      </c>
      <c r="E843" s="1" t="str">
        <f t="shared" si="24"/>
        <v>Coastal UplandsACTIVITY CATEGORY 9 85</v>
      </c>
      <c r="F843" s="3">
        <f>VLOOKUP($B843,'COASTAL UPLANDS'!$B$15:$I$124,F$1,FALSE)</f>
        <v>0</v>
      </c>
      <c r="G843" s="3">
        <f>VLOOKUP($B843,'COASTAL UPLANDS'!$B$15:$I$124,G$1,FALSE)</f>
        <v>0</v>
      </c>
      <c r="H843" s="3">
        <f>VLOOKUP($B843,'COASTAL UPLANDS'!$B$15:$I$124,H$1,FALSE)</f>
        <v>0</v>
      </c>
      <c r="I843" s="3">
        <f>VLOOKUP($B843,'COASTAL UPLANDS'!$B$15:$I$124,I$1,FALSE)</f>
        <v>0</v>
      </c>
      <c r="J843" s="3">
        <f>VLOOKUP($B843,'COASTAL UPLANDS'!$B$15:$I$124,J$1,FALSE)</f>
        <v>0</v>
      </c>
      <c r="K843" s="3">
        <f>VLOOKUP($B843,'COASTAL UPLANDS'!$B$15:$I$124,K$1,FALSE)</f>
        <v>0</v>
      </c>
      <c r="L843" s="3" t="str">
        <f>VLOOKUP($B843,'COASTAL UPLANDS'!$B$15:$I$124,L$1,FALSE)</f>
        <v/>
      </c>
    </row>
    <row r="844" spans="1:12" ht="15.75" customHeight="1">
      <c r="A844">
        <f t="shared" si="25"/>
        <v>85</v>
      </c>
      <c r="B844" t="str">
        <f>VLOOKUP(A844,ACTIVITIES!$B$2:$C$110,2,FALSE)</f>
        <v>ACTIVITY CATEGORY 9 85</v>
      </c>
      <c r="C844" s="1">
        <v>2</v>
      </c>
      <c r="D844" s="1" t="str">
        <f>VLOOKUP(C844,HABITATS!$F$2:$G$13,2,FALSE)</f>
        <v>Beaches &amp; Dunes</v>
      </c>
      <c r="E844" s="1" t="str">
        <f t="shared" si="24"/>
        <v>Beaches &amp; DunesACTIVITY CATEGORY 9 85</v>
      </c>
      <c r="F844" s="3">
        <f>VLOOKUP($B844,'BEACHES &amp; DUNES'!$B$15:$I$124,F$1,FALSE)</f>
        <v>0</v>
      </c>
      <c r="G844" s="3">
        <f>VLOOKUP($B844,'BEACHES &amp; DUNES'!$B$15:$I$124,G$1,FALSE)</f>
        <v>0</v>
      </c>
      <c r="H844" s="3">
        <f>VLOOKUP($B844,'BEACHES &amp; DUNES'!$B$15:$I$124,H$1,FALSE)</f>
        <v>0</v>
      </c>
      <c r="I844" s="3">
        <f>VLOOKUP($B844,'BEACHES &amp; DUNES'!$B$15:$I$124,I$1,FALSE)</f>
        <v>0</v>
      </c>
      <c r="J844" s="3">
        <f>VLOOKUP($B844,'BEACHES &amp; DUNES'!$B$15:$I$124,J$1,FALSE)</f>
        <v>0</v>
      </c>
      <c r="K844" s="3">
        <f>VLOOKUP($B844,'BEACHES &amp; DUNES'!$B$15:$I$124,K$1,FALSE)</f>
        <v>0</v>
      </c>
      <c r="L844" s="3" t="str">
        <f>VLOOKUP($B844,'BEACHES &amp; DUNES'!$B$15:$I$124,L$1,FALSE)</f>
        <v/>
      </c>
    </row>
    <row r="845" spans="1:12" ht="15.75" customHeight="1">
      <c r="A845">
        <f t="shared" si="25"/>
        <v>85</v>
      </c>
      <c r="B845" t="str">
        <f>VLOOKUP(A845,ACTIVITIES!$B$2:$C$110,2,FALSE)</f>
        <v>ACTIVITY CATEGORY 9 85</v>
      </c>
      <c r="C845" s="1">
        <v>3</v>
      </c>
      <c r="D845" s="1" t="str">
        <f>VLOOKUP(C845,HABITATS!$F$2:$G$13,2,FALSE)</f>
        <v>Tidal flats &amp; Rocky Intertidal</v>
      </c>
      <c r="E845" s="1" t="str">
        <f t="shared" si="24"/>
        <v>Tidal flats &amp; Rocky IntertidalACTIVITY CATEGORY 9 85</v>
      </c>
      <c r="F845" s="3">
        <f>VLOOKUP($B845,'TIDAL FLATS &amp; ROCKY INTERTIDAL'!$B$15:$I$124,F$1,FALSE)</f>
        <v>0</v>
      </c>
      <c r="G845" s="3">
        <f>VLOOKUP($B845,'TIDAL FLATS &amp; ROCKY INTERTIDAL'!$B$15:$I$124,G$1,FALSE)</f>
        <v>0</v>
      </c>
      <c r="H845" s="3">
        <f>VLOOKUP($B845,'TIDAL FLATS &amp; ROCKY INTERTIDAL'!$B$15:$I$124,H$1,FALSE)</f>
        <v>0</v>
      </c>
      <c r="I845" s="3">
        <f>VLOOKUP($B845,'TIDAL FLATS &amp; ROCKY INTERTIDAL'!$B$15:$I$124,I$1,FALSE)</f>
        <v>0</v>
      </c>
      <c r="J845" s="3">
        <f>VLOOKUP($B845,'TIDAL FLATS &amp; ROCKY INTERTIDAL'!$B$15:$I$124,J$1,FALSE)</f>
        <v>0</v>
      </c>
      <c r="K845" s="3">
        <f>VLOOKUP($B845,'TIDAL FLATS &amp; ROCKY INTERTIDAL'!$B$15:$I$124,K$1,FALSE)</f>
        <v>0</v>
      </c>
      <c r="L845" s="3" t="str">
        <f>VLOOKUP($B845,'TIDAL FLATS &amp; ROCKY INTERTIDAL'!$B$15:$I$124,L$1,FALSE)</f>
        <v/>
      </c>
    </row>
    <row r="846" spans="1:12" ht="15.75" customHeight="1">
      <c r="A846">
        <f t="shared" si="25"/>
        <v>85</v>
      </c>
      <c r="B846" t="str">
        <f>VLOOKUP(A846,ACTIVITIES!$B$2:$C$110,2,FALSE)</f>
        <v>ACTIVITY CATEGORY 9 85</v>
      </c>
      <c r="C846" s="1">
        <v>4</v>
      </c>
      <c r="D846" s="1" t="str">
        <f>VLOOKUP(C846,HABITATS!$F$2:$G$13,2,FALSE)</f>
        <v>Marshes</v>
      </c>
      <c r="E846" s="1" t="str">
        <f t="shared" si="24"/>
        <v>MarshesACTIVITY CATEGORY 9 85</v>
      </c>
      <c r="F846" s="3">
        <f>VLOOKUP($B846,MARSHES!$B$15:$I$124,F$1,FALSE)</f>
        <v>0</v>
      </c>
      <c r="G846" s="3">
        <f>VLOOKUP($B846,MARSHES!$B$15:$I$124,G$1,FALSE)</f>
        <v>0</v>
      </c>
      <c r="H846" s="3">
        <f>VLOOKUP($B846,MARSHES!$B$15:$I$124,H$1,FALSE)</f>
        <v>0</v>
      </c>
      <c r="I846" s="3">
        <f>VLOOKUP($B846,MARSHES!$B$15:$I$124,I$1,FALSE)</f>
        <v>0</v>
      </c>
      <c r="J846" s="3">
        <f>VLOOKUP($B846,MARSHES!$B$15:$I$124,J$1,FALSE)</f>
        <v>0</v>
      </c>
      <c r="K846" s="3">
        <f>VLOOKUP($B846,MARSHES!$B$15:$I$124,K$1,FALSE)</f>
        <v>0</v>
      </c>
      <c r="L846" s="3" t="str">
        <f>VLOOKUP($B846,MARSHES!$B$15:$I$124,L$1,FALSE)</f>
        <v/>
      </c>
    </row>
    <row r="847" spans="1:12" ht="15.75" customHeight="1">
      <c r="A847">
        <f t="shared" si="25"/>
        <v>85</v>
      </c>
      <c r="B847" t="str">
        <f>VLOOKUP(A847,ACTIVITIES!$B$2:$C$110,2,FALSE)</f>
        <v>ACTIVITY CATEGORY 9 85</v>
      </c>
      <c r="C847" s="1">
        <v>5</v>
      </c>
      <c r="D847" s="1" t="str">
        <f>VLOOKUP(C847,HABITATS!$F$2:$G$13,2,FALSE)</f>
        <v>Submersed Habitats</v>
      </c>
      <c r="E847" s="1" t="str">
        <f t="shared" si="24"/>
        <v>Submersed HabitatsACTIVITY CATEGORY 9 85</v>
      </c>
      <c r="F847" s="3">
        <f>VLOOKUP($B847,'SUBMERSED HABITATS'!$B$15:$I$124,F$1,FALSE)</f>
        <v>0</v>
      </c>
      <c r="G847" s="3">
        <f>VLOOKUP($B847,'SUBMERSED HABITATS'!$B$15:$I$124,G$1,FALSE)</f>
        <v>0</v>
      </c>
      <c r="H847" s="3">
        <f>VLOOKUP($B847,'SUBMERSED HABITATS'!$B$15:$I$124,H$1,FALSE)</f>
        <v>0</v>
      </c>
      <c r="I847" s="3">
        <f>VLOOKUP($B847,'SUBMERSED HABITATS'!$B$15:$I$124,I$1,FALSE)</f>
        <v>0</v>
      </c>
      <c r="J847" s="3">
        <f>VLOOKUP($B847,'SUBMERSED HABITATS'!$B$15:$I$124,J$1,FALSE)</f>
        <v>0</v>
      </c>
      <c r="K847" s="3">
        <f>VLOOKUP($B847,'SUBMERSED HABITATS'!$B$15:$I$124,K$1,FALSE)</f>
        <v>0</v>
      </c>
      <c r="L847" s="3" t="str">
        <f>VLOOKUP($B847,'SUBMERSED HABITATS'!$B$15:$I$124,L$1,FALSE)</f>
        <v/>
      </c>
    </row>
    <row r="848" spans="1:12" ht="15.75" customHeight="1">
      <c r="A848">
        <f t="shared" si="25"/>
        <v>85</v>
      </c>
      <c r="B848" t="str">
        <f>VLOOKUP(A848,ACTIVITIES!$B$2:$C$110,2,FALSE)</f>
        <v>ACTIVITY CATEGORY 9 85</v>
      </c>
      <c r="C848" s="1">
        <v>6</v>
      </c>
      <c r="D848" s="1" t="str">
        <f>VLOOKUP(C848,HABITATS!$F$2:$G$13,2,FALSE)</f>
        <v>HABITATS COMPLEX 6</v>
      </c>
      <c r="E848" s="1" t="str">
        <f t="shared" si="24"/>
        <v>HABITATS COMPLEX 6ACTIVITY CATEGORY 9 85</v>
      </c>
      <c r="F848" s="3">
        <f>VLOOKUP($B848,'HABITATS COMPLEX 6'!$B$15:$I$124,F$1,FALSE)</f>
        <v>0</v>
      </c>
      <c r="G848" s="3">
        <f>VLOOKUP($B848,'HABITATS COMPLEX 6'!$B$15:$I$124,G$1,FALSE)</f>
        <v>0</v>
      </c>
      <c r="H848" s="3">
        <f>VLOOKUP($B848,'HABITATS COMPLEX 6'!$B$15:$I$124,H$1,FALSE)</f>
        <v>0</v>
      </c>
      <c r="I848" s="3">
        <f>VLOOKUP($B848,'HABITATS COMPLEX 6'!$B$15:$I$124,I$1,FALSE)</f>
        <v>0</v>
      </c>
      <c r="J848" s="3">
        <f>VLOOKUP($B848,'HABITATS COMPLEX 6'!$B$15:$I$124,J$1,FALSE)</f>
        <v>0</v>
      </c>
      <c r="K848" s="3">
        <f>VLOOKUP($B848,'HABITATS COMPLEX 6'!$B$15:$I$124,K$1,FALSE)</f>
        <v>0</v>
      </c>
      <c r="L848" s="3" t="str">
        <f>VLOOKUP($B848,'HABITATS COMPLEX 6'!$B$15:$I$124,L$1,FALSE)</f>
        <v/>
      </c>
    </row>
    <row r="849" spans="1:12" ht="15.75" customHeight="1">
      <c r="A849">
        <f t="shared" si="25"/>
        <v>85</v>
      </c>
      <c r="B849" t="str">
        <f>VLOOKUP(A849,ACTIVITIES!$B$2:$C$110,2,FALSE)</f>
        <v>ACTIVITY CATEGORY 9 85</v>
      </c>
      <c r="C849" s="1">
        <v>7</v>
      </c>
      <c r="D849" s="1" t="str">
        <f>VLOOKUP(C849,HABITATS!$F$2:$G$13,2,FALSE)</f>
        <v>HABITATS COMPLEX 7</v>
      </c>
      <c r="E849" s="1" t="str">
        <f t="shared" si="24"/>
        <v>HABITATS COMPLEX 7ACTIVITY CATEGORY 9 85</v>
      </c>
      <c r="F849" s="3">
        <f>VLOOKUP($B849,'HABITATS COMPLEX 7'!$B$15:$I$124,F$1,FALSE)</f>
        <v>0</v>
      </c>
      <c r="G849" s="3">
        <f>VLOOKUP($B849,'HABITATS COMPLEX 7'!$B$15:$I$124,G$1,FALSE)</f>
        <v>0</v>
      </c>
      <c r="H849" s="3">
        <f>VLOOKUP($B849,'HABITATS COMPLEX 7'!$B$15:$I$124,H$1,FALSE)</f>
        <v>0</v>
      </c>
      <c r="I849" s="3">
        <f>VLOOKUP($B849,'HABITATS COMPLEX 7'!$B$15:$I$124,I$1,FALSE)</f>
        <v>0</v>
      </c>
      <c r="J849" s="3">
        <f>VLOOKUP($B849,'HABITATS COMPLEX 7'!$B$15:$I$124,J$1,FALSE)</f>
        <v>0</v>
      </c>
      <c r="K849" s="3">
        <f>VLOOKUP($B849,'HABITATS COMPLEX 7'!$B$15:$I$124,K$1,FALSE)</f>
        <v>0</v>
      </c>
      <c r="L849" s="3" t="str">
        <f>VLOOKUP($B849,'HABITATS COMPLEX 7'!$B$15:$I$124,L$1,FALSE)</f>
        <v/>
      </c>
    </row>
    <row r="850" spans="1:12" ht="15.75" customHeight="1">
      <c r="A850">
        <f t="shared" si="25"/>
        <v>85</v>
      </c>
      <c r="B850" t="str">
        <f>VLOOKUP(A850,ACTIVITIES!$B$2:$C$110,2,FALSE)</f>
        <v>ACTIVITY CATEGORY 9 85</v>
      </c>
      <c r="C850" s="1">
        <v>8</v>
      </c>
      <c r="D850" s="1" t="str">
        <f>VLOOKUP(C850,HABITATS!$F$2:$G$13,2,FALSE)</f>
        <v>HABITATS COMPLEX 8</v>
      </c>
      <c r="E850" s="1" t="str">
        <f t="shared" si="24"/>
        <v>HABITATS COMPLEX 8ACTIVITY CATEGORY 9 85</v>
      </c>
      <c r="F850" s="3">
        <f>VLOOKUP($B850,'HABITATS COMPLEX 8'!$B$15:$I$124,F$1,FALSE)</f>
        <v>0</v>
      </c>
      <c r="G850" s="3">
        <f>VLOOKUP($B850,'HABITATS COMPLEX 8'!$B$15:$I$124,G$1,FALSE)</f>
        <v>0</v>
      </c>
      <c r="H850" s="3">
        <f>VLOOKUP($B850,'HABITATS COMPLEX 8'!$B$15:$I$124,H$1,FALSE)</f>
        <v>0</v>
      </c>
      <c r="I850" s="3">
        <f>VLOOKUP($B850,'HABITATS COMPLEX 8'!$B$15:$I$124,I$1,FALSE)</f>
        <v>0</v>
      </c>
      <c r="J850" s="3">
        <f>VLOOKUP($B850,'HABITATS COMPLEX 8'!$B$15:$I$124,J$1,FALSE)</f>
        <v>0</v>
      </c>
      <c r="K850" s="3">
        <f>VLOOKUP($B850,'HABITATS COMPLEX 8'!$B$15:$I$124,K$1,FALSE)</f>
        <v>0</v>
      </c>
      <c r="L850" s="3" t="str">
        <f>VLOOKUP($B850,'HABITATS COMPLEX 8'!$B$15:$I$124,L$1,FALSE)</f>
        <v/>
      </c>
    </row>
    <row r="851" spans="1:12" ht="15.75" customHeight="1">
      <c r="A851">
        <f t="shared" si="25"/>
        <v>85</v>
      </c>
      <c r="B851" t="str">
        <f>VLOOKUP(A851,ACTIVITIES!$B$2:$C$110,2,FALSE)</f>
        <v>ACTIVITY CATEGORY 9 85</v>
      </c>
      <c r="C851" s="1">
        <v>9</v>
      </c>
      <c r="D851" s="1" t="str">
        <f>VLOOKUP(C851,HABITATS!$F$2:$G$13,2,FALSE)</f>
        <v>HABITATS COMPLEX 9</v>
      </c>
      <c r="E851" s="1" t="str">
        <f t="shared" si="24"/>
        <v>HABITATS COMPLEX 9ACTIVITY CATEGORY 9 85</v>
      </c>
      <c r="F851" s="3">
        <f>VLOOKUP($B851,'HABITATS COMPLEX 9'!$B$15:$I$124,F$1,FALSE)</f>
        <v>0</v>
      </c>
      <c r="G851" s="3">
        <f>VLOOKUP($B851,'HABITATS COMPLEX 9'!$B$15:$I$124,G$1,FALSE)</f>
        <v>0</v>
      </c>
      <c r="H851" s="3">
        <f>VLOOKUP($B851,'HABITATS COMPLEX 9'!$B$15:$I$124,H$1,FALSE)</f>
        <v>0</v>
      </c>
      <c r="I851" s="3">
        <f>VLOOKUP($B851,'HABITATS COMPLEX 9'!$B$15:$I$124,I$1,FALSE)</f>
        <v>0</v>
      </c>
      <c r="J851" s="3">
        <f>VLOOKUP($B851,'HABITATS COMPLEX 9'!$B$15:$I$124,J$1,FALSE)</f>
        <v>0</v>
      </c>
      <c r="K851" s="3">
        <f>VLOOKUP($B851,'HABITATS COMPLEX 9'!$B$15:$I$124,K$1,FALSE)</f>
        <v>0</v>
      </c>
      <c r="L851" s="3" t="str">
        <f>VLOOKUP($B851,'HABITATS COMPLEX 9'!$B$15:$I$124,L$1,FALSE)</f>
        <v/>
      </c>
    </row>
    <row r="852" spans="1:12" ht="15.75" customHeight="1">
      <c r="A852">
        <f t="shared" si="25"/>
        <v>85</v>
      </c>
      <c r="B852" t="str">
        <f>VLOOKUP(A852,ACTIVITIES!$B$2:$C$110,2,FALSE)</f>
        <v>ACTIVITY CATEGORY 9 85</v>
      </c>
      <c r="C852" s="1">
        <v>10</v>
      </c>
      <c r="D852" s="1" t="str">
        <f>VLOOKUP(C852,HABITATS!$F$2:$G$13,2,FALSE)</f>
        <v>HABITATS COMPLEX 10</v>
      </c>
      <c r="E852" s="1" t="str">
        <f t="shared" si="24"/>
        <v>HABITATS COMPLEX 10ACTIVITY CATEGORY 9 85</v>
      </c>
      <c r="F852" s="3">
        <f>VLOOKUP($B852,'HABITATS COMPLEX 10'!$B$15:$I$124,F$1,FALSE)</f>
        <v>0</v>
      </c>
      <c r="G852" s="3">
        <f>VLOOKUP($B852,'HABITATS COMPLEX 10'!$B$15:$I$124,G$1,FALSE)</f>
        <v>0</v>
      </c>
      <c r="H852" s="3">
        <f>VLOOKUP($B852,'HABITATS COMPLEX 10'!$B$15:$I$124,H$1,FALSE)</f>
        <v>0</v>
      </c>
      <c r="I852" s="3">
        <f>VLOOKUP($B852,'HABITATS COMPLEX 10'!$B$15:$I$124,I$1,FALSE)</f>
        <v>0</v>
      </c>
      <c r="J852" s="3">
        <f>VLOOKUP($B852,'HABITATS COMPLEX 10'!$B$15:$I$124,J$1,FALSE)</f>
        <v>0</v>
      </c>
      <c r="K852" s="3">
        <f>VLOOKUP($B852,'HABITATS COMPLEX 10'!$B$15:$I$124,K$1,FALSE)</f>
        <v>0</v>
      </c>
      <c r="L852" s="3" t="str">
        <f>VLOOKUP($B852,'HABITATS COMPLEX 10'!$B$15:$I$124,L$1,FALSE)</f>
        <v/>
      </c>
    </row>
    <row r="853" spans="1:12" ht="15.75" customHeight="1">
      <c r="A853">
        <f t="shared" si="25"/>
        <v>86</v>
      </c>
      <c r="B853" t="str">
        <f>VLOOKUP(A853,ACTIVITIES!$B$2:$C$110,2,FALSE)</f>
        <v>ACTIVITY CATEGORY 9 86</v>
      </c>
      <c r="C853" s="1">
        <v>1</v>
      </c>
      <c r="D853" s="1" t="str">
        <f>VLOOKUP(C853,HABITATS!$F$2:$G$13,2,FALSE)</f>
        <v>Coastal Uplands</v>
      </c>
      <c r="E853" s="1" t="str">
        <f t="shared" si="24"/>
        <v>Coastal UplandsACTIVITY CATEGORY 9 86</v>
      </c>
      <c r="F853" s="3">
        <f>VLOOKUP($B853,'COASTAL UPLANDS'!$B$15:$I$124,F$1,FALSE)</f>
        <v>0</v>
      </c>
      <c r="G853" s="3">
        <f>VLOOKUP($B853,'COASTAL UPLANDS'!$B$15:$I$124,G$1,FALSE)</f>
        <v>0</v>
      </c>
      <c r="H853" s="3">
        <f>VLOOKUP($B853,'COASTAL UPLANDS'!$B$15:$I$124,H$1,FALSE)</f>
        <v>0</v>
      </c>
      <c r="I853" s="3">
        <f>VLOOKUP($B853,'COASTAL UPLANDS'!$B$15:$I$124,I$1,FALSE)</f>
        <v>0</v>
      </c>
      <c r="J853" s="3">
        <f>VLOOKUP($B853,'COASTAL UPLANDS'!$B$15:$I$124,J$1,FALSE)</f>
        <v>0</v>
      </c>
      <c r="K853" s="3">
        <f>VLOOKUP($B853,'COASTAL UPLANDS'!$B$15:$I$124,K$1,FALSE)</f>
        <v>0</v>
      </c>
      <c r="L853" s="3" t="str">
        <f>VLOOKUP($B853,'COASTAL UPLANDS'!$B$15:$I$124,L$1,FALSE)</f>
        <v/>
      </c>
    </row>
    <row r="854" spans="1:12" ht="15.75" customHeight="1">
      <c r="A854">
        <f t="shared" si="25"/>
        <v>86</v>
      </c>
      <c r="B854" t="str">
        <f>VLOOKUP(A854,ACTIVITIES!$B$2:$C$110,2,FALSE)</f>
        <v>ACTIVITY CATEGORY 9 86</v>
      </c>
      <c r="C854" s="1">
        <v>2</v>
      </c>
      <c r="D854" s="1" t="str">
        <f>VLOOKUP(C854,HABITATS!$F$2:$G$13,2,FALSE)</f>
        <v>Beaches &amp; Dunes</v>
      </c>
      <c r="E854" s="1" t="str">
        <f t="shared" si="24"/>
        <v>Beaches &amp; DunesACTIVITY CATEGORY 9 86</v>
      </c>
      <c r="F854" s="3">
        <f>VLOOKUP($B854,'BEACHES &amp; DUNES'!$B$15:$I$124,F$1,FALSE)</f>
        <v>0</v>
      </c>
      <c r="G854" s="3">
        <f>VLOOKUP($B854,'BEACHES &amp; DUNES'!$B$15:$I$124,G$1,FALSE)</f>
        <v>0</v>
      </c>
      <c r="H854" s="3">
        <f>VLOOKUP($B854,'BEACHES &amp; DUNES'!$B$15:$I$124,H$1,FALSE)</f>
        <v>0</v>
      </c>
      <c r="I854" s="3">
        <f>VLOOKUP($B854,'BEACHES &amp; DUNES'!$B$15:$I$124,I$1,FALSE)</f>
        <v>0</v>
      </c>
      <c r="J854" s="3">
        <f>VLOOKUP($B854,'BEACHES &amp; DUNES'!$B$15:$I$124,J$1,FALSE)</f>
        <v>0</v>
      </c>
      <c r="K854" s="3">
        <f>VLOOKUP($B854,'BEACHES &amp; DUNES'!$B$15:$I$124,K$1,FALSE)</f>
        <v>0</v>
      </c>
      <c r="L854" s="3" t="str">
        <f>VLOOKUP($B854,'BEACHES &amp; DUNES'!$B$15:$I$124,L$1,FALSE)</f>
        <v/>
      </c>
    </row>
    <row r="855" spans="1:12" ht="15.75" customHeight="1">
      <c r="A855">
        <f t="shared" si="25"/>
        <v>86</v>
      </c>
      <c r="B855" t="str">
        <f>VLOOKUP(A855,ACTIVITIES!$B$2:$C$110,2,FALSE)</f>
        <v>ACTIVITY CATEGORY 9 86</v>
      </c>
      <c r="C855" s="1">
        <v>3</v>
      </c>
      <c r="D855" s="1" t="str">
        <f>VLOOKUP(C855,HABITATS!$F$2:$G$13,2,FALSE)</f>
        <v>Tidal flats &amp; Rocky Intertidal</v>
      </c>
      <c r="E855" s="1" t="str">
        <f t="shared" si="24"/>
        <v>Tidal flats &amp; Rocky IntertidalACTIVITY CATEGORY 9 86</v>
      </c>
      <c r="F855" s="3">
        <f>VLOOKUP($B855,'TIDAL FLATS &amp; ROCKY INTERTIDAL'!$B$15:$I$124,F$1,FALSE)</f>
        <v>0</v>
      </c>
      <c r="G855" s="3">
        <f>VLOOKUP($B855,'TIDAL FLATS &amp; ROCKY INTERTIDAL'!$B$15:$I$124,G$1,FALSE)</f>
        <v>0</v>
      </c>
      <c r="H855" s="3">
        <f>VLOOKUP($B855,'TIDAL FLATS &amp; ROCKY INTERTIDAL'!$B$15:$I$124,H$1,FALSE)</f>
        <v>0</v>
      </c>
      <c r="I855" s="3">
        <f>VLOOKUP($B855,'TIDAL FLATS &amp; ROCKY INTERTIDAL'!$B$15:$I$124,I$1,FALSE)</f>
        <v>0</v>
      </c>
      <c r="J855" s="3">
        <f>VLOOKUP($B855,'TIDAL FLATS &amp; ROCKY INTERTIDAL'!$B$15:$I$124,J$1,FALSE)</f>
        <v>0</v>
      </c>
      <c r="K855" s="3">
        <f>VLOOKUP($B855,'TIDAL FLATS &amp; ROCKY INTERTIDAL'!$B$15:$I$124,K$1,FALSE)</f>
        <v>0</v>
      </c>
      <c r="L855" s="3" t="str">
        <f>VLOOKUP($B855,'TIDAL FLATS &amp; ROCKY INTERTIDAL'!$B$15:$I$124,L$1,FALSE)</f>
        <v/>
      </c>
    </row>
    <row r="856" spans="1:12" ht="15.75" customHeight="1">
      <c r="A856">
        <f t="shared" si="25"/>
        <v>86</v>
      </c>
      <c r="B856" t="str">
        <f>VLOOKUP(A856,ACTIVITIES!$B$2:$C$110,2,FALSE)</f>
        <v>ACTIVITY CATEGORY 9 86</v>
      </c>
      <c r="C856" s="1">
        <v>4</v>
      </c>
      <c r="D856" s="1" t="str">
        <f>VLOOKUP(C856,HABITATS!$F$2:$G$13,2,FALSE)</f>
        <v>Marshes</v>
      </c>
      <c r="E856" s="1" t="str">
        <f t="shared" si="24"/>
        <v>MarshesACTIVITY CATEGORY 9 86</v>
      </c>
      <c r="F856" s="3">
        <f>VLOOKUP($B856,MARSHES!$B$15:$I$124,F$1,FALSE)</f>
        <v>0</v>
      </c>
      <c r="G856" s="3">
        <f>VLOOKUP($B856,MARSHES!$B$15:$I$124,G$1,FALSE)</f>
        <v>0</v>
      </c>
      <c r="H856" s="3">
        <f>VLOOKUP($B856,MARSHES!$B$15:$I$124,H$1,FALSE)</f>
        <v>0</v>
      </c>
      <c r="I856" s="3">
        <f>VLOOKUP($B856,MARSHES!$B$15:$I$124,I$1,FALSE)</f>
        <v>0</v>
      </c>
      <c r="J856" s="3">
        <f>VLOOKUP($B856,MARSHES!$B$15:$I$124,J$1,FALSE)</f>
        <v>0</v>
      </c>
      <c r="K856" s="3">
        <f>VLOOKUP($B856,MARSHES!$B$15:$I$124,K$1,FALSE)</f>
        <v>0</v>
      </c>
      <c r="L856" s="3" t="str">
        <f>VLOOKUP($B856,MARSHES!$B$15:$I$124,L$1,FALSE)</f>
        <v/>
      </c>
    </row>
    <row r="857" spans="1:12" ht="15.75" customHeight="1">
      <c r="A857">
        <f t="shared" si="25"/>
        <v>86</v>
      </c>
      <c r="B857" t="str">
        <f>VLOOKUP(A857,ACTIVITIES!$B$2:$C$110,2,FALSE)</f>
        <v>ACTIVITY CATEGORY 9 86</v>
      </c>
      <c r="C857" s="1">
        <v>5</v>
      </c>
      <c r="D857" s="1" t="str">
        <f>VLOOKUP(C857,HABITATS!$F$2:$G$13,2,FALSE)</f>
        <v>Submersed Habitats</v>
      </c>
      <c r="E857" s="1" t="str">
        <f t="shared" si="24"/>
        <v>Submersed HabitatsACTIVITY CATEGORY 9 86</v>
      </c>
      <c r="F857" s="3">
        <f>VLOOKUP($B857,'SUBMERSED HABITATS'!$B$15:$I$124,F$1,FALSE)</f>
        <v>0</v>
      </c>
      <c r="G857" s="3">
        <f>VLOOKUP($B857,'SUBMERSED HABITATS'!$B$15:$I$124,G$1,FALSE)</f>
        <v>0</v>
      </c>
      <c r="H857" s="3">
        <f>VLOOKUP($B857,'SUBMERSED HABITATS'!$B$15:$I$124,H$1,FALSE)</f>
        <v>0</v>
      </c>
      <c r="I857" s="3">
        <f>VLOOKUP($B857,'SUBMERSED HABITATS'!$B$15:$I$124,I$1,FALSE)</f>
        <v>0</v>
      </c>
      <c r="J857" s="3">
        <f>VLOOKUP($B857,'SUBMERSED HABITATS'!$B$15:$I$124,J$1,FALSE)</f>
        <v>0</v>
      </c>
      <c r="K857" s="3">
        <f>VLOOKUP($B857,'SUBMERSED HABITATS'!$B$15:$I$124,K$1,FALSE)</f>
        <v>0</v>
      </c>
      <c r="L857" s="3" t="str">
        <f>VLOOKUP($B857,'SUBMERSED HABITATS'!$B$15:$I$124,L$1,FALSE)</f>
        <v/>
      </c>
    </row>
    <row r="858" spans="1:12" ht="15.75" customHeight="1">
      <c r="A858">
        <f t="shared" si="25"/>
        <v>86</v>
      </c>
      <c r="B858" t="str">
        <f>VLOOKUP(A858,ACTIVITIES!$B$2:$C$110,2,FALSE)</f>
        <v>ACTIVITY CATEGORY 9 86</v>
      </c>
      <c r="C858" s="1">
        <v>6</v>
      </c>
      <c r="D858" s="1" t="str">
        <f>VLOOKUP(C858,HABITATS!$F$2:$G$13,2,FALSE)</f>
        <v>HABITATS COMPLEX 6</v>
      </c>
      <c r="E858" s="1" t="str">
        <f t="shared" si="24"/>
        <v>HABITATS COMPLEX 6ACTIVITY CATEGORY 9 86</v>
      </c>
      <c r="F858" s="3">
        <f>VLOOKUP($B858,'HABITATS COMPLEX 6'!$B$15:$I$124,F$1,FALSE)</f>
        <v>0</v>
      </c>
      <c r="G858" s="3">
        <f>VLOOKUP($B858,'HABITATS COMPLEX 6'!$B$15:$I$124,G$1,FALSE)</f>
        <v>0</v>
      </c>
      <c r="H858" s="3">
        <f>VLOOKUP($B858,'HABITATS COMPLEX 6'!$B$15:$I$124,H$1,FALSE)</f>
        <v>0</v>
      </c>
      <c r="I858" s="3">
        <f>VLOOKUP($B858,'HABITATS COMPLEX 6'!$B$15:$I$124,I$1,FALSE)</f>
        <v>0</v>
      </c>
      <c r="J858" s="3">
        <f>VLOOKUP($B858,'HABITATS COMPLEX 6'!$B$15:$I$124,J$1,FALSE)</f>
        <v>0</v>
      </c>
      <c r="K858" s="3">
        <f>VLOOKUP($B858,'HABITATS COMPLEX 6'!$B$15:$I$124,K$1,FALSE)</f>
        <v>0</v>
      </c>
      <c r="L858" s="3" t="str">
        <f>VLOOKUP($B858,'HABITATS COMPLEX 6'!$B$15:$I$124,L$1,FALSE)</f>
        <v/>
      </c>
    </row>
    <row r="859" spans="1:12" ht="15.75" customHeight="1">
      <c r="A859">
        <f t="shared" si="25"/>
        <v>86</v>
      </c>
      <c r="B859" t="str">
        <f>VLOOKUP(A859,ACTIVITIES!$B$2:$C$110,2,FALSE)</f>
        <v>ACTIVITY CATEGORY 9 86</v>
      </c>
      <c r="C859" s="1">
        <v>7</v>
      </c>
      <c r="D859" s="1" t="str">
        <f>VLOOKUP(C859,HABITATS!$F$2:$G$13,2,FALSE)</f>
        <v>HABITATS COMPLEX 7</v>
      </c>
      <c r="E859" s="1" t="str">
        <f t="shared" si="24"/>
        <v>HABITATS COMPLEX 7ACTIVITY CATEGORY 9 86</v>
      </c>
      <c r="F859" s="3">
        <f>VLOOKUP($B859,'HABITATS COMPLEX 7'!$B$15:$I$124,F$1,FALSE)</f>
        <v>0</v>
      </c>
      <c r="G859" s="3">
        <f>VLOOKUP($B859,'HABITATS COMPLEX 7'!$B$15:$I$124,G$1,FALSE)</f>
        <v>0</v>
      </c>
      <c r="H859" s="3">
        <f>VLOOKUP($B859,'HABITATS COMPLEX 7'!$B$15:$I$124,H$1,FALSE)</f>
        <v>0</v>
      </c>
      <c r="I859" s="3">
        <f>VLOOKUP($B859,'HABITATS COMPLEX 7'!$B$15:$I$124,I$1,FALSE)</f>
        <v>0</v>
      </c>
      <c r="J859" s="3">
        <f>VLOOKUP($B859,'HABITATS COMPLEX 7'!$B$15:$I$124,J$1,FALSE)</f>
        <v>0</v>
      </c>
      <c r="K859" s="3">
        <f>VLOOKUP($B859,'HABITATS COMPLEX 7'!$B$15:$I$124,K$1,FALSE)</f>
        <v>0</v>
      </c>
      <c r="L859" s="3" t="str">
        <f>VLOOKUP($B859,'HABITATS COMPLEX 7'!$B$15:$I$124,L$1,FALSE)</f>
        <v/>
      </c>
    </row>
    <row r="860" spans="1:12" ht="15.75" customHeight="1">
      <c r="A860">
        <f t="shared" si="25"/>
        <v>86</v>
      </c>
      <c r="B860" t="str">
        <f>VLOOKUP(A860,ACTIVITIES!$B$2:$C$110,2,FALSE)</f>
        <v>ACTIVITY CATEGORY 9 86</v>
      </c>
      <c r="C860" s="1">
        <v>8</v>
      </c>
      <c r="D860" s="1" t="str">
        <f>VLOOKUP(C860,HABITATS!$F$2:$G$13,2,FALSE)</f>
        <v>HABITATS COMPLEX 8</v>
      </c>
      <c r="E860" s="1" t="str">
        <f t="shared" si="24"/>
        <v>HABITATS COMPLEX 8ACTIVITY CATEGORY 9 86</v>
      </c>
      <c r="F860" s="3">
        <f>VLOOKUP($B860,'HABITATS COMPLEX 8'!$B$15:$I$124,F$1,FALSE)</f>
        <v>0</v>
      </c>
      <c r="G860" s="3">
        <f>VLOOKUP($B860,'HABITATS COMPLEX 8'!$B$15:$I$124,G$1,FALSE)</f>
        <v>0</v>
      </c>
      <c r="H860" s="3">
        <f>VLOOKUP($B860,'HABITATS COMPLEX 8'!$B$15:$I$124,H$1,FALSE)</f>
        <v>0</v>
      </c>
      <c r="I860" s="3">
        <f>VLOOKUP($B860,'HABITATS COMPLEX 8'!$B$15:$I$124,I$1,FALSE)</f>
        <v>0</v>
      </c>
      <c r="J860" s="3">
        <f>VLOOKUP($B860,'HABITATS COMPLEX 8'!$B$15:$I$124,J$1,FALSE)</f>
        <v>0</v>
      </c>
      <c r="K860" s="3">
        <f>VLOOKUP($B860,'HABITATS COMPLEX 8'!$B$15:$I$124,K$1,FALSE)</f>
        <v>0</v>
      </c>
      <c r="L860" s="3" t="str">
        <f>VLOOKUP($B860,'HABITATS COMPLEX 8'!$B$15:$I$124,L$1,FALSE)</f>
        <v/>
      </c>
    </row>
    <row r="861" spans="1:12" ht="15.75" customHeight="1">
      <c r="A861">
        <f t="shared" si="25"/>
        <v>86</v>
      </c>
      <c r="B861" t="str">
        <f>VLOOKUP(A861,ACTIVITIES!$B$2:$C$110,2,FALSE)</f>
        <v>ACTIVITY CATEGORY 9 86</v>
      </c>
      <c r="C861" s="1">
        <v>9</v>
      </c>
      <c r="D861" s="1" t="str">
        <f>VLOOKUP(C861,HABITATS!$F$2:$G$13,2,FALSE)</f>
        <v>HABITATS COMPLEX 9</v>
      </c>
      <c r="E861" s="1" t="str">
        <f t="shared" si="24"/>
        <v>HABITATS COMPLEX 9ACTIVITY CATEGORY 9 86</v>
      </c>
      <c r="F861" s="3">
        <f>VLOOKUP($B861,'HABITATS COMPLEX 9'!$B$15:$I$124,F$1,FALSE)</f>
        <v>0</v>
      </c>
      <c r="G861" s="3">
        <f>VLOOKUP($B861,'HABITATS COMPLEX 9'!$B$15:$I$124,G$1,FALSE)</f>
        <v>0</v>
      </c>
      <c r="H861" s="3">
        <f>VLOOKUP($B861,'HABITATS COMPLEX 9'!$B$15:$I$124,H$1,FALSE)</f>
        <v>0</v>
      </c>
      <c r="I861" s="3">
        <f>VLOOKUP($B861,'HABITATS COMPLEX 9'!$B$15:$I$124,I$1,FALSE)</f>
        <v>0</v>
      </c>
      <c r="J861" s="3">
        <f>VLOOKUP($B861,'HABITATS COMPLEX 9'!$B$15:$I$124,J$1,FALSE)</f>
        <v>0</v>
      </c>
      <c r="K861" s="3">
        <f>VLOOKUP($B861,'HABITATS COMPLEX 9'!$B$15:$I$124,K$1,FALSE)</f>
        <v>0</v>
      </c>
      <c r="L861" s="3" t="str">
        <f>VLOOKUP($B861,'HABITATS COMPLEX 9'!$B$15:$I$124,L$1,FALSE)</f>
        <v/>
      </c>
    </row>
    <row r="862" spans="1:12" ht="15.75" customHeight="1">
      <c r="A862">
        <f t="shared" si="25"/>
        <v>86</v>
      </c>
      <c r="B862" t="str">
        <f>VLOOKUP(A862,ACTIVITIES!$B$2:$C$110,2,FALSE)</f>
        <v>ACTIVITY CATEGORY 9 86</v>
      </c>
      <c r="C862" s="1">
        <v>10</v>
      </c>
      <c r="D862" s="1" t="str">
        <f>VLOOKUP(C862,HABITATS!$F$2:$G$13,2,FALSE)</f>
        <v>HABITATS COMPLEX 10</v>
      </c>
      <c r="E862" s="1" t="str">
        <f t="shared" si="24"/>
        <v>HABITATS COMPLEX 10ACTIVITY CATEGORY 9 86</v>
      </c>
      <c r="F862" s="3">
        <f>VLOOKUP($B862,'HABITATS COMPLEX 10'!$B$15:$I$124,F$1,FALSE)</f>
        <v>0</v>
      </c>
      <c r="G862" s="3">
        <f>VLOOKUP($B862,'HABITATS COMPLEX 10'!$B$15:$I$124,G$1,FALSE)</f>
        <v>0</v>
      </c>
      <c r="H862" s="3">
        <f>VLOOKUP($B862,'HABITATS COMPLEX 10'!$B$15:$I$124,H$1,FALSE)</f>
        <v>0</v>
      </c>
      <c r="I862" s="3">
        <f>VLOOKUP($B862,'HABITATS COMPLEX 10'!$B$15:$I$124,I$1,FALSE)</f>
        <v>0</v>
      </c>
      <c r="J862" s="3">
        <f>VLOOKUP($B862,'HABITATS COMPLEX 10'!$B$15:$I$124,J$1,FALSE)</f>
        <v>0</v>
      </c>
      <c r="K862" s="3">
        <f>VLOOKUP($B862,'HABITATS COMPLEX 10'!$B$15:$I$124,K$1,FALSE)</f>
        <v>0</v>
      </c>
      <c r="L862" s="3" t="str">
        <f>VLOOKUP($B862,'HABITATS COMPLEX 10'!$B$15:$I$124,L$1,FALSE)</f>
        <v/>
      </c>
    </row>
    <row r="863" spans="1:12" ht="15.75" customHeight="1">
      <c r="A863">
        <f t="shared" si="25"/>
        <v>87</v>
      </c>
      <c r="B863" t="str">
        <f>VLOOKUP(A863,ACTIVITIES!$B$2:$C$110,2,FALSE)</f>
        <v>ACTIVITY CATEGORY 9 87</v>
      </c>
      <c r="C863" s="1">
        <v>1</v>
      </c>
      <c r="D863" s="1" t="str">
        <f>VLOOKUP(C863,HABITATS!$F$2:$G$13,2,FALSE)</f>
        <v>Coastal Uplands</v>
      </c>
      <c r="E863" s="1" t="str">
        <f t="shared" si="24"/>
        <v>Coastal UplandsACTIVITY CATEGORY 9 87</v>
      </c>
      <c r="F863" s="3">
        <f>VLOOKUP($B863,'COASTAL UPLANDS'!$B$15:$I$124,F$1,FALSE)</f>
        <v>0</v>
      </c>
      <c r="G863" s="3">
        <f>VLOOKUP($B863,'COASTAL UPLANDS'!$B$15:$I$124,G$1,FALSE)</f>
        <v>0</v>
      </c>
      <c r="H863" s="3">
        <f>VLOOKUP($B863,'COASTAL UPLANDS'!$B$15:$I$124,H$1,FALSE)</f>
        <v>0</v>
      </c>
      <c r="I863" s="3">
        <f>VLOOKUP($B863,'COASTAL UPLANDS'!$B$15:$I$124,I$1,FALSE)</f>
        <v>0</v>
      </c>
      <c r="J863" s="3">
        <f>VLOOKUP($B863,'COASTAL UPLANDS'!$B$15:$I$124,J$1,FALSE)</f>
        <v>0</v>
      </c>
      <c r="K863" s="3">
        <f>VLOOKUP($B863,'COASTAL UPLANDS'!$B$15:$I$124,K$1,FALSE)</f>
        <v>0</v>
      </c>
      <c r="L863" s="3" t="str">
        <f>VLOOKUP($B863,'COASTAL UPLANDS'!$B$15:$I$124,L$1,FALSE)</f>
        <v/>
      </c>
    </row>
    <row r="864" spans="1:12" ht="15.75" customHeight="1">
      <c r="A864">
        <f t="shared" si="25"/>
        <v>87</v>
      </c>
      <c r="B864" t="str">
        <f>VLOOKUP(A864,ACTIVITIES!$B$2:$C$110,2,FALSE)</f>
        <v>ACTIVITY CATEGORY 9 87</v>
      </c>
      <c r="C864" s="1">
        <v>2</v>
      </c>
      <c r="D864" s="1" t="str">
        <f>VLOOKUP(C864,HABITATS!$F$2:$G$13,2,FALSE)</f>
        <v>Beaches &amp; Dunes</v>
      </c>
      <c r="E864" s="1" t="str">
        <f t="shared" si="24"/>
        <v>Beaches &amp; DunesACTIVITY CATEGORY 9 87</v>
      </c>
      <c r="F864" s="3">
        <f>VLOOKUP($B864,'BEACHES &amp; DUNES'!$B$15:$I$124,F$1,FALSE)</f>
        <v>0</v>
      </c>
      <c r="G864" s="3">
        <f>VLOOKUP($B864,'BEACHES &amp; DUNES'!$B$15:$I$124,G$1,FALSE)</f>
        <v>0</v>
      </c>
      <c r="H864" s="3">
        <f>VLOOKUP($B864,'BEACHES &amp; DUNES'!$B$15:$I$124,H$1,FALSE)</f>
        <v>0</v>
      </c>
      <c r="I864" s="3">
        <f>VLOOKUP($B864,'BEACHES &amp; DUNES'!$B$15:$I$124,I$1,FALSE)</f>
        <v>0</v>
      </c>
      <c r="J864" s="3">
        <f>VLOOKUP($B864,'BEACHES &amp; DUNES'!$B$15:$I$124,J$1,FALSE)</f>
        <v>0</v>
      </c>
      <c r="K864" s="3">
        <f>VLOOKUP($B864,'BEACHES &amp; DUNES'!$B$15:$I$124,K$1,FALSE)</f>
        <v>0</v>
      </c>
      <c r="L864" s="3" t="str">
        <f>VLOOKUP($B864,'BEACHES &amp; DUNES'!$B$15:$I$124,L$1,FALSE)</f>
        <v/>
      </c>
    </row>
    <row r="865" spans="1:12" ht="15.75" customHeight="1">
      <c r="A865">
        <f t="shared" si="25"/>
        <v>87</v>
      </c>
      <c r="B865" t="str">
        <f>VLOOKUP(A865,ACTIVITIES!$B$2:$C$110,2,FALSE)</f>
        <v>ACTIVITY CATEGORY 9 87</v>
      </c>
      <c r="C865" s="1">
        <v>3</v>
      </c>
      <c r="D865" s="1" t="str">
        <f>VLOOKUP(C865,HABITATS!$F$2:$G$13,2,FALSE)</f>
        <v>Tidal flats &amp; Rocky Intertidal</v>
      </c>
      <c r="E865" s="1" t="str">
        <f t="shared" si="24"/>
        <v>Tidal flats &amp; Rocky IntertidalACTIVITY CATEGORY 9 87</v>
      </c>
      <c r="F865" s="3">
        <f>VLOOKUP($B865,'TIDAL FLATS &amp; ROCKY INTERTIDAL'!$B$15:$I$124,F$1,FALSE)</f>
        <v>0</v>
      </c>
      <c r="G865" s="3">
        <f>VLOOKUP($B865,'TIDAL FLATS &amp; ROCKY INTERTIDAL'!$B$15:$I$124,G$1,FALSE)</f>
        <v>0</v>
      </c>
      <c r="H865" s="3">
        <f>VLOOKUP($B865,'TIDAL FLATS &amp; ROCKY INTERTIDAL'!$B$15:$I$124,H$1,FALSE)</f>
        <v>0</v>
      </c>
      <c r="I865" s="3">
        <f>VLOOKUP($B865,'TIDAL FLATS &amp; ROCKY INTERTIDAL'!$B$15:$I$124,I$1,FALSE)</f>
        <v>0</v>
      </c>
      <c r="J865" s="3">
        <f>VLOOKUP($B865,'TIDAL FLATS &amp; ROCKY INTERTIDAL'!$B$15:$I$124,J$1,FALSE)</f>
        <v>0</v>
      </c>
      <c r="K865" s="3">
        <f>VLOOKUP($B865,'TIDAL FLATS &amp; ROCKY INTERTIDAL'!$B$15:$I$124,K$1,FALSE)</f>
        <v>0</v>
      </c>
      <c r="L865" s="3" t="str">
        <f>VLOOKUP($B865,'TIDAL FLATS &amp; ROCKY INTERTIDAL'!$B$15:$I$124,L$1,FALSE)</f>
        <v/>
      </c>
    </row>
    <row r="866" spans="1:12" ht="15.75" customHeight="1">
      <c r="A866">
        <f t="shared" si="25"/>
        <v>87</v>
      </c>
      <c r="B866" t="str">
        <f>VLOOKUP(A866,ACTIVITIES!$B$2:$C$110,2,FALSE)</f>
        <v>ACTIVITY CATEGORY 9 87</v>
      </c>
      <c r="C866" s="1">
        <v>4</v>
      </c>
      <c r="D866" s="1" t="str">
        <f>VLOOKUP(C866,HABITATS!$F$2:$G$13,2,FALSE)</f>
        <v>Marshes</v>
      </c>
      <c r="E866" s="1" t="str">
        <f t="shared" si="24"/>
        <v>MarshesACTIVITY CATEGORY 9 87</v>
      </c>
      <c r="F866" s="3">
        <f>VLOOKUP($B866,MARSHES!$B$15:$I$124,F$1,FALSE)</f>
        <v>0</v>
      </c>
      <c r="G866" s="3">
        <f>VLOOKUP($B866,MARSHES!$B$15:$I$124,G$1,FALSE)</f>
        <v>0</v>
      </c>
      <c r="H866" s="3">
        <f>VLOOKUP($B866,MARSHES!$B$15:$I$124,H$1,FALSE)</f>
        <v>0</v>
      </c>
      <c r="I866" s="3">
        <f>VLOOKUP($B866,MARSHES!$B$15:$I$124,I$1,FALSE)</f>
        <v>0</v>
      </c>
      <c r="J866" s="3">
        <f>VLOOKUP($B866,MARSHES!$B$15:$I$124,J$1,FALSE)</f>
        <v>0</v>
      </c>
      <c r="K866" s="3">
        <f>VLOOKUP($B866,MARSHES!$B$15:$I$124,K$1,FALSE)</f>
        <v>0</v>
      </c>
      <c r="L866" s="3" t="str">
        <f>VLOOKUP($B866,MARSHES!$B$15:$I$124,L$1,FALSE)</f>
        <v/>
      </c>
    </row>
    <row r="867" spans="1:12" ht="15.75" customHeight="1">
      <c r="A867">
        <f t="shared" si="25"/>
        <v>87</v>
      </c>
      <c r="B867" t="str">
        <f>VLOOKUP(A867,ACTIVITIES!$B$2:$C$110,2,FALSE)</f>
        <v>ACTIVITY CATEGORY 9 87</v>
      </c>
      <c r="C867" s="1">
        <v>5</v>
      </c>
      <c r="D867" s="1" t="str">
        <f>VLOOKUP(C867,HABITATS!$F$2:$G$13,2,FALSE)</f>
        <v>Submersed Habitats</v>
      </c>
      <c r="E867" s="1" t="str">
        <f t="shared" si="24"/>
        <v>Submersed HabitatsACTIVITY CATEGORY 9 87</v>
      </c>
      <c r="F867" s="3">
        <f>VLOOKUP($B867,'SUBMERSED HABITATS'!$B$15:$I$124,F$1,FALSE)</f>
        <v>0</v>
      </c>
      <c r="G867" s="3">
        <f>VLOOKUP($B867,'SUBMERSED HABITATS'!$B$15:$I$124,G$1,FALSE)</f>
        <v>0</v>
      </c>
      <c r="H867" s="3">
        <f>VLOOKUP($B867,'SUBMERSED HABITATS'!$B$15:$I$124,H$1,FALSE)</f>
        <v>0</v>
      </c>
      <c r="I867" s="3">
        <f>VLOOKUP($B867,'SUBMERSED HABITATS'!$B$15:$I$124,I$1,FALSE)</f>
        <v>0</v>
      </c>
      <c r="J867" s="3">
        <f>VLOOKUP($B867,'SUBMERSED HABITATS'!$B$15:$I$124,J$1,FALSE)</f>
        <v>0</v>
      </c>
      <c r="K867" s="3">
        <f>VLOOKUP($B867,'SUBMERSED HABITATS'!$B$15:$I$124,K$1,FALSE)</f>
        <v>0</v>
      </c>
      <c r="L867" s="3" t="str">
        <f>VLOOKUP($B867,'SUBMERSED HABITATS'!$B$15:$I$124,L$1,FALSE)</f>
        <v/>
      </c>
    </row>
    <row r="868" spans="1:12" ht="15.75" customHeight="1">
      <c r="A868">
        <f t="shared" si="25"/>
        <v>87</v>
      </c>
      <c r="B868" t="str">
        <f>VLOOKUP(A868,ACTIVITIES!$B$2:$C$110,2,FALSE)</f>
        <v>ACTIVITY CATEGORY 9 87</v>
      </c>
      <c r="C868" s="1">
        <v>6</v>
      </c>
      <c r="D868" s="1" t="str">
        <f>VLOOKUP(C868,HABITATS!$F$2:$G$13,2,FALSE)</f>
        <v>HABITATS COMPLEX 6</v>
      </c>
      <c r="E868" s="1" t="str">
        <f t="shared" si="24"/>
        <v>HABITATS COMPLEX 6ACTIVITY CATEGORY 9 87</v>
      </c>
      <c r="F868" s="3">
        <f>VLOOKUP($B868,'HABITATS COMPLEX 6'!$B$15:$I$124,F$1,FALSE)</f>
        <v>0</v>
      </c>
      <c r="G868" s="3">
        <f>VLOOKUP($B868,'HABITATS COMPLEX 6'!$B$15:$I$124,G$1,FALSE)</f>
        <v>0</v>
      </c>
      <c r="H868" s="3">
        <f>VLOOKUP($B868,'HABITATS COMPLEX 6'!$B$15:$I$124,H$1,FALSE)</f>
        <v>0</v>
      </c>
      <c r="I868" s="3">
        <f>VLOOKUP($B868,'HABITATS COMPLEX 6'!$B$15:$I$124,I$1,FALSE)</f>
        <v>0</v>
      </c>
      <c r="J868" s="3">
        <f>VLOOKUP($B868,'HABITATS COMPLEX 6'!$B$15:$I$124,J$1,FALSE)</f>
        <v>0</v>
      </c>
      <c r="K868" s="3">
        <f>VLOOKUP($B868,'HABITATS COMPLEX 6'!$B$15:$I$124,K$1,FALSE)</f>
        <v>0</v>
      </c>
      <c r="L868" s="3" t="str">
        <f>VLOOKUP($B868,'HABITATS COMPLEX 6'!$B$15:$I$124,L$1,FALSE)</f>
        <v/>
      </c>
    </row>
    <row r="869" spans="1:12" ht="15.75" customHeight="1">
      <c r="A869">
        <f t="shared" si="25"/>
        <v>87</v>
      </c>
      <c r="B869" t="str">
        <f>VLOOKUP(A869,ACTIVITIES!$B$2:$C$110,2,FALSE)</f>
        <v>ACTIVITY CATEGORY 9 87</v>
      </c>
      <c r="C869" s="1">
        <v>7</v>
      </c>
      <c r="D869" s="1" t="str">
        <f>VLOOKUP(C869,HABITATS!$F$2:$G$13,2,FALSE)</f>
        <v>HABITATS COMPLEX 7</v>
      </c>
      <c r="E869" s="1" t="str">
        <f t="shared" si="24"/>
        <v>HABITATS COMPLEX 7ACTIVITY CATEGORY 9 87</v>
      </c>
      <c r="F869" s="3">
        <f>VLOOKUP($B869,'HABITATS COMPLEX 7'!$B$15:$I$124,F$1,FALSE)</f>
        <v>0</v>
      </c>
      <c r="G869" s="3">
        <f>VLOOKUP($B869,'HABITATS COMPLEX 7'!$B$15:$I$124,G$1,FALSE)</f>
        <v>0</v>
      </c>
      <c r="H869" s="3">
        <f>VLOOKUP($B869,'HABITATS COMPLEX 7'!$B$15:$I$124,H$1,FALSE)</f>
        <v>0</v>
      </c>
      <c r="I869" s="3">
        <f>VLOOKUP($B869,'HABITATS COMPLEX 7'!$B$15:$I$124,I$1,FALSE)</f>
        <v>0</v>
      </c>
      <c r="J869" s="3">
        <f>VLOOKUP($B869,'HABITATS COMPLEX 7'!$B$15:$I$124,J$1,FALSE)</f>
        <v>0</v>
      </c>
      <c r="K869" s="3">
        <f>VLOOKUP($B869,'HABITATS COMPLEX 7'!$B$15:$I$124,K$1,FALSE)</f>
        <v>0</v>
      </c>
      <c r="L869" s="3" t="str">
        <f>VLOOKUP($B869,'HABITATS COMPLEX 7'!$B$15:$I$124,L$1,FALSE)</f>
        <v/>
      </c>
    </row>
    <row r="870" spans="1:12" ht="15.75" customHeight="1">
      <c r="A870">
        <f t="shared" si="25"/>
        <v>87</v>
      </c>
      <c r="B870" t="str">
        <f>VLOOKUP(A870,ACTIVITIES!$B$2:$C$110,2,FALSE)</f>
        <v>ACTIVITY CATEGORY 9 87</v>
      </c>
      <c r="C870" s="1">
        <v>8</v>
      </c>
      <c r="D870" s="1" t="str">
        <f>VLOOKUP(C870,HABITATS!$F$2:$G$13,2,FALSE)</f>
        <v>HABITATS COMPLEX 8</v>
      </c>
      <c r="E870" s="1" t="str">
        <f t="shared" si="24"/>
        <v>HABITATS COMPLEX 8ACTIVITY CATEGORY 9 87</v>
      </c>
      <c r="F870" s="3">
        <f>VLOOKUP($B870,'HABITATS COMPLEX 8'!$B$15:$I$124,F$1,FALSE)</f>
        <v>0</v>
      </c>
      <c r="G870" s="3">
        <f>VLOOKUP($B870,'HABITATS COMPLEX 8'!$B$15:$I$124,G$1,FALSE)</f>
        <v>0</v>
      </c>
      <c r="H870" s="3">
        <f>VLOOKUP($B870,'HABITATS COMPLEX 8'!$B$15:$I$124,H$1,FALSE)</f>
        <v>0</v>
      </c>
      <c r="I870" s="3">
        <f>VLOOKUP($B870,'HABITATS COMPLEX 8'!$B$15:$I$124,I$1,FALSE)</f>
        <v>0</v>
      </c>
      <c r="J870" s="3">
        <f>VLOOKUP($B870,'HABITATS COMPLEX 8'!$B$15:$I$124,J$1,FALSE)</f>
        <v>0</v>
      </c>
      <c r="K870" s="3">
        <f>VLOOKUP($B870,'HABITATS COMPLEX 8'!$B$15:$I$124,K$1,FALSE)</f>
        <v>0</v>
      </c>
      <c r="L870" s="3" t="str">
        <f>VLOOKUP($B870,'HABITATS COMPLEX 8'!$B$15:$I$124,L$1,FALSE)</f>
        <v/>
      </c>
    </row>
    <row r="871" spans="1:12" ht="15.75" customHeight="1">
      <c r="A871">
        <f t="shared" si="25"/>
        <v>87</v>
      </c>
      <c r="B871" t="str">
        <f>VLOOKUP(A871,ACTIVITIES!$B$2:$C$110,2,FALSE)</f>
        <v>ACTIVITY CATEGORY 9 87</v>
      </c>
      <c r="C871" s="1">
        <v>9</v>
      </c>
      <c r="D871" s="1" t="str">
        <f>VLOOKUP(C871,HABITATS!$F$2:$G$13,2,FALSE)</f>
        <v>HABITATS COMPLEX 9</v>
      </c>
      <c r="E871" s="1" t="str">
        <f t="shared" si="24"/>
        <v>HABITATS COMPLEX 9ACTIVITY CATEGORY 9 87</v>
      </c>
      <c r="F871" s="3">
        <f>VLOOKUP($B871,'HABITATS COMPLEX 9'!$B$15:$I$124,F$1,FALSE)</f>
        <v>0</v>
      </c>
      <c r="G871" s="3">
        <f>VLOOKUP($B871,'HABITATS COMPLEX 9'!$B$15:$I$124,G$1,FALSE)</f>
        <v>0</v>
      </c>
      <c r="H871" s="3">
        <f>VLOOKUP($B871,'HABITATS COMPLEX 9'!$B$15:$I$124,H$1,FALSE)</f>
        <v>0</v>
      </c>
      <c r="I871" s="3">
        <f>VLOOKUP($B871,'HABITATS COMPLEX 9'!$B$15:$I$124,I$1,FALSE)</f>
        <v>0</v>
      </c>
      <c r="J871" s="3">
        <f>VLOOKUP($B871,'HABITATS COMPLEX 9'!$B$15:$I$124,J$1,FALSE)</f>
        <v>0</v>
      </c>
      <c r="K871" s="3">
        <f>VLOOKUP($B871,'HABITATS COMPLEX 9'!$B$15:$I$124,K$1,FALSE)</f>
        <v>0</v>
      </c>
      <c r="L871" s="3" t="str">
        <f>VLOOKUP($B871,'HABITATS COMPLEX 9'!$B$15:$I$124,L$1,FALSE)</f>
        <v/>
      </c>
    </row>
    <row r="872" spans="1:12" ht="15.75" customHeight="1">
      <c r="A872">
        <f t="shared" si="25"/>
        <v>87</v>
      </c>
      <c r="B872" t="str">
        <f>VLOOKUP(A872,ACTIVITIES!$B$2:$C$110,2,FALSE)</f>
        <v>ACTIVITY CATEGORY 9 87</v>
      </c>
      <c r="C872" s="1">
        <v>10</v>
      </c>
      <c r="D872" s="1" t="str">
        <f>VLOOKUP(C872,HABITATS!$F$2:$G$13,2,FALSE)</f>
        <v>HABITATS COMPLEX 10</v>
      </c>
      <c r="E872" s="1" t="str">
        <f t="shared" si="24"/>
        <v>HABITATS COMPLEX 10ACTIVITY CATEGORY 9 87</v>
      </c>
      <c r="F872" s="3">
        <f>VLOOKUP($B872,'HABITATS COMPLEX 10'!$B$15:$I$124,F$1,FALSE)</f>
        <v>0</v>
      </c>
      <c r="G872" s="3">
        <f>VLOOKUP($B872,'HABITATS COMPLEX 10'!$B$15:$I$124,G$1,FALSE)</f>
        <v>0</v>
      </c>
      <c r="H872" s="3">
        <f>VLOOKUP($B872,'HABITATS COMPLEX 10'!$B$15:$I$124,H$1,FALSE)</f>
        <v>0</v>
      </c>
      <c r="I872" s="3">
        <f>VLOOKUP($B872,'HABITATS COMPLEX 10'!$B$15:$I$124,I$1,FALSE)</f>
        <v>0</v>
      </c>
      <c r="J872" s="3">
        <f>VLOOKUP($B872,'HABITATS COMPLEX 10'!$B$15:$I$124,J$1,FALSE)</f>
        <v>0</v>
      </c>
      <c r="K872" s="3">
        <f>VLOOKUP($B872,'HABITATS COMPLEX 10'!$B$15:$I$124,K$1,FALSE)</f>
        <v>0</v>
      </c>
      <c r="L872" s="3" t="str">
        <f>VLOOKUP($B872,'HABITATS COMPLEX 10'!$B$15:$I$124,L$1,FALSE)</f>
        <v/>
      </c>
    </row>
    <row r="873" spans="1:12" ht="15.75" customHeight="1">
      <c r="A873">
        <f t="shared" si="25"/>
        <v>88</v>
      </c>
      <c r="B873" t="str">
        <f>VLOOKUP(A873,ACTIVITIES!$B$2:$C$110,2,FALSE)</f>
        <v>ACTIVITY CATEGORY 9 88</v>
      </c>
      <c r="C873" s="1">
        <v>1</v>
      </c>
      <c r="D873" s="1" t="str">
        <f>VLOOKUP(C873,HABITATS!$F$2:$G$13,2,FALSE)</f>
        <v>Coastal Uplands</v>
      </c>
      <c r="E873" s="1" t="str">
        <f t="shared" si="24"/>
        <v>Coastal UplandsACTIVITY CATEGORY 9 88</v>
      </c>
      <c r="F873" s="3">
        <f>VLOOKUP($B873,'COASTAL UPLANDS'!$B$15:$I$124,F$1,FALSE)</f>
        <v>0</v>
      </c>
      <c r="G873" s="3">
        <f>VLOOKUP($B873,'COASTAL UPLANDS'!$B$15:$I$124,G$1,FALSE)</f>
        <v>0</v>
      </c>
      <c r="H873" s="3">
        <f>VLOOKUP($B873,'COASTAL UPLANDS'!$B$15:$I$124,H$1,FALSE)</f>
        <v>0</v>
      </c>
      <c r="I873" s="3">
        <f>VLOOKUP($B873,'COASTAL UPLANDS'!$B$15:$I$124,I$1,FALSE)</f>
        <v>0</v>
      </c>
      <c r="J873" s="3">
        <f>VLOOKUP($B873,'COASTAL UPLANDS'!$B$15:$I$124,J$1,FALSE)</f>
        <v>0</v>
      </c>
      <c r="K873" s="3">
        <f>VLOOKUP($B873,'COASTAL UPLANDS'!$B$15:$I$124,K$1,FALSE)</f>
        <v>0</v>
      </c>
      <c r="L873" s="3" t="str">
        <f>VLOOKUP($B873,'COASTAL UPLANDS'!$B$15:$I$124,L$1,FALSE)</f>
        <v/>
      </c>
    </row>
    <row r="874" spans="1:12" ht="15.75" customHeight="1">
      <c r="A874">
        <f t="shared" si="25"/>
        <v>88</v>
      </c>
      <c r="B874" t="str">
        <f>VLOOKUP(A874,ACTIVITIES!$B$2:$C$110,2,FALSE)</f>
        <v>ACTIVITY CATEGORY 9 88</v>
      </c>
      <c r="C874" s="1">
        <v>2</v>
      </c>
      <c r="D874" s="1" t="str">
        <f>VLOOKUP(C874,HABITATS!$F$2:$G$13,2,FALSE)</f>
        <v>Beaches &amp; Dunes</v>
      </c>
      <c r="E874" s="1" t="str">
        <f t="shared" si="24"/>
        <v>Beaches &amp; DunesACTIVITY CATEGORY 9 88</v>
      </c>
      <c r="F874" s="3">
        <f>VLOOKUP($B874,'BEACHES &amp; DUNES'!$B$15:$I$124,F$1,FALSE)</f>
        <v>0</v>
      </c>
      <c r="G874" s="3">
        <f>VLOOKUP($B874,'BEACHES &amp; DUNES'!$B$15:$I$124,G$1,FALSE)</f>
        <v>0</v>
      </c>
      <c r="H874" s="3">
        <f>VLOOKUP($B874,'BEACHES &amp; DUNES'!$B$15:$I$124,H$1,FALSE)</f>
        <v>0</v>
      </c>
      <c r="I874" s="3">
        <f>VLOOKUP($B874,'BEACHES &amp; DUNES'!$B$15:$I$124,I$1,FALSE)</f>
        <v>0</v>
      </c>
      <c r="J874" s="3">
        <f>VLOOKUP($B874,'BEACHES &amp; DUNES'!$B$15:$I$124,J$1,FALSE)</f>
        <v>0</v>
      </c>
      <c r="K874" s="3">
        <f>VLOOKUP($B874,'BEACHES &amp; DUNES'!$B$15:$I$124,K$1,FALSE)</f>
        <v>0</v>
      </c>
      <c r="L874" s="3" t="str">
        <f>VLOOKUP($B874,'BEACHES &amp; DUNES'!$B$15:$I$124,L$1,FALSE)</f>
        <v/>
      </c>
    </row>
    <row r="875" spans="1:12" ht="15.75" customHeight="1">
      <c r="A875">
        <f t="shared" si="25"/>
        <v>88</v>
      </c>
      <c r="B875" t="str">
        <f>VLOOKUP(A875,ACTIVITIES!$B$2:$C$110,2,FALSE)</f>
        <v>ACTIVITY CATEGORY 9 88</v>
      </c>
      <c r="C875" s="1">
        <v>3</v>
      </c>
      <c r="D875" s="1" t="str">
        <f>VLOOKUP(C875,HABITATS!$F$2:$G$13,2,FALSE)</f>
        <v>Tidal flats &amp; Rocky Intertidal</v>
      </c>
      <c r="E875" s="1" t="str">
        <f t="shared" si="24"/>
        <v>Tidal flats &amp; Rocky IntertidalACTIVITY CATEGORY 9 88</v>
      </c>
      <c r="F875" s="3">
        <f>VLOOKUP($B875,'TIDAL FLATS &amp; ROCKY INTERTIDAL'!$B$15:$I$124,F$1,FALSE)</f>
        <v>0</v>
      </c>
      <c r="G875" s="3">
        <f>VLOOKUP($B875,'TIDAL FLATS &amp; ROCKY INTERTIDAL'!$B$15:$I$124,G$1,FALSE)</f>
        <v>0</v>
      </c>
      <c r="H875" s="3">
        <f>VLOOKUP($B875,'TIDAL FLATS &amp; ROCKY INTERTIDAL'!$B$15:$I$124,H$1,FALSE)</f>
        <v>0</v>
      </c>
      <c r="I875" s="3">
        <f>VLOOKUP($B875,'TIDAL FLATS &amp; ROCKY INTERTIDAL'!$B$15:$I$124,I$1,FALSE)</f>
        <v>0</v>
      </c>
      <c r="J875" s="3">
        <f>VLOOKUP($B875,'TIDAL FLATS &amp; ROCKY INTERTIDAL'!$B$15:$I$124,J$1,FALSE)</f>
        <v>0</v>
      </c>
      <c r="K875" s="3">
        <f>VLOOKUP($B875,'TIDAL FLATS &amp; ROCKY INTERTIDAL'!$B$15:$I$124,K$1,FALSE)</f>
        <v>0</v>
      </c>
      <c r="L875" s="3" t="str">
        <f>VLOOKUP($B875,'TIDAL FLATS &amp; ROCKY INTERTIDAL'!$B$15:$I$124,L$1,FALSE)</f>
        <v/>
      </c>
    </row>
    <row r="876" spans="1:12" ht="15.75" customHeight="1">
      <c r="A876">
        <f t="shared" si="25"/>
        <v>88</v>
      </c>
      <c r="B876" t="str">
        <f>VLOOKUP(A876,ACTIVITIES!$B$2:$C$110,2,FALSE)</f>
        <v>ACTIVITY CATEGORY 9 88</v>
      </c>
      <c r="C876" s="1">
        <v>4</v>
      </c>
      <c r="D876" s="1" t="str">
        <f>VLOOKUP(C876,HABITATS!$F$2:$G$13,2,FALSE)</f>
        <v>Marshes</v>
      </c>
      <c r="E876" s="1" t="str">
        <f t="shared" si="24"/>
        <v>MarshesACTIVITY CATEGORY 9 88</v>
      </c>
      <c r="F876" s="3">
        <f>VLOOKUP($B876,MARSHES!$B$15:$I$124,F$1,FALSE)</f>
        <v>0</v>
      </c>
      <c r="G876" s="3">
        <f>VLOOKUP($B876,MARSHES!$B$15:$I$124,G$1,FALSE)</f>
        <v>0</v>
      </c>
      <c r="H876" s="3">
        <f>VLOOKUP($B876,MARSHES!$B$15:$I$124,H$1,FALSE)</f>
        <v>0</v>
      </c>
      <c r="I876" s="3">
        <f>VLOOKUP($B876,MARSHES!$B$15:$I$124,I$1,FALSE)</f>
        <v>0</v>
      </c>
      <c r="J876" s="3">
        <f>VLOOKUP($B876,MARSHES!$B$15:$I$124,J$1,FALSE)</f>
        <v>0</v>
      </c>
      <c r="K876" s="3">
        <f>VLOOKUP($B876,MARSHES!$B$15:$I$124,K$1,FALSE)</f>
        <v>0</v>
      </c>
      <c r="L876" s="3" t="str">
        <f>VLOOKUP($B876,MARSHES!$B$15:$I$124,L$1,FALSE)</f>
        <v/>
      </c>
    </row>
    <row r="877" spans="1:12" ht="15.75" customHeight="1">
      <c r="A877">
        <f t="shared" si="25"/>
        <v>88</v>
      </c>
      <c r="B877" t="str">
        <f>VLOOKUP(A877,ACTIVITIES!$B$2:$C$110,2,FALSE)</f>
        <v>ACTIVITY CATEGORY 9 88</v>
      </c>
      <c r="C877" s="1">
        <v>5</v>
      </c>
      <c r="D877" s="1" t="str">
        <f>VLOOKUP(C877,HABITATS!$F$2:$G$13,2,FALSE)</f>
        <v>Submersed Habitats</v>
      </c>
      <c r="E877" s="1" t="str">
        <f t="shared" si="24"/>
        <v>Submersed HabitatsACTIVITY CATEGORY 9 88</v>
      </c>
      <c r="F877" s="3">
        <f>VLOOKUP($B877,'SUBMERSED HABITATS'!$B$15:$I$124,F$1,FALSE)</f>
        <v>0</v>
      </c>
      <c r="G877" s="3">
        <f>VLOOKUP($B877,'SUBMERSED HABITATS'!$B$15:$I$124,G$1,FALSE)</f>
        <v>0</v>
      </c>
      <c r="H877" s="3">
        <f>VLOOKUP($B877,'SUBMERSED HABITATS'!$B$15:$I$124,H$1,FALSE)</f>
        <v>0</v>
      </c>
      <c r="I877" s="3">
        <f>VLOOKUP($B877,'SUBMERSED HABITATS'!$B$15:$I$124,I$1,FALSE)</f>
        <v>0</v>
      </c>
      <c r="J877" s="3">
        <f>VLOOKUP($B877,'SUBMERSED HABITATS'!$B$15:$I$124,J$1,FALSE)</f>
        <v>0</v>
      </c>
      <c r="K877" s="3">
        <f>VLOOKUP($B877,'SUBMERSED HABITATS'!$B$15:$I$124,K$1,FALSE)</f>
        <v>0</v>
      </c>
      <c r="L877" s="3" t="str">
        <f>VLOOKUP($B877,'SUBMERSED HABITATS'!$B$15:$I$124,L$1,FALSE)</f>
        <v/>
      </c>
    </row>
    <row r="878" spans="1:12" ht="15.75" customHeight="1">
      <c r="A878">
        <f t="shared" si="25"/>
        <v>88</v>
      </c>
      <c r="B878" t="str">
        <f>VLOOKUP(A878,ACTIVITIES!$B$2:$C$110,2,FALSE)</f>
        <v>ACTIVITY CATEGORY 9 88</v>
      </c>
      <c r="C878" s="1">
        <v>6</v>
      </c>
      <c r="D878" s="1" t="str">
        <f>VLOOKUP(C878,HABITATS!$F$2:$G$13,2,FALSE)</f>
        <v>HABITATS COMPLEX 6</v>
      </c>
      <c r="E878" s="1" t="str">
        <f t="shared" si="24"/>
        <v>HABITATS COMPLEX 6ACTIVITY CATEGORY 9 88</v>
      </c>
      <c r="F878" s="3">
        <f>VLOOKUP($B878,'HABITATS COMPLEX 6'!$B$15:$I$124,F$1,FALSE)</f>
        <v>0</v>
      </c>
      <c r="G878" s="3">
        <f>VLOOKUP($B878,'HABITATS COMPLEX 6'!$B$15:$I$124,G$1,FALSE)</f>
        <v>0</v>
      </c>
      <c r="H878" s="3">
        <f>VLOOKUP($B878,'HABITATS COMPLEX 6'!$B$15:$I$124,H$1,FALSE)</f>
        <v>0</v>
      </c>
      <c r="I878" s="3">
        <f>VLOOKUP($B878,'HABITATS COMPLEX 6'!$B$15:$I$124,I$1,FALSE)</f>
        <v>0</v>
      </c>
      <c r="J878" s="3">
        <f>VLOOKUP($B878,'HABITATS COMPLEX 6'!$B$15:$I$124,J$1,FALSE)</f>
        <v>0</v>
      </c>
      <c r="K878" s="3">
        <f>VLOOKUP($B878,'HABITATS COMPLEX 6'!$B$15:$I$124,K$1,FALSE)</f>
        <v>0</v>
      </c>
      <c r="L878" s="3" t="str">
        <f>VLOOKUP($B878,'HABITATS COMPLEX 6'!$B$15:$I$124,L$1,FALSE)</f>
        <v/>
      </c>
    </row>
    <row r="879" spans="1:12" ht="15.75" customHeight="1">
      <c r="A879">
        <f t="shared" si="25"/>
        <v>88</v>
      </c>
      <c r="B879" t="str">
        <f>VLOOKUP(A879,ACTIVITIES!$B$2:$C$110,2,FALSE)</f>
        <v>ACTIVITY CATEGORY 9 88</v>
      </c>
      <c r="C879" s="1">
        <v>7</v>
      </c>
      <c r="D879" s="1" t="str">
        <f>VLOOKUP(C879,HABITATS!$F$2:$G$13,2,FALSE)</f>
        <v>HABITATS COMPLEX 7</v>
      </c>
      <c r="E879" s="1" t="str">
        <f t="shared" si="24"/>
        <v>HABITATS COMPLEX 7ACTIVITY CATEGORY 9 88</v>
      </c>
      <c r="F879" s="3">
        <f>VLOOKUP($B879,'HABITATS COMPLEX 7'!$B$15:$I$124,F$1,FALSE)</f>
        <v>0</v>
      </c>
      <c r="G879" s="3">
        <f>VLOOKUP($B879,'HABITATS COMPLEX 7'!$B$15:$I$124,G$1,FALSE)</f>
        <v>0</v>
      </c>
      <c r="H879" s="3">
        <f>VLOOKUP($B879,'HABITATS COMPLEX 7'!$B$15:$I$124,H$1,FALSE)</f>
        <v>0</v>
      </c>
      <c r="I879" s="3">
        <f>VLOOKUP($B879,'HABITATS COMPLEX 7'!$B$15:$I$124,I$1,FALSE)</f>
        <v>0</v>
      </c>
      <c r="J879" s="3">
        <f>VLOOKUP($B879,'HABITATS COMPLEX 7'!$B$15:$I$124,J$1,FALSE)</f>
        <v>0</v>
      </c>
      <c r="K879" s="3">
        <f>VLOOKUP($B879,'HABITATS COMPLEX 7'!$B$15:$I$124,K$1,FALSE)</f>
        <v>0</v>
      </c>
      <c r="L879" s="3" t="str">
        <f>VLOOKUP($B879,'HABITATS COMPLEX 7'!$B$15:$I$124,L$1,FALSE)</f>
        <v/>
      </c>
    </row>
    <row r="880" spans="1:12" ht="15.75" customHeight="1">
      <c r="A880">
        <f t="shared" si="25"/>
        <v>88</v>
      </c>
      <c r="B880" t="str">
        <f>VLOOKUP(A880,ACTIVITIES!$B$2:$C$110,2,FALSE)</f>
        <v>ACTIVITY CATEGORY 9 88</v>
      </c>
      <c r="C880" s="1">
        <v>8</v>
      </c>
      <c r="D880" s="1" t="str">
        <f>VLOOKUP(C880,HABITATS!$F$2:$G$13,2,FALSE)</f>
        <v>HABITATS COMPLEX 8</v>
      </c>
      <c r="E880" s="1" t="str">
        <f t="shared" si="24"/>
        <v>HABITATS COMPLEX 8ACTIVITY CATEGORY 9 88</v>
      </c>
      <c r="F880" s="3">
        <f>VLOOKUP($B880,'HABITATS COMPLEX 8'!$B$15:$I$124,F$1,FALSE)</f>
        <v>0</v>
      </c>
      <c r="G880" s="3">
        <f>VLOOKUP($B880,'HABITATS COMPLEX 8'!$B$15:$I$124,G$1,FALSE)</f>
        <v>0</v>
      </c>
      <c r="H880" s="3">
        <f>VLOOKUP($B880,'HABITATS COMPLEX 8'!$B$15:$I$124,H$1,FALSE)</f>
        <v>0</v>
      </c>
      <c r="I880" s="3">
        <f>VLOOKUP($B880,'HABITATS COMPLEX 8'!$B$15:$I$124,I$1,FALSE)</f>
        <v>0</v>
      </c>
      <c r="J880" s="3">
        <f>VLOOKUP($B880,'HABITATS COMPLEX 8'!$B$15:$I$124,J$1,FALSE)</f>
        <v>0</v>
      </c>
      <c r="K880" s="3">
        <f>VLOOKUP($B880,'HABITATS COMPLEX 8'!$B$15:$I$124,K$1,FALSE)</f>
        <v>0</v>
      </c>
      <c r="L880" s="3" t="str">
        <f>VLOOKUP($B880,'HABITATS COMPLEX 8'!$B$15:$I$124,L$1,FALSE)</f>
        <v/>
      </c>
    </row>
    <row r="881" spans="1:12" ht="15.75" customHeight="1">
      <c r="A881">
        <f t="shared" si="25"/>
        <v>88</v>
      </c>
      <c r="B881" t="str">
        <f>VLOOKUP(A881,ACTIVITIES!$B$2:$C$110,2,FALSE)</f>
        <v>ACTIVITY CATEGORY 9 88</v>
      </c>
      <c r="C881" s="1">
        <v>9</v>
      </c>
      <c r="D881" s="1" t="str">
        <f>VLOOKUP(C881,HABITATS!$F$2:$G$13,2,FALSE)</f>
        <v>HABITATS COMPLEX 9</v>
      </c>
      <c r="E881" s="1" t="str">
        <f t="shared" si="24"/>
        <v>HABITATS COMPLEX 9ACTIVITY CATEGORY 9 88</v>
      </c>
      <c r="F881" s="3">
        <f>VLOOKUP($B881,'HABITATS COMPLEX 9'!$B$15:$I$124,F$1,FALSE)</f>
        <v>0</v>
      </c>
      <c r="G881" s="3">
        <f>VLOOKUP($B881,'HABITATS COMPLEX 9'!$B$15:$I$124,G$1,FALSE)</f>
        <v>0</v>
      </c>
      <c r="H881" s="3">
        <f>VLOOKUP($B881,'HABITATS COMPLEX 9'!$B$15:$I$124,H$1,FALSE)</f>
        <v>0</v>
      </c>
      <c r="I881" s="3">
        <f>VLOOKUP($B881,'HABITATS COMPLEX 9'!$B$15:$I$124,I$1,FALSE)</f>
        <v>0</v>
      </c>
      <c r="J881" s="3">
        <f>VLOOKUP($B881,'HABITATS COMPLEX 9'!$B$15:$I$124,J$1,FALSE)</f>
        <v>0</v>
      </c>
      <c r="K881" s="3">
        <f>VLOOKUP($B881,'HABITATS COMPLEX 9'!$B$15:$I$124,K$1,FALSE)</f>
        <v>0</v>
      </c>
      <c r="L881" s="3" t="str">
        <f>VLOOKUP($B881,'HABITATS COMPLEX 9'!$B$15:$I$124,L$1,FALSE)</f>
        <v/>
      </c>
    </row>
    <row r="882" spans="1:12" ht="15.75" customHeight="1">
      <c r="A882">
        <f t="shared" si="25"/>
        <v>88</v>
      </c>
      <c r="B882" t="str">
        <f>VLOOKUP(A882,ACTIVITIES!$B$2:$C$110,2,FALSE)</f>
        <v>ACTIVITY CATEGORY 9 88</v>
      </c>
      <c r="C882" s="1">
        <v>10</v>
      </c>
      <c r="D882" s="1" t="str">
        <f>VLOOKUP(C882,HABITATS!$F$2:$G$13,2,FALSE)</f>
        <v>HABITATS COMPLEX 10</v>
      </c>
      <c r="E882" s="1" t="str">
        <f t="shared" si="24"/>
        <v>HABITATS COMPLEX 10ACTIVITY CATEGORY 9 88</v>
      </c>
      <c r="F882" s="3">
        <f>VLOOKUP($B882,'HABITATS COMPLEX 10'!$B$15:$I$124,F$1,FALSE)</f>
        <v>0</v>
      </c>
      <c r="G882" s="3">
        <f>VLOOKUP($B882,'HABITATS COMPLEX 10'!$B$15:$I$124,G$1,FALSE)</f>
        <v>0</v>
      </c>
      <c r="H882" s="3">
        <f>VLOOKUP($B882,'HABITATS COMPLEX 10'!$B$15:$I$124,H$1,FALSE)</f>
        <v>0</v>
      </c>
      <c r="I882" s="3">
        <f>VLOOKUP($B882,'HABITATS COMPLEX 10'!$B$15:$I$124,I$1,FALSE)</f>
        <v>0</v>
      </c>
      <c r="J882" s="3">
        <f>VLOOKUP($B882,'HABITATS COMPLEX 10'!$B$15:$I$124,J$1,FALSE)</f>
        <v>0</v>
      </c>
      <c r="K882" s="3">
        <f>VLOOKUP($B882,'HABITATS COMPLEX 10'!$B$15:$I$124,K$1,FALSE)</f>
        <v>0</v>
      </c>
      <c r="L882" s="3" t="str">
        <f>VLOOKUP($B882,'HABITATS COMPLEX 10'!$B$15:$I$124,L$1,FALSE)</f>
        <v/>
      </c>
    </row>
    <row r="883" spans="1:12" ht="15.75" customHeight="1">
      <c r="A883">
        <f t="shared" si="25"/>
        <v>89</v>
      </c>
      <c r="B883" t="str">
        <f>VLOOKUP(A883,ACTIVITIES!$B$2:$C$110,2,FALSE)</f>
        <v>ACTIVITY CATEGORY 9 89</v>
      </c>
      <c r="C883" s="1">
        <v>1</v>
      </c>
      <c r="D883" s="1" t="str">
        <f>VLOOKUP(C883,HABITATS!$F$2:$G$13,2,FALSE)</f>
        <v>Coastal Uplands</v>
      </c>
      <c r="E883" s="1" t="str">
        <f t="shared" si="24"/>
        <v>Coastal UplandsACTIVITY CATEGORY 9 89</v>
      </c>
      <c r="F883" s="3">
        <f>VLOOKUP($B883,'COASTAL UPLANDS'!$B$15:$I$124,F$1,FALSE)</f>
        <v>0</v>
      </c>
      <c r="G883" s="3">
        <f>VLOOKUP($B883,'COASTAL UPLANDS'!$B$15:$I$124,G$1,FALSE)</f>
        <v>0</v>
      </c>
      <c r="H883" s="3">
        <f>VLOOKUP($B883,'COASTAL UPLANDS'!$B$15:$I$124,H$1,FALSE)</f>
        <v>0</v>
      </c>
      <c r="I883" s="3">
        <f>VLOOKUP($B883,'COASTAL UPLANDS'!$B$15:$I$124,I$1,FALSE)</f>
        <v>0</v>
      </c>
      <c r="J883" s="3">
        <f>VLOOKUP($B883,'COASTAL UPLANDS'!$B$15:$I$124,J$1,FALSE)</f>
        <v>0</v>
      </c>
      <c r="K883" s="3">
        <f>VLOOKUP($B883,'COASTAL UPLANDS'!$B$15:$I$124,K$1,FALSE)</f>
        <v>0</v>
      </c>
      <c r="L883" s="3" t="str">
        <f>VLOOKUP($B883,'COASTAL UPLANDS'!$B$15:$I$124,L$1,FALSE)</f>
        <v/>
      </c>
    </row>
    <row r="884" spans="1:12" ht="15.75" customHeight="1">
      <c r="A884">
        <f t="shared" si="25"/>
        <v>89</v>
      </c>
      <c r="B884" t="str">
        <f>VLOOKUP(A884,ACTIVITIES!$B$2:$C$110,2,FALSE)</f>
        <v>ACTIVITY CATEGORY 9 89</v>
      </c>
      <c r="C884" s="1">
        <v>2</v>
      </c>
      <c r="D884" s="1" t="str">
        <f>VLOOKUP(C884,HABITATS!$F$2:$G$13,2,FALSE)</f>
        <v>Beaches &amp; Dunes</v>
      </c>
      <c r="E884" s="1" t="str">
        <f t="shared" si="24"/>
        <v>Beaches &amp; DunesACTIVITY CATEGORY 9 89</v>
      </c>
      <c r="F884" s="3">
        <f>VLOOKUP($B884,'BEACHES &amp; DUNES'!$B$15:$I$124,F$1,FALSE)</f>
        <v>0</v>
      </c>
      <c r="G884" s="3">
        <f>VLOOKUP($B884,'BEACHES &amp; DUNES'!$B$15:$I$124,G$1,FALSE)</f>
        <v>0</v>
      </c>
      <c r="H884" s="3">
        <f>VLOOKUP($B884,'BEACHES &amp; DUNES'!$B$15:$I$124,H$1,FALSE)</f>
        <v>0</v>
      </c>
      <c r="I884" s="3">
        <f>VLOOKUP($B884,'BEACHES &amp; DUNES'!$B$15:$I$124,I$1,FALSE)</f>
        <v>0</v>
      </c>
      <c r="J884" s="3">
        <f>VLOOKUP($B884,'BEACHES &amp; DUNES'!$B$15:$I$124,J$1,FALSE)</f>
        <v>0</v>
      </c>
      <c r="K884" s="3">
        <f>VLOOKUP($B884,'BEACHES &amp; DUNES'!$B$15:$I$124,K$1,FALSE)</f>
        <v>0</v>
      </c>
      <c r="L884" s="3" t="str">
        <f>VLOOKUP($B884,'BEACHES &amp; DUNES'!$B$15:$I$124,L$1,FALSE)</f>
        <v/>
      </c>
    </row>
    <row r="885" spans="1:12" ht="15.75" customHeight="1">
      <c r="A885">
        <f t="shared" si="25"/>
        <v>89</v>
      </c>
      <c r="B885" t="str">
        <f>VLOOKUP(A885,ACTIVITIES!$B$2:$C$110,2,FALSE)</f>
        <v>ACTIVITY CATEGORY 9 89</v>
      </c>
      <c r="C885" s="1">
        <v>3</v>
      </c>
      <c r="D885" s="1" t="str">
        <f>VLOOKUP(C885,HABITATS!$F$2:$G$13,2,FALSE)</f>
        <v>Tidal flats &amp; Rocky Intertidal</v>
      </c>
      <c r="E885" s="1" t="str">
        <f t="shared" ref="E885:E948" si="26">D885&amp;B885</f>
        <v>Tidal flats &amp; Rocky IntertidalACTIVITY CATEGORY 9 89</v>
      </c>
      <c r="F885" s="3">
        <f>VLOOKUP($B885,'TIDAL FLATS &amp; ROCKY INTERTIDAL'!$B$15:$I$124,F$1,FALSE)</f>
        <v>0</v>
      </c>
      <c r="G885" s="3">
        <f>VLOOKUP($B885,'TIDAL FLATS &amp; ROCKY INTERTIDAL'!$B$15:$I$124,G$1,FALSE)</f>
        <v>0</v>
      </c>
      <c r="H885" s="3">
        <f>VLOOKUP($B885,'TIDAL FLATS &amp; ROCKY INTERTIDAL'!$B$15:$I$124,H$1,FALSE)</f>
        <v>0</v>
      </c>
      <c r="I885" s="3">
        <f>VLOOKUP($B885,'TIDAL FLATS &amp; ROCKY INTERTIDAL'!$B$15:$I$124,I$1,FALSE)</f>
        <v>0</v>
      </c>
      <c r="J885" s="3">
        <f>VLOOKUP($B885,'TIDAL FLATS &amp; ROCKY INTERTIDAL'!$B$15:$I$124,J$1,FALSE)</f>
        <v>0</v>
      </c>
      <c r="K885" s="3">
        <f>VLOOKUP($B885,'TIDAL FLATS &amp; ROCKY INTERTIDAL'!$B$15:$I$124,K$1,FALSE)</f>
        <v>0</v>
      </c>
      <c r="L885" s="3" t="str">
        <f>VLOOKUP($B885,'TIDAL FLATS &amp; ROCKY INTERTIDAL'!$B$15:$I$124,L$1,FALSE)</f>
        <v/>
      </c>
    </row>
    <row r="886" spans="1:12" ht="15.75" customHeight="1">
      <c r="A886">
        <f t="shared" si="25"/>
        <v>89</v>
      </c>
      <c r="B886" t="str">
        <f>VLOOKUP(A886,ACTIVITIES!$B$2:$C$110,2,FALSE)</f>
        <v>ACTIVITY CATEGORY 9 89</v>
      </c>
      <c r="C886" s="1">
        <v>4</v>
      </c>
      <c r="D886" s="1" t="str">
        <f>VLOOKUP(C886,HABITATS!$F$2:$G$13,2,FALSE)</f>
        <v>Marshes</v>
      </c>
      <c r="E886" s="1" t="str">
        <f t="shared" si="26"/>
        <v>MarshesACTIVITY CATEGORY 9 89</v>
      </c>
      <c r="F886" s="3">
        <f>VLOOKUP($B886,MARSHES!$B$15:$I$124,F$1,FALSE)</f>
        <v>0</v>
      </c>
      <c r="G886" s="3">
        <f>VLOOKUP($B886,MARSHES!$B$15:$I$124,G$1,FALSE)</f>
        <v>0</v>
      </c>
      <c r="H886" s="3">
        <f>VLOOKUP($B886,MARSHES!$B$15:$I$124,H$1,FALSE)</f>
        <v>0</v>
      </c>
      <c r="I886" s="3">
        <f>VLOOKUP($B886,MARSHES!$B$15:$I$124,I$1,FALSE)</f>
        <v>0</v>
      </c>
      <c r="J886" s="3">
        <f>VLOOKUP($B886,MARSHES!$B$15:$I$124,J$1,FALSE)</f>
        <v>0</v>
      </c>
      <c r="K886" s="3">
        <f>VLOOKUP($B886,MARSHES!$B$15:$I$124,K$1,FALSE)</f>
        <v>0</v>
      </c>
      <c r="L886" s="3" t="str">
        <f>VLOOKUP($B886,MARSHES!$B$15:$I$124,L$1,FALSE)</f>
        <v/>
      </c>
    </row>
    <row r="887" spans="1:12" ht="15.75" customHeight="1">
      <c r="A887">
        <f t="shared" si="25"/>
        <v>89</v>
      </c>
      <c r="B887" t="str">
        <f>VLOOKUP(A887,ACTIVITIES!$B$2:$C$110,2,FALSE)</f>
        <v>ACTIVITY CATEGORY 9 89</v>
      </c>
      <c r="C887" s="1">
        <v>5</v>
      </c>
      <c r="D887" s="1" t="str">
        <f>VLOOKUP(C887,HABITATS!$F$2:$G$13,2,FALSE)</f>
        <v>Submersed Habitats</v>
      </c>
      <c r="E887" s="1" t="str">
        <f t="shared" si="26"/>
        <v>Submersed HabitatsACTIVITY CATEGORY 9 89</v>
      </c>
      <c r="F887" s="3">
        <f>VLOOKUP($B887,'SUBMERSED HABITATS'!$B$15:$I$124,F$1,FALSE)</f>
        <v>0</v>
      </c>
      <c r="G887" s="3">
        <f>VLOOKUP($B887,'SUBMERSED HABITATS'!$B$15:$I$124,G$1,FALSE)</f>
        <v>0</v>
      </c>
      <c r="H887" s="3">
        <f>VLOOKUP($B887,'SUBMERSED HABITATS'!$B$15:$I$124,H$1,FALSE)</f>
        <v>0</v>
      </c>
      <c r="I887" s="3">
        <f>VLOOKUP($B887,'SUBMERSED HABITATS'!$B$15:$I$124,I$1,FALSE)</f>
        <v>0</v>
      </c>
      <c r="J887" s="3">
        <f>VLOOKUP($B887,'SUBMERSED HABITATS'!$B$15:$I$124,J$1,FALSE)</f>
        <v>0</v>
      </c>
      <c r="K887" s="3">
        <f>VLOOKUP($B887,'SUBMERSED HABITATS'!$B$15:$I$124,K$1,FALSE)</f>
        <v>0</v>
      </c>
      <c r="L887" s="3" t="str">
        <f>VLOOKUP($B887,'SUBMERSED HABITATS'!$B$15:$I$124,L$1,FALSE)</f>
        <v/>
      </c>
    </row>
    <row r="888" spans="1:12" ht="15.75" customHeight="1">
      <c r="A888">
        <f t="shared" si="25"/>
        <v>89</v>
      </c>
      <c r="B888" t="str">
        <f>VLOOKUP(A888,ACTIVITIES!$B$2:$C$110,2,FALSE)</f>
        <v>ACTIVITY CATEGORY 9 89</v>
      </c>
      <c r="C888" s="1">
        <v>6</v>
      </c>
      <c r="D888" s="1" t="str">
        <f>VLOOKUP(C888,HABITATS!$F$2:$G$13,2,FALSE)</f>
        <v>HABITATS COMPLEX 6</v>
      </c>
      <c r="E888" s="1" t="str">
        <f t="shared" si="26"/>
        <v>HABITATS COMPLEX 6ACTIVITY CATEGORY 9 89</v>
      </c>
      <c r="F888" s="3">
        <f>VLOOKUP($B888,'HABITATS COMPLEX 6'!$B$15:$I$124,F$1,FALSE)</f>
        <v>0</v>
      </c>
      <c r="G888" s="3">
        <f>VLOOKUP($B888,'HABITATS COMPLEX 6'!$B$15:$I$124,G$1,FALSE)</f>
        <v>0</v>
      </c>
      <c r="H888" s="3">
        <f>VLOOKUP($B888,'HABITATS COMPLEX 6'!$B$15:$I$124,H$1,FALSE)</f>
        <v>0</v>
      </c>
      <c r="I888" s="3">
        <f>VLOOKUP($B888,'HABITATS COMPLEX 6'!$B$15:$I$124,I$1,FALSE)</f>
        <v>0</v>
      </c>
      <c r="J888" s="3">
        <f>VLOOKUP($B888,'HABITATS COMPLEX 6'!$B$15:$I$124,J$1,FALSE)</f>
        <v>0</v>
      </c>
      <c r="K888" s="3">
        <f>VLOOKUP($B888,'HABITATS COMPLEX 6'!$B$15:$I$124,K$1,FALSE)</f>
        <v>0</v>
      </c>
      <c r="L888" s="3" t="str">
        <f>VLOOKUP($B888,'HABITATS COMPLEX 6'!$B$15:$I$124,L$1,FALSE)</f>
        <v/>
      </c>
    </row>
    <row r="889" spans="1:12" ht="15.75" customHeight="1">
      <c r="A889">
        <f t="shared" si="25"/>
        <v>89</v>
      </c>
      <c r="B889" t="str">
        <f>VLOOKUP(A889,ACTIVITIES!$B$2:$C$110,2,FALSE)</f>
        <v>ACTIVITY CATEGORY 9 89</v>
      </c>
      <c r="C889" s="1">
        <v>7</v>
      </c>
      <c r="D889" s="1" t="str">
        <f>VLOOKUP(C889,HABITATS!$F$2:$G$13,2,FALSE)</f>
        <v>HABITATS COMPLEX 7</v>
      </c>
      <c r="E889" s="1" t="str">
        <f t="shared" si="26"/>
        <v>HABITATS COMPLEX 7ACTIVITY CATEGORY 9 89</v>
      </c>
      <c r="F889" s="3">
        <f>VLOOKUP($B889,'HABITATS COMPLEX 7'!$B$15:$I$124,F$1,FALSE)</f>
        <v>0</v>
      </c>
      <c r="G889" s="3">
        <f>VLOOKUP($B889,'HABITATS COMPLEX 7'!$B$15:$I$124,G$1,FALSE)</f>
        <v>0</v>
      </c>
      <c r="H889" s="3">
        <f>VLOOKUP($B889,'HABITATS COMPLEX 7'!$B$15:$I$124,H$1,FALSE)</f>
        <v>0</v>
      </c>
      <c r="I889" s="3">
        <f>VLOOKUP($B889,'HABITATS COMPLEX 7'!$B$15:$I$124,I$1,FALSE)</f>
        <v>0</v>
      </c>
      <c r="J889" s="3">
        <f>VLOOKUP($B889,'HABITATS COMPLEX 7'!$B$15:$I$124,J$1,FALSE)</f>
        <v>0</v>
      </c>
      <c r="K889" s="3">
        <f>VLOOKUP($B889,'HABITATS COMPLEX 7'!$B$15:$I$124,K$1,FALSE)</f>
        <v>0</v>
      </c>
      <c r="L889" s="3" t="str">
        <f>VLOOKUP($B889,'HABITATS COMPLEX 7'!$B$15:$I$124,L$1,FALSE)</f>
        <v/>
      </c>
    </row>
    <row r="890" spans="1:12" ht="15.75" customHeight="1">
      <c r="A890">
        <f t="shared" si="25"/>
        <v>89</v>
      </c>
      <c r="B890" t="str">
        <f>VLOOKUP(A890,ACTIVITIES!$B$2:$C$110,2,FALSE)</f>
        <v>ACTIVITY CATEGORY 9 89</v>
      </c>
      <c r="C890" s="1">
        <v>8</v>
      </c>
      <c r="D890" s="1" t="str">
        <f>VLOOKUP(C890,HABITATS!$F$2:$G$13,2,FALSE)</f>
        <v>HABITATS COMPLEX 8</v>
      </c>
      <c r="E890" s="1" t="str">
        <f t="shared" si="26"/>
        <v>HABITATS COMPLEX 8ACTIVITY CATEGORY 9 89</v>
      </c>
      <c r="F890" s="3">
        <f>VLOOKUP($B890,'HABITATS COMPLEX 8'!$B$15:$I$124,F$1,FALSE)</f>
        <v>0</v>
      </c>
      <c r="G890" s="3">
        <f>VLOOKUP($B890,'HABITATS COMPLEX 8'!$B$15:$I$124,G$1,FALSE)</f>
        <v>0</v>
      </c>
      <c r="H890" s="3">
        <f>VLOOKUP($B890,'HABITATS COMPLEX 8'!$B$15:$I$124,H$1,FALSE)</f>
        <v>0</v>
      </c>
      <c r="I890" s="3">
        <f>VLOOKUP($B890,'HABITATS COMPLEX 8'!$B$15:$I$124,I$1,FALSE)</f>
        <v>0</v>
      </c>
      <c r="J890" s="3">
        <f>VLOOKUP($B890,'HABITATS COMPLEX 8'!$B$15:$I$124,J$1,FALSE)</f>
        <v>0</v>
      </c>
      <c r="K890" s="3">
        <f>VLOOKUP($B890,'HABITATS COMPLEX 8'!$B$15:$I$124,K$1,FALSE)</f>
        <v>0</v>
      </c>
      <c r="L890" s="3" t="str">
        <f>VLOOKUP($B890,'HABITATS COMPLEX 8'!$B$15:$I$124,L$1,FALSE)</f>
        <v/>
      </c>
    </row>
    <row r="891" spans="1:12" ht="15.75" customHeight="1">
      <c r="A891">
        <f t="shared" si="25"/>
        <v>89</v>
      </c>
      <c r="B891" t="str">
        <f>VLOOKUP(A891,ACTIVITIES!$B$2:$C$110,2,FALSE)</f>
        <v>ACTIVITY CATEGORY 9 89</v>
      </c>
      <c r="C891" s="1">
        <v>9</v>
      </c>
      <c r="D891" s="1" t="str">
        <f>VLOOKUP(C891,HABITATS!$F$2:$G$13,2,FALSE)</f>
        <v>HABITATS COMPLEX 9</v>
      </c>
      <c r="E891" s="1" t="str">
        <f t="shared" si="26"/>
        <v>HABITATS COMPLEX 9ACTIVITY CATEGORY 9 89</v>
      </c>
      <c r="F891" s="3">
        <f>VLOOKUP($B891,'HABITATS COMPLEX 9'!$B$15:$I$124,F$1,FALSE)</f>
        <v>0</v>
      </c>
      <c r="G891" s="3">
        <f>VLOOKUP($B891,'HABITATS COMPLEX 9'!$B$15:$I$124,G$1,FALSE)</f>
        <v>0</v>
      </c>
      <c r="H891" s="3">
        <f>VLOOKUP($B891,'HABITATS COMPLEX 9'!$B$15:$I$124,H$1,FALSE)</f>
        <v>0</v>
      </c>
      <c r="I891" s="3">
        <f>VLOOKUP($B891,'HABITATS COMPLEX 9'!$B$15:$I$124,I$1,FALSE)</f>
        <v>0</v>
      </c>
      <c r="J891" s="3">
        <f>VLOOKUP($B891,'HABITATS COMPLEX 9'!$B$15:$I$124,J$1,FALSE)</f>
        <v>0</v>
      </c>
      <c r="K891" s="3">
        <f>VLOOKUP($B891,'HABITATS COMPLEX 9'!$B$15:$I$124,K$1,FALSE)</f>
        <v>0</v>
      </c>
      <c r="L891" s="3" t="str">
        <f>VLOOKUP($B891,'HABITATS COMPLEX 9'!$B$15:$I$124,L$1,FALSE)</f>
        <v/>
      </c>
    </row>
    <row r="892" spans="1:12" ht="15.75" customHeight="1">
      <c r="A892">
        <f t="shared" si="25"/>
        <v>89</v>
      </c>
      <c r="B892" t="str">
        <f>VLOOKUP(A892,ACTIVITIES!$B$2:$C$110,2,FALSE)</f>
        <v>ACTIVITY CATEGORY 9 89</v>
      </c>
      <c r="C892" s="1">
        <v>10</v>
      </c>
      <c r="D892" s="1" t="str">
        <f>VLOOKUP(C892,HABITATS!$F$2:$G$13,2,FALSE)</f>
        <v>HABITATS COMPLEX 10</v>
      </c>
      <c r="E892" s="1" t="str">
        <f t="shared" si="26"/>
        <v>HABITATS COMPLEX 10ACTIVITY CATEGORY 9 89</v>
      </c>
      <c r="F892" s="3">
        <f>VLOOKUP($B892,'HABITATS COMPLEX 10'!$B$15:$I$124,F$1,FALSE)</f>
        <v>0</v>
      </c>
      <c r="G892" s="3">
        <f>VLOOKUP($B892,'HABITATS COMPLEX 10'!$B$15:$I$124,G$1,FALSE)</f>
        <v>0</v>
      </c>
      <c r="H892" s="3">
        <f>VLOOKUP($B892,'HABITATS COMPLEX 10'!$B$15:$I$124,H$1,FALSE)</f>
        <v>0</v>
      </c>
      <c r="I892" s="3">
        <f>VLOOKUP($B892,'HABITATS COMPLEX 10'!$B$15:$I$124,I$1,FALSE)</f>
        <v>0</v>
      </c>
      <c r="J892" s="3">
        <f>VLOOKUP($B892,'HABITATS COMPLEX 10'!$B$15:$I$124,J$1,FALSE)</f>
        <v>0</v>
      </c>
      <c r="K892" s="3">
        <f>VLOOKUP($B892,'HABITATS COMPLEX 10'!$B$15:$I$124,K$1,FALSE)</f>
        <v>0</v>
      </c>
      <c r="L892" s="3" t="str">
        <f>VLOOKUP($B892,'HABITATS COMPLEX 10'!$B$15:$I$124,L$1,FALSE)</f>
        <v/>
      </c>
    </row>
    <row r="893" spans="1:12" ht="15.75" customHeight="1">
      <c r="A893">
        <f t="shared" si="25"/>
        <v>90</v>
      </c>
      <c r="B893" t="str">
        <f>VLOOKUP(A893,ACTIVITIES!$B$2:$C$110,2,FALSE)</f>
        <v>ACTIVITY CATEGORY 9 90</v>
      </c>
      <c r="C893" s="1">
        <v>1</v>
      </c>
      <c r="D893" s="1" t="str">
        <f>VLOOKUP(C893,HABITATS!$F$2:$G$13,2,FALSE)</f>
        <v>Coastal Uplands</v>
      </c>
      <c r="E893" s="1" t="str">
        <f t="shared" si="26"/>
        <v>Coastal UplandsACTIVITY CATEGORY 9 90</v>
      </c>
      <c r="F893" s="3">
        <f>VLOOKUP($B893,'COASTAL UPLANDS'!$B$15:$I$124,F$1,FALSE)</f>
        <v>0</v>
      </c>
      <c r="G893" s="3">
        <f>VLOOKUP($B893,'COASTAL UPLANDS'!$B$15:$I$124,G$1,FALSE)</f>
        <v>0</v>
      </c>
      <c r="H893" s="3">
        <f>VLOOKUP($B893,'COASTAL UPLANDS'!$B$15:$I$124,H$1,FALSE)</f>
        <v>0</v>
      </c>
      <c r="I893" s="3">
        <f>VLOOKUP($B893,'COASTAL UPLANDS'!$B$15:$I$124,I$1,FALSE)</f>
        <v>0</v>
      </c>
      <c r="J893" s="3">
        <f>VLOOKUP($B893,'COASTAL UPLANDS'!$B$15:$I$124,J$1,FALSE)</f>
        <v>0</v>
      </c>
      <c r="K893" s="3">
        <f>VLOOKUP($B893,'COASTAL UPLANDS'!$B$15:$I$124,K$1,FALSE)</f>
        <v>0</v>
      </c>
      <c r="L893" s="3" t="str">
        <f>VLOOKUP($B893,'COASTAL UPLANDS'!$B$15:$I$124,L$1,FALSE)</f>
        <v/>
      </c>
    </row>
    <row r="894" spans="1:12" ht="15.75" customHeight="1">
      <c r="A894">
        <f t="shared" si="25"/>
        <v>90</v>
      </c>
      <c r="B894" t="str">
        <f>VLOOKUP(A894,ACTIVITIES!$B$2:$C$110,2,FALSE)</f>
        <v>ACTIVITY CATEGORY 9 90</v>
      </c>
      <c r="C894" s="1">
        <v>2</v>
      </c>
      <c r="D894" s="1" t="str">
        <f>VLOOKUP(C894,HABITATS!$F$2:$G$13,2,FALSE)</f>
        <v>Beaches &amp; Dunes</v>
      </c>
      <c r="E894" s="1" t="str">
        <f t="shared" si="26"/>
        <v>Beaches &amp; DunesACTIVITY CATEGORY 9 90</v>
      </c>
      <c r="F894" s="3">
        <f>VLOOKUP($B894,'BEACHES &amp; DUNES'!$B$15:$I$124,F$1,FALSE)</f>
        <v>0</v>
      </c>
      <c r="G894" s="3">
        <f>VLOOKUP($B894,'BEACHES &amp; DUNES'!$B$15:$I$124,G$1,FALSE)</f>
        <v>0</v>
      </c>
      <c r="H894" s="3">
        <f>VLOOKUP($B894,'BEACHES &amp; DUNES'!$B$15:$I$124,H$1,FALSE)</f>
        <v>0</v>
      </c>
      <c r="I894" s="3">
        <f>VLOOKUP($B894,'BEACHES &amp; DUNES'!$B$15:$I$124,I$1,FALSE)</f>
        <v>0</v>
      </c>
      <c r="J894" s="3">
        <f>VLOOKUP($B894,'BEACHES &amp; DUNES'!$B$15:$I$124,J$1,FALSE)</f>
        <v>0</v>
      </c>
      <c r="K894" s="3">
        <f>VLOOKUP($B894,'BEACHES &amp; DUNES'!$B$15:$I$124,K$1,FALSE)</f>
        <v>0</v>
      </c>
      <c r="L894" s="3" t="str">
        <f>VLOOKUP($B894,'BEACHES &amp; DUNES'!$B$15:$I$124,L$1,FALSE)</f>
        <v/>
      </c>
    </row>
    <row r="895" spans="1:12" ht="15.75" customHeight="1">
      <c r="A895">
        <f t="shared" si="25"/>
        <v>90</v>
      </c>
      <c r="B895" t="str">
        <f>VLOOKUP(A895,ACTIVITIES!$B$2:$C$110,2,FALSE)</f>
        <v>ACTIVITY CATEGORY 9 90</v>
      </c>
      <c r="C895" s="1">
        <v>3</v>
      </c>
      <c r="D895" s="1" t="str">
        <f>VLOOKUP(C895,HABITATS!$F$2:$G$13,2,FALSE)</f>
        <v>Tidal flats &amp; Rocky Intertidal</v>
      </c>
      <c r="E895" s="1" t="str">
        <f t="shared" si="26"/>
        <v>Tidal flats &amp; Rocky IntertidalACTIVITY CATEGORY 9 90</v>
      </c>
      <c r="F895" s="3">
        <f>VLOOKUP($B895,'TIDAL FLATS &amp; ROCKY INTERTIDAL'!$B$15:$I$124,F$1,FALSE)</f>
        <v>0</v>
      </c>
      <c r="G895" s="3">
        <f>VLOOKUP($B895,'TIDAL FLATS &amp; ROCKY INTERTIDAL'!$B$15:$I$124,G$1,FALSE)</f>
        <v>0</v>
      </c>
      <c r="H895" s="3">
        <f>VLOOKUP($B895,'TIDAL FLATS &amp; ROCKY INTERTIDAL'!$B$15:$I$124,H$1,FALSE)</f>
        <v>0</v>
      </c>
      <c r="I895" s="3">
        <f>VLOOKUP($B895,'TIDAL FLATS &amp; ROCKY INTERTIDAL'!$B$15:$I$124,I$1,FALSE)</f>
        <v>0</v>
      </c>
      <c r="J895" s="3">
        <f>VLOOKUP($B895,'TIDAL FLATS &amp; ROCKY INTERTIDAL'!$B$15:$I$124,J$1,FALSE)</f>
        <v>0</v>
      </c>
      <c r="K895" s="3">
        <f>VLOOKUP($B895,'TIDAL FLATS &amp; ROCKY INTERTIDAL'!$B$15:$I$124,K$1,FALSE)</f>
        <v>0</v>
      </c>
      <c r="L895" s="3" t="str">
        <f>VLOOKUP($B895,'TIDAL FLATS &amp; ROCKY INTERTIDAL'!$B$15:$I$124,L$1,FALSE)</f>
        <v/>
      </c>
    </row>
    <row r="896" spans="1:12" ht="15.75" customHeight="1">
      <c r="A896">
        <f t="shared" si="25"/>
        <v>90</v>
      </c>
      <c r="B896" t="str">
        <f>VLOOKUP(A896,ACTIVITIES!$B$2:$C$110,2,FALSE)</f>
        <v>ACTIVITY CATEGORY 9 90</v>
      </c>
      <c r="C896" s="1">
        <v>4</v>
      </c>
      <c r="D896" s="1" t="str">
        <f>VLOOKUP(C896,HABITATS!$F$2:$G$13,2,FALSE)</f>
        <v>Marshes</v>
      </c>
      <c r="E896" s="1" t="str">
        <f t="shared" si="26"/>
        <v>MarshesACTIVITY CATEGORY 9 90</v>
      </c>
      <c r="F896" s="3">
        <f>VLOOKUP($B896,MARSHES!$B$15:$I$124,F$1,FALSE)</f>
        <v>0</v>
      </c>
      <c r="G896" s="3">
        <f>VLOOKUP($B896,MARSHES!$B$15:$I$124,G$1,FALSE)</f>
        <v>0</v>
      </c>
      <c r="H896" s="3">
        <f>VLOOKUP($B896,MARSHES!$B$15:$I$124,H$1,FALSE)</f>
        <v>0</v>
      </c>
      <c r="I896" s="3">
        <f>VLOOKUP($B896,MARSHES!$B$15:$I$124,I$1,FALSE)</f>
        <v>0</v>
      </c>
      <c r="J896" s="3">
        <f>VLOOKUP($B896,MARSHES!$B$15:$I$124,J$1,FALSE)</f>
        <v>0</v>
      </c>
      <c r="K896" s="3">
        <f>VLOOKUP($B896,MARSHES!$B$15:$I$124,K$1,FALSE)</f>
        <v>0</v>
      </c>
      <c r="L896" s="3" t="str">
        <f>VLOOKUP($B896,MARSHES!$B$15:$I$124,L$1,FALSE)</f>
        <v/>
      </c>
    </row>
    <row r="897" spans="1:12" ht="15.75" customHeight="1">
      <c r="A897">
        <f t="shared" si="25"/>
        <v>90</v>
      </c>
      <c r="B897" t="str">
        <f>VLOOKUP(A897,ACTIVITIES!$B$2:$C$110,2,FALSE)</f>
        <v>ACTIVITY CATEGORY 9 90</v>
      </c>
      <c r="C897" s="1">
        <v>5</v>
      </c>
      <c r="D897" s="1" t="str">
        <f>VLOOKUP(C897,HABITATS!$F$2:$G$13,2,FALSE)</f>
        <v>Submersed Habitats</v>
      </c>
      <c r="E897" s="1" t="str">
        <f t="shared" si="26"/>
        <v>Submersed HabitatsACTIVITY CATEGORY 9 90</v>
      </c>
      <c r="F897" s="3">
        <f>VLOOKUP($B897,'SUBMERSED HABITATS'!$B$15:$I$124,F$1,FALSE)</f>
        <v>0</v>
      </c>
      <c r="G897" s="3">
        <f>VLOOKUP($B897,'SUBMERSED HABITATS'!$B$15:$I$124,G$1,FALSE)</f>
        <v>0</v>
      </c>
      <c r="H897" s="3">
        <f>VLOOKUP($B897,'SUBMERSED HABITATS'!$B$15:$I$124,H$1,FALSE)</f>
        <v>0</v>
      </c>
      <c r="I897" s="3">
        <f>VLOOKUP($B897,'SUBMERSED HABITATS'!$B$15:$I$124,I$1,FALSE)</f>
        <v>0</v>
      </c>
      <c r="J897" s="3">
        <f>VLOOKUP($B897,'SUBMERSED HABITATS'!$B$15:$I$124,J$1,FALSE)</f>
        <v>0</v>
      </c>
      <c r="K897" s="3">
        <f>VLOOKUP($B897,'SUBMERSED HABITATS'!$B$15:$I$124,K$1,FALSE)</f>
        <v>0</v>
      </c>
      <c r="L897" s="3" t="str">
        <f>VLOOKUP($B897,'SUBMERSED HABITATS'!$B$15:$I$124,L$1,FALSE)</f>
        <v/>
      </c>
    </row>
    <row r="898" spans="1:12" ht="15.75" customHeight="1">
      <c r="A898">
        <f t="shared" ref="A898:A961" si="27">A888+1</f>
        <v>90</v>
      </c>
      <c r="B898" t="str">
        <f>VLOOKUP(A898,ACTIVITIES!$B$2:$C$110,2,FALSE)</f>
        <v>ACTIVITY CATEGORY 9 90</v>
      </c>
      <c r="C898" s="1">
        <v>6</v>
      </c>
      <c r="D898" s="1" t="str">
        <f>VLOOKUP(C898,HABITATS!$F$2:$G$13,2,FALSE)</f>
        <v>HABITATS COMPLEX 6</v>
      </c>
      <c r="E898" s="1" t="str">
        <f t="shared" si="26"/>
        <v>HABITATS COMPLEX 6ACTIVITY CATEGORY 9 90</v>
      </c>
      <c r="F898" s="3">
        <f>VLOOKUP($B898,'HABITATS COMPLEX 6'!$B$15:$I$124,F$1,FALSE)</f>
        <v>0</v>
      </c>
      <c r="G898" s="3">
        <f>VLOOKUP($B898,'HABITATS COMPLEX 6'!$B$15:$I$124,G$1,FALSE)</f>
        <v>0</v>
      </c>
      <c r="H898" s="3">
        <f>VLOOKUP($B898,'HABITATS COMPLEX 6'!$B$15:$I$124,H$1,FALSE)</f>
        <v>0</v>
      </c>
      <c r="I898" s="3">
        <f>VLOOKUP($B898,'HABITATS COMPLEX 6'!$B$15:$I$124,I$1,FALSE)</f>
        <v>0</v>
      </c>
      <c r="J898" s="3">
        <f>VLOOKUP($B898,'HABITATS COMPLEX 6'!$B$15:$I$124,J$1,FALSE)</f>
        <v>0</v>
      </c>
      <c r="K898" s="3">
        <f>VLOOKUP($B898,'HABITATS COMPLEX 6'!$B$15:$I$124,K$1,FALSE)</f>
        <v>0</v>
      </c>
      <c r="L898" s="3" t="str">
        <f>VLOOKUP($B898,'HABITATS COMPLEX 6'!$B$15:$I$124,L$1,FALSE)</f>
        <v/>
      </c>
    </row>
    <row r="899" spans="1:12" ht="15.75" customHeight="1">
      <c r="A899">
        <f t="shared" si="27"/>
        <v>90</v>
      </c>
      <c r="B899" t="str">
        <f>VLOOKUP(A899,ACTIVITIES!$B$2:$C$110,2,FALSE)</f>
        <v>ACTIVITY CATEGORY 9 90</v>
      </c>
      <c r="C899" s="1">
        <v>7</v>
      </c>
      <c r="D899" s="1" t="str">
        <f>VLOOKUP(C899,HABITATS!$F$2:$G$13,2,FALSE)</f>
        <v>HABITATS COMPLEX 7</v>
      </c>
      <c r="E899" s="1" t="str">
        <f t="shared" si="26"/>
        <v>HABITATS COMPLEX 7ACTIVITY CATEGORY 9 90</v>
      </c>
      <c r="F899" s="3">
        <f>VLOOKUP($B899,'HABITATS COMPLEX 7'!$B$15:$I$124,F$1,FALSE)</f>
        <v>0</v>
      </c>
      <c r="G899" s="3">
        <f>VLOOKUP($B899,'HABITATS COMPLEX 7'!$B$15:$I$124,G$1,FALSE)</f>
        <v>0</v>
      </c>
      <c r="H899" s="3">
        <f>VLOOKUP($B899,'HABITATS COMPLEX 7'!$B$15:$I$124,H$1,FALSE)</f>
        <v>0</v>
      </c>
      <c r="I899" s="3">
        <f>VLOOKUP($B899,'HABITATS COMPLEX 7'!$B$15:$I$124,I$1,FALSE)</f>
        <v>0</v>
      </c>
      <c r="J899" s="3">
        <f>VLOOKUP($B899,'HABITATS COMPLEX 7'!$B$15:$I$124,J$1,FALSE)</f>
        <v>0</v>
      </c>
      <c r="K899" s="3">
        <f>VLOOKUP($B899,'HABITATS COMPLEX 7'!$B$15:$I$124,K$1,FALSE)</f>
        <v>0</v>
      </c>
      <c r="L899" s="3" t="str">
        <f>VLOOKUP($B899,'HABITATS COMPLEX 7'!$B$15:$I$124,L$1,FALSE)</f>
        <v/>
      </c>
    </row>
    <row r="900" spans="1:12" ht="15.75" customHeight="1">
      <c r="A900">
        <f t="shared" si="27"/>
        <v>90</v>
      </c>
      <c r="B900" t="str">
        <f>VLOOKUP(A900,ACTIVITIES!$B$2:$C$110,2,FALSE)</f>
        <v>ACTIVITY CATEGORY 9 90</v>
      </c>
      <c r="C900" s="1">
        <v>8</v>
      </c>
      <c r="D900" s="1" t="str">
        <f>VLOOKUP(C900,HABITATS!$F$2:$G$13,2,FALSE)</f>
        <v>HABITATS COMPLEX 8</v>
      </c>
      <c r="E900" s="1" t="str">
        <f t="shared" si="26"/>
        <v>HABITATS COMPLEX 8ACTIVITY CATEGORY 9 90</v>
      </c>
      <c r="F900" s="3">
        <f>VLOOKUP($B900,'HABITATS COMPLEX 8'!$B$15:$I$124,F$1,FALSE)</f>
        <v>0</v>
      </c>
      <c r="G900" s="3">
        <f>VLOOKUP($B900,'HABITATS COMPLEX 8'!$B$15:$I$124,G$1,FALSE)</f>
        <v>0</v>
      </c>
      <c r="H900" s="3">
        <f>VLOOKUP($B900,'HABITATS COMPLEX 8'!$B$15:$I$124,H$1,FALSE)</f>
        <v>0</v>
      </c>
      <c r="I900" s="3">
        <f>VLOOKUP($B900,'HABITATS COMPLEX 8'!$B$15:$I$124,I$1,FALSE)</f>
        <v>0</v>
      </c>
      <c r="J900" s="3">
        <f>VLOOKUP($B900,'HABITATS COMPLEX 8'!$B$15:$I$124,J$1,FALSE)</f>
        <v>0</v>
      </c>
      <c r="K900" s="3">
        <f>VLOOKUP($B900,'HABITATS COMPLEX 8'!$B$15:$I$124,K$1,FALSE)</f>
        <v>0</v>
      </c>
      <c r="L900" s="3" t="str">
        <f>VLOOKUP($B900,'HABITATS COMPLEX 8'!$B$15:$I$124,L$1,FALSE)</f>
        <v/>
      </c>
    </row>
    <row r="901" spans="1:12" ht="15.75" customHeight="1">
      <c r="A901">
        <f t="shared" si="27"/>
        <v>90</v>
      </c>
      <c r="B901" t="str">
        <f>VLOOKUP(A901,ACTIVITIES!$B$2:$C$110,2,FALSE)</f>
        <v>ACTIVITY CATEGORY 9 90</v>
      </c>
      <c r="C901" s="1">
        <v>9</v>
      </c>
      <c r="D901" s="1" t="str">
        <f>VLOOKUP(C901,HABITATS!$F$2:$G$13,2,FALSE)</f>
        <v>HABITATS COMPLEX 9</v>
      </c>
      <c r="E901" s="1" t="str">
        <f t="shared" si="26"/>
        <v>HABITATS COMPLEX 9ACTIVITY CATEGORY 9 90</v>
      </c>
      <c r="F901" s="3">
        <f>VLOOKUP($B901,'HABITATS COMPLEX 9'!$B$15:$I$124,F$1,FALSE)</f>
        <v>0</v>
      </c>
      <c r="G901" s="3">
        <f>VLOOKUP($B901,'HABITATS COMPLEX 9'!$B$15:$I$124,G$1,FALSE)</f>
        <v>0</v>
      </c>
      <c r="H901" s="3">
        <f>VLOOKUP($B901,'HABITATS COMPLEX 9'!$B$15:$I$124,H$1,FALSE)</f>
        <v>0</v>
      </c>
      <c r="I901" s="3">
        <f>VLOOKUP($B901,'HABITATS COMPLEX 9'!$B$15:$I$124,I$1,FALSE)</f>
        <v>0</v>
      </c>
      <c r="J901" s="3">
        <f>VLOOKUP($B901,'HABITATS COMPLEX 9'!$B$15:$I$124,J$1,FALSE)</f>
        <v>0</v>
      </c>
      <c r="K901" s="3">
        <f>VLOOKUP($B901,'HABITATS COMPLEX 9'!$B$15:$I$124,K$1,FALSE)</f>
        <v>0</v>
      </c>
      <c r="L901" s="3" t="str">
        <f>VLOOKUP($B901,'HABITATS COMPLEX 9'!$B$15:$I$124,L$1,FALSE)</f>
        <v/>
      </c>
    </row>
    <row r="902" spans="1:12" ht="15.75" customHeight="1">
      <c r="A902">
        <f t="shared" si="27"/>
        <v>90</v>
      </c>
      <c r="B902" t="str">
        <f>VLOOKUP(A902,ACTIVITIES!$B$2:$C$110,2,FALSE)</f>
        <v>ACTIVITY CATEGORY 9 90</v>
      </c>
      <c r="C902" s="1">
        <v>10</v>
      </c>
      <c r="D902" s="1" t="str">
        <f>VLOOKUP(C902,HABITATS!$F$2:$G$13,2,FALSE)</f>
        <v>HABITATS COMPLEX 10</v>
      </c>
      <c r="E902" s="1" t="str">
        <f t="shared" si="26"/>
        <v>HABITATS COMPLEX 10ACTIVITY CATEGORY 9 90</v>
      </c>
      <c r="F902" s="3">
        <f>VLOOKUP($B902,'HABITATS COMPLEX 10'!$B$15:$I$124,F$1,FALSE)</f>
        <v>0</v>
      </c>
      <c r="G902" s="3">
        <f>VLOOKUP($B902,'HABITATS COMPLEX 10'!$B$15:$I$124,G$1,FALSE)</f>
        <v>0</v>
      </c>
      <c r="H902" s="3">
        <f>VLOOKUP($B902,'HABITATS COMPLEX 10'!$B$15:$I$124,H$1,FALSE)</f>
        <v>0</v>
      </c>
      <c r="I902" s="3">
        <f>VLOOKUP($B902,'HABITATS COMPLEX 10'!$B$15:$I$124,I$1,FALSE)</f>
        <v>0</v>
      </c>
      <c r="J902" s="3">
        <f>VLOOKUP($B902,'HABITATS COMPLEX 10'!$B$15:$I$124,J$1,FALSE)</f>
        <v>0</v>
      </c>
      <c r="K902" s="3">
        <f>VLOOKUP($B902,'HABITATS COMPLEX 10'!$B$15:$I$124,K$1,FALSE)</f>
        <v>0</v>
      </c>
      <c r="L902" s="3" t="str">
        <f>VLOOKUP($B902,'HABITATS COMPLEX 10'!$B$15:$I$124,L$1,FALSE)</f>
        <v/>
      </c>
    </row>
    <row r="903" spans="1:12" ht="15.75" customHeight="1">
      <c r="A903">
        <f t="shared" si="27"/>
        <v>91</v>
      </c>
      <c r="B903" t="str">
        <f>VLOOKUP(A903,ACTIVITIES!$B$2:$C$110,2,FALSE)</f>
        <v>ACTIVITY CATEGORY 10 91</v>
      </c>
      <c r="C903" s="1">
        <v>1</v>
      </c>
      <c r="D903" s="1" t="str">
        <f>VLOOKUP(C903,HABITATS!$F$2:$G$13,2,FALSE)</f>
        <v>Coastal Uplands</v>
      </c>
      <c r="E903" s="1" t="str">
        <f t="shared" si="26"/>
        <v>Coastal UplandsACTIVITY CATEGORY 10 91</v>
      </c>
      <c r="F903" s="3">
        <f>VLOOKUP($B903,'COASTAL UPLANDS'!$B$15:$I$124,F$1,FALSE)</f>
        <v>0</v>
      </c>
      <c r="G903" s="3">
        <f>VLOOKUP($B903,'COASTAL UPLANDS'!$B$15:$I$124,G$1,FALSE)</f>
        <v>0</v>
      </c>
      <c r="H903" s="3">
        <f>VLOOKUP($B903,'COASTAL UPLANDS'!$B$15:$I$124,H$1,FALSE)</f>
        <v>0</v>
      </c>
      <c r="I903" s="3">
        <f>VLOOKUP($B903,'COASTAL UPLANDS'!$B$15:$I$124,I$1,FALSE)</f>
        <v>0</v>
      </c>
      <c r="J903" s="3">
        <f>VLOOKUP($B903,'COASTAL UPLANDS'!$B$15:$I$124,J$1,FALSE)</f>
        <v>0</v>
      </c>
      <c r="K903" s="3">
        <f>VLOOKUP($B903,'COASTAL UPLANDS'!$B$15:$I$124,K$1,FALSE)</f>
        <v>0</v>
      </c>
      <c r="L903" s="3" t="str">
        <f>VLOOKUP($B903,'COASTAL UPLANDS'!$B$15:$I$124,L$1,FALSE)</f>
        <v/>
      </c>
    </row>
    <row r="904" spans="1:12" ht="15.75" customHeight="1">
      <c r="A904">
        <f t="shared" si="27"/>
        <v>91</v>
      </c>
      <c r="B904" t="str">
        <f>VLOOKUP(A904,ACTIVITIES!$B$2:$C$110,2,FALSE)</f>
        <v>ACTIVITY CATEGORY 10 91</v>
      </c>
      <c r="C904" s="1">
        <v>2</v>
      </c>
      <c r="D904" s="1" t="str">
        <f>VLOOKUP(C904,HABITATS!$F$2:$G$13,2,FALSE)</f>
        <v>Beaches &amp; Dunes</v>
      </c>
      <c r="E904" s="1" t="str">
        <f t="shared" si="26"/>
        <v>Beaches &amp; DunesACTIVITY CATEGORY 10 91</v>
      </c>
      <c r="F904" s="3">
        <f>VLOOKUP($B904,'BEACHES &amp; DUNES'!$B$15:$I$124,F$1,FALSE)</f>
        <v>0</v>
      </c>
      <c r="G904" s="3">
        <f>VLOOKUP($B904,'BEACHES &amp; DUNES'!$B$15:$I$124,G$1,FALSE)</f>
        <v>0</v>
      </c>
      <c r="H904" s="3">
        <f>VLOOKUP($B904,'BEACHES &amp; DUNES'!$B$15:$I$124,H$1,FALSE)</f>
        <v>0</v>
      </c>
      <c r="I904" s="3">
        <f>VLOOKUP($B904,'BEACHES &amp; DUNES'!$B$15:$I$124,I$1,FALSE)</f>
        <v>0</v>
      </c>
      <c r="J904" s="3">
        <f>VLOOKUP($B904,'BEACHES &amp; DUNES'!$B$15:$I$124,J$1,FALSE)</f>
        <v>0</v>
      </c>
      <c r="K904" s="3">
        <f>VLOOKUP($B904,'BEACHES &amp; DUNES'!$B$15:$I$124,K$1,FALSE)</f>
        <v>0</v>
      </c>
      <c r="L904" s="3" t="str">
        <f>VLOOKUP($B904,'BEACHES &amp; DUNES'!$B$15:$I$124,L$1,FALSE)</f>
        <v/>
      </c>
    </row>
    <row r="905" spans="1:12" ht="15.75" customHeight="1">
      <c r="A905">
        <f t="shared" si="27"/>
        <v>91</v>
      </c>
      <c r="B905" t="str">
        <f>VLOOKUP(A905,ACTIVITIES!$B$2:$C$110,2,FALSE)</f>
        <v>ACTIVITY CATEGORY 10 91</v>
      </c>
      <c r="C905" s="1">
        <v>3</v>
      </c>
      <c r="D905" s="1" t="str">
        <f>VLOOKUP(C905,HABITATS!$F$2:$G$13,2,FALSE)</f>
        <v>Tidal flats &amp; Rocky Intertidal</v>
      </c>
      <c r="E905" s="1" t="str">
        <f t="shared" si="26"/>
        <v>Tidal flats &amp; Rocky IntertidalACTIVITY CATEGORY 10 91</v>
      </c>
      <c r="F905" s="3">
        <f>VLOOKUP($B905,'TIDAL FLATS &amp; ROCKY INTERTIDAL'!$B$15:$I$124,F$1,FALSE)</f>
        <v>0</v>
      </c>
      <c r="G905" s="3">
        <f>VLOOKUP($B905,'TIDAL FLATS &amp; ROCKY INTERTIDAL'!$B$15:$I$124,G$1,FALSE)</f>
        <v>0</v>
      </c>
      <c r="H905" s="3">
        <f>VLOOKUP($B905,'TIDAL FLATS &amp; ROCKY INTERTIDAL'!$B$15:$I$124,H$1,FALSE)</f>
        <v>0</v>
      </c>
      <c r="I905" s="3">
        <f>VLOOKUP($B905,'TIDAL FLATS &amp; ROCKY INTERTIDAL'!$B$15:$I$124,I$1,FALSE)</f>
        <v>0</v>
      </c>
      <c r="J905" s="3">
        <f>VLOOKUP($B905,'TIDAL FLATS &amp; ROCKY INTERTIDAL'!$B$15:$I$124,J$1,FALSE)</f>
        <v>0</v>
      </c>
      <c r="K905" s="3">
        <f>VLOOKUP($B905,'TIDAL FLATS &amp; ROCKY INTERTIDAL'!$B$15:$I$124,K$1,FALSE)</f>
        <v>0</v>
      </c>
      <c r="L905" s="3" t="str">
        <f>VLOOKUP($B905,'TIDAL FLATS &amp; ROCKY INTERTIDAL'!$B$15:$I$124,L$1,FALSE)</f>
        <v/>
      </c>
    </row>
    <row r="906" spans="1:12" ht="15.75" customHeight="1">
      <c r="A906">
        <f t="shared" si="27"/>
        <v>91</v>
      </c>
      <c r="B906" t="str">
        <f>VLOOKUP(A906,ACTIVITIES!$B$2:$C$110,2,FALSE)</f>
        <v>ACTIVITY CATEGORY 10 91</v>
      </c>
      <c r="C906" s="1">
        <v>4</v>
      </c>
      <c r="D906" s="1" t="str">
        <f>VLOOKUP(C906,HABITATS!$F$2:$G$13,2,FALSE)</f>
        <v>Marshes</v>
      </c>
      <c r="E906" s="1" t="str">
        <f t="shared" si="26"/>
        <v>MarshesACTIVITY CATEGORY 10 91</v>
      </c>
      <c r="F906" s="3">
        <f>VLOOKUP($B906,MARSHES!$B$15:$I$124,F$1,FALSE)</f>
        <v>0</v>
      </c>
      <c r="G906" s="3">
        <f>VLOOKUP($B906,MARSHES!$B$15:$I$124,G$1,FALSE)</f>
        <v>0</v>
      </c>
      <c r="H906" s="3">
        <f>VLOOKUP($B906,MARSHES!$B$15:$I$124,H$1,FALSE)</f>
        <v>0</v>
      </c>
      <c r="I906" s="3">
        <f>VLOOKUP($B906,MARSHES!$B$15:$I$124,I$1,FALSE)</f>
        <v>0</v>
      </c>
      <c r="J906" s="3">
        <f>VLOOKUP($B906,MARSHES!$B$15:$I$124,J$1,FALSE)</f>
        <v>0</v>
      </c>
      <c r="K906" s="3">
        <f>VLOOKUP($B906,MARSHES!$B$15:$I$124,K$1,FALSE)</f>
        <v>0</v>
      </c>
      <c r="L906" s="3" t="str">
        <f>VLOOKUP($B906,MARSHES!$B$15:$I$124,L$1,FALSE)</f>
        <v/>
      </c>
    </row>
    <row r="907" spans="1:12" ht="15.75" customHeight="1">
      <c r="A907">
        <f t="shared" si="27"/>
        <v>91</v>
      </c>
      <c r="B907" t="str">
        <f>VLOOKUP(A907,ACTIVITIES!$B$2:$C$110,2,FALSE)</f>
        <v>ACTIVITY CATEGORY 10 91</v>
      </c>
      <c r="C907" s="1">
        <v>5</v>
      </c>
      <c r="D907" s="1" t="str">
        <f>VLOOKUP(C907,HABITATS!$F$2:$G$13,2,FALSE)</f>
        <v>Submersed Habitats</v>
      </c>
      <c r="E907" s="1" t="str">
        <f t="shared" si="26"/>
        <v>Submersed HabitatsACTIVITY CATEGORY 10 91</v>
      </c>
      <c r="F907" s="3">
        <f>VLOOKUP($B907,'SUBMERSED HABITATS'!$B$15:$I$124,F$1,FALSE)</f>
        <v>0</v>
      </c>
      <c r="G907" s="3">
        <f>VLOOKUP($B907,'SUBMERSED HABITATS'!$B$15:$I$124,G$1,FALSE)</f>
        <v>0</v>
      </c>
      <c r="H907" s="3">
        <f>VLOOKUP($B907,'SUBMERSED HABITATS'!$B$15:$I$124,H$1,FALSE)</f>
        <v>0</v>
      </c>
      <c r="I907" s="3">
        <f>VLOOKUP($B907,'SUBMERSED HABITATS'!$B$15:$I$124,I$1,FALSE)</f>
        <v>0</v>
      </c>
      <c r="J907" s="3">
        <f>VLOOKUP($B907,'SUBMERSED HABITATS'!$B$15:$I$124,J$1,FALSE)</f>
        <v>0</v>
      </c>
      <c r="K907" s="3">
        <f>VLOOKUP($B907,'SUBMERSED HABITATS'!$B$15:$I$124,K$1,FALSE)</f>
        <v>0</v>
      </c>
      <c r="L907" s="3" t="str">
        <f>VLOOKUP($B907,'SUBMERSED HABITATS'!$B$15:$I$124,L$1,FALSE)</f>
        <v/>
      </c>
    </row>
    <row r="908" spans="1:12" ht="15.75" customHeight="1">
      <c r="A908">
        <f t="shared" si="27"/>
        <v>91</v>
      </c>
      <c r="B908" t="str">
        <f>VLOOKUP(A908,ACTIVITIES!$B$2:$C$110,2,FALSE)</f>
        <v>ACTIVITY CATEGORY 10 91</v>
      </c>
      <c r="C908" s="1">
        <v>6</v>
      </c>
      <c r="D908" s="1" t="str">
        <f>VLOOKUP(C908,HABITATS!$F$2:$G$13,2,FALSE)</f>
        <v>HABITATS COMPLEX 6</v>
      </c>
      <c r="E908" s="1" t="str">
        <f t="shared" si="26"/>
        <v>HABITATS COMPLEX 6ACTIVITY CATEGORY 10 91</v>
      </c>
      <c r="F908" s="3">
        <f>VLOOKUP($B908,'HABITATS COMPLEX 6'!$B$15:$I$124,F$1,FALSE)</f>
        <v>0</v>
      </c>
      <c r="G908" s="3">
        <f>VLOOKUP($B908,'HABITATS COMPLEX 6'!$B$15:$I$124,G$1,FALSE)</f>
        <v>0</v>
      </c>
      <c r="H908" s="3">
        <f>VLOOKUP($B908,'HABITATS COMPLEX 6'!$B$15:$I$124,H$1,FALSE)</f>
        <v>0</v>
      </c>
      <c r="I908" s="3">
        <f>VLOOKUP($B908,'HABITATS COMPLEX 6'!$B$15:$I$124,I$1,FALSE)</f>
        <v>0</v>
      </c>
      <c r="J908" s="3">
        <f>VLOOKUP($B908,'HABITATS COMPLEX 6'!$B$15:$I$124,J$1,FALSE)</f>
        <v>0</v>
      </c>
      <c r="K908" s="3">
        <f>VLOOKUP($B908,'HABITATS COMPLEX 6'!$B$15:$I$124,K$1,FALSE)</f>
        <v>0</v>
      </c>
      <c r="L908" s="3" t="str">
        <f>VLOOKUP($B908,'HABITATS COMPLEX 6'!$B$15:$I$124,L$1,FALSE)</f>
        <v/>
      </c>
    </row>
    <row r="909" spans="1:12" ht="15.75" customHeight="1">
      <c r="A909">
        <f t="shared" si="27"/>
        <v>91</v>
      </c>
      <c r="B909" t="str">
        <f>VLOOKUP(A909,ACTIVITIES!$B$2:$C$110,2,FALSE)</f>
        <v>ACTIVITY CATEGORY 10 91</v>
      </c>
      <c r="C909" s="1">
        <v>7</v>
      </c>
      <c r="D909" s="1" t="str">
        <f>VLOOKUP(C909,HABITATS!$F$2:$G$13,2,FALSE)</f>
        <v>HABITATS COMPLEX 7</v>
      </c>
      <c r="E909" s="1" t="str">
        <f t="shared" si="26"/>
        <v>HABITATS COMPLEX 7ACTIVITY CATEGORY 10 91</v>
      </c>
      <c r="F909" s="3">
        <f>VLOOKUP($B909,'HABITATS COMPLEX 7'!$B$15:$I$124,F$1,FALSE)</f>
        <v>0</v>
      </c>
      <c r="G909" s="3">
        <f>VLOOKUP($B909,'HABITATS COMPLEX 7'!$B$15:$I$124,G$1,FALSE)</f>
        <v>0</v>
      </c>
      <c r="H909" s="3">
        <f>VLOOKUP($B909,'HABITATS COMPLEX 7'!$B$15:$I$124,H$1,FALSE)</f>
        <v>0</v>
      </c>
      <c r="I909" s="3">
        <f>VLOOKUP($B909,'HABITATS COMPLEX 7'!$B$15:$I$124,I$1,FALSE)</f>
        <v>0</v>
      </c>
      <c r="J909" s="3">
        <f>VLOOKUP($B909,'HABITATS COMPLEX 7'!$B$15:$I$124,J$1,FALSE)</f>
        <v>0</v>
      </c>
      <c r="K909" s="3">
        <f>VLOOKUP($B909,'HABITATS COMPLEX 7'!$B$15:$I$124,K$1,FALSE)</f>
        <v>0</v>
      </c>
      <c r="L909" s="3" t="str">
        <f>VLOOKUP($B909,'HABITATS COMPLEX 7'!$B$15:$I$124,L$1,FALSE)</f>
        <v/>
      </c>
    </row>
    <row r="910" spans="1:12" ht="15.75" customHeight="1">
      <c r="A910">
        <f t="shared" si="27"/>
        <v>91</v>
      </c>
      <c r="B910" t="str">
        <f>VLOOKUP(A910,ACTIVITIES!$B$2:$C$110,2,FALSE)</f>
        <v>ACTIVITY CATEGORY 10 91</v>
      </c>
      <c r="C910" s="1">
        <v>8</v>
      </c>
      <c r="D910" s="1" t="str">
        <f>VLOOKUP(C910,HABITATS!$F$2:$G$13,2,FALSE)</f>
        <v>HABITATS COMPLEX 8</v>
      </c>
      <c r="E910" s="1" t="str">
        <f t="shared" si="26"/>
        <v>HABITATS COMPLEX 8ACTIVITY CATEGORY 10 91</v>
      </c>
      <c r="F910" s="3">
        <f>VLOOKUP($B910,'HABITATS COMPLEX 8'!$B$15:$I$124,F$1,FALSE)</f>
        <v>0</v>
      </c>
      <c r="G910" s="3">
        <f>VLOOKUP($B910,'HABITATS COMPLEX 8'!$B$15:$I$124,G$1,FALSE)</f>
        <v>0</v>
      </c>
      <c r="H910" s="3">
        <f>VLOOKUP($B910,'HABITATS COMPLEX 8'!$B$15:$I$124,H$1,FALSE)</f>
        <v>0</v>
      </c>
      <c r="I910" s="3">
        <f>VLOOKUP($B910,'HABITATS COMPLEX 8'!$B$15:$I$124,I$1,FALSE)</f>
        <v>0</v>
      </c>
      <c r="J910" s="3">
        <f>VLOOKUP($B910,'HABITATS COMPLEX 8'!$B$15:$I$124,J$1,FALSE)</f>
        <v>0</v>
      </c>
      <c r="K910" s="3">
        <f>VLOOKUP($B910,'HABITATS COMPLEX 8'!$B$15:$I$124,K$1,FALSE)</f>
        <v>0</v>
      </c>
      <c r="L910" s="3" t="str">
        <f>VLOOKUP($B910,'HABITATS COMPLEX 8'!$B$15:$I$124,L$1,FALSE)</f>
        <v/>
      </c>
    </row>
    <row r="911" spans="1:12" ht="15.75" customHeight="1">
      <c r="A911">
        <f t="shared" si="27"/>
        <v>91</v>
      </c>
      <c r="B911" t="str">
        <f>VLOOKUP(A911,ACTIVITIES!$B$2:$C$110,2,FALSE)</f>
        <v>ACTIVITY CATEGORY 10 91</v>
      </c>
      <c r="C911" s="1">
        <v>9</v>
      </c>
      <c r="D911" s="1" t="str">
        <f>VLOOKUP(C911,HABITATS!$F$2:$G$13,2,FALSE)</f>
        <v>HABITATS COMPLEX 9</v>
      </c>
      <c r="E911" s="1" t="str">
        <f t="shared" si="26"/>
        <v>HABITATS COMPLEX 9ACTIVITY CATEGORY 10 91</v>
      </c>
      <c r="F911" s="3">
        <f>VLOOKUP($B911,'HABITATS COMPLEX 9'!$B$15:$I$124,F$1,FALSE)</f>
        <v>0</v>
      </c>
      <c r="G911" s="3">
        <f>VLOOKUP($B911,'HABITATS COMPLEX 9'!$B$15:$I$124,G$1,FALSE)</f>
        <v>0</v>
      </c>
      <c r="H911" s="3">
        <f>VLOOKUP($B911,'HABITATS COMPLEX 9'!$B$15:$I$124,H$1,FALSE)</f>
        <v>0</v>
      </c>
      <c r="I911" s="3">
        <f>VLOOKUP($B911,'HABITATS COMPLEX 9'!$B$15:$I$124,I$1,FALSE)</f>
        <v>0</v>
      </c>
      <c r="J911" s="3">
        <f>VLOOKUP($B911,'HABITATS COMPLEX 9'!$B$15:$I$124,J$1,FALSE)</f>
        <v>0</v>
      </c>
      <c r="K911" s="3">
        <f>VLOOKUP($B911,'HABITATS COMPLEX 9'!$B$15:$I$124,K$1,FALSE)</f>
        <v>0</v>
      </c>
      <c r="L911" s="3" t="str">
        <f>VLOOKUP($B911,'HABITATS COMPLEX 9'!$B$15:$I$124,L$1,FALSE)</f>
        <v/>
      </c>
    </row>
    <row r="912" spans="1:12" ht="15.75" customHeight="1">
      <c r="A912">
        <f t="shared" si="27"/>
        <v>91</v>
      </c>
      <c r="B912" t="str">
        <f>VLOOKUP(A912,ACTIVITIES!$B$2:$C$110,2,FALSE)</f>
        <v>ACTIVITY CATEGORY 10 91</v>
      </c>
      <c r="C912" s="1">
        <v>10</v>
      </c>
      <c r="D912" s="1" t="str">
        <f>VLOOKUP(C912,HABITATS!$F$2:$G$13,2,FALSE)</f>
        <v>HABITATS COMPLEX 10</v>
      </c>
      <c r="E912" s="1" t="str">
        <f t="shared" si="26"/>
        <v>HABITATS COMPLEX 10ACTIVITY CATEGORY 10 91</v>
      </c>
      <c r="F912" s="3">
        <f>VLOOKUP($B912,'HABITATS COMPLEX 10'!$B$15:$I$124,F$1,FALSE)</f>
        <v>0</v>
      </c>
      <c r="G912" s="3">
        <f>VLOOKUP($B912,'HABITATS COMPLEX 10'!$B$15:$I$124,G$1,FALSE)</f>
        <v>0</v>
      </c>
      <c r="H912" s="3">
        <f>VLOOKUP($B912,'HABITATS COMPLEX 10'!$B$15:$I$124,H$1,FALSE)</f>
        <v>0</v>
      </c>
      <c r="I912" s="3">
        <f>VLOOKUP($B912,'HABITATS COMPLEX 10'!$B$15:$I$124,I$1,FALSE)</f>
        <v>0</v>
      </c>
      <c r="J912" s="3">
        <f>VLOOKUP($B912,'HABITATS COMPLEX 10'!$B$15:$I$124,J$1,FALSE)</f>
        <v>0</v>
      </c>
      <c r="K912" s="3">
        <f>VLOOKUP($B912,'HABITATS COMPLEX 10'!$B$15:$I$124,K$1,FALSE)</f>
        <v>0</v>
      </c>
      <c r="L912" s="3" t="str">
        <f>VLOOKUP($B912,'HABITATS COMPLEX 10'!$B$15:$I$124,L$1,FALSE)</f>
        <v/>
      </c>
    </row>
    <row r="913" spans="1:12" ht="15.75" customHeight="1">
      <c r="A913">
        <f t="shared" si="27"/>
        <v>92</v>
      </c>
      <c r="B913" t="str">
        <f>VLOOKUP(A913,ACTIVITIES!$B$2:$C$110,2,FALSE)</f>
        <v>ACTIVITY CATEGORY 10 92</v>
      </c>
      <c r="C913" s="1">
        <v>1</v>
      </c>
      <c r="D913" s="1" t="str">
        <f>VLOOKUP(C913,HABITATS!$F$2:$G$13,2,FALSE)</f>
        <v>Coastal Uplands</v>
      </c>
      <c r="E913" s="1" t="str">
        <f t="shared" si="26"/>
        <v>Coastal UplandsACTIVITY CATEGORY 10 92</v>
      </c>
      <c r="F913" s="3">
        <f>VLOOKUP($B913,'COASTAL UPLANDS'!$B$15:$I$124,F$1,FALSE)</f>
        <v>0</v>
      </c>
      <c r="G913" s="3">
        <f>VLOOKUP($B913,'COASTAL UPLANDS'!$B$15:$I$124,G$1,FALSE)</f>
        <v>0</v>
      </c>
      <c r="H913" s="3">
        <f>VLOOKUP($B913,'COASTAL UPLANDS'!$B$15:$I$124,H$1,FALSE)</f>
        <v>0</v>
      </c>
      <c r="I913" s="3">
        <f>VLOOKUP($B913,'COASTAL UPLANDS'!$B$15:$I$124,I$1,FALSE)</f>
        <v>0</v>
      </c>
      <c r="J913" s="3">
        <f>VLOOKUP($B913,'COASTAL UPLANDS'!$B$15:$I$124,J$1,FALSE)</f>
        <v>0</v>
      </c>
      <c r="K913" s="3">
        <f>VLOOKUP($B913,'COASTAL UPLANDS'!$B$15:$I$124,K$1,FALSE)</f>
        <v>0</v>
      </c>
      <c r="L913" s="3" t="str">
        <f>VLOOKUP($B913,'COASTAL UPLANDS'!$B$15:$I$124,L$1,FALSE)</f>
        <v/>
      </c>
    </row>
    <row r="914" spans="1:12" ht="15.75" customHeight="1">
      <c r="A914">
        <f t="shared" si="27"/>
        <v>92</v>
      </c>
      <c r="B914" t="str">
        <f>VLOOKUP(A914,ACTIVITIES!$B$2:$C$110,2,FALSE)</f>
        <v>ACTIVITY CATEGORY 10 92</v>
      </c>
      <c r="C914" s="1">
        <v>2</v>
      </c>
      <c r="D914" s="1" t="str">
        <f>VLOOKUP(C914,HABITATS!$F$2:$G$13,2,FALSE)</f>
        <v>Beaches &amp; Dunes</v>
      </c>
      <c r="E914" s="1" t="str">
        <f t="shared" si="26"/>
        <v>Beaches &amp; DunesACTIVITY CATEGORY 10 92</v>
      </c>
      <c r="F914" s="3">
        <f>VLOOKUP($B914,'BEACHES &amp; DUNES'!$B$15:$I$124,F$1,FALSE)</f>
        <v>0</v>
      </c>
      <c r="G914" s="3">
        <f>VLOOKUP($B914,'BEACHES &amp; DUNES'!$B$15:$I$124,G$1,FALSE)</f>
        <v>0</v>
      </c>
      <c r="H914" s="3">
        <f>VLOOKUP($B914,'BEACHES &amp; DUNES'!$B$15:$I$124,H$1,FALSE)</f>
        <v>0</v>
      </c>
      <c r="I914" s="3">
        <f>VLOOKUP($B914,'BEACHES &amp; DUNES'!$B$15:$I$124,I$1,FALSE)</f>
        <v>0</v>
      </c>
      <c r="J914" s="3">
        <f>VLOOKUP($B914,'BEACHES &amp; DUNES'!$B$15:$I$124,J$1,FALSE)</f>
        <v>0</v>
      </c>
      <c r="K914" s="3">
        <f>VLOOKUP($B914,'BEACHES &amp; DUNES'!$B$15:$I$124,K$1,FALSE)</f>
        <v>0</v>
      </c>
      <c r="L914" s="3" t="str">
        <f>VLOOKUP($B914,'BEACHES &amp; DUNES'!$B$15:$I$124,L$1,FALSE)</f>
        <v/>
      </c>
    </row>
    <row r="915" spans="1:12" ht="15.75" customHeight="1">
      <c r="A915">
        <f t="shared" si="27"/>
        <v>92</v>
      </c>
      <c r="B915" t="str">
        <f>VLOOKUP(A915,ACTIVITIES!$B$2:$C$110,2,FALSE)</f>
        <v>ACTIVITY CATEGORY 10 92</v>
      </c>
      <c r="C915" s="1">
        <v>3</v>
      </c>
      <c r="D915" s="1" t="str">
        <f>VLOOKUP(C915,HABITATS!$F$2:$G$13,2,FALSE)</f>
        <v>Tidal flats &amp; Rocky Intertidal</v>
      </c>
      <c r="E915" s="1" t="str">
        <f t="shared" si="26"/>
        <v>Tidal flats &amp; Rocky IntertidalACTIVITY CATEGORY 10 92</v>
      </c>
      <c r="F915" s="3">
        <f>VLOOKUP($B915,'TIDAL FLATS &amp; ROCKY INTERTIDAL'!$B$15:$I$124,F$1,FALSE)</f>
        <v>0</v>
      </c>
      <c r="G915" s="3">
        <f>VLOOKUP($B915,'TIDAL FLATS &amp; ROCKY INTERTIDAL'!$B$15:$I$124,G$1,FALSE)</f>
        <v>0</v>
      </c>
      <c r="H915" s="3">
        <f>VLOOKUP($B915,'TIDAL FLATS &amp; ROCKY INTERTIDAL'!$B$15:$I$124,H$1,FALSE)</f>
        <v>0</v>
      </c>
      <c r="I915" s="3">
        <f>VLOOKUP($B915,'TIDAL FLATS &amp; ROCKY INTERTIDAL'!$B$15:$I$124,I$1,FALSE)</f>
        <v>0</v>
      </c>
      <c r="J915" s="3">
        <f>VLOOKUP($B915,'TIDAL FLATS &amp; ROCKY INTERTIDAL'!$B$15:$I$124,J$1,FALSE)</f>
        <v>0</v>
      </c>
      <c r="K915" s="3">
        <f>VLOOKUP($B915,'TIDAL FLATS &amp; ROCKY INTERTIDAL'!$B$15:$I$124,K$1,FALSE)</f>
        <v>0</v>
      </c>
      <c r="L915" s="3" t="str">
        <f>VLOOKUP($B915,'TIDAL FLATS &amp; ROCKY INTERTIDAL'!$B$15:$I$124,L$1,FALSE)</f>
        <v/>
      </c>
    </row>
    <row r="916" spans="1:12" ht="15.75" customHeight="1">
      <c r="A916">
        <f t="shared" si="27"/>
        <v>92</v>
      </c>
      <c r="B916" t="str">
        <f>VLOOKUP(A916,ACTIVITIES!$B$2:$C$110,2,FALSE)</f>
        <v>ACTIVITY CATEGORY 10 92</v>
      </c>
      <c r="C916" s="1">
        <v>4</v>
      </c>
      <c r="D916" s="1" t="str">
        <f>VLOOKUP(C916,HABITATS!$F$2:$G$13,2,FALSE)</f>
        <v>Marshes</v>
      </c>
      <c r="E916" s="1" t="str">
        <f t="shared" si="26"/>
        <v>MarshesACTIVITY CATEGORY 10 92</v>
      </c>
      <c r="F916" s="3">
        <f>VLOOKUP($B916,MARSHES!$B$15:$I$124,F$1,FALSE)</f>
        <v>0</v>
      </c>
      <c r="G916" s="3">
        <f>VLOOKUP($B916,MARSHES!$B$15:$I$124,G$1,FALSE)</f>
        <v>0</v>
      </c>
      <c r="H916" s="3">
        <f>VLOOKUP($B916,MARSHES!$B$15:$I$124,H$1,FALSE)</f>
        <v>0</v>
      </c>
      <c r="I916" s="3">
        <f>VLOOKUP($B916,MARSHES!$B$15:$I$124,I$1,FALSE)</f>
        <v>0</v>
      </c>
      <c r="J916" s="3">
        <f>VLOOKUP($B916,MARSHES!$B$15:$I$124,J$1,FALSE)</f>
        <v>0</v>
      </c>
      <c r="K916" s="3">
        <f>VLOOKUP($B916,MARSHES!$B$15:$I$124,K$1,FALSE)</f>
        <v>0</v>
      </c>
      <c r="L916" s="3" t="str">
        <f>VLOOKUP($B916,MARSHES!$B$15:$I$124,L$1,FALSE)</f>
        <v/>
      </c>
    </row>
    <row r="917" spans="1:12" ht="15.75" customHeight="1">
      <c r="A917">
        <f t="shared" si="27"/>
        <v>92</v>
      </c>
      <c r="B917" t="str">
        <f>VLOOKUP(A917,ACTIVITIES!$B$2:$C$110,2,FALSE)</f>
        <v>ACTIVITY CATEGORY 10 92</v>
      </c>
      <c r="C917" s="1">
        <v>5</v>
      </c>
      <c r="D917" s="1" t="str">
        <f>VLOOKUP(C917,HABITATS!$F$2:$G$13,2,FALSE)</f>
        <v>Submersed Habitats</v>
      </c>
      <c r="E917" s="1" t="str">
        <f t="shared" si="26"/>
        <v>Submersed HabitatsACTIVITY CATEGORY 10 92</v>
      </c>
      <c r="F917" s="3">
        <f>VLOOKUP($B917,'SUBMERSED HABITATS'!$B$15:$I$124,F$1,FALSE)</f>
        <v>0</v>
      </c>
      <c r="G917" s="3">
        <f>VLOOKUP($B917,'SUBMERSED HABITATS'!$B$15:$I$124,G$1,FALSE)</f>
        <v>0</v>
      </c>
      <c r="H917" s="3">
        <f>VLOOKUP($B917,'SUBMERSED HABITATS'!$B$15:$I$124,H$1,FALSE)</f>
        <v>0</v>
      </c>
      <c r="I917" s="3">
        <f>VLOOKUP($B917,'SUBMERSED HABITATS'!$B$15:$I$124,I$1,FALSE)</f>
        <v>0</v>
      </c>
      <c r="J917" s="3">
        <f>VLOOKUP($B917,'SUBMERSED HABITATS'!$B$15:$I$124,J$1,FALSE)</f>
        <v>0</v>
      </c>
      <c r="K917" s="3">
        <f>VLOOKUP($B917,'SUBMERSED HABITATS'!$B$15:$I$124,K$1,FALSE)</f>
        <v>0</v>
      </c>
      <c r="L917" s="3" t="str">
        <f>VLOOKUP($B917,'SUBMERSED HABITATS'!$B$15:$I$124,L$1,FALSE)</f>
        <v/>
      </c>
    </row>
    <row r="918" spans="1:12" ht="15.75" customHeight="1">
      <c r="A918">
        <f t="shared" si="27"/>
        <v>92</v>
      </c>
      <c r="B918" t="str">
        <f>VLOOKUP(A918,ACTIVITIES!$B$2:$C$110,2,FALSE)</f>
        <v>ACTIVITY CATEGORY 10 92</v>
      </c>
      <c r="C918" s="1">
        <v>6</v>
      </c>
      <c r="D918" s="1" t="str">
        <f>VLOOKUP(C918,HABITATS!$F$2:$G$13,2,FALSE)</f>
        <v>HABITATS COMPLEX 6</v>
      </c>
      <c r="E918" s="1" t="str">
        <f t="shared" si="26"/>
        <v>HABITATS COMPLEX 6ACTIVITY CATEGORY 10 92</v>
      </c>
      <c r="F918" s="3">
        <f>VLOOKUP($B918,'HABITATS COMPLEX 6'!$B$15:$I$124,F$1,FALSE)</f>
        <v>0</v>
      </c>
      <c r="G918" s="3">
        <f>VLOOKUP($B918,'HABITATS COMPLEX 6'!$B$15:$I$124,G$1,FALSE)</f>
        <v>0</v>
      </c>
      <c r="H918" s="3">
        <f>VLOOKUP($B918,'HABITATS COMPLEX 6'!$B$15:$I$124,H$1,FALSE)</f>
        <v>0</v>
      </c>
      <c r="I918" s="3">
        <f>VLOOKUP($B918,'HABITATS COMPLEX 6'!$B$15:$I$124,I$1,FALSE)</f>
        <v>0</v>
      </c>
      <c r="J918" s="3">
        <f>VLOOKUP($B918,'HABITATS COMPLEX 6'!$B$15:$I$124,J$1,FALSE)</f>
        <v>0</v>
      </c>
      <c r="K918" s="3">
        <f>VLOOKUP($B918,'HABITATS COMPLEX 6'!$B$15:$I$124,K$1,FALSE)</f>
        <v>0</v>
      </c>
      <c r="L918" s="3" t="str">
        <f>VLOOKUP($B918,'HABITATS COMPLEX 6'!$B$15:$I$124,L$1,FALSE)</f>
        <v/>
      </c>
    </row>
    <row r="919" spans="1:12" ht="15.75" customHeight="1">
      <c r="A919">
        <f t="shared" si="27"/>
        <v>92</v>
      </c>
      <c r="B919" t="str">
        <f>VLOOKUP(A919,ACTIVITIES!$B$2:$C$110,2,FALSE)</f>
        <v>ACTIVITY CATEGORY 10 92</v>
      </c>
      <c r="C919" s="1">
        <v>7</v>
      </c>
      <c r="D919" s="1" t="str">
        <f>VLOOKUP(C919,HABITATS!$F$2:$G$13,2,FALSE)</f>
        <v>HABITATS COMPLEX 7</v>
      </c>
      <c r="E919" s="1" t="str">
        <f t="shared" si="26"/>
        <v>HABITATS COMPLEX 7ACTIVITY CATEGORY 10 92</v>
      </c>
      <c r="F919" s="3">
        <f>VLOOKUP($B919,'HABITATS COMPLEX 7'!$B$15:$I$124,F$1,FALSE)</f>
        <v>0</v>
      </c>
      <c r="G919" s="3">
        <f>VLOOKUP($B919,'HABITATS COMPLEX 7'!$B$15:$I$124,G$1,FALSE)</f>
        <v>0</v>
      </c>
      <c r="H919" s="3">
        <f>VLOOKUP($B919,'HABITATS COMPLEX 7'!$B$15:$I$124,H$1,FALSE)</f>
        <v>0</v>
      </c>
      <c r="I919" s="3">
        <f>VLOOKUP($B919,'HABITATS COMPLEX 7'!$B$15:$I$124,I$1,FALSE)</f>
        <v>0</v>
      </c>
      <c r="J919" s="3">
        <f>VLOOKUP($B919,'HABITATS COMPLEX 7'!$B$15:$I$124,J$1,FALSE)</f>
        <v>0</v>
      </c>
      <c r="K919" s="3">
        <f>VLOOKUP($B919,'HABITATS COMPLEX 7'!$B$15:$I$124,K$1,FALSE)</f>
        <v>0</v>
      </c>
      <c r="L919" s="3" t="str">
        <f>VLOOKUP($B919,'HABITATS COMPLEX 7'!$B$15:$I$124,L$1,FALSE)</f>
        <v/>
      </c>
    </row>
    <row r="920" spans="1:12" ht="15.75" customHeight="1">
      <c r="A920">
        <f t="shared" si="27"/>
        <v>92</v>
      </c>
      <c r="B920" t="str">
        <f>VLOOKUP(A920,ACTIVITIES!$B$2:$C$110,2,FALSE)</f>
        <v>ACTIVITY CATEGORY 10 92</v>
      </c>
      <c r="C920" s="1">
        <v>8</v>
      </c>
      <c r="D920" s="1" t="str">
        <f>VLOOKUP(C920,HABITATS!$F$2:$G$13,2,FALSE)</f>
        <v>HABITATS COMPLEX 8</v>
      </c>
      <c r="E920" s="1" t="str">
        <f t="shared" si="26"/>
        <v>HABITATS COMPLEX 8ACTIVITY CATEGORY 10 92</v>
      </c>
      <c r="F920" s="3">
        <f>VLOOKUP($B920,'HABITATS COMPLEX 8'!$B$15:$I$124,F$1,FALSE)</f>
        <v>0</v>
      </c>
      <c r="G920" s="3">
        <f>VLOOKUP($B920,'HABITATS COMPLEX 8'!$B$15:$I$124,G$1,FALSE)</f>
        <v>0</v>
      </c>
      <c r="H920" s="3">
        <f>VLOOKUP($B920,'HABITATS COMPLEX 8'!$B$15:$I$124,H$1,FALSE)</f>
        <v>0</v>
      </c>
      <c r="I920" s="3">
        <f>VLOOKUP($B920,'HABITATS COMPLEX 8'!$B$15:$I$124,I$1,FALSE)</f>
        <v>0</v>
      </c>
      <c r="J920" s="3">
        <f>VLOOKUP($B920,'HABITATS COMPLEX 8'!$B$15:$I$124,J$1,FALSE)</f>
        <v>0</v>
      </c>
      <c r="K920" s="3">
        <f>VLOOKUP($B920,'HABITATS COMPLEX 8'!$B$15:$I$124,K$1,FALSE)</f>
        <v>0</v>
      </c>
      <c r="L920" s="3" t="str">
        <f>VLOOKUP($B920,'HABITATS COMPLEX 8'!$B$15:$I$124,L$1,FALSE)</f>
        <v/>
      </c>
    </row>
    <row r="921" spans="1:12" ht="15.75" customHeight="1">
      <c r="A921">
        <f t="shared" si="27"/>
        <v>92</v>
      </c>
      <c r="B921" t="str">
        <f>VLOOKUP(A921,ACTIVITIES!$B$2:$C$110,2,FALSE)</f>
        <v>ACTIVITY CATEGORY 10 92</v>
      </c>
      <c r="C921" s="1">
        <v>9</v>
      </c>
      <c r="D921" s="1" t="str">
        <f>VLOOKUP(C921,HABITATS!$F$2:$G$13,2,FALSE)</f>
        <v>HABITATS COMPLEX 9</v>
      </c>
      <c r="E921" s="1" t="str">
        <f t="shared" si="26"/>
        <v>HABITATS COMPLEX 9ACTIVITY CATEGORY 10 92</v>
      </c>
      <c r="F921" s="3">
        <f>VLOOKUP($B921,'HABITATS COMPLEX 9'!$B$15:$I$124,F$1,FALSE)</f>
        <v>0</v>
      </c>
      <c r="G921" s="3">
        <f>VLOOKUP($B921,'HABITATS COMPLEX 9'!$B$15:$I$124,G$1,FALSE)</f>
        <v>0</v>
      </c>
      <c r="H921" s="3">
        <f>VLOOKUP($B921,'HABITATS COMPLEX 9'!$B$15:$I$124,H$1,FALSE)</f>
        <v>0</v>
      </c>
      <c r="I921" s="3">
        <f>VLOOKUP($B921,'HABITATS COMPLEX 9'!$B$15:$I$124,I$1,FALSE)</f>
        <v>0</v>
      </c>
      <c r="J921" s="3">
        <f>VLOOKUP($B921,'HABITATS COMPLEX 9'!$B$15:$I$124,J$1,FALSE)</f>
        <v>0</v>
      </c>
      <c r="K921" s="3">
        <f>VLOOKUP($B921,'HABITATS COMPLEX 9'!$B$15:$I$124,K$1,FALSE)</f>
        <v>0</v>
      </c>
      <c r="L921" s="3" t="str">
        <f>VLOOKUP($B921,'HABITATS COMPLEX 9'!$B$15:$I$124,L$1,FALSE)</f>
        <v/>
      </c>
    </row>
    <row r="922" spans="1:12" ht="15.75" customHeight="1">
      <c r="A922">
        <f t="shared" si="27"/>
        <v>92</v>
      </c>
      <c r="B922" t="str">
        <f>VLOOKUP(A922,ACTIVITIES!$B$2:$C$110,2,FALSE)</f>
        <v>ACTIVITY CATEGORY 10 92</v>
      </c>
      <c r="C922" s="1">
        <v>10</v>
      </c>
      <c r="D922" s="1" t="str">
        <f>VLOOKUP(C922,HABITATS!$F$2:$G$13,2,FALSE)</f>
        <v>HABITATS COMPLEX 10</v>
      </c>
      <c r="E922" s="1" t="str">
        <f t="shared" si="26"/>
        <v>HABITATS COMPLEX 10ACTIVITY CATEGORY 10 92</v>
      </c>
      <c r="F922" s="3">
        <f>VLOOKUP($B922,'HABITATS COMPLEX 10'!$B$15:$I$124,F$1,FALSE)</f>
        <v>0</v>
      </c>
      <c r="G922" s="3">
        <f>VLOOKUP($B922,'HABITATS COMPLEX 10'!$B$15:$I$124,G$1,FALSE)</f>
        <v>0</v>
      </c>
      <c r="H922" s="3">
        <f>VLOOKUP($B922,'HABITATS COMPLEX 10'!$B$15:$I$124,H$1,FALSE)</f>
        <v>0</v>
      </c>
      <c r="I922" s="3">
        <f>VLOOKUP($B922,'HABITATS COMPLEX 10'!$B$15:$I$124,I$1,FALSE)</f>
        <v>0</v>
      </c>
      <c r="J922" s="3">
        <f>VLOOKUP($B922,'HABITATS COMPLEX 10'!$B$15:$I$124,J$1,FALSE)</f>
        <v>0</v>
      </c>
      <c r="K922" s="3">
        <f>VLOOKUP($B922,'HABITATS COMPLEX 10'!$B$15:$I$124,K$1,FALSE)</f>
        <v>0</v>
      </c>
      <c r="L922" s="3" t="str">
        <f>VLOOKUP($B922,'HABITATS COMPLEX 10'!$B$15:$I$124,L$1,FALSE)</f>
        <v/>
      </c>
    </row>
    <row r="923" spans="1:12" ht="15.75" customHeight="1">
      <c r="A923">
        <f t="shared" si="27"/>
        <v>93</v>
      </c>
      <c r="B923" t="str">
        <f>VLOOKUP(A923,ACTIVITIES!$B$2:$C$110,2,FALSE)</f>
        <v>ACTIVITY CATEGORY 10 93</v>
      </c>
      <c r="C923" s="1">
        <v>1</v>
      </c>
      <c r="D923" s="1" t="str">
        <f>VLOOKUP(C923,HABITATS!$F$2:$G$13,2,FALSE)</f>
        <v>Coastal Uplands</v>
      </c>
      <c r="E923" s="1" t="str">
        <f t="shared" si="26"/>
        <v>Coastal UplandsACTIVITY CATEGORY 10 93</v>
      </c>
      <c r="F923" s="3">
        <f>VLOOKUP($B923,'COASTAL UPLANDS'!$B$15:$I$124,F$1,FALSE)</f>
        <v>0</v>
      </c>
      <c r="G923" s="3">
        <f>VLOOKUP($B923,'COASTAL UPLANDS'!$B$15:$I$124,G$1,FALSE)</f>
        <v>0</v>
      </c>
      <c r="H923" s="3">
        <f>VLOOKUP($B923,'COASTAL UPLANDS'!$B$15:$I$124,H$1,FALSE)</f>
        <v>0</v>
      </c>
      <c r="I923" s="3">
        <f>VLOOKUP($B923,'COASTAL UPLANDS'!$B$15:$I$124,I$1,FALSE)</f>
        <v>0</v>
      </c>
      <c r="J923" s="3">
        <f>VLOOKUP($B923,'COASTAL UPLANDS'!$B$15:$I$124,J$1,FALSE)</f>
        <v>0</v>
      </c>
      <c r="K923" s="3">
        <f>VLOOKUP($B923,'COASTAL UPLANDS'!$B$15:$I$124,K$1,FALSE)</f>
        <v>0</v>
      </c>
      <c r="L923" s="3" t="str">
        <f>VLOOKUP($B923,'COASTAL UPLANDS'!$B$15:$I$124,L$1,FALSE)</f>
        <v/>
      </c>
    </row>
    <row r="924" spans="1:12" ht="15.75" customHeight="1">
      <c r="A924">
        <f t="shared" si="27"/>
        <v>93</v>
      </c>
      <c r="B924" t="str">
        <f>VLOOKUP(A924,ACTIVITIES!$B$2:$C$110,2,FALSE)</f>
        <v>ACTIVITY CATEGORY 10 93</v>
      </c>
      <c r="C924" s="1">
        <v>2</v>
      </c>
      <c r="D924" s="1" t="str">
        <f>VLOOKUP(C924,HABITATS!$F$2:$G$13,2,FALSE)</f>
        <v>Beaches &amp; Dunes</v>
      </c>
      <c r="E924" s="1" t="str">
        <f t="shared" si="26"/>
        <v>Beaches &amp; DunesACTIVITY CATEGORY 10 93</v>
      </c>
      <c r="F924" s="3">
        <f>VLOOKUP($B924,'BEACHES &amp; DUNES'!$B$15:$I$124,F$1,FALSE)</f>
        <v>0</v>
      </c>
      <c r="G924" s="3">
        <f>VLOOKUP($B924,'BEACHES &amp; DUNES'!$B$15:$I$124,G$1,FALSE)</f>
        <v>0</v>
      </c>
      <c r="H924" s="3">
        <f>VLOOKUP($B924,'BEACHES &amp; DUNES'!$B$15:$I$124,H$1,FALSE)</f>
        <v>0</v>
      </c>
      <c r="I924" s="3">
        <f>VLOOKUP($B924,'BEACHES &amp; DUNES'!$B$15:$I$124,I$1,FALSE)</f>
        <v>0</v>
      </c>
      <c r="J924" s="3">
        <f>VLOOKUP($B924,'BEACHES &amp; DUNES'!$B$15:$I$124,J$1,FALSE)</f>
        <v>0</v>
      </c>
      <c r="K924" s="3">
        <f>VLOOKUP($B924,'BEACHES &amp; DUNES'!$B$15:$I$124,K$1,FALSE)</f>
        <v>0</v>
      </c>
      <c r="L924" s="3" t="str">
        <f>VLOOKUP($B924,'BEACHES &amp; DUNES'!$B$15:$I$124,L$1,FALSE)</f>
        <v/>
      </c>
    </row>
    <row r="925" spans="1:12" ht="15.75" customHeight="1">
      <c r="A925">
        <f t="shared" si="27"/>
        <v>93</v>
      </c>
      <c r="B925" t="str">
        <f>VLOOKUP(A925,ACTIVITIES!$B$2:$C$110,2,FALSE)</f>
        <v>ACTIVITY CATEGORY 10 93</v>
      </c>
      <c r="C925" s="1">
        <v>3</v>
      </c>
      <c r="D925" s="1" t="str">
        <f>VLOOKUP(C925,HABITATS!$F$2:$G$13,2,FALSE)</f>
        <v>Tidal flats &amp; Rocky Intertidal</v>
      </c>
      <c r="E925" s="1" t="str">
        <f t="shared" si="26"/>
        <v>Tidal flats &amp; Rocky IntertidalACTIVITY CATEGORY 10 93</v>
      </c>
      <c r="F925" s="3">
        <f>VLOOKUP($B925,'TIDAL FLATS &amp; ROCKY INTERTIDAL'!$B$15:$I$124,F$1,FALSE)</f>
        <v>0</v>
      </c>
      <c r="G925" s="3">
        <f>VLOOKUP($B925,'TIDAL FLATS &amp; ROCKY INTERTIDAL'!$B$15:$I$124,G$1,FALSE)</f>
        <v>0</v>
      </c>
      <c r="H925" s="3">
        <f>VLOOKUP($B925,'TIDAL FLATS &amp; ROCKY INTERTIDAL'!$B$15:$I$124,H$1,FALSE)</f>
        <v>0</v>
      </c>
      <c r="I925" s="3">
        <f>VLOOKUP($B925,'TIDAL FLATS &amp; ROCKY INTERTIDAL'!$B$15:$I$124,I$1,FALSE)</f>
        <v>0</v>
      </c>
      <c r="J925" s="3">
        <f>VLOOKUP($B925,'TIDAL FLATS &amp; ROCKY INTERTIDAL'!$B$15:$I$124,J$1,FALSE)</f>
        <v>0</v>
      </c>
      <c r="K925" s="3">
        <f>VLOOKUP($B925,'TIDAL FLATS &amp; ROCKY INTERTIDAL'!$B$15:$I$124,K$1,FALSE)</f>
        <v>0</v>
      </c>
      <c r="L925" s="3" t="str">
        <f>VLOOKUP($B925,'TIDAL FLATS &amp; ROCKY INTERTIDAL'!$B$15:$I$124,L$1,FALSE)</f>
        <v/>
      </c>
    </row>
    <row r="926" spans="1:12" ht="15.75" customHeight="1">
      <c r="A926">
        <f t="shared" si="27"/>
        <v>93</v>
      </c>
      <c r="B926" t="str">
        <f>VLOOKUP(A926,ACTIVITIES!$B$2:$C$110,2,FALSE)</f>
        <v>ACTIVITY CATEGORY 10 93</v>
      </c>
      <c r="C926" s="1">
        <v>4</v>
      </c>
      <c r="D926" s="1" t="str">
        <f>VLOOKUP(C926,HABITATS!$F$2:$G$13,2,FALSE)</f>
        <v>Marshes</v>
      </c>
      <c r="E926" s="1" t="str">
        <f t="shared" si="26"/>
        <v>MarshesACTIVITY CATEGORY 10 93</v>
      </c>
      <c r="F926" s="3">
        <f>VLOOKUP($B926,MARSHES!$B$15:$I$124,F$1,FALSE)</f>
        <v>0</v>
      </c>
      <c r="G926" s="3">
        <f>VLOOKUP($B926,MARSHES!$B$15:$I$124,G$1,FALSE)</f>
        <v>0</v>
      </c>
      <c r="H926" s="3">
        <f>VLOOKUP($B926,MARSHES!$B$15:$I$124,H$1,FALSE)</f>
        <v>0</v>
      </c>
      <c r="I926" s="3">
        <f>VLOOKUP($B926,MARSHES!$B$15:$I$124,I$1,FALSE)</f>
        <v>0</v>
      </c>
      <c r="J926" s="3">
        <f>VLOOKUP($B926,MARSHES!$B$15:$I$124,J$1,FALSE)</f>
        <v>0</v>
      </c>
      <c r="K926" s="3">
        <f>VLOOKUP($B926,MARSHES!$B$15:$I$124,K$1,FALSE)</f>
        <v>0</v>
      </c>
      <c r="L926" s="3" t="str">
        <f>VLOOKUP($B926,MARSHES!$B$15:$I$124,L$1,FALSE)</f>
        <v/>
      </c>
    </row>
    <row r="927" spans="1:12" ht="15.75" customHeight="1">
      <c r="A927">
        <f t="shared" si="27"/>
        <v>93</v>
      </c>
      <c r="B927" t="str">
        <f>VLOOKUP(A927,ACTIVITIES!$B$2:$C$110,2,FALSE)</f>
        <v>ACTIVITY CATEGORY 10 93</v>
      </c>
      <c r="C927" s="1">
        <v>5</v>
      </c>
      <c r="D927" s="1" t="str">
        <f>VLOOKUP(C927,HABITATS!$F$2:$G$13,2,FALSE)</f>
        <v>Submersed Habitats</v>
      </c>
      <c r="E927" s="1" t="str">
        <f t="shared" si="26"/>
        <v>Submersed HabitatsACTIVITY CATEGORY 10 93</v>
      </c>
      <c r="F927" s="3">
        <f>VLOOKUP($B927,'SUBMERSED HABITATS'!$B$15:$I$124,F$1,FALSE)</f>
        <v>0</v>
      </c>
      <c r="G927" s="3">
        <f>VLOOKUP($B927,'SUBMERSED HABITATS'!$B$15:$I$124,G$1,FALSE)</f>
        <v>0</v>
      </c>
      <c r="H927" s="3">
        <f>VLOOKUP($B927,'SUBMERSED HABITATS'!$B$15:$I$124,H$1,FALSE)</f>
        <v>0</v>
      </c>
      <c r="I927" s="3">
        <f>VLOOKUP($B927,'SUBMERSED HABITATS'!$B$15:$I$124,I$1,FALSE)</f>
        <v>0</v>
      </c>
      <c r="J927" s="3">
        <f>VLOOKUP($B927,'SUBMERSED HABITATS'!$B$15:$I$124,J$1,FALSE)</f>
        <v>0</v>
      </c>
      <c r="K927" s="3">
        <f>VLOOKUP($B927,'SUBMERSED HABITATS'!$B$15:$I$124,K$1,FALSE)</f>
        <v>0</v>
      </c>
      <c r="L927" s="3" t="str">
        <f>VLOOKUP($B927,'SUBMERSED HABITATS'!$B$15:$I$124,L$1,FALSE)</f>
        <v/>
      </c>
    </row>
    <row r="928" spans="1:12" ht="15.75" customHeight="1">
      <c r="A928">
        <f t="shared" si="27"/>
        <v>93</v>
      </c>
      <c r="B928" t="str">
        <f>VLOOKUP(A928,ACTIVITIES!$B$2:$C$110,2,FALSE)</f>
        <v>ACTIVITY CATEGORY 10 93</v>
      </c>
      <c r="C928" s="1">
        <v>6</v>
      </c>
      <c r="D928" s="1" t="str">
        <f>VLOOKUP(C928,HABITATS!$F$2:$G$13,2,FALSE)</f>
        <v>HABITATS COMPLEX 6</v>
      </c>
      <c r="E928" s="1" t="str">
        <f t="shared" si="26"/>
        <v>HABITATS COMPLEX 6ACTIVITY CATEGORY 10 93</v>
      </c>
      <c r="F928" s="3">
        <f>VLOOKUP($B928,'HABITATS COMPLEX 6'!$B$15:$I$124,F$1,FALSE)</f>
        <v>0</v>
      </c>
      <c r="G928" s="3">
        <f>VLOOKUP($B928,'HABITATS COMPLEX 6'!$B$15:$I$124,G$1,FALSE)</f>
        <v>0</v>
      </c>
      <c r="H928" s="3">
        <f>VLOOKUP($B928,'HABITATS COMPLEX 6'!$B$15:$I$124,H$1,FALSE)</f>
        <v>0</v>
      </c>
      <c r="I928" s="3">
        <f>VLOOKUP($B928,'HABITATS COMPLEX 6'!$B$15:$I$124,I$1,FALSE)</f>
        <v>0</v>
      </c>
      <c r="J928" s="3">
        <f>VLOOKUP($B928,'HABITATS COMPLEX 6'!$B$15:$I$124,J$1,FALSE)</f>
        <v>0</v>
      </c>
      <c r="K928" s="3">
        <f>VLOOKUP($B928,'HABITATS COMPLEX 6'!$B$15:$I$124,K$1,FALSE)</f>
        <v>0</v>
      </c>
      <c r="L928" s="3" t="str">
        <f>VLOOKUP($B928,'HABITATS COMPLEX 6'!$B$15:$I$124,L$1,FALSE)</f>
        <v/>
      </c>
    </row>
    <row r="929" spans="1:12" ht="15.75" customHeight="1">
      <c r="A929">
        <f t="shared" si="27"/>
        <v>93</v>
      </c>
      <c r="B929" t="str">
        <f>VLOOKUP(A929,ACTIVITIES!$B$2:$C$110,2,FALSE)</f>
        <v>ACTIVITY CATEGORY 10 93</v>
      </c>
      <c r="C929" s="1">
        <v>7</v>
      </c>
      <c r="D929" s="1" t="str">
        <f>VLOOKUP(C929,HABITATS!$F$2:$G$13,2,FALSE)</f>
        <v>HABITATS COMPLEX 7</v>
      </c>
      <c r="E929" s="1" t="str">
        <f t="shared" si="26"/>
        <v>HABITATS COMPLEX 7ACTIVITY CATEGORY 10 93</v>
      </c>
      <c r="F929" s="3">
        <f>VLOOKUP($B929,'HABITATS COMPLEX 7'!$B$15:$I$124,F$1,FALSE)</f>
        <v>0</v>
      </c>
      <c r="G929" s="3">
        <f>VLOOKUP($B929,'HABITATS COMPLEX 7'!$B$15:$I$124,G$1,FALSE)</f>
        <v>0</v>
      </c>
      <c r="H929" s="3">
        <f>VLOOKUP($B929,'HABITATS COMPLEX 7'!$B$15:$I$124,H$1,FALSE)</f>
        <v>0</v>
      </c>
      <c r="I929" s="3">
        <f>VLOOKUP($B929,'HABITATS COMPLEX 7'!$B$15:$I$124,I$1,FALSE)</f>
        <v>0</v>
      </c>
      <c r="J929" s="3">
        <f>VLOOKUP($B929,'HABITATS COMPLEX 7'!$B$15:$I$124,J$1,FALSE)</f>
        <v>0</v>
      </c>
      <c r="K929" s="3">
        <f>VLOOKUP($B929,'HABITATS COMPLEX 7'!$B$15:$I$124,K$1,FALSE)</f>
        <v>0</v>
      </c>
      <c r="L929" s="3" t="str">
        <f>VLOOKUP($B929,'HABITATS COMPLEX 7'!$B$15:$I$124,L$1,FALSE)</f>
        <v/>
      </c>
    </row>
    <row r="930" spans="1:12" ht="15.75" customHeight="1">
      <c r="A930">
        <f t="shared" si="27"/>
        <v>93</v>
      </c>
      <c r="B930" t="str">
        <f>VLOOKUP(A930,ACTIVITIES!$B$2:$C$110,2,FALSE)</f>
        <v>ACTIVITY CATEGORY 10 93</v>
      </c>
      <c r="C930" s="1">
        <v>8</v>
      </c>
      <c r="D930" s="1" t="str">
        <f>VLOOKUP(C930,HABITATS!$F$2:$G$13,2,FALSE)</f>
        <v>HABITATS COMPLEX 8</v>
      </c>
      <c r="E930" s="1" t="str">
        <f t="shared" si="26"/>
        <v>HABITATS COMPLEX 8ACTIVITY CATEGORY 10 93</v>
      </c>
      <c r="F930" s="3">
        <f>VLOOKUP($B930,'HABITATS COMPLEX 8'!$B$15:$I$124,F$1,FALSE)</f>
        <v>0</v>
      </c>
      <c r="G930" s="3">
        <f>VLOOKUP($B930,'HABITATS COMPLEX 8'!$B$15:$I$124,G$1,FALSE)</f>
        <v>0</v>
      </c>
      <c r="H930" s="3">
        <f>VLOOKUP($B930,'HABITATS COMPLEX 8'!$B$15:$I$124,H$1,FALSE)</f>
        <v>0</v>
      </c>
      <c r="I930" s="3">
        <f>VLOOKUP($B930,'HABITATS COMPLEX 8'!$B$15:$I$124,I$1,FALSE)</f>
        <v>0</v>
      </c>
      <c r="J930" s="3">
        <f>VLOOKUP($B930,'HABITATS COMPLEX 8'!$B$15:$I$124,J$1,FALSE)</f>
        <v>0</v>
      </c>
      <c r="K930" s="3">
        <f>VLOOKUP($B930,'HABITATS COMPLEX 8'!$B$15:$I$124,K$1,FALSE)</f>
        <v>0</v>
      </c>
      <c r="L930" s="3" t="str">
        <f>VLOOKUP($B930,'HABITATS COMPLEX 8'!$B$15:$I$124,L$1,FALSE)</f>
        <v/>
      </c>
    </row>
    <row r="931" spans="1:12" ht="15.75" customHeight="1">
      <c r="A931">
        <f t="shared" si="27"/>
        <v>93</v>
      </c>
      <c r="B931" t="str">
        <f>VLOOKUP(A931,ACTIVITIES!$B$2:$C$110,2,FALSE)</f>
        <v>ACTIVITY CATEGORY 10 93</v>
      </c>
      <c r="C931" s="1">
        <v>9</v>
      </c>
      <c r="D931" s="1" t="str">
        <f>VLOOKUP(C931,HABITATS!$F$2:$G$13,2,FALSE)</f>
        <v>HABITATS COMPLEX 9</v>
      </c>
      <c r="E931" s="1" t="str">
        <f t="shared" si="26"/>
        <v>HABITATS COMPLEX 9ACTIVITY CATEGORY 10 93</v>
      </c>
      <c r="F931" s="3">
        <f>VLOOKUP($B931,'HABITATS COMPLEX 9'!$B$15:$I$124,F$1,FALSE)</f>
        <v>0</v>
      </c>
      <c r="G931" s="3">
        <f>VLOOKUP($B931,'HABITATS COMPLEX 9'!$B$15:$I$124,G$1,FALSE)</f>
        <v>0</v>
      </c>
      <c r="H931" s="3">
        <f>VLOOKUP($B931,'HABITATS COMPLEX 9'!$B$15:$I$124,H$1,FALSE)</f>
        <v>0</v>
      </c>
      <c r="I931" s="3">
        <f>VLOOKUP($B931,'HABITATS COMPLEX 9'!$B$15:$I$124,I$1,FALSE)</f>
        <v>0</v>
      </c>
      <c r="J931" s="3">
        <f>VLOOKUP($B931,'HABITATS COMPLEX 9'!$B$15:$I$124,J$1,FALSE)</f>
        <v>0</v>
      </c>
      <c r="K931" s="3">
        <f>VLOOKUP($B931,'HABITATS COMPLEX 9'!$B$15:$I$124,K$1,FALSE)</f>
        <v>0</v>
      </c>
      <c r="L931" s="3" t="str">
        <f>VLOOKUP($B931,'HABITATS COMPLEX 9'!$B$15:$I$124,L$1,FALSE)</f>
        <v/>
      </c>
    </row>
    <row r="932" spans="1:12" ht="15.75" customHeight="1">
      <c r="A932">
        <f t="shared" si="27"/>
        <v>93</v>
      </c>
      <c r="B932" t="str">
        <f>VLOOKUP(A932,ACTIVITIES!$B$2:$C$110,2,FALSE)</f>
        <v>ACTIVITY CATEGORY 10 93</v>
      </c>
      <c r="C932" s="1">
        <v>10</v>
      </c>
      <c r="D932" s="1" t="str">
        <f>VLOOKUP(C932,HABITATS!$F$2:$G$13,2,FALSE)</f>
        <v>HABITATS COMPLEX 10</v>
      </c>
      <c r="E932" s="1" t="str">
        <f t="shared" si="26"/>
        <v>HABITATS COMPLEX 10ACTIVITY CATEGORY 10 93</v>
      </c>
      <c r="F932" s="3">
        <f>VLOOKUP($B932,'HABITATS COMPLEX 10'!$B$15:$I$124,F$1,FALSE)</f>
        <v>0</v>
      </c>
      <c r="G932" s="3">
        <f>VLOOKUP($B932,'HABITATS COMPLEX 10'!$B$15:$I$124,G$1,FALSE)</f>
        <v>0</v>
      </c>
      <c r="H932" s="3">
        <f>VLOOKUP($B932,'HABITATS COMPLEX 10'!$B$15:$I$124,H$1,FALSE)</f>
        <v>0</v>
      </c>
      <c r="I932" s="3">
        <f>VLOOKUP($B932,'HABITATS COMPLEX 10'!$B$15:$I$124,I$1,FALSE)</f>
        <v>0</v>
      </c>
      <c r="J932" s="3">
        <f>VLOOKUP($B932,'HABITATS COMPLEX 10'!$B$15:$I$124,J$1,FALSE)</f>
        <v>0</v>
      </c>
      <c r="K932" s="3">
        <f>VLOOKUP($B932,'HABITATS COMPLEX 10'!$B$15:$I$124,K$1,FALSE)</f>
        <v>0</v>
      </c>
      <c r="L932" s="3" t="str">
        <f>VLOOKUP($B932,'HABITATS COMPLEX 10'!$B$15:$I$124,L$1,FALSE)</f>
        <v/>
      </c>
    </row>
    <row r="933" spans="1:12" ht="15.75" customHeight="1">
      <c r="A933">
        <f t="shared" si="27"/>
        <v>94</v>
      </c>
      <c r="B933" t="str">
        <f>VLOOKUP(A933,ACTIVITIES!$B$2:$C$110,2,FALSE)</f>
        <v>ACTIVITY CATEGORY 10 94</v>
      </c>
      <c r="C933" s="1">
        <v>1</v>
      </c>
      <c r="D933" s="1" t="str">
        <f>VLOOKUP(C933,HABITATS!$F$2:$G$13,2,FALSE)</f>
        <v>Coastal Uplands</v>
      </c>
      <c r="E933" s="1" t="str">
        <f t="shared" si="26"/>
        <v>Coastal UplandsACTIVITY CATEGORY 10 94</v>
      </c>
      <c r="F933" s="3">
        <f>VLOOKUP($B933,'COASTAL UPLANDS'!$B$15:$I$124,F$1,FALSE)</f>
        <v>0</v>
      </c>
      <c r="G933" s="3">
        <f>VLOOKUP($B933,'COASTAL UPLANDS'!$B$15:$I$124,G$1,FALSE)</f>
        <v>0</v>
      </c>
      <c r="H933" s="3">
        <f>VLOOKUP($B933,'COASTAL UPLANDS'!$B$15:$I$124,H$1,FALSE)</f>
        <v>0</v>
      </c>
      <c r="I933" s="3">
        <f>VLOOKUP($B933,'COASTAL UPLANDS'!$B$15:$I$124,I$1,FALSE)</f>
        <v>0</v>
      </c>
      <c r="J933" s="3">
        <f>VLOOKUP($B933,'COASTAL UPLANDS'!$B$15:$I$124,J$1,FALSE)</f>
        <v>0</v>
      </c>
      <c r="K933" s="3">
        <f>VLOOKUP($B933,'COASTAL UPLANDS'!$B$15:$I$124,K$1,FALSE)</f>
        <v>0</v>
      </c>
      <c r="L933" s="3" t="str">
        <f>VLOOKUP($B933,'COASTAL UPLANDS'!$B$15:$I$124,L$1,FALSE)</f>
        <v/>
      </c>
    </row>
    <row r="934" spans="1:12" ht="15.75" customHeight="1">
      <c r="A934">
        <f t="shared" si="27"/>
        <v>94</v>
      </c>
      <c r="B934" t="str">
        <f>VLOOKUP(A934,ACTIVITIES!$B$2:$C$110,2,FALSE)</f>
        <v>ACTIVITY CATEGORY 10 94</v>
      </c>
      <c r="C934" s="1">
        <v>2</v>
      </c>
      <c r="D934" s="1" t="str">
        <f>VLOOKUP(C934,HABITATS!$F$2:$G$13,2,FALSE)</f>
        <v>Beaches &amp; Dunes</v>
      </c>
      <c r="E934" s="1" t="str">
        <f t="shared" si="26"/>
        <v>Beaches &amp; DunesACTIVITY CATEGORY 10 94</v>
      </c>
      <c r="F934" s="3">
        <f>VLOOKUP($B934,'BEACHES &amp; DUNES'!$B$15:$I$124,F$1,FALSE)</f>
        <v>0</v>
      </c>
      <c r="G934" s="3">
        <f>VLOOKUP($B934,'BEACHES &amp; DUNES'!$B$15:$I$124,G$1,FALSE)</f>
        <v>0</v>
      </c>
      <c r="H934" s="3">
        <f>VLOOKUP($B934,'BEACHES &amp; DUNES'!$B$15:$I$124,H$1,FALSE)</f>
        <v>0</v>
      </c>
      <c r="I934" s="3">
        <f>VLOOKUP($B934,'BEACHES &amp; DUNES'!$B$15:$I$124,I$1,FALSE)</f>
        <v>0</v>
      </c>
      <c r="J934" s="3">
        <f>VLOOKUP($B934,'BEACHES &amp; DUNES'!$B$15:$I$124,J$1,FALSE)</f>
        <v>0</v>
      </c>
      <c r="K934" s="3">
        <f>VLOOKUP($B934,'BEACHES &amp; DUNES'!$B$15:$I$124,K$1,FALSE)</f>
        <v>0</v>
      </c>
      <c r="L934" s="3" t="str">
        <f>VLOOKUP($B934,'BEACHES &amp; DUNES'!$B$15:$I$124,L$1,FALSE)</f>
        <v/>
      </c>
    </row>
    <row r="935" spans="1:12" ht="15.75" customHeight="1">
      <c r="A935">
        <f t="shared" si="27"/>
        <v>94</v>
      </c>
      <c r="B935" t="str">
        <f>VLOOKUP(A935,ACTIVITIES!$B$2:$C$110,2,FALSE)</f>
        <v>ACTIVITY CATEGORY 10 94</v>
      </c>
      <c r="C935" s="1">
        <v>3</v>
      </c>
      <c r="D935" s="1" t="str">
        <f>VLOOKUP(C935,HABITATS!$F$2:$G$13,2,FALSE)</f>
        <v>Tidal flats &amp; Rocky Intertidal</v>
      </c>
      <c r="E935" s="1" t="str">
        <f t="shared" si="26"/>
        <v>Tidal flats &amp; Rocky IntertidalACTIVITY CATEGORY 10 94</v>
      </c>
      <c r="F935" s="3">
        <f>VLOOKUP($B935,'TIDAL FLATS &amp; ROCKY INTERTIDAL'!$B$15:$I$124,F$1,FALSE)</f>
        <v>0</v>
      </c>
      <c r="G935" s="3">
        <f>VLOOKUP($B935,'TIDAL FLATS &amp; ROCKY INTERTIDAL'!$B$15:$I$124,G$1,FALSE)</f>
        <v>0</v>
      </c>
      <c r="H935" s="3">
        <f>VLOOKUP($B935,'TIDAL FLATS &amp; ROCKY INTERTIDAL'!$B$15:$I$124,H$1,FALSE)</f>
        <v>0</v>
      </c>
      <c r="I935" s="3">
        <f>VLOOKUP($B935,'TIDAL FLATS &amp; ROCKY INTERTIDAL'!$B$15:$I$124,I$1,FALSE)</f>
        <v>0</v>
      </c>
      <c r="J935" s="3">
        <f>VLOOKUP($B935,'TIDAL FLATS &amp; ROCKY INTERTIDAL'!$B$15:$I$124,J$1,FALSE)</f>
        <v>0</v>
      </c>
      <c r="K935" s="3">
        <f>VLOOKUP($B935,'TIDAL FLATS &amp; ROCKY INTERTIDAL'!$B$15:$I$124,K$1,FALSE)</f>
        <v>0</v>
      </c>
      <c r="L935" s="3" t="str">
        <f>VLOOKUP($B935,'TIDAL FLATS &amp; ROCKY INTERTIDAL'!$B$15:$I$124,L$1,FALSE)</f>
        <v/>
      </c>
    </row>
    <row r="936" spans="1:12" ht="15.75" customHeight="1">
      <c r="A936">
        <f t="shared" si="27"/>
        <v>94</v>
      </c>
      <c r="B936" t="str">
        <f>VLOOKUP(A936,ACTIVITIES!$B$2:$C$110,2,FALSE)</f>
        <v>ACTIVITY CATEGORY 10 94</v>
      </c>
      <c r="C936" s="1">
        <v>4</v>
      </c>
      <c r="D936" s="1" t="str">
        <f>VLOOKUP(C936,HABITATS!$F$2:$G$13,2,FALSE)</f>
        <v>Marshes</v>
      </c>
      <c r="E936" s="1" t="str">
        <f t="shared" si="26"/>
        <v>MarshesACTIVITY CATEGORY 10 94</v>
      </c>
      <c r="F936" s="3">
        <f>VLOOKUP($B936,MARSHES!$B$15:$I$124,F$1,FALSE)</f>
        <v>0</v>
      </c>
      <c r="G936" s="3">
        <f>VLOOKUP($B936,MARSHES!$B$15:$I$124,G$1,FALSE)</f>
        <v>0</v>
      </c>
      <c r="H936" s="3">
        <f>VLOOKUP($B936,MARSHES!$B$15:$I$124,H$1,FALSE)</f>
        <v>0</v>
      </c>
      <c r="I936" s="3">
        <f>VLOOKUP($B936,MARSHES!$B$15:$I$124,I$1,FALSE)</f>
        <v>0</v>
      </c>
      <c r="J936" s="3">
        <f>VLOOKUP($B936,MARSHES!$B$15:$I$124,J$1,FALSE)</f>
        <v>0</v>
      </c>
      <c r="K936" s="3">
        <f>VLOOKUP($B936,MARSHES!$B$15:$I$124,K$1,FALSE)</f>
        <v>0</v>
      </c>
      <c r="L936" s="3" t="str">
        <f>VLOOKUP($B936,MARSHES!$B$15:$I$124,L$1,FALSE)</f>
        <v/>
      </c>
    </row>
    <row r="937" spans="1:12" ht="15.75" customHeight="1">
      <c r="A937">
        <f t="shared" si="27"/>
        <v>94</v>
      </c>
      <c r="B937" t="str">
        <f>VLOOKUP(A937,ACTIVITIES!$B$2:$C$110,2,FALSE)</f>
        <v>ACTIVITY CATEGORY 10 94</v>
      </c>
      <c r="C937" s="1">
        <v>5</v>
      </c>
      <c r="D937" s="1" t="str">
        <f>VLOOKUP(C937,HABITATS!$F$2:$G$13,2,FALSE)</f>
        <v>Submersed Habitats</v>
      </c>
      <c r="E937" s="1" t="str">
        <f t="shared" si="26"/>
        <v>Submersed HabitatsACTIVITY CATEGORY 10 94</v>
      </c>
      <c r="F937" s="3">
        <f>VLOOKUP($B937,'SUBMERSED HABITATS'!$B$15:$I$124,F$1,FALSE)</f>
        <v>0</v>
      </c>
      <c r="G937" s="3">
        <f>VLOOKUP($B937,'SUBMERSED HABITATS'!$B$15:$I$124,G$1,FALSE)</f>
        <v>0</v>
      </c>
      <c r="H937" s="3">
        <f>VLOOKUP($B937,'SUBMERSED HABITATS'!$B$15:$I$124,H$1,FALSE)</f>
        <v>0</v>
      </c>
      <c r="I937" s="3">
        <f>VLOOKUP($B937,'SUBMERSED HABITATS'!$B$15:$I$124,I$1,FALSE)</f>
        <v>0</v>
      </c>
      <c r="J937" s="3">
        <f>VLOOKUP($B937,'SUBMERSED HABITATS'!$B$15:$I$124,J$1,FALSE)</f>
        <v>0</v>
      </c>
      <c r="K937" s="3">
        <f>VLOOKUP($B937,'SUBMERSED HABITATS'!$B$15:$I$124,K$1,FALSE)</f>
        <v>0</v>
      </c>
      <c r="L937" s="3" t="str">
        <f>VLOOKUP($B937,'SUBMERSED HABITATS'!$B$15:$I$124,L$1,FALSE)</f>
        <v/>
      </c>
    </row>
    <row r="938" spans="1:12" ht="15.75" customHeight="1">
      <c r="A938">
        <f t="shared" si="27"/>
        <v>94</v>
      </c>
      <c r="B938" t="str">
        <f>VLOOKUP(A938,ACTIVITIES!$B$2:$C$110,2,FALSE)</f>
        <v>ACTIVITY CATEGORY 10 94</v>
      </c>
      <c r="C938" s="1">
        <v>6</v>
      </c>
      <c r="D938" s="1" t="str">
        <f>VLOOKUP(C938,HABITATS!$F$2:$G$13,2,FALSE)</f>
        <v>HABITATS COMPLEX 6</v>
      </c>
      <c r="E938" s="1" t="str">
        <f t="shared" si="26"/>
        <v>HABITATS COMPLEX 6ACTIVITY CATEGORY 10 94</v>
      </c>
      <c r="F938" s="3">
        <f>VLOOKUP($B938,'HABITATS COMPLEX 6'!$B$15:$I$124,F$1,FALSE)</f>
        <v>0</v>
      </c>
      <c r="G938" s="3">
        <f>VLOOKUP($B938,'HABITATS COMPLEX 6'!$B$15:$I$124,G$1,FALSE)</f>
        <v>0</v>
      </c>
      <c r="H938" s="3">
        <f>VLOOKUP($B938,'HABITATS COMPLEX 6'!$B$15:$I$124,H$1,FALSE)</f>
        <v>0</v>
      </c>
      <c r="I938" s="3">
        <f>VLOOKUP($B938,'HABITATS COMPLEX 6'!$B$15:$I$124,I$1,FALSE)</f>
        <v>0</v>
      </c>
      <c r="J938" s="3">
        <f>VLOOKUP($B938,'HABITATS COMPLEX 6'!$B$15:$I$124,J$1,FALSE)</f>
        <v>0</v>
      </c>
      <c r="K938" s="3">
        <f>VLOOKUP($B938,'HABITATS COMPLEX 6'!$B$15:$I$124,K$1,FALSE)</f>
        <v>0</v>
      </c>
      <c r="L938" s="3" t="str">
        <f>VLOOKUP($B938,'HABITATS COMPLEX 6'!$B$15:$I$124,L$1,FALSE)</f>
        <v/>
      </c>
    </row>
    <row r="939" spans="1:12" ht="15.75" customHeight="1">
      <c r="A939">
        <f t="shared" si="27"/>
        <v>94</v>
      </c>
      <c r="B939" t="str">
        <f>VLOOKUP(A939,ACTIVITIES!$B$2:$C$110,2,FALSE)</f>
        <v>ACTIVITY CATEGORY 10 94</v>
      </c>
      <c r="C939" s="1">
        <v>7</v>
      </c>
      <c r="D939" s="1" t="str">
        <f>VLOOKUP(C939,HABITATS!$F$2:$G$13,2,FALSE)</f>
        <v>HABITATS COMPLEX 7</v>
      </c>
      <c r="E939" s="1" t="str">
        <f t="shared" si="26"/>
        <v>HABITATS COMPLEX 7ACTIVITY CATEGORY 10 94</v>
      </c>
      <c r="F939" s="3">
        <f>VLOOKUP($B939,'HABITATS COMPLEX 7'!$B$15:$I$124,F$1,FALSE)</f>
        <v>0</v>
      </c>
      <c r="G939" s="3">
        <f>VLOOKUP($B939,'HABITATS COMPLEX 7'!$B$15:$I$124,G$1,FALSE)</f>
        <v>0</v>
      </c>
      <c r="H939" s="3">
        <f>VLOOKUP($B939,'HABITATS COMPLEX 7'!$B$15:$I$124,H$1,FALSE)</f>
        <v>0</v>
      </c>
      <c r="I939" s="3">
        <f>VLOOKUP($B939,'HABITATS COMPLEX 7'!$B$15:$I$124,I$1,FALSE)</f>
        <v>0</v>
      </c>
      <c r="J939" s="3">
        <f>VLOOKUP($B939,'HABITATS COMPLEX 7'!$B$15:$I$124,J$1,FALSE)</f>
        <v>0</v>
      </c>
      <c r="K939" s="3">
        <f>VLOOKUP($B939,'HABITATS COMPLEX 7'!$B$15:$I$124,K$1,FALSE)</f>
        <v>0</v>
      </c>
      <c r="L939" s="3" t="str">
        <f>VLOOKUP($B939,'HABITATS COMPLEX 7'!$B$15:$I$124,L$1,FALSE)</f>
        <v/>
      </c>
    </row>
    <row r="940" spans="1:12" ht="15.75" customHeight="1">
      <c r="A940">
        <f t="shared" si="27"/>
        <v>94</v>
      </c>
      <c r="B940" t="str">
        <f>VLOOKUP(A940,ACTIVITIES!$B$2:$C$110,2,FALSE)</f>
        <v>ACTIVITY CATEGORY 10 94</v>
      </c>
      <c r="C940" s="1">
        <v>8</v>
      </c>
      <c r="D940" s="1" t="str">
        <f>VLOOKUP(C940,HABITATS!$F$2:$G$13,2,FALSE)</f>
        <v>HABITATS COMPLEX 8</v>
      </c>
      <c r="E940" s="1" t="str">
        <f t="shared" si="26"/>
        <v>HABITATS COMPLEX 8ACTIVITY CATEGORY 10 94</v>
      </c>
      <c r="F940" s="3">
        <f>VLOOKUP($B940,'HABITATS COMPLEX 8'!$B$15:$I$124,F$1,FALSE)</f>
        <v>0</v>
      </c>
      <c r="G940" s="3">
        <f>VLOOKUP($B940,'HABITATS COMPLEX 8'!$B$15:$I$124,G$1,FALSE)</f>
        <v>0</v>
      </c>
      <c r="H940" s="3">
        <f>VLOOKUP($B940,'HABITATS COMPLEX 8'!$B$15:$I$124,H$1,FALSE)</f>
        <v>0</v>
      </c>
      <c r="I940" s="3">
        <f>VLOOKUP($B940,'HABITATS COMPLEX 8'!$B$15:$I$124,I$1,FALSE)</f>
        <v>0</v>
      </c>
      <c r="J940" s="3">
        <f>VLOOKUP($B940,'HABITATS COMPLEX 8'!$B$15:$I$124,J$1,FALSE)</f>
        <v>0</v>
      </c>
      <c r="K940" s="3">
        <f>VLOOKUP($B940,'HABITATS COMPLEX 8'!$B$15:$I$124,K$1,FALSE)</f>
        <v>0</v>
      </c>
      <c r="L940" s="3" t="str">
        <f>VLOOKUP($B940,'HABITATS COMPLEX 8'!$B$15:$I$124,L$1,FALSE)</f>
        <v/>
      </c>
    </row>
    <row r="941" spans="1:12" ht="15.75" customHeight="1">
      <c r="A941">
        <f t="shared" si="27"/>
        <v>94</v>
      </c>
      <c r="B941" t="str">
        <f>VLOOKUP(A941,ACTIVITIES!$B$2:$C$110,2,FALSE)</f>
        <v>ACTIVITY CATEGORY 10 94</v>
      </c>
      <c r="C941" s="1">
        <v>9</v>
      </c>
      <c r="D941" s="1" t="str">
        <f>VLOOKUP(C941,HABITATS!$F$2:$G$13,2,FALSE)</f>
        <v>HABITATS COMPLEX 9</v>
      </c>
      <c r="E941" s="1" t="str">
        <f t="shared" si="26"/>
        <v>HABITATS COMPLEX 9ACTIVITY CATEGORY 10 94</v>
      </c>
      <c r="F941" s="3">
        <f>VLOOKUP($B941,'HABITATS COMPLEX 9'!$B$15:$I$124,F$1,FALSE)</f>
        <v>0</v>
      </c>
      <c r="G941" s="3">
        <f>VLOOKUP($B941,'HABITATS COMPLEX 9'!$B$15:$I$124,G$1,FALSE)</f>
        <v>0</v>
      </c>
      <c r="H941" s="3">
        <f>VLOOKUP($B941,'HABITATS COMPLEX 9'!$B$15:$I$124,H$1,FALSE)</f>
        <v>0</v>
      </c>
      <c r="I941" s="3">
        <f>VLOOKUP($B941,'HABITATS COMPLEX 9'!$B$15:$I$124,I$1,FALSE)</f>
        <v>0</v>
      </c>
      <c r="J941" s="3">
        <f>VLOOKUP($B941,'HABITATS COMPLEX 9'!$B$15:$I$124,J$1,FALSE)</f>
        <v>0</v>
      </c>
      <c r="K941" s="3">
        <f>VLOOKUP($B941,'HABITATS COMPLEX 9'!$B$15:$I$124,K$1,FALSE)</f>
        <v>0</v>
      </c>
      <c r="L941" s="3" t="str">
        <f>VLOOKUP($B941,'HABITATS COMPLEX 9'!$B$15:$I$124,L$1,FALSE)</f>
        <v/>
      </c>
    </row>
    <row r="942" spans="1:12" ht="15.75" customHeight="1">
      <c r="A942">
        <f t="shared" si="27"/>
        <v>94</v>
      </c>
      <c r="B942" t="str">
        <f>VLOOKUP(A942,ACTIVITIES!$B$2:$C$110,2,FALSE)</f>
        <v>ACTIVITY CATEGORY 10 94</v>
      </c>
      <c r="C942" s="1">
        <v>10</v>
      </c>
      <c r="D942" s="1" t="str">
        <f>VLOOKUP(C942,HABITATS!$F$2:$G$13,2,FALSE)</f>
        <v>HABITATS COMPLEX 10</v>
      </c>
      <c r="E942" s="1" t="str">
        <f t="shared" si="26"/>
        <v>HABITATS COMPLEX 10ACTIVITY CATEGORY 10 94</v>
      </c>
      <c r="F942" s="3">
        <f>VLOOKUP($B942,'HABITATS COMPLEX 10'!$B$15:$I$124,F$1,FALSE)</f>
        <v>0</v>
      </c>
      <c r="G942" s="3">
        <f>VLOOKUP($B942,'HABITATS COMPLEX 10'!$B$15:$I$124,G$1,FALSE)</f>
        <v>0</v>
      </c>
      <c r="H942" s="3">
        <f>VLOOKUP($B942,'HABITATS COMPLEX 10'!$B$15:$I$124,H$1,FALSE)</f>
        <v>0</v>
      </c>
      <c r="I942" s="3">
        <f>VLOOKUP($B942,'HABITATS COMPLEX 10'!$B$15:$I$124,I$1,FALSE)</f>
        <v>0</v>
      </c>
      <c r="J942" s="3">
        <f>VLOOKUP($B942,'HABITATS COMPLEX 10'!$B$15:$I$124,J$1,FALSE)</f>
        <v>0</v>
      </c>
      <c r="K942" s="3">
        <f>VLOOKUP($B942,'HABITATS COMPLEX 10'!$B$15:$I$124,K$1,FALSE)</f>
        <v>0</v>
      </c>
      <c r="L942" s="3" t="str">
        <f>VLOOKUP($B942,'HABITATS COMPLEX 10'!$B$15:$I$124,L$1,FALSE)</f>
        <v/>
      </c>
    </row>
    <row r="943" spans="1:12" ht="15.75" customHeight="1">
      <c r="A943">
        <f t="shared" si="27"/>
        <v>95</v>
      </c>
      <c r="B943" t="str">
        <f>VLOOKUP(A943,ACTIVITIES!$B$2:$C$110,2,FALSE)</f>
        <v>ACTIVITY CATEGORY 10 95</v>
      </c>
      <c r="C943" s="1">
        <v>1</v>
      </c>
      <c r="D943" s="1" t="str">
        <f>VLOOKUP(C943,HABITATS!$F$2:$G$13,2,FALSE)</f>
        <v>Coastal Uplands</v>
      </c>
      <c r="E943" s="1" t="str">
        <f t="shared" si="26"/>
        <v>Coastal UplandsACTIVITY CATEGORY 10 95</v>
      </c>
      <c r="F943" s="3">
        <f>VLOOKUP($B943,'COASTAL UPLANDS'!$B$15:$I$124,F$1,FALSE)</f>
        <v>0</v>
      </c>
      <c r="G943" s="3">
        <f>VLOOKUP($B943,'COASTAL UPLANDS'!$B$15:$I$124,G$1,FALSE)</f>
        <v>0</v>
      </c>
      <c r="H943" s="3">
        <f>VLOOKUP($B943,'COASTAL UPLANDS'!$B$15:$I$124,H$1,FALSE)</f>
        <v>0</v>
      </c>
      <c r="I943" s="3">
        <f>VLOOKUP($B943,'COASTAL UPLANDS'!$B$15:$I$124,I$1,FALSE)</f>
        <v>0</v>
      </c>
      <c r="J943" s="3">
        <f>VLOOKUP($B943,'COASTAL UPLANDS'!$B$15:$I$124,J$1,FALSE)</f>
        <v>0</v>
      </c>
      <c r="K943" s="3">
        <f>VLOOKUP($B943,'COASTAL UPLANDS'!$B$15:$I$124,K$1,FALSE)</f>
        <v>0</v>
      </c>
      <c r="L943" s="3" t="str">
        <f>VLOOKUP($B943,'COASTAL UPLANDS'!$B$15:$I$124,L$1,FALSE)</f>
        <v/>
      </c>
    </row>
    <row r="944" spans="1:12" ht="15.75" customHeight="1">
      <c r="A944">
        <f t="shared" si="27"/>
        <v>95</v>
      </c>
      <c r="B944" t="str">
        <f>VLOOKUP(A944,ACTIVITIES!$B$2:$C$110,2,FALSE)</f>
        <v>ACTIVITY CATEGORY 10 95</v>
      </c>
      <c r="C944" s="1">
        <v>2</v>
      </c>
      <c r="D944" s="1" t="str">
        <f>VLOOKUP(C944,HABITATS!$F$2:$G$13,2,FALSE)</f>
        <v>Beaches &amp; Dunes</v>
      </c>
      <c r="E944" s="1" t="str">
        <f t="shared" si="26"/>
        <v>Beaches &amp; DunesACTIVITY CATEGORY 10 95</v>
      </c>
      <c r="F944" s="3">
        <f>VLOOKUP($B944,'BEACHES &amp; DUNES'!$B$15:$I$124,F$1,FALSE)</f>
        <v>0</v>
      </c>
      <c r="G944" s="3">
        <f>VLOOKUP($B944,'BEACHES &amp; DUNES'!$B$15:$I$124,G$1,FALSE)</f>
        <v>0</v>
      </c>
      <c r="H944" s="3">
        <f>VLOOKUP($B944,'BEACHES &amp; DUNES'!$B$15:$I$124,H$1,FALSE)</f>
        <v>0</v>
      </c>
      <c r="I944" s="3">
        <f>VLOOKUP($B944,'BEACHES &amp; DUNES'!$B$15:$I$124,I$1,FALSE)</f>
        <v>0</v>
      </c>
      <c r="J944" s="3">
        <f>VLOOKUP($B944,'BEACHES &amp; DUNES'!$B$15:$I$124,J$1,FALSE)</f>
        <v>0</v>
      </c>
      <c r="K944" s="3">
        <f>VLOOKUP($B944,'BEACHES &amp; DUNES'!$B$15:$I$124,K$1,FALSE)</f>
        <v>0</v>
      </c>
      <c r="L944" s="3" t="str">
        <f>VLOOKUP($B944,'BEACHES &amp; DUNES'!$B$15:$I$124,L$1,FALSE)</f>
        <v/>
      </c>
    </row>
    <row r="945" spans="1:12" ht="15.75" customHeight="1">
      <c r="A945">
        <f t="shared" si="27"/>
        <v>95</v>
      </c>
      <c r="B945" t="str">
        <f>VLOOKUP(A945,ACTIVITIES!$B$2:$C$110,2,FALSE)</f>
        <v>ACTIVITY CATEGORY 10 95</v>
      </c>
      <c r="C945" s="1">
        <v>3</v>
      </c>
      <c r="D945" s="1" t="str">
        <f>VLOOKUP(C945,HABITATS!$F$2:$G$13,2,FALSE)</f>
        <v>Tidal flats &amp; Rocky Intertidal</v>
      </c>
      <c r="E945" s="1" t="str">
        <f t="shared" si="26"/>
        <v>Tidal flats &amp; Rocky IntertidalACTIVITY CATEGORY 10 95</v>
      </c>
      <c r="F945" s="3">
        <f>VLOOKUP($B945,'TIDAL FLATS &amp; ROCKY INTERTIDAL'!$B$15:$I$124,F$1,FALSE)</f>
        <v>0</v>
      </c>
      <c r="G945" s="3">
        <f>VLOOKUP($B945,'TIDAL FLATS &amp; ROCKY INTERTIDAL'!$B$15:$I$124,G$1,FALSE)</f>
        <v>0</v>
      </c>
      <c r="H945" s="3">
        <f>VLOOKUP($B945,'TIDAL FLATS &amp; ROCKY INTERTIDAL'!$B$15:$I$124,H$1,FALSE)</f>
        <v>0</v>
      </c>
      <c r="I945" s="3">
        <f>VLOOKUP($B945,'TIDAL FLATS &amp; ROCKY INTERTIDAL'!$B$15:$I$124,I$1,FALSE)</f>
        <v>0</v>
      </c>
      <c r="J945" s="3">
        <f>VLOOKUP($B945,'TIDAL FLATS &amp; ROCKY INTERTIDAL'!$B$15:$I$124,J$1,FALSE)</f>
        <v>0</v>
      </c>
      <c r="K945" s="3">
        <f>VLOOKUP($B945,'TIDAL FLATS &amp; ROCKY INTERTIDAL'!$B$15:$I$124,K$1,FALSE)</f>
        <v>0</v>
      </c>
      <c r="L945" s="3" t="str">
        <f>VLOOKUP($B945,'TIDAL FLATS &amp; ROCKY INTERTIDAL'!$B$15:$I$124,L$1,FALSE)</f>
        <v/>
      </c>
    </row>
    <row r="946" spans="1:12" ht="15.75" customHeight="1">
      <c r="A946">
        <f t="shared" si="27"/>
        <v>95</v>
      </c>
      <c r="B946" t="str">
        <f>VLOOKUP(A946,ACTIVITIES!$B$2:$C$110,2,FALSE)</f>
        <v>ACTIVITY CATEGORY 10 95</v>
      </c>
      <c r="C946" s="1">
        <v>4</v>
      </c>
      <c r="D946" s="1" t="str">
        <f>VLOOKUP(C946,HABITATS!$F$2:$G$13,2,FALSE)</f>
        <v>Marshes</v>
      </c>
      <c r="E946" s="1" t="str">
        <f t="shared" si="26"/>
        <v>MarshesACTIVITY CATEGORY 10 95</v>
      </c>
      <c r="F946" s="3">
        <f>VLOOKUP($B946,MARSHES!$B$15:$I$124,F$1,FALSE)</f>
        <v>0</v>
      </c>
      <c r="G946" s="3">
        <f>VLOOKUP($B946,MARSHES!$B$15:$I$124,G$1,FALSE)</f>
        <v>0</v>
      </c>
      <c r="H946" s="3">
        <f>VLOOKUP($B946,MARSHES!$B$15:$I$124,H$1,FALSE)</f>
        <v>0</v>
      </c>
      <c r="I946" s="3">
        <f>VLOOKUP($B946,MARSHES!$B$15:$I$124,I$1,FALSE)</f>
        <v>0</v>
      </c>
      <c r="J946" s="3">
        <f>VLOOKUP($B946,MARSHES!$B$15:$I$124,J$1,FALSE)</f>
        <v>0</v>
      </c>
      <c r="K946" s="3">
        <f>VLOOKUP($B946,MARSHES!$B$15:$I$124,K$1,FALSE)</f>
        <v>0</v>
      </c>
      <c r="L946" s="3" t="str">
        <f>VLOOKUP($B946,MARSHES!$B$15:$I$124,L$1,FALSE)</f>
        <v/>
      </c>
    </row>
    <row r="947" spans="1:12" ht="15.75" customHeight="1">
      <c r="A947">
        <f t="shared" si="27"/>
        <v>95</v>
      </c>
      <c r="B947" t="str">
        <f>VLOOKUP(A947,ACTIVITIES!$B$2:$C$110,2,FALSE)</f>
        <v>ACTIVITY CATEGORY 10 95</v>
      </c>
      <c r="C947" s="1">
        <v>5</v>
      </c>
      <c r="D947" s="1" t="str">
        <f>VLOOKUP(C947,HABITATS!$F$2:$G$13,2,FALSE)</f>
        <v>Submersed Habitats</v>
      </c>
      <c r="E947" s="1" t="str">
        <f t="shared" si="26"/>
        <v>Submersed HabitatsACTIVITY CATEGORY 10 95</v>
      </c>
      <c r="F947" s="3">
        <f>VLOOKUP($B947,'SUBMERSED HABITATS'!$B$15:$I$124,F$1,FALSE)</f>
        <v>0</v>
      </c>
      <c r="G947" s="3">
        <f>VLOOKUP($B947,'SUBMERSED HABITATS'!$B$15:$I$124,G$1,FALSE)</f>
        <v>0</v>
      </c>
      <c r="H947" s="3">
        <f>VLOOKUP($B947,'SUBMERSED HABITATS'!$B$15:$I$124,H$1,FALSE)</f>
        <v>0</v>
      </c>
      <c r="I947" s="3">
        <f>VLOOKUP($B947,'SUBMERSED HABITATS'!$B$15:$I$124,I$1,FALSE)</f>
        <v>0</v>
      </c>
      <c r="J947" s="3">
        <f>VLOOKUP($B947,'SUBMERSED HABITATS'!$B$15:$I$124,J$1,FALSE)</f>
        <v>0</v>
      </c>
      <c r="K947" s="3">
        <f>VLOOKUP($B947,'SUBMERSED HABITATS'!$B$15:$I$124,K$1,FALSE)</f>
        <v>0</v>
      </c>
      <c r="L947" s="3" t="str">
        <f>VLOOKUP($B947,'SUBMERSED HABITATS'!$B$15:$I$124,L$1,FALSE)</f>
        <v/>
      </c>
    </row>
    <row r="948" spans="1:12" ht="15.75" customHeight="1">
      <c r="A948">
        <f t="shared" si="27"/>
        <v>95</v>
      </c>
      <c r="B948" t="str">
        <f>VLOOKUP(A948,ACTIVITIES!$B$2:$C$110,2,FALSE)</f>
        <v>ACTIVITY CATEGORY 10 95</v>
      </c>
      <c r="C948" s="1">
        <v>6</v>
      </c>
      <c r="D948" s="1" t="str">
        <f>VLOOKUP(C948,HABITATS!$F$2:$G$13,2,FALSE)</f>
        <v>HABITATS COMPLEX 6</v>
      </c>
      <c r="E948" s="1" t="str">
        <f t="shared" si="26"/>
        <v>HABITATS COMPLEX 6ACTIVITY CATEGORY 10 95</v>
      </c>
      <c r="F948" s="3">
        <f>VLOOKUP($B948,'HABITATS COMPLEX 6'!$B$15:$I$124,F$1,FALSE)</f>
        <v>0</v>
      </c>
      <c r="G948" s="3">
        <f>VLOOKUP($B948,'HABITATS COMPLEX 6'!$B$15:$I$124,G$1,FALSE)</f>
        <v>0</v>
      </c>
      <c r="H948" s="3">
        <f>VLOOKUP($B948,'HABITATS COMPLEX 6'!$B$15:$I$124,H$1,FALSE)</f>
        <v>0</v>
      </c>
      <c r="I948" s="3">
        <f>VLOOKUP($B948,'HABITATS COMPLEX 6'!$B$15:$I$124,I$1,FALSE)</f>
        <v>0</v>
      </c>
      <c r="J948" s="3">
        <f>VLOOKUP($B948,'HABITATS COMPLEX 6'!$B$15:$I$124,J$1,FALSE)</f>
        <v>0</v>
      </c>
      <c r="K948" s="3">
        <f>VLOOKUP($B948,'HABITATS COMPLEX 6'!$B$15:$I$124,K$1,FALSE)</f>
        <v>0</v>
      </c>
      <c r="L948" s="3" t="str">
        <f>VLOOKUP($B948,'HABITATS COMPLEX 6'!$B$15:$I$124,L$1,FALSE)</f>
        <v/>
      </c>
    </row>
    <row r="949" spans="1:12" ht="15.75" customHeight="1">
      <c r="A949">
        <f t="shared" si="27"/>
        <v>95</v>
      </c>
      <c r="B949" t="str">
        <f>VLOOKUP(A949,ACTIVITIES!$B$2:$C$110,2,FALSE)</f>
        <v>ACTIVITY CATEGORY 10 95</v>
      </c>
      <c r="C949" s="1">
        <v>7</v>
      </c>
      <c r="D949" s="1" t="str">
        <f>VLOOKUP(C949,HABITATS!$F$2:$G$13,2,FALSE)</f>
        <v>HABITATS COMPLEX 7</v>
      </c>
      <c r="E949" s="1" t="str">
        <f t="shared" ref="E949:E1002" si="28">D949&amp;B949</f>
        <v>HABITATS COMPLEX 7ACTIVITY CATEGORY 10 95</v>
      </c>
      <c r="F949" s="3">
        <f>VLOOKUP($B949,'HABITATS COMPLEX 7'!$B$15:$I$124,F$1,FALSE)</f>
        <v>0</v>
      </c>
      <c r="G949" s="3">
        <f>VLOOKUP($B949,'HABITATS COMPLEX 7'!$B$15:$I$124,G$1,FALSE)</f>
        <v>0</v>
      </c>
      <c r="H949" s="3">
        <f>VLOOKUP($B949,'HABITATS COMPLEX 7'!$B$15:$I$124,H$1,FALSE)</f>
        <v>0</v>
      </c>
      <c r="I949" s="3">
        <f>VLOOKUP($B949,'HABITATS COMPLEX 7'!$B$15:$I$124,I$1,FALSE)</f>
        <v>0</v>
      </c>
      <c r="J949" s="3">
        <f>VLOOKUP($B949,'HABITATS COMPLEX 7'!$B$15:$I$124,J$1,FALSE)</f>
        <v>0</v>
      </c>
      <c r="K949" s="3">
        <f>VLOOKUP($B949,'HABITATS COMPLEX 7'!$B$15:$I$124,K$1,FALSE)</f>
        <v>0</v>
      </c>
      <c r="L949" s="3" t="str">
        <f>VLOOKUP($B949,'HABITATS COMPLEX 7'!$B$15:$I$124,L$1,FALSE)</f>
        <v/>
      </c>
    </row>
    <row r="950" spans="1:12" ht="15.75" customHeight="1">
      <c r="A950">
        <f t="shared" si="27"/>
        <v>95</v>
      </c>
      <c r="B950" t="str">
        <f>VLOOKUP(A950,ACTIVITIES!$B$2:$C$110,2,FALSE)</f>
        <v>ACTIVITY CATEGORY 10 95</v>
      </c>
      <c r="C950" s="1">
        <v>8</v>
      </c>
      <c r="D950" s="1" t="str">
        <f>VLOOKUP(C950,HABITATS!$F$2:$G$13,2,FALSE)</f>
        <v>HABITATS COMPLEX 8</v>
      </c>
      <c r="E950" s="1" t="str">
        <f t="shared" si="28"/>
        <v>HABITATS COMPLEX 8ACTIVITY CATEGORY 10 95</v>
      </c>
      <c r="F950" s="3">
        <f>VLOOKUP($B950,'HABITATS COMPLEX 8'!$B$15:$I$124,F$1,FALSE)</f>
        <v>0</v>
      </c>
      <c r="G950" s="3">
        <f>VLOOKUP($B950,'HABITATS COMPLEX 8'!$B$15:$I$124,G$1,FALSE)</f>
        <v>0</v>
      </c>
      <c r="H950" s="3">
        <f>VLOOKUP($B950,'HABITATS COMPLEX 8'!$B$15:$I$124,H$1,FALSE)</f>
        <v>0</v>
      </c>
      <c r="I950" s="3">
        <f>VLOOKUP($B950,'HABITATS COMPLEX 8'!$B$15:$I$124,I$1,FALSE)</f>
        <v>0</v>
      </c>
      <c r="J950" s="3">
        <f>VLOOKUP($B950,'HABITATS COMPLEX 8'!$B$15:$I$124,J$1,FALSE)</f>
        <v>0</v>
      </c>
      <c r="K950" s="3">
        <f>VLOOKUP($B950,'HABITATS COMPLEX 8'!$B$15:$I$124,K$1,FALSE)</f>
        <v>0</v>
      </c>
      <c r="L950" s="3" t="str">
        <f>VLOOKUP($B950,'HABITATS COMPLEX 8'!$B$15:$I$124,L$1,FALSE)</f>
        <v/>
      </c>
    </row>
    <row r="951" spans="1:12" ht="15.75" customHeight="1">
      <c r="A951">
        <f t="shared" si="27"/>
        <v>95</v>
      </c>
      <c r="B951" t="str">
        <f>VLOOKUP(A951,ACTIVITIES!$B$2:$C$110,2,FALSE)</f>
        <v>ACTIVITY CATEGORY 10 95</v>
      </c>
      <c r="C951" s="1">
        <v>9</v>
      </c>
      <c r="D951" s="1" t="str">
        <f>VLOOKUP(C951,HABITATS!$F$2:$G$13,2,FALSE)</f>
        <v>HABITATS COMPLEX 9</v>
      </c>
      <c r="E951" s="1" t="str">
        <f t="shared" si="28"/>
        <v>HABITATS COMPLEX 9ACTIVITY CATEGORY 10 95</v>
      </c>
      <c r="F951" s="3">
        <f>VLOOKUP($B951,'HABITATS COMPLEX 9'!$B$15:$I$124,F$1,FALSE)</f>
        <v>0</v>
      </c>
      <c r="G951" s="3">
        <f>VLOOKUP($B951,'HABITATS COMPLEX 9'!$B$15:$I$124,G$1,FALSE)</f>
        <v>0</v>
      </c>
      <c r="H951" s="3">
        <f>VLOOKUP($B951,'HABITATS COMPLEX 9'!$B$15:$I$124,H$1,FALSE)</f>
        <v>0</v>
      </c>
      <c r="I951" s="3">
        <f>VLOOKUP($B951,'HABITATS COMPLEX 9'!$B$15:$I$124,I$1,FALSE)</f>
        <v>0</v>
      </c>
      <c r="J951" s="3">
        <f>VLOOKUP($B951,'HABITATS COMPLEX 9'!$B$15:$I$124,J$1,FALSE)</f>
        <v>0</v>
      </c>
      <c r="K951" s="3">
        <f>VLOOKUP($B951,'HABITATS COMPLEX 9'!$B$15:$I$124,K$1,FALSE)</f>
        <v>0</v>
      </c>
      <c r="L951" s="3" t="str">
        <f>VLOOKUP($B951,'HABITATS COMPLEX 9'!$B$15:$I$124,L$1,FALSE)</f>
        <v/>
      </c>
    </row>
    <row r="952" spans="1:12" ht="15.75" customHeight="1">
      <c r="A952">
        <f t="shared" si="27"/>
        <v>95</v>
      </c>
      <c r="B952" t="str">
        <f>VLOOKUP(A952,ACTIVITIES!$B$2:$C$110,2,FALSE)</f>
        <v>ACTIVITY CATEGORY 10 95</v>
      </c>
      <c r="C952" s="1">
        <v>10</v>
      </c>
      <c r="D952" s="1" t="str">
        <f>VLOOKUP(C952,HABITATS!$F$2:$G$13,2,FALSE)</f>
        <v>HABITATS COMPLEX 10</v>
      </c>
      <c r="E952" s="1" t="str">
        <f t="shared" si="28"/>
        <v>HABITATS COMPLEX 10ACTIVITY CATEGORY 10 95</v>
      </c>
      <c r="F952" s="3">
        <f>VLOOKUP($B952,'HABITATS COMPLEX 10'!$B$15:$I$124,F$1,FALSE)</f>
        <v>0</v>
      </c>
      <c r="G952" s="3">
        <f>VLOOKUP($B952,'HABITATS COMPLEX 10'!$B$15:$I$124,G$1,FALSE)</f>
        <v>0</v>
      </c>
      <c r="H952" s="3">
        <f>VLOOKUP($B952,'HABITATS COMPLEX 10'!$B$15:$I$124,H$1,FALSE)</f>
        <v>0</v>
      </c>
      <c r="I952" s="3">
        <f>VLOOKUP($B952,'HABITATS COMPLEX 10'!$B$15:$I$124,I$1,FALSE)</f>
        <v>0</v>
      </c>
      <c r="J952" s="3">
        <f>VLOOKUP($B952,'HABITATS COMPLEX 10'!$B$15:$I$124,J$1,FALSE)</f>
        <v>0</v>
      </c>
      <c r="K952" s="3">
        <f>VLOOKUP($B952,'HABITATS COMPLEX 10'!$B$15:$I$124,K$1,FALSE)</f>
        <v>0</v>
      </c>
      <c r="L952" s="3" t="str">
        <f>VLOOKUP($B952,'HABITATS COMPLEX 10'!$B$15:$I$124,L$1,FALSE)</f>
        <v/>
      </c>
    </row>
    <row r="953" spans="1:12" ht="15.75" customHeight="1">
      <c r="A953">
        <f t="shared" si="27"/>
        <v>96</v>
      </c>
      <c r="B953" t="str">
        <f>VLOOKUP(A953,ACTIVITIES!$B$2:$C$110,2,FALSE)</f>
        <v>ACTIVITY CATEGORY 10 96</v>
      </c>
      <c r="C953" s="1">
        <v>1</v>
      </c>
      <c r="D953" s="1" t="str">
        <f>VLOOKUP(C953,HABITATS!$F$2:$G$13,2,FALSE)</f>
        <v>Coastal Uplands</v>
      </c>
      <c r="E953" s="1" t="str">
        <f t="shared" si="28"/>
        <v>Coastal UplandsACTIVITY CATEGORY 10 96</v>
      </c>
      <c r="F953" s="3">
        <f>VLOOKUP($B953,'COASTAL UPLANDS'!$B$15:$I$124,F$1,FALSE)</f>
        <v>0</v>
      </c>
      <c r="G953" s="3">
        <f>VLOOKUP($B953,'COASTAL UPLANDS'!$B$15:$I$124,G$1,FALSE)</f>
        <v>0</v>
      </c>
      <c r="H953" s="3">
        <f>VLOOKUP($B953,'COASTAL UPLANDS'!$B$15:$I$124,H$1,FALSE)</f>
        <v>0</v>
      </c>
      <c r="I953" s="3">
        <f>VLOOKUP($B953,'COASTAL UPLANDS'!$B$15:$I$124,I$1,FALSE)</f>
        <v>0</v>
      </c>
      <c r="J953" s="3">
        <f>VLOOKUP($B953,'COASTAL UPLANDS'!$B$15:$I$124,J$1,FALSE)</f>
        <v>0</v>
      </c>
      <c r="K953" s="3">
        <f>VLOOKUP($B953,'COASTAL UPLANDS'!$B$15:$I$124,K$1,FALSE)</f>
        <v>0</v>
      </c>
      <c r="L953" s="3" t="str">
        <f>VLOOKUP($B953,'COASTAL UPLANDS'!$B$15:$I$124,L$1,FALSE)</f>
        <v/>
      </c>
    </row>
    <row r="954" spans="1:12" ht="15.75" customHeight="1">
      <c r="A954">
        <f t="shared" si="27"/>
        <v>96</v>
      </c>
      <c r="B954" t="str">
        <f>VLOOKUP(A954,ACTIVITIES!$B$2:$C$110,2,FALSE)</f>
        <v>ACTIVITY CATEGORY 10 96</v>
      </c>
      <c r="C954" s="1">
        <v>2</v>
      </c>
      <c r="D954" s="1" t="str">
        <f>VLOOKUP(C954,HABITATS!$F$2:$G$13,2,FALSE)</f>
        <v>Beaches &amp; Dunes</v>
      </c>
      <c r="E954" s="1" t="str">
        <f t="shared" si="28"/>
        <v>Beaches &amp; DunesACTIVITY CATEGORY 10 96</v>
      </c>
      <c r="F954" s="3">
        <f>VLOOKUP($B954,'BEACHES &amp; DUNES'!$B$15:$I$124,F$1,FALSE)</f>
        <v>0</v>
      </c>
      <c r="G954" s="3">
        <f>VLOOKUP($B954,'BEACHES &amp; DUNES'!$B$15:$I$124,G$1,FALSE)</f>
        <v>0</v>
      </c>
      <c r="H954" s="3">
        <f>VLOOKUP($B954,'BEACHES &amp; DUNES'!$B$15:$I$124,H$1,FALSE)</f>
        <v>0</v>
      </c>
      <c r="I954" s="3">
        <f>VLOOKUP($B954,'BEACHES &amp; DUNES'!$B$15:$I$124,I$1,FALSE)</f>
        <v>0</v>
      </c>
      <c r="J954" s="3">
        <f>VLOOKUP($B954,'BEACHES &amp; DUNES'!$B$15:$I$124,J$1,FALSE)</f>
        <v>0</v>
      </c>
      <c r="K954" s="3">
        <f>VLOOKUP($B954,'BEACHES &amp; DUNES'!$B$15:$I$124,K$1,FALSE)</f>
        <v>0</v>
      </c>
      <c r="L954" s="3" t="str">
        <f>VLOOKUP($B954,'BEACHES &amp; DUNES'!$B$15:$I$124,L$1,FALSE)</f>
        <v/>
      </c>
    </row>
    <row r="955" spans="1:12" ht="15.75" customHeight="1">
      <c r="A955">
        <f t="shared" si="27"/>
        <v>96</v>
      </c>
      <c r="B955" t="str">
        <f>VLOOKUP(A955,ACTIVITIES!$B$2:$C$110,2,FALSE)</f>
        <v>ACTIVITY CATEGORY 10 96</v>
      </c>
      <c r="C955" s="1">
        <v>3</v>
      </c>
      <c r="D955" s="1" t="str">
        <f>VLOOKUP(C955,HABITATS!$F$2:$G$13,2,FALSE)</f>
        <v>Tidal flats &amp; Rocky Intertidal</v>
      </c>
      <c r="E955" s="1" t="str">
        <f t="shared" si="28"/>
        <v>Tidal flats &amp; Rocky IntertidalACTIVITY CATEGORY 10 96</v>
      </c>
      <c r="F955" s="3">
        <f>VLOOKUP($B955,'TIDAL FLATS &amp; ROCKY INTERTIDAL'!$B$15:$I$124,F$1,FALSE)</f>
        <v>0</v>
      </c>
      <c r="G955" s="3">
        <f>VLOOKUP($B955,'TIDAL FLATS &amp; ROCKY INTERTIDAL'!$B$15:$I$124,G$1,FALSE)</f>
        <v>0</v>
      </c>
      <c r="H955" s="3">
        <f>VLOOKUP($B955,'TIDAL FLATS &amp; ROCKY INTERTIDAL'!$B$15:$I$124,H$1,FALSE)</f>
        <v>0</v>
      </c>
      <c r="I955" s="3">
        <f>VLOOKUP($B955,'TIDAL FLATS &amp; ROCKY INTERTIDAL'!$B$15:$I$124,I$1,FALSE)</f>
        <v>0</v>
      </c>
      <c r="J955" s="3">
        <f>VLOOKUP($B955,'TIDAL FLATS &amp; ROCKY INTERTIDAL'!$B$15:$I$124,J$1,FALSE)</f>
        <v>0</v>
      </c>
      <c r="K955" s="3">
        <f>VLOOKUP($B955,'TIDAL FLATS &amp; ROCKY INTERTIDAL'!$B$15:$I$124,K$1,FALSE)</f>
        <v>0</v>
      </c>
      <c r="L955" s="3" t="str">
        <f>VLOOKUP($B955,'TIDAL FLATS &amp; ROCKY INTERTIDAL'!$B$15:$I$124,L$1,FALSE)</f>
        <v/>
      </c>
    </row>
    <row r="956" spans="1:12" ht="15.75" customHeight="1">
      <c r="A956">
        <f t="shared" si="27"/>
        <v>96</v>
      </c>
      <c r="B956" t="str">
        <f>VLOOKUP(A956,ACTIVITIES!$B$2:$C$110,2,FALSE)</f>
        <v>ACTIVITY CATEGORY 10 96</v>
      </c>
      <c r="C956" s="1">
        <v>4</v>
      </c>
      <c r="D956" s="1" t="str">
        <f>VLOOKUP(C956,HABITATS!$F$2:$G$13,2,FALSE)</f>
        <v>Marshes</v>
      </c>
      <c r="E956" s="1" t="str">
        <f t="shared" si="28"/>
        <v>MarshesACTIVITY CATEGORY 10 96</v>
      </c>
      <c r="F956" s="3">
        <f>VLOOKUP($B956,MARSHES!$B$15:$I$124,F$1,FALSE)</f>
        <v>0</v>
      </c>
      <c r="G956" s="3">
        <f>VLOOKUP($B956,MARSHES!$B$15:$I$124,G$1,FALSE)</f>
        <v>0</v>
      </c>
      <c r="H956" s="3">
        <f>VLOOKUP($B956,MARSHES!$B$15:$I$124,H$1,FALSE)</f>
        <v>0</v>
      </c>
      <c r="I956" s="3">
        <f>VLOOKUP($B956,MARSHES!$B$15:$I$124,I$1,FALSE)</f>
        <v>0</v>
      </c>
      <c r="J956" s="3">
        <f>VLOOKUP($B956,MARSHES!$B$15:$I$124,J$1,FALSE)</f>
        <v>0</v>
      </c>
      <c r="K956" s="3">
        <f>VLOOKUP($B956,MARSHES!$B$15:$I$124,K$1,FALSE)</f>
        <v>0</v>
      </c>
      <c r="L956" s="3" t="str">
        <f>VLOOKUP($B956,MARSHES!$B$15:$I$124,L$1,FALSE)</f>
        <v/>
      </c>
    </row>
    <row r="957" spans="1:12" ht="15.75" customHeight="1">
      <c r="A957">
        <f t="shared" si="27"/>
        <v>96</v>
      </c>
      <c r="B957" t="str">
        <f>VLOOKUP(A957,ACTIVITIES!$B$2:$C$110,2,FALSE)</f>
        <v>ACTIVITY CATEGORY 10 96</v>
      </c>
      <c r="C957" s="1">
        <v>5</v>
      </c>
      <c r="D957" s="1" t="str">
        <f>VLOOKUP(C957,HABITATS!$F$2:$G$13,2,FALSE)</f>
        <v>Submersed Habitats</v>
      </c>
      <c r="E957" s="1" t="str">
        <f t="shared" si="28"/>
        <v>Submersed HabitatsACTIVITY CATEGORY 10 96</v>
      </c>
      <c r="F957" s="3">
        <f>VLOOKUP($B957,'SUBMERSED HABITATS'!$B$15:$I$124,F$1,FALSE)</f>
        <v>0</v>
      </c>
      <c r="G957" s="3">
        <f>VLOOKUP($B957,'SUBMERSED HABITATS'!$B$15:$I$124,G$1,FALSE)</f>
        <v>0</v>
      </c>
      <c r="H957" s="3">
        <f>VLOOKUP($B957,'SUBMERSED HABITATS'!$B$15:$I$124,H$1,FALSE)</f>
        <v>0</v>
      </c>
      <c r="I957" s="3">
        <f>VLOOKUP($B957,'SUBMERSED HABITATS'!$B$15:$I$124,I$1,FALSE)</f>
        <v>0</v>
      </c>
      <c r="J957" s="3">
        <f>VLOOKUP($B957,'SUBMERSED HABITATS'!$B$15:$I$124,J$1,FALSE)</f>
        <v>0</v>
      </c>
      <c r="K957" s="3">
        <f>VLOOKUP($B957,'SUBMERSED HABITATS'!$B$15:$I$124,K$1,FALSE)</f>
        <v>0</v>
      </c>
      <c r="L957" s="3" t="str">
        <f>VLOOKUP($B957,'SUBMERSED HABITATS'!$B$15:$I$124,L$1,FALSE)</f>
        <v/>
      </c>
    </row>
    <row r="958" spans="1:12" ht="15.75" customHeight="1">
      <c r="A958">
        <f t="shared" si="27"/>
        <v>96</v>
      </c>
      <c r="B958" t="str">
        <f>VLOOKUP(A958,ACTIVITIES!$B$2:$C$110,2,FALSE)</f>
        <v>ACTIVITY CATEGORY 10 96</v>
      </c>
      <c r="C958" s="1">
        <v>6</v>
      </c>
      <c r="D958" s="1" t="str">
        <f>VLOOKUP(C958,HABITATS!$F$2:$G$13,2,FALSE)</f>
        <v>HABITATS COMPLEX 6</v>
      </c>
      <c r="E958" s="1" t="str">
        <f t="shared" si="28"/>
        <v>HABITATS COMPLEX 6ACTIVITY CATEGORY 10 96</v>
      </c>
      <c r="F958" s="3">
        <f>VLOOKUP($B958,'HABITATS COMPLEX 6'!$B$15:$I$124,F$1,FALSE)</f>
        <v>0</v>
      </c>
      <c r="G958" s="3">
        <f>VLOOKUP($B958,'HABITATS COMPLEX 6'!$B$15:$I$124,G$1,FALSE)</f>
        <v>0</v>
      </c>
      <c r="H958" s="3">
        <f>VLOOKUP($B958,'HABITATS COMPLEX 6'!$B$15:$I$124,H$1,FALSE)</f>
        <v>0</v>
      </c>
      <c r="I958" s="3">
        <f>VLOOKUP($B958,'HABITATS COMPLEX 6'!$B$15:$I$124,I$1,FALSE)</f>
        <v>0</v>
      </c>
      <c r="J958" s="3">
        <f>VLOOKUP($B958,'HABITATS COMPLEX 6'!$B$15:$I$124,J$1,FALSE)</f>
        <v>0</v>
      </c>
      <c r="K958" s="3">
        <f>VLOOKUP($B958,'HABITATS COMPLEX 6'!$B$15:$I$124,K$1,FALSE)</f>
        <v>0</v>
      </c>
      <c r="L958" s="3" t="str">
        <f>VLOOKUP($B958,'HABITATS COMPLEX 6'!$B$15:$I$124,L$1,FALSE)</f>
        <v/>
      </c>
    </row>
    <row r="959" spans="1:12" ht="15.75" customHeight="1">
      <c r="A959">
        <f t="shared" si="27"/>
        <v>96</v>
      </c>
      <c r="B959" t="str">
        <f>VLOOKUP(A959,ACTIVITIES!$B$2:$C$110,2,FALSE)</f>
        <v>ACTIVITY CATEGORY 10 96</v>
      </c>
      <c r="C959" s="1">
        <v>7</v>
      </c>
      <c r="D959" s="1" t="str">
        <f>VLOOKUP(C959,HABITATS!$F$2:$G$13,2,FALSE)</f>
        <v>HABITATS COMPLEX 7</v>
      </c>
      <c r="E959" s="1" t="str">
        <f t="shared" si="28"/>
        <v>HABITATS COMPLEX 7ACTIVITY CATEGORY 10 96</v>
      </c>
      <c r="F959" s="3">
        <f>VLOOKUP($B959,'HABITATS COMPLEX 7'!$B$15:$I$124,F$1,FALSE)</f>
        <v>0</v>
      </c>
      <c r="G959" s="3">
        <f>VLOOKUP($B959,'HABITATS COMPLEX 7'!$B$15:$I$124,G$1,FALSE)</f>
        <v>0</v>
      </c>
      <c r="H959" s="3">
        <f>VLOOKUP($B959,'HABITATS COMPLEX 7'!$B$15:$I$124,H$1,FALSE)</f>
        <v>0</v>
      </c>
      <c r="I959" s="3">
        <f>VLOOKUP($B959,'HABITATS COMPLEX 7'!$B$15:$I$124,I$1,FALSE)</f>
        <v>0</v>
      </c>
      <c r="J959" s="3">
        <f>VLOOKUP($B959,'HABITATS COMPLEX 7'!$B$15:$I$124,J$1,FALSE)</f>
        <v>0</v>
      </c>
      <c r="K959" s="3">
        <f>VLOOKUP($B959,'HABITATS COMPLEX 7'!$B$15:$I$124,K$1,FALSE)</f>
        <v>0</v>
      </c>
      <c r="L959" s="3" t="str">
        <f>VLOOKUP($B959,'HABITATS COMPLEX 7'!$B$15:$I$124,L$1,FALSE)</f>
        <v/>
      </c>
    </row>
    <row r="960" spans="1:12" ht="15.75" customHeight="1">
      <c r="A960">
        <f t="shared" si="27"/>
        <v>96</v>
      </c>
      <c r="B960" t="str">
        <f>VLOOKUP(A960,ACTIVITIES!$B$2:$C$110,2,FALSE)</f>
        <v>ACTIVITY CATEGORY 10 96</v>
      </c>
      <c r="C960" s="1">
        <v>8</v>
      </c>
      <c r="D960" s="1" t="str">
        <f>VLOOKUP(C960,HABITATS!$F$2:$G$13,2,FALSE)</f>
        <v>HABITATS COMPLEX 8</v>
      </c>
      <c r="E960" s="1" t="str">
        <f t="shared" si="28"/>
        <v>HABITATS COMPLEX 8ACTIVITY CATEGORY 10 96</v>
      </c>
      <c r="F960" s="3">
        <f>VLOOKUP($B960,'HABITATS COMPLEX 8'!$B$15:$I$124,F$1,FALSE)</f>
        <v>0</v>
      </c>
      <c r="G960" s="3">
        <f>VLOOKUP($B960,'HABITATS COMPLEX 8'!$B$15:$I$124,G$1,FALSE)</f>
        <v>0</v>
      </c>
      <c r="H960" s="3">
        <f>VLOOKUP($B960,'HABITATS COMPLEX 8'!$B$15:$I$124,H$1,FALSE)</f>
        <v>0</v>
      </c>
      <c r="I960" s="3">
        <f>VLOOKUP($B960,'HABITATS COMPLEX 8'!$B$15:$I$124,I$1,FALSE)</f>
        <v>0</v>
      </c>
      <c r="J960" s="3">
        <f>VLOOKUP($B960,'HABITATS COMPLEX 8'!$B$15:$I$124,J$1,FALSE)</f>
        <v>0</v>
      </c>
      <c r="K960" s="3">
        <f>VLOOKUP($B960,'HABITATS COMPLEX 8'!$B$15:$I$124,K$1,FALSE)</f>
        <v>0</v>
      </c>
      <c r="L960" s="3" t="str">
        <f>VLOOKUP($B960,'HABITATS COMPLEX 8'!$B$15:$I$124,L$1,FALSE)</f>
        <v/>
      </c>
    </row>
    <row r="961" spans="1:12" ht="15.75" customHeight="1">
      <c r="A961">
        <f t="shared" si="27"/>
        <v>96</v>
      </c>
      <c r="B961" t="str">
        <f>VLOOKUP(A961,ACTIVITIES!$B$2:$C$110,2,FALSE)</f>
        <v>ACTIVITY CATEGORY 10 96</v>
      </c>
      <c r="C961" s="1">
        <v>9</v>
      </c>
      <c r="D961" s="1" t="str">
        <f>VLOOKUP(C961,HABITATS!$F$2:$G$13,2,FALSE)</f>
        <v>HABITATS COMPLEX 9</v>
      </c>
      <c r="E961" s="1" t="str">
        <f t="shared" si="28"/>
        <v>HABITATS COMPLEX 9ACTIVITY CATEGORY 10 96</v>
      </c>
      <c r="F961" s="3">
        <f>VLOOKUP($B961,'HABITATS COMPLEX 9'!$B$15:$I$124,F$1,FALSE)</f>
        <v>0</v>
      </c>
      <c r="G961" s="3">
        <f>VLOOKUP($B961,'HABITATS COMPLEX 9'!$B$15:$I$124,G$1,FALSE)</f>
        <v>0</v>
      </c>
      <c r="H961" s="3">
        <f>VLOOKUP($B961,'HABITATS COMPLEX 9'!$B$15:$I$124,H$1,FALSE)</f>
        <v>0</v>
      </c>
      <c r="I961" s="3">
        <f>VLOOKUP($B961,'HABITATS COMPLEX 9'!$B$15:$I$124,I$1,FALSE)</f>
        <v>0</v>
      </c>
      <c r="J961" s="3">
        <f>VLOOKUP($B961,'HABITATS COMPLEX 9'!$B$15:$I$124,J$1,FALSE)</f>
        <v>0</v>
      </c>
      <c r="K961" s="3">
        <f>VLOOKUP($B961,'HABITATS COMPLEX 9'!$B$15:$I$124,K$1,FALSE)</f>
        <v>0</v>
      </c>
      <c r="L961" s="3" t="str">
        <f>VLOOKUP($B961,'HABITATS COMPLEX 9'!$B$15:$I$124,L$1,FALSE)</f>
        <v/>
      </c>
    </row>
    <row r="962" spans="1:12" ht="15.75" customHeight="1">
      <c r="A962">
        <f t="shared" ref="A962:A1002" si="29">A952+1</f>
        <v>96</v>
      </c>
      <c r="B962" t="str">
        <f>VLOOKUP(A962,ACTIVITIES!$B$2:$C$110,2,FALSE)</f>
        <v>ACTIVITY CATEGORY 10 96</v>
      </c>
      <c r="C962" s="1">
        <v>10</v>
      </c>
      <c r="D962" s="1" t="str">
        <f>VLOOKUP(C962,HABITATS!$F$2:$G$13,2,FALSE)</f>
        <v>HABITATS COMPLEX 10</v>
      </c>
      <c r="E962" s="1" t="str">
        <f t="shared" si="28"/>
        <v>HABITATS COMPLEX 10ACTIVITY CATEGORY 10 96</v>
      </c>
      <c r="F962" s="3">
        <f>VLOOKUP($B962,'HABITATS COMPLEX 10'!$B$15:$I$124,F$1,FALSE)</f>
        <v>0</v>
      </c>
      <c r="G962" s="3">
        <f>VLOOKUP($B962,'HABITATS COMPLEX 10'!$B$15:$I$124,G$1,FALSE)</f>
        <v>0</v>
      </c>
      <c r="H962" s="3">
        <f>VLOOKUP($B962,'HABITATS COMPLEX 10'!$B$15:$I$124,H$1,FALSE)</f>
        <v>0</v>
      </c>
      <c r="I962" s="3">
        <f>VLOOKUP($B962,'HABITATS COMPLEX 10'!$B$15:$I$124,I$1,FALSE)</f>
        <v>0</v>
      </c>
      <c r="J962" s="3">
        <f>VLOOKUP($B962,'HABITATS COMPLEX 10'!$B$15:$I$124,J$1,FALSE)</f>
        <v>0</v>
      </c>
      <c r="K962" s="3">
        <f>VLOOKUP($B962,'HABITATS COMPLEX 10'!$B$15:$I$124,K$1,FALSE)</f>
        <v>0</v>
      </c>
      <c r="L962" s="3" t="str">
        <f>VLOOKUP($B962,'HABITATS COMPLEX 10'!$B$15:$I$124,L$1,FALSE)</f>
        <v/>
      </c>
    </row>
    <row r="963" spans="1:12" ht="15.75" customHeight="1">
      <c r="A963">
        <f t="shared" si="29"/>
        <v>97</v>
      </c>
      <c r="B963" t="str">
        <f>VLOOKUP(A963,ACTIVITIES!$B$2:$C$110,2,FALSE)</f>
        <v>ACTIVITY CATEGORY 10 97</v>
      </c>
      <c r="C963" s="1">
        <v>1</v>
      </c>
      <c r="D963" s="1" t="str">
        <f>VLOOKUP(C963,HABITATS!$F$2:$G$13,2,FALSE)</f>
        <v>Coastal Uplands</v>
      </c>
      <c r="E963" s="1" t="str">
        <f t="shared" si="28"/>
        <v>Coastal UplandsACTIVITY CATEGORY 10 97</v>
      </c>
      <c r="F963" s="3">
        <f>VLOOKUP($B963,'COASTAL UPLANDS'!$B$15:$I$124,F$1,FALSE)</f>
        <v>0</v>
      </c>
      <c r="G963" s="3">
        <f>VLOOKUP($B963,'COASTAL UPLANDS'!$B$15:$I$124,G$1,FALSE)</f>
        <v>0</v>
      </c>
      <c r="H963" s="3">
        <f>VLOOKUP($B963,'COASTAL UPLANDS'!$B$15:$I$124,H$1,FALSE)</f>
        <v>0</v>
      </c>
      <c r="I963" s="3">
        <f>VLOOKUP($B963,'COASTAL UPLANDS'!$B$15:$I$124,I$1,FALSE)</f>
        <v>0</v>
      </c>
      <c r="J963" s="3">
        <f>VLOOKUP($B963,'COASTAL UPLANDS'!$B$15:$I$124,J$1,FALSE)</f>
        <v>0</v>
      </c>
      <c r="K963" s="3">
        <f>VLOOKUP($B963,'COASTAL UPLANDS'!$B$15:$I$124,K$1,FALSE)</f>
        <v>0</v>
      </c>
      <c r="L963" s="3" t="str">
        <f>VLOOKUP($B963,'COASTAL UPLANDS'!$B$15:$I$124,L$1,FALSE)</f>
        <v/>
      </c>
    </row>
    <row r="964" spans="1:12" ht="15.75" customHeight="1">
      <c r="A964">
        <f t="shared" si="29"/>
        <v>97</v>
      </c>
      <c r="B964" t="str">
        <f>VLOOKUP(A964,ACTIVITIES!$B$2:$C$110,2,FALSE)</f>
        <v>ACTIVITY CATEGORY 10 97</v>
      </c>
      <c r="C964" s="1">
        <v>2</v>
      </c>
      <c r="D964" s="1" t="str">
        <f>VLOOKUP(C964,HABITATS!$F$2:$G$13,2,FALSE)</f>
        <v>Beaches &amp; Dunes</v>
      </c>
      <c r="E964" s="1" t="str">
        <f t="shared" si="28"/>
        <v>Beaches &amp; DunesACTIVITY CATEGORY 10 97</v>
      </c>
      <c r="F964" s="3">
        <f>VLOOKUP($B964,'BEACHES &amp; DUNES'!$B$15:$I$124,F$1,FALSE)</f>
        <v>0</v>
      </c>
      <c r="G964" s="3">
        <f>VLOOKUP($B964,'BEACHES &amp; DUNES'!$B$15:$I$124,G$1,FALSE)</f>
        <v>0</v>
      </c>
      <c r="H964" s="3">
        <f>VLOOKUP($B964,'BEACHES &amp; DUNES'!$B$15:$I$124,H$1,FALSE)</f>
        <v>0</v>
      </c>
      <c r="I964" s="3">
        <f>VLOOKUP($B964,'BEACHES &amp; DUNES'!$B$15:$I$124,I$1,FALSE)</f>
        <v>0</v>
      </c>
      <c r="J964" s="3">
        <f>VLOOKUP($B964,'BEACHES &amp; DUNES'!$B$15:$I$124,J$1,FALSE)</f>
        <v>0</v>
      </c>
      <c r="K964" s="3">
        <f>VLOOKUP($B964,'BEACHES &amp; DUNES'!$B$15:$I$124,K$1,FALSE)</f>
        <v>0</v>
      </c>
      <c r="L964" s="3" t="str">
        <f>VLOOKUP($B964,'BEACHES &amp; DUNES'!$B$15:$I$124,L$1,FALSE)</f>
        <v/>
      </c>
    </row>
    <row r="965" spans="1:12" ht="15.75" customHeight="1">
      <c r="A965">
        <f t="shared" si="29"/>
        <v>97</v>
      </c>
      <c r="B965" t="str">
        <f>VLOOKUP(A965,ACTIVITIES!$B$2:$C$110,2,FALSE)</f>
        <v>ACTIVITY CATEGORY 10 97</v>
      </c>
      <c r="C965" s="1">
        <v>3</v>
      </c>
      <c r="D965" s="1" t="str">
        <f>VLOOKUP(C965,HABITATS!$F$2:$G$13,2,FALSE)</f>
        <v>Tidal flats &amp; Rocky Intertidal</v>
      </c>
      <c r="E965" s="1" t="str">
        <f t="shared" si="28"/>
        <v>Tidal flats &amp; Rocky IntertidalACTIVITY CATEGORY 10 97</v>
      </c>
      <c r="F965" s="3">
        <f>VLOOKUP($B965,'TIDAL FLATS &amp; ROCKY INTERTIDAL'!$B$15:$I$124,F$1,FALSE)</f>
        <v>0</v>
      </c>
      <c r="G965" s="3">
        <f>VLOOKUP($B965,'TIDAL FLATS &amp; ROCKY INTERTIDAL'!$B$15:$I$124,G$1,FALSE)</f>
        <v>0</v>
      </c>
      <c r="H965" s="3">
        <f>VLOOKUP($B965,'TIDAL FLATS &amp; ROCKY INTERTIDAL'!$B$15:$I$124,H$1,FALSE)</f>
        <v>0</v>
      </c>
      <c r="I965" s="3">
        <f>VLOOKUP($B965,'TIDAL FLATS &amp; ROCKY INTERTIDAL'!$B$15:$I$124,I$1,FALSE)</f>
        <v>0</v>
      </c>
      <c r="J965" s="3">
        <f>VLOOKUP($B965,'TIDAL FLATS &amp; ROCKY INTERTIDAL'!$B$15:$I$124,J$1,FALSE)</f>
        <v>0</v>
      </c>
      <c r="K965" s="3">
        <f>VLOOKUP($B965,'TIDAL FLATS &amp; ROCKY INTERTIDAL'!$B$15:$I$124,K$1,FALSE)</f>
        <v>0</v>
      </c>
      <c r="L965" s="3" t="str">
        <f>VLOOKUP($B965,'TIDAL FLATS &amp; ROCKY INTERTIDAL'!$B$15:$I$124,L$1,FALSE)</f>
        <v/>
      </c>
    </row>
    <row r="966" spans="1:12" ht="15.75" customHeight="1">
      <c r="A966">
        <f t="shared" si="29"/>
        <v>97</v>
      </c>
      <c r="B966" t="str">
        <f>VLOOKUP(A966,ACTIVITIES!$B$2:$C$110,2,FALSE)</f>
        <v>ACTIVITY CATEGORY 10 97</v>
      </c>
      <c r="C966" s="1">
        <v>4</v>
      </c>
      <c r="D966" s="1" t="str">
        <f>VLOOKUP(C966,HABITATS!$F$2:$G$13,2,FALSE)</f>
        <v>Marshes</v>
      </c>
      <c r="E966" s="1" t="str">
        <f t="shared" si="28"/>
        <v>MarshesACTIVITY CATEGORY 10 97</v>
      </c>
      <c r="F966" s="3">
        <f>VLOOKUP($B966,MARSHES!$B$15:$I$124,F$1,FALSE)</f>
        <v>0</v>
      </c>
      <c r="G966" s="3">
        <f>VLOOKUP($B966,MARSHES!$B$15:$I$124,G$1,FALSE)</f>
        <v>0</v>
      </c>
      <c r="H966" s="3">
        <f>VLOOKUP($B966,MARSHES!$B$15:$I$124,H$1,FALSE)</f>
        <v>0</v>
      </c>
      <c r="I966" s="3">
        <f>VLOOKUP($B966,MARSHES!$B$15:$I$124,I$1,FALSE)</f>
        <v>0</v>
      </c>
      <c r="J966" s="3">
        <f>VLOOKUP($B966,MARSHES!$B$15:$I$124,J$1,FALSE)</f>
        <v>0</v>
      </c>
      <c r="K966" s="3">
        <f>VLOOKUP($B966,MARSHES!$B$15:$I$124,K$1,FALSE)</f>
        <v>0</v>
      </c>
      <c r="L966" s="3" t="str">
        <f>VLOOKUP($B966,MARSHES!$B$15:$I$124,L$1,FALSE)</f>
        <v/>
      </c>
    </row>
    <row r="967" spans="1:12" ht="15.75" customHeight="1">
      <c r="A967">
        <f t="shared" si="29"/>
        <v>97</v>
      </c>
      <c r="B967" t="str">
        <f>VLOOKUP(A967,ACTIVITIES!$B$2:$C$110,2,FALSE)</f>
        <v>ACTIVITY CATEGORY 10 97</v>
      </c>
      <c r="C967" s="1">
        <v>5</v>
      </c>
      <c r="D967" s="1" t="str">
        <f>VLOOKUP(C967,HABITATS!$F$2:$G$13,2,FALSE)</f>
        <v>Submersed Habitats</v>
      </c>
      <c r="E967" s="1" t="str">
        <f t="shared" si="28"/>
        <v>Submersed HabitatsACTIVITY CATEGORY 10 97</v>
      </c>
      <c r="F967" s="3">
        <f>VLOOKUP($B967,'SUBMERSED HABITATS'!$B$15:$I$124,F$1,FALSE)</f>
        <v>0</v>
      </c>
      <c r="G967" s="3">
        <f>VLOOKUP($B967,'SUBMERSED HABITATS'!$B$15:$I$124,G$1,FALSE)</f>
        <v>0</v>
      </c>
      <c r="H967" s="3">
        <f>VLOOKUP($B967,'SUBMERSED HABITATS'!$B$15:$I$124,H$1,FALSE)</f>
        <v>0</v>
      </c>
      <c r="I967" s="3">
        <f>VLOOKUP($B967,'SUBMERSED HABITATS'!$B$15:$I$124,I$1,FALSE)</f>
        <v>0</v>
      </c>
      <c r="J967" s="3">
        <f>VLOOKUP($B967,'SUBMERSED HABITATS'!$B$15:$I$124,J$1,FALSE)</f>
        <v>0</v>
      </c>
      <c r="K967" s="3">
        <f>VLOOKUP($B967,'SUBMERSED HABITATS'!$B$15:$I$124,K$1,FALSE)</f>
        <v>0</v>
      </c>
      <c r="L967" s="3" t="str">
        <f>VLOOKUP($B967,'SUBMERSED HABITATS'!$B$15:$I$124,L$1,FALSE)</f>
        <v/>
      </c>
    </row>
    <row r="968" spans="1:12" ht="15.75" customHeight="1">
      <c r="A968">
        <f t="shared" si="29"/>
        <v>97</v>
      </c>
      <c r="B968" t="str">
        <f>VLOOKUP(A968,ACTIVITIES!$B$2:$C$110,2,FALSE)</f>
        <v>ACTIVITY CATEGORY 10 97</v>
      </c>
      <c r="C968" s="1">
        <v>6</v>
      </c>
      <c r="D968" s="1" t="str">
        <f>VLOOKUP(C968,HABITATS!$F$2:$G$13,2,FALSE)</f>
        <v>HABITATS COMPLEX 6</v>
      </c>
      <c r="E968" s="1" t="str">
        <f t="shared" si="28"/>
        <v>HABITATS COMPLEX 6ACTIVITY CATEGORY 10 97</v>
      </c>
      <c r="F968" s="3">
        <f>VLOOKUP($B968,'HABITATS COMPLEX 6'!$B$15:$I$124,F$1,FALSE)</f>
        <v>0</v>
      </c>
      <c r="G968" s="3">
        <f>VLOOKUP($B968,'HABITATS COMPLEX 6'!$B$15:$I$124,G$1,FALSE)</f>
        <v>0</v>
      </c>
      <c r="H968" s="3">
        <f>VLOOKUP($B968,'HABITATS COMPLEX 6'!$B$15:$I$124,H$1,FALSE)</f>
        <v>0</v>
      </c>
      <c r="I968" s="3">
        <f>VLOOKUP($B968,'HABITATS COMPLEX 6'!$B$15:$I$124,I$1,FALSE)</f>
        <v>0</v>
      </c>
      <c r="J968" s="3">
        <f>VLOOKUP($B968,'HABITATS COMPLEX 6'!$B$15:$I$124,J$1,FALSE)</f>
        <v>0</v>
      </c>
      <c r="K968" s="3">
        <f>VLOOKUP($B968,'HABITATS COMPLEX 6'!$B$15:$I$124,K$1,FALSE)</f>
        <v>0</v>
      </c>
      <c r="L968" s="3" t="str">
        <f>VLOOKUP($B968,'HABITATS COMPLEX 6'!$B$15:$I$124,L$1,FALSE)</f>
        <v/>
      </c>
    </row>
    <row r="969" spans="1:12" ht="15.75" customHeight="1">
      <c r="A969">
        <f t="shared" si="29"/>
        <v>97</v>
      </c>
      <c r="B969" t="str">
        <f>VLOOKUP(A969,ACTIVITIES!$B$2:$C$110,2,FALSE)</f>
        <v>ACTIVITY CATEGORY 10 97</v>
      </c>
      <c r="C969" s="1">
        <v>7</v>
      </c>
      <c r="D969" s="1" t="str">
        <f>VLOOKUP(C969,HABITATS!$F$2:$G$13,2,FALSE)</f>
        <v>HABITATS COMPLEX 7</v>
      </c>
      <c r="E969" s="1" t="str">
        <f t="shared" si="28"/>
        <v>HABITATS COMPLEX 7ACTIVITY CATEGORY 10 97</v>
      </c>
      <c r="F969" s="3">
        <f>VLOOKUP($B969,'HABITATS COMPLEX 7'!$B$15:$I$124,F$1,FALSE)</f>
        <v>0</v>
      </c>
      <c r="G969" s="3">
        <f>VLOOKUP($B969,'HABITATS COMPLEX 7'!$B$15:$I$124,G$1,FALSE)</f>
        <v>0</v>
      </c>
      <c r="H969" s="3">
        <f>VLOOKUP($B969,'HABITATS COMPLEX 7'!$B$15:$I$124,H$1,FALSE)</f>
        <v>0</v>
      </c>
      <c r="I969" s="3">
        <f>VLOOKUP($B969,'HABITATS COMPLEX 7'!$B$15:$I$124,I$1,FALSE)</f>
        <v>0</v>
      </c>
      <c r="J969" s="3">
        <f>VLOOKUP($B969,'HABITATS COMPLEX 7'!$B$15:$I$124,J$1,FALSE)</f>
        <v>0</v>
      </c>
      <c r="K969" s="3">
        <f>VLOOKUP($B969,'HABITATS COMPLEX 7'!$B$15:$I$124,K$1,FALSE)</f>
        <v>0</v>
      </c>
      <c r="L969" s="3" t="str">
        <f>VLOOKUP($B969,'HABITATS COMPLEX 7'!$B$15:$I$124,L$1,FALSE)</f>
        <v/>
      </c>
    </row>
    <row r="970" spans="1:12" ht="15.75" customHeight="1">
      <c r="A970">
        <f t="shared" si="29"/>
        <v>97</v>
      </c>
      <c r="B970" t="str">
        <f>VLOOKUP(A970,ACTIVITIES!$B$2:$C$110,2,FALSE)</f>
        <v>ACTIVITY CATEGORY 10 97</v>
      </c>
      <c r="C970" s="1">
        <v>8</v>
      </c>
      <c r="D970" s="1" t="str">
        <f>VLOOKUP(C970,HABITATS!$F$2:$G$13,2,FALSE)</f>
        <v>HABITATS COMPLEX 8</v>
      </c>
      <c r="E970" s="1" t="str">
        <f t="shared" si="28"/>
        <v>HABITATS COMPLEX 8ACTIVITY CATEGORY 10 97</v>
      </c>
      <c r="F970" s="3">
        <f>VLOOKUP($B970,'HABITATS COMPLEX 8'!$B$15:$I$124,F$1,FALSE)</f>
        <v>0</v>
      </c>
      <c r="G970" s="3">
        <f>VLOOKUP($B970,'HABITATS COMPLEX 8'!$B$15:$I$124,G$1,FALSE)</f>
        <v>0</v>
      </c>
      <c r="H970" s="3">
        <f>VLOOKUP($B970,'HABITATS COMPLEX 8'!$B$15:$I$124,H$1,FALSE)</f>
        <v>0</v>
      </c>
      <c r="I970" s="3">
        <f>VLOOKUP($B970,'HABITATS COMPLEX 8'!$B$15:$I$124,I$1,FALSE)</f>
        <v>0</v>
      </c>
      <c r="J970" s="3">
        <f>VLOOKUP($B970,'HABITATS COMPLEX 8'!$B$15:$I$124,J$1,FALSE)</f>
        <v>0</v>
      </c>
      <c r="K970" s="3">
        <f>VLOOKUP($B970,'HABITATS COMPLEX 8'!$B$15:$I$124,K$1,FALSE)</f>
        <v>0</v>
      </c>
      <c r="L970" s="3" t="str">
        <f>VLOOKUP($B970,'HABITATS COMPLEX 8'!$B$15:$I$124,L$1,FALSE)</f>
        <v/>
      </c>
    </row>
    <row r="971" spans="1:12" ht="15.75" customHeight="1">
      <c r="A971">
        <f t="shared" si="29"/>
        <v>97</v>
      </c>
      <c r="B971" t="str">
        <f>VLOOKUP(A971,ACTIVITIES!$B$2:$C$110,2,FALSE)</f>
        <v>ACTIVITY CATEGORY 10 97</v>
      </c>
      <c r="C971" s="1">
        <v>9</v>
      </c>
      <c r="D971" s="1" t="str">
        <f>VLOOKUP(C971,HABITATS!$F$2:$G$13,2,FALSE)</f>
        <v>HABITATS COMPLEX 9</v>
      </c>
      <c r="E971" s="1" t="str">
        <f t="shared" si="28"/>
        <v>HABITATS COMPLEX 9ACTIVITY CATEGORY 10 97</v>
      </c>
      <c r="F971" s="3">
        <f>VLOOKUP($B971,'HABITATS COMPLEX 9'!$B$15:$I$124,F$1,FALSE)</f>
        <v>0</v>
      </c>
      <c r="G971" s="3">
        <f>VLOOKUP($B971,'HABITATS COMPLEX 9'!$B$15:$I$124,G$1,FALSE)</f>
        <v>0</v>
      </c>
      <c r="H971" s="3">
        <f>VLOOKUP($B971,'HABITATS COMPLEX 9'!$B$15:$I$124,H$1,FALSE)</f>
        <v>0</v>
      </c>
      <c r="I971" s="3">
        <f>VLOOKUP($B971,'HABITATS COMPLEX 9'!$B$15:$I$124,I$1,FALSE)</f>
        <v>0</v>
      </c>
      <c r="J971" s="3">
        <f>VLOOKUP($B971,'HABITATS COMPLEX 9'!$B$15:$I$124,J$1,FALSE)</f>
        <v>0</v>
      </c>
      <c r="K971" s="3">
        <f>VLOOKUP($B971,'HABITATS COMPLEX 9'!$B$15:$I$124,K$1,FALSE)</f>
        <v>0</v>
      </c>
      <c r="L971" s="3" t="str">
        <f>VLOOKUP($B971,'HABITATS COMPLEX 9'!$B$15:$I$124,L$1,FALSE)</f>
        <v/>
      </c>
    </row>
    <row r="972" spans="1:12" ht="15.75" customHeight="1">
      <c r="A972">
        <f t="shared" si="29"/>
        <v>97</v>
      </c>
      <c r="B972" t="str">
        <f>VLOOKUP(A972,ACTIVITIES!$B$2:$C$110,2,FALSE)</f>
        <v>ACTIVITY CATEGORY 10 97</v>
      </c>
      <c r="C972" s="1">
        <v>10</v>
      </c>
      <c r="D972" s="1" t="str">
        <f>VLOOKUP(C972,HABITATS!$F$2:$G$13,2,FALSE)</f>
        <v>HABITATS COMPLEX 10</v>
      </c>
      <c r="E972" s="1" t="str">
        <f t="shared" si="28"/>
        <v>HABITATS COMPLEX 10ACTIVITY CATEGORY 10 97</v>
      </c>
      <c r="F972" s="3">
        <f>VLOOKUP($B972,'HABITATS COMPLEX 10'!$B$15:$I$124,F$1,FALSE)</f>
        <v>0</v>
      </c>
      <c r="G972" s="3">
        <f>VLOOKUP($B972,'HABITATS COMPLEX 10'!$B$15:$I$124,G$1,FALSE)</f>
        <v>0</v>
      </c>
      <c r="H972" s="3">
        <f>VLOOKUP($B972,'HABITATS COMPLEX 10'!$B$15:$I$124,H$1,FALSE)</f>
        <v>0</v>
      </c>
      <c r="I972" s="3">
        <f>VLOOKUP($B972,'HABITATS COMPLEX 10'!$B$15:$I$124,I$1,FALSE)</f>
        <v>0</v>
      </c>
      <c r="J972" s="3">
        <f>VLOOKUP($B972,'HABITATS COMPLEX 10'!$B$15:$I$124,J$1,FALSE)</f>
        <v>0</v>
      </c>
      <c r="K972" s="3">
        <f>VLOOKUP($B972,'HABITATS COMPLEX 10'!$B$15:$I$124,K$1,FALSE)</f>
        <v>0</v>
      </c>
      <c r="L972" s="3" t="str">
        <f>VLOOKUP($B972,'HABITATS COMPLEX 10'!$B$15:$I$124,L$1,FALSE)</f>
        <v/>
      </c>
    </row>
    <row r="973" spans="1:12" ht="15.75" customHeight="1">
      <c r="A973">
        <f t="shared" si="29"/>
        <v>98</v>
      </c>
      <c r="B973" t="str">
        <f>VLOOKUP(A973,ACTIVITIES!$B$2:$C$110,2,FALSE)</f>
        <v>ACTIVITY CATEGORY 10 98</v>
      </c>
      <c r="C973" s="1">
        <v>1</v>
      </c>
      <c r="D973" s="1" t="str">
        <f>VLOOKUP(C973,HABITATS!$F$2:$G$13,2,FALSE)</f>
        <v>Coastal Uplands</v>
      </c>
      <c r="E973" s="1" t="str">
        <f t="shared" si="28"/>
        <v>Coastal UplandsACTIVITY CATEGORY 10 98</v>
      </c>
      <c r="F973" s="3">
        <f>VLOOKUP($B973,'COASTAL UPLANDS'!$B$15:$I$124,F$1,FALSE)</f>
        <v>0</v>
      </c>
      <c r="G973" s="3">
        <f>VLOOKUP($B973,'COASTAL UPLANDS'!$B$15:$I$124,G$1,FALSE)</f>
        <v>0</v>
      </c>
      <c r="H973" s="3">
        <f>VLOOKUP($B973,'COASTAL UPLANDS'!$B$15:$I$124,H$1,FALSE)</f>
        <v>0</v>
      </c>
      <c r="I973" s="3">
        <f>VLOOKUP($B973,'COASTAL UPLANDS'!$B$15:$I$124,I$1,FALSE)</f>
        <v>0</v>
      </c>
      <c r="J973" s="3">
        <f>VLOOKUP($B973,'COASTAL UPLANDS'!$B$15:$I$124,J$1,FALSE)</f>
        <v>0</v>
      </c>
      <c r="K973" s="3">
        <f>VLOOKUP($B973,'COASTAL UPLANDS'!$B$15:$I$124,K$1,FALSE)</f>
        <v>0</v>
      </c>
      <c r="L973" s="3" t="str">
        <f>VLOOKUP($B973,'COASTAL UPLANDS'!$B$15:$I$124,L$1,FALSE)</f>
        <v/>
      </c>
    </row>
    <row r="974" spans="1:12" ht="15.75" customHeight="1">
      <c r="A974">
        <f t="shared" si="29"/>
        <v>98</v>
      </c>
      <c r="B974" t="str">
        <f>VLOOKUP(A974,ACTIVITIES!$B$2:$C$110,2,FALSE)</f>
        <v>ACTIVITY CATEGORY 10 98</v>
      </c>
      <c r="C974" s="1">
        <v>2</v>
      </c>
      <c r="D974" s="1" t="str">
        <f>VLOOKUP(C974,HABITATS!$F$2:$G$13,2,FALSE)</f>
        <v>Beaches &amp; Dunes</v>
      </c>
      <c r="E974" s="1" t="str">
        <f t="shared" si="28"/>
        <v>Beaches &amp; DunesACTIVITY CATEGORY 10 98</v>
      </c>
      <c r="F974" s="3">
        <f>VLOOKUP($B974,'BEACHES &amp; DUNES'!$B$15:$I$124,F$1,FALSE)</f>
        <v>0</v>
      </c>
      <c r="G974" s="3">
        <f>VLOOKUP($B974,'BEACHES &amp; DUNES'!$B$15:$I$124,G$1,FALSE)</f>
        <v>0</v>
      </c>
      <c r="H974" s="3">
        <f>VLOOKUP($B974,'BEACHES &amp; DUNES'!$B$15:$I$124,H$1,FALSE)</f>
        <v>0</v>
      </c>
      <c r="I974" s="3">
        <f>VLOOKUP($B974,'BEACHES &amp; DUNES'!$B$15:$I$124,I$1,FALSE)</f>
        <v>0</v>
      </c>
      <c r="J974" s="3">
        <f>VLOOKUP($B974,'BEACHES &amp; DUNES'!$B$15:$I$124,J$1,FALSE)</f>
        <v>0</v>
      </c>
      <c r="K974" s="3">
        <f>VLOOKUP($B974,'BEACHES &amp; DUNES'!$B$15:$I$124,K$1,FALSE)</f>
        <v>0</v>
      </c>
      <c r="L974" s="3" t="str">
        <f>VLOOKUP($B974,'BEACHES &amp; DUNES'!$B$15:$I$124,L$1,FALSE)</f>
        <v/>
      </c>
    </row>
    <row r="975" spans="1:12" ht="15.75" customHeight="1">
      <c r="A975">
        <f t="shared" si="29"/>
        <v>98</v>
      </c>
      <c r="B975" t="str">
        <f>VLOOKUP(A975,ACTIVITIES!$B$2:$C$110,2,FALSE)</f>
        <v>ACTIVITY CATEGORY 10 98</v>
      </c>
      <c r="C975" s="1">
        <v>3</v>
      </c>
      <c r="D975" s="1" t="str">
        <f>VLOOKUP(C975,HABITATS!$F$2:$G$13,2,FALSE)</f>
        <v>Tidal flats &amp; Rocky Intertidal</v>
      </c>
      <c r="E975" s="1" t="str">
        <f t="shared" si="28"/>
        <v>Tidal flats &amp; Rocky IntertidalACTIVITY CATEGORY 10 98</v>
      </c>
      <c r="F975" s="3">
        <f>VLOOKUP($B975,'TIDAL FLATS &amp; ROCKY INTERTIDAL'!$B$15:$I$124,F$1,FALSE)</f>
        <v>0</v>
      </c>
      <c r="G975" s="3">
        <f>VLOOKUP($B975,'TIDAL FLATS &amp; ROCKY INTERTIDAL'!$B$15:$I$124,G$1,FALSE)</f>
        <v>0</v>
      </c>
      <c r="H975" s="3">
        <f>VLOOKUP($B975,'TIDAL FLATS &amp; ROCKY INTERTIDAL'!$B$15:$I$124,H$1,FALSE)</f>
        <v>0</v>
      </c>
      <c r="I975" s="3">
        <f>VLOOKUP($B975,'TIDAL FLATS &amp; ROCKY INTERTIDAL'!$B$15:$I$124,I$1,FALSE)</f>
        <v>0</v>
      </c>
      <c r="J975" s="3">
        <f>VLOOKUP($B975,'TIDAL FLATS &amp; ROCKY INTERTIDAL'!$B$15:$I$124,J$1,FALSE)</f>
        <v>0</v>
      </c>
      <c r="K975" s="3">
        <f>VLOOKUP($B975,'TIDAL FLATS &amp; ROCKY INTERTIDAL'!$B$15:$I$124,K$1,FALSE)</f>
        <v>0</v>
      </c>
      <c r="L975" s="3" t="str">
        <f>VLOOKUP($B975,'TIDAL FLATS &amp; ROCKY INTERTIDAL'!$B$15:$I$124,L$1,FALSE)</f>
        <v/>
      </c>
    </row>
    <row r="976" spans="1:12" ht="15.75" customHeight="1">
      <c r="A976">
        <f t="shared" si="29"/>
        <v>98</v>
      </c>
      <c r="B976" t="str">
        <f>VLOOKUP(A976,ACTIVITIES!$B$2:$C$110,2,FALSE)</f>
        <v>ACTIVITY CATEGORY 10 98</v>
      </c>
      <c r="C976" s="1">
        <v>4</v>
      </c>
      <c r="D976" s="1" t="str">
        <f>VLOOKUP(C976,HABITATS!$F$2:$G$13,2,FALSE)</f>
        <v>Marshes</v>
      </c>
      <c r="E976" s="1" t="str">
        <f t="shared" si="28"/>
        <v>MarshesACTIVITY CATEGORY 10 98</v>
      </c>
      <c r="F976" s="3">
        <f>VLOOKUP($B976,MARSHES!$B$15:$I$124,F$1,FALSE)</f>
        <v>0</v>
      </c>
      <c r="G976" s="3">
        <f>VLOOKUP($B976,MARSHES!$B$15:$I$124,G$1,FALSE)</f>
        <v>0</v>
      </c>
      <c r="H976" s="3">
        <f>VLOOKUP($B976,MARSHES!$B$15:$I$124,H$1,FALSE)</f>
        <v>0</v>
      </c>
      <c r="I976" s="3">
        <f>VLOOKUP($B976,MARSHES!$B$15:$I$124,I$1,FALSE)</f>
        <v>0</v>
      </c>
      <c r="J976" s="3">
        <f>VLOOKUP($B976,MARSHES!$B$15:$I$124,J$1,FALSE)</f>
        <v>0</v>
      </c>
      <c r="K976" s="3">
        <f>VLOOKUP($B976,MARSHES!$B$15:$I$124,K$1,FALSE)</f>
        <v>0</v>
      </c>
      <c r="L976" s="3" t="str">
        <f>VLOOKUP($B976,MARSHES!$B$15:$I$124,L$1,FALSE)</f>
        <v/>
      </c>
    </row>
    <row r="977" spans="1:12" ht="15.75" customHeight="1">
      <c r="A977">
        <f t="shared" si="29"/>
        <v>98</v>
      </c>
      <c r="B977" t="str">
        <f>VLOOKUP(A977,ACTIVITIES!$B$2:$C$110,2,FALSE)</f>
        <v>ACTIVITY CATEGORY 10 98</v>
      </c>
      <c r="C977" s="1">
        <v>5</v>
      </c>
      <c r="D977" s="1" t="str">
        <f>VLOOKUP(C977,HABITATS!$F$2:$G$13,2,FALSE)</f>
        <v>Submersed Habitats</v>
      </c>
      <c r="E977" s="1" t="str">
        <f t="shared" si="28"/>
        <v>Submersed HabitatsACTIVITY CATEGORY 10 98</v>
      </c>
      <c r="F977" s="3">
        <f>VLOOKUP($B977,'SUBMERSED HABITATS'!$B$15:$I$124,F$1,FALSE)</f>
        <v>0</v>
      </c>
      <c r="G977" s="3">
        <f>VLOOKUP($B977,'SUBMERSED HABITATS'!$B$15:$I$124,G$1,FALSE)</f>
        <v>0</v>
      </c>
      <c r="H977" s="3">
        <f>VLOOKUP($B977,'SUBMERSED HABITATS'!$B$15:$I$124,H$1,FALSE)</f>
        <v>0</v>
      </c>
      <c r="I977" s="3">
        <f>VLOOKUP($B977,'SUBMERSED HABITATS'!$B$15:$I$124,I$1,FALSE)</f>
        <v>0</v>
      </c>
      <c r="J977" s="3">
        <f>VLOOKUP($B977,'SUBMERSED HABITATS'!$B$15:$I$124,J$1,FALSE)</f>
        <v>0</v>
      </c>
      <c r="K977" s="3">
        <f>VLOOKUP($B977,'SUBMERSED HABITATS'!$B$15:$I$124,K$1,FALSE)</f>
        <v>0</v>
      </c>
      <c r="L977" s="3" t="str">
        <f>VLOOKUP($B977,'SUBMERSED HABITATS'!$B$15:$I$124,L$1,FALSE)</f>
        <v/>
      </c>
    </row>
    <row r="978" spans="1:12" ht="15.75" customHeight="1">
      <c r="A978">
        <f t="shared" si="29"/>
        <v>98</v>
      </c>
      <c r="B978" t="str">
        <f>VLOOKUP(A978,ACTIVITIES!$B$2:$C$110,2,FALSE)</f>
        <v>ACTIVITY CATEGORY 10 98</v>
      </c>
      <c r="C978" s="1">
        <v>6</v>
      </c>
      <c r="D978" s="1" t="str">
        <f>VLOOKUP(C978,HABITATS!$F$2:$G$13,2,FALSE)</f>
        <v>HABITATS COMPLEX 6</v>
      </c>
      <c r="E978" s="1" t="str">
        <f t="shared" si="28"/>
        <v>HABITATS COMPLEX 6ACTIVITY CATEGORY 10 98</v>
      </c>
      <c r="F978" s="3">
        <f>VLOOKUP($B978,'HABITATS COMPLEX 6'!$B$15:$I$124,F$1,FALSE)</f>
        <v>0</v>
      </c>
      <c r="G978" s="3">
        <f>VLOOKUP($B978,'HABITATS COMPLEX 6'!$B$15:$I$124,G$1,FALSE)</f>
        <v>0</v>
      </c>
      <c r="H978" s="3">
        <f>VLOOKUP($B978,'HABITATS COMPLEX 6'!$B$15:$I$124,H$1,FALSE)</f>
        <v>0</v>
      </c>
      <c r="I978" s="3">
        <f>VLOOKUP($B978,'HABITATS COMPLEX 6'!$B$15:$I$124,I$1,FALSE)</f>
        <v>0</v>
      </c>
      <c r="J978" s="3">
        <f>VLOOKUP($B978,'HABITATS COMPLEX 6'!$B$15:$I$124,J$1,FALSE)</f>
        <v>0</v>
      </c>
      <c r="K978" s="3">
        <f>VLOOKUP($B978,'HABITATS COMPLEX 6'!$B$15:$I$124,K$1,FALSE)</f>
        <v>0</v>
      </c>
      <c r="L978" s="3" t="str">
        <f>VLOOKUP($B978,'HABITATS COMPLEX 6'!$B$15:$I$124,L$1,FALSE)</f>
        <v/>
      </c>
    </row>
    <row r="979" spans="1:12" ht="15.75" customHeight="1">
      <c r="A979">
        <f t="shared" si="29"/>
        <v>98</v>
      </c>
      <c r="B979" t="str">
        <f>VLOOKUP(A979,ACTIVITIES!$B$2:$C$110,2,FALSE)</f>
        <v>ACTIVITY CATEGORY 10 98</v>
      </c>
      <c r="C979" s="1">
        <v>7</v>
      </c>
      <c r="D979" s="1" t="str">
        <f>VLOOKUP(C979,HABITATS!$F$2:$G$13,2,FALSE)</f>
        <v>HABITATS COMPLEX 7</v>
      </c>
      <c r="E979" s="1" t="str">
        <f t="shared" si="28"/>
        <v>HABITATS COMPLEX 7ACTIVITY CATEGORY 10 98</v>
      </c>
      <c r="F979" s="3">
        <f>VLOOKUP($B979,'HABITATS COMPLEX 7'!$B$15:$I$124,F$1,FALSE)</f>
        <v>0</v>
      </c>
      <c r="G979" s="3">
        <f>VLOOKUP($B979,'HABITATS COMPLEX 7'!$B$15:$I$124,G$1,FALSE)</f>
        <v>0</v>
      </c>
      <c r="H979" s="3">
        <f>VLOOKUP($B979,'HABITATS COMPLEX 7'!$B$15:$I$124,H$1,FALSE)</f>
        <v>0</v>
      </c>
      <c r="I979" s="3">
        <f>VLOOKUP($B979,'HABITATS COMPLEX 7'!$B$15:$I$124,I$1,FALSE)</f>
        <v>0</v>
      </c>
      <c r="J979" s="3">
        <f>VLOOKUP($B979,'HABITATS COMPLEX 7'!$B$15:$I$124,J$1,FALSE)</f>
        <v>0</v>
      </c>
      <c r="K979" s="3">
        <f>VLOOKUP($B979,'HABITATS COMPLEX 7'!$B$15:$I$124,K$1,FALSE)</f>
        <v>0</v>
      </c>
      <c r="L979" s="3" t="str">
        <f>VLOOKUP($B979,'HABITATS COMPLEX 7'!$B$15:$I$124,L$1,FALSE)</f>
        <v/>
      </c>
    </row>
    <row r="980" spans="1:12" ht="15.75" customHeight="1">
      <c r="A980">
        <f t="shared" si="29"/>
        <v>98</v>
      </c>
      <c r="B980" t="str">
        <f>VLOOKUP(A980,ACTIVITIES!$B$2:$C$110,2,FALSE)</f>
        <v>ACTIVITY CATEGORY 10 98</v>
      </c>
      <c r="C980" s="1">
        <v>8</v>
      </c>
      <c r="D980" s="1" t="str">
        <f>VLOOKUP(C980,HABITATS!$F$2:$G$13,2,FALSE)</f>
        <v>HABITATS COMPLEX 8</v>
      </c>
      <c r="E980" s="1" t="str">
        <f t="shared" si="28"/>
        <v>HABITATS COMPLEX 8ACTIVITY CATEGORY 10 98</v>
      </c>
      <c r="F980" s="3">
        <f>VLOOKUP($B980,'HABITATS COMPLEX 8'!$B$15:$I$124,F$1,FALSE)</f>
        <v>0</v>
      </c>
      <c r="G980" s="3">
        <f>VLOOKUP($B980,'HABITATS COMPLEX 8'!$B$15:$I$124,G$1,FALSE)</f>
        <v>0</v>
      </c>
      <c r="H980" s="3">
        <f>VLOOKUP($B980,'HABITATS COMPLEX 8'!$B$15:$I$124,H$1,FALSE)</f>
        <v>0</v>
      </c>
      <c r="I980" s="3">
        <f>VLOOKUP($B980,'HABITATS COMPLEX 8'!$B$15:$I$124,I$1,FALSE)</f>
        <v>0</v>
      </c>
      <c r="J980" s="3">
        <f>VLOOKUP($B980,'HABITATS COMPLEX 8'!$B$15:$I$124,J$1,FALSE)</f>
        <v>0</v>
      </c>
      <c r="K980" s="3">
        <f>VLOOKUP($B980,'HABITATS COMPLEX 8'!$B$15:$I$124,K$1,FALSE)</f>
        <v>0</v>
      </c>
      <c r="L980" s="3" t="str">
        <f>VLOOKUP($B980,'HABITATS COMPLEX 8'!$B$15:$I$124,L$1,FALSE)</f>
        <v/>
      </c>
    </row>
    <row r="981" spans="1:12" ht="15.75" customHeight="1">
      <c r="A981">
        <f t="shared" si="29"/>
        <v>98</v>
      </c>
      <c r="B981" t="str">
        <f>VLOOKUP(A981,ACTIVITIES!$B$2:$C$110,2,FALSE)</f>
        <v>ACTIVITY CATEGORY 10 98</v>
      </c>
      <c r="C981" s="1">
        <v>9</v>
      </c>
      <c r="D981" s="1" t="str">
        <f>VLOOKUP(C981,HABITATS!$F$2:$G$13,2,FALSE)</f>
        <v>HABITATS COMPLEX 9</v>
      </c>
      <c r="E981" s="1" t="str">
        <f t="shared" si="28"/>
        <v>HABITATS COMPLEX 9ACTIVITY CATEGORY 10 98</v>
      </c>
      <c r="F981" s="3">
        <f>VLOOKUP($B981,'HABITATS COMPLEX 9'!$B$15:$I$124,F$1,FALSE)</f>
        <v>0</v>
      </c>
      <c r="G981" s="3">
        <f>VLOOKUP($B981,'HABITATS COMPLEX 9'!$B$15:$I$124,G$1,FALSE)</f>
        <v>0</v>
      </c>
      <c r="H981" s="3">
        <f>VLOOKUP($B981,'HABITATS COMPLEX 9'!$B$15:$I$124,H$1,FALSE)</f>
        <v>0</v>
      </c>
      <c r="I981" s="3">
        <f>VLOOKUP($B981,'HABITATS COMPLEX 9'!$B$15:$I$124,I$1,FALSE)</f>
        <v>0</v>
      </c>
      <c r="J981" s="3">
        <f>VLOOKUP($B981,'HABITATS COMPLEX 9'!$B$15:$I$124,J$1,FALSE)</f>
        <v>0</v>
      </c>
      <c r="K981" s="3">
        <f>VLOOKUP($B981,'HABITATS COMPLEX 9'!$B$15:$I$124,K$1,FALSE)</f>
        <v>0</v>
      </c>
      <c r="L981" s="3" t="str">
        <f>VLOOKUP($B981,'HABITATS COMPLEX 9'!$B$15:$I$124,L$1,FALSE)</f>
        <v/>
      </c>
    </row>
    <row r="982" spans="1:12" ht="15.75" customHeight="1">
      <c r="A982">
        <f t="shared" si="29"/>
        <v>98</v>
      </c>
      <c r="B982" t="str">
        <f>VLOOKUP(A982,ACTIVITIES!$B$2:$C$110,2,FALSE)</f>
        <v>ACTIVITY CATEGORY 10 98</v>
      </c>
      <c r="C982" s="1">
        <v>10</v>
      </c>
      <c r="D982" s="1" t="str">
        <f>VLOOKUP(C982,HABITATS!$F$2:$G$13,2,FALSE)</f>
        <v>HABITATS COMPLEX 10</v>
      </c>
      <c r="E982" s="1" t="str">
        <f t="shared" si="28"/>
        <v>HABITATS COMPLEX 10ACTIVITY CATEGORY 10 98</v>
      </c>
      <c r="F982" s="3">
        <f>VLOOKUP($B982,'HABITATS COMPLEX 10'!$B$15:$I$124,F$1,FALSE)</f>
        <v>0</v>
      </c>
      <c r="G982" s="3">
        <f>VLOOKUP($B982,'HABITATS COMPLEX 10'!$B$15:$I$124,G$1,FALSE)</f>
        <v>0</v>
      </c>
      <c r="H982" s="3">
        <f>VLOOKUP($B982,'HABITATS COMPLEX 10'!$B$15:$I$124,H$1,FALSE)</f>
        <v>0</v>
      </c>
      <c r="I982" s="3">
        <f>VLOOKUP($B982,'HABITATS COMPLEX 10'!$B$15:$I$124,I$1,FALSE)</f>
        <v>0</v>
      </c>
      <c r="J982" s="3">
        <f>VLOOKUP($B982,'HABITATS COMPLEX 10'!$B$15:$I$124,J$1,FALSE)</f>
        <v>0</v>
      </c>
      <c r="K982" s="3">
        <f>VLOOKUP($B982,'HABITATS COMPLEX 10'!$B$15:$I$124,K$1,FALSE)</f>
        <v>0</v>
      </c>
      <c r="L982" s="3" t="str">
        <f>VLOOKUP($B982,'HABITATS COMPLEX 10'!$B$15:$I$124,L$1,FALSE)</f>
        <v/>
      </c>
    </row>
    <row r="983" spans="1:12" ht="15.75" customHeight="1">
      <c r="A983">
        <f t="shared" si="29"/>
        <v>99</v>
      </c>
      <c r="B983" t="str">
        <f>VLOOKUP(A983,ACTIVITIES!$B$2:$C$110,2,FALSE)</f>
        <v>ACTIVITY CATEGORY 10 99</v>
      </c>
      <c r="C983" s="1">
        <v>1</v>
      </c>
      <c r="D983" s="1" t="str">
        <f>VLOOKUP(C983,HABITATS!$F$2:$G$13,2,FALSE)</f>
        <v>Coastal Uplands</v>
      </c>
      <c r="E983" s="1" t="str">
        <f t="shared" si="28"/>
        <v>Coastal UplandsACTIVITY CATEGORY 10 99</v>
      </c>
      <c r="F983" s="3">
        <f>VLOOKUP($B983,'COASTAL UPLANDS'!$B$15:$I$124,F$1,FALSE)</f>
        <v>0</v>
      </c>
      <c r="G983" s="3">
        <f>VLOOKUP($B983,'COASTAL UPLANDS'!$B$15:$I$124,G$1,FALSE)</f>
        <v>0</v>
      </c>
      <c r="H983" s="3">
        <f>VLOOKUP($B983,'COASTAL UPLANDS'!$B$15:$I$124,H$1,FALSE)</f>
        <v>0</v>
      </c>
      <c r="I983" s="3">
        <f>VLOOKUP($B983,'COASTAL UPLANDS'!$B$15:$I$124,I$1,FALSE)</f>
        <v>0</v>
      </c>
      <c r="J983" s="3">
        <f>VLOOKUP($B983,'COASTAL UPLANDS'!$B$15:$I$124,J$1,FALSE)</f>
        <v>0</v>
      </c>
      <c r="K983" s="3">
        <f>VLOOKUP($B983,'COASTAL UPLANDS'!$B$15:$I$124,K$1,FALSE)</f>
        <v>0</v>
      </c>
      <c r="L983" s="3" t="str">
        <f>VLOOKUP($B983,'COASTAL UPLANDS'!$B$15:$I$124,L$1,FALSE)</f>
        <v/>
      </c>
    </row>
    <row r="984" spans="1:12" ht="15.75" customHeight="1">
      <c r="A984">
        <f t="shared" si="29"/>
        <v>99</v>
      </c>
      <c r="B984" t="str">
        <f>VLOOKUP(A984,ACTIVITIES!$B$2:$C$110,2,FALSE)</f>
        <v>ACTIVITY CATEGORY 10 99</v>
      </c>
      <c r="C984" s="1">
        <v>2</v>
      </c>
      <c r="D984" s="1" t="str">
        <f>VLOOKUP(C984,HABITATS!$F$2:$G$13,2,FALSE)</f>
        <v>Beaches &amp; Dunes</v>
      </c>
      <c r="E984" s="1" t="str">
        <f t="shared" si="28"/>
        <v>Beaches &amp; DunesACTIVITY CATEGORY 10 99</v>
      </c>
      <c r="F984" s="3">
        <f>VLOOKUP($B984,'BEACHES &amp; DUNES'!$B$15:$I$124,F$1,FALSE)</f>
        <v>0</v>
      </c>
      <c r="G984" s="3">
        <f>VLOOKUP($B984,'BEACHES &amp; DUNES'!$B$15:$I$124,G$1,FALSE)</f>
        <v>0</v>
      </c>
      <c r="H984" s="3">
        <f>VLOOKUP($B984,'BEACHES &amp; DUNES'!$B$15:$I$124,H$1,FALSE)</f>
        <v>0</v>
      </c>
      <c r="I984" s="3">
        <f>VLOOKUP($B984,'BEACHES &amp; DUNES'!$B$15:$I$124,I$1,FALSE)</f>
        <v>0</v>
      </c>
      <c r="J984" s="3">
        <f>VLOOKUP($B984,'BEACHES &amp; DUNES'!$B$15:$I$124,J$1,FALSE)</f>
        <v>0</v>
      </c>
      <c r="K984" s="3">
        <f>VLOOKUP($B984,'BEACHES &amp; DUNES'!$B$15:$I$124,K$1,FALSE)</f>
        <v>0</v>
      </c>
      <c r="L984" s="3" t="str">
        <f>VLOOKUP($B984,'BEACHES &amp; DUNES'!$B$15:$I$124,L$1,FALSE)</f>
        <v/>
      </c>
    </row>
    <row r="985" spans="1:12" ht="15.75" customHeight="1">
      <c r="A985">
        <f t="shared" si="29"/>
        <v>99</v>
      </c>
      <c r="B985" t="str">
        <f>VLOOKUP(A985,ACTIVITIES!$B$2:$C$110,2,FALSE)</f>
        <v>ACTIVITY CATEGORY 10 99</v>
      </c>
      <c r="C985" s="1">
        <v>3</v>
      </c>
      <c r="D985" s="1" t="str">
        <f>VLOOKUP(C985,HABITATS!$F$2:$G$13,2,FALSE)</f>
        <v>Tidal flats &amp; Rocky Intertidal</v>
      </c>
      <c r="E985" s="1" t="str">
        <f t="shared" si="28"/>
        <v>Tidal flats &amp; Rocky IntertidalACTIVITY CATEGORY 10 99</v>
      </c>
      <c r="F985" s="3">
        <f>VLOOKUP($B985,'TIDAL FLATS &amp; ROCKY INTERTIDAL'!$B$15:$I$124,F$1,FALSE)</f>
        <v>0</v>
      </c>
      <c r="G985" s="3">
        <f>VLOOKUP($B985,'TIDAL FLATS &amp; ROCKY INTERTIDAL'!$B$15:$I$124,G$1,FALSE)</f>
        <v>0</v>
      </c>
      <c r="H985" s="3">
        <f>VLOOKUP($B985,'TIDAL FLATS &amp; ROCKY INTERTIDAL'!$B$15:$I$124,H$1,FALSE)</f>
        <v>0</v>
      </c>
      <c r="I985" s="3">
        <f>VLOOKUP($B985,'TIDAL FLATS &amp; ROCKY INTERTIDAL'!$B$15:$I$124,I$1,FALSE)</f>
        <v>0</v>
      </c>
      <c r="J985" s="3">
        <f>VLOOKUP($B985,'TIDAL FLATS &amp; ROCKY INTERTIDAL'!$B$15:$I$124,J$1,FALSE)</f>
        <v>0</v>
      </c>
      <c r="K985" s="3">
        <f>VLOOKUP($B985,'TIDAL FLATS &amp; ROCKY INTERTIDAL'!$B$15:$I$124,K$1,FALSE)</f>
        <v>0</v>
      </c>
      <c r="L985" s="3" t="str">
        <f>VLOOKUP($B985,'TIDAL FLATS &amp; ROCKY INTERTIDAL'!$B$15:$I$124,L$1,FALSE)</f>
        <v/>
      </c>
    </row>
    <row r="986" spans="1:12" ht="15.75" customHeight="1">
      <c r="A986">
        <f t="shared" si="29"/>
        <v>99</v>
      </c>
      <c r="B986" t="str">
        <f>VLOOKUP(A986,ACTIVITIES!$B$2:$C$110,2,FALSE)</f>
        <v>ACTIVITY CATEGORY 10 99</v>
      </c>
      <c r="C986" s="1">
        <v>4</v>
      </c>
      <c r="D986" s="1" t="str">
        <f>VLOOKUP(C986,HABITATS!$F$2:$G$13,2,FALSE)</f>
        <v>Marshes</v>
      </c>
      <c r="E986" s="1" t="str">
        <f t="shared" si="28"/>
        <v>MarshesACTIVITY CATEGORY 10 99</v>
      </c>
      <c r="F986" s="3">
        <f>VLOOKUP($B986,MARSHES!$B$15:$I$124,F$1,FALSE)</f>
        <v>0</v>
      </c>
      <c r="G986" s="3">
        <f>VLOOKUP($B986,MARSHES!$B$15:$I$124,G$1,FALSE)</f>
        <v>0</v>
      </c>
      <c r="H986" s="3">
        <f>VLOOKUP($B986,MARSHES!$B$15:$I$124,H$1,FALSE)</f>
        <v>0</v>
      </c>
      <c r="I986" s="3">
        <f>VLOOKUP($B986,MARSHES!$B$15:$I$124,I$1,FALSE)</f>
        <v>0</v>
      </c>
      <c r="J986" s="3">
        <f>VLOOKUP($B986,MARSHES!$B$15:$I$124,J$1,FALSE)</f>
        <v>0</v>
      </c>
      <c r="K986" s="3">
        <f>VLOOKUP($B986,MARSHES!$B$15:$I$124,K$1,FALSE)</f>
        <v>0</v>
      </c>
      <c r="L986" s="3" t="str">
        <f>VLOOKUP($B986,MARSHES!$B$15:$I$124,L$1,FALSE)</f>
        <v/>
      </c>
    </row>
    <row r="987" spans="1:12" ht="15.75" customHeight="1">
      <c r="A987">
        <f t="shared" si="29"/>
        <v>99</v>
      </c>
      <c r="B987" t="str">
        <f>VLOOKUP(A987,ACTIVITIES!$B$2:$C$110,2,FALSE)</f>
        <v>ACTIVITY CATEGORY 10 99</v>
      </c>
      <c r="C987" s="1">
        <v>5</v>
      </c>
      <c r="D987" s="1" t="str">
        <f>VLOOKUP(C987,HABITATS!$F$2:$G$13,2,FALSE)</f>
        <v>Submersed Habitats</v>
      </c>
      <c r="E987" s="1" t="str">
        <f t="shared" si="28"/>
        <v>Submersed HabitatsACTIVITY CATEGORY 10 99</v>
      </c>
      <c r="F987" s="3">
        <f>VLOOKUP($B987,'SUBMERSED HABITATS'!$B$15:$I$124,F$1,FALSE)</f>
        <v>0</v>
      </c>
      <c r="G987" s="3">
        <f>VLOOKUP($B987,'SUBMERSED HABITATS'!$B$15:$I$124,G$1,FALSE)</f>
        <v>0</v>
      </c>
      <c r="H987" s="3">
        <f>VLOOKUP($B987,'SUBMERSED HABITATS'!$B$15:$I$124,H$1,FALSE)</f>
        <v>0</v>
      </c>
      <c r="I987" s="3">
        <f>VLOOKUP($B987,'SUBMERSED HABITATS'!$B$15:$I$124,I$1,FALSE)</f>
        <v>0</v>
      </c>
      <c r="J987" s="3">
        <f>VLOOKUP($B987,'SUBMERSED HABITATS'!$B$15:$I$124,J$1,FALSE)</f>
        <v>0</v>
      </c>
      <c r="K987" s="3">
        <f>VLOOKUP($B987,'SUBMERSED HABITATS'!$B$15:$I$124,K$1,FALSE)</f>
        <v>0</v>
      </c>
      <c r="L987" s="3" t="str">
        <f>VLOOKUP($B987,'SUBMERSED HABITATS'!$B$15:$I$124,L$1,FALSE)</f>
        <v/>
      </c>
    </row>
    <row r="988" spans="1:12" ht="15.75" customHeight="1">
      <c r="A988">
        <f t="shared" si="29"/>
        <v>99</v>
      </c>
      <c r="B988" t="str">
        <f>VLOOKUP(A988,ACTIVITIES!$B$2:$C$110,2,FALSE)</f>
        <v>ACTIVITY CATEGORY 10 99</v>
      </c>
      <c r="C988" s="1">
        <v>6</v>
      </c>
      <c r="D988" s="1" t="str">
        <f>VLOOKUP(C988,HABITATS!$F$2:$G$13,2,FALSE)</f>
        <v>HABITATS COMPLEX 6</v>
      </c>
      <c r="E988" s="1" t="str">
        <f t="shared" si="28"/>
        <v>HABITATS COMPLEX 6ACTIVITY CATEGORY 10 99</v>
      </c>
      <c r="F988" s="3">
        <f>VLOOKUP($B988,'HABITATS COMPLEX 6'!$B$15:$I$124,F$1,FALSE)</f>
        <v>0</v>
      </c>
      <c r="G988" s="3">
        <f>VLOOKUP($B988,'HABITATS COMPLEX 6'!$B$15:$I$124,G$1,FALSE)</f>
        <v>0</v>
      </c>
      <c r="H988" s="3">
        <f>VLOOKUP($B988,'HABITATS COMPLEX 6'!$B$15:$I$124,H$1,FALSE)</f>
        <v>0</v>
      </c>
      <c r="I988" s="3">
        <f>VLOOKUP($B988,'HABITATS COMPLEX 6'!$B$15:$I$124,I$1,FALSE)</f>
        <v>0</v>
      </c>
      <c r="J988" s="3">
        <f>VLOOKUP($B988,'HABITATS COMPLEX 6'!$B$15:$I$124,J$1,FALSE)</f>
        <v>0</v>
      </c>
      <c r="K988" s="3">
        <f>VLOOKUP($B988,'HABITATS COMPLEX 6'!$B$15:$I$124,K$1,FALSE)</f>
        <v>0</v>
      </c>
      <c r="L988" s="3" t="str">
        <f>VLOOKUP($B988,'HABITATS COMPLEX 6'!$B$15:$I$124,L$1,FALSE)</f>
        <v/>
      </c>
    </row>
    <row r="989" spans="1:12" ht="15.75" customHeight="1">
      <c r="A989">
        <f t="shared" si="29"/>
        <v>99</v>
      </c>
      <c r="B989" t="str">
        <f>VLOOKUP(A989,ACTIVITIES!$B$2:$C$110,2,FALSE)</f>
        <v>ACTIVITY CATEGORY 10 99</v>
      </c>
      <c r="C989" s="1">
        <v>7</v>
      </c>
      <c r="D989" s="1" t="str">
        <f>VLOOKUP(C989,HABITATS!$F$2:$G$13,2,FALSE)</f>
        <v>HABITATS COMPLEX 7</v>
      </c>
      <c r="E989" s="1" t="str">
        <f t="shared" si="28"/>
        <v>HABITATS COMPLEX 7ACTIVITY CATEGORY 10 99</v>
      </c>
      <c r="F989" s="3">
        <f>VLOOKUP($B989,'HABITATS COMPLEX 7'!$B$15:$I$124,F$1,FALSE)</f>
        <v>0</v>
      </c>
      <c r="G989" s="3">
        <f>VLOOKUP($B989,'HABITATS COMPLEX 7'!$B$15:$I$124,G$1,FALSE)</f>
        <v>0</v>
      </c>
      <c r="H989" s="3">
        <f>VLOOKUP($B989,'HABITATS COMPLEX 7'!$B$15:$I$124,H$1,FALSE)</f>
        <v>0</v>
      </c>
      <c r="I989" s="3">
        <f>VLOOKUP($B989,'HABITATS COMPLEX 7'!$B$15:$I$124,I$1,FALSE)</f>
        <v>0</v>
      </c>
      <c r="J989" s="3">
        <f>VLOOKUP($B989,'HABITATS COMPLEX 7'!$B$15:$I$124,J$1,FALSE)</f>
        <v>0</v>
      </c>
      <c r="K989" s="3">
        <f>VLOOKUP($B989,'HABITATS COMPLEX 7'!$B$15:$I$124,K$1,FALSE)</f>
        <v>0</v>
      </c>
      <c r="L989" s="3" t="str">
        <f>VLOOKUP($B989,'HABITATS COMPLEX 7'!$B$15:$I$124,L$1,FALSE)</f>
        <v/>
      </c>
    </row>
    <row r="990" spans="1:12" ht="15.75" customHeight="1">
      <c r="A990">
        <f t="shared" si="29"/>
        <v>99</v>
      </c>
      <c r="B990" t="str">
        <f>VLOOKUP(A990,ACTIVITIES!$B$2:$C$110,2,FALSE)</f>
        <v>ACTIVITY CATEGORY 10 99</v>
      </c>
      <c r="C990" s="1">
        <v>8</v>
      </c>
      <c r="D990" s="1" t="str">
        <f>VLOOKUP(C990,HABITATS!$F$2:$G$13,2,FALSE)</f>
        <v>HABITATS COMPLEX 8</v>
      </c>
      <c r="E990" s="1" t="str">
        <f t="shared" si="28"/>
        <v>HABITATS COMPLEX 8ACTIVITY CATEGORY 10 99</v>
      </c>
      <c r="F990" s="3">
        <f>VLOOKUP($B990,'HABITATS COMPLEX 8'!$B$15:$I$124,F$1,FALSE)</f>
        <v>0</v>
      </c>
      <c r="G990" s="3">
        <f>VLOOKUP($B990,'HABITATS COMPLEX 8'!$B$15:$I$124,G$1,FALSE)</f>
        <v>0</v>
      </c>
      <c r="H990" s="3">
        <f>VLOOKUP($B990,'HABITATS COMPLEX 8'!$B$15:$I$124,H$1,FALSE)</f>
        <v>0</v>
      </c>
      <c r="I990" s="3">
        <f>VLOOKUP($B990,'HABITATS COMPLEX 8'!$B$15:$I$124,I$1,FALSE)</f>
        <v>0</v>
      </c>
      <c r="J990" s="3">
        <f>VLOOKUP($B990,'HABITATS COMPLEX 8'!$B$15:$I$124,J$1,FALSE)</f>
        <v>0</v>
      </c>
      <c r="K990" s="3">
        <f>VLOOKUP($B990,'HABITATS COMPLEX 8'!$B$15:$I$124,K$1,FALSE)</f>
        <v>0</v>
      </c>
      <c r="L990" s="3" t="str">
        <f>VLOOKUP($B990,'HABITATS COMPLEX 8'!$B$15:$I$124,L$1,FALSE)</f>
        <v/>
      </c>
    </row>
    <row r="991" spans="1:12" ht="15.75" customHeight="1">
      <c r="A991">
        <f t="shared" si="29"/>
        <v>99</v>
      </c>
      <c r="B991" t="str">
        <f>VLOOKUP(A991,ACTIVITIES!$B$2:$C$110,2,FALSE)</f>
        <v>ACTIVITY CATEGORY 10 99</v>
      </c>
      <c r="C991" s="1">
        <v>9</v>
      </c>
      <c r="D991" s="1" t="str">
        <f>VLOOKUP(C991,HABITATS!$F$2:$G$13,2,FALSE)</f>
        <v>HABITATS COMPLEX 9</v>
      </c>
      <c r="E991" s="1" t="str">
        <f t="shared" si="28"/>
        <v>HABITATS COMPLEX 9ACTIVITY CATEGORY 10 99</v>
      </c>
      <c r="F991" s="3">
        <f>VLOOKUP($B991,'HABITATS COMPLEX 9'!$B$15:$I$124,F$1,FALSE)</f>
        <v>0</v>
      </c>
      <c r="G991" s="3">
        <f>VLOOKUP($B991,'HABITATS COMPLEX 9'!$B$15:$I$124,G$1,FALSE)</f>
        <v>0</v>
      </c>
      <c r="H991" s="3">
        <f>VLOOKUP($B991,'HABITATS COMPLEX 9'!$B$15:$I$124,H$1,FALSE)</f>
        <v>0</v>
      </c>
      <c r="I991" s="3">
        <f>VLOOKUP($B991,'HABITATS COMPLEX 9'!$B$15:$I$124,I$1,FALSE)</f>
        <v>0</v>
      </c>
      <c r="J991" s="3">
        <f>VLOOKUP($B991,'HABITATS COMPLEX 9'!$B$15:$I$124,J$1,FALSE)</f>
        <v>0</v>
      </c>
      <c r="K991" s="3">
        <f>VLOOKUP($B991,'HABITATS COMPLEX 9'!$B$15:$I$124,K$1,FALSE)</f>
        <v>0</v>
      </c>
      <c r="L991" s="3" t="str">
        <f>VLOOKUP($B991,'HABITATS COMPLEX 9'!$B$15:$I$124,L$1,FALSE)</f>
        <v/>
      </c>
    </row>
    <row r="992" spans="1:12" ht="15.75" customHeight="1">
      <c r="A992">
        <f t="shared" si="29"/>
        <v>99</v>
      </c>
      <c r="B992" t="str">
        <f>VLOOKUP(A992,ACTIVITIES!$B$2:$C$110,2,FALSE)</f>
        <v>ACTIVITY CATEGORY 10 99</v>
      </c>
      <c r="C992" s="1">
        <v>10</v>
      </c>
      <c r="D992" s="1" t="str">
        <f>VLOOKUP(C992,HABITATS!$F$2:$G$13,2,FALSE)</f>
        <v>HABITATS COMPLEX 10</v>
      </c>
      <c r="E992" s="1" t="str">
        <f t="shared" si="28"/>
        <v>HABITATS COMPLEX 10ACTIVITY CATEGORY 10 99</v>
      </c>
      <c r="F992" s="3">
        <f>VLOOKUP($B992,'HABITATS COMPLEX 10'!$B$15:$I$124,F$1,FALSE)</f>
        <v>0</v>
      </c>
      <c r="G992" s="3">
        <f>VLOOKUP($B992,'HABITATS COMPLEX 10'!$B$15:$I$124,G$1,FALSE)</f>
        <v>0</v>
      </c>
      <c r="H992" s="3">
        <f>VLOOKUP($B992,'HABITATS COMPLEX 10'!$B$15:$I$124,H$1,FALSE)</f>
        <v>0</v>
      </c>
      <c r="I992" s="3">
        <f>VLOOKUP($B992,'HABITATS COMPLEX 10'!$B$15:$I$124,I$1,FALSE)</f>
        <v>0</v>
      </c>
      <c r="J992" s="3">
        <f>VLOOKUP($B992,'HABITATS COMPLEX 10'!$B$15:$I$124,J$1,FALSE)</f>
        <v>0</v>
      </c>
      <c r="K992" s="3">
        <f>VLOOKUP($B992,'HABITATS COMPLEX 10'!$B$15:$I$124,K$1,FALSE)</f>
        <v>0</v>
      </c>
      <c r="L992" s="3" t="str">
        <f>VLOOKUP($B992,'HABITATS COMPLEX 10'!$B$15:$I$124,L$1,FALSE)</f>
        <v/>
      </c>
    </row>
    <row r="993" spans="1:12" ht="15.75" customHeight="1">
      <c r="A993">
        <f t="shared" si="29"/>
        <v>100</v>
      </c>
      <c r="B993" t="str">
        <f>VLOOKUP(A993,ACTIVITIES!$B$2:$C$110,2,FALSE)</f>
        <v>ACTIVITY CATEGORY 10 100</v>
      </c>
      <c r="C993" s="1">
        <v>1</v>
      </c>
      <c r="D993" s="1" t="str">
        <f>VLOOKUP(C993,HABITATS!$F$2:$G$13,2,FALSE)</f>
        <v>Coastal Uplands</v>
      </c>
      <c r="E993" s="1" t="str">
        <f t="shared" si="28"/>
        <v>Coastal UplandsACTIVITY CATEGORY 10 100</v>
      </c>
      <c r="F993" s="3">
        <f>VLOOKUP($B993,'COASTAL UPLANDS'!$B$15:$I$124,F$1,FALSE)</f>
        <v>0</v>
      </c>
      <c r="G993" s="3">
        <f>VLOOKUP($B993,'COASTAL UPLANDS'!$B$15:$I$124,G$1,FALSE)</f>
        <v>0</v>
      </c>
      <c r="H993" s="3">
        <f>VLOOKUP($B993,'COASTAL UPLANDS'!$B$15:$I$124,H$1,FALSE)</f>
        <v>0</v>
      </c>
      <c r="I993" s="3">
        <f>VLOOKUP($B993,'COASTAL UPLANDS'!$B$15:$I$124,I$1,FALSE)</f>
        <v>0</v>
      </c>
      <c r="J993" s="3">
        <f>VLOOKUP($B993,'COASTAL UPLANDS'!$B$15:$I$124,J$1,FALSE)</f>
        <v>0</v>
      </c>
      <c r="K993" s="3">
        <f>VLOOKUP($B993,'COASTAL UPLANDS'!$B$15:$I$124,K$1,FALSE)</f>
        <v>0</v>
      </c>
      <c r="L993" s="3" t="str">
        <f>VLOOKUP($B993,'COASTAL UPLANDS'!$B$15:$I$124,L$1,FALSE)</f>
        <v/>
      </c>
    </row>
    <row r="994" spans="1:12" ht="15.75" customHeight="1">
      <c r="A994">
        <f t="shared" si="29"/>
        <v>100</v>
      </c>
      <c r="B994" t="str">
        <f>VLOOKUP(A994,ACTIVITIES!$B$2:$C$110,2,FALSE)</f>
        <v>ACTIVITY CATEGORY 10 100</v>
      </c>
      <c r="C994" s="1">
        <v>2</v>
      </c>
      <c r="D994" s="1" t="str">
        <f>VLOOKUP(C994,HABITATS!$F$2:$G$13,2,FALSE)</f>
        <v>Beaches &amp; Dunes</v>
      </c>
      <c r="E994" s="1" t="str">
        <f t="shared" si="28"/>
        <v>Beaches &amp; DunesACTIVITY CATEGORY 10 100</v>
      </c>
      <c r="F994" s="3">
        <f>VLOOKUP($B994,'BEACHES &amp; DUNES'!$B$15:$I$124,F$1,FALSE)</f>
        <v>0</v>
      </c>
      <c r="G994" s="3">
        <f>VLOOKUP($B994,'BEACHES &amp; DUNES'!$B$15:$I$124,G$1,FALSE)</f>
        <v>0</v>
      </c>
      <c r="H994" s="3">
        <f>VLOOKUP($B994,'BEACHES &amp; DUNES'!$B$15:$I$124,H$1,FALSE)</f>
        <v>0</v>
      </c>
      <c r="I994" s="3">
        <f>VLOOKUP($B994,'BEACHES &amp; DUNES'!$B$15:$I$124,I$1,FALSE)</f>
        <v>0</v>
      </c>
      <c r="J994" s="3">
        <f>VLOOKUP($B994,'BEACHES &amp; DUNES'!$B$15:$I$124,J$1,FALSE)</f>
        <v>0</v>
      </c>
      <c r="K994" s="3">
        <f>VLOOKUP($B994,'BEACHES &amp; DUNES'!$B$15:$I$124,K$1,FALSE)</f>
        <v>0</v>
      </c>
      <c r="L994" s="3" t="str">
        <f>VLOOKUP($B994,'BEACHES &amp; DUNES'!$B$15:$I$124,L$1,FALSE)</f>
        <v/>
      </c>
    </row>
    <row r="995" spans="1:12" ht="15.75" customHeight="1">
      <c r="A995">
        <f t="shared" si="29"/>
        <v>100</v>
      </c>
      <c r="B995" t="str">
        <f>VLOOKUP(A995,ACTIVITIES!$B$2:$C$110,2,FALSE)</f>
        <v>ACTIVITY CATEGORY 10 100</v>
      </c>
      <c r="C995" s="1">
        <v>3</v>
      </c>
      <c r="D995" s="1" t="str">
        <f>VLOOKUP(C995,HABITATS!$F$2:$G$13,2,FALSE)</f>
        <v>Tidal flats &amp; Rocky Intertidal</v>
      </c>
      <c r="E995" s="1" t="str">
        <f t="shared" si="28"/>
        <v>Tidal flats &amp; Rocky IntertidalACTIVITY CATEGORY 10 100</v>
      </c>
      <c r="F995" s="3">
        <f>VLOOKUP($B995,'TIDAL FLATS &amp; ROCKY INTERTIDAL'!$B$15:$I$124,F$1,FALSE)</f>
        <v>0</v>
      </c>
      <c r="G995" s="3">
        <f>VLOOKUP($B995,'TIDAL FLATS &amp; ROCKY INTERTIDAL'!$B$15:$I$124,G$1,FALSE)</f>
        <v>0</v>
      </c>
      <c r="H995" s="3">
        <f>VLOOKUP($B995,'TIDAL FLATS &amp; ROCKY INTERTIDAL'!$B$15:$I$124,H$1,FALSE)</f>
        <v>0</v>
      </c>
      <c r="I995" s="3">
        <f>VLOOKUP($B995,'TIDAL FLATS &amp; ROCKY INTERTIDAL'!$B$15:$I$124,I$1,FALSE)</f>
        <v>0</v>
      </c>
      <c r="J995" s="3">
        <f>VLOOKUP($B995,'TIDAL FLATS &amp; ROCKY INTERTIDAL'!$B$15:$I$124,J$1,FALSE)</f>
        <v>0</v>
      </c>
      <c r="K995" s="3">
        <f>VLOOKUP($B995,'TIDAL FLATS &amp; ROCKY INTERTIDAL'!$B$15:$I$124,K$1,FALSE)</f>
        <v>0</v>
      </c>
      <c r="L995" s="3" t="str">
        <f>VLOOKUP($B995,'TIDAL FLATS &amp; ROCKY INTERTIDAL'!$B$15:$I$124,L$1,FALSE)</f>
        <v/>
      </c>
    </row>
    <row r="996" spans="1:12" ht="15.75" customHeight="1">
      <c r="A996">
        <f t="shared" si="29"/>
        <v>100</v>
      </c>
      <c r="B996" t="str">
        <f>VLOOKUP(A996,ACTIVITIES!$B$2:$C$110,2,FALSE)</f>
        <v>ACTIVITY CATEGORY 10 100</v>
      </c>
      <c r="C996" s="1">
        <v>4</v>
      </c>
      <c r="D996" s="1" t="str">
        <f>VLOOKUP(C996,HABITATS!$F$2:$G$13,2,FALSE)</f>
        <v>Marshes</v>
      </c>
      <c r="E996" s="1" t="str">
        <f t="shared" si="28"/>
        <v>MarshesACTIVITY CATEGORY 10 100</v>
      </c>
      <c r="F996" s="3">
        <f>VLOOKUP($B996,MARSHES!$B$15:$I$124,F$1,FALSE)</f>
        <v>0</v>
      </c>
      <c r="G996" s="3">
        <f>VLOOKUP($B996,MARSHES!$B$15:$I$124,G$1,FALSE)</f>
        <v>0</v>
      </c>
      <c r="H996" s="3">
        <f>VLOOKUP($B996,MARSHES!$B$15:$I$124,H$1,FALSE)</f>
        <v>0</v>
      </c>
      <c r="I996" s="3">
        <f>VLOOKUP($B996,MARSHES!$B$15:$I$124,I$1,FALSE)</f>
        <v>0</v>
      </c>
      <c r="J996" s="3">
        <f>VLOOKUP($B996,MARSHES!$B$15:$I$124,J$1,FALSE)</f>
        <v>0</v>
      </c>
      <c r="K996" s="3">
        <f>VLOOKUP($B996,MARSHES!$B$15:$I$124,K$1,FALSE)</f>
        <v>0</v>
      </c>
      <c r="L996" s="3" t="str">
        <f>VLOOKUP($B996,MARSHES!$B$15:$I$124,L$1,FALSE)</f>
        <v/>
      </c>
    </row>
    <row r="997" spans="1:12" ht="15.75" customHeight="1">
      <c r="A997">
        <f t="shared" si="29"/>
        <v>100</v>
      </c>
      <c r="B997" t="str">
        <f>VLOOKUP(A997,ACTIVITIES!$B$2:$C$110,2,FALSE)</f>
        <v>ACTIVITY CATEGORY 10 100</v>
      </c>
      <c r="C997" s="1">
        <v>5</v>
      </c>
      <c r="D997" s="1" t="str">
        <f>VLOOKUP(C997,HABITATS!$F$2:$G$13,2,FALSE)</f>
        <v>Submersed Habitats</v>
      </c>
      <c r="E997" s="1" t="str">
        <f t="shared" si="28"/>
        <v>Submersed HabitatsACTIVITY CATEGORY 10 100</v>
      </c>
      <c r="F997" s="3">
        <f>VLOOKUP($B997,'SUBMERSED HABITATS'!$B$15:$I$124,F$1,FALSE)</f>
        <v>0</v>
      </c>
      <c r="G997" s="3">
        <f>VLOOKUP($B997,'SUBMERSED HABITATS'!$B$15:$I$124,G$1,FALSE)</f>
        <v>0</v>
      </c>
      <c r="H997" s="3">
        <f>VLOOKUP($B997,'SUBMERSED HABITATS'!$B$15:$I$124,H$1,FALSE)</f>
        <v>0</v>
      </c>
      <c r="I997" s="3">
        <f>VLOOKUP($B997,'SUBMERSED HABITATS'!$B$15:$I$124,I$1,FALSE)</f>
        <v>0</v>
      </c>
      <c r="J997" s="3">
        <f>VLOOKUP($B997,'SUBMERSED HABITATS'!$B$15:$I$124,J$1,FALSE)</f>
        <v>0</v>
      </c>
      <c r="K997" s="3">
        <f>VLOOKUP($B997,'SUBMERSED HABITATS'!$B$15:$I$124,K$1,FALSE)</f>
        <v>0</v>
      </c>
      <c r="L997" s="3" t="str">
        <f>VLOOKUP($B997,'SUBMERSED HABITATS'!$B$15:$I$124,L$1,FALSE)</f>
        <v/>
      </c>
    </row>
    <row r="998" spans="1:12" ht="15.75" customHeight="1">
      <c r="A998">
        <f t="shared" si="29"/>
        <v>100</v>
      </c>
      <c r="B998" t="str">
        <f>VLOOKUP(A998,ACTIVITIES!$B$2:$C$110,2,FALSE)</f>
        <v>ACTIVITY CATEGORY 10 100</v>
      </c>
      <c r="C998" s="1">
        <v>6</v>
      </c>
      <c r="D998" s="1" t="str">
        <f>VLOOKUP(C998,HABITATS!$F$2:$G$13,2,FALSE)</f>
        <v>HABITATS COMPLEX 6</v>
      </c>
      <c r="E998" s="1" t="str">
        <f t="shared" si="28"/>
        <v>HABITATS COMPLEX 6ACTIVITY CATEGORY 10 100</v>
      </c>
      <c r="F998" s="3">
        <f>VLOOKUP($B998,'HABITATS COMPLEX 6'!$B$15:$I$124,F$1,FALSE)</f>
        <v>0</v>
      </c>
      <c r="G998" s="3">
        <f>VLOOKUP($B998,'HABITATS COMPLEX 6'!$B$15:$I$124,G$1,FALSE)</f>
        <v>0</v>
      </c>
      <c r="H998" s="3">
        <f>VLOOKUP($B998,'HABITATS COMPLEX 6'!$B$15:$I$124,H$1,FALSE)</f>
        <v>0</v>
      </c>
      <c r="I998" s="3">
        <f>VLOOKUP($B998,'HABITATS COMPLEX 6'!$B$15:$I$124,I$1,FALSE)</f>
        <v>0</v>
      </c>
      <c r="J998" s="3">
        <f>VLOOKUP($B998,'HABITATS COMPLEX 6'!$B$15:$I$124,J$1,FALSE)</f>
        <v>0</v>
      </c>
      <c r="K998" s="3">
        <f>VLOOKUP($B998,'HABITATS COMPLEX 6'!$B$15:$I$124,K$1,FALSE)</f>
        <v>0</v>
      </c>
      <c r="L998" s="3" t="str">
        <f>VLOOKUP($B998,'HABITATS COMPLEX 6'!$B$15:$I$124,L$1,FALSE)</f>
        <v/>
      </c>
    </row>
    <row r="999" spans="1:12" ht="15.75" customHeight="1">
      <c r="A999">
        <f t="shared" si="29"/>
        <v>100</v>
      </c>
      <c r="B999" t="str">
        <f>VLOOKUP(A999,ACTIVITIES!$B$2:$C$110,2,FALSE)</f>
        <v>ACTIVITY CATEGORY 10 100</v>
      </c>
      <c r="C999" s="1">
        <v>7</v>
      </c>
      <c r="D999" s="1" t="str">
        <f>VLOOKUP(C999,HABITATS!$F$2:$G$13,2,FALSE)</f>
        <v>HABITATS COMPLEX 7</v>
      </c>
      <c r="E999" s="1" t="str">
        <f t="shared" si="28"/>
        <v>HABITATS COMPLEX 7ACTIVITY CATEGORY 10 100</v>
      </c>
      <c r="F999" s="3">
        <f>VLOOKUP($B999,'HABITATS COMPLEX 7'!$B$15:$I$124,F$1,FALSE)</f>
        <v>0</v>
      </c>
      <c r="G999" s="3">
        <f>VLOOKUP($B999,'HABITATS COMPLEX 7'!$B$15:$I$124,G$1,FALSE)</f>
        <v>0</v>
      </c>
      <c r="H999" s="3">
        <f>VLOOKUP($B999,'HABITATS COMPLEX 7'!$B$15:$I$124,H$1,FALSE)</f>
        <v>0</v>
      </c>
      <c r="I999" s="3">
        <f>VLOOKUP($B999,'HABITATS COMPLEX 7'!$B$15:$I$124,I$1,FALSE)</f>
        <v>0</v>
      </c>
      <c r="J999" s="3">
        <f>VLOOKUP($B999,'HABITATS COMPLEX 7'!$B$15:$I$124,J$1,FALSE)</f>
        <v>0</v>
      </c>
      <c r="K999" s="3">
        <f>VLOOKUP($B999,'HABITATS COMPLEX 7'!$B$15:$I$124,K$1,FALSE)</f>
        <v>0</v>
      </c>
      <c r="L999" s="3" t="str">
        <f>VLOOKUP($B999,'HABITATS COMPLEX 7'!$B$15:$I$124,L$1,FALSE)</f>
        <v/>
      </c>
    </row>
    <row r="1000" spans="1:12" ht="15.75" customHeight="1">
      <c r="A1000">
        <f t="shared" si="29"/>
        <v>100</v>
      </c>
      <c r="B1000" t="str">
        <f>VLOOKUP(A1000,ACTIVITIES!$B$2:$C$110,2,FALSE)</f>
        <v>ACTIVITY CATEGORY 10 100</v>
      </c>
      <c r="C1000" s="1">
        <v>8</v>
      </c>
      <c r="D1000" s="1" t="str">
        <f>VLOOKUP(C1000,HABITATS!$F$2:$G$13,2,FALSE)</f>
        <v>HABITATS COMPLEX 8</v>
      </c>
      <c r="E1000" s="1" t="str">
        <f t="shared" si="28"/>
        <v>HABITATS COMPLEX 8ACTIVITY CATEGORY 10 100</v>
      </c>
      <c r="F1000" s="3">
        <f>VLOOKUP($B1000,'HABITATS COMPLEX 8'!$B$15:$I$124,F$1,FALSE)</f>
        <v>0</v>
      </c>
      <c r="G1000" s="3">
        <f>VLOOKUP($B1000,'HABITATS COMPLEX 8'!$B$15:$I$124,G$1,FALSE)</f>
        <v>0</v>
      </c>
      <c r="H1000" s="3">
        <f>VLOOKUP($B1000,'HABITATS COMPLEX 8'!$B$15:$I$124,H$1,FALSE)</f>
        <v>0</v>
      </c>
      <c r="I1000" s="3">
        <f>VLOOKUP($B1000,'HABITATS COMPLEX 8'!$B$15:$I$124,I$1,FALSE)</f>
        <v>0</v>
      </c>
      <c r="J1000" s="3">
        <f>VLOOKUP($B1000,'HABITATS COMPLEX 8'!$B$15:$I$124,J$1,FALSE)</f>
        <v>0</v>
      </c>
      <c r="K1000" s="3">
        <f>VLOOKUP($B1000,'HABITATS COMPLEX 8'!$B$15:$I$124,K$1,FALSE)</f>
        <v>0</v>
      </c>
      <c r="L1000" s="3" t="str">
        <f>VLOOKUP($B1000,'HABITATS COMPLEX 8'!$B$15:$I$124,L$1,FALSE)</f>
        <v/>
      </c>
    </row>
    <row r="1001" spans="1:12" ht="15.75" customHeight="1">
      <c r="A1001">
        <f t="shared" si="29"/>
        <v>100</v>
      </c>
      <c r="B1001" t="str">
        <f>VLOOKUP(A1001,ACTIVITIES!$B$2:$C$110,2,FALSE)</f>
        <v>ACTIVITY CATEGORY 10 100</v>
      </c>
      <c r="C1001" s="1">
        <v>9</v>
      </c>
      <c r="D1001" s="1" t="str">
        <f>VLOOKUP(C1001,HABITATS!$F$2:$G$13,2,FALSE)</f>
        <v>HABITATS COMPLEX 9</v>
      </c>
      <c r="E1001" s="1" t="str">
        <f t="shared" si="28"/>
        <v>HABITATS COMPLEX 9ACTIVITY CATEGORY 10 100</v>
      </c>
      <c r="F1001" s="3">
        <f>VLOOKUP($B1001,'HABITATS COMPLEX 9'!$B$15:$I$124,F$1,FALSE)</f>
        <v>0</v>
      </c>
      <c r="G1001" s="3">
        <f>VLOOKUP($B1001,'HABITATS COMPLEX 9'!$B$15:$I$124,G$1,FALSE)</f>
        <v>0</v>
      </c>
      <c r="H1001" s="3">
        <f>VLOOKUP($B1001,'HABITATS COMPLEX 9'!$B$15:$I$124,H$1,FALSE)</f>
        <v>0</v>
      </c>
      <c r="I1001" s="3">
        <f>VLOOKUP($B1001,'HABITATS COMPLEX 9'!$B$15:$I$124,I$1,FALSE)</f>
        <v>0</v>
      </c>
      <c r="J1001" s="3">
        <f>VLOOKUP($B1001,'HABITATS COMPLEX 9'!$B$15:$I$124,J$1,FALSE)</f>
        <v>0</v>
      </c>
      <c r="K1001" s="3">
        <f>VLOOKUP($B1001,'HABITATS COMPLEX 9'!$B$15:$I$124,K$1,FALSE)</f>
        <v>0</v>
      </c>
      <c r="L1001" s="3" t="str">
        <f>VLOOKUP($B1001,'HABITATS COMPLEX 9'!$B$15:$I$124,L$1,FALSE)</f>
        <v/>
      </c>
    </row>
    <row r="1002" spans="1:12" ht="15.75" customHeight="1">
      <c r="A1002">
        <f t="shared" si="29"/>
        <v>100</v>
      </c>
      <c r="B1002" t="str">
        <f>VLOOKUP(A1002,ACTIVITIES!$B$2:$C$110,2,FALSE)</f>
        <v>ACTIVITY CATEGORY 10 100</v>
      </c>
      <c r="C1002" s="1">
        <v>10</v>
      </c>
      <c r="D1002" s="1" t="str">
        <f>VLOOKUP(C1002,HABITATS!$F$2:$G$13,2,FALSE)</f>
        <v>HABITATS COMPLEX 10</v>
      </c>
      <c r="E1002" s="1" t="str">
        <f t="shared" si="28"/>
        <v>HABITATS COMPLEX 10ACTIVITY CATEGORY 10 100</v>
      </c>
      <c r="F1002" s="3">
        <f>VLOOKUP($B1002,'HABITATS COMPLEX 10'!$B$15:$I$124,F$1,FALSE)</f>
        <v>0</v>
      </c>
      <c r="G1002" s="3">
        <f>VLOOKUP($B1002,'HABITATS COMPLEX 10'!$B$15:$I$124,G$1,FALSE)</f>
        <v>0</v>
      </c>
      <c r="H1002" s="3">
        <f>VLOOKUP($B1002,'HABITATS COMPLEX 10'!$B$15:$I$124,H$1,FALSE)</f>
        <v>0</v>
      </c>
      <c r="I1002" s="3">
        <f>VLOOKUP($B1002,'HABITATS COMPLEX 10'!$B$15:$I$124,I$1,FALSE)</f>
        <v>0</v>
      </c>
      <c r="J1002" s="3">
        <f>VLOOKUP($B1002,'HABITATS COMPLEX 10'!$B$15:$I$124,J$1,FALSE)</f>
        <v>0</v>
      </c>
      <c r="K1002" s="3">
        <f>VLOOKUP($B1002,'HABITATS COMPLEX 10'!$B$15:$I$124,K$1,FALSE)</f>
        <v>0</v>
      </c>
      <c r="L1002" s="3" t="str">
        <f>VLOOKUP($B1002,'HABITATS COMPLEX 10'!$B$15:$I$124,L$1,FALSE)</f>
        <v/>
      </c>
    </row>
  </sheetData>
  <sheetProtection password="CACF" sheet="1" objects="1" scenarios="1"/>
  <dataValidations count="1">
    <dataValidation type="list" allowBlank="1" sqref="F3:L1006">
      <formula1>"0,1,2,3"</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2"/>
  <sheetViews>
    <sheetView topLeftCell="A2" workbookViewId="0">
      <selection activeCell="G11" sqref="G11"/>
    </sheetView>
  </sheetViews>
  <sheetFormatPr defaultColWidth="14.44140625" defaultRowHeight="15.75" customHeight="1"/>
  <cols>
    <col min="1" max="1" width="2.88671875" customWidth="1"/>
    <col min="2" max="2" width="32.33203125" customWidth="1"/>
    <col min="3" max="3" width="9.88671875" customWidth="1"/>
    <col min="4" max="4" width="40.88671875" customWidth="1"/>
    <col min="5" max="5" width="9.44140625" customWidth="1"/>
    <col min="6" max="12" width="11.44140625" customWidth="1"/>
  </cols>
  <sheetData>
    <row r="1" spans="1:12" ht="15.75" customHeight="1">
      <c r="A1" s="2"/>
      <c r="B1" s="2"/>
      <c r="C1" s="2"/>
      <c r="D1" s="2"/>
      <c r="E1" s="2"/>
      <c r="F1" s="2">
        <v>2</v>
      </c>
      <c r="G1" s="2">
        <v>3</v>
      </c>
      <c r="H1" s="2">
        <v>4</v>
      </c>
      <c r="I1" s="2">
        <v>5</v>
      </c>
      <c r="J1" s="2">
        <v>6</v>
      </c>
      <c r="K1" s="2">
        <v>7</v>
      </c>
      <c r="L1" s="2">
        <v>8</v>
      </c>
    </row>
    <row r="2" spans="1:12" ht="15.75" customHeight="1">
      <c r="A2" s="2" t="s">
        <v>17</v>
      </c>
      <c r="B2" s="2" t="s">
        <v>69</v>
      </c>
      <c r="C2" s="2" t="s">
        <v>43</v>
      </c>
      <c r="D2" s="2" t="s">
        <v>44</v>
      </c>
      <c r="E2" s="2" t="s">
        <v>70</v>
      </c>
      <c r="F2" s="2" t="s">
        <v>71</v>
      </c>
      <c r="G2" s="2" t="s">
        <v>2</v>
      </c>
      <c r="H2" s="2" t="s">
        <v>3</v>
      </c>
      <c r="I2" s="2" t="s">
        <v>4</v>
      </c>
      <c r="J2" s="2" t="s">
        <v>72</v>
      </c>
      <c r="K2" s="2" t="s">
        <v>5</v>
      </c>
      <c r="L2" s="2" t="s">
        <v>73</v>
      </c>
    </row>
    <row r="3" spans="1:12" ht="15.75" customHeight="1">
      <c r="A3" s="1">
        <v>1</v>
      </c>
      <c r="B3" t="str">
        <f>VLOOKUP(A3,ACTIVITIES!$B$2:$C$110,2,FALSE)</f>
        <v>Substation and switchyard construction</v>
      </c>
      <c r="C3" s="1">
        <v>1</v>
      </c>
      <c r="D3" s="1" t="str">
        <f>VLOOKUP(C3,HABITATS!$F$2:$G$13,2,FALSE)</f>
        <v>Coastal Uplands</v>
      </c>
      <c r="E3" s="1" t="str">
        <f t="shared" ref="E3:E180" si="0">D3&amp;B3</f>
        <v>Coastal UplandsSubstation and switchyard construction</v>
      </c>
      <c r="F3" s="3">
        <f>VLOOKUP($B3,'COASTAL UPLANDS'!$B$127:$I$235,F$1,FALSE)</f>
        <v>3</v>
      </c>
      <c r="G3" s="3">
        <f>VLOOKUP($B3,'COASTAL UPLANDS'!$B$127:$I$235,G$1,FALSE)</f>
        <v>3</v>
      </c>
      <c r="H3" s="3">
        <f>VLOOKUP($B3,'COASTAL UPLANDS'!$B$127:$I$235,H$1,FALSE)</f>
        <v>3</v>
      </c>
      <c r="I3" s="3">
        <f>VLOOKUP($B3,'COASTAL UPLANDS'!$B$127:$I$235,I$1,FALSE)</f>
        <v>3</v>
      </c>
      <c r="J3" s="3">
        <f>VLOOKUP($B3,'COASTAL UPLANDS'!$B$127:$I$235,J$1,FALSE)</f>
        <v>2</v>
      </c>
      <c r="K3" s="3">
        <f>VLOOKUP($B3,'COASTAL UPLANDS'!$B$127:$I$235,K$1,FALSE)</f>
        <v>2</v>
      </c>
      <c r="L3" s="3">
        <f>VLOOKUP($B3,'COASTAL UPLANDS'!$B$127:$I$235,L$1,FALSE)</f>
        <v>3</v>
      </c>
    </row>
    <row r="4" spans="1:12" ht="15.75" customHeight="1">
      <c r="A4">
        <v>1</v>
      </c>
      <c r="B4" t="str">
        <f>VLOOKUP(A4,ACTIVITIES!$B$2:$C$110,2,FALSE)</f>
        <v>Substation and switchyard construction</v>
      </c>
      <c r="C4" s="1">
        <v>2</v>
      </c>
      <c r="D4" s="1" t="str">
        <f>VLOOKUP(C4,HABITATS!$F$2:$G$13,2,FALSE)</f>
        <v>Beaches &amp; Dunes</v>
      </c>
      <c r="E4" s="1" t="str">
        <f t="shared" si="0"/>
        <v>Beaches &amp; DunesSubstation and switchyard construction</v>
      </c>
      <c r="F4" s="3">
        <f>VLOOKUP($B4,'BEACHES &amp; DUNES'!$B$127:$I$235,F$1,FALSE)</f>
        <v>2</v>
      </c>
      <c r="G4" s="3">
        <f>VLOOKUP($B4,'BEACHES &amp; DUNES'!$B$127:$I$235,G$1,FALSE)</f>
        <v>2</v>
      </c>
      <c r="H4" s="3">
        <f>VLOOKUP($B4,'BEACHES &amp; DUNES'!$B$127:$I$235,H$1,FALSE)</f>
        <v>2</v>
      </c>
      <c r="I4" s="3">
        <f>VLOOKUP($B4,'BEACHES &amp; DUNES'!$B$127:$I$235,I$1,FALSE)</f>
        <v>2</v>
      </c>
      <c r="J4" s="3">
        <f>VLOOKUP($B4,'BEACHES &amp; DUNES'!$B$127:$I$235,J$1,FALSE)</f>
        <v>2</v>
      </c>
      <c r="K4" s="3">
        <f>VLOOKUP($B4,'BEACHES &amp; DUNES'!$B$127:$I$235,K$1,FALSE)</f>
        <v>2</v>
      </c>
      <c r="L4" s="3">
        <f>VLOOKUP($B4,'BEACHES &amp; DUNES'!$B$127:$I$235,L$1,FALSE)</f>
        <v>2</v>
      </c>
    </row>
    <row r="5" spans="1:12" ht="15.75" customHeight="1">
      <c r="A5">
        <v>1</v>
      </c>
      <c r="B5" t="str">
        <f>VLOOKUP(A5,ACTIVITIES!$B$2:$C$110,2,FALSE)</f>
        <v>Substation and switchyard construction</v>
      </c>
      <c r="C5" s="1">
        <v>3</v>
      </c>
      <c r="D5" s="1" t="str">
        <f>VLOOKUP(C5,HABITATS!$F$2:$G$13,2,FALSE)</f>
        <v>Tidal flats &amp; Rocky Intertidal</v>
      </c>
      <c r="E5" s="1" t="str">
        <f t="shared" si="0"/>
        <v>Tidal flats &amp; Rocky IntertidalSubstation and switchyard construction</v>
      </c>
      <c r="F5" s="3">
        <f>VLOOKUP($B5,'TIDAL FLATS &amp; ROCKY INTERTIDAL'!$B$127:$I$235,F$1,FALSE)</f>
        <v>1</v>
      </c>
      <c r="G5" s="3">
        <f>VLOOKUP($B5,'TIDAL FLATS &amp; ROCKY INTERTIDAL'!$B$127:$I$235,G$1,FALSE)</f>
        <v>2</v>
      </c>
      <c r="H5" s="3">
        <f>VLOOKUP($B5,'TIDAL FLATS &amp; ROCKY INTERTIDAL'!$B$127:$I$235,H$1,FALSE)</f>
        <v>0</v>
      </c>
      <c r="I5" s="3">
        <f>VLOOKUP($B5,'TIDAL FLATS &amp; ROCKY INTERTIDAL'!$B$127:$I$235,I$1,FALSE)</f>
        <v>0</v>
      </c>
      <c r="J5" s="3">
        <f>VLOOKUP($B5,'TIDAL FLATS &amp; ROCKY INTERTIDAL'!$B$127:$I$235,J$1,FALSE)</f>
        <v>1</v>
      </c>
      <c r="K5" s="3">
        <f>VLOOKUP($B5,'TIDAL FLATS &amp; ROCKY INTERTIDAL'!$B$127:$I$235,K$1,FALSE)</f>
        <v>2</v>
      </c>
      <c r="L5" s="3">
        <f>VLOOKUP($B5,'TIDAL FLATS &amp; ROCKY INTERTIDAL'!$B$127:$I$235,L$1,FALSE)</f>
        <v>2</v>
      </c>
    </row>
    <row r="6" spans="1:12" ht="15.75" customHeight="1">
      <c r="A6">
        <v>1</v>
      </c>
      <c r="B6" t="str">
        <f>VLOOKUP(A6,ACTIVITIES!$B$2:$C$110,2,FALSE)</f>
        <v>Substation and switchyard construction</v>
      </c>
      <c r="C6" s="1">
        <v>4</v>
      </c>
      <c r="D6" s="1" t="str">
        <f>VLOOKUP(C6,HABITATS!$F$2:$G$13,2,FALSE)</f>
        <v>Marshes</v>
      </c>
      <c r="E6" s="1" t="str">
        <f t="shared" si="0"/>
        <v>MarshesSubstation and switchyard construction</v>
      </c>
      <c r="F6" s="3">
        <f>VLOOKUP($B6,MARSHES!$B$127:$I$235,F$1,FALSE)</f>
        <v>1</v>
      </c>
      <c r="G6" s="3">
        <f>VLOOKUP($B6,MARSHES!$B$127:$I$235,G$1,FALSE)</f>
        <v>2</v>
      </c>
      <c r="H6" s="3">
        <f>VLOOKUP($B6,MARSHES!$B$127:$I$235,H$1,FALSE)</f>
        <v>0</v>
      </c>
      <c r="I6" s="3">
        <f>VLOOKUP($B6,MARSHES!$B$127:$I$235,I$1,FALSE)</f>
        <v>0</v>
      </c>
      <c r="J6" s="3">
        <f>VLOOKUP($B6,MARSHES!$B$127:$I$235,J$1,FALSE)</f>
        <v>1</v>
      </c>
      <c r="K6" s="3">
        <f>VLOOKUP($B6,MARSHES!$B$127:$I$235,K$1,FALSE)</f>
        <v>2</v>
      </c>
      <c r="L6" s="3">
        <f>VLOOKUP($B6,MARSHES!$B$127:$I$235,L$1,FALSE)</f>
        <v>2</v>
      </c>
    </row>
    <row r="7" spans="1:12" ht="15.75" customHeight="1">
      <c r="A7">
        <v>1</v>
      </c>
      <c r="B7" t="str">
        <f>VLOOKUP(A7,ACTIVITIES!$B$2:$C$110,2,FALSE)</f>
        <v>Substation and switchyard construction</v>
      </c>
      <c r="C7" s="1">
        <v>5</v>
      </c>
      <c r="D7" s="1" t="str">
        <f>VLOOKUP(C7,HABITATS!$F$2:$G$13,2,FALSE)</f>
        <v>Submersed Habitats</v>
      </c>
      <c r="E7" s="1" t="str">
        <f t="shared" si="0"/>
        <v>Submersed HabitatsSubstation and switchyard construction</v>
      </c>
      <c r="F7" s="3">
        <f>VLOOKUP($B7,'SUBMERSED HABITATS'!$B$127:$I$235,F$1,FALSE)</f>
        <v>0</v>
      </c>
      <c r="G7" s="3">
        <f>VLOOKUP($B7,'SUBMERSED HABITATS'!$B$127:$I$235,G$1,FALSE)</f>
        <v>2</v>
      </c>
      <c r="H7" s="3">
        <f>VLOOKUP($B7,'SUBMERSED HABITATS'!$B$127:$I$235,H$1,FALSE)</f>
        <v>0</v>
      </c>
      <c r="I7" s="3">
        <f>VLOOKUP($B7,'SUBMERSED HABITATS'!$B$127:$I$235,I$1,FALSE)</f>
        <v>0</v>
      </c>
      <c r="J7" s="3">
        <f>VLOOKUP($B7,'SUBMERSED HABITATS'!$B$127:$I$235,J$1,FALSE)</f>
        <v>1</v>
      </c>
      <c r="K7" s="3">
        <f>VLOOKUP($B7,'SUBMERSED HABITATS'!$B$127:$I$235,K$1,FALSE)</f>
        <v>2</v>
      </c>
      <c r="L7" s="3">
        <f>VLOOKUP($B7,'SUBMERSED HABITATS'!$B$127:$I$235,L$1,FALSE)</f>
        <v>2</v>
      </c>
    </row>
    <row r="8" spans="1:12" ht="15.75" customHeight="1">
      <c r="A8">
        <v>1</v>
      </c>
      <c r="B8" t="str">
        <f>VLOOKUP(A8,ACTIVITIES!$B$2:$C$110,2,FALSE)</f>
        <v>Substation and switchyard construction</v>
      </c>
      <c r="C8" s="1">
        <v>6</v>
      </c>
      <c r="D8" s="1" t="str">
        <f>VLOOKUP(C8,HABITATS!$F$2:$G$13,2,FALSE)</f>
        <v>HABITATS COMPLEX 6</v>
      </c>
      <c r="E8" s="1" t="str">
        <f t="shared" si="0"/>
        <v>HABITATS COMPLEX 6Substation and switchyard construction</v>
      </c>
      <c r="F8" s="3">
        <f>VLOOKUP($B8,'HABITATS COMPLEX 6'!$B$127:$I$235,F$1,FALSE)</f>
        <v>0</v>
      </c>
      <c r="G8" s="3">
        <f>VLOOKUP($B8,'HABITATS COMPLEX 6'!$B$127:$I$235,G$1,FALSE)</f>
        <v>0</v>
      </c>
      <c r="H8" s="3">
        <f>VLOOKUP($B8,'HABITATS COMPLEX 6'!$B$127:$I$235,H$1,FALSE)</f>
        <v>0</v>
      </c>
      <c r="I8" s="3">
        <f>VLOOKUP($B8,'HABITATS COMPLEX 6'!$B$127:$I$235,I$1,FALSE)</f>
        <v>0</v>
      </c>
      <c r="J8" s="3">
        <f>VLOOKUP($B8,'HABITATS COMPLEX 6'!$B$127:$I$235,J$1,FALSE)</f>
        <v>0</v>
      </c>
      <c r="K8" s="3">
        <f>VLOOKUP($B8,'HABITATS COMPLEX 6'!$B$127:$I$235,K$1,FALSE)</f>
        <v>0</v>
      </c>
      <c r="L8" s="3" t="str">
        <f>VLOOKUP($B8,'HABITATS COMPLEX 6'!$B$127:$I$235,L$1,FALSE)</f>
        <v/>
      </c>
    </row>
    <row r="9" spans="1:12" ht="15.75" customHeight="1">
      <c r="A9">
        <v>1</v>
      </c>
      <c r="B9" t="str">
        <f>VLOOKUP(A9,ACTIVITIES!$B$2:$C$110,2,FALSE)</f>
        <v>Substation and switchyard construction</v>
      </c>
      <c r="C9" s="1">
        <v>7</v>
      </c>
      <c r="D9" s="1" t="str">
        <f>VLOOKUP(C9,HABITATS!$F$2:$G$13,2,FALSE)</f>
        <v>HABITATS COMPLEX 7</v>
      </c>
      <c r="E9" s="1" t="str">
        <f t="shared" si="0"/>
        <v>HABITATS COMPLEX 7Substation and switchyard construction</v>
      </c>
      <c r="F9" s="3">
        <f>VLOOKUP($B9,'HABITATS COMPLEX 7'!$B$127:$I$235,F$1,FALSE)</f>
        <v>0</v>
      </c>
      <c r="G9" s="3">
        <f>VLOOKUP($B9,'HABITATS COMPLEX 7'!$B$127:$I$235,G$1,FALSE)</f>
        <v>0</v>
      </c>
      <c r="H9" s="3">
        <f>VLOOKUP($B9,'HABITATS COMPLEX 7'!$B$127:$I$235,H$1,FALSE)</f>
        <v>0</v>
      </c>
      <c r="I9" s="3">
        <f>VLOOKUP($B9,'HABITATS COMPLEX 7'!$B$127:$I$235,I$1,FALSE)</f>
        <v>0</v>
      </c>
      <c r="J9" s="3">
        <f>VLOOKUP($B9,'HABITATS COMPLEX 7'!$B$127:$I$235,J$1,FALSE)</f>
        <v>0</v>
      </c>
      <c r="K9" s="3">
        <f>VLOOKUP($B9,'HABITATS COMPLEX 7'!$B$127:$I$235,K$1,FALSE)</f>
        <v>0</v>
      </c>
      <c r="L9" s="3" t="str">
        <f>VLOOKUP($B9,'HABITATS COMPLEX 7'!$B$127:$I$235,L$1,FALSE)</f>
        <v/>
      </c>
    </row>
    <row r="10" spans="1:12" ht="15.75" customHeight="1">
      <c r="A10">
        <v>1</v>
      </c>
      <c r="B10" t="str">
        <f>VLOOKUP(A10,ACTIVITIES!$B$2:$C$110,2,FALSE)</f>
        <v>Substation and switchyard construction</v>
      </c>
      <c r="C10" s="1">
        <v>8</v>
      </c>
      <c r="D10" s="1" t="str">
        <f>VLOOKUP(C10,HABITATS!$F$2:$G$13,2,FALSE)</f>
        <v>HABITATS COMPLEX 8</v>
      </c>
      <c r="E10" s="1" t="str">
        <f t="shared" si="0"/>
        <v>HABITATS COMPLEX 8Substation and switchyard construction</v>
      </c>
      <c r="F10" s="3">
        <f>VLOOKUP($B10,'HABITATS COMPLEX 8'!$B$127:$I$235,F$1,FALSE)</f>
        <v>0</v>
      </c>
      <c r="G10" s="3">
        <f>VLOOKUP($B10,'HABITATS COMPLEX 8'!$B$127:$I$235,G$1,FALSE)</f>
        <v>0</v>
      </c>
      <c r="H10" s="3">
        <f>VLOOKUP($B10,'HABITATS COMPLEX 8'!$B$127:$I$235,H$1,FALSE)</f>
        <v>0</v>
      </c>
      <c r="I10" s="3">
        <f>VLOOKUP($B10,'HABITATS COMPLEX 8'!$B$127:$I$235,I$1,FALSE)</f>
        <v>0</v>
      </c>
      <c r="J10" s="3">
        <f>VLOOKUP($B10,'HABITATS COMPLEX 8'!$B$127:$I$235,J$1,FALSE)</f>
        <v>0</v>
      </c>
      <c r="K10" s="3">
        <f>VLOOKUP($B10,'HABITATS COMPLEX 8'!$B$127:$I$235,K$1,FALSE)</f>
        <v>0</v>
      </c>
      <c r="L10" s="3" t="str">
        <f>VLOOKUP($B10,'HABITATS COMPLEX 8'!$B$127:$I$235,L$1,FALSE)</f>
        <v/>
      </c>
    </row>
    <row r="11" spans="1:12" ht="15.75" customHeight="1">
      <c r="A11">
        <v>1</v>
      </c>
      <c r="B11" t="str">
        <f>VLOOKUP(A11,ACTIVITIES!$B$2:$C$110,2,FALSE)</f>
        <v>Substation and switchyard construction</v>
      </c>
      <c r="C11" s="1">
        <v>9</v>
      </c>
      <c r="D11" s="1" t="str">
        <f>VLOOKUP(C11,HABITATS!$F$2:$G$13,2,FALSE)</f>
        <v>HABITATS COMPLEX 9</v>
      </c>
      <c r="E11" s="1" t="str">
        <f t="shared" si="0"/>
        <v>HABITATS COMPLEX 9Substation and switchyard construction</v>
      </c>
      <c r="F11" s="3">
        <f>VLOOKUP($B11,'HABITATS COMPLEX 9'!$B$127:$I$235,F$1,FALSE)</f>
        <v>0</v>
      </c>
      <c r="G11" s="3">
        <f>VLOOKUP($B11,'HABITATS COMPLEX 9'!$B$127:$I$235,G$1,FALSE)</f>
        <v>0</v>
      </c>
      <c r="H11" s="3">
        <f>VLOOKUP($B11,'HABITATS COMPLEX 9'!$B$127:$I$235,H$1,FALSE)</f>
        <v>0</v>
      </c>
      <c r="I11" s="3">
        <f>VLOOKUP($B11,'HABITATS COMPLEX 9'!$B$127:$I$235,I$1,FALSE)</f>
        <v>0</v>
      </c>
      <c r="J11" s="3">
        <f>VLOOKUP($B11,'HABITATS COMPLEX 9'!$B$127:$I$235,J$1,FALSE)</f>
        <v>0</v>
      </c>
      <c r="K11" s="3">
        <f>VLOOKUP($B11,'HABITATS COMPLEX 9'!$B$127:$I$235,K$1,FALSE)</f>
        <v>0</v>
      </c>
      <c r="L11" s="3" t="str">
        <f>VLOOKUP($B11,'HABITATS COMPLEX 9'!$B$127:$I$235,L$1,FALSE)</f>
        <v/>
      </c>
    </row>
    <row r="12" spans="1:12" ht="15.75" customHeight="1">
      <c r="A12">
        <v>1</v>
      </c>
      <c r="B12" t="str">
        <f>VLOOKUP(A12,ACTIVITIES!$B$2:$C$110,2,FALSE)</f>
        <v>Substation and switchyard construction</v>
      </c>
      <c r="C12" s="1">
        <v>10</v>
      </c>
      <c r="D12" s="1" t="str">
        <f>VLOOKUP(C12,HABITATS!$F$2:$G$13,2,FALSE)</f>
        <v>HABITATS COMPLEX 10</v>
      </c>
      <c r="E12" s="1" t="str">
        <f t="shared" si="0"/>
        <v>HABITATS COMPLEX 10Substation and switchyard construction</v>
      </c>
      <c r="F12" s="3">
        <f>VLOOKUP($B12,'HABITATS COMPLEX 10'!$B$127:$I$235,F$1,FALSE)</f>
        <v>0</v>
      </c>
      <c r="G12" s="3">
        <f>VLOOKUP($B12,'HABITATS COMPLEX 10'!$B$127:$I$235,G$1,FALSE)</f>
        <v>0</v>
      </c>
      <c r="H12" s="3">
        <f>VLOOKUP($B12,'HABITATS COMPLEX 10'!$B$127:$I$235,H$1,FALSE)</f>
        <v>0</v>
      </c>
      <c r="I12" s="3">
        <f>VLOOKUP($B12,'HABITATS COMPLEX 10'!$B$127:$I$235,I$1,FALSE)</f>
        <v>0</v>
      </c>
      <c r="J12" s="3">
        <f>VLOOKUP($B12,'HABITATS COMPLEX 10'!$B$127:$I$235,J$1,FALSE)</f>
        <v>0</v>
      </c>
      <c r="K12" s="3">
        <f>VLOOKUP($B12,'HABITATS COMPLEX 10'!$B$127:$I$235,K$1,FALSE)</f>
        <v>0</v>
      </c>
      <c r="L12" s="3" t="str">
        <f>VLOOKUP($B12,'HABITATS COMPLEX 10'!$B$127:$I$235,L$1,FALSE)</f>
        <v/>
      </c>
    </row>
    <row r="13" spans="1:12" ht="15.75" customHeight="1">
      <c r="A13">
        <f>A3+1</f>
        <v>2</v>
      </c>
      <c r="B13" t="str">
        <f>VLOOKUP(A13,ACTIVITIES!$B$2:$C$110,2,FALSE)</f>
        <v>Install overhead cable and taller utility poles</v>
      </c>
      <c r="C13" s="1">
        <v>1</v>
      </c>
      <c r="D13" s="1" t="str">
        <f>VLOOKUP(C13,HABITATS!$F$2:$G$13,2,FALSE)</f>
        <v>Coastal Uplands</v>
      </c>
      <c r="E13" s="1" t="str">
        <f t="shared" si="0"/>
        <v>Coastal UplandsInstall overhead cable and taller utility poles</v>
      </c>
      <c r="F13" s="3">
        <f>VLOOKUP($B13,'COASTAL UPLANDS'!$B$127:$I$235,F$1,FALSE)</f>
        <v>2</v>
      </c>
      <c r="G13" s="3">
        <f>VLOOKUP($B13,'COASTAL UPLANDS'!$B$127:$I$235,G$1,FALSE)</f>
        <v>2</v>
      </c>
      <c r="H13" s="3">
        <f>VLOOKUP($B13,'COASTAL UPLANDS'!$B$127:$I$235,H$1,FALSE)</f>
        <v>2</v>
      </c>
      <c r="I13" s="3">
        <f>VLOOKUP($B13,'COASTAL UPLANDS'!$B$127:$I$235,I$1,FALSE)</f>
        <v>2</v>
      </c>
      <c r="J13" s="3">
        <f>VLOOKUP($B13,'COASTAL UPLANDS'!$B$127:$I$235,J$1,FALSE)</f>
        <v>2</v>
      </c>
      <c r="K13" s="3">
        <f>VLOOKUP($B13,'COASTAL UPLANDS'!$B$127:$I$235,K$1,FALSE)</f>
        <v>2</v>
      </c>
      <c r="L13" s="3">
        <f>VLOOKUP($B13,'COASTAL UPLANDS'!$B$127:$I$235,L$1,FALSE)</f>
        <v>2</v>
      </c>
    </row>
    <row r="14" spans="1:12" ht="15.75" customHeight="1">
      <c r="A14">
        <f t="shared" ref="A14:A77" si="1">A4+1</f>
        <v>2</v>
      </c>
      <c r="B14" t="str">
        <f>VLOOKUP(A14,ACTIVITIES!$B$2:$C$110,2,FALSE)</f>
        <v>Install overhead cable and taller utility poles</v>
      </c>
      <c r="C14" s="1">
        <v>2</v>
      </c>
      <c r="D14" s="1" t="str">
        <f>VLOOKUP(C14,HABITATS!$F$2:$G$13,2,FALSE)</f>
        <v>Beaches &amp; Dunes</v>
      </c>
      <c r="E14" s="1" t="str">
        <f t="shared" si="0"/>
        <v>Beaches &amp; DunesInstall overhead cable and taller utility poles</v>
      </c>
      <c r="F14" s="3">
        <f>VLOOKUP($B14,'BEACHES &amp; DUNES'!$B$127:$I$235,F$1,FALSE)</f>
        <v>2</v>
      </c>
      <c r="G14" s="3">
        <f>VLOOKUP($B14,'BEACHES &amp; DUNES'!$B$127:$I$235,G$1,FALSE)</f>
        <v>2</v>
      </c>
      <c r="H14" s="3">
        <f>VLOOKUP($B14,'BEACHES &amp; DUNES'!$B$127:$I$235,H$1,FALSE)</f>
        <v>2</v>
      </c>
      <c r="I14" s="3">
        <f>VLOOKUP($B14,'BEACHES &amp; DUNES'!$B$127:$I$235,I$1,FALSE)</f>
        <v>2</v>
      </c>
      <c r="J14" s="3">
        <f>VLOOKUP($B14,'BEACHES &amp; DUNES'!$B$127:$I$235,J$1,FALSE)</f>
        <v>2</v>
      </c>
      <c r="K14" s="3">
        <f>VLOOKUP($B14,'BEACHES &amp; DUNES'!$B$127:$I$235,K$1,FALSE)</f>
        <v>2</v>
      </c>
      <c r="L14" s="3">
        <f>VLOOKUP($B14,'BEACHES &amp; DUNES'!$B$127:$I$235,L$1,FALSE)</f>
        <v>2</v>
      </c>
    </row>
    <row r="15" spans="1:12" ht="15.75" customHeight="1">
      <c r="A15">
        <f t="shared" si="1"/>
        <v>2</v>
      </c>
      <c r="B15" t="str">
        <f>VLOOKUP(A15,ACTIVITIES!$B$2:$C$110,2,FALSE)</f>
        <v>Install overhead cable and taller utility poles</v>
      </c>
      <c r="C15" s="1">
        <v>3</v>
      </c>
      <c r="D15" s="1" t="str">
        <f>VLOOKUP(C15,HABITATS!$F$2:$G$13,2,FALSE)</f>
        <v>Tidal flats &amp; Rocky Intertidal</v>
      </c>
      <c r="E15" s="1" t="str">
        <f t="shared" si="0"/>
        <v>Tidal flats &amp; Rocky IntertidalInstall overhead cable and taller utility poles</v>
      </c>
      <c r="F15" s="3">
        <f>VLOOKUP($B15,'TIDAL FLATS &amp; ROCKY INTERTIDAL'!$B$127:$I$235,F$1,FALSE)</f>
        <v>0</v>
      </c>
      <c r="G15" s="3">
        <f>VLOOKUP($B15,'TIDAL FLATS &amp; ROCKY INTERTIDAL'!$B$127:$I$235,G$1,FALSE)</f>
        <v>2</v>
      </c>
      <c r="H15" s="3">
        <f>VLOOKUP($B15,'TIDAL FLATS &amp; ROCKY INTERTIDAL'!$B$127:$I$235,H$1,FALSE)</f>
        <v>0</v>
      </c>
      <c r="I15" s="3">
        <f>VLOOKUP($B15,'TIDAL FLATS &amp; ROCKY INTERTIDAL'!$B$127:$I$235,I$1,FALSE)</f>
        <v>0</v>
      </c>
      <c r="J15" s="3">
        <f>VLOOKUP($B15,'TIDAL FLATS &amp; ROCKY INTERTIDAL'!$B$127:$I$235,J$1,FALSE)</f>
        <v>1</v>
      </c>
      <c r="K15" s="3">
        <f>VLOOKUP($B15,'TIDAL FLATS &amp; ROCKY INTERTIDAL'!$B$127:$I$235,K$1,FALSE)</f>
        <v>2</v>
      </c>
      <c r="L15" s="3">
        <f>VLOOKUP($B15,'TIDAL FLATS &amp; ROCKY INTERTIDAL'!$B$127:$I$235,L$1,FALSE)</f>
        <v>2</v>
      </c>
    </row>
    <row r="16" spans="1:12" ht="15.75" customHeight="1">
      <c r="A16">
        <f t="shared" si="1"/>
        <v>2</v>
      </c>
      <c r="B16" t="str">
        <f>VLOOKUP(A16,ACTIVITIES!$B$2:$C$110,2,FALSE)</f>
        <v>Install overhead cable and taller utility poles</v>
      </c>
      <c r="C16" s="1">
        <v>4</v>
      </c>
      <c r="D16" s="1" t="str">
        <f>VLOOKUP(C16,HABITATS!$F$2:$G$13,2,FALSE)</f>
        <v>Marshes</v>
      </c>
      <c r="E16" s="1" t="str">
        <f t="shared" si="0"/>
        <v>MarshesInstall overhead cable and taller utility poles</v>
      </c>
      <c r="F16" s="3">
        <f>VLOOKUP($B16,MARSHES!$B$127:$I$235,F$1,FALSE)</f>
        <v>0</v>
      </c>
      <c r="G16" s="3">
        <f>VLOOKUP($B16,MARSHES!$B$127:$I$235,G$1,FALSE)</f>
        <v>2</v>
      </c>
      <c r="H16" s="3">
        <f>VLOOKUP($B16,MARSHES!$B$127:$I$235,H$1,FALSE)</f>
        <v>0</v>
      </c>
      <c r="I16" s="3">
        <f>VLOOKUP($B16,MARSHES!$B$127:$I$235,I$1,FALSE)</f>
        <v>0</v>
      </c>
      <c r="J16" s="3">
        <f>VLOOKUP($B16,MARSHES!$B$127:$I$235,J$1,FALSE)</f>
        <v>1</v>
      </c>
      <c r="K16" s="3">
        <f>VLOOKUP($B16,MARSHES!$B$127:$I$235,K$1,FALSE)</f>
        <v>2</v>
      </c>
      <c r="L16" s="3">
        <f>VLOOKUP($B16,MARSHES!$B$127:$I$235,L$1,FALSE)</f>
        <v>2</v>
      </c>
    </row>
    <row r="17" spans="1:12" ht="15.75" customHeight="1">
      <c r="A17">
        <f t="shared" si="1"/>
        <v>2</v>
      </c>
      <c r="B17" t="str">
        <f>VLOOKUP(A17,ACTIVITIES!$B$2:$C$110,2,FALSE)</f>
        <v>Install overhead cable and taller utility poles</v>
      </c>
      <c r="C17" s="1">
        <v>5</v>
      </c>
      <c r="D17" s="1" t="str">
        <f>VLOOKUP(C17,HABITATS!$F$2:$G$13,2,FALSE)</f>
        <v>Submersed Habitats</v>
      </c>
      <c r="E17" s="1" t="str">
        <f t="shared" si="0"/>
        <v>Submersed HabitatsInstall overhead cable and taller utility poles</v>
      </c>
      <c r="F17" s="3">
        <f>VLOOKUP($B17,'SUBMERSED HABITATS'!$B$127:$I$235,F$1,FALSE)</f>
        <v>0</v>
      </c>
      <c r="G17" s="3">
        <f>VLOOKUP($B17,'SUBMERSED HABITATS'!$B$127:$I$235,G$1,FALSE)</f>
        <v>2</v>
      </c>
      <c r="H17" s="3">
        <f>VLOOKUP($B17,'SUBMERSED HABITATS'!$B$127:$I$235,H$1,FALSE)</f>
        <v>0</v>
      </c>
      <c r="I17" s="3">
        <f>VLOOKUP($B17,'SUBMERSED HABITATS'!$B$127:$I$235,I$1,FALSE)</f>
        <v>0</v>
      </c>
      <c r="J17" s="3">
        <f>VLOOKUP($B17,'SUBMERSED HABITATS'!$B$127:$I$235,J$1,FALSE)</f>
        <v>1</v>
      </c>
      <c r="K17" s="3">
        <f>VLOOKUP($B17,'SUBMERSED HABITATS'!$B$127:$I$235,K$1,FALSE)</f>
        <v>2</v>
      </c>
      <c r="L17" s="3">
        <f>VLOOKUP($B17,'SUBMERSED HABITATS'!$B$127:$I$235,L$1,FALSE)</f>
        <v>2</v>
      </c>
    </row>
    <row r="18" spans="1:12" ht="15.75" customHeight="1">
      <c r="A18">
        <f t="shared" si="1"/>
        <v>2</v>
      </c>
      <c r="B18" t="str">
        <f>VLOOKUP(A18,ACTIVITIES!$B$2:$C$110,2,FALSE)</f>
        <v>Install overhead cable and taller utility poles</v>
      </c>
      <c r="C18" s="1">
        <v>6</v>
      </c>
      <c r="D18" s="1" t="str">
        <f>VLOOKUP(C18,HABITATS!$F$2:$G$13,2,FALSE)</f>
        <v>HABITATS COMPLEX 6</v>
      </c>
      <c r="E18" s="1" t="str">
        <f t="shared" si="0"/>
        <v>HABITATS COMPLEX 6Install overhead cable and taller utility poles</v>
      </c>
      <c r="F18" s="3">
        <f>VLOOKUP($B18,'HABITATS COMPLEX 6'!$B$127:$I$235,F$1,FALSE)</f>
        <v>0</v>
      </c>
      <c r="G18" s="3">
        <f>VLOOKUP($B18,'HABITATS COMPLEX 6'!$B$127:$I$235,G$1,FALSE)</f>
        <v>0</v>
      </c>
      <c r="H18" s="3">
        <f>VLOOKUP($B18,'HABITATS COMPLEX 6'!$B$127:$I$235,H$1,FALSE)</f>
        <v>0</v>
      </c>
      <c r="I18" s="3">
        <f>VLOOKUP($B18,'HABITATS COMPLEX 6'!$B$127:$I$235,I$1,FALSE)</f>
        <v>0</v>
      </c>
      <c r="J18" s="3">
        <f>VLOOKUP($B18,'HABITATS COMPLEX 6'!$B$127:$I$235,J$1,FALSE)</f>
        <v>0</v>
      </c>
      <c r="K18" s="3">
        <f>VLOOKUP($B18,'HABITATS COMPLEX 6'!$B$127:$I$235,K$1,FALSE)</f>
        <v>0</v>
      </c>
      <c r="L18" s="3" t="str">
        <f>VLOOKUP($B18,'HABITATS COMPLEX 6'!$B$127:$I$235,L$1,FALSE)</f>
        <v/>
      </c>
    </row>
    <row r="19" spans="1:12" ht="15.75" customHeight="1">
      <c r="A19">
        <f t="shared" si="1"/>
        <v>2</v>
      </c>
      <c r="B19" t="str">
        <f>VLOOKUP(A19,ACTIVITIES!$B$2:$C$110,2,FALSE)</f>
        <v>Install overhead cable and taller utility poles</v>
      </c>
      <c r="C19" s="1">
        <v>7</v>
      </c>
      <c r="D19" s="1" t="str">
        <f>VLOOKUP(C19,HABITATS!$F$2:$G$13,2,FALSE)</f>
        <v>HABITATS COMPLEX 7</v>
      </c>
      <c r="E19" s="1" t="str">
        <f t="shared" si="0"/>
        <v>HABITATS COMPLEX 7Install overhead cable and taller utility poles</v>
      </c>
      <c r="F19" s="3">
        <f>VLOOKUP($B19,'HABITATS COMPLEX 7'!$B$127:$I$235,F$1,FALSE)</f>
        <v>0</v>
      </c>
      <c r="G19" s="3">
        <f>VLOOKUP($B19,'HABITATS COMPLEX 7'!$B$127:$I$235,G$1,FALSE)</f>
        <v>0</v>
      </c>
      <c r="H19" s="3">
        <f>VLOOKUP($B19,'HABITATS COMPLEX 7'!$B$127:$I$235,H$1,FALSE)</f>
        <v>0</v>
      </c>
      <c r="I19" s="3">
        <f>VLOOKUP($B19,'HABITATS COMPLEX 7'!$B$127:$I$235,I$1,FALSE)</f>
        <v>0</v>
      </c>
      <c r="J19" s="3">
        <f>VLOOKUP($B19,'HABITATS COMPLEX 7'!$B$127:$I$235,J$1,FALSE)</f>
        <v>0</v>
      </c>
      <c r="K19" s="3">
        <f>VLOOKUP($B19,'HABITATS COMPLEX 7'!$B$127:$I$235,K$1,FALSE)</f>
        <v>0</v>
      </c>
      <c r="L19" s="3" t="str">
        <f>VLOOKUP($B19,'HABITATS COMPLEX 7'!$B$127:$I$235,L$1,FALSE)</f>
        <v/>
      </c>
    </row>
    <row r="20" spans="1:12" ht="15.75" customHeight="1">
      <c r="A20">
        <f t="shared" si="1"/>
        <v>2</v>
      </c>
      <c r="B20" t="str">
        <f>VLOOKUP(A20,ACTIVITIES!$B$2:$C$110,2,FALSE)</f>
        <v>Install overhead cable and taller utility poles</v>
      </c>
      <c r="C20" s="1">
        <v>8</v>
      </c>
      <c r="D20" s="1" t="str">
        <f>VLOOKUP(C20,HABITATS!$F$2:$G$13,2,FALSE)</f>
        <v>HABITATS COMPLEX 8</v>
      </c>
      <c r="E20" s="1" t="str">
        <f t="shared" si="0"/>
        <v>HABITATS COMPLEX 8Install overhead cable and taller utility poles</v>
      </c>
      <c r="F20" s="3">
        <f>VLOOKUP($B20,'HABITATS COMPLEX 8'!$B$127:$I$235,F$1,FALSE)</f>
        <v>0</v>
      </c>
      <c r="G20" s="3">
        <f>VLOOKUP($B20,'HABITATS COMPLEX 8'!$B$127:$I$235,G$1,FALSE)</f>
        <v>0</v>
      </c>
      <c r="H20" s="3">
        <f>VLOOKUP($B20,'HABITATS COMPLEX 8'!$B$127:$I$235,H$1,FALSE)</f>
        <v>0</v>
      </c>
      <c r="I20" s="3">
        <f>VLOOKUP($B20,'HABITATS COMPLEX 8'!$B$127:$I$235,I$1,FALSE)</f>
        <v>0</v>
      </c>
      <c r="J20" s="3">
        <f>VLOOKUP($B20,'HABITATS COMPLEX 8'!$B$127:$I$235,J$1,FALSE)</f>
        <v>0</v>
      </c>
      <c r="K20" s="3">
        <f>VLOOKUP($B20,'HABITATS COMPLEX 8'!$B$127:$I$235,K$1,FALSE)</f>
        <v>0</v>
      </c>
      <c r="L20" s="3" t="str">
        <f>VLOOKUP($B20,'HABITATS COMPLEX 8'!$B$127:$I$235,L$1,FALSE)</f>
        <v/>
      </c>
    </row>
    <row r="21" spans="1:12" ht="15.75" customHeight="1">
      <c r="A21">
        <f t="shared" si="1"/>
        <v>2</v>
      </c>
      <c r="B21" t="str">
        <f>VLOOKUP(A21,ACTIVITIES!$B$2:$C$110,2,FALSE)</f>
        <v>Install overhead cable and taller utility poles</v>
      </c>
      <c r="C21" s="1">
        <v>9</v>
      </c>
      <c r="D21" s="1" t="str">
        <f>VLOOKUP(C21,HABITATS!$F$2:$G$13,2,FALSE)</f>
        <v>HABITATS COMPLEX 9</v>
      </c>
      <c r="E21" s="1" t="str">
        <f t="shared" si="0"/>
        <v>HABITATS COMPLEX 9Install overhead cable and taller utility poles</v>
      </c>
      <c r="F21" s="3">
        <f>VLOOKUP($B21,'HABITATS COMPLEX 9'!$B$127:$I$235,F$1,FALSE)</f>
        <v>0</v>
      </c>
      <c r="G21" s="3">
        <f>VLOOKUP($B21,'HABITATS COMPLEX 9'!$B$127:$I$235,G$1,FALSE)</f>
        <v>0</v>
      </c>
      <c r="H21" s="3">
        <f>VLOOKUP($B21,'HABITATS COMPLEX 9'!$B$127:$I$235,H$1,FALSE)</f>
        <v>0</v>
      </c>
      <c r="I21" s="3">
        <f>VLOOKUP($B21,'HABITATS COMPLEX 9'!$B$127:$I$235,I$1,FALSE)</f>
        <v>0</v>
      </c>
      <c r="J21" s="3">
        <f>VLOOKUP($B21,'HABITATS COMPLEX 9'!$B$127:$I$235,J$1,FALSE)</f>
        <v>0</v>
      </c>
      <c r="K21" s="3">
        <f>VLOOKUP($B21,'HABITATS COMPLEX 9'!$B$127:$I$235,K$1,FALSE)</f>
        <v>0</v>
      </c>
      <c r="L21" s="3" t="str">
        <f>VLOOKUP($B21,'HABITATS COMPLEX 9'!$B$127:$I$235,L$1,FALSE)</f>
        <v/>
      </c>
    </row>
    <row r="22" spans="1:12" ht="15.75" customHeight="1">
      <c r="A22">
        <f t="shared" si="1"/>
        <v>2</v>
      </c>
      <c r="B22" t="str">
        <f>VLOOKUP(A22,ACTIVITIES!$B$2:$C$110,2,FALSE)</f>
        <v>Install overhead cable and taller utility poles</v>
      </c>
      <c r="C22" s="1">
        <v>10</v>
      </c>
      <c r="D22" s="1" t="str">
        <f>VLOOKUP(C22,HABITATS!$F$2:$G$13,2,FALSE)</f>
        <v>HABITATS COMPLEX 10</v>
      </c>
      <c r="E22" s="1" t="str">
        <f t="shared" si="0"/>
        <v>HABITATS COMPLEX 10Install overhead cable and taller utility poles</v>
      </c>
      <c r="F22" s="3">
        <f>VLOOKUP($B22,'HABITATS COMPLEX 10'!$B$127:$I$235,F$1,FALSE)</f>
        <v>0</v>
      </c>
      <c r="G22" s="3">
        <f>VLOOKUP($B22,'HABITATS COMPLEX 10'!$B$127:$I$235,G$1,FALSE)</f>
        <v>0</v>
      </c>
      <c r="H22" s="3">
        <f>VLOOKUP($B22,'HABITATS COMPLEX 10'!$B$127:$I$235,H$1,FALSE)</f>
        <v>0</v>
      </c>
      <c r="I22" s="3">
        <f>VLOOKUP($B22,'HABITATS COMPLEX 10'!$B$127:$I$235,I$1,FALSE)</f>
        <v>0</v>
      </c>
      <c r="J22" s="3">
        <f>VLOOKUP($B22,'HABITATS COMPLEX 10'!$B$127:$I$235,J$1,FALSE)</f>
        <v>0</v>
      </c>
      <c r="K22" s="3">
        <f>VLOOKUP($B22,'HABITATS COMPLEX 10'!$B$127:$I$235,K$1,FALSE)</f>
        <v>0</v>
      </c>
      <c r="L22" s="3" t="str">
        <f>VLOOKUP($B22,'HABITATS COMPLEX 10'!$B$127:$I$235,L$1,FALSE)</f>
        <v/>
      </c>
    </row>
    <row r="23" spans="1:12" ht="13.2">
      <c r="A23">
        <f t="shared" si="1"/>
        <v>3</v>
      </c>
      <c r="B23" t="str">
        <f>VLOOKUP(A23,ACTIVITIES!$B$2:$C$110,2,FALSE)</f>
        <v>Install cables and trench excavation</v>
      </c>
      <c r="C23" s="1">
        <v>1</v>
      </c>
      <c r="D23" s="1" t="str">
        <f>VLOOKUP(C23,HABITATS!$F$2:$G$13,2,FALSE)</f>
        <v>Coastal Uplands</v>
      </c>
      <c r="E23" s="1" t="str">
        <f t="shared" si="0"/>
        <v>Coastal UplandsInstall cables and trench excavation</v>
      </c>
      <c r="F23" s="3">
        <f>VLOOKUP($B23,'COASTAL UPLANDS'!$B$127:$I$235,F$1,FALSE)</f>
        <v>3</v>
      </c>
      <c r="G23" s="3">
        <f>VLOOKUP($B23,'COASTAL UPLANDS'!$B$127:$I$235,G$1,FALSE)</f>
        <v>3</v>
      </c>
      <c r="H23" s="3">
        <f>VLOOKUP($B23,'COASTAL UPLANDS'!$B$127:$I$235,H$1,FALSE)</f>
        <v>3</v>
      </c>
      <c r="I23" s="3">
        <f>VLOOKUP($B23,'COASTAL UPLANDS'!$B$127:$I$235,I$1,FALSE)</f>
        <v>3</v>
      </c>
      <c r="J23" s="3">
        <f>VLOOKUP($B23,'COASTAL UPLANDS'!$B$127:$I$235,J$1,FALSE)</f>
        <v>2</v>
      </c>
      <c r="K23" s="3">
        <f>VLOOKUP($B23,'COASTAL UPLANDS'!$B$127:$I$235,K$1,FALSE)</f>
        <v>2</v>
      </c>
      <c r="L23" s="3">
        <f>VLOOKUP($B23,'COASTAL UPLANDS'!$B$127:$I$235,L$1,FALSE)</f>
        <v>3</v>
      </c>
    </row>
    <row r="24" spans="1:12" ht="13.2">
      <c r="A24">
        <f t="shared" si="1"/>
        <v>3</v>
      </c>
      <c r="B24" t="str">
        <f>VLOOKUP(A24,ACTIVITIES!$B$2:$C$110,2,FALSE)</f>
        <v>Install cables and trench excavation</v>
      </c>
      <c r="C24" s="1">
        <v>2</v>
      </c>
      <c r="D24" s="1" t="str">
        <f>VLOOKUP(C24,HABITATS!$F$2:$G$13,2,FALSE)</f>
        <v>Beaches &amp; Dunes</v>
      </c>
      <c r="E24" s="1" t="str">
        <f t="shared" si="0"/>
        <v>Beaches &amp; DunesInstall cables and trench excavation</v>
      </c>
      <c r="F24" s="3">
        <f>VLOOKUP($B24,'BEACHES &amp; DUNES'!$B$127:$I$235,F$1,FALSE)</f>
        <v>2</v>
      </c>
      <c r="G24" s="3">
        <f>VLOOKUP($B24,'BEACHES &amp; DUNES'!$B$127:$I$235,G$1,FALSE)</f>
        <v>2</v>
      </c>
      <c r="H24" s="3">
        <f>VLOOKUP($B24,'BEACHES &amp; DUNES'!$B$127:$I$235,H$1,FALSE)</f>
        <v>2</v>
      </c>
      <c r="I24" s="3">
        <f>VLOOKUP($B24,'BEACHES &amp; DUNES'!$B$127:$I$235,I$1,FALSE)</f>
        <v>2</v>
      </c>
      <c r="J24" s="3">
        <f>VLOOKUP($B24,'BEACHES &amp; DUNES'!$B$127:$I$235,J$1,FALSE)</f>
        <v>2</v>
      </c>
      <c r="K24" s="3">
        <f>VLOOKUP($B24,'BEACHES &amp; DUNES'!$B$127:$I$235,K$1,FALSE)</f>
        <v>2</v>
      </c>
      <c r="L24" s="3">
        <f>VLOOKUP($B24,'BEACHES &amp; DUNES'!$B$127:$I$235,L$1,FALSE)</f>
        <v>2</v>
      </c>
    </row>
    <row r="25" spans="1:12" ht="13.2">
      <c r="A25">
        <f t="shared" si="1"/>
        <v>3</v>
      </c>
      <c r="B25" t="str">
        <f>VLOOKUP(A25,ACTIVITIES!$B$2:$C$110,2,FALSE)</f>
        <v>Install cables and trench excavation</v>
      </c>
      <c r="C25" s="1">
        <v>3</v>
      </c>
      <c r="D25" s="1" t="str">
        <f>VLOOKUP(C25,HABITATS!$F$2:$G$13,2,FALSE)</f>
        <v>Tidal flats &amp; Rocky Intertidal</v>
      </c>
      <c r="E25" s="1" t="str">
        <f t="shared" si="0"/>
        <v>Tidal flats &amp; Rocky IntertidalInstall cables and trench excavation</v>
      </c>
      <c r="F25" s="3">
        <f>VLOOKUP($B25,'TIDAL FLATS &amp; ROCKY INTERTIDAL'!$B$127:$I$235,F$1,FALSE)</f>
        <v>0</v>
      </c>
      <c r="G25" s="3">
        <f>VLOOKUP($B25,'TIDAL FLATS &amp; ROCKY INTERTIDAL'!$B$127:$I$235,G$1,FALSE)</f>
        <v>2</v>
      </c>
      <c r="H25" s="3">
        <f>VLOOKUP($B25,'TIDAL FLATS &amp; ROCKY INTERTIDAL'!$B$127:$I$235,H$1,FALSE)</f>
        <v>0</v>
      </c>
      <c r="I25" s="3">
        <f>VLOOKUP($B25,'TIDAL FLATS &amp; ROCKY INTERTIDAL'!$B$127:$I$235,I$1,FALSE)</f>
        <v>0</v>
      </c>
      <c r="J25" s="3">
        <f>VLOOKUP($B25,'TIDAL FLATS &amp; ROCKY INTERTIDAL'!$B$127:$I$235,J$1,FALSE)</f>
        <v>1</v>
      </c>
      <c r="K25" s="3">
        <f>VLOOKUP($B25,'TIDAL FLATS &amp; ROCKY INTERTIDAL'!$B$127:$I$235,K$1,FALSE)</f>
        <v>2</v>
      </c>
      <c r="L25" s="3">
        <f>VLOOKUP($B25,'TIDAL FLATS &amp; ROCKY INTERTIDAL'!$B$127:$I$235,L$1,FALSE)</f>
        <v>2</v>
      </c>
    </row>
    <row r="26" spans="1:12" ht="13.2">
      <c r="A26">
        <f t="shared" si="1"/>
        <v>3</v>
      </c>
      <c r="B26" t="str">
        <f>VLOOKUP(A26,ACTIVITIES!$B$2:$C$110,2,FALSE)</f>
        <v>Install cables and trench excavation</v>
      </c>
      <c r="C26" s="1">
        <v>4</v>
      </c>
      <c r="D26" s="1" t="str">
        <f>VLOOKUP(C26,HABITATS!$F$2:$G$13,2,FALSE)</f>
        <v>Marshes</v>
      </c>
      <c r="E26" s="1" t="str">
        <f t="shared" si="0"/>
        <v>MarshesInstall cables and trench excavation</v>
      </c>
      <c r="F26" s="3">
        <f>VLOOKUP($B26,MARSHES!$B$127:$I$235,F$1,FALSE)</f>
        <v>0</v>
      </c>
      <c r="G26" s="3">
        <f>VLOOKUP($B26,MARSHES!$B$127:$I$235,G$1,FALSE)</f>
        <v>2</v>
      </c>
      <c r="H26" s="3">
        <f>VLOOKUP($B26,MARSHES!$B$127:$I$235,H$1,FALSE)</f>
        <v>0</v>
      </c>
      <c r="I26" s="3">
        <f>VLOOKUP($B26,MARSHES!$B$127:$I$235,I$1,FALSE)</f>
        <v>0</v>
      </c>
      <c r="J26" s="3">
        <f>VLOOKUP($B26,MARSHES!$B$127:$I$235,J$1,FALSE)</f>
        <v>1</v>
      </c>
      <c r="K26" s="3">
        <f>VLOOKUP($B26,MARSHES!$B$127:$I$235,K$1,FALSE)</f>
        <v>2</v>
      </c>
      <c r="L26" s="3">
        <f>VLOOKUP($B26,MARSHES!$B$127:$I$235,L$1,FALSE)</f>
        <v>2</v>
      </c>
    </row>
    <row r="27" spans="1:12" ht="13.2">
      <c r="A27">
        <f t="shared" si="1"/>
        <v>3</v>
      </c>
      <c r="B27" t="str">
        <f>VLOOKUP(A27,ACTIVITIES!$B$2:$C$110,2,FALSE)</f>
        <v>Install cables and trench excavation</v>
      </c>
      <c r="C27" s="1">
        <v>5</v>
      </c>
      <c r="D27" s="1" t="str">
        <f>VLOOKUP(C27,HABITATS!$F$2:$G$13,2,FALSE)</f>
        <v>Submersed Habitats</v>
      </c>
      <c r="E27" s="1" t="str">
        <f t="shared" si="0"/>
        <v>Submersed HabitatsInstall cables and trench excavation</v>
      </c>
      <c r="F27" s="3">
        <f>VLOOKUP($B27,'SUBMERSED HABITATS'!$B$127:$I$235,F$1,FALSE)</f>
        <v>0</v>
      </c>
      <c r="G27" s="3">
        <f>VLOOKUP($B27,'SUBMERSED HABITATS'!$B$127:$I$235,G$1,FALSE)</f>
        <v>2</v>
      </c>
      <c r="H27" s="3">
        <f>VLOOKUP($B27,'SUBMERSED HABITATS'!$B$127:$I$235,H$1,FALSE)</f>
        <v>0</v>
      </c>
      <c r="I27" s="3">
        <f>VLOOKUP($B27,'SUBMERSED HABITATS'!$B$127:$I$235,I$1,FALSE)</f>
        <v>0</v>
      </c>
      <c r="J27" s="3">
        <f>VLOOKUP($B27,'SUBMERSED HABITATS'!$B$127:$I$235,J$1,FALSE)</f>
        <v>1</v>
      </c>
      <c r="K27" s="3">
        <f>VLOOKUP($B27,'SUBMERSED HABITATS'!$B$127:$I$235,K$1,FALSE)</f>
        <v>2</v>
      </c>
      <c r="L27" s="3">
        <f>VLOOKUP($B27,'SUBMERSED HABITATS'!$B$127:$I$235,L$1,FALSE)</f>
        <v>2</v>
      </c>
    </row>
    <row r="28" spans="1:12" ht="13.2">
      <c r="A28">
        <f t="shared" si="1"/>
        <v>3</v>
      </c>
      <c r="B28" t="str">
        <f>VLOOKUP(A28,ACTIVITIES!$B$2:$C$110,2,FALSE)</f>
        <v>Install cables and trench excavation</v>
      </c>
      <c r="C28" s="1">
        <v>6</v>
      </c>
      <c r="D28" s="1" t="str">
        <f>VLOOKUP(C28,HABITATS!$F$2:$G$13,2,FALSE)</f>
        <v>HABITATS COMPLEX 6</v>
      </c>
      <c r="E28" s="1" t="str">
        <f t="shared" si="0"/>
        <v>HABITATS COMPLEX 6Install cables and trench excavation</v>
      </c>
      <c r="F28" s="3">
        <f>VLOOKUP($B28,'HABITATS COMPLEX 6'!$B$127:$I$235,F$1,FALSE)</f>
        <v>0</v>
      </c>
      <c r="G28" s="3">
        <f>VLOOKUP($B28,'HABITATS COMPLEX 6'!$B$127:$I$235,G$1,FALSE)</f>
        <v>0</v>
      </c>
      <c r="H28" s="3">
        <f>VLOOKUP($B28,'HABITATS COMPLEX 6'!$B$127:$I$235,H$1,FALSE)</f>
        <v>0</v>
      </c>
      <c r="I28" s="3">
        <f>VLOOKUP($B28,'HABITATS COMPLEX 6'!$B$127:$I$235,I$1,FALSE)</f>
        <v>0</v>
      </c>
      <c r="J28" s="3">
        <f>VLOOKUP($B28,'HABITATS COMPLEX 6'!$B$127:$I$235,J$1,FALSE)</f>
        <v>0</v>
      </c>
      <c r="K28" s="3">
        <f>VLOOKUP($B28,'HABITATS COMPLEX 6'!$B$127:$I$235,K$1,FALSE)</f>
        <v>0</v>
      </c>
      <c r="L28" s="3" t="str">
        <f>VLOOKUP($B28,'HABITATS COMPLEX 6'!$B$127:$I$235,L$1,FALSE)</f>
        <v/>
      </c>
    </row>
    <row r="29" spans="1:12" ht="13.2">
      <c r="A29">
        <f t="shared" si="1"/>
        <v>3</v>
      </c>
      <c r="B29" t="str">
        <f>VLOOKUP(A29,ACTIVITIES!$B$2:$C$110,2,FALSE)</f>
        <v>Install cables and trench excavation</v>
      </c>
      <c r="C29" s="1">
        <v>7</v>
      </c>
      <c r="D29" s="1" t="str">
        <f>VLOOKUP(C29,HABITATS!$F$2:$G$13,2,FALSE)</f>
        <v>HABITATS COMPLEX 7</v>
      </c>
      <c r="E29" s="1" t="str">
        <f t="shared" si="0"/>
        <v>HABITATS COMPLEX 7Install cables and trench excavation</v>
      </c>
      <c r="F29" s="3">
        <f>VLOOKUP($B29,'HABITATS COMPLEX 7'!$B$127:$I$235,F$1,FALSE)</f>
        <v>0</v>
      </c>
      <c r="G29" s="3">
        <f>VLOOKUP($B29,'HABITATS COMPLEX 7'!$B$127:$I$235,G$1,FALSE)</f>
        <v>0</v>
      </c>
      <c r="H29" s="3">
        <f>VLOOKUP($B29,'HABITATS COMPLEX 7'!$B$127:$I$235,H$1,FALSE)</f>
        <v>0</v>
      </c>
      <c r="I29" s="3">
        <f>VLOOKUP($B29,'HABITATS COMPLEX 7'!$B$127:$I$235,I$1,FALSE)</f>
        <v>0</v>
      </c>
      <c r="J29" s="3">
        <f>VLOOKUP($B29,'HABITATS COMPLEX 7'!$B$127:$I$235,J$1,FALSE)</f>
        <v>0</v>
      </c>
      <c r="K29" s="3">
        <f>VLOOKUP($B29,'HABITATS COMPLEX 7'!$B$127:$I$235,K$1,FALSE)</f>
        <v>0</v>
      </c>
      <c r="L29" s="3" t="str">
        <f>VLOOKUP($B29,'HABITATS COMPLEX 7'!$B$127:$I$235,L$1,FALSE)</f>
        <v/>
      </c>
    </row>
    <row r="30" spans="1:12" ht="13.2">
      <c r="A30">
        <f t="shared" si="1"/>
        <v>3</v>
      </c>
      <c r="B30" t="str">
        <f>VLOOKUP(A30,ACTIVITIES!$B$2:$C$110,2,FALSE)</f>
        <v>Install cables and trench excavation</v>
      </c>
      <c r="C30" s="1">
        <v>8</v>
      </c>
      <c r="D30" s="1" t="str">
        <f>VLOOKUP(C30,HABITATS!$F$2:$G$13,2,FALSE)</f>
        <v>HABITATS COMPLEX 8</v>
      </c>
      <c r="E30" s="1" t="str">
        <f t="shared" si="0"/>
        <v>HABITATS COMPLEX 8Install cables and trench excavation</v>
      </c>
      <c r="F30" s="3">
        <f>VLOOKUP($B30,'HABITATS COMPLEX 8'!$B$127:$I$235,F$1,FALSE)</f>
        <v>0</v>
      </c>
      <c r="G30" s="3">
        <f>VLOOKUP($B30,'HABITATS COMPLEX 8'!$B$127:$I$235,G$1,FALSE)</f>
        <v>0</v>
      </c>
      <c r="H30" s="3">
        <f>VLOOKUP($B30,'HABITATS COMPLEX 8'!$B$127:$I$235,H$1,FALSE)</f>
        <v>0</v>
      </c>
      <c r="I30" s="3">
        <f>VLOOKUP($B30,'HABITATS COMPLEX 8'!$B$127:$I$235,I$1,FALSE)</f>
        <v>0</v>
      </c>
      <c r="J30" s="3">
        <f>VLOOKUP($B30,'HABITATS COMPLEX 8'!$B$127:$I$235,J$1,FALSE)</f>
        <v>0</v>
      </c>
      <c r="K30" s="3">
        <f>VLOOKUP($B30,'HABITATS COMPLEX 8'!$B$127:$I$235,K$1,FALSE)</f>
        <v>0</v>
      </c>
      <c r="L30" s="3" t="str">
        <f>VLOOKUP($B30,'HABITATS COMPLEX 8'!$B$127:$I$235,L$1,FALSE)</f>
        <v/>
      </c>
    </row>
    <row r="31" spans="1:12" ht="13.2">
      <c r="A31">
        <f t="shared" si="1"/>
        <v>3</v>
      </c>
      <c r="B31" t="str">
        <f>VLOOKUP(A31,ACTIVITIES!$B$2:$C$110,2,FALSE)</f>
        <v>Install cables and trench excavation</v>
      </c>
      <c r="C31" s="1">
        <v>9</v>
      </c>
      <c r="D31" s="1" t="str">
        <f>VLOOKUP(C31,HABITATS!$F$2:$G$13,2,FALSE)</f>
        <v>HABITATS COMPLEX 9</v>
      </c>
      <c r="E31" s="1" t="str">
        <f t="shared" si="0"/>
        <v>HABITATS COMPLEX 9Install cables and trench excavation</v>
      </c>
      <c r="F31" s="3">
        <f>VLOOKUP($B31,'HABITATS COMPLEX 9'!$B$127:$I$235,F$1,FALSE)</f>
        <v>0</v>
      </c>
      <c r="G31" s="3">
        <f>VLOOKUP($B31,'HABITATS COMPLEX 9'!$B$127:$I$235,G$1,FALSE)</f>
        <v>0</v>
      </c>
      <c r="H31" s="3">
        <f>VLOOKUP($B31,'HABITATS COMPLEX 9'!$B$127:$I$235,H$1,FALSE)</f>
        <v>0</v>
      </c>
      <c r="I31" s="3">
        <f>VLOOKUP($B31,'HABITATS COMPLEX 9'!$B$127:$I$235,I$1,FALSE)</f>
        <v>0</v>
      </c>
      <c r="J31" s="3">
        <f>VLOOKUP($B31,'HABITATS COMPLEX 9'!$B$127:$I$235,J$1,FALSE)</f>
        <v>0</v>
      </c>
      <c r="K31" s="3">
        <f>VLOOKUP($B31,'HABITATS COMPLEX 9'!$B$127:$I$235,K$1,FALSE)</f>
        <v>0</v>
      </c>
      <c r="L31" s="3" t="str">
        <f>VLOOKUP($B31,'HABITATS COMPLEX 9'!$B$127:$I$235,L$1,FALSE)</f>
        <v/>
      </c>
    </row>
    <row r="32" spans="1:12" ht="13.2">
      <c r="A32">
        <f t="shared" si="1"/>
        <v>3</v>
      </c>
      <c r="B32" t="str">
        <f>VLOOKUP(A32,ACTIVITIES!$B$2:$C$110,2,FALSE)</f>
        <v>Install cables and trench excavation</v>
      </c>
      <c r="C32" s="1">
        <v>10</v>
      </c>
      <c r="D32" s="1" t="str">
        <f>VLOOKUP(C32,HABITATS!$F$2:$G$13,2,FALSE)</f>
        <v>HABITATS COMPLEX 10</v>
      </c>
      <c r="E32" s="1" t="str">
        <f t="shared" si="0"/>
        <v>HABITATS COMPLEX 10Install cables and trench excavation</v>
      </c>
      <c r="F32" s="3">
        <f>VLOOKUP($B32,'HABITATS COMPLEX 10'!$B$127:$I$235,F$1,FALSE)</f>
        <v>0</v>
      </c>
      <c r="G32" s="3">
        <f>VLOOKUP($B32,'HABITATS COMPLEX 10'!$B$127:$I$235,G$1,FALSE)</f>
        <v>0</v>
      </c>
      <c r="H32" s="3">
        <f>VLOOKUP($B32,'HABITATS COMPLEX 10'!$B$127:$I$235,H$1,FALSE)</f>
        <v>0</v>
      </c>
      <c r="I32" s="3">
        <f>VLOOKUP($B32,'HABITATS COMPLEX 10'!$B$127:$I$235,I$1,FALSE)</f>
        <v>0</v>
      </c>
      <c r="J32" s="3">
        <f>VLOOKUP($B32,'HABITATS COMPLEX 10'!$B$127:$I$235,J$1,FALSE)</f>
        <v>0</v>
      </c>
      <c r="K32" s="3">
        <f>VLOOKUP($B32,'HABITATS COMPLEX 10'!$B$127:$I$235,K$1,FALSE)</f>
        <v>0</v>
      </c>
      <c r="L32" s="3" t="str">
        <f>VLOOKUP($B32,'HABITATS COMPLEX 10'!$B$127:$I$235,L$1,FALSE)</f>
        <v/>
      </c>
    </row>
    <row r="33" spans="1:12" ht="13.2">
      <c r="A33">
        <f t="shared" si="1"/>
        <v>4</v>
      </c>
      <c r="B33" t="str">
        <f>VLOOKUP(A33,ACTIVITIES!$B$2:$C$110,2,FALSE)</f>
        <v>Install onshore cable ROW construction</v>
      </c>
      <c r="C33" s="1">
        <v>1</v>
      </c>
      <c r="D33" s="1" t="str">
        <f>VLOOKUP(C33,HABITATS!$F$2:$G$13,2,FALSE)</f>
        <v>Coastal Uplands</v>
      </c>
      <c r="E33" s="1" t="str">
        <f t="shared" si="0"/>
        <v>Coastal UplandsInstall onshore cable ROW construction</v>
      </c>
      <c r="F33" s="3">
        <f>VLOOKUP($B33,'COASTAL UPLANDS'!$B$127:$I$235,F$1,FALSE)</f>
        <v>2</v>
      </c>
      <c r="G33" s="3">
        <f>VLOOKUP($B33,'COASTAL UPLANDS'!$B$127:$I$235,G$1,FALSE)</f>
        <v>2</v>
      </c>
      <c r="H33" s="3">
        <f>VLOOKUP($B33,'COASTAL UPLANDS'!$B$127:$I$235,H$1,FALSE)</f>
        <v>2</v>
      </c>
      <c r="I33" s="3">
        <f>VLOOKUP($B33,'COASTAL UPLANDS'!$B$127:$I$235,I$1,FALSE)</f>
        <v>2</v>
      </c>
      <c r="J33" s="3">
        <f>VLOOKUP($B33,'COASTAL UPLANDS'!$B$127:$I$235,J$1,FALSE)</f>
        <v>2</v>
      </c>
      <c r="K33" s="3">
        <f>VLOOKUP($B33,'COASTAL UPLANDS'!$B$127:$I$235,K$1,FALSE)</f>
        <v>2</v>
      </c>
      <c r="L33" s="3">
        <f>VLOOKUP($B33,'COASTAL UPLANDS'!$B$127:$I$235,L$1,FALSE)</f>
        <v>2</v>
      </c>
    </row>
    <row r="34" spans="1:12" ht="13.2">
      <c r="A34">
        <f t="shared" si="1"/>
        <v>4</v>
      </c>
      <c r="B34" t="str">
        <f>VLOOKUP(A34,ACTIVITIES!$B$2:$C$110,2,FALSE)</f>
        <v>Install onshore cable ROW construction</v>
      </c>
      <c r="C34" s="1">
        <v>2</v>
      </c>
      <c r="D34" s="1" t="str">
        <f>VLOOKUP(C34,HABITATS!$F$2:$G$13,2,FALSE)</f>
        <v>Beaches &amp; Dunes</v>
      </c>
      <c r="E34" s="1" t="str">
        <f t="shared" si="0"/>
        <v>Beaches &amp; DunesInstall onshore cable ROW construction</v>
      </c>
      <c r="F34" s="3">
        <f>VLOOKUP($B34,'BEACHES &amp; DUNES'!$B$127:$I$235,F$1,FALSE)</f>
        <v>2</v>
      </c>
      <c r="G34" s="3">
        <f>VLOOKUP($B34,'BEACHES &amp; DUNES'!$B$127:$I$235,G$1,FALSE)</f>
        <v>2</v>
      </c>
      <c r="H34" s="3">
        <f>VLOOKUP($B34,'BEACHES &amp; DUNES'!$B$127:$I$235,H$1,FALSE)</f>
        <v>2</v>
      </c>
      <c r="I34" s="3">
        <f>VLOOKUP($B34,'BEACHES &amp; DUNES'!$B$127:$I$235,I$1,FALSE)</f>
        <v>2</v>
      </c>
      <c r="J34" s="3">
        <f>VLOOKUP($B34,'BEACHES &amp; DUNES'!$B$127:$I$235,J$1,FALSE)</f>
        <v>2</v>
      </c>
      <c r="K34" s="3">
        <f>VLOOKUP($B34,'BEACHES &amp; DUNES'!$B$127:$I$235,K$1,FALSE)</f>
        <v>2</v>
      </c>
      <c r="L34" s="3">
        <f>VLOOKUP($B34,'BEACHES &amp; DUNES'!$B$127:$I$235,L$1,FALSE)</f>
        <v>2</v>
      </c>
    </row>
    <row r="35" spans="1:12" ht="13.2">
      <c r="A35">
        <f t="shared" si="1"/>
        <v>4</v>
      </c>
      <c r="B35" t="str">
        <f>VLOOKUP(A35,ACTIVITIES!$B$2:$C$110,2,FALSE)</f>
        <v>Install onshore cable ROW construction</v>
      </c>
      <c r="C35" s="1">
        <v>3</v>
      </c>
      <c r="D35" s="1" t="str">
        <f>VLOOKUP(C35,HABITATS!$F$2:$G$13,2,FALSE)</f>
        <v>Tidal flats &amp; Rocky Intertidal</v>
      </c>
      <c r="E35" s="1" t="str">
        <f t="shared" si="0"/>
        <v>Tidal flats &amp; Rocky IntertidalInstall onshore cable ROW construction</v>
      </c>
      <c r="F35" s="3">
        <f>VLOOKUP($B35,'TIDAL FLATS &amp; ROCKY INTERTIDAL'!$B$127:$I$235,F$1,FALSE)</f>
        <v>0</v>
      </c>
      <c r="G35" s="3">
        <f>VLOOKUP($B35,'TIDAL FLATS &amp; ROCKY INTERTIDAL'!$B$127:$I$235,G$1,FALSE)</f>
        <v>2</v>
      </c>
      <c r="H35" s="3">
        <f>VLOOKUP($B35,'TIDAL FLATS &amp; ROCKY INTERTIDAL'!$B$127:$I$235,H$1,FALSE)</f>
        <v>0</v>
      </c>
      <c r="I35" s="3">
        <f>VLOOKUP($B35,'TIDAL FLATS &amp; ROCKY INTERTIDAL'!$B$127:$I$235,I$1,FALSE)</f>
        <v>0</v>
      </c>
      <c r="J35" s="3">
        <f>VLOOKUP($B35,'TIDAL FLATS &amp; ROCKY INTERTIDAL'!$B$127:$I$235,J$1,FALSE)</f>
        <v>1</v>
      </c>
      <c r="K35" s="3">
        <f>VLOOKUP($B35,'TIDAL FLATS &amp; ROCKY INTERTIDAL'!$B$127:$I$235,K$1,FALSE)</f>
        <v>2</v>
      </c>
      <c r="L35" s="3">
        <f>VLOOKUP($B35,'TIDAL FLATS &amp; ROCKY INTERTIDAL'!$B$127:$I$235,L$1,FALSE)</f>
        <v>2</v>
      </c>
    </row>
    <row r="36" spans="1:12" ht="13.2">
      <c r="A36">
        <f t="shared" si="1"/>
        <v>4</v>
      </c>
      <c r="B36" t="str">
        <f>VLOOKUP(A36,ACTIVITIES!$B$2:$C$110,2,FALSE)</f>
        <v>Install onshore cable ROW construction</v>
      </c>
      <c r="C36" s="1">
        <v>4</v>
      </c>
      <c r="D36" s="1" t="str">
        <f>VLOOKUP(C36,HABITATS!$F$2:$G$13,2,FALSE)</f>
        <v>Marshes</v>
      </c>
      <c r="E36" s="1" t="str">
        <f t="shared" si="0"/>
        <v>MarshesInstall onshore cable ROW construction</v>
      </c>
      <c r="F36" s="3">
        <f>VLOOKUP($B36,MARSHES!$B$127:$I$235,F$1,FALSE)</f>
        <v>0</v>
      </c>
      <c r="G36" s="3">
        <f>VLOOKUP($B36,MARSHES!$B$127:$I$235,G$1,FALSE)</f>
        <v>2</v>
      </c>
      <c r="H36" s="3">
        <f>VLOOKUP($B36,MARSHES!$B$127:$I$235,H$1,FALSE)</f>
        <v>0</v>
      </c>
      <c r="I36" s="3">
        <f>VLOOKUP($B36,MARSHES!$B$127:$I$235,I$1,FALSE)</f>
        <v>0</v>
      </c>
      <c r="J36" s="3">
        <f>VLOOKUP($B36,MARSHES!$B$127:$I$235,J$1,FALSE)</f>
        <v>1</v>
      </c>
      <c r="K36" s="3">
        <f>VLOOKUP($B36,MARSHES!$B$127:$I$235,K$1,FALSE)</f>
        <v>2</v>
      </c>
      <c r="L36" s="3">
        <f>VLOOKUP($B36,MARSHES!$B$127:$I$235,L$1,FALSE)</f>
        <v>2</v>
      </c>
    </row>
    <row r="37" spans="1:12" ht="13.2">
      <c r="A37">
        <f t="shared" si="1"/>
        <v>4</v>
      </c>
      <c r="B37" t="str">
        <f>VLOOKUP(A37,ACTIVITIES!$B$2:$C$110,2,FALSE)</f>
        <v>Install onshore cable ROW construction</v>
      </c>
      <c r="C37" s="1">
        <v>5</v>
      </c>
      <c r="D37" s="1" t="str">
        <f>VLOOKUP(C37,HABITATS!$F$2:$G$13,2,FALSE)</f>
        <v>Submersed Habitats</v>
      </c>
      <c r="E37" s="1" t="str">
        <f t="shared" si="0"/>
        <v>Submersed HabitatsInstall onshore cable ROW construction</v>
      </c>
      <c r="F37" s="3">
        <f>VLOOKUP($B37,'SUBMERSED HABITATS'!$B$127:$I$235,F$1,FALSE)</f>
        <v>0</v>
      </c>
      <c r="G37" s="3">
        <f>VLOOKUP($B37,'SUBMERSED HABITATS'!$B$127:$I$235,G$1,FALSE)</f>
        <v>2</v>
      </c>
      <c r="H37" s="3">
        <f>VLOOKUP($B37,'SUBMERSED HABITATS'!$B$127:$I$235,H$1,FALSE)</f>
        <v>0</v>
      </c>
      <c r="I37" s="3">
        <f>VLOOKUP($B37,'SUBMERSED HABITATS'!$B$127:$I$235,I$1,FALSE)</f>
        <v>0</v>
      </c>
      <c r="J37" s="3">
        <f>VLOOKUP($B37,'SUBMERSED HABITATS'!$B$127:$I$235,J$1,FALSE)</f>
        <v>1</v>
      </c>
      <c r="K37" s="3">
        <f>VLOOKUP($B37,'SUBMERSED HABITATS'!$B$127:$I$235,K$1,FALSE)</f>
        <v>2</v>
      </c>
      <c r="L37" s="3">
        <f>VLOOKUP($B37,'SUBMERSED HABITATS'!$B$127:$I$235,L$1,FALSE)</f>
        <v>2</v>
      </c>
    </row>
    <row r="38" spans="1:12" ht="13.2">
      <c r="A38">
        <f t="shared" si="1"/>
        <v>4</v>
      </c>
      <c r="B38" t="str">
        <f>VLOOKUP(A38,ACTIVITIES!$B$2:$C$110,2,FALSE)</f>
        <v>Install onshore cable ROW construction</v>
      </c>
      <c r="C38" s="1">
        <v>6</v>
      </c>
      <c r="D38" s="1" t="str">
        <f>VLOOKUP(C38,HABITATS!$F$2:$G$13,2,FALSE)</f>
        <v>HABITATS COMPLEX 6</v>
      </c>
      <c r="E38" s="1" t="str">
        <f t="shared" si="0"/>
        <v>HABITATS COMPLEX 6Install onshore cable ROW construction</v>
      </c>
      <c r="F38" s="3">
        <f>VLOOKUP($B38,'HABITATS COMPLEX 6'!$B$127:$I$235,F$1,FALSE)</f>
        <v>0</v>
      </c>
      <c r="G38" s="3">
        <f>VLOOKUP($B38,'HABITATS COMPLEX 6'!$B$127:$I$235,G$1,FALSE)</f>
        <v>0</v>
      </c>
      <c r="H38" s="3">
        <f>VLOOKUP($B38,'HABITATS COMPLEX 6'!$B$127:$I$235,H$1,FALSE)</f>
        <v>0</v>
      </c>
      <c r="I38" s="3">
        <f>VLOOKUP($B38,'HABITATS COMPLEX 6'!$B$127:$I$235,I$1,FALSE)</f>
        <v>0</v>
      </c>
      <c r="J38" s="3">
        <f>VLOOKUP($B38,'HABITATS COMPLEX 6'!$B$127:$I$235,J$1,FALSE)</f>
        <v>0</v>
      </c>
      <c r="K38" s="3">
        <f>VLOOKUP($B38,'HABITATS COMPLEX 6'!$B$127:$I$235,K$1,FALSE)</f>
        <v>0</v>
      </c>
      <c r="L38" s="3" t="str">
        <f>VLOOKUP($B38,'HABITATS COMPLEX 6'!$B$127:$I$235,L$1,FALSE)</f>
        <v/>
      </c>
    </row>
    <row r="39" spans="1:12" ht="13.2">
      <c r="A39">
        <f t="shared" si="1"/>
        <v>4</v>
      </c>
      <c r="B39" t="str">
        <f>VLOOKUP(A39,ACTIVITIES!$B$2:$C$110,2,FALSE)</f>
        <v>Install onshore cable ROW construction</v>
      </c>
      <c r="C39" s="1">
        <v>7</v>
      </c>
      <c r="D39" s="1" t="str">
        <f>VLOOKUP(C39,HABITATS!$F$2:$G$13,2,FALSE)</f>
        <v>HABITATS COMPLEX 7</v>
      </c>
      <c r="E39" s="1" t="str">
        <f t="shared" si="0"/>
        <v>HABITATS COMPLEX 7Install onshore cable ROW construction</v>
      </c>
      <c r="F39" s="3">
        <f>VLOOKUP($B39,'HABITATS COMPLEX 7'!$B$127:$I$235,F$1,FALSE)</f>
        <v>0</v>
      </c>
      <c r="G39" s="3">
        <f>VLOOKUP($B39,'HABITATS COMPLEX 7'!$B$127:$I$235,G$1,FALSE)</f>
        <v>0</v>
      </c>
      <c r="H39" s="3">
        <f>VLOOKUP($B39,'HABITATS COMPLEX 7'!$B$127:$I$235,H$1,FALSE)</f>
        <v>0</v>
      </c>
      <c r="I39" s="3">
        <f>VLOOKUP($B39,'HABITATS COMPLEX 7'!$B$127:$I$235,I$1,FALSE)</f>
        <v>0</v>
      </c>
      <c r="J39" s="3">
        <f>VLOOKUP($B39,'HABITATS COMPLEX 7'!$B$127:$I$235,J$1,FALSE)</f>
        <v>0</v>
      </c>
      <c r="K39" s="3">
        <f>VLOOKUP($B39,'HABITATS COMPLEX 7'!$B$127:$I$235,K$1,FALSE)</f>
        <v>0</v>
      </c>
      <c r="L39" s="3" t="str">
        <f>VLOOKUP($B39,'HABITATS COMPLEX 7'!$B$127:$I$235,L$1,FALSE)</f>
        <v/>
      </c>
    </row>
    <row r="40" spans="1:12" ht="13.2">
      <c r="A40">
        <f t="shared" si="1"/>
        <v>4</v>
      </c>
      <c r="B40" t="str">
        <f>VLOOKUP(A40,ACTIVITIES!$B$2:$C$110,2,FALSE)</f>
        <v>Install onshore cable ROW construction</v>
      </c>
      <c r="C40" s="1">
        <v>8</v>
      </c>
      <c r="D40" s="1" t="str">
        <f>VLOOKUP(C40,HABITATS!$F$2:$G$13,2,FALSE)</f>
        <v>HABITATS COMPLEX 8</v>
      </c>
      <c r="E40" s="1" t="str">
        <f t="shared" si="0"/>
        <v>HABITATS COMPLEX 8Install onshore cable ROW construction</v>
      </c>
      <c r="F40" s="3">
        <f>VLOOKUP($B40,'HABITATS COMPLEX 8'!$B$127:$I$235,F$1,FALSE)</f>
        <v>0</v>
      </c>
      <c r="G40" s="3">
        <f>VLOOKUP($B40,'HABITATS COMPLEX 8'!$B$127:$I$235,G$1,FALSE)</f>
        <v>0</v>
      </c>
      <c r="H40" s="3">
        <f>VLOOKUP($B40,'HABITATS COMPLEX 8'!$B$127:$I$235,H$1,FALSE)</f>
        <v>0</v>
      </c>
      <c r="I40" s="3">
        <f>VLOOKUP($B40,'HABITATS COMPLEX 8'!$B$127:$I$235,I$1,FALSE)</f>
        <v>0</v>
      </c>
      <c r="J40" s="3">
        <f>VLOOKUP($B40,'HABITATS COMPLEX 8'!$B$127:$I$235,J$1,FALSE)</f>
        <v>0</v>
      </c>
      <c r="K40" s="3">
        <f>VLOOKUP($B40,'HABITATS COMPLEX 8'!$B$127:$I$235,K$1,FALSE)</f>
        <v>0</v>
      </c>
      <c r="L40" s="3" t="str">
        <f>VLOOKUP($B40,'HABITATS COMPLEX 8'!$B$127:$I$235,L$1,FALSE)</f>
        <v/>
      </c>
    </row>
    <row r="41" spans="1:12" ht="13.2">
      <c r="A41">
        <f t="shared" si="1"/>
        <v>4</v>
      </c>
      <c r="B41" t="str">
        <f>VLOOKUP(A41,ACTIVITIES!$B$2:$C$110,2,FALSE)</f>
        <v>Install onshore cable ROW construction</v>
      </c>
      <c r="C41" s="1">
        <v>9</v>
      </c>
      <c r="D41" s="1" t="str">
        <f>VLOOKUP(C41,HABITATS!$F$2:$G$13,2,FALSE)</f>
        <v>HABITATS COMPLEX 9</v>
      </c>
      <c r="E41" s="1" t="str">
        <f t="shared" si="0"/>
        <v>HABITATS COMPLEX 9Install onshore cable ROW construction</v>
      </c>
      <c r="F41" s="3">
        <f>VLOOKUP($B41,'HABITATS COMPLEX 9'!$B$127:$I$235,F$1,FALSE)</f>
        <v>0</v>
      </c>
      <c r="G41" s="3">
        <f>VLOOKUP($B41,'HABITATS COMPLEX 9'!$B$127:$I$235,G$1,FALSE)</f>
        <v>0</v>
      </c>
      <c r="H41" s="3">
        <f>VLOOKUP($B41,'HABITATS COMPLEX 9'!$B$127:$I$235,H$1,FALSE)</f>
        <v>0</v>
      </c>
      <c r="I41" s="3">
        <f>VLOOKUP($B41,'HABITATS COMPLEX 9'!$B$127:$I$235,I$1,FALSE)</f>
        <v>0</v>
      </c>
      <c r="J41" s="3">
        <f>VLOOKUP($B41,'HABITATS COMPLEX 9'!$B$127:$I$235,J$1,FALSE)</f>
        <v>0</v>
      </c>
      <c r="K41" s="3">
        <f>VLOOKUP($B41,'HABITATS COMPLEX 9'!$B$127:$I$235,K$1,FALSE)</f>
        <v>0</v>
      </c>
      <c r="L41" s="3" t="str">
        <f>VLOOKUP($B41,'HABITATS COMPLEX 9'!$B$127:$I$235,L$1,FALSE)</f>
        <v/>
      </c>
    </row>
    <row r="42" spans="1:12" ht="13.2">
      <c r="A42">
        <f t="shared" si="1"/>
        <v>4</v>
      </c>
      <c r="B42" t="str">
        <f>VLOOKUP(A42,ACTIVITIES!$B$2:$C$110,2,FALSE)</f>
        <v>Install onshore cable ROW construction</v>
      </c>
      <c r="C42" s="1">
        <v>10</v>
      </c>
      <c r="D42" s="1" t="str">
        <f>VLOOKUP(C42,HABITATS!$F$2:$G$13,2,FALSE)</f>
        <v>HABITATS COMPLEX 10</v>
      </c>
      <c r="E42" s="1" t="str">
        <f t="shared" si="0"/>
        <v>HABITATS COMPLEX 10Install onshore cable ROW construction</v>
      </c>
      <c r="F42" s="3">
        <f>VLOOKUP($B42,'HABITATS COMPLEX 10'!$B$127:$I$235,F$1,FALSE)</f>
        <v>0</v>
      </c>
      <c r="G42" s="3">
        <f>VLOOKUP($B42,'HABITATS COMPLEX 10'!$B$127:$I$235,G$1,FALSE)</f>
        <v>0</v>
      </c>
      <c r="H42" s="3">
        <f>VLOOKUP($B42,'HABITATS COMPLEX 10'!$B$127:$I$235,H$1,FALSE)</f>
        <v>0</v>
      </c>
      <c r="I42" s="3">
        <f>VLOOKUP($B42,'HABITATS COMPLEX 10'!$B$127:$I$235,I$1,FALSE)</f>
        <v>0</v>
      </c>
      <c r="J42" s="3">
        <f>VLOOKUP($B42,'HABITATS COMPLEX 10'!$B$127:$I$235,J$1,FALSE)</f>
        <v>0</v>
      </c>
      <c r="K42" s="3">
        <f>VLOOKUP($B42,'HABITATS COMPLEX 10'!$B$127:$I$235,K$1,FALSE)</f>
        <v>0</v>
      </c>
      <c r="L42" s="3" t="str">
        <f>VLOOKUP($B42,'HABITATS COMPLEX 10'!$B$127:$I$235,L$1,FALSE)</f>
        <v/>
      </c>
    </row>
    <row r="43" spans="1:12" ht="13.2">
      <c r="A43">
        <f t="shared" si="1"/>
        <v>5</v>
      </c>
      <c r="B43" t="str">
        <f>VLOOKUP(A43,ACTIVITIES!$B$2:$C$110,2,FALSE)</f>
        <v>Install onshore vehicle use and travel</v>
      </c>
      <c r="C43" s="1">
        <v>1</v>
      </c>
      <c r="D43" s="1" t="str">
        <f>VLOOKUP(C43,HABITATS!$F$2:$G$13,2,FALSE)</f>
        <v>Coastal Uplands</v>
      </c>
      <c r="E43" s="1" t="str">
        <f t="shared" si="0"/>
        <v>Coastal UplandsInstall onshore vehicle use and travel</v>
      </c>
      <c r="F43" s="3">
        <f>VLOOKUP($B43,'COASTAL UPLANDS'!$B$127:$I$235,F$1,FALSE)</f>
        <v>2</v>
      </c>
      <c r="G43" s="3">
        <f>VLOOKUP($B43,'COASTAL UPLANDS'!$B$127:$I$235,G$1,FALSE)</f>
        <v>2</v>
      </c>
      <c r="H43" s="3">
        <f>VLOOKUP($B43,'COASTAL UPLANDS'!$B$127:$I$235,H$1,FALSE)</f>
        <v>0</v>
      </c>
      <c r="I43" s="3">
        <f>VLOOKUP($B43,'COASTAL UPLANDS'!$B$127:$I$235,I$1,FALSE)</f>
        <v>0</v>
      </c>
      <c r="J43" s="3">
        <f>VLOOKUP($B43,'COASTAL UPLANDS'!$B$127:$I$235,J$1,FALSE)</f>
        <v>1</v>
      </c>
      <c r="K43" s="3">
        <f>VLOOKUP($B43,'COASTAL UPLANDS'!$B$127:$I$235,K$1,FALSE)</f>
        <v>1</v>
      </c>
      <c r="L43" s="3">
        <f>VLOOKUP($B43,'COASTAL UPLANDS'!$B$127:$I$235,L$1,FALSE)</f>
        <v>2</v>
      </c>
    </row>
    <row r="44" spans="1:12" ht="13.2">
      <c r="A44">
        <f t="shared" si="1"/>
        <v>5</v>
      </c>
      <c r="B44" t="str">
        <f>VLOOKUP(A44,ACTIVITIES!$B$2:$C$110,2,FALSE)</f>
        <v>Install onshore vehicle use and travel</v>
      </c>
      <c r="C44" s="1">
        <v>2</v>
      </c>
      <c r="D44" s="1" t="str">
        <f>VLOOKUP(C44,HABITATS!$F$2:$G$13,2,FALSE)</f>
        <v>Beaches &amp; Dunes</v>
      </c>
      <c r="E44" s="1" t="str">
        <f t="shared" si="0"/>
        <v>Beaches &amp; DunesInstall onshore vehicle use and travel</v>
      </c>
      <c r="F44" s="3">
        <f>VLOOKUP($B44,'BEACHES &amp; DUNES'!$B$127:$I$235,F$1,FALSE)</f>
        <v>2</v>
      </c>
      <c r="G44" s="3">
        <f>VLOOKUP($B44,'BEACHES &amp; DUNES'!$B$127:$I$235,G$1,FALSE)</f>
        <v>2</v>
      </c>
      <c r="H44" s="3">
        <f>VLOOKUP($B44,'BEACHES &amp; DUNES'!$B$127:$I$235,H$1,FALSE)</f>
        <v>0</v>
      </c>
      <c r="I44" s="3">
        <f>VLOOKUP($B44,'BEACHES &amp; DUNES'!$B$127:$I$235,I$1,FALSE)</f>
        <v>0</v>
      </c>
      <c r="J44" s="3">
        <f>VLOOKUP($B44,'BEACHES &amp; DUNES'!$B$127:$I$235,J$1,FALSE)</f>
        <v>1</v>
      </c>
      <c r="K44" s="3">
        <f>VLOOKUP($B44,'BEACHES &amp; DUNES'!$B$127:$I$235,K$1,FALSE)</f>
        <v>1</v>
      </c>
      <c r="L44" s="3">
        <f>VLOOKUP($B44,'BEACHES &amp; DUNES'!$B$127:$I$235,L$1,FALSE)</f>
        <v>2</v>
      </c>
    </row>
    <row r="45" spans="1:12" ht="13.2">
      <c r="A45">
        <f t="shared" si="1"/>
        <v>5</v>
      </c>
      <c r="B45" t="str">
        <f>VLOOKUP(A45,ACTIVITIES!$B$2:$C$110,2,FALSE)</f>
        <v>Install onshore vehicle use and travel</v>
      </c>
      <c r="C45" s="1">
        <v>3</v>
      </c>
      <c r="D45" s="1" t="str">
        <f>VLOOKUP(C45,HABITATS!$F$2:$G$13,2,FALSE)</f>
        <v>Tidal flats &amp; Rocky Intertidal</v>
      </c>
      <c r="E45" s="1" t="str">
        <f t="shared" si="0"/>
        <v>Tidal flats &amp; Rocky IntertidalInstall onshore vehicle use and travel</v>
      </c>
      <c r="F45" s="3">
        <f>VLOOKUP($B45,'TIDAL FLATS &amp; ROCKY INTERTIDAL'!$B$127:$I$235,F$1,FALSE)</f>
        <v>0</v>
      </c>
      <c r="G45" s="3">
        <f>VLOOKUP($B45,'TIDAL FLATS &amp; ROCKY INTERTIDAL'!$B$127:$I$235,G$1,FALSE)</f>
        <v>2</v>
      </c>
      <c r="H45" s="3">
        <f>VLOOKUP($B45,'TIDAL FLATS &amp; ROCKY INTERTIDAL'!$B$127:$I$235,H$1,FALSE)</f>
        <v>0</v>
      </c>
      <c r="I45" s="3">
        <f>VLOOKUP($B45,'TIDAL FLATS &amp; ROCKY INTERTIDAL'!$B$127:$I$235,I$1,FALSE)</f>
        <v>0</v>
      </c>
      <c r="J45" s="3">
        <f>VLOOKUP($B45,'TIDAL FLATS &amp; ROCKY INTERTIDAL'!$B$127:$I$235,J$1,FALSE)</f>
        <v>1</v>
      </c>
      <c r="K45" s="3">
        <f>VLOOKUP($B45,'TIDAL FLATS &amp; ROCKY INTERTIDAL'!$B$127:$I$235,K$1,FALSE)</f>
        <v>2</v>
      </c>
      <c r="L45" s="3">
        <f>VLOOKUP($B45,'TIDAL FLATS &amp; ROCKY INTERTIDAL'!$B$127:$I$235,L$1,FALSE)</f>
        <v>2</v>
      </c>
    </row>
    <row r="46" spans="1:12" ht="13.2">
      <c r="A46">
        <f t="shared" si="1"/>
        <v>5</v>
      </c>
      <c r="B46" t="str">
        <f>VLOOKUP(A46,ACTIVITIES!$B$2:$C$110,2,FALSE)</f>
        <v>Install onshore vehicle use and travel</v>
      </c>
      <c r="C46" s="1">
        <v>4</v>
      </c>
      <c r="D46" s="1" t="str">
        <f>VLOOKUP(C46,HABITATS!$F$2:$G$13,2,FALSE)</f>
        <v>Marshes</v>
      </c>
      <c r="E46" s="1" t="str">
        <f t="shared" si="0"/>
        <v>MarshesInstall onshore vehicle use and travel</v>
      </c>
      <c r="F46" s="3">
        <f>VLOOKUP($B46,MARSHES!$B$127:$I$235,F$1,FALSE)</f>
        <v>0</v>
      </c>
      <c r="G46" s="3">
        <f>VLOOKUP($B46,MARSHES!$B$127:$I$235,G$1,FALSE)</f>
        <v>2</v>
      </c>
      <c r="H46" s="3">
        <f>VLOOKUP($B46,MARSHES!$B$127:$I$235,H$1,FALSE)</f>
        <v>0</v>
      </c>
      <c r="I46" s="3">
        <f>VLOOKUP($B46,MARSHES!$B$127:$I$235,I$1,FALSE)</f>
        <v>0</v>
      </c>
      <c r="J46" s="3">
        <f>VLOOKUP($B46,MARSHES!$B$127:$I$235,J$1,FALSE)</f>
        <v>1</v>
      </c>
      <c r="K46" s="3">
        <f>VLOOKUP($B46,MARSHES!$B$127:$I$235,K$1,FALSE)</f>
        <v>2</v>
      </c>
      <c r="L46" s="3">
        <f>VLOOKUP($B46,MARSHES!$B$127:$I$235,L$1,FALSE)</f>
        <v>2</v>
      </c>
    </row>
    <row r="47" spans="1:12" ht="13.2">
      <c r="A47">
        <f t="shared" si="1"/>
        <v>5</v>
      </c>
      <c r="B47" t="str">
        <f>VLOOKUP(A47,ACTIVITIES!$B$2:$C$110,2,FALSE)</f>
        <v>Install onshore vehicle use and travel</v>
      </c>
      <c r="C47" s="1">
        <v>5</v>
      </c>
      <c r="D47" s="1" t="str">
        <f>VLOOKUP(C47,HABITATS!$F$2:$G$13,2,FALSE)</f>
        <v>Submersed Habitats</v>
      </c>
      <c r="E47" s="1" t="str">
        <f t="shared" si="0"/>
        <v>Submersed HabitatsInstall onshore vehicle use and travel</v>
      </c>
      <c r="F47" s="3">
        <f>VLOOKUP($B47,'SUBMERSED HABITATS'!$B$127:$I$235,F$1,FALSE)</f>
        <v>0</v>
      </c>
      <c r="G47" s="3">
        <f>VLOOKUP($B47,'SUBMERSED HABITATS'!$B$127:$I$235,G$1,FALSE)</f>
        <v>2</v>
      </c>
      <c r="H47" s="3">
        <f>VLOOKUP($B47,'SUBMERSED HABITATS'!$B$127:$I$235,H$1,FALSE)</f>
        <v>0</v>
      </c>
      <c r="I47" s="3">
        <f>VLOOKUP($B47,'SUBMERSED HABITATS'!$B$127:$I$235,I$1,FALSE)</f>
        <v>0</v>
      </c>
      <c r="J47" s="3">
        <f>VLOOKUP($B47,'SUBMERSED HABITATS'!$B$127:$I$235,J$1,FALSE)</f>
        <v>1</v>
      </c>
      <c r="K47" s="3">
        <f>VLOOKUP($B47,'SUBMERSED HABITATS'!$B$127:$I$235,K$1,FALSE)</f>
        <v>2</v>
      </c>
      <c r="L47" s="3">
        <f>VLOOKUP($B47,'SUBMERSED HABITATS'!$B$127:$I$235,L$1,FALSE)</f>
        <v>2</v>
      </c>
    </row>
    <row r="48" spans="1:12" ht="13.2">
      <c r="A48">
        <f t="shared" si="1"/>
        <v>5</v>
      </c>
      <c r="B48" t="str">
        <f>VLOOKUP(A48,ACTIVITIES!$B$2:$C$110,2,FALSE)</f>
        <v>Install onshore vehicle use and travel</v>
      </c>
      <c r="C48" s="1">
        <v>6</v>
      </c>
      <c r="D48" s="1" t="str">
        <f>VLOOKUP(C48,HABITATS!$F$2:$G$13,2,FALSE)</f>
        <v>HABITATS COMPLEX 6</v>
      </c>
      <c r="E48" s="1" t="str">
        <f t="shared" si="0"/>
        <v>HABITATS COMPLEX 6Install onshore vehicle use and travel</v>
      </c>
      <c r="F48" s="3">
        <f>VLOOKUP($B48,'HABITATS COMPLEX 6'!$B$127:$I$235,F$1,FALSE)</f>
        <v>0</v>
      </c>
      <c r="G48" s="3">
        <f>VLOOKUP($B48,'HABITATS COMPLEX 6'!$B$127:$I$235,G$1,FALSE)</f>
        <v>0</v>
      </c>
      <c r="H48" s="3">
        <f>VLOOKUP($B48,'HABITATS COMPLEX 6'!$B$127:$I$235,H$1,FALSE)</f>
        <v>0</v>
      </c>
      <c r="I48" s="3">
        <f>VLOOKUP($B48,'HABITATS COMPLEX 6'!$B$127:$I$235,I$1,FALSE)</f>
        <v>0</v>
      </c>
      <c r="J48" s="3">
        <f>VLOOKUP($B48,'HABITATS COMPLEX 6'!$B$127:$I$235,J$1,FALSE)</f>
        <v>0</v>
      </c>
      <c r="K48" s="3">
        <f>VLOOKUP($B48,'HABITATS COMPLEX 6'!$B$127:$I$235,K$1,FALSE)</f>
        <v>0</v>
      </c>
      <c r="L48" s="3" t="str">
        <f>VLOOKUP($B48,'HABITATS COMPLEX 6'!$B$127:$I$235,L$1,FALSE)</f>
        <v/>
      </c>
    </row>
    <row r="49" spans="1:12" ht="13.2">
      <c r="A49">
        <f t="shared" si="1"/>
        <v>5</v>
      </c>
      <c r="B49" t="str">
        <f>VLOOKUP(A49,ACTIVITIES!$B$2:$C$110,2,FALSE)</f>
        <v>Install onshore vehicle use and travel</v>
      </c>
      <c r="C49" s="1">
        <v>7</v>
      </c>
      <c r="D49" s="1" t="str">
        <f>VLOOKUP(C49,HABITATS!$F$2:$G$13,2,FALSE)</f>
        <v>HABITATS COMPLEX 7</v>
      </c>
      <c r="E49" s="1" t="str">
        <f t="shared" si="0"/>
        <v>HABITATS COMPLEX 7Install onshore vehicle use and travel</v>
      </c>
      <c r="F49" s="3">
        <f>VLOOKUP($B49,'HABITATS COMPLEX 7'!$B$127:$I$235,F$1,FALSE)</f>
        <v>0</v>
      </c>
      <c r="G49" s="3">
        <f>VLOOKUP($B49,'HABITATS COMPLEX 7'!$B$127:$I$235,G$1,FALSE)</f>
        <v>0</v>
      </c>
      <c r="H49" s="3">
        <f>VLOOKUP($B49,'HABITATS COMPLEX 7'!$B$127:$I$235,H$1,FALSE)</f>
        <v>0</v>
      </c>
      <c r="I49" s="3">
        <f>VLOOKUP($B49,'HABITATS COMPLEX 7'!$B$127:$I$235,I$1,FALSE)</f>
        <v>0</v>
      </c>
      <c r="J49" s="3">
        <f>VLOOKUP($B49,'HABITATS COMPLEX 7'!$B$127:$I$235,J$1,FALSE)</f>
        <v>0</v>
      </c>
      <c r="K49" s="3">
        <f>VLOOKUP($B49,'HABITATS COMPLEX 7'!$B$127:$I$235,K$1,FALSE)</f>
        <v>0</v>
      </c>
      <c r="L49" s="3" t="str">
        <f>VLOOKUP($B49,'HABITATS COMPLEX 7'!$B$127:$I$235,L$1,FALSE)</f>
        <v/>
      </c>
    </row>
    <row r="50" spans="1:12" ht="13.2">
      <c r="A50">
        <f t="shared" si="1"/>
        <v>5</v>
      </c>
      <c r="B50" t="str">
        <f>VLOOKUP(A50,ACTIVITIES!$B$2:$C$110,2,FALSE)</f>
        <v>Install onshore vehicle use and travel</v>
      </c>
      <c r="C50" s="1">
        <v>8</v>
      </c>
      <c r="D50" s="1" t="str">
        <f>VLOOKUP(C50,HABITATS!$F$2:$G$13,2,FALSE)</f>
        <v>HABITATS COMPLEX 8</v>
      </c>
      <c r="E50" s="1" t="str">
        <f t="shared" si="0"/>
        <v>HABITATS COMPLEX 8Install onshore vehicle use and travel</v>
      </c>
      <c r="F50" s="3">
        <f>VLOOKUP($B50,'HABITATS COMPLEX 8'!$B$127:$I$235,F$1,FALSE)</f>
        <v>0</v>
      </c>
      <c r="G50" s="3">
        <f>VLOOKUP($B50,'HABITATS COMPLEX 8'!$B$127:$I$235,G$1,FALSE)</f>
        <v>0</v>
      </c>
      <c r="H50" s="3">
        <f>VLOOKUP($B50,'HABITATS COMPLEX 8'!$B$127:$I$235,H$1,FALSE)</f>
        <v>0</v>
      </c>
      <c r="I50" s="3">
        <f>VLOOKUP($B50,'HABITATS COMPLEX 8'!$B$127:$I$235,I$1,FALSE)</f>
        <v>0</v>
      </c>
      <c r="J50" s="3">
        <f>VLOOKUP($B50,'HABITATS COMPLEX 8'!$B$127:$I$235,J$1,FALSE)</f>
        <v>0</v>
      </c>
      <c r="K50" s="3">
        <f>VLOOKUP($B50,'HABITATS COMPLEX 8'!$B$127:$I$235,K$1,FALSE)</f>
        <v>0</v>
      </c>
      <c r="L50" s="3" t="str">
        <f>VLOOKUP($B50,'HABITATS COMPLEX 8'!$B$127:$I$235,L$1,FALSE)</f>
        <v/>
      </c>
    </row>
    <row r="51" spans="1:12" ht="13.2">
      <c r="A51">
        <f t="shared" si="1"/>
        <v>5</v>
      </c>
      <c r="B51" t="str">
        <f>VLOOKUP(A51,ACTIVITIES!$B$2:$C$110,2,FALSE)</f>
        <v>Install onshore vehicle use and travel</v>
      </c>
      <c r="C51" s="1">
        <v>9</v>
      </c>
      <c r="D51" s="1" t="str">
        <f>VLOOKUP(C51,HABITATS!$F$2:$G$13,2,FALSE)</f>
        <v>HABITATS COMPLEX 9</v>
      </c>
      <c r="E51" s="1" t="str">
        <f t="shared" si="0"/>
        <v>HABITATS COMPLEX 9Install onshore vehicle use and travel</v>
      </c>
      <c r="F51" s="3">
        <f>VLOOKUP($B51,'HABITATS COMPLEX 9'!$B$127:$I$235,F$1,FALSE)</f>
        <v>0</v>
      </c>
      <c r="G51" s="3">
        <f>VLOOKUP($B51,'HABITATS COMPLEX 9'!$B$127:$I$235,G$1,FALSE)</f>
        <v>0</v>
      </c>
      <c r="H51" s="3">
        <f>VLOOKUP($B51,'HABITATS COMPLEX 9'!$B$127:$I$235,H$1,FALSE)</f>
        <v>0</v>
      </c>
      <c r="I51" s="3">
        <f>VLOOKUP($B51,'HABITATS COMPLEX 9'!$B$127:$I$235,I$1,FALSE)</f>
        <v>0</v>
      </c>
      <c r="J51" s="3">
        <f>VLOOKUP($B51,'HABITATS COMPLEX 9'!$B$127:$I$235,J$1,FALSE)</f>
        <v>0</v>
      </c>
      <c r="K51" s="3">
        <f>VLOOKUP($B51,'HABITATS COMPLEX 9'!$B$127:$I$235,K$1,FALSE)</f>
        <v>0</v>
      </c>
      <c r="L51" s="3" t="str">
        <f>VLOOKUP($B51,'HABITATS COMPLEX 9'!$B$127:$I$235,L$1,FALSE)</f>
        <v/>
      </c>
    </row>
    <row r="52" spans="1:12" ht="13.2">
      <c r="A52">
        <f t="shared" si="1"/>
        <v>5</v>
      </c>
      <c r="B52" t="str">
        <f>VLOOKUP(A52,ACTIVITIES!$B$2:$C$110,2,FALSE)</f>
        <v>Install onshore vehicle use and travel</v>
      </c>
      <c r="C52" s="1">
        <v>10</v>
      </c>
      <c r="D52" s="1" t="str">
        <f>VLOOKUP(C52,HABITATS!$F$2:$G$13,2,FALSE)</f>
        <v>HABITATS COMPLEX 10</v>
      </c>
      <c r="E52" s="1" t="str">
        <f t="shared" si="0"/>
        <v>HABITATS COMPLEX 10Install onshore vehicle use and travel</v>
      </c>
      <c r="F52" s="3">
        <f>VLOOKUP($B52,'HABITATS COMPLEX 10'!$B$127:$I$235,F$1,FALSE)</f>
        <v>0</v>
      </c>
      <c r="G52" s="3">
        <f>VLOOKUP($B52,'HABITATS COMPLEX 10'!$B$127:$I$235,G$1,FALSE)</f>
        <v>0</v>
      </c>
      <c r="H52" s="3">
        <f>VLOOKUP($B52,'HABITATS COMPLEX 10'!$B$127:$I$235,H$1,FALSE)</f>
        <v>0</v>
      </c>
      <c r="I52" s="3">
        <f>VLOOKUP($B52,'HABITATS COMPLEX 10'!$B$127:$I$235,I$1,FALSE)</f>
        <v>0</v>
      </c>
      <c r="J52" s="3">
        <f>VLOOKUP($B52,'HABITATS COMPLEX 10'!$B$127:$I$235,J$1,FALSE)</f>
        <v>0</v>
      </c>
      <c r="K52" s="3">
        <f>VLOOKUP($B52,'HABITATS COMPLEX 10'!$B$127:$I$235,K$1,FALSE)</f>
        <v>0</v>
      </c>
      <c r="L52" s="3" t="str">
        <f>VLOOKUP($B52,'HABITATS COMPLEX 10'!$B$127:$I$235,L$1,FALSE)</f>
        <v/>
      </c>
    </row>
    <row r="53" spans="1:12" ht="13.2">
      <c r="A53">
        <f t="shared" si="1"/>
        <v>6</v>
      </c>
      <c r="B53" t="str">
        <f>VLOOKUP(A53,ACTIVITIES!$B$2:$C$110,2,FALSE)</f>
        <v>ONSHORE CONSTRUCTION 6</v>
      </c>
      <c r="C53" s="1">
        <v>1</v>
      </c>
      <c r="D53" s="1" t="str">
        <f>VLOOKUP(C53,HABITATS!$F$2:$G$13,2,FALSE)</f>
        <v>Coastal Uplands</v>
      </c>
      <c r="E53" s="1" t="str">
        <f t="shared" si="0"/>
        <v>Coastal UplandsONSHORE CONSTRUCTION 6</v>
      </c>
      <c r="F53" s="3">
        <f>VLOOKUP($B53,'COASTAL UPLANDS'!$B$127:$I$235,F$1,FALSE)</f>
        <v>0</v>
      </c>
      <c r="G53" s="3">
        <f>VLOOKUP($B53,'COASTAL UPLANDS'!$B$127:$I$235,G$1,FALSE)</f>
        <v>0</v>
      </c>
      <c r="H53" s="3">
        <f>VLOOKUP($B53,'COASTAL UPLANDS'!$B$127:$I$235,H$1,FALSE)</f>
        <v>0</v>
      </c>
      <c r="I53" s="3">
        <f>VLOOKUP($B53,'COASTAL UPLANDS'!$B$127:$I$235,I$1,FALSE)</f>
        <v>0</v>
      </c>
      <c r="J53" s="3">
        <f>VLOOKUP($B53,'COASTAL UPLANDS'!$B$127:$I$235,J$1,FALSE)</f>
        <v>0</v>
      </c>
      <c r="K53" s="3">
        <f>VLOOKUP($B53,'COASTAL UPLANDS'!$B$127:$I$235,K$1,FALSE)</f>
        <v>0</v>
      </c>
      <c r="L53" s="3" t="str">
        <f>VLOOKUP($B53,'COASTAL UPLANDS'!$B$127:$I$235,L$1,FALSE)</f>
        <v/>
      </c>
    </row>
    <row r="54" spans="1:12" ht="13.2">
      <c r="A54">
        <f t="shared" si="1"/>
        <v>6</v>
      </c>
      <c r="B54" t="str">
        <f>VLOOKUP(A54,ACTIVITIES!$B$2:$C$110,2,FALSE)</f>
        <v>ONSHORE CONSTRUCTION 6</v>
      </c>
      <c r="C54" s="1">
        <v>2</v>
      </c>
      <c r="D54" s="1" t="str">
        <f>VLOOKUP(C54,HABITATS!$F$2:$G$13,2,FALSE)</f>
        <v>Beaches &amp; Dunes</v>
      </c>
      <c r="E54" s="1" t="str">
        <f t="shared" si="0"/>
        <v>Beaches &amp; DunesONSHORE CONSTRUCTION 6</v>
      </c>
      <c r="F54" s="3">
        <f>VLOOKUP($B54,'BEACHES &amp; DUNES'!$B$127:$I$235,F$1,FALSE)</f>
        <v>0</v>
      </c>
      <c r="G54" s="3">
        <f>VLOOKUP($B54,'BEACHES &amp; DUNES'!$B$127:$I$235,G$1,FALSE)</f>
        <v>0</v>
      </c>
      <c r="H54" s="3">
        <f>VLOOKUP($B54,'BEACHES &amp; DUNES'!$B$127:$I$235,H$1,FALSE)</f>
        <v>0</v>
      </c>
      <c r="I54" s="3">
        <f>VLOOKUP($B54,'BEACHES &amp; DUNES'!$B$127:$I$235,I$1,FALSE)</f>
        <v>0</v>
      </c>
      <c r="J54" s="3">
        <f>VLOOKUP($B54,'BEACHES &amp; DUNES'!$B$127:$I$235,J$1,FALSE)</f>
        <v>0</v>
      </c>
      <c r="K54" s="3">
        <f>VLOOKUP($B54,'BEACHES &amp; DUNES'!$B$127:$I$235,K$1,FALSE)</f>
        <v>0</v>
      </c>
      <c r="L54" s="3" t="str">
        <f>VLOOKUP($B54,'BEACHES &amp; DUNES'!$B$127:$I$235,L$1,FALSE)</f>
        <v/>
      </c>
    </row>
    <row r="55" spans="1:12" ht="13.2">
      <c r="A55">
        <f t="shared" si="1"/>
        <v>6</v>
      </c>
      <c r="B55" t="str">
        <f>VLOOKUP(A55,ACTIVITIES!$B$2:$C$110,2,FALSE)</f>
        <v>ONSHORE CONSTRUCTION 6</v>
      </c>
      <c r="C55" s="1">
        <v>3</v>
      </c>
      <c r="D55" s="1" t="str">
        <f>VLOOKUP(C55,HABITATS!$F$2:$G$13,2,FALSE)</f>
        <v>Tidal flats &amp; Rocky Intertidal</v>
      </c>
      <c r="E55" s="1" t="str">
        <f t="shared" si="0"/>
        <v>Tidal flats &amp; Rocky IntertidalONSHORE CONSTRUCTION 6</v>
      </c>
      <c r="F55" s="3">
        <f>VLOOKUP($B55,'TIDAL FLATS &amp; ROCKY INTERTIDAL'!$B$127:$I$235,F$1,FALSE)</f>
        <v>0</v>
      </c>
      <c r="G55" s="3">
        <f>VLOOKUP($B55,'TIDAL FLATS &amp; ROCKY INTERTIDAL'!$B$127:$I$235,G$1,FALSE)</f>
        <v>0</v>
      </c>
      <c r="H55" s="3">
        <f>VLOOKUP($B55,'TIDAL FLATS &amp; ROCKY INTERTIDAL'!$B$127:$I$235,H$1,FALSE)</f>
        <v>0</v>
      </c>
      <c r="I55" s="3">
        <f>VLOOKUP($B55,'TIDAL FLATS &amp; ROCKY INTERTIDAL'!$B$127:$I$235,I$1,FALSE)</f>
        <v>0</v>
      </c>
      <c r="J55" s="3">
        <f>VLOOKUP($B55,'TIDAL FLATS &amp; ROCKY INTERTIDAL'!$B$127:$I$235,J$1,FALSE)</f>
        <v>0</v>
      </c>
      <c r="K55" s="3">
        <f>VLOOKUP($B55,'TIDAL FLATS &amp; ROCKY INTERTIDAL'!$B$127:$I$235,K$1,FALSE)</f>
        <v>0</v>
      </c>
      <c r="L55" s="3" t="str">
        <f>VLOOKUP($B55,'TIDAL FLATS &amp; ROCKY INTERTIDAL'!$B$127:$I$235,L$1,FALSE)</f>
        <v/>
      </c>
    </row>
    <row r="56" spans="1:12" ht="13.2">
      <c r="A56">
        <f t="shared" si="1"/>
        <v>6</v>
      </c>
      <c r="B56" t="str">
        <f>VLOOKUP(A56,ACTIVITIES!$B$2:$C$110,2,FALSE)</f>
        <v>ONSHORE CONSTRUCTION 6</v>
      </c>
      <c r="C56" s="1">
        <v>4</v>
      </c>
      <c r="D56" s="1" t="str">
        <f>VLOOKUP(C56,HABITATS!$F$2:$G$13,2,FALSE)</f>
        <v>Marshes</v>
      </c>
      <c r="E56" s="1" t="str">
        <f t="shared" si="0"/>
        <v>MarshesONSHORE CONSTRUCTION 6</v>
      </c>
      <c r="F56" s="3">
        <f>VLOOKUP($B56,MARSHES!$B$127:$I$235,F$1,FALSE)</f>
        <v>0</v>
      </c>
      <c r="G56" s="3">
        <f>VLOOKUP($B56,MARSHES!$B$127:$I$235,G$1,FALSE)</f>
        <v>0</v>
      </c>
      <c r="H56" s="3">
        <f>VLOOKUP($B56,MARSHES!$B$127:$I$235,H$1,FALSE)</f>
        <v>0</v>
      </c>
      <c r="I56" s="3">
        <f>VLOOKUP($B56,MARSHES!$B$127:$I$235,I$1,FALSE)</f>
        <v>0</v>
      </c>
      <c r="J56" s="3">
        <f>VLOOKUP($B56,MARSHES!$B$127:$I$235,J$1,FALSE)</f>
        <v>0</v>
      </c>
      <c r="K56" s="3">
        <f>VLOOKUP($B56,MARSHES!$B$127:$I$235,K$1,FALSE)</f>
        <v>0</v>
      </c>
      <c r="L56" s="3" t="str">
        <f>VLOOKUP($B56,MARSHES!$B$127:$I$235,L$1,FALSE)</f>
        <v/>
      </c>
    </row>
    <row r="57" spans="1:12" ht="13.2">
      <c r="A57">
        <f t="shared" si="1"/>
        <v>6</v>
      </c>
      <c r="B57" t="str">
        <f>VLOOKUP(A57,ACTIVITIES!$B$2:$C$110,2,FALSE)</f>
        <v>ONSHORE CONSTRUCTION 6</v>
      </c>
      <c r="C57" s="1">
        <v>5</v>
      </c>
      <c r="D57" s="1" t="str">
        <f>VLOOKUP(C57,HABITATS!$F$2:$G$13,2,FALSE)</f>
        <v>Submersed Habitats</v>
      </c>
      <c r="E57" s="1" t="str">
        <f t="shared" si="0"/>
        <v>Submersed HabitatsONSHORE CONSTRUCTION 6</v>
      </c>
      <c r="F57" s="3">
        <f>VLOOKUP($B57,'SUBMERSED HABITATS'!$B$127:$I$235,F$1,FALSE)</f>
        <v>0</v>
      </c>
      <c r="G57" s="3">
        <f>VLOOKUP($B57,'SUBMERSED HABITATS'!$B$127:$I$235,G$1,FALSE)</f>
        <v>0</v>
      </c>
      <c r="H57" s="3">
        <f>VLOOKUP($B57,'SUBMERSED HABITATS'!$B$127:$I$235,H$1,FALSE)</f>
        <v>0</v>
      </c>
      <c r="I57" s="3">
        <f>VLOOKUP($B57,'SUBMERSED HABITATS'!$B$127:$I$235,I$1,FALSE)</f>
        <v>0</v>
      </c>
      <c r="J57" s="3">
        <f>VLOOKUP($B57,'SUBMERSED HABITATS'!$B$127:$I$235,J$1,FALSE)</f>
        <v>0</v>
      </c>
      <c r="K57" s="3">
        <f>VLOOKUP($B57,'SUBMERSED HABITATS'!$B$127:$I$235,K$1,FALSE)</f>
        <v>0</v>
      </c>
      <c r="L57" s="3" t="str">
        <f>VLOOKUP($B57,'SUBMERSED HABITATS'!$B$127:$I$235,L$1,FALSE)</f>
        <v/>
      </c>
    </row>
    <row r="58" spans="1:12" ht="13.2">
      <c r="A58">
        <f t="shared" si="1"/>
        <v>6</v>
      </c>
      <c r="B58" t="str">
        <f>VLOOKUP(A58,ACTIVITIES!$B$2:$C$110,2,FALSE)</f>
        <v>ONSHORE CONSTRUCTION 6</v>
      </c>
      <c r="C58" s="1">
        <v>6</v>
      </c>
      <c r="D58" s="1" t="str">
        <f>VLOOKUP(C58,HABITATS!$F$2:$G$13,2,FALSE)</f>
        <v>HABITATS COMPLEX 6</v>
      </c>
      <c r="E58" s="1" t="str">
        <f t="shared" si="0"/>
        <v>HABITATS COMPLEX 6ONSHORE CONSTRUCTION 6</v>
      </c>
      <c r="F58" s="3">
        <f>VLOOKUP($B58,'HABITATS COMPLEX 6'!$B$127:$I$235,F$1,FALSE)</f>
        <v>0</v>
      </c>
      <c r="G58" s="3">
        <f>VLOOKUP($B58,'HABITATS COMPLEX 6'!$B$127:$I$235,G$1,FALSE)</f>
        <v>0</v>
      </c>
      <c r="H58" s="3">
        <f>VLOOKUP($B58,'HABITATS COMPLEX 6'!$B$127:$I$235,H$1,FALSE)</f>
        <v>0</v>
      </c>
      <c r="I58" s="3">
        <f>VLOOKUP($B58,'HABITATS COMPLEX 6'!$B$127:$I$235,I$1,FALSE)</f>
        <v>0</v>
      </c>
      <c r="J58" s="3">
        <f>VLOOKUP($B58,'HABITATS COMPLEX 6'!$B$127:$I$235,J$1,FALSE)</f>
        <v>0</v>
      </c>
      <c r="K58" s="3">
        <f>VLOOKUP($B58,'HABITATS COMPLEX 6'!$B$127:$I$235,K$1,FALSE)</f>
        <v>0</v>
      </c>
      <c r="L58" s="3" t="str">
        <f>VLOOKUP($B58,'HABITATS COMPLEX 6'!$B$127:$I$235,L$1,FALSE)</f>
        <v/>
      </c>
    </row>
    <row r="59" spans="1:12" ht="13.2">
      <c r="A59">
        <f t="shared" si="1"/>
        <v>6</v>
      </c>
      <c r="B59" t="str">
        <f>VLOOKUP(A59,ACTIVITIES!$B$2:$C$110,2,FALSE)</f>
        <v>ONSHORE CONSTRUCTION 6</v>
      </c>
      <c r="C59" s="1">
        <v>7</v>
      </c>
      <c r="D59" s="1" t="str">
        <f>VLOOKUP(C59,HABITATS!$F$2:$G$13,2,FALSE)</f>
        <v>HABITATS COMPLEX 7</v>
      </c>
      <c r="E59" s="1" t="str">
        <f t="shared" si="0"/>
        <v>HABITATS COMPLEX 7ONSHORE CONSTRUCTION 6</v>
      </c>
      <c r="F59" s="3">
        <f>VLOOKUP($B59,'HABITATS COMPLEX 7'!$B$127:$I$235,F$1,FALSE)</f>
        <v>0</v>
      </c>
      <c r="G59" s="3">
        <f>VLOOKUP($B59,'HABITATS COMPLEX 7'!$B$127:$I$235,G$1,FALSE)</f>
        <v>0</v>
      </c>
      <c r="H59" s="3">
        <f>VLOOKUP($B59,'HABITATS COMPLEX 7'!$B$127:$I$235,H$1,FALSE)</f>
        <v>0</v>
      </c>
      <c r="I59" s="3">
        <f>VLOOKUP($B59,'HABITATS COMPLEX 7'!$B$127:$I$235,I$1,FALSE)</f>
        <v>0</v>
      </c>
      <c r="J59" s="3">
        <f>VLOOKUP($B59,'HABITATS COMPLEX 7'!$B$127:$I$235,J$1,FALSE)</f>
        <v>0</v>
      </c>
      <c r="K59" s="3">
        <f>VLOOKUP($B59,'HABITATS COMPLEX 7'!$B$127:$I$235,K$1,FALSE)</f>
        <v>0</v>
      </c>
      <c r="L59" s="3" t="str">
        <f>VLOOKUP($B59,'HABITATS COMPLEX 7'!$B$127:$I$235,L$1,FALSE)</f>
        <v/>
      </c>
    </row>
    <row r="60" spans="1:12" ht="13.2">
      <c r="A60">
        <f t="shared" si="1"/>
        <v>6</v>
      </c>
      <c r="B60" t="str">
        <f>VLOOKUP(A60,ACTIVITIES!$B$2:$C$110,2,FALSE)</f>
        <v>ONSHORE CONSTRUCTION 6</v>
      </c>
      <c r="C60" s="1">
        <v>8</v>
      </c>
      <c r="D60" s="1" t="str">
        <f>VLOOKUP(C60,HABITATS!$F$2:$G$13,2,FALSE)</f>
        <v>HABITATS COMPLEX 8</v>
      </c>
      <c r="E60" s="1" t="str">
        <f t="shared" si="0"/>
        <v>HABITATS COMPLEX 8ONSHORE CONSTRUCTION 6</v>
      </c>
      <c r="F60" s="3">
        <f>VLOOKUP($B60,'HABITATS COMPLEX 8'!$B$127:$I$235,F$1,FALSE)</f>
        <v>0</v>
      </c>
      <c r="G60" s="3">
        <f>VLOOKUP($B60,'HABITATS COMPLEX 8'!$B$127:$I$235,G$1,FALSE)</f>
        <v>0</v>
      </c>
      <c r="H60" s="3">
        <f>VLOOKUP($B60,'HABITATS COMPLEX 8'!$B$127:$I$235,H$1,FALSE)</f>
        <v>0</v>
      </c>
      <c r="I60" s="3">
        <f>VLOOKUP($B60,'HABITATS COMPLEX 8'!$B$127:$I$235,I$1,FALSE)</f>
        <v>0</v>
      </c>
      <c r="J60" s="3">
        <f>VLOOKUP($B60,'HABITATS COMPLEX 8'!$B$127:$I$235,J$1,FALSE)</f>
        <v>0</v>
      </c>
      <c r="K60" s="3">
        <f>VLOOKUP($B60,'HABITATS COMPLEX 8'!$B$127:$I$235,K$1,FALSE)</f>
        <v>0</v>
      </c>
      <c r="L60" s="3" t="str">
        <f>VLOOKUP($B60,'HABITATS COMPLEX 8'!$B$127:$I$235,L$1,FALSE)</f>
        <v/>
      </c>
    </row>
    <row r="61" spans="1:12" ht="13.2">
      <c r="A61">
        <f t="shared" si="1"/>
        <v>6</v>
      </c>
      <c r="B61" t="str">
        <f>VLOOKUP(A61,ACTIVITIES!$B$2:$C$110,2,FALSE)</f>
        <v>ONSHORE CONSTRUCTION 6</v>
      </c>
      <c r="C61" s="1">
        <v>9</v>
      </c>
      <c r="D61" s="1" t="str">
        <f>VLOOKUP(C61,HABITATS!$F$2:$G$13,2,FALSE)</f>
        <v>HABITATS COMPLEX 9</v>
      </c>
      <c r="E61" s="1" t="str">
        <f t="shared" si="0"/>
        <v>HABITATS COMPLEX 9ONSHORE CONSTRUCTION 6</v>
      </c>
      <c r="F61" s="3">
        <f>VLOOKUP($B61,'HABITATS COMPLEX 9'!$B$127:$I$235,F$1,FALSE)</f>
        <v>0</v>
      </c>
      <c r="G61" s="3">
        <f>VLOOKUP($B61,'HABITATS COMPLEX 9'!$B$127:$I$235,G$1,FALSE)</f>
        <v>0</v>
      </c>
      <c r="H61" s="3">
        <f>VLOOKUP($B61,'HABITATS COMPLEX 9'!$B$127:$I$235,H$1,FALSE)</f>
        <v>0</v>
      </c>
      <c r="I61" s="3">
        <f>VLOOKUP($B61,'HABITATS COMPLEX 9'!$B$127:$I$235,I$1,FALSE)</f>
        <v>0</v>
      </c>
      <c r="J61" s="3">
        <f>VLOOKUP($B61,'HABITATS COMPLEX 9'!$B$127:$I$235,J$1,FALSE)</f>
        <v>0</v>
      </c>
      <c r="K61" s="3">
        <f>VLOOKUP($B61,'HABITATS COMPLEX 9'!$B$127:$I$235,K$1,FALSE)</f>
        <v>0</v>
      </c>
      <c r="L61" s="3" t="str">
        <f>VLOOKUP($B61,'HABITATS COMPLEX 9'!$B$127:$I$235,L$1,FALSE)</f>
        <v/>
      </c>
    </row>
    <row r="62" spans="1:12" ht="13.2">
      <c r="A62">
        <f t="shared" si="1"/>
        <v>6</v>
      </c>
      <c r="B62" t="str">
        <f>VLOOKUP(A62,ACTIVITIES!$B$2:$C$110,2,FALSE)</f>
        <v>ONSHORE CONSTRUCTION 6</v>
      </c>
      <c r="C62" s="1">
        <v>10</v>
      </c>
      <c r="D62" s="1" t="str">
        <f>VLOOKUP(C62,HABITATS!$F$2:$G$13,2,FALSE)</f>
        <v>HABITATS COMPLEX 10</v>
      </c>
      <c r="E62" s="1" t="str">
        <f t="shared" si="0"/>
        <v>HABITATS COMPLEX 10ONSHORE CONSTRUCTION 6</v>
      </c>
      <c r="F62" s="3">
        <f>VLOOKUP($B62,'HABITATS COMPLEX 10'!$B$127:$I$235,F$1,FALSE)</f>
        <v>0</v>
      </c>
      <c r="G62" s="3">
        <f>VLOOKUP($B62,'HABITATS COMPLEX 10'!$B$127:$I$235,G$1,FALSE)</f>
        <v>0</v>
      </c>
      <c r="H62" s="3">
        <f>VLOOKUP($B62,'HABITATS COMPLEX 10'!$B$127:$I$235,H$1,FALSE)</f>
        <v>0</v>
      </c>
      <c r="I62" s="3">
        <f>VLOOKUP($B62,'HABITATS COMPLEX 10'!$B$127:$I$235,I$1,FALSE)</f>
        <v>0</v>
      </c>
      <c r="J62" s="3">
        <f>VLOOKUP($B62,'HABITATS COMPLEX 10'!$B$127:$I$235,J$1,FALSE)</f>
        <v>0</v>
      </c>
      <c r="K62" s="3">
        <f>VLOOKUP($B62,'HABITATS COMPLEX 10'!$B$127:$I$235,K$1,FALSE)</f>
        <v>0</v>
      </c>
      <c r="L62" s="3" t="str">
        <f>VLOOKUP($B62,'HABITATS COMPLEX 10'!$B$127:$I$235,L$1,FALSE)</f>
        <v/>
      </c>
    </row>
    <row r="63" spans="1:12" ht="13.2">
      <c r="A63">
        <f t="shared" si="1"/>
        <v>7</v>
      </c>
      <c r="B63" t="str">
        <f>VLOOKUP(A63,ACTIVITIES!$B$2:$C$110,2,FALSE)</f>
        <v>ONSHORE CONSTRUCTION 7</v>
      </c>
      <c r="C63" s="1">
        <v>1</v>
      </c>
      <c r="D63" s="1" t="str">
        <f>VLOOKUP(C63,HABITATS!$F$2:$G$13,2,FALSE)</f>
        <v>Coastal Uplands</v>
      </c>
      <c r="E63" s="1" t="str">
        <f t="shared" si="0"/>
        <v>Coastal UplandsONSHORE CONSTRUCTION 7</v>
      </c>
      <c r="F63" s="3">
        <f>VLOOKUP($B63,'COASTAL UPLANDS'!$B$127:$I$235,F$1,FALSE)</f>
        <v>0</v>
      </c>
      <c r="G63" s="3">
        <f>VLOOKUP($B63,'COASTAL UPLANDS'!$B$127:$I$235,G$1,FALSE)</f>
        <v>0</v>
      </c>
      <c r="H63" s="3">
        <f>VLOOKUP($B63,'COASTAL UPLANDS'!$B$127:$I$235,H$1,FALSE)</f>
        <v>0</v>
      </c>
      <c r="I63" s="3">
        <f>VLOOKUP($B63,'COASTAL UPLANDS'!$B$127:$I$235,I$1,FALSE)</f>
        <v>0</v>
      </c>
      <c r="J63" s="3">
        <f>VLOOKUP($B63,'COASTAL UPLANDS'!$B$127:$I$235,J$1,FALSE)</f>
        <v>0</v>
      </c>
      <c r="K63" s="3">
        <f>VLOOKUP($B63,'COASTAL UPLANDS'!$B$127:$I$235,K$1,FALSE)</f>
        <v>0</v>
      </c>
      <c r="L63" s="3" t="str">
        <f>VLOOKUP($B63,'COASTAL UPLANDS'!$B$127:$I$235,L$1,FALSE)</f>
        <v/>
      </c>
    </row>
    <row r="64" spans="1:12" ht="13.2">
      <c r="A64">
        <f t="shared" si="1"/>
        <v>7</v>
      </c>
      <c r="B64" t="str">
        <f>VLOOKUP(A64,ACTIVITIES!$B$2:$C$110,2,FALSE)</f>
        <v>ONSHORE CONSTRUCTION 7</v>
      </c>
      <c r="C64" s="1">
        <v>2</v>
      </c>
      <c r="D64" s="1" t="str">
        <f>VLOOKUP(C64,HABITATS!$F$2:$G$13,2,FALSE)</f>
        <v>Beaches &amp; Dunes</v>
      </c>
      <c r="E64" s="1" t="str">
        <f t="shared" si="0"/>
        <v>Beaches &amp; DunesONSHORE CONSTRUCTION 7</v>
      </c>
      <c r="F64" s="3">
        <f>VLOOKUP($B64,'BEACHES &amp; DUNES'!$B$127:$I$235,F$1,FALSE)</f>
        <v>0</v>
      </c>
      <c r="G64" s="3">
        <f>VLOOKUP($B64,'BEACHES &amp; DUNES'!$B$127:$I$235,G$1,FALSE)</f>
        <v>0</v>
      </c>
      <c r="H64" s="3">
        <f>VLOOKUP($B64,'BEACHES &amp; DUNES'!$B$127:$I$235,H$1,FALSE)</f>
        <v>0</v>
      </c>
      <c r="I64" s="3">
        <f>VLOOKUP($B64,'BEACHES &amp; DUNES'!$B$127:$I$235,I$1,FALSE)</f>
        <v>0</v>
      </c>
      <c r="J64" s="3">
        <f>VLOOKUP($B64,'BEACHES &amp; DUNES'!$B$127:$I$235,J$1,FALSE)</f>
        <v>0</v>
      </c>
      <c r="K64" s="3">
        <f>VLOOKUP($B64,'BEACHES &amp; DUNES'!$B$127:$I$235,K$1,FALSE)</f>
        <v>0</v>
      </c>
      <c r="L64" s="3" t="str">
        <f>VLOOKUP($B64,'BEACHES &amp; DUNES'!$B$127:$I$235,L$1,FALSE)</f>
        <v/>
      </c>
    </row>
    <row r="65" spans="1:12" ht="13.2">
      <c r="A65">
        <f t="shared" si="1"/>
        <v>7</v>
      </c>
      <c r="B65" t="str">
        <f>VLOOKUP(A65,ACTIVITIES!$B$2:$C$110,2,FALSE)</f>
        <v>ONSHORE CONSTRUCTION 7</v>
      </c>
      <c r="C65" s="1">
        <v>3</v>
      </c>
      <c r="D65" s="1" t="str">
        <f>VLOOKUP(C65,HABITATS!$F$2:$G$13,2,FALSE)</f>
        <v>Tidal flats &amp; Rocky Intertidal</v>
      </c>
      <c r="E65" s="1" t="str">
        <f t="shared" si="0"/>
        <v>Tidal flats &amp; Rocky IntertidalONSHORE CONSTRUCTION 7</v>
      </c>
      <c r="F65" s="3">
        <f>VLOOKUP($B65,'TIDAL FLATS &amp; ROCKY INTERTIDAL'!$B$127:$I$235,F$1,FALSE)</f>
        <v>0</v>
      </c>
      <c r="G65" s="3">
        <f>VLOOKUP($B65,'TIDAL FLATS &amp; ROCKY INTERTIDAL'!$B$127:$I$235,G$1,FALSE)</f>
        <v>0</v>
      </c>
      <c r="H65" s="3">
        <f>VLOOKUP($B65,'TIDAL FLATS &amp; ROCKY INTERTIDAL'!$B$127:$I$235,H$1,FALSE)</f>
        <v>0</v>
      </c>
      <c r="I65" s="3">
        <f>VLOOKUP($B65,'TIDAL FLATS &amp; ROCKY INTERTIDAL'!$B$127:$I$235,I$1,FALSE)</f>
        <v>0</v>
      </c>
      <c r="J65" s="3">
        <f>VLOOKUP($B65,'TIDAL FLATS &amp; ROCKY INTERTIDAL'!$B$127:$I$235,J$1,FALSE)</f>
        <v>0</v>
      </c>
      <c r="K65" s="3">
        <f>VLOOKUP($B65,'TIDAL FLATS &amp; ROCKY INTERTIDAL'!$B$127:$I$235,K$1,FALSE)</f>
        <v>0</v>
      </c>
      <c r="L65" s="3" t="str">
        <f>VLOOKUP($B65,'TIDAL FLATS &amp; ROCKY INTERTIDAL'!$B$127:$I$235,L$1,FALSE)</f>
        <v/>
      </c>
    </row>
    <row r="66" spans="1:12" ht="13.2">
      <c r="A66">
        <f t="shared" si="1"/>
        <v>7</v>
      </c>
      <c r="B66" t="str">
        <f>VLOOKUP(A66,ACTIVITIES!$B$2:$C$110,2,FALSE)</f>
        <v>ONSHORE CONSTRUCTION 7</v>
      </c>
      <c r="C66" s="1">
        <v>4</v>
      </c>
      <c r="D66" s="1" t="str">
        <f>VLOOKUP(C66,HABITATS!$F$2:$G$13,2,FALSE)</f>
        <v>Marshes</v>
      </c>
      <c r="E66" s="1" t="str">
        <f t="shared" si="0"/>
        <v>MarshesONSHORE CONSTRUCTION 7</v>
      </c>
      <c r="F66" s="3">
        <f>VLOOKUP($B66,MARSHES!$B$127:$I$235,F$1,FALSE)</f>
        <v>0</v>
      </c>
      <c r="G66" s="3">
        <f>VLOOKUP($B66,MARSHES!$B$127:$I$235,G$1,FALSE)</f>
        <v>0</v>
      </c>
      <c r="H66" s="3">
        <f>VLOOKUP($B66,MARSHES!$B$127:$I$235,H$1,FALSE)</f>
        <v>0</v>
      </c>
      <c r="I66" s="3">
        <f>VLOOKUP($B66,MARSHES!$B$127:$I$235,I$1,FALSE)</f>
        <v>0</v>
      </c>
      <c r="J66" s="3">
        <f>VLOOKUP($B66,MARSHES!$B$127:$I$235,J$1,FALSE)</f>
        <v>0</v>
      </c>
      <c r="K66" s="3">
        <f>VLOOKUP($B66,MARSHES!$B$127:$I$235,K$1,FALSE)</f>
        <v>0</v>
      </c>
      <c r="L66" s="3" t="str">
        <f>VLOOKUP($B66,MARSHES!$B$127:$I$235,L$1,FALSE)</f>
        <v/>
      </c>
    </row>
    <row r="67" spans="1:12" ht="13.2">
      <c r="A67">
        <f t="shared" si="1"/>
        <v>7</v>
      </c>
      <c r="B67" t="str">
        <f>VLOOKUP(A67,ACTIVITIES!$B$2:$C$110,2,FALSE)</f>
        <v>ONSHORE CONSTRUCTION 7</v>
      </c>
      <c r="C67" s="1">
        <v>5</v>
      </c>
      <c r="D67" s="1" t="str">
        <f>VLOOKUP(C67,HABITATS!$F$2:$G$13,2,FALSE)</f>
        <v>Submersed Habitats</v>
      </c>
      <c r="E67" s="1" t="str">
        <f t="shared" si="0"/>
        <v>Submersed HabitatsONSHORE CONSTRUCTION 7</v>
      </c>
      <c r="F67" s="3">
        <f>VLOOKUP($B67,'SUBMERSED HABITATS'!$B$127:$I$235,F$1,FALSE)</f>
        <v>0</v>
      </c>
      <c r="G67" s="3">
        <f>VLOOKUP($B67,'SUBMERSED HABITATS'!$B$127:$I$235,G$1,FALSE)</f>
        <v>0</v>
      </c>
      <c r="H67" s="3">
        <f>VLOOKUP($B67,'SUBMERSED HABITATS'!$B$127:$I$235,H$1,FALSE)</f>
        <v>0</v>
      </c>
      <c r="I67" s="3">
        <f>VLOOKUP($B67,'SUBMERSED HABITATS'!$B$127:$I$235,I$1,FALSE)</f>
        <v>0</v>
      </c>
      <c r="J67" s="3">
        <f>VLOOKUP($B67,'SUBMERSED HABITATS'!$B$127:$I$235,J$1,FALSE)</f>
        <v>0</v>
      </c>
      <c r="K67" s="3">
        <f>VLOOKUP($B67,'SUBMERSED HABITATS'!$B$127:$I$235,K$1,FALSE)</f>
        <v>0</v>
      </c>
      <c r="L67" s="3" t="str">
        <f>VLOOKUP($B67,'SUBMERSED HABITATS'!$B$127:$I$235,L$1,FALSE)</f>
        <v/>
      </c>
    </row>
    <row r="68" spans="1:12" ht="13.2">
      <c r="A68">
        <f t="shared" si="1"/>
        <v>7</v>
      </c>
      <c r="B68" t="str">
        <f>VLOOKUP(A68,ACTIVITIES!$B$2:$C$110,2,FALSE)</f>
        <v>ONSHORE CONSTRUCTION 7</v>
      </c>
      <c r="C68" s="1">
        <v>6</v>
      </c>
      <c r="D68" s="1" t="str">
        <f>VLOOKUP(C68,HABITATS!$F$2:$G$13,2,FALSE)</f>
        <v>HABITATS COMPLEX 6</v>
      </c>
      <c r="E68" s="1" t="str">
        <f t="shared" si="0"/>
        <v>HABITATS COMPLEX 6ONSHORE CONSTRUCTION 7</v>
      </c>
      <c r="F68" s="3">
        <f>VLOOKUP($B68,'HABITATS COMPLEX 6'!$B$127:$I$235,F$1,FALSE)</f>
        <v>0</v>
      </c>
      <c r="G68" s="3">
        <f>VLOOKUP($B68,'HABITATS COMPLEX 6'!$B$127:$I$235,G$1,FALSE)</f>
        <v>0</v>
      </c>
      <c r="H68" s="3">
        <f>VLOOKUP($B68,'HABITATS COMPLEX 6'!$B$127:$I$235,H$1,FALSE)</f>
        <v>0</v>
      </c>
      <c r="I68" s="3">
        <f>VLOOKUP($B68,'HABITATS COMPLEX 6'!$B$127:$I$235,I$1,FALSE)</f>
        <v>0</v>
      </c>
      <c r="J68" s="3">
        <f>VLOOKUP($B68,'HABITATS COMPLEX 6'!$B$127:$I$235,J$1,FALSE)</f>
        <v>0</v>
      </c>
      <c r="K68" s="3">
        <f>VLOOKUP($B68,'HABITATS COMPLEX 6'!$B$127:$I$235,K$1,FALSE)</f>
        <v>0</v>
      </c>
      <c r="L68" s="3" t="str">
        <f>VLOOKUP($B68,'HABITATS COMPLEX 6'!$B$127:$I$235,L$1,FALSE)</f>
        <v/>
      </c>
    </row>
    <row r="69" spans="1:12" ht="13.2">
      <c r="A69">
        <f t="shared" si="1"/>
        <v>7</v>
      </c>
      <c r="B69" t="str">
        <f>VLOOKUP(A69,ACTIVITIES!$B$2:$C$110,2,FALSE)</f>
        <v>ONSHORE CONSTRUCTION 7</v>
      </c>
      <c r="C69" s="1">
        <v>7</v>
      </c>
      <c r="D69" s="1" t="str">
        <f>VLOOKUP(C69,HABITATS!$F$2:$G$13,2,FALSE)</f>
        <v>HABITATS COMPLEX 7</v>
      </c>
      <c r="E69" s="1" t="str">
        <f t="shared" si="0"/>
        <v>HABITATS COMPLEX 7ONSHORE CONSTRUCTION 7</v>
      </c>
      <c r="F69" s="3">
        <f>VLOOKUP($B69,'HABITATS COMPLEX 7'!$B$127:$I$235,F$1,FALSE)</f>
        <v>0</v>
      </c>
      <c r="G69" s="3">
        <f>VLOOKUP($B69,'HABITATS COMPLEX 7'!$B$127:$I$235,G$1,FALSE)</f>
        <v>0</v>
      </c>
      <c r="H69" s="3">
        <f>VLOOKUP($B69,'HABITATS COMPLEX 7'!$B$127:$I$235,H$1,FALSE)</f>
        <v>0</v>
      </c>
      <c r="I69" s="3">
        <f>VLOOKUP($B69,'HABITATS COMPLEX 7'!$B$127:$I$235,I$1,FALSE)</f>
        <v>0</v>
      </c>
      <c r="J69" s="3">
        <f>VLOOKUP($B69,'HABITATS COMPLEX 7'!$B$127:$I$235,J$1,FALSE)</f>
        <v>0</v>
      </c>
      <c r="K69" s="3">
        <f>VLOOKUP($B69,'HABITATS COMPLEX 7'!$B$127:$I$235,K$1,FALSE)</f>
        <v>0</v>
      </c>
      <c r="L69" s="3" t="str">
        <f>VLOOKUP($B69,'HABITATS COMPLEX 7'!$B$127:$I$235,L$1,FALSE)</f>
        <v/>
      </c>
    </row>
    <row r="70" spans="1:12" ht="13.2">
      <c r="A70">
        <f t="shared" si="1"/>
        <v>7</v>
      </c>
      <c r="B70" t="str">
        <f>VLOOKUP(A70,ACTIVITIES!$B$2:$C$110,2,FALSE)</f>
        <v>ONSHORE CONSTRUCTION 7</v>
      </c>
      <c r="C70" s="1">
        <v>8</v>
      </c>
      <c r="D70" s="1" t="str">
        <f>VLOOKUP(C70,HABITATS!$F$2:$G$13,2,FALSE)</f>
        <v>HABITATS COMPLEX 8</v>
      </c>
      <c r="E70" s="1" t="str">
        <f t="shared" si="0"/>
        <v>HABITATS COMPLEX 8ONSHORE CONSTRUCTION 7</v>
      </c>
      <c r="F70" s="3">
        <f>VLOOKUP($B70,'HABITATS COMPLEX 8'!$B$127:$I$235,F$1,FALSE)</f>
        <v>0</v>
      </c>
      <c r="G70" s="3">
        <f>VLOOKUP($B70,'HABITATS COMPLEX 8'!$B$127:$I$235,G$1,FALSE)</f>
        <v>0</v>
      </c>
      <c r="H70" s="3">
        <f>VLOOKUP($B70,'HABITATS COMPLEX 8'!$B$127:$I$235,H$1,FALSE)</f>
        <v>0</v>
      </c>
      <c r="I70" s="3">
        <f>VLOOKUP($B70,'HABITATS COMPLEX 8'!$B$127:$I$235,I$1,FALSE)</f>
        <v>0</v>
      </c>
      <c r="J70" s="3">
        <f>VLOOKUP($B70,'HABITATS COMPLEX 8'!$B$127:$I$235,J$1,FALSE)</f>
        <v>0</v>
      </c>
      <c r="K70" s="3">
        <f>VLOOKUP($B70,'HABITATS COMPLEX 8'!$B$127:$I$235,K$1,FALSE)</f>
        <v>0</v>
      </c>
      <c r="L70" s="3" t="str">
        <f>VLOOKUP($B70,'HABITATS COMPLEX 8'!$B$127:$I$235,L$1,FALSE)</f>
        <v/>
      </c>
    </row>
    <row r="71" spans="1:12" ht="13.2">
      <c r="A71">
        <f t="shared" si="1"/>
        <v>7</v>
      </c>
      <c r="B71" t="str">
        <f>VLOOKUP(A71,ACTIVITIES!$B$2:$C$110,2,FALSE)</f>
        <v>ONSHORE CONSTRUCTION 7</v>
      </c>
      <c r="C71" s="1">
        <v>9</v>
      </c>
      <c r="D71" s="1" t="str">
        <f>VLOOKUP(C71,HABITATS!$F$2:$G$13,2,FALSE)</f>
        <v>HABITATS COMPLEX 9</v>
      </c>
      <c r="E71" s="1" t="str">
        <f t="shared" si="0"/>
        <v>HABITATS COMPLEX 9ONSHORE CONSTRUCTION 7</v>
      </c>
      <c r="F71" s="3">
        <f>VLOOKUP($B71,'HABITATS COMPLEX 9'!$B$127:$I$235,F$1,FALSE)</f>
        <v>0</v>
      </c>
      <c r="G71" s="3">
        <f>VLOOKUP($B71,'HABITATS COMPLEX 9'!$B$127:$I$235,G$1,FALSE)</f>
        <v>0</v>
      </c>
      <c r="H71" s="3">
        <f>VLOOKUP($B71,'HABITATS COMPLEX 9'!$B$127:$I$235,H$1,FALSE)</f>
        <v>0</v>
      </c>
      <c r="I71" s="3">
        <f>VLOOKUP($B71,'HABITATS COMPLEX 9'!$B$127:$I$235,I$1,FALSE)</f>
        <v>0</v>
      </c>
      <c r="J71" s="3">
        <f>VLOOKUP($B71,'HABITATS COMPLEX 9'!$B$127:$I$235,J$1,FALSE)</f>
        <v>0</v>
      </c>
      <c r="K71" s="3">
        <f>VLOOKUP($B71,'HABITATS COMPLEX 9'!$B$127:$I$235,K$1,FALSE)</f>
        <v>0</v>
      </c>
      <c r="L71" s="3" t="str">
        <f>VLOOKUP($B71,'HABITATS COMPLEX 9'!$B$127:$I$235,L$1,FALSE)</f>
        <v/>
      </c>
    </row>
    <row r="72" spans="1:12" ht="13.2">
      <c r="A72">
        <f t="shared" si="1"/>
        <v>7</v>
      </c>
      <c r="B72" t="str">
        <f>VLOOKUP(A72,ACTIVITIES!$B$2:$C$110,2,FALSE)</f>
        <v>ONSHORE CONSTRUCTION 7</v>
      </c>
      <c r="C72" s="1">
        <v>10</v>
      </c>
      <c r="D72" s="1" t="str">
        <f>VLOOKUP(C72,HABITATS!$F$2:$G$13,2,FALSE)</f>
        <v>HABITATS COMPLEX 10</v>
      </c>
      <c r="E72" s="1" t="str">
        <f t="shared" si="0"/>
        <v>HABITATS COMPLEX 10ONSHORE CONSTRUCTION 7</v>
      </c>
      <c r="F72" s="3">
        <f>VLOOKUP($B72,'HABITATS COMPLEX 10'!$B$127:$I$235,F$1,FALSE)</f>
        <v>0</v>
      </c>
      <c r="G72" s="3">
        <f>VLOOKUP($B72,'HABITATS COMPLEX 10'!$B$127:$I$235,G$1,FALSE)</f>
        <v>0</v>
      </c>
      <c r="H72" s="3">
        <f>VLOOKUP($B72,'HABITATS COMPLEX 10'!$B$127:$I$235,H$1,FALSE)</f>
        <v>0</v>
      </c>
      <c r="I72" s="3">
        <f>VLOOKUP($B72,'HABITATS COMPLEX 10'!$B$127:$I$235,I$1,FALSE)</f>
        <v>0</v>
      </c>
      <c r="J72" s="3">
        <f>VLOOKUP($B72,'HABITATS COMPLEX 10'!$B$127:$I$235,J$1,FALSE)</f>
        <v>0</v>
      </c>
      <c r="K72" s="3">
        <f>VLOOKUP($B72,'HABITATS COMPLEX 10'!$B$127:$I$235,K$1,FALSE)</f>
        <v>0</v>
      </c>
      <c r="L72" s="3" t="str">
        <f>VLOOKUP($B72,'HABITATS COMPLEX 10'!$B$127:$I$235,L$1,FALSE)</f>
        <v/>
      </c>
    </row>
    <row r="73" spans="1:12" ht="13.2">
      <c r="A73">
        <f t="shared" si="1"/>
        <v>8</v>
      </c>
      <c r="B73" t="str">
        <f>VLOOKUP(A73,ACTIVITIES!$B$2:$C$110,2,FALSE)</f>
        <v>ONSHORE CONSTRUCTION 8</v>
      </c>
      <c r="C73" s="1">
        <v>1</v>
      </c>
      <c r="D73" s="1" t="str">
        <f>VLOOKUP(C73,HABITATS!$F$2:$G$13,2,FALSE)</f>
        <v>Coastal Uplands</v>
      </c>
      <c r="E73" s="1" t="str">
        <f t="shared" si="0"/>
        <v>Coastal UplandsONSHORE CONSTRUCTION 8</v>
      </c>
      <c r="F73" s="3">
        <f>VLOOKUP($B73,'COASTAL UPLANDS'!$B$127:$I$235,F$1,FALSE)</f>
        <v>0</v>
      </c>
      <c r="G73" s="3">
        <f>VLOOKUP($B73,'COASTAL UPLANDS'!$B$127:$I$235,G$1,FALSE)</f>
        <v>0</v>
      </c>
      <c r="H73" s="3">
        <f>VLOOKUP($B73,'COASTAL UPLANDS'!$B$127:$I$235,H$1,FALSE)</f>
        <v>0</v>
      </c>
      <c r="I73" s="3">
        <f>VLOOKUP($B73,'COASTAL UPLANDS'!$B$127:$I$235,I$1,FALSE)</f>
        <v>0</v>
      </c>
      <c r="J73" s="3">
        <f>VLOOKUP($B73,'COASTAL UPLANDS'!$B$127:$I$235,J$1,FALSE)</f>
        <v>0</v>
      </c>
      <c r="K73" s="3">
        <f>VLOOKUP($B73,'COASTAL UPLANDS'!$B$127:$I$235,K$1,FALSE)</f>
        <v>0</v>
      </c>
      <c r="L73" s="3" t="str">
        <f>VLOOKUP($B73,'COASTAL UPLANDS'!$B$127:$I$235,L$1,FALSE)</f>
        <v/>
      </c>
    </row>
    <row r="74" spans="1:12" ht="13.2">
      <c r="A74">
        <f t="shared" si="1"/>
        <v>8</v>
      </c>
      <c r="B74" t="str">
        <f>VLOOKUP(A74,ACTIVITIES!$B$2:$C$110,2,FALSE)</f>
        <v>ONSHORE CONSTRUCTION 8</v>
      </c>
      <c r="C74" s="1">
        <v>2</v>
      </c>
      <c r="D74" s="1" t="str">
        <f>VLOOKUP(C74,HABITATS!$F$2:$G$13,2,FALSE)</f>
        <v>Beaches &amp; Dunes</v>
      </c>
      <c r="E74" s="1" t="str">
        <f t="shared" si="0"/>
        <v>Beaches &amp; DunesONSHORE CONSTRUCTION 8</v>
      </c>
      <c r="F74" s="3">
        <f>VLOOKUP($B74,'BEACHES &amp; DUNES'!$B$127:$I$235,F$1,FALSE)</f>
        <v>0</v>
      </c>
      <c r="G74" s="3">
        <f>VLOOKUP($B74,'BEACHES &amp; DUNES'!$B$127:$I$235,G$1,FALSE)</f>
        <v>0</v>
      </c>
      <c r="H74" s="3">
        <f>VLOOKUP($B74,'BEACHES &amp; DUNES'!$B$127:$I$235,H$1,FALSE)</f>
        <v>0</v>
      </c>
      <c r="I74" s="3">
        <f>VLOOKUP($B74,'BEACHES &amp; DUNES'!$B$127:$I$235,I$1,FALSE)</f>
        <v>0</v>
      </c>
      <c r="J74" s="3">
        <f>VLOOKUP($B74,'BEACHES &amp; DUNES'!$B$127:$I$235,J$1,FALSE)</f>
        <v>0</v>
      </c>
      <c r="K74" s="3">
        <f>VLOOKUP($B74,'BEACHES &amp; DUNES'!$B$127:$I$235,K$1,FALSE)</f>
        <v>0</v>
      </c>
      <c r="L74" s="3" t="str">
        <f>VLOOKUP($B74,'BEACHES &amp; DUNES'!$B$127:$I$235,L$1,FALSE)</f>
        <v/>
      </c>
    </row>
    <row r="75" spans="1:12" ht="13.2">
      <c r="A75">
        <f t="shared" si="1"/>
        <v>8</v>
      </c>
      <c r="B75" t="str">
        <f>VLOOKUP(A75,ACTIVITIES!$B$2:$C$110,2,FALSE)</f>
        <v>ONSHORE CONSTRUCTION 8</v>
      </c>
      <c r="C75" s="1">
        <v>3</v>
      </c>
      <c r="D75" s="1" t="str">
        <f>VLOOKUP(C75,HABITATS!$F$2:$G$13,2,FALSE)</f>
        <v>Tidal flats &amp; Rocky Intertidal</v>
      </c>
      <c r="E75" s="1" t="str">
        <f t="shared" si="0"/>
        <v>Tidal flats &amp; Rocky IntertidalONSHORE CONSTRUCTION 8</v>
      </c>
      <c r="F75" s="3">
        <f>VLOOKUP($B75,'TIDAL FLATS &amp; ROCKY INTERTIDAL'!$B$127:$I$235,F$1,FALSE)</f>
        <v>0</v>
      </c>
      <c r="G75" s="3">
        <f>VLOOKUP($B75,'TIDAL FLATS &amp; ROCKY INTERTIDAL'!$B$127:$I$235,G$1,FALSE)</f>
        <v>0</v>
      </c>
      <c r="H75" s="3">
        <f>VLOOKUP($B75,'TIDAL FLATS &amp; ROCKY INTERTIDAL'!$B$127:$I$235,H$1,FALSE)</f>
        <v>0</v>
      </c>
      <c r="I75" s="3">
        <f>VLOOKUP($B75,'TIDAL FLATS &amp; ROCKY INTERTIDAL'!$B$127:$I$235,I$1,FALSE)</f>
        <v>0</v>
      </c>
      <c r="J75" s="3">
        <f>VLOOKUP($B75,'TIDAL FLATS &amp; ROCKY INTERTIDAL'!$B$127:$I$235,J$1,FALSE)</f>
        <v>0</v>
      </c>
      <c r="K75" s="3">
        <f>VLOOKUP($B75,'TIDAL FLATS &amp; ROCKY INTERTIDAL'!$B$127:$I$235,K$1,FALSE)</f>
        <v>0</v>
      </c>
      <c r="L75" s="3" t="str">
        <f>VLOOKUP($B75,'TIDAL FLATS &amp; ROCKY INTERTIDAL'!$B$127:$I$235,L$1,FALSE)</f>
        <v/>
      </c>
    </row>
    <row r="76" spans="1:12" ht="13.2">
      <c r="A76">
        <f t="shared" si="1"/>
        <v>8</v>
      </c>
      <c r="B76" t="str">
        <f>VLOOKUP(A76,ACTIVITIES!$B$2:$C$110,2,FALSE)</f>
        <v>ONSHORE CONSTRUCTION 8</v>
      </c>
      <c r="C76" s="1">
        <v>4</v>
      </c>
      <c r="D76" s="1" t="str">
        <f>VLOOKUP(C76,HABITATS!$F$2:$G$13,2,FALSE)</f>
        <v>Marshes</v>
      </c>
      <c r="E76" s="1" t="str">
        <f t="shared" si="0"/>
        <v>MarshesONSHORE CONSTRUCTION 8</v>
      </c>
      <c r="F76" s="3">
        <f>VLOOKUP($B76,MARSHES!$B$127:$I$235,F$1,FALSE)</f>
        <v>0</v>
      </c>
      <c r="G76" s="3">
        <f>VLOOKUP($B76,MARSHES!$B$127:$I$235,G$1,FALSE)</f>
        <v>0</v>
      </c>
      <c r="H76" s="3">
        <f>VLOOKUP($B76,MARSHES!$B$127:$I$235,H$1,FALSE)</f>
        <v>0</v>
      </c>
      <c r="I76" s="3">
        <f>VLOOKUP($B76,MARSHES!$B$127:$I$235,I$1,FALSE)</f>
        <v>0</v>
      </c>
      <c r="J76" s="3">
        <f>VLOOKUP($B76,MARSHES!$B$127:$I$235,J$1,FALSE)</f>
        <v>0</v>
      </c>
      <c r="K76" s="3">
        <f>VLOOKUP($B76,MARSHES!$B$127:$I$235,K$1,FALSE)</f>
        <v>0</v>
      </c>
      <c r="L76" s="3" t="str">
        <f>VLOOKUP($B76,MARSHES!$B$127:$I$235,L$1,FALSE)</f>
        <v/>
      </c>
    </row>
    <row r="77" spans="1:12" ht="13.2">
      <c r="A77">
        <f t="shared" si="1"/>
        <v>8</v>
      </c>
      <c r="B77" t="str">
        <f>VLOOKUP(A77,ACTIVITIES!$B$2:$C$110,2,FALSE)</f>
        <v>ONSHORE CONSTRUCTION 8</v>
      </c>
      <c r="C77" s="1">
        <v>5</v>
      </c>
      <c r="D77" s="1" t="str">
        <f>VLOOKUP(C77,HABITATS!$F$2:$G$13,2,FALSE)</f>
        <v>Submersed Habitats</v>
      </c>
      <c r="E77" s="1" t="str">
        <f t="shared" si="0"/>
        <v>Submersed HabitatsONSHORE CONSTRUCTION 8</v>
      </c>
      <c r="F77" s="3">
        <f>VLOOKUP($B77,'SUBMERSED HABITATS'!$B$127:$I$235,F$1,FALSE)</f>
        <v>0</v>
      </c>
      <c r="G77" s="3">
        <f>VLOOKUP($B77,'SUBMERSED HABITATS'!$B$127:$I$235,G$1,FALSE)</f>
        <v>0</v>
      </c>
      <c r="H77" s="3">
        <f>VLOOKUP($B77,'SUBMERSED HABITATS'!$B$127:$I$235,H$1,FALSE)</f>
        <v>0</v>
      </c>
      <c r="I77" s="3">
        <f>VLOOKUP($B77,'SUBMERSED HABITATS'!$B$127:$I$235,I$1,FALSE)</f>
        <v>0</v>
      </c>
      <c r="J77" s="3">
        <f>VLOOKUP($B77,'SUBMERSED HABITATS'!$B$127:$I$235,J$1,FALSE)</f>
        <v>0</v>
      </c>
      <c r="K77" s="3">
        <f>VLOOKUP($B77,'SUBMERSED HABITATS'!$B$127:$I$235,K$1,FALSE)</f>
        <v>0</v>
      </c>
      <c r="L77" s="3" t="str">
        <f>VLOOKUP($B77,'SUBMERSED HABITATS'!$B$127:$I$235,L$1,FALSE)</f>
        <v/>
      </c>
    </row>
    <row r="78" spans="1:12" ht="13.2">
      <c r="A78">
        <f t="shared" ref="A78:A141" si="2">A68+1</f>
        <v>8</v>
      </c>
      <c r="B78" t="str">
        <f>VLOOKUP(A78,ACTIVITIES!$B$2:$C$110,2,FALSE)</f>
        <v>ONSHORE CONSTRUCTION 8</v>
      </c>
      <c r="C78" s="1">
        <v>6</v>
      </c>
      <c r="D78" s="1" t="str">
        <f>VLOOKUP(C78,HABITATS!$F$2:$G$13,2,FALSE)</f>
        <v>HABITATS COMPLEX 6</v>
      </c>
      <c r="E78" s="1" t="str">
        <f t="shared" si="0"/>
        <v>HABITATS COMPLEX 6ONSHORE CONSTRUCTION 8</v>
      </c>
      <c r="F78" s="3">
        <f>VLOOKUP($B78,'HABITATS COMPLEX 6'!$B$127:$I$235,F$1,FALSE)</f>
        <v>0</v>
      </c>
      <c r="G78" s="3">
        <f>VLOOKUP($B78,'HABITATS COMPLEX 6'!$B$127:$I$235,G$1,FALSE)</f>
        <v>0</v>
      </c>
      <c r="H78" s="3">
        <f>VLOOKUP($B78,'HABITATS COMPLEX 6'!$B$127:$I$235,H$1,FALSE)</f>
        <v>0</v>
      </c>
      <c r="I78" s="3">
        <f>VLOOKUP($B78,'HABITATS COMPLEX 6'!$B$127:$I$235,I$1,FALSE)</f>
        <v>0</v>
      </c>
      <c r="J78" s="3">
        <f>VLOOKUP($B78,'HABITATS COMPLEX 6'!$B$127:$I$235,J$1,FALSE)</f>
        <v>0</v>
      </c>
      <c r="K78" s="3">
        <f>VLOOKUP($B78,'HABITATS COMPLEX 6'!$B$127:$I$235,K$1,FALSE)</f>
        <v>0</v>
      </c>
      <c r="L78" s="3" t="str">
        <f>VLOOKUP($B78,'HABITATS COMPLEX 6'!$B$127:$I$235,L$1,FALSE)</f>
        <v/>
      </c>
    </row>
    <row r="79" spans="1:12" ht="13.2">
      <c r="A79">
        <f t="shared" si="2"/>
        <v>8</v>
      </c>
      <c r="B79" t="str">
        <f>VLOOKUP(A79,ACTIVITIES!$B$2:$C$110,2,FALSE)</f>
        <v>ONSHORE CONSTRUCTION 8</v>
      </c>
      <c r="C79" s="1">
        <v>7</v>
      </c>
      <c r="D79" s="1" t="str">
        <f>VLOOKUP(C79,HABITATS!$F$2:$G$13,2,FALSE)</f>
        <v>HABITATS COMPLEX 7</v>
      </c>
      <c r="E79" s="1" t="str">
        <f t="shared" si="0"/>
        <v>HABITATS COMPLEX 7ONSHORE CONSTRUCTION 8</v>
      </c>
      <c r="F79" s="3">
        <f>VLOOKUP($B79,'HABITATS COMPLEX 7'!$B$127:$I$235,F$1,FALSE)</f>
        <v>0</v>
      </c>
      <c r="G79" s="3">
        <f>VLOOKUP($B79,'HABITATS COMPLEX 7'!$B$127:$I$235,G$1,FALSE)</f>
        <v>0</v>
      </c>
      <c r="H79" s="3">
        <f>VLOOKUP($B79,'HABITATS COMPLEX 7'!$B$127:$I$235,H$1,FALSE)</f>
        <v>0</v>
      </c>
      <c r="I79" s="3">
        <f>VLOOKUP($B79,'HABITATS COMPLEX 7'!$B$127:$I$235,I$1,FALSE)</f>
        <v>0</v>
      </c>
      <c r="J79" s="3">
        <f>VLOOKUP($B79,'HABITATS COMPLEX 7'!$B$127:$I$235,J$1,FALSE)</f>
        <v>0</v>
      </c>
      <c r="K79" s="3">
        <f>VLOOKUP($B79,'HABITATS COMPLEX 7'!$B$127:$I$235,K$1,FALSE)</f>
        <v>0</v>
      </c>
      <c r="L79" s="3" t="str">
        <f>VLOOKUP($B79,'HABITATS COMPLEX 7'!$B$127:$I$235,L$1,FALSE)</f>
        <v/>
      </c>
    </row>
    <row r="80" spans="1:12" ht="13.2">
      <c r="A80">
        <f t="shared" si="2"/>
        <v>8</v>
      </c>
      <c r="B80" t="str">
        <f>VLOOKUP(A80,ACTIVITIES!$B$2:$C$110,2,FALSE)</f>
        <v>ONSHORE CONSTRUCTION 8</v>
      </c>
      <c r="C80" s="1">
        <v>8</v>
      </c>
      <c r="D80" s="1" t="str">
        <f>VLOOKUP(C80,HABITATS!$F$2:$G$13,2,FALSE)</f>
        <v>HABITATS COMPLEX 8</v>
      </c>
      <c r="E80" s="1" t="str">
        <f t="shared" si="0"/>
        <v>HABITATS COMPLEX 8ONSHORE CONSTRUCTION 8</v>
      </c>
      <c r="F80" s="3">
        <f>VLOOKUP($B80,'HABITATS COMPLEX 8'!$B$127:$I$235,F$1,FALSE)</f>
        <v>0</v>
      </c>
      <c r="G80" s="3">
        <f>VLOOKUP($B80,'HABITATS COMPLEX 8'!$B$127:$I$235,G$1,FALSE)</f>
        <v>0</v>
      </c>
      <c r="H80" s="3">
        <f>VLOOKUP($B80,'HABITATS COMPLEX 8'!$B$127:$I$235,H$1,FALSE)</f>
        <v>0</v>
      </c>
      <c r="I80" s="3">
        <f>VLOOKUP($B80,'HABITATS COMPLEX 8'!$B$127:$I$235,I$1,FALSE)</f>
        <v>0</v>
      </c>
      <c r="J80" s="3">
        <f>VLOOKUP($B80,'HABITATS COMPLEX 8'!$B$127:$I$235,J$1,FALSE)</f>
        <v>0</v>
      </c>
      <c r="K80" s="3">
        <f>VLOOKUP($B80,'HABITATS COMPLEX 8'!$B$127:$I$235,K$1,FALSE)</f>
        <v>0</v>
      </c>
      <c r="L80" s="3" t="str">
        <f>VLOOKUP($B80,'HABITATS COMPLEX 8'!$B$127:$I$235,L$1,FALSE)</f>
        <v/>
      </c>
    </row>
    <row r="81" spans="1:12" ht="13.2">
      <c r="A81">
        <f t="shared" si="2"/>
        <v>8</v>
      </c>
      <c r="B81" t="str">
        <f>VLOOKUP(A81,ACTIVITIES!$B$2:$C$110,2,FALSE)</f>
        <v>ONSHORE CONSTRUCTION 8</v>
      </c>
      <c r="C81" s="1">
        <v>9</v>
      </c>
      <c r="D81" s="1" t="str">
        <f>VLOOKUP(C81,HABITATS!$F$2:$G$13,2,FALSE)</f>
        <v>HABITATS COMPLEX 9</v>
      </c>
      <c r="E81" s="1" t="str">
        <f t="shared" si="0"/>
        <v>HABITATS COMPLEX 9ONSHORE CONSTRUCTION 8</v>
      </c>
      <c r="F81" s="3">
        <f>VLOOKUP($B81,'HABITATS COMPLEX 9'!$B$127:$I$235,F$1,FALSE)</f>
        <v>0</v>
      </c>
      <c r="G81" s="3">
        <f>VLOOKUP($B81,'HABITATS COMPLEX 9'!$B$127:$I$235,G$1,FALSE)</f>
        <v>0</v>
      </c>
      <c r="H81" s="3">
        <f>VLOOKUP($B81,'HABITATS COMPLEX 9'!$B$127:$I$235,H$1,FALSE)</f>
        <v>0</v>
      </c>
      <c r="I81" s="3">
        <f>VLOOKUP($B81,'HABITATS COMPLEX 9'!$B$127:$I$235,I$1,FALSE)</f>
        <v>0</v>
      </c>
      <c r="J81" s="3">
        <f>VLOOKUP($B81,'HABITATS COMPLEX 9'!$B$127:$I$235,J$1,FALSE)</f>
        <v>0</v>
      </c>
      <c r="K81" s="3">
        <f>VLOOKUP($B81,'HABITATS COMPLEX 9'!$B$127:$I$235,K$1,FALSE)</f>
        <v>0</v>
      </c>
      <c r="L81" s="3" t="str">
        <f>VLOOKUP($B81,'HABITATS COMPLEX 9'!$B$127:$I$235,L$1,FALSE)</f>
        <v/>
      </c>
    </row>
    <row r="82" spans="1:12" ht="13.2">
      <c r="A82">
        <f t="shared" si="2"/>
        <v>8</v>
      </c>
      <c r="B82" t="str">
        <f>VLOOKUP(A82,ACTIVITIES!$B$2:$C$110,2,FALSE)</f>
        <v>ONSHORE CONSTRUCTION 8</v>
      </c>
      <c r="C82" s="1">
        <v>10</v>
      </c>
      <c r="D82" s="1" t="str">
        <f>VLOOKUP(C82,HABITATS!$F$2:$G$13,2,FALSE)</f>
        <v>HABITATS COMPLEX 10</v>
      </c>
      <c r="E82" s="1" t="str">
        <f t="shared" si="0"/>
        <v>HABITATS COMPLEX 10ONSHORE CONSTRUCTION 8</v>
      </c>
      <c r="F82" s="3">
        <f>VLOOKUP($B82,'HABITATS COMPLEX 10'!$B$127:$I$235,F$1,FALSE)</f>
        <v>0</v>
      </c>
      <c r="G82" s="3">
        <f>VLOOKUP($B82,'HABITATS COMPLEX 10'!$B$127:$I$235,G$1,FALSE)</f>
        <v>0</v>
      </c>
      <c r="H82" s="3">
        <f>VLOOKUP($B82,'HABITATS COMPLEX 10'!$B$127:$I$235,H$1,FALSE)</f>
        <v>0</v>
      </c>
      <c r="I82" s="3">
        <f>VLOOKUP($B82,'HABITATS COMPLEX 10'!$B$127:$I$235,I$1,FALSE)</f>
        <v>0</v>
      </c>
      <c r="J82" s="3">
        <f>VLOOKUP($B82,'HABITATS COMPLEX 10'!$B$127:$I$235,J$1,FALSE)</f>
        <v>0</v>
      </c>
      <c r="K82" s="3">
        <f>VLOOKUP($B82,'HABITATS COMPLEX 10'!$B$127:$I$235,K$1,FALSE)</f>
        <v>0</v>
      </c>
      <c r="L82" s="3" t="str">
        <f>VLOOKUP($B82,'HABITATS COMPLEX 10'!$B$127:$I$235,L$1,FALSE)</f>
        <v/>
      </c>
    </row>
    <row r="83" spans="1:12" ht="13.2">
      <c r="A83">
        <f t="shared" si="2"/>
        <v>9</v>
      </c>
      <c r="B83" t="str">
        <f>VLOOKUP(A83,ACTIVITIES!$B$2:$C$110,2,FALSE)</f>
        <v>ONSHORE CONSTRUCTION 9</v>
      </c>
      <c r="C83" s="1">
        <v>1</v>
      </c>
      <c r="D83" s="1" t="str">
        <f>VLOOKUP(C83,HABITATS!$F$2:$G$13,2,FALSE)</f>
        <v>Coastal Uplands</v>
      </c>
      <c r="E83" s="1" t="str">
        <f t="shared" si="0"/>
        <v>Coastal UplandsONSHORE CONSTRUCTION 9</v>
      </c>
      <c r="F83" s="3">
        <f>VLOOKUP($B83,'COASTAL UPLANDS'!$B$127:$I$235,F$1,FALSE)</f>
        <v>0</v>
      </c>
      <c r="G83" s="3">
        <f>VLOOKUP($B83,'COASTAL UPLANDS'!$B$127:$I$235,G$1,FALSE)</f>
        <v>0</v>
      </c>
      <c r="H83" s="3">
        <f>VLOOKUP($B83,'COASTAL UPLANDS'!$B$127:$I$235,H$1,FALSE)</f>
        <v>0</v>
      </c>
      <c r="I83" s="3">
        <f>VLOOKUP($B83,'COASTAL UPLANDS'!$B$127:$I$235,I$1,FALSE)</f>
        <v>0</v>
      </c>
      <c r="J83" s="3">
        <f>VLOOKUP($B83,'COASTAL UPLANDS'!$B$127:$I$235,J$1,FALSE)</f>
        <v>0</v>
      </c>
      <c r="K83" s="3">
        <f>VLOOKUP($B83,'COASTAL UPLANDS'!$B$127:$I$235,K$1,FALSE)</f>
        <v>0</v>
      </c>
      <c r="L83" s="3" t="str">
        <f>VLOOKUP($B83,'COASTAL UPLANDS'!$B$127:$I$235,L$1,FALSE)</f>
        <v/>
      </c>
    </row>
    <row r="84" spans="1:12" ht="13.2">
      <c r="A84">
        <f t="shared" si="2"/>
        <v>9</v>
      </c>
      <c r="B84" t="str">
        <f>VLOOKUP(A84,ACTIVITIES!$B$2:$C$110,2,FALSE)</f>
        <v>ONSHORE CONSTRUCTION 9</v>
      </c>
      <c r="C84" s="1">
        <v>2</v>
      </c>
      <c r="D84" s="1" t="str">
        <f>VLOOKUP(C84,HABITATS!$F$2:$G$13,2,FALSE)</f>
        <v>Beaches &amp; Dunes</v>
      </c>
      <c r="E84" s="1" t="str">
        <f t="shared" si="0"/>
        <v>Beaches &amp; DunesONSHORE CONSTRUCTION 9</v>
      </c>
      <c r="F84" s="3">
        <f>VLOOKUP($B84,'BEACHES &amp; DUNES'!$B$127:$I$235,F$1,FALSE)</f>
        <v>0</v>
      </c>
      <c r="G84" s="3">
        <f>VLOOKUP($B84,'BEACHES &amp; DUNES'!$B$127:$I$235,G$1,FALSE)</f>
        <v>0</v>
      </c>
      <c r="H84" s="3">
        <f>VLOOKUP($B84,'BEACHES &amp; DUNES'!$B$127:$I$235,H$1,FALSE)</f>
        <v>0</v>
      </c>
      <c r="I84" s="3">
        <f>VLOOKUP($B84,'BEACHES &amp; DUNES'!$B$127:$I$235,I$1,FALSE)</f>
        <v>0</v>
      </c>
      <c r="J84" s="3">
        <f>VLOOKUP($B84,'BEACHES &amp; DUNES'!$B$127:$I$235,J$1,FALSE)</f>
        <v>0</v>
      </c>
      <c r="K84" s="3">
        <f>VLOOKUP($B84,'BEACHES &amp; DUNES'!$B$127:$I$235,K$1,FALSE)</f>
        <v>0</v>
      </c>
      <c r="L84" s="3" t="str">
        <f>VLOOKUP($B84,'BEACHES &amp; DUNES'!$B$127:$I$235,L$1,FALSE)</f>
        <v/>
      </c>
    </row>
    <row r="85" spans="1:12" ht="13.2">
      <c r="A85">
        <f t="shared" si="2"/>
        <v>9</v>
      </c>
      <c r="B85" t="str">
        <f>VLOOKUP(A85,ACTIVITIES!$B$2:$C$110,2,FALSE)</f>
        <v>ONSHORE CONSTRUCTION 9</v>
      </c>
      <c r="C85" s="1">
        <v>3</v>
      </c>
      <c r="D85" s="1" t="str">
        <f>VLOOKUP(C85,HABITATS!$F$2:$G$13,2,FALSE)</f>
        <v>Tidal flats &amp; Rocky Intertidal</v>
      </c>
      <c r="E85" s="1" t="str">
        <f t="shared" si="0"/>
        <v>Tidal flats &amp; Rocky IntertidalONSHORE CONSTRUCTION 9</v>
      </c>
      <c r="F85" s="3">
        <f>VLOOKUP($B85,'TIDAL FLATS &amp; ROCKY INTERTIDAL'!$B$127:$I$235,F$1,FALSE)</f>
        <v>0</v>
      </c>
      <c r="G85" s="3">
        <f>VLOOKUP($B85,'TIDAL FLATS &amp; ROCKY INTERTIDAL'!$B$127:$I$235,G$1,FALSE)</f>
        <v>0</v>
      </c>
      <c r="H85" s="3">
        <f>VLOOKUP($B85,'TIDAL FLATS &amp; ROCKY INTERTIDAL'!$B$127:$I$235,H$1,FALSE)</f>
        <v>0</v>
      </c>
      <c r="I85" s="3">
        <f>VLOOKUP($B85,'TIDAL FLATS &amp; ROCKY INTERTIDAL'!$B$127:$I$235,I$1,FALSE)</f>
        <v>0</v>
      </c>
      <c r="J85" s="3">
        <f>VLOOKUP($B85,'TIDAL FLATS &amp; ROCKY INTERTIDAL'!$B$127:$I$235,J$1,FALSE)</f>
        <v>0</v>
      </c>
      <c r="K85" s="3">
        <f>VLOOKUP($B85,'TIDAL FLATS &amp; ROCKY INTERTIDAL'!$B$127:$I$235,K$1,FALSE)</f>
        <v>0</v>
      </c>
      <c r="L85" s="3" t="str">
        <f>VLOOKUP($B85,'TIDAL FLATS &amp; ROCKY INTERTIDAL'!$B$127:$I$235,L$1,FALSE)</f>
        <v/>
      </c>
    </row>
    <row r="86" spans="1:12" ht="13.2">
      <c r="A86">
        <f t="shared" si="2"/>
        <v>9</v>
      </c>
      <c r="B86" t="str">
        <f>VLOOKUP(A86,ACTIVITIES!$B$2:$C$110,2,FALSE)</f>
        <v>ONSHORE CONSTRUCTION 9</v>
      </c>
      <c r="C86" s="1">
        <v>4</v>
      </c>
      <c r="D86" s="1" t="str">
        <f>VLOOKUP(C86,HABITATS!$F$2:$G$13,2,FALSE)</f>
        <v>Marshes</v>
      </c>
      <c r="E86" s="1" t="str">
        <f t="shared" si="0"/>
        <v>MarshesONSHORE CONSTRUCTION 9</v>
      </c>
      <c r="F86" s="3">
        <f>VLOOKUP($B86,MARSHES!$B$127:$I$235,F$1,FALSE)</f>
        <v>0</v>
      </c>
      <c r="G86" s="3">
        <f>VLOOKUP($B86,MARSHES!$B$127:$I$235,G$1,FALSE)</f>
        <v>0</v>
      </c>
      <c r="H86" s="3">
        <f>VLOOKUP($B86,MARSHES!$B$127:$I$235,H$1,FALSE)</f>
        <v>0</v>
      </c>
      <c r="I86" s="3">
        <f>VLOOKUP($B86,MARSHES!$B$127:$I$235,I$1,FALSE)</f>
        <v>0</v>
      </c>
      <c r="J86" s="3">
        <f>VLOOKUP($B86,MARSHES!$B$127:$I$235,J$1,FALSE)</f>
        <v>0</v>
      </c>
      <c r="K86" s="3">
        <f>VLOOKUP($B86,MARSHES!$B$127:$I$235,K$1,FALSE)</f>
        <v>0</v>
      </c>
      <c r="L86" s="3" t="str">
        <f>VLOOKUP($B86,MARSHES!$B$127:$I$235,L$1,FALSE)</f>
        <v/>
      </c>
    </row>
    <row r="87" spans="1:12" ht="13.2">
      <c r="A87">
        <f t="shared" si="2"/>
        <v>9</v>
      </c>
      <c r="B87" t="str">
        <f>VLOOKUP(A87,ACTIVITIES!$B$2:$C$110,2,FALSE)</f>
        <v>ONSHORE CONSTRUCTION 9</v>
      </c>
      <c r="C87" s="1">
        <v>5</v>
      </c>
      <c r="D87" s="1" t="str">
        <f>VLOOKUP(C87,HABITATS!$F$2:$G$13,2,FALSE)</f>
        <v>Submersed Habitats</v>
      </c>
      <c r="E87" s="1" t="str">
        <f t="shared" si="0"/>
        <v>Submersed HabitatsONSHORE CONSTRUCTION 9</v>
      </c>
      <c r="F87" s="3">
        <f>VLOOKUP($B87,'SUBMERSED HABITATS'!$B$127:$I$235,F$1,FALSE)</f>
        <v>0</v>
      </c>
      <c r="G87" s="3">
        <f>VLOOKUP($B87,'SUBMERSED HABITATS'!$B$127:$I$235,G$1,FALSE)</f>
        <v>0</v>
      </c>
      <c r="H87" s="3">
        <f>VLOOKUP($B87,'SUBMERSED HABITATS'!$B$127:$I$235,H$1,FALSE)</f>
        <v>0</v>
      </c>
      <c r="I87" s="3">
        <f>VLOOKUP($B87,'SUBMERSED HABITATS'!$B$127:$I$235,I$1,FALSE)</f>
        <v>0</v>
      </c>
      <c r="J87" s="3">
        <f>VLOOKUP($B87,'SUBMERSED HABITATS'!$B$127:$I$235,J$1,FALSE)</f>
        <v>0</v>
      </c>
      <c r="K87" s="3">
        <f>VLOOKUP($B87,'SUBMERSED HABITATS'!$B$127:$I$235,K$1,FALSE)</f>
        <v>0</v>
      </c>
      <c r="L87" s="3" t="str">
        <f>VLOOKUP($B87,'SUBMERSED HABITATS'!$B$127:$I$235,L$1,FALSE)</f>
        <v/>
      </c>
    </row>
    <row r="88" spans="1:12" ht="13.2">
      <c r="A88">
        <f t="shared" si="2"/>
        <v>9</v>
      </c>
      <c r="B88" t="str">
        <f>VLOOKUP(A88,ACTIVITIES!$B$2:$C$110,2,FALSE)</f>
        <v>ONSHORE CONSTRUCTION 9</v>
      </c>
      <c r="C88" s="1">
        <v>6</v>
      </c>
      <c r="D88" s="1" t="str">
        <f>VLOOKUP(C88,HABITATS!$F$2:$G$13,2,FALSE)</f>
        <v>HABITATS COMPLEX 6</v>
      </c>
      <c r="E88" s="1" t="str">
        <f t="shared" si="0"/>
        <v>HABITATS COMPLEX 6ONSHORE CONSTRUCTION 9</v>
      </c>
      <c r="F88" s="3">
        <f>VLOOKUP($B88,'HABITATS COMPLEX 6'!$B$127:$I$235,F$1,FALSE)</f>
        <v>0</v>
      </c>
      <c r="G88" s="3">
        <f>VLOOKUP($B88,'HABITATS COMPLEX 6'!$B$127:$I$235,G$1,FALSE)</f>
        <v>0</v>
      </c>
      <c r="H88" s="3">
        <f>VLOOKUP($B88,'HABITATS COMPLEX 6'!$B$127:$I$235,H$1,FALSE)</f>
        <v>0</v>
      </c>
      <c r="I88" s="3">
        <f>VLOOKUP($B88,'HABITATS COMPLEX 6'!$B$127:$I$235,I$1,FALSE)</f>
        <v>0</v>
      </c>
      <c r="J88" s="3">
        <f>VLOOKUP($B88,'HABITATS COMPLEX 6'!$B$127:$I$235,J$1,FALSE)</f>
        <v>0</v>
      </c>
      <c r="K88" s="3">
        <f>VLOOKUP($B88,'HABITATS COMPLEX 6'!$B$127:$I$235,K$1,FALSE)</f>
        <v>0</v>
      </c>
      <c r="L88" s="3" t="str">
        <f>VLOOKUP($B88,'HABITATS COMPLEX 6'!$B$127:$I$235,L$1,FALSE)</f>
        <v/>
      </c>
    </row>
    <row r="89" spans="1:12" ht="13.2">
      <c r="A89">
        <f t="shared" si="2"/>
        <v>9</v>
      </c>
      <c r="B89" t="str">
        <f>VLOOKUP(A89,ACTIVITIES!$B$2:$C$110,2,FALSE)</f>
        <v>ONSHORE CONSTRUCTION 9</v>
      </c>
      <c r="C89" s="1">
        <v>7</v>
      </c>
      <c r="D89" s="1" t="str">
        <f>VLOOKUP(C89,HABITATS!$F$2:$G$13,2,FALSE)</f>
        <v>HABITATS COMPLEX 7</v>
      </c>
      <c r="E89" s="1" t="str">
        <f t="shared" si="0"/>
        <v>HABITATS COMPLEX 7ONSHORE CONSTRUCTION 9</v>
      </c>
      <c r="F89" s="3">
        <f>VLOOKUP($B89,'HABITATS COMPLEX 7'!$B$127:$I$235,F$1,FALSE)</f>
        <v>0</v>
      </c>
      <c r="G89" s="3">
        <f>VLOOKUP($B89,'HABITATS COMPLEX 7'!$B$127:$I$235,G$1,FALSE)</f>
        <v>0</v>
      </c>
      <c r="H89" s="3">
        <f>VLOOKUP($B89,'HABITATS COMPLEX 7'!$B$127:$I$235,H$1,FALSE)</f>
        <v>0</v>
      </c>
      <c r="I89" s="3">
        <f>VLOOKUP($B89,'HABITATS COMPLEX 7'!$B$127:$I$235,I$1,FALSE)</f>
        <v>0</v>
      </c>
      <c r="J89" s="3">
        <f>VLOOKUP($B89,'HABITATS COMPLEX 7'!$B$127:$I$235,J$1,FALSE)</f>
        <v>0</v>
      </c>
      <c r="K89" s="3">
        <f>VLOOKUP($B89,'HABITATS COMPLEX 7'!$B$127:$I$235,K$1,FALSE)</f>
        <v>0</v>
      </c>
      <c r="L89" s="3" t="str">
        <f>VLOOKUP($B89,'HABITATS COMPLEX 7'!$B$127:$I$235,L$1,FALSE)</f>
        <v/>
      </c>
    </row>
    <row r="90" spans="1:12" ht="13.2">
      <c r="A90">
        <f t="shared" si="2"/>
        <v>9</v>
      </c>
      <c r="B90" t="str">
        <f>VLOOKUP(A90,ACTIVITIES!$B$2:$C$110,2,FALSE)</f>
        <v>ONSHORE CONSTRUCTION 9</v>
      </c>
      <c r="C90" s="1">
        <v>8</v>
      </c>
      <c r="D90" s="1" t="str">
        <f>VLOOKUP(C90,HABITATS!$F$2:$G$13,2,FALSE)</f>
        <v>HABITATS COMPLEX 8</v>
      </c>
      <c r="E90" s="1" t="str">
        <f t="shared" si="0"/>
        <v>HABITATS COMPLEX 8ONSHORE CONSTRUCTION 9</v>
      </c>
      <c r="F90" s="3">
        <f>VLOOKUP($B90,'HABITATS COMPLEX 8'!$B$127:$I$235,F$1,FALSE)</f>
        <v>0</v>
      </c>
      <c r="G90" s="3">
        <f>VLOOKUP($B90,'HABITATS COMPLEX 8'!$B$127:$I$235,G$1,FALSE)</f>
        <v>0</v>
      </c>
      <c r="H90" s="3">
        <f>VLOOKUP($B90,'HABITATS COMPLEX 8'!$B$127:$I$235,H$1,FALSE)</f>
        <v>0</v>
      </c>
      <c r="I90" s="3">
        <f>VLOOKUP($B90,'HABITATS COMPLEX 8'!$B$127:$I$235,I$1,FALSE)</f>
        <v>0</v>
      </c>
      <c r="J90" s="3">
        <f>VLOOKUP($B90,'HABITATS COMPLEX 8'!$B$127:$I$235,J$1,FALSE)</f>
        <v>0</v>
      </c>
      <c r="K90" s="3">
        <f>VLOOKUP($B90,'HABITATS COMPLEX 8'!$B$127:$I$235,K$1,FALSE)</f>
        <v>0</v>
      </c>
      <c r="L90" s="3" t="str">
        <f>VLOOKUP($B90,'HABITATS COMPLEX 8'!$B$127:$I$235,L$1,FALSE)</f>
        <v/>
      </c>
    </row>
    <row r="91" spans="1:12" ht="13.2">
      <c r="A91">
        <f t="shared" si="2"/>
        <v>9</v>
      </c>
      <c r="B91" t="str">
        <f>VLOOKUP(A91,ACTIVITIES!$B$2:$C$110,2,FALSE)</f>
        <v>ONSHORE CONSTRUCTION 9</v>
      </c>
      <c r="C91" s="1">
        <v>9</v>
      </c>
      <c r="D91" s="1" t="str">
        <f>VLOOKUP(C91,HABITATS!$F$2:$G$13,2,FALSE)</f>
        <v>HABITATS COMPLEX 9</v>
      </c>
      <c r="E91" s="1" t="str">
        <f t="shared" si="0"/>
        <v>HABITATS COMPLEX 9ONSHORE CONSTRUCTION 9</v>
      </c>
      <c r="F91" s="3">
        <f>VLOOKUP($B91,'HABITATS COMPLEX 9'!$B$127:$I$235,F$1,FALSE)</f>
        <v>0</v>
      </c>
      <c r="G91" s="3">
        <f>VLOOKUP($B91,'HABITATS COMPLEX 9'!$B$127:$I$235,G$1,FALSE)</f>
        <v>0</v>
      </c>
      <c r="H91" s="3">
        <f>VLOOKUP($B91,'HABITATS COMPLEX 9'!$B$127:$I$235,H$1,FALSE)</f>
        <v>0</v>
      </c>
      <c r="I91" s="3">
        <f>VLOOKUP($B91,'HABITATS COMPLEX 9'!$B$127:$I$235,I$1,FALSE)</f>
        <v>0</v>
      </c>
      <c r="J91" s="3">
        <f>VLOOKUP($B91,'HABITATS COMPLEX 9'!$B$127:$I$235,J$1,FALSE)</f>
        <v>0</v>
      </c>
      <c r="K91" s="3">
        <f>VLOOKUP($B91,'HABITATS COMPLEX 9'!$B$127:$I$235,K$1,FALSE)</f>
        <v>0</v>
      </c>
      <c r="L91" s="3" t="str">
        <f>VLOOKUP($B91,'HABITATS COMPLEX 9'!$B$127:$I$235,L$1,FALSE)</f>
        <v/>
      </c>
    </row>
    <row r="92" spans="1:12" ht="13.2">
      <c r="A92">
        <f t="shared" si="2"/>
        <v>9</v>
      </c>
      <c r="B92" t="str">
        <f>VLOOKUP(A92,ACTIVITIES!$B$2:$C$110,2,FALSE)</f>
        <v>ONSHORE CONSTRUCTION 9</v>
      </c>
      <c r="C92" s="1">
        <v>10</v>
      </c>
      <c r="D92" s="1" t="str">
        <f>VLOOKUP(C92,HABITATS!$F$2:$G$13,2,FALSE)</f>
        <v>HABITATS COMPLEX 10</v>
      </c>
      <c r="E92" s="1" t="str">
        <f t="shared" si="0"/>
        <v>HABITATS COMPLEX 10ONSHORE CONSTRUCTION 9</v>
      </c>
      <c r="F92" s="3">
        <f>VLOOKUP($B92,'HABITATS COMPLEX 10'!$B$127:$I$235,F$1,FALSE)</f>
        <v>0</v>
      </c>
      <c r="G92" s="3">
        <f>VLOOKUP($B92,'HABITATS COMPLEX 10'!$B$127:$I$235,G$1,FALSE)</f>
        <v>0</v>
      </c>
      <c r="H92" s="3">
        <f>VLOOKUP($B92,'HABITATS COMPLEX 10'!$B$127:$I$235,H$1,FALSE)</f>
        <v>0</v>
      </c>
      <c r="I92" s="3">
        <f>VLOOKUP($B92,'HABITATS COMPLEX 10'!$B$127:$I$235,I$1,FALSE)</f>
        <v>0</v>
      </c>
      <c r="J92" s="3">
        <f>VLOOKUP($B92,'HABITATS COMPLEX 10'!$B$127:$I$235,J$1,FALSE)</f>
        <v>0</v>
      </c>
      <c r="K92" s="3">
        <f>VLOOKUP($B92,'HABITATS COMPLEX 10'!$B$127:$I$235,K$1,FALSE)</f>
        <v>0</v>
      </c>
      <c r="L92" s="3" t="str">
        <f>VLOOKUP($B92,'HABITATS COMPLEX 10'!$B$127:$I$235,L$1,FALSE)</f>
        <v/>
      </c>
    </row>
    <row r="93" spans="1:12" ht="13.2">
      <c r="A93">
        <f t="shared" si="2"/>
        <v>10</v>
      </c>
      <c r="B93" t="str">
        <f>VLOOKUP(A93,ACTIVITIES!$B$2:$C$110,2,FALSE)</f>
        <v>ONSHORE CONSTRUCTION 10</v>
      </c>
      <c r="C93" s="1">
        <v>1</v>
      </c>
      <c r="D93" s="1" t="str">
        <f>VLOOKUP(C93,HABITATS!$F$2:$G$13,2,FALSE)</f>
        <v>Coastal Uplands</v>
      </c>
      <c r="E93" s="1" t="str">
        <f t="shared" si="0"/>
        <v>Coastal UplandsONSHORE CONSTRUCTION 10</v>
      </c>
      <c r="F93" s="3">
        <f>VLOOKUP($B93,'COASTAL UPLANDS'!$B$127:$I$235,F$1,FALSE)</f>
        <v>0</v>
      </c>
      <c r="G93" s="3">
        <f>VLOOKUP($B93,'COASTAL UPLANDS'!$B$127:$I$235,G$1,FALSE)</f>
        <v>0</v>
      </c>
      <c r="H93" s="3">
        <f>VLOOKUP($B93,'COASTAL UPLANDS'!$B$127:$I$235,H$1,FALSE)</f>
        <v>0</v>
      </c>
      <c r="I93" s="3">
        <f>VLOOKUP($B93,'COASTAL UPLANDS'!$B$127:$I$235,I$1,FALSE)</f>
        <v>0</v>
      </c>
      <c r="J93" s="3">
        <f>VLOOKUP($B93,'COASTAL UPLANDS'!$B$127:$I$235,J$1,FALSE)</f>
        <v>0</v>
      </c>
      <c r="K93" s="3">
        <f>VLOOKUP($B93,'COASTAL UPLANDS'!$B$127:$I$235,K$1,FALSE)</f>
        <v>0</v>
      </c>
      <c r="L93" s="3" t="str">
        <f>VLOOKUP($B93,'COASTAL UPLANDS'!$B$127:$I$235,L$1,FALSE)</f>
        <v/>
      </c>
    </row>
    <row r="94" spans="1:12" ht="13.2">
      <c r="A94">
        <f t="shared" si="2"/>
        <v>10</v>
      </c>
      <c r="B94" t="str">
        <f>VLOOKUP(A94,ACTIVITIES!$B$2:$C$110,2,FALSE)</f>
        <v>ONSHORE CONSTRUCTION 10</v>
      </c>
      <c r="C94" s="1">
        <v>2</v>
      </c>
      <c r="D94" s="1" t="str">
        <f>VLOOKUP(C94,HABITATS!$F$2:$G$13,2,FALSE)</f>
        <v>Beaches &amp; Dunes</v>
      </c>
      <c r="E94" s="1" t="str">
        <f t="shared" si="0"/>
        <v>Beaches &amp; DunesONSHORE CONSTRUCTION 10</v>
      </c>
      <c r="F94" s="3">
        <f>VLOOKUP($B94,'BEACHES &amp; DUNES'!$B$127:$I$235,F$1,FALSE)</f>
        <v>0</v>
      </c>
      <c r="G94" s="3">
        <f>VLOOKUP($B94,'BEACHES &amp; DUNES'!$B$127:$I$235,G$1,FALSE)</f>
        <v>0</v>
      </c>
      <c r="H94" s="3">
        <f>VLOOKUP($B94,'BEACHES &amp; DUNES'!$B$127:$I$235,H$1,FALSE)</f>
        <v>0</v>
      </c>
      <c r="I94" s="3">
        <f>VLOOKUP($B94,'BEACHES &amp; DUNES'!$B$127:$I$235,I$1,FALSE)</f>
        <v>0</v>
      </c>
      <c r="J94" s="3">
        <f>VLOOKUP($B94,'BEACHES &amp; DUNES'!$B$127:$I$235,J$1,FALSE)</f>
        <v>0</v>
      </c>
      <c r="K94" s="3">
        <f>VLOOKUP($B94,'BEACHES &amp; DUNES'!$B$127:$I$235,K$1,FALSE)</f>
        <v>0</v>
      </c>
      <c r="L94" s="3" t="str">
        <f>VLOOKUP($B94,'BEACHES &amp; DUNES'!$B$127:$I$235,L$1,FALSE)</f>
        <v/>
      </c>
    </row>
    <row r="95" spans="1:12" ht="13.2">
      <c r="A95">
        <f t="shared" si="2"/>
        <v>10</v>
      </c>
      <c r="B95" t="str">
        <f>VLOOKUP(A95,ACTIVITIES!$B$2:$C$110,2,FALSE)</f>
        <v>ONSHORE CONSTRUCTION 10</v>
      </c>
      <c r="C95" s="1">
        <v>3</v>
      </c>
      <c r="D95" s="1" t="str">
        <f>VLOOKUP(C95,HABITATS!$F$2:$G$13,2,FALSE)</f>
        <v>Tidal flats &amp; Rocky Intertidal</v>
      </c>
      <c r="E95" s="1" t="str">
        <f t="shared" si="0"/>
        <v>Tidal flats &amp; Rocky IntertidalONSHORE CONSTRUCTION 10</v>
      </c>
      <c r="F95" s="3">
        <f>VLOOKUP($B95,'TIDAL FLATS &amp; ROCKY INTERTIDAL'!$B$127:$I$235,F$1,FALSE)</f>
        <v>0</v>
      </c>
      <c r="G95" s="3">
        <f>VLOOKUP($B95,'TIDAL FLATS &amp; ROCKY INTERTIDAL'!$B$127:$I$235,G$1,FALSE)</f>
        <v>0</v>
      </c>
      <c r="H95" s="3">
        <f>VLOOKUP($B95,'TIDAL FLATS &amp; ROCKY INTERTIDAL'!$B$127:$I$235,H$1,FALSE)</f>
        <v>0</v>
      </c>
      <c r="I95" s="3">
        <f>VLOOKUP($B95,'TIDAL FLATS &amp; ROCKY INTERTIDAL'!$B$127:$I$235,I$1,FALSE)</f>
        <v>0</v>
      </c>
      <c r="J95" s="3">
        <f>VLOOKUP($B95,'TIDAL FLATS &amp; ROCKY INTERTIDAL'!$B$127:$I$235,J$1,FALSE)</f>
        <v>0</v>
      </c>
      <c r="K95" s="3">
        <f>VLOOKUP($B95,'TIDAL FLATS &amp; ROCKY INTERTIDAL'!$B$127:$I$235,K$1,FALSE)</f>
        <v>0</v>
      </c>
      <c r="L95" s="3" t="str">
        <f>VLOOKUP($B95,'TIDAL FLATS &amp; ROCKY INTERTIDAL'!$B$127:$I$235,L$1,FALSE)</f>
        <v/>
      </c>
    </row>
    <row r="96" spans="1:12" ht="13.2">
      <c r="A96">
        <f t="shared" si="2"/>
        <v>10</v>
      </c>
      <c r="B96" t="str">
        <f>VLOOKUP(A96,ACTIVITIES!$B$2:$C$110,2,FALSE)</f>
        <v>ONSHORE CONSTRUCTION 10</v>
      </c>
      <c r="C96" s="1">
        <v>4</v>
      </c>
      <c r="D96" s="1" t="str">
        <f>VLOOKUP(C96,HABITATS!$F$2:$G$13,2,FALSE)</f>
        <v>Marshes</v>
      </c>
      <c r="E96" s="1" t="str">
        <f t="shared" si="0"/>
        <v>MarshesONSHORE CONSTRUCTION 10</v>
      </c>
      <c r="F96" s="3">
        <f>VLOOKUP($B96,MARSHES!$B$127:$I$235,F$1,FALSE)</f>
        <v>0</v>
      </c>
      <c r="G96" s="3">
        <f>VLOOKUP($B96,MARSHES!$B$127:$I$235,G$1,FALSE)</f>
        <v>0</v>
      </c>
      <c r="H96" s="3">
        <f>VLOOKUP($B96,MARSHES!$B$127:$I$235,H$1,FALSE)</f>
        <v>0</v>
      </c>
      <c r="I96" s="3">
        <f>VLOOKUP($B96,MARSHES!$B$127:$I$235,I$1,FALSE)</f>
        <v>0</v>
      </c>
      <c r="J96" s="3">
        <f>VLOOKUP($B96,MARSHES!$B$127:$I$235,J$1,FALSE)</f>
        <v>0</v>
      </c>
      <c r="K96" s="3">
        <f>VLOOKUP($B96,MARSHES!$B$127:$I$235,K$1,FALSE)</f>
        <v>0</v>
      </c>
      <c r="L96" s="3" t="str">
        <f>VLOOKUP($B96,MARSHES!$B$127:$I$235,L$1,FALSE)</f>
        <v/>
      </c>
    </row>
    <row r="97" spans="1:12" ht="13.2">
      <c r="A97">
        <f t="shared" si="2"/>
        <v>10</v>
      </c>
      <c r="B97" t="str">
        <f>VLOOKUP(A97,ACTIVITIES!$B$2:$C$110,2,FALSE)</f>
        <v>ONSHORE CONSTRUCTION 10</v>
      </c>
      <c r="C97" s="1">
        <v>5</v>
      </c>
      <c r="D97" s="1" t="str">
        <f>VLOOKUP(C97,HABITATS!$F$2:$G$13,2,FALSE)</f>
        <v>Submersed Habitats</v>
      </c>
      <c r="E97" s="1" t="str">
        <f t="shared" si="0"/>
        <v>Submersed HabitatsONSHORE CONSTRUCTION 10</v>
      </c>
      <c r="F97" s="3">
        <f>VLOOKUP($B97,'SUBMERSED HABITATS'!$B$127:$I$235,F$1,FALSE)</f>
        <v>0</v>
      </c>
      <c r="G97" s="3">
        <f>VLOOKUP($B97,'SUBMERSED HABITATS'!$B$127:$I$235,G$1,FALSE)</f>
        <v>0</v>
      </c>
      <c r="H97" s="3">
        <f>VLOOKUP($B97,'SUBMERSED HABITATS'!$B$127:$I$235,H$1,FALSE)</f>
        <v>0</v>
      </c>
      <c r="I97" s="3">
        <f>VLOOKUP($B97,'SUBMERSED HABITATS'!$B$127:$I$235,I$1,FALSE)</f>
        <v>0</v>
      </c>
      <c r="J97" s="3">
        <f>VLOOKUP($B97,'SUBMERSED HABITATS'!$B$127:$I$235,J$1,FALSE)</f>
        <v>0</v>
      </c>
      <c r="K97" s="3">
        <f>VLOOKUP($B97,'SUBMERSED HABITATS'!$B$127:$I$235,K$1,FALSE)</f>
        <v>0</v>
      </c>
      <c r="L97" s="3" t="str">
        <f>VLOOKUP($B97,'SUBMERSED HABITATS'!$B$127:$I$235,L$1,FALSE)</f>
        <v/>
      </c>
    </row>
    <row r="98" spans="1:12" ht="13.2">
      <c r="A98">
        <f t="shared" si="2"/>
        <v>10</v>
      </c>
      <c r="B98" t="str">
        <f>VLOOKUP(A98,ACTIVITIES!$B$2:$C$110,2,FALSE)</f>
        <v>ONSHORE CONSTRUCTION 10</v>
      </c>
      <c r="C98" s="1">
        <v>6</v>
      </c>
      <c r="D98" s="1" t="str">
        <f>VLOOKUP(C98,HABITATS!$F$2:$G$13,2,FALSE)</f>
        <v>HABITATS COMPLEX 6</v>
      </c>
      <c r="E98" s="1" t="str">
        <f t="shared" si="0"/>
        <v>HABITATS COMPLEX 6ONSHORE CONSTRUCTION 10</v>
      </c>
      <c r="F98" s="3">
        <f>VLOOKUP($B98,'HABITATS COMPLEX 6'!$B$127:$I$235,F$1,FALSE)</f>
        <v>0</v>
      </c>
      <c r="G98" s="3">
        <f>VLOOKUP($B98,'HABITATS COMPLEX 6'!$B$127:$I$235,G$1,FALSE)</f>
        <v>0</v>
      </c>
      <c r="H98" s="3">
        <f>VLOOKUP($B98,'HABITATS COMPLEX 6'!$B$127:$I$235,H$1,FALSE)</f>
        <v>0</v>
      </c>
      <c r="I98" s="3">
        <f>VLOOKUP($B98,'HABITATS COMPLEX 6'!$B$127:$I$235,I$1,FALSE)</f>
        <v>0</v>
      </c>
      <c r="J98" s="3">
        <f>VLOOKUP($B98,'HABITATS COMPLEX 6'!$B$127:$I$235,J$1,FALSE)</f>
        <v>0</v>
      </c>
      <c r="K98" s="3">
        <f>VLOOKUP($B98,'HABITATS COMPLEX 6'!$B$127:$I$235,K$1,FALSE)</f>
        <v>0</v>
      </c>
      <c r="L98" s="3" t="str">
        <f>VLOOKUP($B98,'HABITATS COMPLEX 6'!$B$127:$I$235,L$1,FALSE)</f>
        <v/>
      </c>
    </row>
    <row r="99" spans="1:12" ht="13.2">
      <c r="A99">
        <f t="shared" si="2"/>
        <v>10</v>
      </c>
      <c r="B99" t="str">
        <f>VLOOKUP(A99,ACTIVITIES!$B$2:$C$110,2,FALSE)</f>
        <v>ONSHORE CONSTRUCTION 10</v>
      </c>
      <c r="C99" s="1">
        <v>7</v>
      </c>
      <c r="D99" s="1" t="str">
        <f>VLOOKUP(C99,HABITATS!$F$2:$G$13,2,FALSE)</f>
        <v>HABITATS COMPLEX 7</v>
      </c>
      <c r="E99" s="1" t="str">
        <f t="shared" si="0"/>
        <v>HABITATS COMPLEX 7ONSHORE CONSTRUCTION 10</v>
      </c>
      <c r="F99" s="3">
        <f>VLOOKUP($B99,'HABITATS COMPLEX 7'!$B$127:$I$235,F$1,FALSE)</f>
        <v>0</v>
      </c>
      <c r="G99" s="3">
        <f>VLOOKUP($B99,'HABITATS COMPLEX 7'!$B$127:$I$235,G$1,FALSE)</f>
        <v>0</v>
      </c>
      <c r="H99" s="3">
        <f>VLOOKUP($B99,'HABITATS COMPLEX 7'!$B$127:$I$235,H$1,FALSE)</f>
        <v>0</v>
      </c>
      <c r="I99" s="3">
        <f>VLOOKUP($B99,'HABITATS COMPLEX 7'!$B$127:$I$235,I$1,FALSE)</f>
        <v>0</v>
      </c>
      <c r="J99" s="3">
        <f>VLOOKUP($B99,'HABITATS COMPLEX 7'!$B$127:$I$235,J$1,FALSE)</f>
        <v>0</v>
      </c>
      <c r="K99" s="3">
        <f>VLOOKUP($B99,'HABITATS COMPLEX 7'!$B$127:$I$235,K$1,FALSE)</f>
        <v>0</v>
      </c>
      <c r="L99" s="3" t="str">
        <f>VLOOKUP($B99,'HABITATS COMPLEX 7'!$B$127:$I$235,L$1,FALSE)</f>
        <v/>
      </c>
    </row>
    <row r="100" spans="1:12" ht="13.2">
      <c r="A100">
        <f t="shared" si="2"/>
        <v>10</v>
      </c>
      <c r="B100" t="str">
        <f>VLOOKUP(A100,ACTIVITIES!$B$2:$C$110,2,FALSE)</f>
        <v>ONSHORE CONSTRUCTION 10</v>
      </c>
      <c r="C100" s="1">
        <v>8</v>
      </c>
      <c r="D100" s="1" t="str">
        <f>VLOOKUP(C100,HABITATS!$F$2:$G$13,2,FALSE)</f>
        <v>HABITATS COMPLEX 8</v>
      </c>
      <c r="E100" s="1" t="str">
        <f t="shared" si="0"/>
        <v>HABITATS COMPLEX 8ONSHORE CONSTRUCTION 10</v>
      </c>
      <c r="F100" s="3">
        <f>VLOOKUP($B100,'HABITATS COMPLEX 8'!$B$127:$I$235,F$1,FALSE)</f>
        <v>0</v>
      </c>
      <c r="G100" s="3">
        <f>VLOOKUP($B100,'HABITATS COMPLEX 8'!$B$127:$I$235,G$1,FALSE)</f>
        <v>0</v>
      </c>
      <c r="H100" s="3">
        <f>VLOOKUP($B100,'HABITATS COMPLEX 8'!$B$127:$I$235,H$1,FALSE)</f>
        <v>0</v>
      </c>
      <c r="I100" s="3">
        <f>VLOOKUP($B100,'HABITATS COMPLEX 8'!$B$127:$I$235,I$1,FALSE)</f>
        <v>0</v>
      </c>
      <c r="J100" s="3">
        <f>VLOOKUP($B100,'HABITATS COMPLEX 8'!$B$127:$I$235,J$1,FALSE)</f>
        <v>0</v>
      </c>
      <c r="K100" s="3">
        <f>VLOOKUP($B100,'HABITATS COMPLEX 8'!$B$127:$I$235,K$1,FALSE)</f>
        <v>0</v>
      </c>
      <c r="L100" s="3" t="str">
        <f>VLOOKUP($B100,'HABITATS COMPLEX 8'!$B$127:$I$235,L$1,FALSE)</f>
        <v/>
      </c>
    </row>
    <row r="101" spans="1:12" ht="13.2">
      <c r="A101">
        <f t="shared" si="2"/>
        <v>10</v>
      </c>
      <c r="B101" t="str">
        <f>VLOOKUP(A101,ACTIVITIES!$B$2:$C$110,2,FALSE)</f>
        <v>ONSHORE CONSTRUCTION 10</v>
      </c>
      <c r="C101" s="1">
        <v>9</v>
      </c>
      <c r="D101" s="1" t="str">
        <f>VLOOKUP(C101,HABITATS!$F$2:$G$13,2,FALSE)</f>
        <v>HABITATS COMPLEX 9</v>
      </c>
      <c r="E101" s="1" t="str">
        <f t="shared" si="0"/>
        <v>HABITATS COMPLEX 9ONSHORE CONSTRUCTION 10</v>
      </c>
      <c r="F101" s="3">
        <f>VLOOKUP($B101,'HABITATS COMPLEX 9'!$B$127:$I$235,F$1,FALSE)</f>
        <v>0</v>
      </c>
      <c r="G101" s="3">
        <f>VLOOKUP($B101,'HABITATS COMPLEX 9'!$B$127:$I$235,G$1,FALSE)</f>
        <v>0</v>
      </c>
      <c r="H101" s="3">
        <f>VLOOKUP($B101,'HABITATS COMPLEX 9'!$B$127:$I$235,H$1,FALSE)</f>
        <v>0</v>
      </c>
      <c r="I101" s="3">
        <f>VLOOKUP($B101,'HABITATS COMPLEX 9'!$B$127:$I$235,I$1,FALSE)</f>
        <v>0</v>
      </c>
      <c r="J101" s="3">
        <f>VLOOKUP($B101,'HABITATS COMPLEX 9'!$B$127:$I$235,J$1,FALSE)</f>
        <v>0</v>
      </c>
      <c r="K101" s="3">
        <f>VLOOKUP($B101,'HABITATS COMPLEX 9'!$B$127:$I$235,K$1,FALSE)</f>
        <v>0</v>
      </c>
      <c r="L101" s="3" t="str">
        <f>VLOOKUP($B101,'HABITATS COMPLEX 9'!$B$127:$I$235,L$1,FALSE)</f>
        <v/>
      </c>
    </row>
    <row r="102" spans="1:12" ht="13.2">
      <c r="A102">
        <f t="shared" si="2"/>
        <v>10</v>
      </c>
      <c r="B102" t="str">
        <f>VLOOKUP(A102,ACTIVITIES!$B$2:$C$110,2,FALSE)</f>
        <v>ONSHORE CONSTRUCTION 10</v>
      </c>
      <c r="C102" s="1">
        <v>10</v>
      </c>
      <c r="D102" s="1" t="str">
        <f>VLOOKUP(C102,HABITATS!$F$2:$G$13,2,FALSE)</f>
        <v>HABITATS COMPLEX 10</v>
      </c>
      <c r="E102" s="1" t="str">
        <f t="shared" si="0"/>
        <v>HABITATS COMPLEX 10ONSHORE CONSTRUCTION 10</v>
      </c>
      <c r="F102" s="3">
        <f>VLOOKUP($B102,'HABITATS COMPLEX 10'!$B$127:$I$235,F$1,FALSE)</f>
        <v>0</v>
      </c>
      <c r="G102" s="3">
        <f>VLOOKUP($B102,'HABITATS COMPLEX 10'!$B$127:$I$235,G$1,FALSE)</f>
        <v>0</v>
      </c>
      <c r="H102" s="3">
        <f>VLOOKUP($B102,'HABITATS COMPLEX 10'!$B$127:$I$235,H$1,FALSE)</f>
        <v>0</v>
      </c>
      <c r="I102" s="3">
        <f>VLOOKUP($B102,'HABITATS COMPLEX 10'!$B$127:$I$235,I$1,FALSE)</f>
        <v>0</v>
      </c>
      <c r="J102" s="3">
        <f>VLOOKUP($B102,'HABITATS COMPLEX 10'!$B$127:$I$235,J$1,FALSE)</f>
        <v>0</v>
      </c>
      <c r="K102" s="3">
        <f>VLOOKUP($B102,'HABITATS COMPLEX 10'!$B$127:$I$235,K$1,FALSE)</f>
        <v>0</v>
      </c>
      <c r="L102" s="3" t="str">
        <f>VLOOKUP($B102,'HABITATS COMPLEX 10'!$B$127:$I$235,L$1,FALSE)</f>
        <v/>
      </c>
    </row>
    <row r="103" spans="1:12" ht="13.2">
      <c r="A103">
        <f t="shared" si="2"/>
        <v>11</v>
      </c>
      <c r="B103" t="str">
        <f>VLOOKUP(A103,ACTIVITIES!$B$2:$C$110,2,FALSE)</f>
        <v xml:space="preserve">Cable trench excavation and jet plow </v>
      </c>
      <c r="C103" s="1">
        <v>1</v>
      </c>
      <c r="D103" s="1" t="str">
        <f>VLOOKUP(C103,HABITATS!$F$2:$G$13,2,FALSE)</f>
        <v>Coastal Uplands</v>
      </c>
      <c r="E103" s="1" t="str">
        <f t="shared" si="0"/>
        <v xml:space="preserve">Coastal UplandsCable trench excavation and jet plow </v>
      </c>
      <c r="F103" s="3">
        <f>VLOOKUP($B103,'COASTAL UPLANDS'!$B$127:$I$235,F$1,FALSE)</f>
        <v>1</v>
      </c>
      <c r="G103" s="3">
        <f>VLOOKUP($B103,'COASTAL UPLANDS'!$B$127:$I$235,G$1,FALSE)</f>
        <v>1</v>
      </c>
      <c r="H103" s="3">
        <f>VLOOKUP($B103,'COASTAL UPLANDS'!$B$127:$I$235,H$1,FALSE)</f>
        <v>1</v>
      </c>
      <c r="I103" s="3">
        <f>VLOOKUP($B103,'COASTAL UPLANDS'!$B$127:$I$235,I$1,FALSE)</f>
        <v>1</v>
      </c>
      <c r="J103" s="3">
        <f>VLOOKUP($B103,'COASTAL UPLANDS'!$B$127:$I$235,J$1,FALSE)</f>
        <v>1</v>
      </c>
      <c r="K103" s="3">
        <f>VLOOKUP($B103,'COASTAL UPLANDS'!$B$127:$I$235,K$1,FALSE)</f>
        <v>1</v>
      </c>
      <c r="L103" s="3">
        <f>VLOOKUP($B103,'COASTAL UPLANDS'!$B$127:$I$235,L$1,FALSE)</f>
        <v>1</v>
      </c>
    </row>
    <row r="104" spans="1:12" ht="13.2">
      <c r="A104">
        <f t="shared" si="2"/>
        <v>11</v>
      </c>
      <c r="B104" t="str">
        <f>VLOOKUP(A104,ACTIVITIES!$B$2:$C$110,2,FALSE)</f>
        <v xml:space="preserve">Cable trench excavation and jet plow </v>
      </c>
      <c r="C104" s="1">
        <v>2</v>
      </c>
      <c r="D104" s="1" t="str">
        <f>VLOOKUP(C104,HABITATS!$F$2:$G$13,2,FALSE)</f>
        <v>Beaches &amp; Dunes</v>
      </c>
      <c r="E104" s="1" t="str">
        <f t="shared" si="0"/>
        <v xml:space="preserve">Beaches &amp; DunesCable trench excavation and jet plow </v>
      </c>
      <c r="F104" s="3">
        <f>VLOOKUP($B104,'BEACHES &amp; DUNES'!$B$127:$I$235,F$1,FALSE)</f>
        <v>2</v>
      </c>
      <c r="G104" s="3">
        <f>VLOOKUP($B104,'BEACHES &amp; DUNES'!$B$127:$I$235,G$1,FALSE)</f>
        <v>2</v>
      </c>
      <c r="H104" s="3">
        <f>VLOOKUP($B104,'BEACHES &amp; DUNES'!$B$127:$I$235,H$1,FALSE)</f>
        <v>2</v>
      </c>
      <c r="I104" s="3">
        <f>VLOOKUP($B104,'BEACHES &amp; DUNES'!$B$127:$I$235,I$1,FALSE)</f>
        <v>2</v>
      </c>
      <c r="J104" s="3">
        <f>VLOOKUP($B104,'BEACHES &amp; DUNES'!$B$127:$I$235,J$1,FALSE)</f>
        <v>1</v>
      </c>
      <c r="K104" s="3">
        <f>VLOOKUP($B104,'BEACHES &amp; DUNES'!$B$127:$I$235,K$1,FALSE)</f>
        <v>2</v>
      </c>
      <c r="L104" s="3">
        <f>VLOOKUP($B104,'BEACHES &amp; DUNES'!$B$127:$I$235,L$1,FALSE)</f>
        <v>2</v>
      </c>
    </row>
    <row r="105" spans="1:12" ht="13.2">
      <c r="A105">
        <f t="shared" si="2"/>
        <v>11</v>
      </c>
      <c r="B105" t="str">
        <f>VLOOKUP(A105,ACTIVITIES!$B$2:$C$110,2,FALSE)</f>
        <v xml:space="preserve">Cable trench excavation and jet plow </v>
      </c>
      <c r="C105" s="1">
        <v>3</v>
      </c>
      <c r="D105" s="1" t="str">
        <f>VLOOKUP(C105,HABITATS!$F$2:$G$13,2,FALSE)</f>
        <v>Tidal flats &amp; Rocky Intertidal</v>
      </c>
      <c r="E105" s="1" t="str">
        <f t="shared" si="0"/>
        <v xml:space="preserve">Tidal flats &amp; Rocky IntertidalCable trench excavation and jet plow </v>
      </c>
      <c r="F105" s="3">
        <f>VLOOKUP($B105,'TIDAL FLATS &amp; ROCKY INTERTIDAL'!$B$127:$I$235,F$1,FALSE)</f>
        <v>2</v>
      </c>
      <c r="G105" s="3">
        <f>VLOOKUP($B105,'TIDAL FLATS &amp; ROCKY INTERTIDAL'!$B$127:$I$235,G$1,FALSE)</f>
        <v>2</v>
      </c>
      <c r="H105" s="3">
        <f>VLOOKUP($B105,'TIDAL FLATS &amp; ROCKY INTERTIDAL'!$B$127:$I$235,H$1,FALSE)</f>
        <v>2</v>
      </c>
      <c r="I105" s="3">
        <f>VLOOKUP($B105,'TIDAL FLATS &amp; ROCKY INTERTIDAL'!$B$127:$I$235,I$1,FALSE)</f>
        <v>2</v>
      </c>
      <c r="J105" s="3">
        <f>VLOOKUP($B105,'TIDAL FLATS &amp; ROCKY INTERTIDAL'!$B$127:$I$235,J$1,FALSE)</f>
        <v>1</v>
      </c>
      <c r="K105" s="3">
        <f>VLOOKUP($B105,'TIDAL FLATS &amp; ROCKY INTERTIDAL'!$B$127:$I$235,K$1,FALSE)</f>
        <v>1</v>
      </c>
      <c r="L105" s="3">
        <f>VLOOKUP($B105,'TIDAL FLATS &amp; ROCKY INTERTIDAL'!$B$127:$I$235,L$1,FALSE)</f>
        <v>2</v>
      </c>
    </row>
    <row r="106" spans="1:12" ht="13.2">
      <c r="A106">
        <f t="shared" si="2"/>
        <v>11</v>
      </c>
      <c r="B106" t="str">
        <f>VLOOKUP(A106,ACTIVITIES!$B$2:$C$110,2,FALSE)</f>
        <v xml:space="preserve">Cable trench excavation and jet plow </v>
      </c>
      <c r="C106" s="1">
        <v>4</v>
      </c>
      <c r="D106" s="1" t="str">
        <f>VLOOKUP(C106,HABITATS!$F$2:$G$13,2,FALSE)</f>
        <v>Marshes</v>
      </c>
      <c r="E106" s="1" t="str">
        <f t="shared" si="0"/>
        <v xml:space="preserve">MarshesCable trench excavation and jet plow </v>
      </c>
      <c r="F106" s="3">
        <f>VLOOKUP($B106,MARSHES!$B$127:$I$235,F$1,FALSE)</f>
        <v>2</v>
      </c>
      <c r="G106" s="3">
        <f>VLOOKUP($B106,MARSHES!$B$127:$I$235,G$1,FALSE)</f>
        <v>2</v>
      </c>
      <c r="H106" s="3">
        <f>VLOOKUP($B106,MARSHES!$B$127:$I$235,H$1,FALSE)</f>
        <v>2</v>
      </c>
      <c r="I106" s="3">
        <f>VLOOKUP($B106,MARSHES!$B$127:$I$235,I$1,FALSE)</f>
        <v>2</v>
      </c>
      <c r="J106" s="3">
        <f>VLOOKUP($B106,MARSHES!$B$127:$I$235,J$1,FALSE)</f>
        <v>1</v>
      </c>
      <c r="K106" s="3">
        <f>VLOOKUP($B106,MARSHES!$B$127:$I$235,K$1,FALSE)</f>
        <v>1</v>
      </c>
      <c r="L106" s="3">
        <f>VLOOKUP($B106,MARSHES!$B$127:$I$235,L$1,FALSE)</f>
        <v>2</v>
      </c>
    </row>
    <row r="107" spans="1:12" ht="13.2">
      <c r="A107">
        <f t="shared" si="2"/>
        <v>11</v>
      </c>
      <c r="B107" t="str">
        <f>VLOOKUP(A107,ACTIVITIES!$B$2:$C$110,2,FALSE)</f>
        <v xml:space="preserve">Cable trench excavation and jet plow </v>
      </c>
      <c r="C107" s="1">
        <v>5</v>
      </c>
      <c r="D107" s="1" t="str">
        <f>VLOOKUP(C107,HABITATS!$F$2:$G$13,2,FALSE)</f>
        <v>Submersed Habitats</v>
      </c>
      <c r="E107" s="1" t="str">
        <f t="shared" si="0"/>
        <v xml:space="preserve">Submersed HabitatsCable trench excavation and jet plow </v>
      </c>
      <c r="F107" s="3">
        <f>VLOOKUP($B107,'SUBMERSED HABITATS'!$B$127:$I$235,F$1,FALSE)</f>
        <v>2</v>
      </c>
      <c r="G107" s="3">
        <f>VLOOKUP($B107,'SUBMERSED HABITATS'!$B$127:$I$235,G$1,FALSE)</f>
        <v>2</v>
      </c>
      <c r="H107" s="3">
        <f>VLOOKUP($B107,'SUBMERSED HABITATS'!$B$127:$I$235,H$1,FALSE)</f>
        <v>2</v>
      </c>
      <c r="I107" s="3">
        <f>VLOOKUP($B107,'SUBMERSED HABITATS'!$B$127:$I$235,I$1,FALSE)</f>
        <v>2</v>
      </c>
      <c r="J107" s="3">
        <f>VLOOKUP($B107,'SUBMERSED HABITATS'!$B$127:$I$235,J$1,FALSE)</f>
        <v>1</v>
      </c>
      <c r="K107" s="3">
        <f>VLOOKUP($B107,'SUBMERSED HABITATS'!$B$127:$I$235,K$1,FALSE)</f>
        <v>1</v>
      </c>
      <c r="L107" s="3">
        <f>VLOOKUP($B107,'SUBMERSED HABITATS'!$B$127:$I$235,L$1,FALSE)</f>
        <v>2</v>
      </c>
    </row>
    <row r="108" spans="1:12" ht="13.2">
      <c r="A108">
        <f t="shared" si="2"/>
        <v>11</v>
      </c>
      <c r="B108" t="str">
        <f>VLOOKUP(A108,ACTIVITIES!$B$2:$C$110,2,FALSE)</f>
        <v xml:space="preserve">Cable trench excavation and jet plow </v>
      </c>
      <c r="C108" s="1">
        <v>6</v>
      </c>
      <c r="D108" s="1" t="str">
        <f>VLOOKUP(C108,HABITATS!$F$2:$G$13,2,FALSE)</f>
        <v>HABITATS COMPLEX 6</v>
      </c>
      <c r="E108" s="1" t="str">
        <f t="shared" si="0"/>
        <v xml:space="preserve">HABITATS COMPLEX 6Cable trench excavation and jet plow </v>
      </c>
      <c r="F108" s="3">
        <f>VLOOKUP($B108,'HABITATS COMPLEX 6'!$B$127:$I$235,F$1,FALSE)</f>
        <v>0</v>
      </c>
      <c r="G108" s="3">
        <f>VLOOKUP($B108,'HABITATS COMPLEX 6'!$B$127:$I$235,G$1,FALSE)</f>
        <v>0</v>
      </c>
      <c r="H108" s="3">
        <f>VLOOKUP($B108,'HABITATS COMPLEX 6'!$B$127:$I$235,H$1,FALSE)</f>
        <v>0</v>
      </c>
      <c r="I108" s="3">
        <f>VLOOKUP($B108,'HABITATS COMPLEX 6'!$B$127:$I$235,I$1,FALSE)</f>
        <v>0</v>
      </c>
      <c r="J108" s="3">
        <f>VLOOKUP($B108,'HABITATS COMPLEX 6'!$B$127:$I$235,J$1,FALSE)</f>
        <v>0</v>
      </c>
      <c r="K108" s="3">
        <f>VLOOKUP($B108,'HABITATS COMPLEX 6'!$B$127:$I$235,K$1,FALSE)</f>
        <v>0</v>
      </c>
      <c r="L108" s="3" t="str">
        <f>VLOOKUP($B108,'HABITATS COMPLEX 6'!$B$127:$I$235,L$1,FALSE)</f>
        <v/>
      </c>
    </row>
    <row r="109" spans="1:12" ht="13.2">
      <c r="A109">
        <f t="shared" si="2"/>
        <v>11</v>
      </c>
      <c r="B109" t="str">
        <f>VLOOKUP(A109,ACTIVITIES!$B$2:$C$110,2,FALSE)</f>
        <v xml:space="preserve">Cable trench excavation and jet plow </v>
      </c>
      <c r="C109" s="1">
        <v>7</v>
      </c>
      <c r="D109" s="1" t="str">
        <f>VLOOKUP(C109,HABITATS!$F$2:$G$13,2,FALSE)</f>
        <v>HABITATS COMPLEX 7</v>
      </c>
      <c r="E109" s="1" t="str">
        <f t="shared" si="0"/>
        <v xml:space="preserve">HABITATS COMPLEX 7Cable trench excavation and jet plow </v>
      </c>
      <c r="F109" s="3">
        <f>VLOOKUP($B109,'HABITATS COMPLEX 7'!$B$127:$I$235,F$1,FALSE)</f>
        <v>0</v>
      </c>
      <c r="G109" s="3">
        <f>VLOOKUP($B109,'HABITATS COMPLEX 7'!$B$127:$I$235,G$1,FALSE)</f>
        <v>0</v>
      </c>
      <c r="H109" s="3">
        <f>VLOOKUP($B109,'HABITATS COMPLEX 7'!$B$127:$I$235,H$1,FALSE)</f>
        <v>0</v>
      </c>
      <c r="I109" s="3">
        <f>VLOOKUP($B109,'HABITATS COMPLEX 7'!$B$127:$I$235,I$1,FALSE)</f>
        <v>0</v>
      </c>
      <c r="J109" s="3">
        <f>VLOOKUP($B109,'HABITATS COMPLEX 7'!$B$127:$I$235,J$1,FALSE)</f>
        <v>0</v>
      </c>
      <c r="K109" s="3">
        <f>VLOOKUP($B109,'HABITATS COMPLEX 7'!$B$127:$I$235,K$1,FALSE)</f>
        <v>0</v>
      </c>
      <c r="L109" s="3" t="str">
        <f>VLOOKUP($B109,'HABITATS COMPLEX 7'!$B$127:$I$235,L$1,FALSE)</f>
        <v/>
      </c>
    </row>
    <row r="110" spans="1:12" ht="13.2">
      <c r="A110">
        <f t="shared" si="2"/>
        <v>11</v>
      </c>
      <c r="B110" t="str">
        <f>VLOOKUP(A110,ACTIVITIES!$B$2:$C$110,2,FALSE)</f>
        <v xml:space="preserve">Cable trench excavation and jet plow </v>
      </c>
      <c r="C110" s="1">
        <v>8</v>
      </c>
      <c r="D110" s="1" t="str">
        <f>VLOOKUP(C110,HABITATS!$F$2:$G$13,2,FALSE)</f>
        <v>HABITATS COMPLEX 8</v>
      </c>
      <c r="E110" s="1" t="str">
        <f t="shared" si="0"/>
        <v xml:space="preserve">HABITATS COMPLEX 8Cable trench excavation and jet plow </v>
      </c>
      <c r="F110" s="3">
        <f>VLOOKUP($B110,'HABITATS COMPLEX 8'!$B$127:$I$235,F$1,FALSE)</f>
        <v>0</v>
      </c>
      <c r="G110" s="3">
        <f>VLOOKUP($B110,'HABITATS COMPLEX 8'!$B$127:$I$235,G$1,FALSE)</f>
        <v>0</v>
      </c>
      <c r="H110" s="3">
        <f>VLOOKUP($B110,'HABITATS COMPLEX 8'!$B$127:$I$235,H$1,FALSE)</f>
        <v>0</v>
      </c>
      <c r="I110" s="3">
        <f>VLOOKUP($B110,'HABITATS COMPLEX 8'!$B$127:$I$235,I$1,FALSE)</f>
        <v>0</v>
      </c>
      <c r="J110" s="3">
        <f>VLOOKUP($B110,'HABITATS COMPLEX 8'!$B$127:$I$235,J$1,FALSE)</f>
        <v>0</v>
      </c>
      <c r="K110" s="3">
        <f>VLOOKUP($B110,'HABITATS COMPLEX 8'!$B$127:$I$235,K$1,FALSE)</f>
        <v>0</v>
      </c>
      <c r="L110" s="3" t="str">
        <f>VLOOKUP($B110,'HABITATS COMPLEX 8'!$B$127:$I$235,L$1,FALSE)</f>
        <v/>
      </c>
    </row>
    <row r="111" spans="1:12" ht="13.2">
      <c r="A111">
        <f t="shared" si="2"/>
        <v>11</v>
      </c>
      <c r="B111" t="str">
        <f>VLOOKUP(A111,ACTIVITIES!$B$2:$C$110,2,FALSE)</f>
        <v xml:space="preserve">Cable trench excavation and jet plow </v>
      </c>
      <c r="C111" s="1">
        <v>9</v>
      </c>
      <c r="D111" s="1" t="str">
        <f>VLOOKUP(C111,HABITATS!$F$2:$G$13,2,FALSE)</f>
        <v>HABITATS COMPLEX 9</v>
      </c>
      <c r="E111" s="1" t="str">
        <f t="shared" si="0"/>
        <v xml:space="preserve">HABITATS COMPLEX 9Cable trench excavation and jet plow </v>
      </c>
      <c r="F111" s="3">
        <f>VLOOKUP($B111,'HABITATS COMPLEX 9'!$B$127:$I$235,F$1,FALSE)</f>
        <v>0</v>
      </c>
      <c r="G111" s="3">
        <f>VLOOKUP($B111,'HABITATS COMPLEX 9'!$B$127:$I$235,G$1,FALSE)</f>
        <v>0</v>
      </c>
      <c r="H111" s="3">
        <f>VLOOKUP($B111,'HABITATS COMPLEX 9'!$B$127:$I$235,H$1,FALSE)</f>
        <v>0</v>
      </c>
      <c r="I111" s="3">
        <f>VLOOKUP($B111,'HABITATS COMPLEX 9'!$B$127:$I$235,I$1,FALSE)</f>
        <v>0</v>
      </c>
      <c r="J111" s="3">
        <f>VLOOKUP($B111,'HABITATS COMPLEX 9'!$B$127:$I$235,J$1,FALSE)</f>
        <v>0</v>
      </c>
      <c r="K111" s="3">
        <f>VLOOKUP($B111,'HABITATS COMPLEX 9'!$B$127:$I$235,K$1,FALSE)</f>
        <v>0</v>
      </c>
      <c r="L111" s="3" t="str">
        <f>VLOOKUP($B111,'HABITATS COMPLEX 9'!$B$127:$I$235,L$1,FALSE)</f>
        <v/>
      </c>
    </row>
    <row r="112" spans="1:12" ht="13.2">
      <c r="A112">
        <f t="shared" si="2"/>
        <v>11</v>
      </c>
      <c r="B112" t="str">
        <f>VLOOKUP(A112,ACTIVITIES!$B$2:$C$110,2,FALSE)</f>
        <v xml:space="preserve">Cable trench excavation and jet plow </v>
      </c>
      <c r="C112" s="1">
        <v>10</v>
      </c>
      <c r="D112" s="1" t="str">
        <f>VLOOKUP(C112,HABITATS!$F$2:$G$13,2,FALSE)</f>
        <v>HABITATS COMPLEX 10</v>
      </c>
      <c r="E112" s="1" t="str">
        <f t="shared" si="0"/>
        <v xml:space="preserve">HABITATS COMPLEX 10Cable trench excavation and jet plow </v>
      </c>
      <c r="F112" s="3">
        <f>VLOOKUP($B112,'HABITATS COMPLEX 10'!$B$127:$I$235,F$1,FALSE)</f>
        <v>0</v>
      </c>
      <c r="G112" s="3">
        <f>VLOOKUP($B112,'HABITATS COMPLEX 10'!$B$127:$I$235,G$1,FALSE)</f>
        <v>0</v>
      </c>
      <c r="H112" s="3">
        <f>VLOOKUP($B112,'HABITATS COMPLEX 10'!$B$127:$I$235,H$1,FALSE)</f>
        <v>0</v>
      </c>
      <c r="I112" s="3">
        <f>VLOOKUP($B112,'HABITATS COMPLEX 10'!$B$127:$I$235,I$1,FALSE)</f>
        <v>0</v>
      </c>
      <c r="J112" s="3">
        <f>VLOOKUP($B112,'HABITATS COMPLEX 10'!$B$127:$I$235,J$1,FALSE)</f>
        <v>0</v>
      </c>
      <c r="K112" s="3">
        <f>VLOOKUP($B112,'HABITATS COMPLEX 10'!$B$127:$I$235,K$1,FALSE)</f>
        <v>0</v>
      </c>
      <c r="L112" s="3" t="str">
        <f>VLOOKUP($B112,'HABITATS COMPLEX 10'!$B$127:$I$235,L$1,FALSE)</f>
        <v/>
      </c>
    </row>
    <row r="113" spans="1:12" ht="13.2">
      <c r="A113">
        <f t="shared" si="2"/>
        <v>12</v>
      </c>
      <c r="B113" t="str">
        <f>VLOOKUP(A113,ACTIVITIES!$B$2:$C$110,2,FALSE)</f>
        <v>Landfall HDD short and long distance</v>
      </c>
      <c r="C113" s="1">
        <v>1</v>
      </c>
      <c r="D113" s="1" t="str">
        <f>VLOOKUP(C113,HABITATS!$F$2:$G$13,2,FALSE)</f>
        <v>Coastal Uplands</v>
      </c>
      <c r="E113" s="1" t="str">
        <f t="shared" si="0"/>
        <v>Coastal UplandsLandfall HDD short and long distance</v>
      </c>
      <c r="F113" s="3">
        <f>VLOOKUP($B113,'COASTAL UPLANDS'!$B$127:$I$235,F$1,FALSE)</f>
        <v>1</v>
      </c>
      <c r="G113" s="3">
        <f>VLOOKUP($B113,'COASTAL UPLANDS'!$B$127:$I$235,G$1,FALSE)</f>
        <v>1</v>
      </c>
      <c r="H113" s="3">
        <f>VLOOKUP($B113,'COASTAL UPLANDS'!$B$127:$I$235,H$1,FALSE)</f>
        <v>1</v>
      </c>
      <c r="I113" s="3">
        <f>VLOOKUP($B113,'COASTAL UPLANDS'!$B$127:$I$235,I$1,FALSE)</f>
        <v>1</v>
      </c>
      <c r="J113" s="3">
        <f>VLOOKUP($B113,'COASTAL UPLANDS'!$B$127:$I$235,J$1,FALSE)</f>
        <v>1</v>
      </c>
      <c r="K113" s="3">
        <f>VLOOKUP($B113,'COASTAL UPLANDS'!$B$127:$I$235,K$1,FALSE)</f>
        <v>1</v>
      </c>
      <c r="L113" s="3">
        <f>VLOOKUP($B113,'COASTAL UPLANDS'!$B$127:$I$235,L$1,FALSE)</f>
        <v>1</v>
      </c>
    </row>
    <row r="114" spans="1:12" ht="13.2">
      <c r="A114">
        <f t="shared" si="2"/>
        <v>12</v>
      </c>
      <c r="B114" t="str">
        <f>VLOOKUP(A114,ACTIVITIES!$B$2:$C$110,2,FALSE)</f>
        <v>Landfall HDD short and long distance</v>
      </c>
      <c r="C114" s="1">
        <v>2</v>
      </c>
      <c r="D114" s="1" t="str">
        <f>VLOOKUP(C114,HABITATS!$F$2:$G$13,2,FALSE)</f>
        <v>Beaches &amp; Dunes</v>
      </c>
      <c r="E114" s="1" t="str">
        <f t="shared" si="0"/>
        <v>Beaches &amp; DunesLandfall HDD short and long distance</v>
      </c>
      <c r="F114" s="3">
        <f>VLOOKUP($B114,'BEACHES &amp; DUNES'!$B$127:$I$235,F$1,FALSE)</f>
        <v>2</v>
      </c>
      <c r="G114" s="3">
        <f>VLOOKUP($B114,'BEACHES &amp; DUNES'!$B$127:$I$235,G$1,FALSE)</f>
        <v>2</v>
      </c>
      <c r="H114" s="3">
        <f>VLOOKUP($B114,'BEACHES &amp; DUNES'!$B$127:$I$235,H$1,FALSE)</f>
        <v>2</v>
      </c>
      <c r="I114" s="3">
        <f>VLOOKUP($B114,'BEACHES &amp; DUNES'!$B$127:$I$235,I$1,FALSE)</f>
        <v>2</v>
      </c>
      <c r="J114" s="3">
        <f>VLOOKUP($B114,'BEACHES &amp; DUNES'!$B$127:$I$235,J$1,FALSE)</f>
        <v>1</v>
      </c>
      <c r="K114" s="3">
        <f>VLOOKUP($B114,'BEACHES &amp; DUNES'!$B$127:$I$235,K$1,FALSE)</f>
        <v>2</v>
      </c>
      <c r="L114" s="3">
        <f>VLOOKUP($B114,'BEACHES &amp; DUNES'!$B$127:$I$235,L$1,FALSE)</f>
        <v>2</v>
      </c>
    </row>
    <row r="115" spans="1:12" ht="13.2">
      <c r="A115">
        <f t="shared" si="2"/>
        <v>12</v>
      </c>
      <c r="B115" t="str">
        <f>VLOOKUP(A115,ACTIVITIES!$B$2:$C$110,2,FALSE)</f>
        <v>Landfall HDD short and long distance</v>
      </c>
      <c r="C115" s="1">
        <v>3</v>
      </c>
      <c r="D115" s="1" t="str">
        <f>VLOOKUP(C115,HABITATS!$F$2:$G$13,2,FALSE)</f>
        <v>Tidal flats &amp; Rocky Intertidal</v>
      </c>
      <c r="E115" s="1" t="str">
        <f t="shared" si="0"/>
        <v>Tidal flats &amp; Rocky IntertidalLandfall HDD short and long distance</v>
      </c>
      <c r="F115" s="3">
        <f>VLOOKUP($B115,'TIDAL FLATS &amp; ROCKY INTERTIDAL'!$B$127:$I$235,F$1,FALSE)</f>
        <v>2</v>
      </c>
      <c r="G115" s="3">
        <f>VLOOKUP($B115,'TIDAL FLATS &amp; ROCKY INTERTIDAL'!$B$127:$I$235,G$1,FALSE)</f>
        <v>2</v>
      </c>
      <c r="H115" s="3">
        <f>VLOOKUP($B115,'TIDAL FLATS &amp; ROCKY INTERTIDAL'!$B$127:$I$235,H$1,FALSE)</f>
        <v>2</v>
      </c>
      <c r="I115" s="3">
        <f>VLOOKUP($B115,'TIDAL FLATS &amp; ROCKY INTERTIDAL'!$B$127:$I$235,I$1,FALSE)</f>
        <v>2</v>
      </c>
      <c r="J115" s="3">
        <f>VLOOKUP($B115,'TIDAL FLATS &amp; ROCKY INTERTIDAL'!$B$127:$I$235,J$1,FALSE)</f>
        <v>1</v>
      </c>
      <c r="K115" s="3">
        <f>VLOOKUP($B115,'TIDAL FLATS &amp; ROCKY INTERTIDAL'!$B$127:$I$235,K$1,FALSE)</f>
        <v>1</v>
      </c>
      <c r="L115" s="3">
        <f>VLOOKUP($B115,'TIDAL FLATS &amp; ROCKY INTERTIDAL'!$B$127:$I$235,L$1,FALSE)</f>
        <v>2</v>
      </c>
    </row>
    <row r="116" spans="1:12" ht="13.2">
      <c r="A116">
        <f t="shared" si="2"/>
        <v>12</v>
      </c>
      <c r="B116" t="str">
        <f>VLOOKUP(A116,ACTIVITIES!$B$2:$C$110,2,FALSE)</f>
        <v>Landfall HDD short and long distance</v>
      </c>
      <c r="C116" s="1">
        <v>4</v>
      </c>
      <c r="D116" s="1" t="str">
        <f>VLOOKUP(C116,HABITATS!$F$2:$G$13,2,FALSE)</f>
        <v>Marshes</v>
      </c>
      <c r="E116" s="1" t="str">
        <f t="shared" si="0"/>
        <v>MarshesLandfall HDD short and long distance</v>
      </c>
      <c r="F116" s="3">
        <f>VLOOKUP($B116,MARSHES!$B$127:$I$235,F$1,FALSE)</f>
        <v>2</v>
      </c>
      <c r="G116" s="3">
        <f>VLOOKUP($B116,MARSHES!$B$127:$I$235,G$1,FALSE)</f>
        <v>2</v>
      </c>
      <c r="H116" s="3">
        <f>VLOOKUP($B116,MARSHES!$B$127:$I$235,H$1,FALSE)</f>
        <v>2</v>
      </c>
      <c r="I116" s="3">
        <f>VLOOKUP($B116,MARSHES!$B$127:$I$235,I$1,FALSE)</f>
        <v>2</v>
      </c>
      <c r="J116" s="3">
        <f>VLOOKUP($B116,MARSHES!$B$127:$I$235,J$1,FALSE)</f>
        <v>1</v>
      </c>
      <c r="K116" s="3">
        <f>VLOOKUP($B116,MARSHES!$B$127:$I$235,K$1,FALSE)</f>
        <v>1</v>
      </c>
      <c r="L116" s="3">
        <f>VLOOKUP($B116,MARSHES!$B$127:$I$235,L$1,FALSE)</f>
        <v>2</v>
      </c>
    </row>
    <row r="117" spans="1:12" ht="13.2">
      <c r="A117">
        <f t="shared" si="2"/>
        <v>12</v>
      </c>
      <c r="B117" t="str">
        <f>VLOOKUP(A117,ACTIVITIES!$B$2:$C$110,2,FALSE)</f>
        <v>Landfall HDD short and long distance</v>
      </c>
      <c r="C117" s="1">
        <v>5</v>
      </c>
      <c r="D117" s="1" t="str">
        <f>VLOOKUP(C117,HABITATS!$F$2:$G$13,2,FALSE)</f>
        <v>Submersed Habitats</v>
      </c>
      <c r="E117" s="1" t="str">
        <f t="shared" si="0"/>
        <v>Submersed HabitatsLandfall HDD short and long distance</v>
      </c>
      <c r="F117" s="3">
        <f>VLOOKUP($B117,'SUBMERSED HABITATS'!$B$127:$I$235,F$1,FALSE)</f>
        <v>2</v>
      </c>
      <c r="G117" s="3">
        <f>VLOOKUP($B117,'SUBMERSED HABITATS'!$B$127:$I$235,G$1,FALSE)</f>
        <v>2</v>
      </c>
      <c r="H117" s="3">
        <f>VLOOKUP($B117,'SUBMERSED HABITATS'!$B$127:$I$235,H$1,FALSE)</f>
        <v>2</v>
      </c>
      <c r="I117" s="3">
        <f>VLOOKUP($B117,'SUBMERSED HABITATS'!$B$127:$I$235,I$1,FALSE)</f>
        <v>2</v>
      </c>
      <c r="J117" s="3">
        <f>VLOOKUP($B117,'SUBMERSED HABITATS'!$B$127:$I$235,J$1,FALSE)</f>
        <v>1</v>
      </c>
      <c r="K117" s="3">
        <f>VLOOKUP($B117,'SUBMERSED HABITATS'!$B$127:$I$235,K$1,FALSE)</f>
        <v>1</v>
      </c>
      <c r="L117" s="3">
        <f>VLOOKUP($B117,'SUBMERSED HABITATS'!$B$127:$I$235,L$1,FALSE)</f>
        <v>2</v>
      </c>
    </row>
    <row r="118" spans="1:12" ht="13.2">
      <c r="A118">
        <f t="shared" si="2"/>
        <v>12</v>
      </c>
      <c r="B118" t="str">
        <f>VLOOKUP(A118,ACTIVITIES!$B$2:$C$110,2,FALSE)</f>
        <v>Landfall HDD short and long distance</v>
      </c>
      <c r="C118" s="1">
        <v>6</v>
      </c>
      <c r="D118" s="1" t="str">
        <f>VLOOKUP(C118,HABITATS!$F$2:$G$13,2,FALSE)</f>
        <v>HABITATS COMPLEX 6</v>
      </c>
      <c r="E118" s="1" t="str">
        <f t="shared" si="0"/>
        <v>HABITATS COMPLEX 6Landfall HDD short and long distance</v>
      </c>
      <c r="F118" s="3">
        <f>VLOOKUP($B118,'HABITATS COMPLEX 6'!$B$127:$I$235,F$1,FALSE)</f>
        <v>0</v>
      </c>
      <c r="G118" s="3">
        <f>VLOOKUP($B118,'HABITATS COMPLEX 6'!$B$127:$I$235,G$1,FALSE)</f>
        <v>0</v>
      </c>
      <c r="H118" s="3">
        <f>VLOOKUP($B118,'HABITATS COMPLEX 6'!$B$127:$I$235,H$1,FALSE)</f>
        <v>0</v>
      </c>
      <c r="I118" s="3">
        <f>VLOOKUP($B118,'HABITATS COMPLEX 6'!$B$127:$I$235,I$1,FALSE)</f>
        <v>0</v>
      </c>
      <c r="J118" s="3">
        <f>VLOOKUP($B118,'HABITATS COMPLEX 6'!$B$127:$I$235,J$1,FALSE)</f>
        <v>0</v>
      </c>
      <c r="K118" s="3">
        <f>VLOOKUP($B118,'HABITATS COMPLEX 6'!$B$127:$I$235,K$1,FALSE)</f>
        <v>0</v>
      </c>
      <c r="L118" s="3" t="str">
        <f>VLOOKUP($B118,'HABITATS COMPLEX 6'!$B$127:$I$235,L$1,FALSE)</f>
        <v/>
      </c>
    </row>
    <row r="119" spans="1:12" ht="13.2">
      <c r="A119">
        <f t="shared" si="2"/>
        <v>12</v>
      </c>
      <c r="B119" t="str">
        <f>VLOOKUP(A119,ACTIVITIES!$B$2:$C$110,2,FALSE)</f>
        <v>Landfall HDD short and long distance</v>
      </c>
      <c r="C119" s="1">
        <v>7</v>
      </c>
      <c r="D119" s="1" t="str">
        <f>VLOOKUP(C119,HABITATS!$F$2:$G$13,2,FALSE)</f>
        <v>HABITATS COMPLEX 7</v>
      </c>
      <c r="E119" s="1" t="str">
        <f t="shared" si="0"/>
        <v>HABITATS COMPLEX 7Landfall HDD short and long distance</v>
      </c>
      <c r="F119" s="3">
        <f>VLOOKUP($B119,'HABITATS COMPLEX 7'!$B$127:$I$235,F$1,FALSE)</f>
        <v>0</v>
      </c>
      <c r="G119" s="3">
        <f>VLOOKUP($B119,'HABITATS COMPLEX 7'!$B$127:$I$235,G$1,FALSE)</f>
        <v>0</v>
      </c>
      <c r="H119" s="3">
        <f>VLOOKUP($B119,'HABITATS COMPLEX 7'!$B$127:$I$235,H$1,FALSE)</f>
        <v>0</v>
      </c>
      <c r="I119" s="3">
        <f>VLOOKUP($B119,'HABITATS COMPLEX 7'!$B$127:$I$235,I$1,FALSE)</f>
        <v>0</v>
      </c>
      <c r="J119" s="3">
        <f>VLOOKUP($B119,'HABITATS COMPLEX 7'!$B$127:$I$235,J$1,FALSE)</f>
        <v>0</v>
      </c>
      <c r="K119" s="3">
        <f>VLOOKUP($B119,'HABITATS COMPLEX 7'!$B$127:$I$235,K$1,FALSE)</f>
        <v>0</v>
      </c>
      <c r="L119" s="3" t="str">
        <f>VLOOKUP($B119,'HABITATS COMPLEX 7'!$B$127:$I$235,L$1,FALSE)</f>
        <v/>
      </c>
    </row>
    <row r="120" spans="1:12" ht="13.2">
      <c r="A120">
        <f t="shared" si="2"/>
        <v>12</v>
      </c>
      <c r="B120" t="str">
        <f>VLOOKUP(A120,ACTIVITIES!$B$2:$C$110,2,FALSE)</f>
        <v>Landfall HDD short and long distance</v>
      </c>
      <c r="C120" s="1">
        <v>8</v>
      </c>
      <c r="D120" s="1" t="str">
        <f>VLOOKUP(C120,HABITATS!$F$2:$G$13,2,FALSE)</f>
        <v>HABITATS COMPLEX 8</v>
      </c>
      <c r="E120" s="1" t="str">
        <f t="shared" si="0"/>
        <v>HABITATS COMPLEX 8Landfall HDD short and long distance</v>
      </c>
      <c r="F120" s="3">
        <f>VLOOKUP($B120,'HABITATS COMPLEX 8'!$B$127:$I$235,F$1,FALSE)</f>
        <v>0</v>
      </c>
      <c r="G120" s="3">
        <f>VLOOKUP($B120,'HABITATS COMPLEX 8'!$B$127:$I$235,G$1,FALSE)</f>
        <v>0</v>
      </c>
      <c r="H120" s="3">
        <f>VLOOKUP($B120,'HABITATS COMPLEX 8'!$B$127:$I$235,H$1,FALSE)</f>
        <v>0</v>
      </c>
      <c r="I120" s="3">
        <f>VLOOKUP($B120,'HABITATS COMPLEX 8'!$B$127:$I$235,I$1,FALSE)</f>
        <v>0</v>
      </c>
      <c r="J120" s="3">
        <f>VLOOKUP($B120,'HABITATS COMPLEX 8'!$B$127:$I$235,J$1,FALSE)</f>
        <v>0</v>
      </c>
      <c r="K120" s="3">
        <f>VLOOKUP($B120,'HABITATS COMPLEX 8'!$B$127:$I$235,K$1,FALSE)</f>
        <v>0</v>
      </c>
      <c r="L120" s="3" t="str">
        <f>VLOOKUP($B120,'HABITATS COMPLEX 8'!$B$127:$I$235,L$1,FALSE)</f>
        <v/>
      </c>
    </row>
    <row r="121" spans="1:12" ht="13.2">
      <c r="A121">
        <f t="shared" si="2"/>
        <v>12</v>
      </c>
      <c r="B121" t="str">
        <f>VLOOKUP(A121,ACTIVITIES!$B$2:$C$110,2,FALSE)</f>
        <v>Landfall HDD short and long distance</v>
      </c>
      <c r="C121" s="1">
        <v>9</v>
      </c>
      <c r="D121" s="1" t="str">
        <f>VLOOKUP(C121,HABITATS!$F$2:$G$13,2,FALSE)</f>
        <v>HABITATS COMPLEX 9</v>
      </c>
      <c r="E121" s="1" t="str">
        <f t="shared" si="0"/>
        <v>HABITATS COMPLEX 9Landfall HDD short and long distance</v>
      </c>
      <c r="F121" s="3">
        <f>VLOOKUP($B121,'HABITATS COMPLEX 9'!$B$127:$I$235,F$1,FALSE)</f>
        <v>0</v>
      </c>
      <c r="G121" s="3">
        <f>VLOOKUP($B121,'HABITATS COMPLEX 9'!$B$127:$I$235,G$1,FALSE)</f>
        <v>0</v>
      </c>
      <c r="H121" s="3">
        <f>VLOOKUP($B121,'HABITATS COMPLEX 9'!$B$127:$I$235,H$1,FALSE)</f>
        <v>0</v>
      </c>
      <c r="I121" s="3">
        <f>VLOOKUP($B121,'HABITATS COMPLEX 9'!$B$127:$I$235,I$1,FALSE)</f>
        <v>0</v>
      </c>
      <c r="J121" s="3">
        <f>VLOOKUP($B121,'HABITATS COMPLEX 9'!$B$127:$I$235,J$1,FALSE)</f>
        <v>0</v>
      </c>
      <c r="K121" s="3">
        <f>VLOOKUP($B121,'HABITATS COMPLEX 9'!$B$127:$I$235,K$1,FALSE)</f>
        <v>0</v>
      </c>
      <c r="L121" s="3" t="str">
        <f>VLOOKUP($B121,'HABITATS COMPLEX 9'!$B$127:$I$235,L$1,FALSE)</f>
        <v/>
      </c>
    </row>
    <row r="122" spans="1:12" ht="13.2">
      <c r="A122">
        <f t="shared" si="2"/>
        <v>12</v>
      </c>
      <c r="B122" t="str">
        <f>VLOOKUP(A122,ACTIVITIES!$B$2:$C$110,2,FALSE)</f>
        <v>Landfall HDD short and long distance</v>
      </c>
      <c r="C122" s="1">
        <v>10</v>
      </c>
      <c r="D122" s="1" t="str">
        <f>VLOOKUP(C122,HABITATS!$F$2:$G$13,2,FALSE)</f>
        <v>HABITATS COMPLEX 10</v>
      </c>
      <c r="E122" s="1" t="str">
        <f t="shared" si="0"/>
        <v>HABITATS COMPLEX 10Landfall HDD short and long distance</v>
      </c>
      <c r="F122" s="3">
        <f>VLOOKUP($B122,'HABITATS COMPLEX 10'!$B$127:$I$235,F$1,FALSE)</f>
        <v>0</v>
      </c>
      <c r="G122" s="3">
        <f>VLOOKUP($B122,'HABITATS COMPLEX 10'!$B$127:$I$235,G$1,FALSE)</f>
        <v>0</v>
      </c>
      <c r="H122" s="3">
        <f>VLOOKUP($B122,'HABITATS COMPLEX 10'!$B$127:$I$235,H$1,FALSE)</f>
        <v>0</v>
      </c>
      <c r="I122" s="3">
        <f>VLOOKUP($B122,'HABITATS COMPLEX 10'!$B$127:$I$235,I$1,FALSE)</f>
        <v>0</v>
      </c>
      <c r="J122" s="3">
        <f>VLOOKUP($B122,'HABITATS COMPLEX 10'!$B$127:$I$235,J$1,FALSE)</f>
        <v>0</v>
      </c>
      <c r="K122" s="3">
        <f>VLOOKUP($B122,'HABITATS COMPLEX 10'!$B$127:$I$235,K$1,FALSE)</f>
        <v>0</v>
      </c>
      <c r="L122" s="3" t="str">
        <f>VLOOKUP($B122,'HABITATS COMPLEX 10'!$B$127:$I$235,L$1,FALSE)</f>
        <v/>
      </c>
    </row>
    <row r="123" spans="1:12" ht="13.2">
      <c r="A123">
        <f t="shared" si="2"/>
        <v>13</v>
      </c>
      <c r="B123" t="str">
        <f>VLOOKUP(A123,ACTIVITIES!$B$2:$C$110,2,FALSE)</f>
        <v>LANDFALL CONSTRUCTION 13</v>
      </c>
      <c r="C123" s="1">
        <v>1</v>
      </c>
      <c r="D123" s="1" t="str">
        <f>VLOOKUP(C123,HABITATS!$F$2:$G$13,2,FALSE)</f>
        <v>Coastal Uplands</v>
      </c>
      <c r="E123" s="1" t="str">
        <f t="shared" si="0"/>
        <v>Coastal UplandsLANDFALL CONSTRUCTION 13</v>
      </c>
      <c r="F123" s="3">
        <f>VLOOKUP($B123,'COASTAL UPLANDS'!$B$127:$I$235,F$1,FALSE)</f>
        <v>0</v>
      </c>
      <c r="G123" s="3">
        <f>VLOOKUP($B123,'COASTAL UPLANDS'!$B$127:$I$235,G$1,FALSE)</f>
        <v>0</v>
      </c>
      <c r="H123" s="3">
        <f>VLOOKUP($B123,'COASTAL UPLANDS'!$B$127:$I$235,H$1,FALSE)</f>
        <v>0</v>
      </c>
      <c r="I123" s="3">
        <f>VLOOKUP($B123,'COASTAL UPLANDS'!$B$127:$I$235,I$1,FALSE)</f>
        <v>0</v>
      </c>
      <c r="J123" s="3">
        <f>VLOOKUP($B123,'COASTAL UPLANDS'!$B$127:$I$235,J$1,FALSE)</f>
        <v>0</v>
      </c>
      <c r="K123" s="3">
        <f>VLOOKUP($B123,'COASTAL UPLANDS'!$B$127:$I$235,K$1,FALSE)</f>
        <v>0</v>
      </c>
      <c r="L123" s="3" t="str">
        <f>VLOOKUP($B123,'COASTAL UPLANDS'!$B$127:$I$235,L$1,FALSE)</f>
        <v/>
      </c>
    </row>
    <row r="124" spans="1:12" ht="13.2">
      <c r="A124">
        <f t="shared" si="2"/>
        <v>13</v>
      </c>
      <c r="B124" t="str">
        <f>VLOOKUP(A124,ACTIVITIES!$B$2:$C$110,2,FALSE)</f>
        <v>LANDFALL CONSTRUCTION 13</v>
      </c>
      <c r="C124" s="1">
        <v>2</v>
      </c>
      <c r="D124" s="1" t="str">
        <f>VLOOKUP(C124,HABITATS!$F$2:$G$13,2,FALSE)</f>
        <v>Beaches &amp; Dunes</v>
      </c>
      <c r="E124" s="1" t="str">
        <f t="shared" si="0"/>
        <v>Beaches &amp; DunesLANDFALL CONSTRUCTION 13</v>
      </c>
      <c r="F124" s="3">
        <f>VLOOKUP($B124,'BEACHES &amp; DUNES'!$B$127:$I$235,F$1,FALSE)</f>
        <v>0</v>
      </c>
      <c r="G124" s="3">
        <f>VLOOKUP($B124,'BEACHES &amp; DUNES'!$B$127:$I$235,G$1,FALSE)</f>
        <v>0</v>
      </c>
      <c r="H124" s="3">
        <f>VLOOKUP($B124,'BEACHES &amp; DUNES'!$B$127:$I$235,H$1,FALSE)</f>
        <v>0</v>
      </c>
      <c r="I124" s="3">
        <f>VLOOKUP($B124,'BEACHES &amp; DUNES'!$B$127:$I$235,I$1,FALSE)</f>
        <v>0</v>
      </c>
      <c r="J124" s="3">
        <f>VLOOKUP($B124,'BEACHES &amp; DUNES'!$B$127:$I$235,J$1,FALSE)</f>
        <v>0</v>
      </c>
      <c r="K124" s="3">
        <f>VLOOKUP($B124,'BEACHES &amp; DUNES'!$B$127:$I$235,K$1,FALSE)</f>
        <v>0</v>
      </c>
      <c r="L124" s="3" t="str">
        <f>VLOOKUP($B124,'BEACHES &amp; DUNES'!$B$127:$I$235,L$1,FALSE)</f>
        <v/>
      </c>
    </row>
    <row r="125" spans="1:12" ht="13.2">
      <c r="A125">
        <f t="shared" si="2"/>
        <v>13</v>
      </c>
      <c r="B125" t="str">
        <f>VLOOKUP(A125,ACTIVITIES!$B$2:$C$110,2,FALSE)</f>
        <v>LANDFALL CONSTRUCTION 13</v>
      </c>
      <c r="C125" s="1">
        <v>3</v>
      </c>
      <c r="D125" s="1" t="str">
        <f>VLOOKUP(C125,HABITATS!$F$2:$G$13,2,FALSE)</f>
        <v>Tidal flats &amp; Rocky Intertidal</v>
      </c>
      <c r="E125" s="1" t="str">
        <f t="shared" si="0"/>
        <v>Tidal flats &amp; Rocky IntertidalLANDFALL CONSTRUCTION 13</v>
      </c>
      <c r="F125" s="3">
        <f>VLOOKUP($B125,'TIDAL FLATS &amp; ROCKY INTERTIDAL'!$B$127:$I$235,F$1,FALSE)</f>
        <v>0</v>
      </c>
      <c r="G125" s="3">
        <f>VLOOKUP($B125,'TIDAL FLATS &amp; ROCKY INTERTIDAL'!$B$127:$I$235,G$1,FALSE)</f>
        <v>0</v>
      </c>
      <c r="H125" s="3">
        <f>VLOOKUP($B125,'TIDAL FLATS &amp; ROCKY INTERTIDAL'!$B$127:$I$235,H$1,FALSE)</f>
        <v>0</v>
      </c>
      <c r="I125" s="3">
        <f>VLOOKUP($B125,'TIDAL FLATS &amp; ROCKY INTERTIDAL'!$B$127:$I$235,I$1,FALSE)</f>
        <v>0</v>
      </c>
      <c r="J125" s="3">
        <f>VLOOKUP($B125,'TIDAL FLATS &amp; ROCKY INTERTIDAL'!$B$127:$I$235,J$1,FALSE)</f>
        <v>0</v>
      </c>
      <c r="K125" s="3">
        <f>VLOOKUP($B125,'TIDAL FLATS &amp; ROCKY INTERTIDAL'!$B$127:$I$235,K$1,FALSE)</f>
        <v>0</v>
      </c>
      <c r="L125" s="3" t="str">
        <f>VLOOKUP($B125,'TIDAL FLATS &amp; ROCKY INTERTIDAL'!$B$127:$I$235,L$1,FALSE)</f>
        <v/>
      </c>
    </row>
    <row r="126" spans="1:12" ht="13.2">
      <c r="A126">
        <f t="shared" si="2"/>
        <v>13</v>
      </c>
      <c r="B126" t="str">
        <f>VLOOKUP(A126,ACTIVITIES!$B$2:$C$110,2,FALSE)</f>
        <v>LANDFALL CONSTRUCTION 13</v>
      </c>
      <c r="C126" s="1">
        <v>4</v>
      </c>
      <c r="D126" s="1" t="str">
        <f>VLOOKUP(C126,HABITATS!$F$2:$G$13,2,FALSE)</f>
        <v>Marshes</v>
      </c>
      <c r="E126" s="1" t="str">
        <f t="shared" si="0"/>
        <v>MarshesLANDFALL CONSTRUCTION 13</v>
      </c>
      <c r="F126" s="3">
        <f>VLOOKUP($B126,MARSHES!$B$127:$I$235,F$1,FALSE)</f>
        <v>0</v>
      </c>
      <c r="G126" s="3">
        <f>VLOOKUP($B126,MARSHES!$B$127:$I$235,G$1,FALSE)</f>
        <v>0</v>
      </c>
      <c r="H126" s="3">
        <f>VLOOKUP($B126,MARSHES!$B$127:$I$235,H$1,FALSE)</f>
        <v>0</v>
      </c>
      <c r="I126" s="3">
        <f>VLOOKUP($B126,MARSHES!$B$127:$I$235,I$1,FALSE)</f>
        <v>0</v>
      </c>
      <c r="J126" s="3">
        <f>VLOOKUP($B126,MARSHES!$B$127:$I$235,J$1,FALSE)</f>
        <v>0</v>
      </c>
      <c r="K126" s="3">
        <f>VLOOKUP($B126,MARSHES!$B$127:$I$235,K$1,FALSE)</f>
        <v>0</v>
      </c>
      <c r="L126" s="3" t="str">
        <f>VLOOKUP($B126,MARSHES!$B$127:$I$235,L$1,FALSE)</f>
        <v/>
      </c>
    </row>
    <row r="127" spans="1:12" ht="13.2">
      <c r="A127">
        <f t="shared" si="2"/>
        <v>13</v>
      </c>
      <c r="B127" t="str">
        <f>VLOOKUP(A127,ACTIVITIES!$B$2:$C$110,2,FALSE)</f>
        <v>LANDFALL CONSTRUCTION 13</v>
      </c>
      <c r="C127" s="1">
        <v>5</v>
      </c>
      <c r="D127" s="1" t="str">
        <f>VLOOKUP(C127,HABITATS!$F$2:$G$13,2,FALSE)</f>
        <v>Submersed Habitats</v>
      </c>
      <c r="E127" s="1" t="str">
        <f t="shared" si="0"/>
        <v>Submersed HabitatsLANDFALL CONSTRUCTION 13</v>
      </c>
      <c r="F127" s="3">
        <f>VLOOKUP($B127,'SUBMERSED HABITATS'!$B$127:$I$235,F$1,FALSE)</f>
        <v>0</v>
      </c>
      <c r="G127" s="3">
        <f>VLOOKUP($B127,'SUBMERSED HABITATS'!$B$127:$I$235,G$1,FALSE)</f>
        <v>0</v>
      </c>
      <c r="H127" s="3">
        <f>VLOOKUP($B127,'SUBMERSED HABITATS'!$B$127:$I$235,H$1,FALSE)</f>
        <v>0</v>
      </c>
      <c r="I127" s="3">
        <f>VLOOKUP($B127,'SUBMERSED HABITATS'!$B$127:$I$235,I$1,FALSE)</f>
        <v>0</v>
      </c>
      <c r="J127" s="3">
        <f>VLOOKUP($B127,'SUBMERSED HABITATS'!$B$127:$I$235,J$1,FALSE)</f>
        <v>0</v>
      </c>
      <c r="K127" s="3">
        <f>VLOOKUP($B127,'SUBMERSED HABITATS'!$B$127:$I$235,K$1,FALSE)</f>
        <v>0</v>
      </c>
      <c r="L127" s="3" t="str">
        <f>VLOOKUP($B127,'SUBMERSED HABITATS'!$B$127:$I$235,L$1,FALSE)</f>
        <v/>
      </c>
    </row>
    <row r="128" spans="1:12" ht="13.2">
      <c r="A128">
        <f t="shared" si="2"/>
        <v>13</v>
      </c>
      <c r="B128" t="str">
        <f>VLOOKUP(A128,ACTIVITIES!$B$2:$C$110,2,FALSE)</f>
        <v>LANDFALL CONSTRUCTION 13</v>
      </c>
      <c r="C128" s="1">
        <v>6</v>
      </c>
      <c r="D128" s="1" t="str">
        <f>VLOOKUP(C128,HABITATS!$F$2:$G$13,2,FALSE)</f>
        <v>HABITATS COMPLEX 6</v>
      </c>
      <c r="E128" s="1" t="str">
        <f t="shared" si="0"/>
        <v>HABITATS COMPLEX 6LANDFALL CONSTRUCTION 13</v>
      </c>
      <c r="F128" s="3">
        <f>VLOOKUP($B128,'HABITATS COMPLEX 6'!$B$127:$I$235,F$1,FALSE)</f>
        <v>0</v>
      </c>
      <c r="G128" s="3">
        <f>VLOOKUP($B128,'HABITATS COMPLEX 6'!$B$127:$I$235,G$1,FALSE)</f>
        <v>0</v>
      </c>
      <c r="H128" s="3">
        <f>VLOOKUP($B128,'HABITATS COMPLEX 6'!$B$127:$I$235,H$1,FALSE)</f>
        <v>0</v>
      </c>
      <c r="I128" s="3">
        <f>VLOOKUP($B128,'HABITATS COMPLEX 6'!$B$127:$I$235,I$1,FALSE)</f>
        <v>0</v>
      </c>
      <c r="J128" s="3">
        <f>VLOOKUP($B128,'HABITATS COMPLEX 6'!$B$127:$I$235,J$1,FALSE)</f>
        <v>0</v>
      </c>
      <c r="K128" s="3">
        <f>VLOOKUP($B128,'HABITATS COMPLEX 6'!$B$127:$I$235,K$1,FALSE)</f>
        <v>0</v>
      </c>
      <c r="L128" s="3" t="str">
        <f>VLOOKUP($B128,'HABITATS COMPLEX 6'!$B$127:$I$235,L$1,FALSE)</f>
        <v/>
      </c>
    </row>
    <row r="129" spans="1:12" ht="13.2">
      <c r="A129">
        <f t="shared" si="2"/>
        <v>13</v>
      </c>
      <c r="B129" t="str">
        <f>VLOOKUP(A129,ACTIVITIES!$B$2:$C$110,2,FALSE)</f>
        <v>LANDFALL CONSTRUCTION 13</v>
      </c>
      <c r="C129" s="1">
        <v>7</v>
      </c>
      <c r="D129" s="1" t="str">
        <f>VLOOKUP(C129,HABITATS!$F$2:$G$13,2,FALSE)</f>
        <v>HABITATS COMPLEX 7</v>
      </c>
      <c r="E129" s="1" t="str">
        <f t="shared" si="0"/>
        <v>HABITATS COMPLEX 7LANDFALL CONSTRUCTION 13</v>
      </c>
      <c r="F129" s="3">
        <f>VLOOKUP($B129,'HABITATS COMPLEX 7'!$B$127:$I$235,F$1,FALSE)</f>
        <v>0</v>
      </c>
      <c r="G129" s="3">
        <f>VLOOKUP($B129,'HABITATS COMPLEX 7'!$B$127:$I$235,G$1,FALSE)</f>
        <v>0</v>
      </c>
      <c r="H129" s="3">
        <f>VLOOKUP($B129,'HABITATS COMPLEX 7'!$B$127:$I$235,H$1,FALSE)</f>
        <v>0</v>
      </c>
      <c r="I129" s="3">
        <f>VLOOKUP($B129,'HABITATS COMPLEX 7'!$B$127:$I$235,I$1,FALSE)</f>
        <v>0</v>
      </c>
      <c r="J129" s="3">
        <f>VLOOKUP($B129,'HABITATS COMPLEX 7'!$B$127:$I$235,J$1,FALSE)</f>
        <v>0</v>
      </c>
      <c r="K129" s="3">
        <f>VLOOKUP($B129,'HABITATS COMPLEX 7'!$B$127:$I$235,K$1,FALSE)</f>
        <v>0</v>
      </c>
      <c r="L129" s="3" t="str">
        <f>VLOOKUP($B129,'HABITATS COMPLEX 7'!$B$127:$I$235,L$1,FALSE)</f>
        <v/>
      </c>
    </row>
    <row r="130" spans="1:12" ht="13.2">
      <c r="A130">
        <f t="shared" si="2"/>
        <v>13</v>
      </c>
      <c r="B130" t="str">
        <f>VLOOKUP(A130,ACTIVITIES!$B$2:$C$110,2,FALSE)</f>
        <v>LANDFALL CONSTRUCTION 13</v>
      </c>
      <c r="C130" s="1">
        <v>8</v>
      </c>
      <c r="D130" s="1" t="str">
        <f>VLOOKUP(C130,HABITATS!$F$2:$G$13,2,FALSE)</f>
        <v>HABITATS COMPLEX 8</v>
      </c>
      <c r="E130" s="1" t="str">
        <f t="shared" si="0"/>
        <v>HABITATS COMPLEX 8LANDFALL CONSTRUCTION 13</v>
      </c>
      <c r="F130" s="3">
        <f>VLOOKUP($B130,'HABITATS COMPLEX 8'!$B$127:$I$235,F$1,FALSE)</f>
        <v>0</v>
      </c>
      <c r="G130" s="3">
        <f>VLOOKUP($B130,'HABITATS COMPLEX 8'!$B$127:$I$235,G$1,FALSE)</f>
        <v>0</v>
      </c>
      <c r="H130" s="3">
        <f>VLOOKUP($B130,'HABITATS COMPLEX 8'!$B$127:$I$235,H$1,FALSE)</f>
        <v>0</v>
      </c>
      <c r="I130" s="3">
        <f>VLOOKUP($B130,'HABITATS COMPLEX 8'!$B$127:$I$235,I$1,FALSE)</f>
        <v>0</v>
      </c>
      <c r="J130" s="3">
        <f>VLOOKUP($B130,'HABITATS COMPLEX 8'!$B$127:$I$235,J$1,FALSE)</f>
        <v>0</v>
      </c>
      <c r="K130" s="3">
        <f>VLOOKUP($B130,'HABITATS COMPLEX 8'!$B$127:$I$235,K$1,FALSE)</f>
        <v>0</v>
      </c>
      <c r="L130" s="3" t="str">
        <f>VLOOKUP($B130,'HABITATS COMPLEX 8'!$B$127:$I$235,L$1,FALSE)</f>
        <v/>
      </c>
    </row>
    <row r="131" spans="1:12" ht="13.2">
      <c r="A131">
        <f t="shared" si="2"/>
        <v>13</v>
      </c>
      <c r="B131" t="str">
        <f>VLOOKUP(A131,ACTIVITIES!$B$2:$C$110,2,FALSE)</f>
        <v>LANDFALL CONSTRUCTION 13</v>
      </c>
      <c r="C131" s="1">
        <v>9</v>
      </c>
      <c r="D131" s="1" t="str">
        <f>VLOOKUP(C131,HABITATS!$F$2:$G$13,2,FALSE)</f>
        <v>HABITATS COMPLEX 9</v>
      </c>
      <c r="E131" s="1" t="str">
        <f t="shared" si="0"/>
        <v>HABITATS COMPLEX 9LANDFALL CONSTRUCTION 13</v>
      </c>
      <c r="F131" s="3">
        <f>VLOOKUP($B131,'HABITATS COMPLEX 9'!$B$127:$I$235,F$1,FALSE)</f>
        <v>0</v>
      </c>
      <c r="G131" s="3">
        <f>VLOOKUP($B131,'HABITATS COMPLEX 9'!$B$127:$I$235,G$1,FALSE)</f>
        <v>0</v>
      </c>
      <c r="H131" s="3">
        <f>VLOOKUP($B131,'HABITATS COMPLEX 9'!$B$127:$I$235,H$1,FALSE)</f>
        <v>0</v>
      </c>
      <c r="I131" s="3">
        <f>VLOOKUP($B131,'HABITATS COMPLEX 9'!$B$127:$I$235,I$1,FALSE)</f>
        <v>0</v>
      </c>
      <c r="J131" s="3">
        <f>VLOOKUP($B131,'HABITATS COMPLEX 9'!$B$127:$I$235,J$1,FALSE)</f>
        <v>0</v>
      </c>
      <c r="K131" s="3">
        <f>VLOOKUP($B131,'HABITATS COMPLEX 9'!$B$127:$I$235,K$1,FALSE)</f>
        <v>0</v>
      </c>
      <c r="L131" s="3" t="str">
        <f>VLOOKUP($B131,'HABITATS COMPLEX 9'!$B$127:$I$235,L$1,FALSE)</f>
        <v/>
      </c>
    </row>
    <row r="132" spans="1:12" ht="13.2">
      <c r="A132">
        <f t="shared" si="2"/>
        <v>13</v>
      </c>
      <c r="B132" t="str">
        <f>VLOOKUP(A132,ACTIVITIES!$B$2:$C$110,2,FALSE)</f>
        <v>LANDFALL CONSTRUCTION 13</v>
      </c>
      <c r="C132" s="1">
        <v>10</v>
      </c>
      <c r="D132" s="1" t="str">
        <f>VLOOKUP(C132,HABITATS!$F$2:$G$13,2,FALSE)</f>
        <v>HABITATS COMPLEX 10</v>
      </c>
      <c r="E132" s="1" t="str">
        <f t="shared" si="0"/>
        <v>HABITATS COMPLEX 10LANDFALL CONSTRUCTION 13</v>
      </c>
      <c r="F132" s="3">
        <f>VLOOKUP($B132,'HABITATS COMPLEX 10'!$B$127:$I$235,F$1,FALSE)</f>
        <v>0</v>
      </c>
      <c r="G132" s="3">
        <f>VLOOKUP($B132,'HABITATS COMPLEX 10'!$B$127:$I$235,G$1,FALSE)</f>
        <v>0</v>
      </c>
      <c r="H132" s="3">
        <f>VLOOKUP($B132,'HABITATS COMPLEX 10'!$B$127:$I$235,H$1,FALSE)</f>
        <v>0</v>
      </c>
      <c r="I132" s="3">
        <f>VLOOKUP($B132,'HABITATS COMPLEX 10'!$B$127:$I$235,I$1,FALSE)</f>
        <v>0</v>
      </c>
      <c r="J132" s="3">
        <f>VLOOKUP($B132,'HABITATS COMPLEX 10'!$B$127:$I$235,J$1,FALSE)</f>
        <v>0</v>
      </c>
      <c r="K132" s="3">
        <f>VLOOKUP($B132,'HABITATS COMPLEX 10'!$B$127:$I$235,K$1,FALSE)</f>
        <v>0</v>
      </c>
      <c r="L132" s="3" t="str">
        <f>VLOOKUP($B132,'HABITATS COMPLEX 10'!$B$127:$I$235,L$1,FALSE)</f>
        <v/>
      </c>
    </row>
    <row r="133" spans="1:12" ht="13.2">
      <c r="A133">
        <f t="shared" si="2"/>
        <v>14</v>
      </c>
      <c r="B133" t="str">
        <f>VLOOKUP(A133,ACTIVITIES!$B$2:$C$110,2,FALSE)</f>
        <v>LANDFALL CONSTRUCTION 14</v>
      </c>
      <c r="C133" s="1">
        <v>1</v>
      </c>
      <c r="D133" s="1" t="str">
        <f>VLOOKUP(C133,HABITATS!$F$2:$G$13,2,FALSE)</f>
        <v>Coastal Uplands</v>
      </c>
      <c r="E133" s="1" t="str">
        <f t="shared" si="0"/>
        <v>Coastal UplandsLANDFALL CONSTRUCTION 14</v>
      </c>
      <c r="F133" s="3">
        <f>VLOOKUP($B133,'COASTAL UPLANDS'!$B$127:$I$235,F$1,FALSE)</f>
        <v>0</v>
      </c>
      <c r="G133" s="3">
        <f>VLOOKUP($B133,'COASTAL UPLANDS'!$B$127:$I$235,G$1,FALSE)</f>
        <v>0</v>
      </c>
      <c r="H133" s="3">
        <f>VLOOKUP($B133,'COASTAL UPLANDS'!$B$127:$I$235,H$1,FALSE)</f>
        <v>0</v>
      </c>
      <c r="I133" s="3">
        <f>VLOOKUP($B133,'COASTAL UPLANDS'!$B$127:$I$235,I$1,FALSE)</f>
        <v>0</v>
      </c>
      <c r="J133" s="3">
        <f>VLOOKUP($B133,'COASTAL UPLANDS'!$B$127:$I$235,J$1,FALSE)</f>
        <v>0</v>
      </c>
      <c r="K133" s="3">
        <f>VLOOKUP($B133,'COASTAL UPLANDS'!$B$127:$I$235,K$1,FALSE)</f>
        <v>0</v>
      </c>
      <c r="L133" s="3" t="str">
        <f>VLOOKUP($B133,'COASTAL UPLANDS'!$B$127:$I$235,L$1,FALSE)</f>
        <v/>
      </c>
    </row>
    <row r="134" spans="1:12" ht="13.2">
      <c r="A134">
        <f t="shared" si="2"/>
        <v>14</v>
      </c>
      <c r="B134" t="str">
        <f>VLOOKUP(A134,ACTIVITIES!$B$2:$C$110,2,FALSE)</f>
        <v>LANDFALL CONSTRUCTION 14</v>
      </c>
      <c r="C134" s="1">
        <v>2</v>
      </c>
      <c r="D134" s="1" t="str">
        <f>VLOOKUP(C134,HABITATS!$F$2:$G$13,2,FALSE)</f>
        <v>Beaches &amp; Dunes</v>
      </c>
      <c r="E134" s="1" t="str">
        <f t="shared" si="0"/>
        <v>Beaches &amp; DunesLANDFALL CONSTRUCTION 14</v>
      </c>
      <c r="F134" s="3">
        <f>VLOOKUP($B134,'BEACHES &amp; DUNES'!$B$127:$I$235,F$1,FALSE)</f>
        <v>0</v>
      </c>
      <c r="G134" s="3">
        <f>VLOOKUP($B134,'BEACHES &amp; DUNES'!$B$127:$I$235,G$1,FALSE)</f>
        <v>0</v>
      </c>
      <c r="H134" s="3">
        <f>VLOOKUP($B134,'BEACHES &amp; DUNES'!$B$127:$I$235,H$1,FALSE)</f>
        <v>0</v>
      </c>
      <c r="I134" s="3">
        <f>VLOOKUP($B134,'BEACHES &amp; DUNES'!$B$127:$I$235,I$1,FALSE)</f>
        <v>0</v>
      </c>
      <c r="J134" s="3">
        <f>VLOOKUP($B134,'BEACHES &amp; DUNES'!$B$127:$I$235,J$1,FALSE)</f>
        <v>0</v>
      </c>
      <c r="K134" s="3">
        <f>VLOOKUP($B134,'BEACHES &amp; DUNES'!$B$127:$I$235,K$1,FALSE)</f>
        <v>0</v>
      </c>
      <c r="L134" s="3" t="str">
        <f>VLOOKUP($B134,'BEACHES &amp; DUNES'!$B$127:$I$235,L$1,FALSE)</f>
        <v/>
      </c>
    </row>
    <row r="135" spans="1:12" ht="13.2">
      <c r="A135">
        <f t="shared" si="2"/>
        <v>14</v>
      </c>
      <c r="B135" t="str">
        <f>VLOOKUP(A135,ACTIVITIES!$B$2:$C$110,2,FALSE)</f>
        <v>LANDFALL CONSTRUCTION 14</v>
      </c>
      <c r="C135" s="1">
        <v>3</v>
      </c>
      <c r="D135" s="1" t="str">
        <f>VLOOKUP(C135,HABITATS!$F$2:$G$13,2,FALSE)</f>
        <v>Tidal flats &amp; Rocky Intertidal</v>
      </c>
      <c r="E135" s="1" t="str">
        <f t="shared" si="0"/>
        <v>Tidal flats &amp; Rocky IntertidalLANDFALL CONSTRUCTION 14</v>
      </c>
      <c r="F135" s="3">
        <f>VLOOKUP($B135,'TIDAL FLATS &amp; ROCKY INTERTIDAL'!$B$127:$I$235,F$1,FALSE)</f>
        <v>0</v>
      </c>
      <c r="G135" s="3">
        <f>VLOOKUP($B135,'TIDAL FLATS &amp; ROCKY INTERTIDAL'!$B$127:$I$235,G$1,FALSE)</f>
        <v>0</v>
      </c>
      <c r="H135" s="3">
        <f>VLOOKUP($B135,'TIDAL FLATS &amp; ROCKY INTERTIDAL'!$B$127:$I$235,H$1,FALSE)</f>
        <v>0</v>
      </c>
      <c r="I135" s="3">
        <f>VLOOKUP($B135,'TIDAL FLATS &amp; ROCKY INTERTIDAL'!$B$127:$I$235,I$1,FALSE)</f>
        <v>0</v>
      </c>
      <c r="J135" s="3">
        <f>VLOOKUP($B135,'TIDAL FLATS &amp; ROCKY INTERTIDAL'!$B$127:$I$235,J$1,FALSE)</f>
        <v>0</v>
      </c>
      <c r="K135" s="3">
        <f>VLOOKUP($B135,'TIDAL FLATS &amp; ROCKY INTERTIDAL'!$B$127:$I$235,K$1,FALSE)</f>
        <v>0</v>
      </c>
      <c r="L135" s="3" t="str">
        <f>VLOOKUP($B135,'TIDAL FLATS &amp; ROCKY INTERTIDAL'!$B$127:$I$235,L$1,FALSE)</f>
        <v/>
      </c>
    </row>
    <row r="136" spans="1:12" ht="13.2">
      <c r="A136">
        <f t="shared" si="2"/>
        <v>14</v>
      </c>
      <c r="B136" t="str">
        <f>VLOOKUP(A136,ACTIVITIES!$B$2:$C$110,2,FALSE)</f>
        <v>LANDFALL CONSTRUCTION 14</v>
      </c>
      <c r="C136" s="1">
        <v>4</v>
      </c>
      <c r="D136" s="1" t="str">
        <f>VLOOKUP(C136,HABITATS!$F$2:$G$13,2,FALSE)</f>
        <v>Marshes</v>
      </c>
      <c r="E136" s="1" t="str">
        <f t="shared" si="0"/>
        <v>MarshesLANDFALL CONSTRUCTION 14</v>
      </c>
      <c r="F136" s="3">
        <f>VLOOKUP($B136,MARSHES!$B$127:$I$235,F$1,FALSE)</f>
        <v>0</v>
      </c>
      <c r="G136" s="3">
        <f>VLOOKUP($B136,MARSHES!$B$127:$I$235,G$1,FALSE)</f>
        <v>0</v>
      </c>
      <c r="H136" s="3">
        <f>VLOOKUP($B136,MARSHES!$B$127:$I$235,H$1,FALSE)</f>
        <v>0</v>
      </c>
      <c r="I136" s="3">
        <f>VLOOKUP($B136,MARSHES!$B$127:$I$235,I$1,FALSE)</f>
        <v>0</v>
      </c>
      <c r="J136" s="3">
        <f>VLOOKUP($B136,MARSHES!$B$127:$I$235,J$1,FALSE)</f>
        <v>0</v>
      </c>
      <c r="K136" s="3">
        <f>VLOOKUP($B136,MARSHES!$B$127:$I$235,K$1,FALSE)</f>
        <v>0</v>
      </c>
      <c r="L136" s="3" t="str">
        <f>VLOOKUP($B136,MARSHES!$B$127:$I$235,L$1,FALSE)</f>
        <v/>
      </c>
    </row>
    <row r="137" spans="1:12" ht="13.2">
      <c r="A137">
        <f t="shared" si="2"/>
        <v>14</v>
      </c>
      <c r="B137" t="str">
        <f>VLOOKUP(A137,ACTIVITIES!$B$2:$C$110,2,FALSE)</f>
        <v>LANDFALL CONSTRUCTION 14</v>
      </c>
      <c r="C137" s="1">
        <v>5</v>
      </c>
      <c r="D137" s="1" t="str">
        <f>VLOOKUP(C137,HABITATS!$F$2:$G$13,2,FALSE)</f>
        <v>Submersed Habitats</v>
      </c>
      <c r="E137" s="1" t="str">
        <f t="shared" si="0"/>
        <v>Submersed HabitatsLANDFALL CONSTRUCTION 14</v>
      </c>
      <c r="F137" s="3">
        <f>VLOOKUP($B137,'SUBMERSED HABITATS'!$B$127:$I$235,F$1,FALSE)</f>
        <v>0</v>
      </c>
      <c r="G137" s="3">
        <f>VLOOKUP($B137,'SUBMERSED HABITATS'!$B$127:$I$235,G$1,FALSE)</f>
        <v>0</v>
      </c>
      <c r="H137" s="3">
        <f>VLOOKUP($B137,'SUBMERSED HABITATS'!$B$127:$I$235,H$1,FALSE)</f>
        <v>0</v>
      </c>
      <c r="I137" s="3">
        <f>VLOOKUP($B137,'SUBMERSED HABITATS'!$B$127:$I$235,I$1,FALSE)</f>
        <v>0</v>
      </c>
      <c r="J137" s="3">
        <f>VLOOKUP($B137,'SUBMERSED HABITATS'!$B$127:$I$235,J$1,FALSE)</f>
        <v>0</v>
      </c>
      <c r="K137" s="3">
        <f>VLOOKUP($B137,'SUBMERSED HABITATS'!$B$127:$I$235,K$1,FALSE)</f>
        <v>0</v>
      </c>
      <c r="L137" s="3" t="str">
        <f>VLOOKUP($B137,'SUBMERSED HABITATS'!$B$127:$I$235,L$1,FALSE)</f>
        <v/>
      </c>
    </row>
    <row r="138" spans="1:12" ht="13.2">
      <c r="A138">
        <f t="shared" si="2"/>
        <v>14</v>
      </c>
      <c r="B138" t="str">
        <f>VLOOKUP(A138,ACTIVITIES!$B$2:$C$110,2,FALSE)</f>
        <v>LANDFALL CONSTRUCTION 14</v>
      </c>
      <c r="C138" s="1">
        <v>6</v>
      </c>
      <c r="D138" s="1" t="str">
        <f>VLOOKUP(C138,HABITATS!$F$2:$G$13,2,FALSE)</f>
        <v>HABITATS COMPLEX 6</v>
      </c>
      <c r="E138" s="1" t="str">
        <f t="shared" si="0"/>
        <v>HABITATS COMPLEX 6LANDFALL CONSTRUCTION 14</v>
      </c>
      <c r="F138" s="3">
        <f>VLOOKUP($B138,'HABITATS COMPLEX 6'!$B$127:$I$235,F$1,FALSE)</f>
        <v>0</v>
      </c>
      <c r="G138" s="3">
        <f>VLOOKUP($B138,'HABITATS COMPLEX 6'!$B$127:$I$235,G$1,FALSE)</f>
        <v>0</v>
      </c>
      <c r="H138" s="3">
        <f>VLOOKUP($B138,'HABITATS COMPLEX 6'!$B$127:$I$235,H$1,FALSE)</f>
        <v>0</v>
      </c>
      <c r="I138" s="3">
        <f>VLOOKUP($B138,'HABITATS COMPLEX 6'!$B$127:$I$235,I$1,FALSE)</f>
        <v>0</v>
      </c>
      <c r="J138" s="3">
        <f>VLOOKUP($B138,'HABITATS COMPLEX 6'!$B$127:$I$235,J$1,FALSE)</f>
        <v>0</v>
      </c>
      <c r="K138" s="3">
        <f>VLOOKUP($B138,'HABITATS COMPLEX 6'!$B$127:$I$235,K$1,FALSE)</f>
        <v>0</v>
      </c>
      <c r="L138" s="3" t="str">
        <f>VLOOKUP($B138,'HABITATS COMPLEX 6'!$B$127:$I$235,L$1,FALSE)</f>
        <v/>
      </c>
    </row>
    <row r="139" spans="1:12" ht="13.2">
      <c r="A139">
        <f t="shared" si="2"/>
        <v>14</v>
      </c>
      <c r="B139" t="str">
        <f>VLOOKUP(A139,ACTIVITIES!$B$2:$C$110,2,FALSE)</f>
        <v>LANDFALL CONSTRUCTION 14</v>
      </c>
      <c r="C139" s="1">
        <v>7</v>
      </c>
      <c r="D139" s="1" t="str">
        <f>VLOOKUP(C139,HABITATS!$F$2:$G$13,2,FALSE)</f>
        <v>HABITATS COMPLEX 7</v>
      </c>
      <c r="E139" s="1" t="str">
        <f t="shared" si="0"/>
        <v>HABITATS COMPLEX 7LANDFALL CONSTRUCTION 14</v>
      </c>
      <c r="F139" s="3">
        <f>VLOOKUP($B139,'HABITATS COMPLEX 7'!$B$127:$I$235,F$1,FALSE)</f>
        <v>0</v>
      </c>
      <c r="G139" s="3">
        <f>VLOOKUP($B139,'HABITATS COMPLEX 7'!$B$127:$I$235,G$1,FALSE)</f>
        <v>0</v>
      </c>
      <c r="H139" s="3">
        <f>VLOOKUP($B139,'HABITATS COMPLEX 7'!$B$127:$I$235,H$1,FALSE)</f>
        <v>0</v>
      </c>
      <c r="I139" s="3">
        <f>VLOOKUP($B139,'HABITATS COMPLEX 7'!$B$127:$I$235,I$1,FALSE)</f>
        <v>0</v>
      </c>
      <c r="J139" s="3">
        <f>VLOOKUP($B139,'HABITATS COMPLEX 7'!$B$127:$I$235,J$1,FALSE)</f>
        <v>0</v>
      </c>
      <c r="K139" s="3">
        <f>VLOOKUP($B139,'HABITATS COMPLEX 7'!$B$127:$I$235,K$1,FALSE)</f>
        <v>0</v>
      </c>
      <c r="L139" s="3" t="str">
        <f>VLOOKUP($B139,'HABITATS COMPLEX 7'!$B$127:$I$235,L$1,FALSE)</f>
        <v/>
      </c>
    </row>
    <row r="140" spans="1:12" ht="13.2">
      <c r="A140">
        <f t="shared" si="2"/>
        <v>14</v>
      </c>
      <c r="B140" t="str">
        <f>VLOOKUP(A140,ACTIVITIES!$B$2:$C$110,2,FALSE)</f>
        <v>LANDFALL CONSTRUCTION 14</v>
      </c>
      <c r="C140" s="1">
        <v>8</v>
      </c>
      <c r="D140" s="1" t="str">
        <f>VLOOKUP(C140,HABITATS!$F$2:$G$13,2,FALSE)</f>
        <v>HABITATS COMPLEX 8</v>
      </c>
      <c r="E140" s="1" t="str">
        <f t="shared" si="0"/>
        <v>HABITATS COMPLEX 8LANDFALL CONSTRUCTION 14</v>
      </c>
      <c r="F140" s="3">
        <f>VLOOKUP($B140,'HABITATS COMPLEX 8'!$B$127:$I$235,F$1,FALSE)</f>
        <v>0</v>
      </c>
      <c r="G140" s="3">
        <f>VLOOKUP($B140,'HABITATS COMPLEX 8'!$B$127:$I$235,G$1,FALSE)</f>
        <v>0</v>
      </c>
      <c r="H140" s="3">
        <f>VLOOKUP($B140,'HABITATS COMPLEX 8'!$B$127:$I$235,H$1,FALSE)</f>
        <v>0</v>
      </c>
      <c r="I140" s="3">
        <f>VLOOKUP($B140,'HABITATS COMPLEX 8'!$B$127:$I$235,I$1,FALSE)</f>
        <v>0</v>
      </c>
      <c r="J140" s="3">
        <f>VLOOKUP($B140,'HABITATS COMPLEX 8'!$B$127:$I$235,J$1,FALSE)</f>
        <v>0</v>
      </c>
      <c r="K140" s="3">
        <f>VLOOKUP($B140,'HABITATS COMPLEX 8'!$B$127:$I$235,K$1,FALSE)</f>
        <v>0</v>
      </c>
      <c r="L140" s="3" t="str">
        <f>VLOOKUP($B140,'HABITATS COMPLEX 8'!$B$127:$I$235,L$1,FALSE)</f>
        <v/>
      </c>
    </row>
    <row r="141" spans="1:12" ht="13.2">
      <c r="A141">
        <f t="shared" si="2"/>
        <v>14</v>
      </c>
      <c r="B141" t="str">
        <f>VLOOKUP(A141,ACTIVITIES!$B$2:$C$110,2,FALSE)</f>
        <v>LANDFALL CONSTRUCTION 14</v>
      </c>
      <c r="C141" s="1">
        <v>9</v>
      </c>
      <c r="D141" s="1" t="str">
        <f>VLOOKUP(C141,HABITATS!$F$2:$G$13,2,FALSE)</f>
        <v>HABITATS COMPLEX 9</v>
      </c>
      <c r="E141" s="1" t="str">
        <f t="shared" si="0"/>
        <v>HABITATS COMPLEX 9LANDFALL CONSTRUCTION 14</v>
      </c>
      <c r="F141" s="3">
        <f>VLOOKUP($B141,'HABITATS COMPLEX 9'!$B$127:$I$235,F$1,FALSE)</f>
        <v>0</v>
      </c>
      <c r="G141" s="3">
        <f>VLOOKUP($B141,'HABITATS COMPLEX 9'!$B$127:$I$235,G$1,FALSE)</f>
        <v>0</v>
      </c>
      <c r="H141" s="3">
        <f>VLOOKUP($B141,'HABITATS COMPLEX 9'!$B$127:$I$235,H$1,FALSE)</f>
        <v>0</v>
      </c>
      <c r="I141" s="3">
        <f>VLOOKUP($B141,'HABITATS COMPLEX 9'!$B$127:$I$235,I$1,FALSE)</f>
        <v>0</v>
      </c>
      <c r="J141" s="3">
        <f>VLOOKUP($B141,'HABITATS COMPLEX 9'!$B$127:$I$235,J$1,FALSE)</f>
        <v>0</v>
      </c>
      <c r="K141" s="3">
        <f>VLOOKUP($B141,'HABITATS COMPLEX 9'!$B$127:$I$235,K$1,FALSE)</f>
        <v>0</v>
      </c>
      <c r="L141" s="3" t="str">
        <f>VLOOKUP($B141,'HABITATS COMPLEX 9'!$B$127:$I$235,L$1,FALSE)</f>
        <v/>
      </c>
    </row>
    <row r="142" spans="1:12" ht="13.2">
      <c r="A142">
        <f t="shared" ref="A142:A205" si="3">A132+1</f>
        <v>14</v>
      </c>
      <c r="B142" t="str">
        <f>VLOOKUP(A142,ACTIVITIES!$B$2:$C$110,2,FALSE)</f>
        <v>LANDFALL CONSTRUCTION 14</v>
      </c>
      <c r="C142" s="1">
        <v>10</v>
      </c>
      <c r="D142" s="1" t="str">
        <f>VLOOKUP(C142,HABITATS!$F$2:$G$13,2,FALSE)</f>
        <v>HABITATS COMPLEX 10</v>
      </c>
      <c r="E142" s="1" t="str">
        <f t="shared" si="0"/>
        <v>HABITATS COMPLEX 10LANDFALL CONSTRUCTION 14</v>
      </c>
      <c r="F142" s="3">
        <f>VLOOKUP($B142,'HABITATS COMPLEX 10'!$B$127:$I$235,F$1,FALSE)</f>
        <v>0</v>
      </c>
      <c r="G142" s="3">
        <f>VLOOKUP($B142,'HABITATS COMPLEX 10'!$B$127:$I$235,G$1,FALSE)</f>
        <v>0</v>
      </c>
      <c r="H142" s="3">
        <f>VLOOKUP($B142,'HABITATS COMPLEX 10'!$B$127:$I$235,H$1,FALSE)</f>
        <v>0</v>
      </c>
      <c r="I142" s="3">
        <f>VLOOKUP($B142,'HABITATS COMPLEX 10'!$B$127:$I$235,I$1,FALSE)</f>
        <v>0</v>
      </c>
      <c r="J142" s="3">
        <f>VLOOKUP($B142,'HABITATS COMPLEX 10'!$B$127:$I$235,J$1,FALSE)</f>
        <v>0</v>
      </c>
      <c r="K142" s="3">
        <f>VLOOKUP($B142,'HABITATS COMPLEX 10'!$B$127:$I$235,K$1,FALSE)</f>
        <v>0</v>
      </c>
      <c r="L142" s="3" t="str">
        <f>VLOOKUP($B142,'HABITATS COMPLEX 10'!$B$127:$I$235,L$1,FALSE)</f>
        <v/>
      </c>
    </row>
    <row r="143" spans="1:12" ht="13.2">
      <c r="A143">
        <f t="shared" si="3"/>
        <v>15</v>
      </c>
      <c r="B143" t="str">
        <f>VLOOKUP(A143,ACTIVITIES!$B$2:$C$110,2,FALSE)</f>
        <v>LANDFALL CONSTRUCTION 15</v>
      </c>
      <c r="C143" s="1">
        <v>1</v>
      </c>
      <c r="D143" s="1" t="str">
        <f>VLOOKUP(C143,HABITATS!$F$2:$G$13,2,FALSE)</f>
        <v>Coastal Uplands</v>
      </c>
      <c r="E143" s="1" t="str">
        <f t="shared" si="0"/>
        <v>Coastal UplandsLANDFALL CONSTRUCTION 15</v>
      </c>
      <c r="F143" s="3">
        <f>VLOOKUP($B143,'COASTAL UPLANDS'!$B$127:$I$235,F$1,FALSE)</f>
        <v>0</v>
      </c>
      <c r="G143" s="3">
        <f>VLOOKUP($B143,'COASTAL UPLANDS'!$B$127:$I$235,G$1,FALSE)</f>
        <v>0</v>
      </c>
      <c r="H143" s="3">
        <f>VLOOKUP($B143,'COASTAL UPLANDS'!$B$127:$I$235,H$1,FALSE)</f>
        <v>0</v>
      </c>
      <c r="I143" s="3">
        <f>VLOOKUP($B143,'COASTAL UPLANDS'!$B$127:$I$235,I$1,FALSE)</f>
        <v>0</v>
      </c>
      <c r="J143" s="3">
        <f>VLOOKUP($B143,'COASTAL UPLANDS'!$B$127:$I$235,J$1,FALSE)</f>
        <v>0</v>
      </c>
      <c r="K143" s="3">
        <f>VLOOKUP($B143,'COASTAL UPLANDS'!$B$127:$I$235,K$1,FALSE)</f>
        <v>0</v>
      </c>
      <c r="L143" s="3" t="str">
        <f>VLOOKUP($B143,'COASTAL UPLANDS'!$B$127:$I$235,L$1,FALSE)</f>
        <v/>
      </c>
    </row>
    <row r="144" spans="1:12" ht="13.2">
      <c r="A144">
        <f t="shared" si="3"/>
        <v>15</v>
      </c>
      <c r="B144" t="str">
        <f>VLOOKUP(A144,ACTIVITIES!$B$2:$C$110,2,FALSE)</f>
        <v>LANDFALL CONSTRUCTION 15</v>
      </c>
      <c r="C144" s="1">
        <v>2</v>
      </c>
      <c r="D144" s="1" t="str">
        <f>VLOOKUP(C144,HABITATS!$F$2:$G$13,2,FALSE)</f>
        <v>Beaches &amp; Dunes</v>
      </c>
      <c r="E144" s="1" t="str">
        <f t="shared" si="0"/>
        <v>Beaches &amp; DunesLANDFALL CONSTRUCTION 15</v>
      </c>
      <c r="F144" s="3">
        <f>VLOOKUP($B144,'BEACHES &amp; DUNES'!$B$127:$I$235,F$1,FALSE)</f>
        <v>0</v>
      </c>
      <c r="G144" s="3">
        <f>VLOOKUP($B144,'BEACHES &amp; DUNES'!$B$127:$I$235,G$1,FALSE)</f>
        <v>0</v>
      </c>
      <c r="H144" s="3">
        <f>VLOOKUP($B144,'BEACHES &amp; DUNES'!$B$127:$I$235,H$1,FALSE)</f>
        <v>0</v>
      </c>
      <c r="I144" s="3">
        <f>VLOOKUP($B144,'BEACHES &amp; DUNES'!$B$127:$I$235,I$1,FALSE)</f>
        <v>0</v>
      </c>
      <c r="J144" s="3">
        <f>VLOOKUP($B144,'BEACHES &amp; DUNES'!$B$127:$I$235,J$1,FALSE)</f>
        <v>0</v>
      </c>
      <c r="K144" s="3">
        <f>VLOOKUP($B144,'BEACHES &amp; DUNES'!$B$127:$I$235,K$1,FALSE)</f>
        <v>0</v>
      </c>
      <c r="L144" s="3" t="str">
        <f>VLOOKUP($B144,'BEACHES &amp; DUNES'!$B$127:$I$235,L$1,FALSE)</f>
        <v/>
      </c>
    </row>
    <row r="145" spans="1:12" ht="13.2">
      <c r="A145">
        <f t="shared" si="3"/>
        <v>15</v>
      </c>
      <c r="B145" t="str">
        <f>VLOOKUP(A145,ACTIVITIES!$B$2:$C$110,2,FALSE)</f>
        <v>LANDFALL CONSTRUCTION 15</v>
      </c>
      <c r="C145" s="1">
        <v>3</v>
      </c>
      <c r="D145" s="1" t="str">
        <f>VLOOKUP(C145,HABITATS!$F$2:$G$13,2,FALSE)</f>
        <v>Tidal flats &amp; Rocky Intertidal</v>
      </c>
      <c r="E145" s="1" t="str">
        <f t="shared" si="0"/>
        <v>Tidal flats &amp; Rocky IntertidalLANDFALL CONSTRUCTION 15</v>
      </c>
      <c r="F145" s="3">
        <f>VLOOKUP($B145,'TIDAL FLATS &amp; ROCKY INTERTIDAL'!$B$127:$I$235,F$1,FALSE)</f>
        <v>0</v>
      </c>
      <c r="G145" s="3">
        <f>VLOOKUP($B145,'TIDAL FLATS &amp; ROCKY INTERTIDAL'!$B$127:$I$235,G$1,FALSE)</f>
        <v>0</v>
      </c>
      <c r="H145" s="3">
        <f>VLOOKUP($B145,'TIDAL FLATS &amp; ROCKY INTERTIDAL'!$B$127:$I$235,H$1,FALSE)</f>
        <v>0</v>
      </c>
      <c r="I145" s="3">
        <f>VLOOKUP($B145,'TIDAL FLATS &amp; ROCKY INTERTIDAL'!$B$127:$I$235,I$1,FALSE)</f>
        <v>0</v>
      </c>
      <c r="J145" s="3">
        <f>VLOOKUP($B145,'TIDAL FLATS &amp; ROCKY INTERTIDAL'!$B$127:$I$235,J$1,FALSE)</f>
        <v>0</v>
      </c>
      <c r="K145" s="3">
        <f>VLOOKUP($B145,'TIDAL FLATS &amp; ROCKY INTERTIDAL'!$B$127:$I$235,K$1,FALSE)</f>
        <v>0</v>
      </c>
      <c r="L145" s="3" t="str">
        <f>VLOOKUP($B145,'TIDAL FLATS &amp; ROCKY INTERTIDAL'!$B$127:$I$235,L$1,FALSE)</f>
        <v/>
      </c>
    </row>
    <row r="146" spans="1:12" ht="13.2">
      <c r="A146">
        <f t="shared" si="3"/>
        <v>15</v>
      </c>
      <c r="B146" t="str">
        <f>VLOOKUP(A146,ACTIVITIES!$B$2:$C$110,2,FALSE)</f>
        <v>LANDFALL CONSTRUCTION 15</v>
      </c>
      <c r="C146" s="1">
        <v>4</v>
      </c>
      <c r="D146" s="1" t="str">
        <f>VLOOKUP(C146,HABITATS!$F$2:$G$13,2,FALSE)</f>
        <v>Marshes</v>
      </c>
      <c r="E146" s="1" t="str">
        <f t="shared" si="0"/>
        <v>MarshesLANDFALL CONSTRUCTION 15</v>
      </c>
      <c r="F146" s="3">
        <f>VLOOKUP($B146,MARSHES!$B$127:$I$235,F$1,FALSE)</f>
        <v>0</v>
      </c>
      <c r="G146" s="3">
        <f>VLOOKUP($B146,MARSHES!$B$127:$I$235,G$1,FALSE)</f>
        <v>0</v>
      </c>
      <c r="H146" s="3">
        <f>VLOOKUP($B146,MARSHES!$B$127:$I$235,H$1,FALSE)</f>
        <v>0</v>
      </c>
      <c r="I146" s="3">
        <f>VLOOKUP($B146,MARSHES!$B$127:$I$235,I$1,FALSE)</f>
        <v>0</v>
      </c>
      <c r="J146" s="3">
        <f>VLOOKUP($B146,MARSHES!$B$127:$I$235,J$1,FALSE)</f>
        <v>0</v>
      </c>
      <c r="K146" s="3">
        <f>VLOOKUP($B146,MARSHES!$B$127:$I$235,K$1,FALSE)</f>
        <v>0</v>
      </c>
      <c r="L146" s="3" t="str">
        <f>VLOOKUP($B146,MARSHES!$B$127:$I$235,L$1,FALSE)</f>
        <v/>
      </c>
    </row>
    <row r="147" spans="1:12" ht="13.2">
      <c r="A147">
        <f t="shared" si="3"/>
        <v>15</v>
      </c>
      <c r="B147" t="str">
        <f>VLOOKUP(A147,ACTIVITIES!$B$2:$C$110,2,FALSE)</f>
        <v>LANDFALL CONSTRUCTION 15</v>
      </c>
      <c r="C147" s="1">
        <v>5</v>
      </c>
      <c r="D147" s="1" t="str">
        <f>VLOOKUP(C147,HABITATS!$F$2:$G$13,2,FALSE)</f>
        <v>Submersed Habitats</v>
      </c>
      <c r="E147" s="1" t="str">
        <f t="shared" si="0"/>
        <v>Submersed HabitatsLANDFALL CONSTRUCTION 15</v>
      </c>
      <c r="F147" s="3">
        <f>VLOOKUP($B147,'SUBMERSED HABITATS'!$B$127:$I$235,F$1,FALSE)</f>
        <v>0</v>
      </c>
      <c r="G147" s="3">
        <f>VLOOKUP($B147,'SUBMERSED HABITATS'!$B$127:$I$235,G$1,FALSE)</f>
        <v>0</v>
      </c>
      <c r="H147" s="3">
        <f>VLOOKUP($B147,'SUBMERSED HABITATS'!$B$127:$I$235,H$1,FALSE)</f>
        <v>0</v>
      </c>
      <c r="I147" s="3">
        <f>VLOOKUP($B147,'SUBMERSED HABITATS'!$B$127:$I$235,I$1,FALSE)</f>
        <v>0</v>
      </c>
      <c r="J147" s="3">
        <f>VLOOKUP($B147,'SUBMERSED HABITATS'!$B$127:$I$235,J$1,FALSE)</f>
        <v>0</v>
      </c>
      <c r="K147" s="3">
        <f>VLOOKUP($B147,'SUBMERSED HABITATS'!$B$127:$I$235,K$1,FALSE)</f>
        <v>0</v>
      </c>
      <c r="L147" s="3" t="str">
        <f>VLOOKUP($B147,'SUBMERSED HABITATS'!$B$127:$I$235,L$1,FALSE)</f>
        <v/>
      </c>
    </row>
    <row r="148" spans="1:12" ht="13.2">
      <c r="A148">
        <f t="shared" si="3"/>
        <v>15</v>
      </c>
      <c r="B148" t="str">
        <f>VLOOKUP(A148,ACTIVITIES!$B$2:$C$110,2,FALSE)</f>
        <v>LANDFALL CONSTRUCTION 15</v>
      </c>
      <c r="C148" s="1">
        <v>6</v>
      </c>
      <c r="D148" s="1" t="str">
        <f>VLOOKUP(C148,HABITATS!$F$2:$G$13,2,FALSE)</f>
        <v>HABITATS COMPLEX 6</v>
      </c>
      <c r="E148" s="1" t="str">
        <f t="shared" si="0"/>
        <v>HABITATS COMPLEX 6LANDFALL CONSTRUCTION 15</v>
      </c>
      <c r="F148" s="3">
        <f>VLOOKUP($B148,'HABITATS COMPLEX 6'!$B$127:$I$235,F$1,FALSE)</f>
        <v>0</v>
      </c>
      <c r="G148" s="3">
        <f>VLOOKUP($B148,'HABITATS COMPLEX 6'!$B$127:$I$235,G$1,FALSE)</f>
        <v>0</v>
      </c>
      <c r="H148" s="3">
        <f>VLOOKUP($B148,'HABITATS COMPLEX 6'!$B$127:$I$235,H$1,FALSE)</f>
        <v>0</v>
      </c>
      <c r="I148" s="3">
        <f>VLOOKUP($B148,'HABITATS COMPLEX 6'!$B$127:$I$235,I$1,FALSE)</f>
        <v>0</v>
      </c>
      <c r="J148" s="3">
        <f>VLOOKUP($B148,'HABITATS COMPLEX 6'!$B$127:$I$235,J$1,FALSE)</f>
        <v>0</v>
      </c>
      <c r="K148" s="3">
        <f>VLOOKUP($B148,'HABITATS COMPLEX 6'!$B$127:$I$235,K$1,FALSE)</f>
        <v>0</v>
      </c>
      <c r="L148" s="3" t="str">
        <f>VLOOKUP($B148,'HABITATS COMPLEX 6'!$B$127:$I$235,L$1,FALSE)</f>
        <v/>
      </c>
    </row>
    <row r="149" spans="1:12" ht="13.2">
      <c r="A149">
        <f t="shared" si="3"/>
        <v>15</v>
      </c>
      <c r="B149" t="str">
        <f>VLOOKUP(A149,ACTIVITIES!$B$2:$C$110,2,FALSE)</f>
        <v>LANDFALL CONSTRUCTION 15</v>
      </c>
      <c r="C149" s="1">
        <v>7</v>
      </c>
      <c r="D149" s="1" t="str">
        <f>VLOOKUP(C149,HABITATS!$F$2:$G$13,2,FALSE)</f>
        <v>HABITATS COMPLEX 7</v>
      </c>
      <c r="E149" s="1" t="str">
        <f t="shared" si="0"/>
        <v>HABITATS COMPLEX 7LANDFALL CONSTRUCTION 15</v>
      </c>
      <c r="F149" s="3">
        <f>VLOOKUP($B149,'HABITATS COMPLEX 7'!$B$127:$I$235,F$1,FALSE)</f>
        <v>0</v>
      </c>
      <c r="G149" s="3">
        <f>VLOOKUP($B149,'HABITATS COMPLEX 7'!$B$127:$I$235,G$1,FALSE)</f>
        <v>0</v>
      </c>
      <c r="H149" s="3">
        <f>VLOOKUP($B149,'HABITATS COMPLEX 7'!$B$127:$I$235,H$1,FALSE)</f>
        <v>0</v>
      </c>
      <c r="I149" s="3">
        <f>VLOOKUP($B149,'HABITATS COMPLEX 7'!$B$127:$I$235,I$1,FALSE)</f>
        <v>0</v>
      </c>
      <c r="J149" s="3">
        <f>VLOOKUP($B149,'HABITATS COMPLEX 7'!$B$127:$I$235,J$1,FALSE)</f>
        <v>0</v>
      </c>
      <c r="K149" s="3">
        <f>VLOOKUP($B149,'HABITATS COMPLEX 7'!$B$127:$I$235,K$1,FALSE)</f>
        <v>0</v>
      </c>
      <c r="L149" s="3" t="str">
        <f>VLOOKUP($B149,'HABITATS COMPLEX 7'!$B$127:$I$235,L$1,FALSE)</f>
        <v/>
      </c>
    </row>
    <row r="150" spans="1:12" ht="13.2">
      <c r="A150">
        <f t="shared" si="3"/>
        <v>15</v>
      </c>
      <c r="B150" t="str">
        <f>VLOOKUP(A150,ACTIVITIES!$B$2:$C$110,2,FALSE)</f>
        <v>LANDFALL CONSTRUCTION 15</v>
      </c>
      <c r="C150" s="1">
        <v>8</v>
      </c>
      <c r="D150" s="1" t="str">
        <f>VLOOKUP(C150,HABITATS!$F$2:$G$13,2,FALSE)</f>
        <v>HABITATS COMPLEX 8</v>
      </c>
      <c r="E150" s="1" t="str">
        <f t="shared" si="0"/>
        <v>HABITATS COMPLEX 8LANDFALL CONSTRUCTION 15</v>
      </c>
      <c r="F150" s="3">
        <f>VLOOKUP($B150,'HABITATS COMPLEX 8'!$B$127:$I$235,F$1,FALSE)</f>
        <v>0</v>
      </c>
      <c r="G150" s="3">
        <f>VLOOKUP($B150,'HABITATS COMPLEX 8'!$B$127:$I$235,G$1,FALSE)</f>
        <v>0</v>
      </c>
      <c r="H150" s="3">
        <f>VLOOKUP($B150,'HABITATS COMPLEX 8'!$B$127:$I$235,H$1,FALSE)</f>
        <v>0</v>
      </c>
      <c r="I150" s="3">
        <f>VLOOKUP($B150,'HABITATS COMPLEX 8'!$B$127:$I$235,I$1,FALSE)</f>
        <v>0</v>
      </c>
      <c r="J150" s="3">
        <f>VLOOKUP($B150,'HABITATS COMPLEX 8'!$B$127:$I$235,J$1,FALSE)</f>
        <v>0</v>
      </c>
      <c r="K150" s="3">
        <f>VLOOKUP($B150,'HABITATS COMPLEX 8'!$B$127:$I$235,K$1,FALSE)</f>
        <v>0</v>
      </c>
      <c r="L150" s="3" t="str">
        <f>VLOOKUP($B150,'HABITATS COMPLEX 8'!$B$127:$I$235,L$1,FALSE)</f>
        <v/>
      </c>
    </row>
    <row r="151" spans="1:12" ht="13.2">
      <c r="A151">
        <f t="shared" si="3"/>
        <v>15</v>
      </c>
      <c r="B151" t="str">
        <f>VLOOKUP(A151,ACTIVITIES!$B$2:$C$110,2,FALSE)</f>
        <v>LANDFALL CONSTRUCTION 15</v>
      </c>
      <c r="C151" s="1">
        <v>9</v>
      </c>
      <c r="D151" s="1" t="str">
        <f>VLOOKUP(C151,HABITATS!$F$2:$G$13,2,FALSE)</f>
        <v>HABITATS COMPLEX 9</v>
      </c>
      <c r="E151" s="1" t="str">
        <f t="shared" si="0"/>
        <v>HABITATS COMPLEX 9LANDFALL CONSTRUCTION 15</v>
      </c>
      <c r="F151" s="3">
        <f>VLOOKUP($B151,'HABITATS COMPLEX 9'!$B$127:$I$235,F$1,FALSE)</f>
        <v>0</v>
      </c>
      <c r="G151" s="3">
        <f>VLOOKUP($B151,'HABITATS COMPLEX 9'!$B$127:$I$235,G$1,FALSE)</f>
        <v>0</v>
      </c>
      <c r="H151" s="3">
        <f>VLOOKUP($B151,'HABITATS COMPLEX 9'!$B$127:$I$235,H$1,FALSE)</f>
        <v>0</v>
      </c>
      <c r="I151" s="3">
        <f>VLOOKUP($B151,'HABITATS COMPLEX 9'!$B$127:$I$235,I$1,FALSE)</f>
        <v>0</v>
      </c>
      <c r="J151" s="3">
        <f>VLOOKUP($B151,'HABITATS COMPLEX 9'!$B$127:$I$235,J$1,FALSE)</f>
        <v>0</v>
      </c>
      <c r="K151" s="3">
        <f>VLOOKUP($B151,'HABITATS COMPLEX 9'!$B$127:$I$235,K$1,FALSE)</f>
        <v>0</v>
      </c>
      <c r="L151" s="3" t="str">
        <f>VLOOKUP($B151,'HABITATS COMPLEX 9'!$B$127:$I$235,L$1,FALSE)</f>
        <v/>
      </c>
    </row>
    <row r="152" spans="1:12" ht="13.2">
      <c r="A152">
        <f t="shared" si="3"/>
        <v>15</v>
      </c>
      <c r="B152" t="str">
        <f>VLOOKUP(A152,ACTIVITIES!$B$2:$C$110,2,FALSE)</f>
        <v>LANDFALL CONSTRUCTION 15</v>
      </c>
      <c r="C152" s="1">
        <v>10</v>
      </c>
      <c r="D152" s="1" t="str">
        <f>VLOOKUP(C152,HABITATS!$F$2:$G$13,2,FALSE)</f>
        <v>HABITATS COMPLEX 10</v>
      </c>
      <c r="E152" s="1" t="str">
        <f t="shared" si="0"/>
        <v>HABITATS COMPLEX 10LANDFALL CONSTRUCTION 15</v>
      </c>
      <c r="F152" s="3">
        <f>VLOOKUP($B152,'HABITATS COMPLEX 10'!$B$127:$I$235,F$1,FALSE)</f>
        <v>0</v>
      </c>
      <c r="G152" s="3">
        <f>VLOOKUP($B152,'HABITATS COMPLEX 10'!$B$127:$I$235,G$1,FALSE)</f>
        <v>0</v>
      </c>
      <c r="H152" s="3">
        <f>VLOOKUP($B152,'HABITATS COMPLEX 10'!$B$127:$I$235,H$1,FALSE)</f>
        <v>0</v>
      </c>
      <c r="I152" s="3">
        <f>VLOOKUP($B152,'HABITATS COMPLEX 10'!$B$127:$I$235,I$1,FALSE)</f>
        <v>0</v>
      </c>
      <c r="J152" s="3">
        <f>VLOOKUP($B152,'HABITATS COMPLEX 10'!$B$127:$I$235,J$1,FALSE)</f>
        <v>0</v>
      </c>
      <c r="K152" s="3">
        <f>VLOOKUP($B152,'HABITATS COMPLEX 10'!$B$127:$I$235,K$1,FALSE)</f>
        <v>0</v>
      </c>
      <c r="L152" s="3" t="str">
        <f>VLOOKUP($B152,'HABITATS COMPLEX 10'!$B$127:$I$235,L$1,FALSE)</f>
        <v/>
      </c>
    </row>
    <row r="153" spans="1:12" ht="13.2">
      <c r="A153">
        <f t="shared" si="3"/>
        <v>16</v>
      </c>
      <c r="B153" t="str">
        <f>VLOOKUP(A153,ACTIVITIES!$B$2:$C$110,2,FALSE)</f>
        <v>LANDFALL CONSTRUCTION 16</v>
      </c>
      <c r="C153" s="1">
        <v>1</v>
      </c>
      <c r="D153" s="1" t="str">
        <f>VLOOKUP(C153,HABITATS!$F$2:$G$13,2,FALSE)</f>
        <v>Coastal Uplands</v>
      </c>
      <c r="E153" s="1" t="str">
        <f t="shared" si="0"/>
        <v>Coastal UplandsLANDFALL CONSTRUCTION 16</v>
      </c>
      <c r="F153" s="3">
        <f>VLOOKUP($B153,'COASTAL UPLANDS'!$B$127:$I$235,F$1,FALSE)</f>
        <v>0</v>
      </c>
      <c r="G153" s="3">
        <f>VLOOKUP($B153,'COASTAL UPLANDS'!$B$127:$I$235,G$1,FALSE)</f>
        <v>0</v>
      </c>
      <c r="H153" s="3">
        <f>VLOOKUP($B153,'COASTAL UPLANDS'!$B$127:$I$235,H$1,FALSE)</f>
        <v>0</v>
      </c>
      <c r="I153" s="3">
        <f>VLOOKUP($B153,'COASTAL UPLANDS'!$B$127:$I$235,I$1,FALSE)</f>
        <v>0</v>
      </c>
      <c r="J153" s="3">
        <f>VLOOKUP($B153,'COASTAL UPLANDS'!$B$127:$I$235,J$1,FALSE)</f>
        <v>0</v>
      </c>
      <c r="K153" s="3">
        <f>VLOOKUP($B153,'COASTAL UPLANDS'!$B$127:$I$235,K$1,FALSE)</f>
        <v>0</v>
      </c>
      <c r="L153" s="3" t="str">
        <f>VLOOKUP($B153,'COASTAL UPLANDS'!$B$127:$I$235,L$1,FALSE)</f>
        <v/>
      </c>
    </row>
    <row r="154" spans="1:12" ht="13.2">
      <c r="A154">
        <f t="shared" si="3"/>
        <v>16</v>
      </c>
      <c r="B154" t="str">
        <f>VLOOKUP(A154,ACTIVITIES!$B$2:$C$110,2,FALSE)</f>
        <v>LANDFALL CONSTRUCTION 16</v>
      </c>
      <c r="C154" s="1">
        <v>2</v>
      </c>
      <c r="D154" s="1" t="str">
        <f>VLOOKUP(C154,HABITATS!$F$2:$G$13,2,FALSE)</f>
        <v>Beaches &amp; Dunes</v>
      </c>
      <c r="E154" s="1" t="str">
        <f t="shared" si="0"/>
        <v>Beaches &amp; DunesLANDFALL CONSTRUCTION 16</v>
      </c>
      <c r="F154" s="3">
        <f>VLOOKUP($B154,'BEACHES &amp; DUNES'!$B$127:$I$235,F$1,FALSE)</f>
        <v>0</v>
      </c>
      <c r="G154" s="3">
        <f>VLOOKUP($B154,'BEACHES &amp; DUNES'!$B$127:$I$235,G$1,FALSE)</f>
        <v>0</v>
      </c>
      <c r="H154" s="3">
        <f>VLOOKUP($B154,'BEACHES &amp; DUNES'!$B$127:$I$235,H$1,FALSE)</f>
        <v>0</v>
      </c>
      <c r="I154" s="3">
        <f>VLOOKUP($B154,'BEACHES &amp; DUNES'!$B$127:$I$235,I$1,FALSE)</f>
        <v>0</v>
      </c>
      <c r="J154" s="3">
        <f>VLOOKUP($B154,'BEACHES &amp; DUNES'!$B$127:$I$235,J$1,FALSE)</f>
        <v>0</v>
      </c>
      <c r="K154" s="3">
        <f>VLOOKUP($B154,'BEACHES &amp; DUNES'!$B$127:$I$235,K$1,FALSE)</f>
        <v>0</v>
      </c>
      <c r="L154" s="3" t="str">
        <f>VLOOKUP($B154,'BEACHES &amp; DUNES'!$B$127:$I$235,L$1,FALSE)</f>
        <v/>
      </c>
    </row>
    <row r="155" spans="1:12" ht="13.2">
      <c r="A155">
        <f t="shared" si="3"/>
        <v>16</v>
      </c>
      <c r="B155" t="str">
        <f>VLOOKUP(A155,ACTIVITIES!$B$2:$C$110,2,FALSE)</f>
        <v>LANDFALL CONSTRUCTION 16</v>
      </c>
      <c r="C155" s="1">
        <v>3</v>
      </c>
      <c r="D155" s="1" t="str">
        <f>VLOOKUP(C155,HABITATS!$F$2:$G$13,2,FALSE)</f>
        <v>Tidal flats &amp; Rocky Intertidal</v>
      </c>
      <c r="E155" s="1" t="str">
        <f t="shared" si="0"/>
        <v>Tidal flats &amp; Rocky IntertidalLANDFALL CONSTRUCTION 16</v>
      </c>
      <c r="F155" s="3">
        <f>VLOOKUP($B155,'TIDAL FLATS &amp; ROCKY INTERTIDAL'!$B$127:$I$235,F$1,FALSE)</f>
        <v>0</v>
      </c>
      <c r="G155" s="3">
        <f>VLOOKUP($B155,'TIDAL FLATS &amp; ROCKY INTERTIDAL'!$B$127:$I$235,G$1,FALSE)</f>
        <v>0</v>
      </c>
      <c r="H155" s="3">
        <f>VLOOKUP($B155,'TIDAL FLATS &amp; ROCKY INTERTIDAL'!$B$127:$I$235,H$1,FALSE)</f>
        <v>0</v>
      </c>
      <c r="I155" s="3">
        <f>VLOOKUP($B155,'TIDAL FLATS &amp; ROCKY INTERTIDAL'!$B$127:$I$235,I$1,FALSE)</f>
        <v>0</v>
      </c>
      <c r="J155" s="3">
        <f>VLOOKUP($B155,'TIDAL FLATS &amp; ROCKY INTERTIDAL'!$B$127:$I$235,J$1,FALSE)</f>
        <v>0</v>
      </c>
      <c r="K155" s="3">
        <f>VLOOKUP($B155,'TIDAL FLATS &amp; ROCKY INTERTIDAL'!$B$127:$I$235,K$1,FALSE)</f>
        <v>0</v>
      </c>
      <c r="L155" s="3" t="str">
        <f>VLOOKUP($B155,'TIDAL FLATS &amp; ROCKY INTERTIDAL'!$B$127:$I$235,L$1,FALSE)</f>
        <v/>
      </c>
    </row>
    <row r="156" spans="1:12" ht="13.2">
      <c r="A156">
        <f t="shared" si="3"/>
        <v>16</v>
      </c>
      <c r="B156" t="str">
        <f>VLOOKUP(A156,ACTIVITIES!$B$2:$C$110,2,FALSE)</f>
        <v>LANDFALL CONSTRUCTION 16</v>
      </c>
      <c r="C156" s="1">
        <v>4</v>
      </c>
      <c r="D156" s="1" t="str">
        <f>VLOOKUP(C156,HABITATS!$F$2:$G$13,2,FALSE)</f>
        <v>Marshes</v>
      </c>
      <c r="E156" s="1" t="str">
        <f t="shared" si="0"/>
        <v>MarshesLANDFALL CONSTRUCTION 16</v>
      </c>
      <c r="F156" s="3">
        <f>VLOOKUP($B156,MARSHES!$B$127:$I$235,F$1,FALSE)</f>
        <v>0</v>
      </c>
      <c r="G156" s="3">
        <f>VLOOKUP($B156,MARSHES!$B$127:$I$235,G$1,FALSE)</f>
        <v>0</v>
      </c>
      <c r="H156" s="3">
        <f>VLOOKUP($B156,MARSHES!$B$127:$I$235,H$1,FALSE)</f>
        <v>0</v>
      </c>
      <c r="I156" s="3">
        <f>VLOOKUP($B156,MARSHES!$B$127:$I$235,I$1,FALSE)</f>
        <v>0</v>
      </c>
      <c r="J156" s="3">
        <f>VLOOKUP($B156,MARSHES!$B$127:$I$235,J$1,FALSE)</f>
        <v>0</v>
      </c>
      <c r="K156" s="3">
        <f>VLOOKUP($B156,MARSHES!$B$127:$I$235,K$1,FALSE)</f>
        <v>0</v>
      </c>
      <c r="L156" s="3" t="str">
        <f>VLOOKUP($B156,MARSHES!$B$127:$I$235,L$1,FALSE)</f>
        <v/>
      </c>
    </row>
    <row r="157" spans="1:12" ht="13.2">
      <c r="A157">
        <f t="shared" si="3"/>
        <v>16</v>
      </c>
      <c r="B157" t="str">
        <f>VLOOKUP(A157,ACTIVITIES!$B$2:$C$110,2,FALSE)</f>
        <v>LANDFALL CONSTRUCTION 16</v>
      </c>
      <c r="C157" s="1">
        <v>5</v>
      </c>
      <c r="D157" s="1" t="str">
        <f>VLOOKUP(C157,HABITATS!$F$2:$G$13,2,FALSE)</f>
        <v>Submersed Habitats</v>
      </c>
      <c r="E157" s="1" t="str">
        <f t="shared" si="0"/>
        <v>Submersed HabitatsLANDFALL CONSTRUCTION 16</v>
      </c>
      <c r="F157" s="3">
        <f>VLOOKUP($B157,'SUBMERSED HABITATS'!$B$127:$I$235,F$1,FALSE)</f>
        <v>0</v>
      </c>
      <c r="G157" s="3">
        <f>VLOOKUP($B157,'SUBMERSED HABITATS'!$B$127:$I$235,G$1,FALSE)</f>
        <v>0</v>
      </c>
      <c r="H157" s="3">
        <f>VLOOKUP($B157,'SUBMERSED HABITATS'!$B$127:$I$235,H$1,FALSE)</f>
        <v>0</v>
      </c>
      <c r="I157" s="3">
        <f>VLOOKUP($B157,'SUBMERSED HABITATS'!$B$127:$I$235,I$1,FALSE)</f>
        <v>0</v>
      </c>
      <c r="J157" s="3">
        <f>VLOOKUP($B157,'SUBMERSED HABITATS'!$B$127:$I$235,J$1,FALSE)</f>
        <v>0</v>
      </c>
      <c r="K157" s="3">
        <f>VLOOKUP($B157,'SUBMERSED HABITATS'!$B$127:$I$235,K$1,FALSE)</f>
        <v>0</v>
      </c>
      <c r="L157" s="3" t="str">
        <f>VLOOKUP($B157,'SUBMERSED HABITATS'!$B$127:$I$235,L$1,FALSE)</f>
        <v/>
      </c>
    </row>
    <row r="158" spans="1:12" ht="13.2">
      <c r="A158">
        <f t="shared" si="3"/>
        <v>16</v>
      </c>
      <c r="B158" t="str">
        <f>VLOOKUP(A158,ACTIVITIES!$B$2:$C$110,2,FALSE)</f>
        <v>LANDFALL CONSTRUCTION 16</v>
      </c>
      <c r="C158" s="1">
        <v>6</v>
      </c>
      <c r="D158" s="1" t="str">
        <f>VLOOKUP(C158,HABITATS!$F$2:$G$13,2,FALSE)</f>
        <v>HABITATS COMPLEX 6</v>
      </c>
      <c r="E158" s="1" t="str">
        <f t="shared" si="0"/>
        <v>HABITATS COMPLEX 6LANDFALL CONSTRUCTION 16</v>
      </c>
      <c r="F158" s="3">
        <f>VLOOKUP($B158,'HABITATS COMPLEX 6'!$B$127:$I$235,F$1,FALSE)</f>
        <v>0</v>
      </c>
      <c r="G158" s="3">
        <f>VLOOKUP($B158,'HABITATS COMPLEX 6'!$B$127:$I$235,G$1,FALSE)</f>
        <v>0</v>
      </c>
      <c r="H158" s="3">
        <f>VLOOKUP($B158,'HABITATS COMPLEX 6'!$B$127:$I$235,H$1,FALSE)</f>
        <v>0</v>
      </c>
      <c r="I158" s="3">
        <f>VLOOKUP($B158,'HABITATS COMPLEX 6'!$B$127:$I$235,I$1,FALSE)</f>
        <v>0</v>
      </c>
      <c r="J158" s="3">
        <f>VLOOKUP($B158,'HABITATS COMPLEX 6'!$B$127:$I$235,J$1,FALSE)</f>
        <v>0</v>
      </c>
      <c r="K158" s="3">
        <f>VLOOKUP($B158,'HABITATS COMPLEX 6'!$B$127:$I$235,K$1,FALSE)</f>
        <v>0</v>
      </c>
      <c r="L158" s="3" t="str">
        <f>VLOOKUP($B158,'HABITATS COMPLEX 6'!$B$127:$I$235,L$1,FALSE)</f>
        <v/>
      </c>
    </row>
    <row r="159" spans="1:12" ht="13.2">
      <c r="A159">
        <f t="shared" si="3"/>
        <v>16</v>
      </c>
      <c r="B159" t="str">
        <f>VLOOKUP(A159,ACTIVITIES!$B$2:$C$110,2,FALSE)</f>
        <v>LANDFALL CONSTRUCTION 16</v>
      </c>
      <c r="C159" s="1">
        <v>7</v>
      </c>
      <c r="D159" s="1" t="str">
        <f>VLOOKUP(C159,HABITATS!$F$2:$G$13,2,FALSE)</f>
        <v>HABITATS COMPLEX 7</v>
      </c>
      <c r="E159" s="1" t="str">
        <f t="shared" si="0"/>
        <v>HABITATS COMPLEX 7LANDFALL CONSTRUCTION 16</v>
      </c>
      <c r="F159" s="3">
        <f>VLOOKUP($B159,'HABITATS COMPLEX 7'!$B$127:$I$235,F$1,FALSE)</f>
        <v>0</v>
      </c>
      <c r="G159" s="3">
        <f>VLOOKUP($B159,'HABITATS COMPLEX 7'!$B$127:$I$235,G$1,FALSE)</f>
        <v>0</v>
      </c>
      <c r="H159" s="3">
        <f>VLOOKUP($B159,'HABITATS COMPLEX 7'!$B$127:$I$235,H$1,FALSE)</f>
        <v>0</v>
      </c>
      <c r="I159" s="3">
        <f>VLOOKUP($B159,'HABITATS COMPLEX 7'!$B$127:$I$235,I$1,FALSE)</f>
        <v>0</v>
      </c>
      <c r="J159" s="3">
        <f>VLOOKUP($B159,'HABITATS COMPLEX 7'!$B$127:$I$235,J$1,FALSE)</f>
        <v>0</v>
      </c>
      <c r="K159" s="3">
        <f>VLOOKUP($B159,'HABITATS COMPLEX 7'!$B$127:$I$235,K$1,FALSE)</f>
        <v>0</v>
      </c>
      <c r="L159" s="3" t="str">
        <f>VLOOKUP($B159,'HABITATS COMPLEX 7'!$B$127:$I$235,L$1,FALSE)</f>
        <v/>
      </c>
    </row>
    <row r="160" spans="1:12" ht="13.2">
      <c r="A160">
        <f t="shared" si="3"/>
        <v>16</v>
      </c>
      <c r="B160" t="str">
        <f>VLOOKUP(A160,ACTIVITIES!$B$2:$C$110,2,FALSE)</f>
        <v>LANDFALL CONSTRUCTION 16</v>
      </c>
      <c r="C160" s="1">
        <v>8</v>
      </c>
      <c r="D160" s="1" t="str">
        <f>VLOOKUP(C160,HABITATS!$F$2:$G$13,2,FALSE)</f>
        <v>HABITATS COMPLEX 8</v>
      </c>
      <c r="E160" s="1" t="str">
        <f t="shared" si="0"/>
        <v>HABITATS COMPLEX 8LANDFALL CONSTRUCTION 16</v>
      </c>
      <c r="F160" s="3">
        <f>VLOOKUP($B160,'HABITATS COMPLEX 8'!$B$127:$I$235,F$1,FALSE)</f>
        <v>0</v>
      </c>
      <c r="G160" s="3">
        <f>VLOOKUP($B160,'HABITATS COMPLEX 8'!$B$127:$I$235,G$1,FALSE)</f>
        <v>0</v>
      </c>
      <c r="H160" s="3">
        <f>VLOOKUP($B160,'HABITATS COMPLEX 8'!$B$127:$I$235,H$1,FALSE)</f>
        <v>0</v>
      </c>
      <c r="I160" s="3">
        <f>VLOOKUP($B160,'HABITATS COMPLEX 8'!$B$127:$I$235,I$1,FALSE)</f>
        <v>0</v>
      </c>
      <c r="J160" s="3">
        <f>VLOOKUP($B160,'HABITATS COMPLEX 8'!$B$127:$I$235,J$1,FALSE)</f>
        <v>0</v>
      </c>
      <c r="K160" s="3">
        <f>VLOOKUP($B160,'HABITATS COMPLEX 8'!$B$127:$I$235,K$1,FALSE)</f>
        <v>0</v>
      </c>
      <c r="L160" s="3" t="str">
        <f>VLOOKUP($B160,'HABITATS COMPLEX 8'!$B$127:$I$235,L$1,FALSE)</f>
        <v/>
      </c>
    </row>
    <row r="161" spans="1:12" ht="13.2">
      <c r="A161">
        <f t="shared" si="3"/>
        <v>16</v>
      </c>
      <c r="B161" t="str">
        <f>VLOOKUP(A161,ACTIVITIES!$B$2:$C$110,2,FALSE)</f>
        <v>LANDFALL CONSTRUCTION 16</v>
      </c>
      <c r="C161" s="1">
        <v>9</v>
      </c>
      <c r="D161" s="1" t="str">
        <f>VLOOKUP(C161,HABITATS!$F$2:$G$13,2,FALSE)</f>
        <v>HABITATS COMPLEX 9</v>
      </c>
      <c r="E161" s="1" t="str">
        <f t="shared" si="0"/>
        <v>HABITATS COMPLEX 9LANDFALL CONSTRUCTION 16</v>
      </c>
      <c r="F161" s="3">
        <f>VLOOKUP($B161,'HABITATS COMPLEX 9'!$B$127:$I$235,F$1,FALSE)</f>
        <v>0</v>
      </c>
      <c r="G161" s="3">
        <f>VLOOKUP($B161,'HABITATS COMPLEX 9'!$B$127:$I$235,G$1,FALSE)</f>
        <v>0</v>
      </c>
      <c r="H161" s="3">
        <f>VLOOKUP($B161,'HABITATS COMPLEX 9'!$B$127:$I$235,H$1,FALSE)</f>
        <v>0</v>
      </c>
      <c r="I161" s="3">
        <f>VLOOKUP($B161,'HABITATS COMPLEX 9'!$B$127:$I$235,I$1,FALSE)</f>
        <v>0</v>
      </c>
      <c r="J161" s="3">
        <f>VLOOKUP($B161,'HABITATS COMPLEX 9'!$B$127:$I$235,J$1,FALSE)</f>
        <v>0</v>
      </c>
      <c r="K161" s="3">
        <f>VLOOKUP($B161,'HABITATS COMPLEX 9'!$B$127:$I$235,K$1,FALSE)</f>
        <v>0</v>
      </c>
      <c r="L161" s="3" t="str">
        <f>VLOOKUP($B161,'HABITATS COMPLEX 9'!$B$127:$I$235,L$1,FALSE)</f>
        <v/>
      </c>
    </row>
    <row r="162" spans="1:12" ht="13.2">
      <c r="A162">
        <f t="shared" si="3"/>
        <v>16</v>
      </c>
      <c r="B162" t="str">
        <f>VLOOKUP(A162,ACTIVITIES!$B$2:$C$110,2,FALSE)</f>
        <v>LANDFALL CONSTRUCTION 16</v>
      </c>
      <c r="C162" s="1">
        <v>10</v>
      </c>
      <c r="D162" s="1" t="str">
        <f>VLOOKUP(C162,HABITATS!$F$2:$G$13,2,FALSE)</f>
        <v>HABITATS COMPLEX 10</v>
      </c>
      <c r="E162" s="1" t="str">
        <f t="shared" si="0"/>
        <v>HABITATS COMPLEX 10LANDFALL CONSTRUCTION 16</v>
      </c>
      <c r="F162" s="3">
        <f>VLOOKUP($B162,'HABITATS COMPLEX 10'!$B$127:$I$235,F$1,FALSE)</f>
        <v>0</v>
      </c>
      <c r="G162" s="3">
        <f>VLOOKUP($B162,'HABITATS COMPLEX 10'!$B$127:$I$235,G$1,FALSE)</f>
        <v>0</v>
      </c>
      <c r="H162" s="3">
        <f>VLOOKUP($B162,'HABITATS COMPLEX 10'!$B$127:$I$235,H$1,FALSE)</f>
        <v>0</v>
      </c>
      <c r="I162" s="3">
        <f>VLOOKUP($B162,'HABITATS COMPLEX 10'!$B$127:$I$235,I$1,FALSE)</f>
        <v>0</v>
      </c>
      <c r="J162" s="3">
        <f>VLOOKUP($B162,'HABITATS COMPLEX 10'!$B$127:$I$235,J$1,FALSE)</f>
        <v>0</v>
      </c>
      <c r="K162" s="3">
        <f>VLOOKUP($B162,'HABITATS COMPLEX 10'!$B$127:$I$235,K$1,FALSE)</f>
        <v>0</v>
      </c>
      <c r="L162" s="3" t="str">
        <f>VLOOKUP($B162,'HABITATS COMPLEX 10'!$B$127:$I$235,L$1,FALSE)</f>
        <v/>
      </c>
    </row>
    <row r="163" spans="1:12" ht="13.2">
      <c r="A163">
        <f t="shared" si="3"/>
        <v>17</v>
      </c>
      <c r="B163" t="str">
        <f>VLOOKUP(A163,ACTIVITIES!$B$2:$C$110,2,FALSE)</f>
        <v>LANDFALL CONSTRUCTION 17</v>
      </c>
      <c r="C163" s="1">
        <v>1</v>
      </c>
      <c r="D163" s="1" t="str">
        <f>VLOOKUP(C163,HABITATS!$F$2:$G$13,2,FALSE)</f>
        <v>Coastal Uplands</v>
      </c>
      <c r="E163" s="1" t="str">
        <f t="shared" si="0"/>
        <v>Coastal UplandsLANDFALL CONSTRUCTION 17</v>
      </c>
      <c r="F163" s="3">
        <f>VLOOKUP($B163,'COASTAL UPLANDS'!$B$127:$I$235,F$1,FALSE)</f>
        <v>0</v>
      </c>
      <c r="G163" s="3">
        <f>VLOOKUP($B163,'COASTAL UPLANDS'!$B$127:$I$235,G$1,FALSE)</f>
        <v>0</v>
      </c>
      <c r="H163" s="3">
        <f>VLOOKUP($B163,'COASTAL UPLANDS'!$B$127:$I$235,H$1,FALSE)</f>
        <v>0</v>
      </c>
      <c r="I163" s="3">
        <f>VLOOKUP($B163,'COASTAL UPLANDS'!$B$127:$I$235,I$1,FALSE)</f>
        <v>0</v>
      </c>
      <c r="J163" s="3">
        <f>VLOOKUP($B163,'COASTAL UPLANDS'!$B$127:$I$235,J$1,FALSE)</f>
        <v>0</v>
      </c>
      <c r="K163" s="3">
        <f>VLOOKUP($B163,'COASTAL UPLANDS'!$B$127:$I$235,K$1,FALSE)</f>
        <v>0</v>
      </c>
      <c r="L163" s="3" t="str">
        <f>VLOOKUP($B163,'COASTAL UPLANDS'!$B$127:$I$235,L$1,FALSE)</f>
        <v/>
      </c>
    </row>
    <row r="164" spans="1:12" ht="13.2">
      <c r="A164">
        <f t="shared" si="3"/>
        <v>17</v>
      </c>
      <c r="B164" t="str">
        <f>VLOOKUP(A164,ACTIVITIES!$B$2:$C$110,2,FALSE)</f>
        <v>LANDFALL CONSTRUCTION 17</v>
      </c>
      <c r="C164" s="1">
        <v>2</v>
      </c>
      <c r="D164" s="1" t="str">
        <f>VLOOKUP(C164,HABITATS!$F$2:$G$13,2,FALSE)</f>
        <v>Beaches &amp; Dunes</v>
      </c>
      <c r="E164" s="1" t="str">
        <f t="shared" si="0"/>
        <v>Beaches &amp; DunesLANDFALL CONSTRUCTION 17</v>
      </c>
      <c r="F164" s="3">
        <f>VLOOKUP($B164,'BEACHES &amp; DUNES'!$B$127:$I$235,F$1,FALSE)</f>
        <v>0</v>
      </c>
      <c r="G164" s="3">
        <f>VLOOKUP($B164,'BEACHES &amp; DUNES'!$B$127:$I$235,G$1,FALSE)</f>
        <v>0</v>
      </c>
      <c r="H164" s="3">
        <f>VLOOKUP($B164,'BEACHES &amp; DUNES'!$B$127:$I$235,H$1,FALSE)</f>
        <v>0</v>
      </c>
      <c r="I164" s="3">
        <f>VLOOKUP($B164,'BEACHES &amp; DUNES'!$B$127:$I$235,I$1,FALSE)</f>
        <v>0</v>
      </c>
      <c r="J164" s="3">
        <f>VLOOKUP($B164,'BEACHES &amp; DUNES'!$B$127:$I$235,J$1,FALSE)</f>
        <v>0</v>
      </c>
      <c r="K164" s="3">
        <f>VLOOKUP($B164,'BEACHES &amp; DUNES'!$B$127:$I$235,K$1,FALSE)</f>
        <v>0</v>
      </c>
      <c r="L164" s="3" t="str">
        <f>VLOOKUP($B164,'BEACHES &amp; DUNES'!$B$127:$I$235,L$1,FALSE)</f>
        <v/>
      </c>
    </row>
    <row r="165" spans="1:12" ht="13.2">
      <c r="A165">
        <f t="shared" si="3"/>
        <v>17</v>
      </c>
      <c r="B165" t="str">
        <f>VLOOKUP(A165,ACTIVITIES!$B$2:$C$110,2,FALSE)</f>
        <v>LANDFALL CONSTRUCTION 17</v>
      </c>
      <c r="C165" s="1">
        <v>3</v>
      </c>
      <c r="D165" s="1" t="str">
        <f>VLOOKUP(C165,HABITATS!$F$2:$G$13,2,FALSE)</f>
        <v>Tidal flats &amp; Rocky Intertidal</v>
      </c>
      <c r="E165" s="1" t="str">
        <f t="shared" si="0"/>
        <v>Tidal flats &amp; Rocky IntertidalLANDFALL CONSTRUCTION 17</v>
      </c>
      <c r="F165" s="3">
        <f>VLOOKUP($B165,'TIDAL FLATS &amp; ROCKY INTERTIDAL'!$B$127:$I$235,F$1,FALSE)</f>
        <v>0</v>
      </c>
      <c r="G165" s="3">
        <f>VLOOKUP($B165,'TIDAL FLATS &amp; ROCKY INTERTIDAL'!$B$127:$I$235,G$1,FALSE)</f>
        <v>0</v>
      </c>
      <c r="H165" s="3">
        <f>VLOOKUP($B165,'TIDAL FLATS &amp; ROCKY INTERTIDAL'!$B$127:$I$235,H$1,FALSE)</f>
        <v>0</v>
      </c>
      <c r="I165" s="3">
        <f>VLOOKUP($B165,'TIDAL FLATS &amp; ROCKY INTERTIDAL'!$B$127:$I$235,I$1,FALSE)</f>
        <v>0</v>
      </c>
      <c r="J165" s="3">
        <f>VLOOKUP($B165,'TIDAL FLATS &amp; ROCKY INTERTIDAL'!$B$127:$I$235,J$1,FALSE)</f>
        <v>0</v>
      </c>
      <c r="K165" s="3">
        <f>VLOOKUP($B165,'TIDAL FLATS &amp; ROCKY INTERTIDAL'!$B$127:$I$235,K$1,FALSE)</f>
        <v>0</v>
      </c>
      <c r="L165" s="3" t="str">
        <f>VLOOKUP($B165,'TIDAL FLATS &amp; ROCKY INTERTIDAL'!$B$127:$I$235,L$1,FALSE)</f>
        <v/>
      </c>
    </row>
    <row r="166" spans="1:12" ht="13.2">
      <c r="A166">
        <f t="shared" si="3"/>
        <v>17</v>
      </c>
      <c r="B166" t="str">
        <f>VLOOKUP(A166,ACTIVITIES!$B$2:$C$110,2,FALSE)</f>
        <v>LANDFALL CONSTRUCTION 17</v>
      </c>
      <c r="C166" s="1">
        <v>4</v>
      </c>
      <c r="D166" s="1" t="str">
        <f>VLOOKUP(C166,HABITATS!$F$2:$G$13,2,FALSE)</f>
        <v>Marshes</v>
      </c>
      <c r="E166" s="1" t="str">
        <f t="shared" si="0"/>
        <v>MarshesLANDFALL CONSTRUCTION 17</v>
      </c>
      <c r="F166" s="3">
        <f>VLOOKUP($B166,MARSHES!$B$127:$I$235,F$1,FALSE)</f>
        <v>0</v>
      </c>
      <c r="G166" s="3">
        <f>VLOOKUP($B166,MARSHES!$B$127:$I$235,G$1,FALSE)</f>
        <v>0</v>
      </c>
      <c r="H166" s="3">
        <f>VLOOKUP($B166,MARSHES!$B$127:$I$235,H$1,FALSE)</f>
        <v>0</v>
      </c>
      <c r="I166" s="3">
        <f>VLOOKUP($B166,MARSHES!$B$127:$I$235,I$1,FALSE)</f>
        <v>0</v>
      </c>
      <c r="J166" s="3">
        <f>VLOOKUP($B166,MARSHES!$B$127:$I$235,J$1,FALSE)</f>
        <v>0</v>
      </c>
      <c r="K166" s="3">
        <f>VLOOKUP($B166,MARSHES!$B$127:$I$235,K$1,FALSE)</f>
        <v>0</v>
      </c>
      <c r="L166" s="3" t="str">
        <f>VLOOKUP($B166,MARSHES!$B$127:$I$235,L$1,FALSE)</f>
        <v/>
      </c>
    </row>
    <row r="167" spans="1:12" ht="13.2">
      <c r="A167">
        <f t="shared" si="3"/>
        <v>17</v>
      </c>
      <c r="B167" t="str">
        <f>VLOOKUP(A167,ACTIVITIES!$B$2:$C$110,2,FALSE)</f>
        <v>LANDFALL CONSTRUCTION 17</v>
      </c>
      <c r="C167" s="1">
        <v>5</v>
      </c>
      <c r="D167" s="1" t="str">
        <f>VLOOKUP(C167,HABITATS!$F$2:$G$13,2,FALSE)</f>
        <v>Submersed Habitats</v>
      </c>
      <c r="E167" s="1" t="str">
        <f t="shared" si="0"/>
        <v>Submersed HabitatsLANDFALL CONSTRUCTION 17</v>
      </c>
      <c r="F167" s="3">
        <f>VLOOKUP($B167,'SUBMERSED HABITATS'!$B$127:$I$235,F$1,FALSE)</f>
        <v>0</v>
      </c>
      <c r="G167" s="3">
        <f>VLOOKUP($B167,'SUBMERSED HABITATS'!$B$127:$I$235,G$1,FALSE)</f>
        <v>0</v>
      </c>
      <c r="H167" s="3">
        <f>VLOOKUP($B167,'SUBMERSED HABITATS'!$B$127:$I$235,H$1,FALSE)</f>
        <v>0</v>
      </c>
      <c r="I167" s="3">
        <f>VLOOKUP($B167,'SUBMERSED HABITATS'!$B$127:$I$235,I$1,FALSE)</f>
        <v>0</v>
      </c>
      <c r="J167" s="3">
        <f>VLOOKUP($B167,'SUBMERSED HABITATS'!$B$127:$I$235,J$1,FALSE)</f>
        <v>0</v>
      </c>
      <c r="K167" s="3">
        <f>VLOOKUP($B167,'SUBMERSED HABITATS'!$B$127:$I$235,K$1,FALSE)</f>
        <v>0</v>
      </c>
      <c r="L167" s="3" t="str">
        <f>VLOOKUP($B167,'SUBMERSED HABITATS'!$B$127:$I$235,L$1,FALSE)</f>
        <v/>
      </c>
    </row>
    <row r="168" spans="1:12" ht="13.2">
      <c r="A168">
        <f t="shared" si="3"/>
        <v>17</v>
      </c>
      <c r="B168" t="str">
        <f>VLOOKUP(A168,ACTIVITIES!$B$2:$C$110,2,FALSE)</f>
        <v>LANDFALL CONSTRUCTION 17</v>
      </c>
      <c r="C168" s="1">
        <v>6</v>
      </c>
      <c r="D168" s="1" t="str">
        <f>VLOOKUP(C168,HABITATS!$F$2:$G$13,2,FALSE)</f>
        <v>HABITATS COMPLEX 6</v>
      </c>
      <c r="E168" s="1" t="str">
        <f t="shared" si="0"/>
        <v>HABITATS COMPLEX 6LANDFALL CONSTRUCTION 17</v>
      </c>
      <c r="F168" s="3">
        <f>VLOOKUP($B168,'HABITATS COMPLEX 6'!$B$127:$I$235,F$1,FALSE)</f>
        <v>0</v>
      </c>
      <c r="G168" s="3">
        <f>VLOOKUP($B168,'HABITATS COMPLEX 6'!$B$127:$I$235,G$1,FALSE)</f>
        <v>0</v>
      </c>
      <c r="H168" s="3">
        <f>VLOOKUP($B168,'HABITATS COMPLEX 6'!$B$127:$I$235,H$1,FALSE)</f>
        <v>0</v>
      </c>
      <c r="I168" s="3">
        <f>VLOOKUP($B168,'HABITATS COMPLEX 6'!$B$127:$I$235,I$1,FALSE)</f>
        <v>0</v>
      </c>
      <c r="J168" s="3">
        <f>VLOOKUP($B168,'HABITATS COMPLEX 6'!$B$127:$I$235,J$1,FALSE)</f>
        <v>0</v>
      </c>
      <c r="K168" s="3">
        <f>VLOOKUP($B168,'HABITATS COMPLEX 6'!$B$127:$I$235,K$1,FALSE)</f>
        <v>0</v>
      </c>
      <c r="L168" s="3" t="str">
        <f>VLOOKUP($B168,'HABITATS COMPLEX 6'!$B$127:$I$235,L$1,FALSE)</f>
        <v/>
      </c>
    </row>
    <row r="169" spans="1:12" ht="13.2">
      <c r="A169">
        <f t="shared" si="3"/>
        <v>17</v>
      </c>
      <c r="B169" t="str">
        <f>VLOOKUP(A169,ACTIVITIES!$B$2:$C$110,2,FALSE)</f>
        <v>LANDFALL CONSTRUCTION 17</v>
      </c>
      <c r="C169" s="1">
        <v>7</v>
      </c>
      <c r="D169" s="1" t="str">
        <f>VLOOKUP(C169,HABITATS!$F$2:$G$13,2,FALSE)</f>
        <v>HABITATS COMPLEX 7</v>
      </c>
      <c r="E169" s="1" t="str">
        <f t="shared" si="0"/>
        <v>HABITATS COMPLEX 7LANDFALL CONSTRUCTION 17</v>
      </c>
      <c r="F169" s="3">
        <f>VLOOKUP($B169,'HABITATS COMPLEX 7'!$B$127:$I$235,F$1,FALSE)</f>
        <v>0</v>
      </c>
      <c r="G169" s="3">
        <f>VLOOKUP($B169,'HABITATS COMPLEX 7'!$B$127:$I$235,G$1,FALSE)</f>
        <v>0</v>
      </c>
      <c r="H169" s="3">
        <f>VLOOKUP($B169,'HABITATS COMPLEX 7'!$B$127:$I$235,H$1,FALSE)</f>
        <v>0</v>
      </c>
      <c r="I169" s="3">
        <f>VLOOKUP($B169,'HABITATS COMPLEX 7'!$B$127:$I$235,I$1,FALSE)</f>
        <v>0</v>
      </c>
      <c r="J169" s="3">
        <f>VLOOKUP($B169,'HABITATS COMPLEX 7'!$B$127:$I$235,J$1,FALSE)</f>
        <v>0</v>
      </c>
      <c r="K169" s="3">
        <f>VLOOKUP($B169,'HABITATS COMPLEX 7'!$B$127:$I$235,K$1,FALSE)</f>
        <v>0</v>
      </c>
      <c r="L169" s="3" t="str">
        <f>VLOOKUP($B169,'HABITATS COMPLEX 7'!$B$127:$I$235,L$1,FALSE)</f>
        <v/>
      </c>
    </row>
    <row r="170" spans="1:12" ht="13.2">
      <c r="A170">
        <f t="shared" si="3"/>
        <v>17</v>
      </c>
      <c r="B170" t="str">
        <f>VLOOKUP(A170,ACTIVITIES!$B$2:$C$110,2,FALSE)</f>
        <v>LANDFALL CONSTRUCTION 17</v>
      </c>
      <c r="C170" s="1">
        <v>8</v>
      </c>
      <c r="D170" s="1" t="str">
        <f>VLOOKUP(C170,HABITATS!$F$2:$G$13,2,FALSE)</f>
        <v>HABITATS COMPLEX 8</v>
      </c>
      <c r="E170" s="1" t="str">
        <f t="shared" si="0"/>
        <v>HABITATS COMPLEX 8LANDFALL CONSTRUCTION 17</v>
      </c>
      <c r="F170" s="3">
        <f>VLOOKUP($B170,'HABITATS COMPLEX 8'!$B$127:$I$235,F$1,FALSE)</f>
        <v>0</v>
      </c>
      <c r="G170" s="3">
        <f>VLOOKUP($B170,'HABITATS COMPLEX 8'!$B$127:$I$235,G$1,FALSE)</f>
        <v>0</v>
      </c>
      <c r="H170" s="3">
        <f>VLOOKUP($B170,'HABITATS COMPLEX 8'!$B$127:$I$235,H$1,FALSE)</f>
        <v>0</v>
      </c>
      <c r="I170" s="3">
        <f>VLOOKUP($B170,'HABITATS COMPLEX 8'!$B$127:$I$235,I$1,FALSE)</f>
        <v>0</v>
      </c>
      <c r="J170" s="3">
        <f>VLOOKUP($B170,'HABITATS COMPLEX 8'!$B$127:$I$235,J$1,FALSE)</f>
        <v>0</v>
      </c>
      <c r="K170" s="3">
        <f>VLOOKUP($B170,'HABITATS COMPLEX 8'!$B$127:$I$235,K$1,FALSE)</f>
        <v>0</v>
      </c>
      <c r="L170" s="3" t="str">
        <f>VLOOKUP($B170,'HABITATS COMPLEX 8'!$B$127:$I$235,L$1,FALSE)</f>
        <v/>
      </c>
    </row>
    <row r="171" spans="1:12" ht="13.2">
      <c r="A171">
        <f t="shared" si="3"/>
        <v>17</v>
      </c>
      <c r="B171" t="str">
        <f>VLOOKUP(A171,ACTIVITIES!$B$2:$C$110,2,FALSE)</f>
        <v>LANDFALL CONSTRUCTION 17</v>
      </c>
      <c r="C171" s="1">
        <v>9</v>
      </c>
      <c r="D171" s="1" t="str">
        <f>VLOOKUP(C171,HABITATS!$F$2:$G$13,2,FALSE)</f>
        <v>HABITATS COMPLEX 9</v>
      </c>
      <c r="E171" s="1" t="str">
        <f t="shared" si="0"/>
        <v>HABITATS COMPLEX 9LANDFALL CONSTRUCTION 17</v>
      </c>
      <c r="F171" s="3">
        <f>VLOOKUP($B171,'HABITATS COMPLEX 9'!$B$127:$I$235,F$1,FALSE)</f>
        <v>0</v>
      </c>
      <c r="G171" s="3">
        <f>VLOOKUP($B171,'HABITATS COMPLEX 9'!$B$127:$I$235,G$1,FALSE)</f>
        <v>0</v>
      </c>
      <c r="H171" s="3">
        <f>VLOOKUP($B171,'HABITATS COMPLEX 9'!$B$127:$I$235,H$1,FALSE)</f>
        <v>0</v>
      </c>
      <c r="I171" s="3">
        <f>VLOOKUP($B171,'HABITATS COMPLEX 9'!$B$127:$I$235,I$1,FALSE)</f>
        <v>0</v>
      </c>
      <c r="J171" s="3">
        <f>VLOOKUP($B171,'HABITATS COMPLEX 9'!$B$127:$I$235,J$1,FALSE)</f>
        <v>0</v>
      </c>
      <c r="K171" s="3">
        <f>VLOOKUP($B171,'HABITATS COMPLEX 9'!$B$127:$I$235,K$1,FALSE)</f>
        <v>0</v>
      </c>
      <c r="L171" s="3" t="str">
        <f>VLOOKUP($B171,'HABITATS COMPLEX 9'!$B$127:$I$235,L$1,FALSE)</f>
        <v/>
      </c>
    </row>
    <row r="172" spans="1:12" ht="13.2">
      <c r="A172">
        <f t="shared" si="3"/>
        <v>17</v>
      </c>
      <c r="B172" t="str">
        <f>VLOOKUP(A172,ACTIVITIES!$B$2:$C$110,2,FALSE)</f>
        <v>LANDFALL CONSTRUCTION 17</v>
      </c>
      <c r="C172" s="1">
        <v>10</v>
      </c>
      <c r="D172" s="1" t="str">
        <f>VLOOKUP(C172,HABITATS!$F$2:$G$13,2,FALSE)</f>
        <v>HABITATS COMPLEX 10</v>
      </c>
      <c r="E172" s="1" t="str">
        <f t="shared" si="0"/>
        <v>HABITATS COMPLEX 10LANDFALL CONSTRUCTION 17</v>
      </c>
      <c r="F172" s="3">
        <f>VLOOKUP($B172,'HABITATS COMPLEX 10'!$B$127:$I$235,F$1,FALSE)</f>
        <v>0</v>
      </c>
      <c r="G172" s="3">
        <f>VLOOKUP($B172,'HABITATS COMPLEX 10'!$B$127:$I$235,G$1,FALSE)</f>
        <v>0</v>
      </c>
      <c r="H172" s="3">
        <f>VLOOKUP($B172,'HABITATS COMPLEX 10'!$B$127:$I$235,H$1,FALSE)</f>
        <v>0</v>
      </c>
      <c r="I172" s="3">
        <f>VLOOKUP($B172,'HABITATS COMPLEX 10'!$B$127:$I$235,I$1,FALSE)</f>
        <v>0</v>
      </c>
      <c r="J172" s="3">
        <f>VLOOKUP($B172,'HABITATS COMPLEX 10'!$B$127:$I$235,J$1,FALSE)</f>
        <v>0</v>
      </c>
      <c r="K172" s="3">
        <f>VLOOKUP($B172,'HABITATS COMPLEX 10'!$B$127:$I$235,K$1,FALSE)</f>
        <v>0</v>
      </c>
      <c r="L172" s="3" t="str">
        <f>VLOOKUP($B172,'HABITATS COMPLEX 10'!$B$127:$I$235,L$1,FALSE)</f>
        <v/>
      </c>
    </row>
    <row r="173" spans="1:12" ht="13.2">
      <c r="A173">
        <f t="shared" si="3"/>
        <v>18</v>
      </c>
      <c r="B173" t="str">
        <f>VLOOKUP(A173,ACTIVITIES!$B$2:$C$110,2,FALSE)</f>
        <v>LANDFALL CONSTRUCTION 18</v>
      </c>
      <c r="C173" s="1">
        <v>1</v>
      </c>
      <c r="D173" s="1" t="str">
        <f>VLOOKUP(C173,HABITATS!$F$2:$G$13,2,FALSE)</f>
        <v>Coastal Uplands</v>
      </c>
      <c r="E173" s="1" t="str">
        <f t="shared" si="0"/>
        <v>Coastal UplandsLANDFALL CONSTRUCTION 18</v>
      </c>
      <c r="F173" s="3">
        <f>VLOOKUP($B173,'COASTAL UPLANDS'!$B$127:$I$235,F$1,FALSE)</f>
        <v>0</v>
      </c>
      <c r="G173" s="3">
        <f>VLOOKUP($B173,'COASTAL UPLANDS'!$B$127:$I$235,G$1,FALSE)</f>
        <v>0</v>
      </c>
      <c r="H173" s="3">
        <f>VLOOKUP($B173,'COASTAL UPLANDS'!$B$127:$I$235,H$1,FALSE)</f>
        <v>0</v>
      </c>
      <c r="I173" s="3">
        <f>VLOOKUP($B173,'COASTAL UPLANDS'!$B$127:$I$235,I$1,FALSE)</f>
        <v>0</v>
      </c>
      <c r="J173" s="3">
        <f>VLOOKUP($B173,'COASTAL UPLANDS'!$B$127:$I$235,J$1,FALSE)</f>
        <v>0</v>
      </c>
      <c r="K173" s="3">
        <f>VLOOKUP($B173,'COASTAL UPLANDS'!$B$127:$I$235,K$1,FALSE)</f>
        <v>0</v>
      </c>
      <c r="L173" s="3" t="str">
        <f>VLOOKUP($B173,'COASTAL UPLANDS'!$B$127:$I$235,L$1,FALSE)</f>
        <v/>
      </c>
    </row>
    <row r="174" spans="1:12" ht="13.2">
      <c r="A174">
        <f t="shared" si="3"/>
        <v>18</v>
      </c>
      <c r="B174" t="str">
        <f>VLOOKUP(A174,ACTIVITIES!$B$2:$C$110,2,FALSE)</f>
        <v>LANDFALL CONSTRUCTION 18</v>
      </c>
      <c r="C174" s="1">
        <v>2</v>
      </c>
      <c r="D174" s="1" t="str">
        <f>VLOOKUP(C174,HABITATS!$F$2:$G$13,2,FALSE)</f>
        <v>Beaches &amp; Dunes</v>
      </c>
      <c r="E174" s="1" t="str">
        <f t="shared" si="0"/>
        <v>Beaches &amp; DunesLANDFALL CONSTRUCTION 18</v>
      </c>
      <c r="F174" s="3">
        <f>VLOOKUP($B174,'BEACHES &amp; DUNES'!$B$127:$I$235,F$1,FALSE)</f>
        <v>0</v>
      </c>
      <c r="G174" s="3">
        <f>VLOOKUP($B174,'BEACHES &amp; DUNES'!$B$127:$I$235,G$1,FALSE)</f>
        <v>0</v>
      </c>
      <c r="H174" s="3">
        <f>VLOOKUP($B174,'BEACHES &amp; DUNES'!$B$127:$I$235,H$1,FALSE)</f>
        <v>0</v>
      </c>
      <c r="I174" s="3">
        <f>VLOOKUP($B174,'BEACHES &amp; DUNES'!$B$127:$I$235,I$1,FALSE)</f>
        <v>0</v>
      </c>
      <c r="J174" s="3">
        <f>VLOOKUP($B174,'BEACHES &amp; DUNES'!$B$127:$I$235,J$1,FALSE)</f>
        <v>0</v>
      </c>
      <c r="K174" s="3">
        <f>VLOOKUP($B174,'BEACHES &amp; DUNES'!$B$127:$I$235,K$1,FALSE)</f>
        <v>0</v>
      </c>
      <c r="L174" s="3" t="str">
        <f>VLOOKUP($B174,'BEACHES &amp; DUNES'!$B$127:$I$235,L$1,FALSE)</f>
        <v/>
      </c>
    </row>
    <row r="175" spans="1:12" ht="13.2">
      <c r="A175">
        <f t="shared" si="3"/>
        <v>18</v>
      </c>
      <c r="B175" t="str">
        <f>VLOOKUP(A175,ACTIVITIES!$B$2:$C$110,2,FALSE)</f>
        <v>LANDFALL CONSTRUCTION 18</v>
      </c>
      <c r="C175" s="1">
        <v>3</v>
      </c>
      <c r="D175" s="1" t="str">
        <f>VLOOKUP(C175,HABITATS!$F$2:$G$13,2,FALSE)</f>
        <v>Tidal flats &amp; Rocky Intertidal</v>
      </c>
      <c r="E175" s="1" t="str">
        <f t="shared" si="0"/>
        <v>Tidal flats &amp; Rocky IntertidalLANDFALL CONSTRUCTION 18</v>
      </c>
      <c r="F175" s="3">
        <f>VLOOKUP($B175,'TIDAL FLATS &amp; ROCKY INTERTIDAL'!$B$127:$I$235,F$1,FALSE)</f>
        <v>0</v>
      </c>
      <c r="G175" s="3">
        <f>VLOOKUP($B175,'TIDAL FLATS &amp; ROCKY INTERTIDAL'!$B$127:$I$235,G$1,FALSE)</f>
        <v>0</v>
      </c>
      <c r="H175" s="3">
        <f>VLOOKUP($B175,'TIDAL FLATS &amp; ROCKY INTERTIDAL'!$B$127:$I$235,H$1,FALSE)</f>
        <v>0</v>
      </c>
      <c r="I175" s="3">
        <f>VLOOKUP($B175,'TIDAL FLATS &amp; ROCKY INTERTIDAL'!$B$127:$I$235,I$1,FALSE)</f>
        <v>0</v>
      </c>
      <c r="J175" s="3">
        <f>VLOOKUP($B175,'TIDAL FLATS &amp; ROCKY INTERTIDAL'!$B$127:$I$235,J$1,FALSE)</f>
        <v>0</v>
      </c>
      <c r="K175" s="3">
        <f>VLOOKUP($B175,'TIDAL FLATS &amp; ROCKY INTERTIDAL'!$B$127:$I$235,K$1,FALSE)</f>
        <v>0</v>
      </c>
      <c r="L175" s="3" t="str">
        <f>VLOOKUP($B175,'TIDAL FLATS &amp; ROCKY INTERTIDAL'!$B$127:$I$235,L$1,FALSE)</f>
        <v/>
      </c>
    </row>
    <row r="176" spans="1:12" ht="13.2">
      <c r="A176">
        <f t="shared" si="3"/>
        <v>18</v>
      </c>
      <c r="B176" t="str">
        <f>VLOOKUP(A176,ACTIVITIES!$B$2:$C$110,2,FALSE)</f>
        <v>LANDFALL CONSTRUCTION 18</v>
      </c>
      <c r="C176" s="1">
        <v>4</v>
      </c>
      <c r="D176" s="1" t="str">
        <f>VLOOKUP(C176,HABITATS!$F$2:$G$13,2,FALSE)</f>
        <v>Marshes</v>
      </c>
      <c r="E176" s="1" t="str">
        <f t="shared" si="0"/>
        <v>MarshesLANDFALL CONSTRUCTION 18</v>
      </c>
      <c r="F176" s="3">
        <f>VLOOKUP($B176,MARSHES!$B$127:$I$235,F$1,FALSE)</f>
        <v>0</v>
      </c>
      <c r="G176" s="3">
        <f>VLOOKUP($B176,MARSHES!$B$127:$I$235,G$1,FALSE)</f>
        <v>0</v>
      </c>
      <c r="H176" s="3">
        <f>VLOOKUP($B176,MARSHES!$B$127:$I$235,H$1,FALSE)</f>
        <v>0</v>
      </c>
      <c r="I176" s="3">
        <f>VLOOKUP($B176,MARSHES!$B$127:$I$235,I$1,FALSE)</f>
        <v>0</v>
      </c>
      <c r="J176" s="3">
        <f>VLOOKUP($B176,MARSHES!$B$127:$I$235,J$1,FALSE)</f>
        <v>0</v>
      </c>
      <c r="K176" s="3">
        <f>VLOOKUP($B176,MARSHES!$B$127:$I$235,K$1,FALSE)</f>
        <v>0</v>
      </c>
      <c r="L176" s="3" t="str">
        <f>VLOOKUP($B176,MARSHES!$B$127:$I$235,L$1,FALSE)</f>
        <v/>
      </c>
    </row>
    <row r="177" spans="1:12" ht="15.75" customHeight="1">
      <c r="A177">
        <f t="shared" si="3"/>
        <v>18</v>
      </c>
      <c r="B177" t="str">
        <f>VLOOKUP(A177,ACTIVITIES!$B$2:$C$110,2,FALSE)</f>
        <v>LANDFALL CONSTRUCTION 18</v>
      </c>
      <c r="C177" s="1">
        <v>5</v>
      </c>
      <c r="D177" s="1" t="str">
        <f>VLOOKUP(C177,HABITATS!$F$2:$G$13,2,FALSE)</f>
        <v>Submersed Habitats</v>
      </c>
      <c r="E177" s="1" t="str">
        <f t="shared" si="0"/>
        <v>Submersed HabitatsLANDFALL CONSTRUCTION 18</v>
      </c>
      <c r="F177" s="3">
        <f>VLOOKUP($B177,'SUBMERSED HABITATS'!$B$127:$I$235,F$1,FALSE)</f>
        <v>0</v>
      </c>
      <c r="G177" s="3">
        <f>VLOOKUP($B177,'SUBMERSED HABITATS'!$B$127:$I$235,G$1,FALSE)</f>
        <v>0</v>
      </c>
      <c r="H177" s="3">
        <f>VLOOKUP($B177,'SUBMERSED HABITATS'!$B$127:$I$235,H$1,FALSE)</f>
        <v>0</v>
      </c>
      <c r="I177" s="3">
        <f>VLOOKUP($B177,'SUBMERSED HABITATS'!$B$127:$I$235,I$1,FALSE)</f>
        <v>0</v>
      </c>
      <c r="J177" s="3">
        <f>VLOOKUP($B177,'SUBMERSED HABITATS'!$B$127:$I$235,J$1,FALSE)</f>
        <v>0</v>
      </c>
      <c r="K177" s="3">
        <f>VLOOKUP($B177,'SUBMERSED HABITATS'!$B$127:$I$235,K$1,FALSE)</f>
        <v>0</v>
      </c>
      <c r="L177" s="3" t="str">
        <f>VLOOKUP($B177,'SUBMERSED HABITATS'!$B$127:$I$235,L$1,FALSE)</f>
        <v/>
      </c>
    </row>
    <row r="178" spans="1:12" ht="15.75" customHeight="1">
      <c r="A178">
        <f t="shared" si="3"/>
        <v>18</v>
      </c>
      <c r="B178" t="str">
        <f>VLOOKUP(A178,ACTIVITIES!$B$2:$C$110,2,FALSE)</f>
        <v>LANDFALL CONSTRUCTION 18</v>
      </c>
      <c r="C178" s="1">
        <v>6</v>
      </c>
      <c r="D178" s="1" t="str">
        <f>VLOOKUP(C178,HABITATS!$F$2:$G$13,2,FALSE)</f>
        <v>HABITATS COMPLEX 6</v>
      </c>
      <c r="E178" s="1" t="str">
        <f t="shared" si="0"/>
        <v>HABITATS COMPLEX 6LANDFALL CONSTRUCTION 18</v>
      </c>
      <c r="F178" s="3">
        <f>VLOOKUP($B178,'HABITATS COMPLEX 6'!$B$127:$I$235,F$1,FALSE)</f>
        <v>0</v>
      </c>
      <c r="G178" s="3">
        <f>VLOOKUP($B178,'HABITATS COMPLEX 6'!$B$127:$I$235,G$1,FALSE)</f>
        <v>0</v>
      </c>
      <c r="H178" s="3">
        <f>VLOOKUP($B178,'HABITATS COMPLEX 6'!$B$127:$I$235,H$1,FALSE)</f>
        <v>0</v>
      </c>
      <c r="I178" s="3">
        <f>VLOOKUP($B178,'HABITATS COMPLEX 6'!$B$127:$I$235,I$1,FALSE)</f>
        <v>0</v>
      </c>
      <c r="J178" s="3">
        <f>VLOOKUP($B178,'HABITATS COMPLEX 6'!$B$127:$I$235,J$1,FALSE)</f>
        <v>0</v>
      </c>
      <c r="K178" s="3">
        <f>VLOOKUP($B178,'HABITATS COMPLEX 6'!$B$127:$I$235,K$1,FALSE)</f>
        <v>0</v>
      </c>
      <c r="L178" s="3" t="str">
        <f>VLOOKUP($B178,'HABITATS COMPLEX 6'!$B$127:$I$235,L$1,FALSE)</f>
        <v/>
      </c>
    </row>
    <row r="179" spans="1:12" ht="15.75" customHeight="1">
      <c r="A179">
        <f t="shared" si="3"/>
        <v>18</v>
      </c>
      <c r="B179" t="str">
        <f>VLOOKUP(A179,ACTIVITIES!$B$2:$C$110,2,FALSE)</f>
        <v>LANDFALL CONSTRUCTION 18</v>
      </c>
      <c r="C179" s="1">
        <v>7</v>
      </c>
      <c r="D179" s="1" t="str">
        <f>VLOOKUP(C179,HABITATS!$F$2:$G$13,2,FALSE)</f>
        <v>HABITATS COMPLEX 7</v>
      </c>
      <c r="E179" s="1" t="str">
        <f t="shared" si="0"/>
        <v>HABITATS COMPLEX 7LANDFALL CONSTRUCTION 18</v>
      </c>
      <c r="F179" s="3">
        <f>VLOOKUP($B179,'HABITATS COMPLEX 7'!$B$127:$I$235,F$1,FALSE)</f>
        <v>0</v>
      </c>
      <c r="G179" s="3">
        <f>VLOOKUP($B179,'HABITATS COMPLEX 7'!$B$127:$I$235,G$1,FALSE)</f>
        <v>0</v>
      </c>
      <c r="H179" s="3">
        <f>VLOOKUP($B179,'HABITATS COMPLEX 7'!$B$127:$I$235,H$1,FALSE)</f>
        <v>0</v>
      </c>
      <c r="I179" s="3">
        <f>VLOOKUP($B179,'HABITATS COMPLEX 7'!$B$127:$I$235,I$1,FALSE)</f>
        <v>0</v>
      </c>
      <c r="J179" s="3">
        <f>VLOOKUP($B179,'HABITATS COMPLEX 7'!$B$127:$I$235,J$1,FALSE)</f>
        <v>0</v>
      </c>
      <c r="K179" s="3">
        <f>VLOOKUP($B179,'HABITATS COMPLEX 7'!$B$127:$I$235,K$1,FALSE)</f>
        <v>0</v>
      </c>
      <c r="L179" s="3" t="str">
        <f>VLOOKUP($B179,'HABITATS COMPLEX 7'!$B$127:$I$235,L$1,FALSE)</f>
        <v/>
      </c>
    </row>
    <row r="180" spans="1:12" ht="15.75" customHeight="1">
      <c r="A180">
        <f t="shared" si="3"/>
        <v>18</v>
      </c>
      <c r="B180" t="str">
        <f>VLOOKUP(A180,ACTIVITIES!$B$2:$C$110,2,FALSE)</f>
        <v>LANDFALL CONSTRUCTION 18</v>
      </c>
      <c r="C180" s="1">
        <v>8</v>
      </c>
      <c r="D180" s="1" t="str">
        <f>VLOOKUP(C180,HABITATS!$F$2:$G$13,2,FALSE)</f>
        <v>HABITATS COMPLEX 8</v>
      </c>
      <c r="E180" s="1" t="str">
        <f t="shared" si="0"/>
        <v>HABITATS COMPLEX 8LANDFALL CONSTRUCTION 18</v>
      </c>
      <c r="F180" s="3">
        <f>VLOOKUP($B180,'HABITATS COMPLEX 8'!$B$127:$I$235,F$1,FALSE)</f>
        <v>0</v>
      </c>
      <c r="G180" s="3">
        <f>VLOOKUP($B180,'HABITATS COMPLEX 8'!$B$127:$I$235,G$1,FALSE)</f>
        <v>0</v>
      </c>
      <c r="H180" s="3">
        <f>VLOOKUP($B180,'HABITATS COMPLEX 8'!$B$127:$I$235,H$1,FALSE)</f>
        <v>0</v>
      </c>
      <c r="I180" s="3">
        <f>VLOOKUP($B180,'HABITATS COMPLEX 8'!$B$127:$I$235,I$1,FALSE)</f>
        <v>0</v>
      </c>
      <c r="J180" s="3">
        <f>VLOOKUP($B180,'HABITATS COMPLEX 8'!$B$127:$I$235,J$1,FALSE)</f>
        <v>0</v>
      </c>
      <c r="K180" s="3">
        <f>VLOOKUP($B180,'HABITATS COMPLEX 8'!$B$127:$I$235,K$1,FALSE)</f>
        <v>0</v>
      </c>
      <c r="L180" s="3" t="str">
        <f>VLOOKUP($B180,'HABITATS COMPLEX 8'!$B$127:$I$235,L$1,FALSE)</f>
        <v/>
      </c>
    </row>
    <row r="181" spans="1:12" ht="15.75" customHeight="1">
      <c r="A181">
        <f t="shared" si="3"/>
        <v>18</v>
      </c>
      <c r="B181" t="str">
        <f>VLOOKUP(A181,ACTIVITIES!$B$2:$C$110,2,FALSE)</f>
        <v>LANDFALL CONSTRUCTION 18</v>
      </c>
      <c r="C181" s="1">
        <v>9</v>
      </c>
      <c r="D181" s="1" t="str">
        <f>VLOOKUP(C181,HABITATS!$F$2:$G$13,2,FALSE)</f>
        <v>HABITATS COMPLEX 9</v>
      </c>
      <c r="E181" s="1" t="str">
        <f t="shared" ref="E181:E244" si="4">D181&amp;B181</f>
        <v>HABITATS COMPLEX 9LANDFALL CONSTRUCTION 18</v>
      </c>
      <c r="F181" s="3">
        <f>VLOOKUP($B181,'HABITATS COMPLEX 9'!$B$127:$I$235,F$1,FALSE)</f>
        <v>0</v>
      </c>
      <c r="G181" s="3">
        <f>VLOOKUP($B181,'HABITATS COMPLEX 9'!$B$127:$I$235,G$1,FALSE)</f>
        <v>0</v>
      </c>
      <c r="H181" s="3">
        <f>VLOOKUP($B181,'HABITATS COMPLEX 9'!$B$127:$I$235,H$1,FALSE)</f>
        <v>0</v>
      </c>
      <c r="I181" s="3">
        <f>VLOOKUP($B181,'HABITATS COMPLEX 9'!$B$127:$I$235,I$1,FALSE)</f>
        <v>0</v>
      </c>
      <c r="J181" s="3">
        <f>VLOOKUP($B181,'HABITATS COMPLEX 9'!$B$127:$I$235,J$1,FALSE)</f>
        <v>0</v>
      </c>
      <c r="K181" s="3">
        <f>VLOOKUP($B181,'HABITATS COMPLEX 9'!$B$127:$I$235,K$1,FALSE)</f>
        <v>0</v>
      </c>
      <c r="L181" s="3" t="str">
        <f>VLOOKUP($B181,'HABITATS COMPLEX 9'!$B$127:$I$235,L$1,FALSE)</f>
        <v/>
      </c>
    </row>
    <row r="182" spans="1:12" ht="15.75" customHeight="1">
      <c r="A182">
        <f t="shared" si="3"/>
        <v>18</v>
      </c>
      <c r="B182" t="str">
        <f>VLOOKUP(A182,ACTIVITIES!$B$2:$C$110,2,FALSE)</f>
        <v>LANDFALL CONSTRUCTION 18</v>
      </c>
      <c r="C182" s="1">
        <v>10</v>
      </c>
      <c r="D182" s="1" t="str">
        <f>VLOOKUP(C182,HABITATS!$F$2:$G$13,2,FALSE)</f>
        <v>HABITATS COMPLEX 10</v>
      </c>
      <c r="E182" s="1" t="str">
        <f t="shared" si="4"/>
        <v>HABITATS COMPLEX 10LANDFALL CONSTRUCTION 18</v>
      </c>
      <c r="F182" s="3">
        <f>VLOOKUP($B182,'HABITATS COMPLEX 10'!$B$127:$I$235,F$1,FALSE)</f>
        <v>0</v>
      </c>
      <c r="G182" s="3">
        <f>VLOOKUP($B182,'HABITATS COMPLEX 10'!$B$127:$I$235,G$1,FALSE)</f>
        <v>0</v>
      </c>
      <c r="H182" s="3">
        <f>VLOOKUP($B182,'HABITATS COMPLEX 10'!$B$127:$I$235,H$1,FALSE)</f>
        <v>0</v>
      </c>
      <c r="I182" s="3">
        <f>VLOOKUP($B182,'HABITATS COMPLEX 10'!$B$127:$I$235,I$1,FALSE)</f>
        <v>0</v>
      </c>
      <c r="J182" s="3">
        <f>VLOOKUP($B182,'HABITATS COMPLEX 10'!$B$127:$I$235,J$1,FALSE)</f>
        <v>0</v>
      </c>
      <c r="K182" s="3">
        <f>VLOOKUP($B182,'HABITATS COMPLEX 10'!$B$127:$I$235,K$1,FALSE)</f>
        <v>0</v>
      </c>
      <c r="L182" s="3" t="str">
        <f>VLOOKUP($B182,'HABITATS COMPLEX 10'!$B$127:$I$235,L$1,FALSE)</f>
        <v/>
      </c>
    </row>
    <row r="183" spans="1:12" ht="15.75" customHeight="1">
      <c r="A183">
        <f t="shared" si="3"/>
        <v>19</v>
      </c>
      <c r="B183" t="str">
        <f>VLOOKUP(A183,ACTIVITIES!$B$2:$C$110,2,FALSE)</f>
        <v>LANDFALL CONSTRUCTION 19</v>
      </c>
      <c r="C183" s="1">
        <v>1</v>
      </c>
      <c r="D183" s="1" t="str">
        <f>VLOOKUP(C183,HABITATS!$F$2:$G$13,2,FALSE)</f>
        <v>Coastal Uplands</v>
      </c>
      <c r="E183" s="1" t="str">
        <f t="shared" si="4"/>
        <v>Coastal UplandsLANDFALL CONSTRUCTION 19</v>
      </c>
      <c r="F183" s="3">
        <f>VLOOKUP($B183,'COASTAL UPLANDS'!$B$127:$I$235,F$1,FALSE)</f>
        <v>0</v>
      </c>
      <c r="G183" s="3">
        <f>VLOOKUP($B183,'COASTAL UPLANDS'!$B$127:$I$235,G$1,FALSE)</f>
        <v>0</v>
      </c>
      <c r="H183" s="3">
        <f>VLOOKUP($B183,'COASTAL UPLANDS'!$B$127:$I$235,H$1,FALSE)</f>
        <v>0</v>
      </c>
      <c r="I183" s="3">
        <f>VLOOKUP($B183,'COASTAL UPLANDS'!$B$127:$I$235,I$1,FALSE)</f>
        <v>0</v>
      </c>
      <c r="J183" s="3">
        <f>VLOOKUP($B183,'COASTAL UPLANDS'!$B$127:$I$235,J$1,FALSE)</f>
        <v>0</v>
      </c>
      <c r="K183" s="3">
        <f>VLOOKUP($B183,'COASTAL UPLANDS'!$B$127:$I$235,K$1,FALSE)</f>
        <v>0</v>
      </c>
      <c r="L183" s="3" t="str">
        <f>VLOOKUP($B183,'COASTAL UPLANDS'!$B$127:$I$235,L$1,FALSE)</f>
        <v/>
      </c>
    </row>
    <row r="184" spans="1:12" ht="15.75" customHeight="1">
      <c r="A184">
        <f t="shared" si="3"/>
        <v>19</v>
      </c>
      <c r="B184" t="str">
        <f>VLOOKUP(A184,ACTIVITIES!$B$2:$C$110,2,FALSE)</f>
        <v>LANDFALL CONSTRUCTION 19</v>
      </c>
      <c r="C184" s="1">
        <v>2</v>
      </c>
      <c r="D184" s="1" t="str">
        <f>VLOOKUP(C184,HABITATS!$F$2:$G$13,2,FALSE)</f>
        <v>Beaches &amp; Dunes</v>
      </c>
      <c r="E184" s="1" t="str">
        <f t="shared" si="4"/>
        <v>Beaches &amp; DunesLANDFALL CONSTRUCTION 19</v>
      </c>
      <c r="F184" s="3">
        <f>VLOOKUP($B184,'BEACHES &amp; DUNES'!$B$127:$I$235,F$1,FALSE)</f>
        <v>0</v>
      </c>
      <c r="G184" s="3">
        <f>VLOOKUP($B184,'BEACHES &amp; DUNES'!$B$127:$I$235,G$1,FALSE)</f>
        <v>0</v>
      </c>
      <c r="H184" s="3">
        <f>VLOOKUP($B184,'BEACHES &amp; DUNES'!$B$127:$I$235,H$1,FALSE)</f>
        <v>0</v>
      </c>
      <c r="I184" s="3">
        <f>VLOOKUP($B184,'BEACHES &amp; DUNES'!$B$127:$I$235,I$1,FALSE)</f>
        <v>0</v>
      </c>
      <c r="J184" s="3">
        <f>VLOOKUP($B184,'BEACHES &amp; DUNES'!$B$127:$I$235,J$1,FALSE)</f>
        <v>0</v>
      </c>
      <c r="K184" s="3">
        <f>VLOOKUP($B184,'BEACHES &amp; DUNES'!$B$127:$I$235,K$1,FALSE)</f>
        <v>0</v>
      </c>
      <c r="L184" s="3" t="str">
        <f>VLOOKUP($B184,'BEACHES &amp; DUNES'!$B$127:$I$235,L$1,FALSE)</f>
        <v/>
      </c>
    </row>
    <row r="185" spans="1:12" ht="15.75" customHeight="1">
      <c r="A185">
        <f t="shared" si="3"/>
        <v>19</v>
      </c>
      <c r="B185" t="str">
        <f>VLOOKUP(A185,ACTIVITIES!$B$2:$C$110,2,FALSE)</f>
        <v>LANDFALL CONSTRUCTION 19</v>
      </c>
      <c r="C185" s="1">
        <v>3</v>
      </c>
      <c r="D185" s="1" t="str">
        <f>VLOOKUP(C185,HABITATS!$F$2:$G$13,2,FALSE)</f>
        <v>Tidal flats &amp; Rocky Intertidal</v>
      </c>
      <c r="E185" s="1" t="str">
        <f t="shared" si="4"/>
        <v>Tidal flats &amp; Rocky IntertidalLANDFALL CONSTRUCTION 19</v>
      </c>
      <c r="F185" s="3">
        <f>VLOOKUP($B185,'TIDAL FLATS &amp; ROCKY INTERTIDAL'!$B$127:$I$235,F$1,FALSE)</f>
        <v>0</v>
      </c>
      <c r="G185" s="3">
        <f>VLOOKUP($B185,'TIDAL FLATS &amp; ROCKY INTERTIDAL'!$B$127:$I$235,G$1,FALSE)</f>
        <v>0</v>
      </c>
      <c r="H185" s="3">
        <f>VLOOKUP($B185,'TIDAL FLATS &amp; ROCKY INTERTIDAL'!$B$127:$I$235,H$1,FALSE)</f>
        <v>0</v>
      </c>
      <c r="I185" s="3">
        <f>VLOOKUP($B185,'TIDAL FLATS &amp; ROCKY INTERTIDAL'!$B$127:$I$235,I$1,FALSE)</f>
        <v>0</v>
      </c>
      <c r="J185" s="3">
        <f>VLOOKUP($B185,'TIDAL FLATS &amp; ROCKY INTERTIDAL'!$B$127:$I$235,J$1,FALSE)</f>
        <v>0</v>
      </c>
      <c r="K185" s="3">
        <f>VLOOKUP($B185,'TIDAL FLATS &amp; ROCKY INTERTIDAL'!$B$127:$I$235,K$1,FALSE)</f>
        <v>0</v>
      </c>
      <c r="L185" s="3" t="str">
        <f>VLOOKUP($B185,'TIDAL FLATS &amp; ROCKY INTERTIDAL'!$B$127:$I$235,L$1,FALSE)</f>
        <v/>
      </c>
    </row>
    <row r="186" spans="1:12" ht="15.75" customHeight="1">
      <c r="A186">
        <f t="shared" si="3"/>
        <v>19</v>
      </c>
      <c r="B186" t="str">
        <f>VLOOKUP(A186,ACTIVITIES!$B$2:$C$110,2,FALSE)</f>
        <v>LANDFALL CONSTRUCTION 19</v>
      </c>
      <c r="C186" s="1">
        <v>4</v>
      </c>
      <c r="D186" s="1" t="str">
        <f>VLOOKUP(C186,HABITATS!$F$2:$G$13,2,FALSE)</f>
        <v>Marshes</v>
      </c>
      <c r="E186" s="1" t="str">
        <f t="shared" si="4"/>
        <v>MarshesLANDFALL CONSTRUCTION 19</v>
      </c>
      <c r="F186" s="3">
        <f>VLOOKUP($B186,MARSHES!$B$127:$I$235,F$1,FALSE)</f>
        <v>0</v>
      </c>
      <c r="G186" s="3">
        <f>VLOOKUP($B186,MARSHES!$B$127:$I$235,G$1,FALSE)</f>
        <v>0</v>
      </c>
      <c r="H186" s="3">
        <f>VLOOKUP($B186,MARSHES!$B$127:$I$235,H$1,FALSE)</f>
        <v>0</v>
      </c>
      <c r="I186" s="3">
        <f>VLOOKUP($B186,MARSHES!$B$127:$I$235,I$1,FALSE)</f>
        <v>0</v>
      </c>
      <c r="J186" s="3">
        <f>VLOOKUP($B186,MARSHES!$B$127:$I$235,J$1,FALSE)</f>
        <v>0</v>
      </c>
      <c r="K186" s="3">
        <f>VLOOKUP($B186,MARSHES!$B$127:$I$235,K$1,FALSE)</f>
        <v>0</v>
      </c>
      <c r="L186" s="3" t="str">
        <f>VLOOKUP($B186,MARSHES!$B$127:$I$235,L$1,FALSE)</f>
        <v/>
      </c>
    </row>
    <row r="187" spans="1:12" ht="15.75" customHeight="1">
      <c r="A187">
        <f t="shared" si="3"/>
        <v>19</v>
      </c>
      <c r="B187" t="str">
        <f>VLOOKUP(A187,ACTIVITIES!$B$2:$C$110,2,FALSE)</f>
        <v>LANDFALL CONSTRUCTION 19</v>
      </c>
      <c r="C187" s="1">
        <v>5</v>
      </c>
      <c r="D187" s="1" t="str">
        <f>VLOOKUP(C187,HABITATS!$F$2:$G$13,2,FALSE)</f>
        <v>Submersed Habitats</v>
      </c>
      <c r="E187" s="1" t="str">
        <f t="shared" si="4"/>
        <v>Submersed HabitatsLANDFALL CONSTRUCTION 19</v>
      </c>
      <c r="F187" s="3">
        <f>VLOOKUP($B187,'SUBMERSED HABITATS'!$B$127:$I$235,F$1,FALSE)</f>
        <v>0</v>
      </c>
      <c r="G187" s="3">
        <f>VLOOKUP($B187,'SUBMERSED HABITATS'!$B$127:$I$235,G$1,FALSE)</f>
        <v>0</v>
      </c>
      <c r="H187" s="3">
        <f>VLOOKUP($B187,'SUBMERSED HABITATS'!$B$127:$I$235,H$1,FALSE)</f>
        <v>0</v>
      </c>
      <c r="I187" s="3">
        <f>VLOOKUP($B187,'SUBMERSED HABITATS'!$B$127:$I$235,I$1,FALSE)</f>
        <v>0</v>
      </c>
      <c r="J187" s="3">
        <f>VLOOKUP($B187,'SUBMERSED HABITATS'!$B$127:$I$235,J$1,FALSE)</f>
        <v>0</v>
      </c>
      <c r="K187" s="3">
        <f>VLOOKUP($B187,'SUBMERSED HABITATS'!$B$127:$I$235,K$1,FALSE)</f>
        <v>0</v>
      </c>
      <c r="L187" s="3" t="str">
        <f>VLOOKUP($B187,'SUBMERSED HABITATS'!$B$127:$I$235,L$1,FALSE)</f>
        <v/>
      </c>
    </row>
    <row r="188" spans="1:12" ht="15.75" customHeight="1">
      <c r="A188">
        <f t="shared" si="3"/>
        <v>19</v>
      </c>
      <c r="B188" t="str">
        <f>VLOOKUP(A188,ACTIVITIES!$B$2:$C$110,2,FALSE)</f>
        <v>LANDFALL CONSTRUCTION 19</v>
      </c>
      <c r="C188" s="1">
        <v>6</v>
      </c>
      <c r="D188" s="1" t="str">
        <f>VLOOKUP(C188,HABITATS!$F$2:$G$13,2,FALSE)</f>
        <v>HABITATS COMPLEX 6</v>
      </c>
      <c r="E188" s="1" t="str">
        <f t="shared" si="4"/>
        <v>HABITATS COMPLEX 6LANDFALL CONSTRUCTION 19</v>
      </c>
      <c r="F188" s="3">
        <f>VLOOKUP($B188,'HABITATS COMPLEX 6'!$B$127:$I$235,F$1,FALSE)</f>
        <v>0</v>
      </c>
      <c r="G188" s="3">
        <f>VLOOKUP($B188,'HABITATS COMPLEX 6'!$B$127:$I$235,G$1,FALSE)</f>
        <v>0</v>
      </c>
      <c r="H188" s="3">
        <f>VLOOKUP($B188,'HABITATS COMPLEX 6'!$B$127:$I$235,H$1,FALSE)</f>
        <v>0</v>
      </c>
      <c r="I188" s="3">
        <f>VLOOKUP($B188,'HABITATS COMPLEX 6'!$B$127:$I$235,I$1,FALSE)</f>
        <v>0</v>
      </c>
      <c r="J188" s="3">
        <f>VLOOKUP($B188,'HABITATS COMPLEX 6'!$B$127:$I$235,J$1,FALSE)</f>
        <v>0</v>
      </c>
      <c r="K188" s="3">
        <f>VLOOKUP($B188,'HABITATS COMPLEX 6'!$B$127:$I$235,K$1,FALSE)</f>
        <v>0</v>
      </c>
      <c r="L188" s="3" t="str">
        <f>VLOOKUP($B188,'HABITATS COMPLEX 6'!$B$127:$I$235,L$1,FALSE)</f>
        <v/>
      </c>
    </row>
    <row r="189" spans="1:12" ht="15.75" customHeight="1">
      <c r="A189">
        <f t="shared" si="3"/>
        <v>19</v>
      </c>
      <c r="B189" t="str">
        <f>VLOOKUP(A189,ACTIVITIES!$B$2:$C$110,2,FALSE)</f>
        <v>LANDFALL CONSTRUCTION 19</v>
      </c>
      <c r="C189" s="1">
        <v>7</v>
      </c>
      <c r="D189" s="1" t="str">
        <f>VLOOKUP(C189,HABITATS!$F$2:$G$13,2,FALSE)</f>
        <v>HABITATS COMPLEX 7</v>
      </c>
      <c r="E189" s="1" t="str">
        <f t="shared" si="4"/>
        <v>HABITATS COMPLEX 7LANDFALL CONSTRUCTION 19</v>
      </c>
      <c r="F189" s="3">
        <f>VLOOKUP($B189,'HABITATS COMPLEX 7'!$B$127:$I$235,F$1,FALSE)</f>
        <v>0</v>
      </c>
      <c r="G189" s="3">
        <f>VLOOKUP($B189,'HABITATS COMPLEX 7'!$B$127:$I$235,G$1,FALSE)</f>
        <v>0</v>
      </c>
      <c r="H189" s="3">
        <f>VLOOKUP($B189,'HABITATS COMPLEX 7'!$B$127:$I$235,H$1,FALSE)</f>
        <v>0</v>
      </c>
      <c r="I189" s="3">
        <f>VLOOKUP($B189,'HABITATS COMPLEX 7'!$B$127:$I$235,I$1,FALSE)</f>
        <v>0</v>
      </c>
      <c r="J189" s="3">
        <f>VLOOKUP($B189,'HABITATS COMPLEX 7'!$B$127:$I$235,J$1,FALSE)</f>
        <v>0</v>
      </c>
      <c r="K189" s="3">
        <f>VLOOKUP($B189,'HABITATS COMPLEX 7'!$B$127:$I$235,K$1,FALSE)</f>
        <v>0</v>
      </c>
      <c r="L189" s="3" t="str">
        <f>VLOOKUP($B189,'HABITATS COMPLEX 7'!$B$127:$I$235,L$1,FALSE)</f>
        <v/>
      </c>
    </row>
    <row r="190" spans="1:12" ht="15.75" customHeight="1">
      <c r="A190">
        <f t="shared" si="3"/>
        <v>19</v>
      </c>
      <c r="B190" t="str">
        <f>VLOOKUP(A190,ACTIVITIES!$B$2:$C$110,2,FALSE)</f>
        <v>LANDFALL CONSTRUCTION 19</v>
      </c>
      <c r="C190" s="1">
        <v>8</v>
      </c>
      <c r="D190" s="1" t="str">
        <f>VLOOKUP(C190,HABITATS!$F$2:$G$13,2,FALSE)</f>
        <v>HABITATS COMPLEX 8</v>
      </c>
      <c r="E190" s="1" t="str">
        <f t="shared" si="4"/>
        <v>HABITATS COMPLEX 8LANDFALL CONSTRUCTION 19</v>
      </c>
      <c r="F190" s="3">
        <f>VLOOKUP($B190,'HABITATS COMPLEX 8'!$B$127:$I$235,F$1,FALSE)</f>
        <v>0</v>
      </c>
      <c r="G190" s="3">
        <f>VLOOKUP($B190,'HABITATS COMPLEX 8'!$B$127:$I$235,G$1,FALSE)</f>
        <v>0</v>
      </c>
      <c r="H190" s="3">
        <f>VLOOKUP($B190,'HABITATS COMPLEX 8'!$B$127:$I$235,H$1,FALSE)</f>
        <v>0</v>
      </c>
      <c r="I190" s="3">
        <f>VLOOKUP($B190,'HABITATS COMPLEX 8'!$B$127:$I$235,I$1,FALSE)</f>
        <v>0</v>
      </c>
      <c r="J190" s="3">
        <f>VLOOKUP($B190,'HABITATS COMPLEX 8'!$B$127:$I$235,J$1,FALSE)</f>
        <v>0</v>
      </c>
      <c r="K190" s="3">
        <f>VLOOKUP($B190,'HABITATS COMPLEX 8'!$B$127:$I$235,K$1,FALSE)</f>
        <v>0</v>
      </c>
      <c r="L190" s="3" t="str">
        <f>VLOOKUP($B190,'HABITATS COMPLEX 8'!$B$127:$I$235,L$1,FALSE)</f>
        <v/>
      </c>
    </row>
    <row r="191" spans="1:12" ht="15.75" customHeight="1">
      <c r="A191">
        <f t="shared" si="3"/>
        <v>19</v>
      </c>
      <c r="B191" t="str">
        <f>VLOOKUP(A191,ACTIVITIES!$B$2:$C$110,2,FALSE)</f>
        <v>LANDFALL CONSTRUCTION 19</v>
      </c>
      <c r="C191" s="1">
        <v>9</v>
      </c>
      <c r="D191" s="1" t="str">
        <f>VLOOKUP(C191,HABITATS!$F$2:$G$13,2,FALSE)</f>
        <v>HABITATS COMPLEX 9</v>
      </c>
      <c r="E191" s="1" t="str">
        <f t="shared" si="4"/>
        <v>HABITATS COMPLEX 9LANDFALL CONSTRUCTION 19</v>
      </c>
      <c r="F191" s="3">
        <f>VLOOKUP($B191,'HABITATS COMPLEX 9'!$B$127:$I$235,F$1,FALSE)</f>
        <v>0</v>
      </c>
      <c r="G191" s="3">
        <f>VLOOKUP($B191,'HABITATS COMPLEX 9'!$B$127:$I$235,G$1,FALSE)</f>
        <v>0</v>
      </c>
      <c r="H191" s="3">
        <f>VLOOKUP($B191,'HABITATS COMPLEX 9'!$B$127:$I$235,H$1,FALSE)</f>
        <v>0</v>
      </c>
      <c r="I191" s="3">
        <f>VLOOKUP($B191,'HABITATS COMPLEX 9'!$B$127:$I$235,I$1,FALSE)</f>
        <v>0</v>
      </c>
      <c r="J191" s="3">
        <f>VLOOKUP($B191,'HABITATS COMPLEX 9'!$B$127:$I$235,J$1,FALSE)</f>
        <v>0</v>
      </c>
      <c r="K191" s="3">
        <f>VLOOKUP($B191,'HABITATS COMPLEX 9'!$B$127:$I$235,K$1,FALSE)</f>
        <v>0</v>
      </c>
      <c r="L191" s="3" t="str">
        <f>VLOOKUP($B191,'HABITATS COMPLEX 9'!$B$127:$I$235,L$1,FALSE)</f>
        <v/>
      </c>
    </row>
    <row r="192" spans="1:12" ht="15.75" customHeight="1">
      <c r="A192">
        <f t="shared" si="3"/>
        <v>19</v>
      </c>
      <c r="B192" t="str">
        <f>VLOOKUP(A192,ACTIVITIES!$B$2:$C$110,2,FALSE)</f>
        <v>LANDFALL CONSTRUCTION 19</v>
      </c>
      <c r="C192" s="1">
        <v>10</v>
      </c>
      <c r="D192" s="1" t="str">
        <f>VLOOKUP(C192,HABITATS!$F$2:$G$13,2,FALSE)</f>
        <v>HABITATS COMPLEX 10</v>
      </c>
      <c r="E192" s="1" t="str">
        <f t="shared" si="4"/>
        <v>HABITATS COMPLEX 10LANDFALL CONSTRUCTION 19</v>
      </c>
      <c r="F192" s="3">
        <f>VLOOKUP($B192,'HABITATS COMPLEX 10'!$B$127:$I$235,F$1,FALSE)</f>
        <v>0</v>
      </c>
      <c r="G192" s="3">
        <f>VLOOKUP($B192,'HABITATS COMPLEX 10'!$B$127:$I$235,G$1,FALSE)</f>
        <v>0</v>
      </c>
      <c r="H192" s="3">
        <f>VLOOKUP($B192,'HABITATS COMPLEX 10'!$B$127:$I$235,H$1,FALSE)</f>
        <v>0</v>
      </c>
      <c r="I192" s="3">
        <f>VLOOKUP($B192,'HABITATS COMPLEX 10'!$B$127:$I$235,I$1,FALSE)</f>
        <v>0</v>
      </c>
      <c r="J192" s="3">
        <f>VLOOKUP($B192,'HABITATS COMPLEX 10'!$B$127:$I$235,J$1,FALSE)</f>
        <v>0</v>
      </c>
      <c r="K192" s="3">
        <f>VLOOKUP($B192,'HABITATS COMPLEX 10'!$B$127:$I$235,K$1,FALSE)</f>
        <v>0</v>
      </c>
      <c r="L192" s="3" t="str">
        <f>VLOOKUP($B192,'HABITATS COMPLEX 10'!$B$127:$I$235,L$1,FALSE)</f>
        <v/>
      </c>
    </row>
    <row r="193" spans="1:12" ht="15.75" customHeight="1">
      <c r="A193">
        <f t="shared" si="3"/>
        <v>20</v>
      </c>
      <c r="B193" t="str">
        <f>VLOOKUP(A193,ACTIVITIES!$B$2:$C$110,2,FALSE)</f>
        <v>LANDFALL CONSTRUCTION 20</v>
      </c>
      <c r="C193" s="1">
        <v>1</v>
      </c>
      <c r="D193" s="1" t="str">
        <f>VLOOKUP(C193,HABITATS!$F$2:$G$13,2,FALSE)</f>
        <v>Coastal Uplands</v>
      </c>
      <c r="E193" s="1" t="str">
        <f t="shared" si="4"/>
        <v>Coastal UplandsLANDFALL CONSTRUCTION 20</v>
      </c>
      <c r="F193" s="3">
        <f>VLOOKUP($B193,'COASTAL UPLANDS'!$B$127:$I$235,F$1,FALSE)</f>
        <v>0</v>
      </c>
      <c r="G193" s="3">
        <f>VLOOKUP($B193,'COASTAL UPLANDS'!$B$127:$I$235,G$1,FALSE)</f>
        <v>0</v>
      </c>
      <c r="H193" s="3">
        <f>VLOOKUP($B193,'COASTAL UPLANDS'!$B$127:$I$235,H$1,FALSE)</f>
        <v>0</v>
      </c>
      <c r="I193" s="3">
        <f>VLOOKUP($B193,'COASTAL UPLANDS'!$B$127:$I$235,I$1,FALSE)</f>
        <v>0</v>
      </c>
      <c r="J193" s="3">
        <f>VLOOKUP($B193,'COASTAL UPLANDS'!$B$127:$I$235,J$1,FALSE)</f>
        <v>0</v>
      </c>
      <c r="K193" s="3">
        <f>VLOOKUP($B193,'COASTAL UPLANDS'!$B$127:$I$235,K$1,FALSE)</f>
        <v>0</v>
      </c>
      <c r="L193" s="3" t="str">
        <f>VLOOKUP($B193,'COASTAL UPLANDS'!$B$127:$I$235,L$1,FALSE)</f>
        <v/>
      </c>
    </row>
    <row r="194" spans="1:12" ht="15.75" customHeight="1">
      <c r="A194">
        <f t="shared" si="3"/>
        <v>20</v>
      </c>
      <c r="B194" t="str">
        <f>VLOOKUP(A194,ACTIVITIES!$B$2:$C$110,2,FALSE)</f>
        <v>LANDFALL CONSTRUCTION 20</v>
      </c>
      <c r="C194" s="1">
        <v>2</v>
      </c>
      <c r="D194" s="1" t="str">
        <f>VLOOKUP(C194,HABITATS!$F$2:$G$13,2,FALSE)</f>
        <v>Beaches &amp; Dunes</v>
      </c>
      <c r="E194" s="1" t="str">
        <f t="shared" si="4"/>
        <v>Beaches &amp; DunesLANDFALL CONSTRUCTION 20</v>
      </c>
      <c r="F194" s="3">
        <f>VLOOKUP($B194,'BEACHES &amp; DUNES'!$B$127:$I$235,F$1,FALSE)</f>
        <v>0</v>
      </c>
      <c r="G194" s="3">
        <f>VLOOKUP($B194,'BEACHES &amp; DUNES'!$B$127:$I$235,G$1,FALSE)</f>
        <v>0</v>
      </c>
      <c r="H194" s="3">
        <f>VLOOKUP($B194,'BEACHES &amp; DUNES'!$B$127:$I$235,H$1,FALSE)</f>
        <v>0</v>
      </c>
      <c r="I194" s="3">
        <f>VLOOKUP($B194,'BEACHES &amp; DUNES'!$B$127:$I$235,I$1,FALSE)</f>
        <v>0</v>
      </c>
      <c r="J194" s="3">
        <f>VLOOKUP($B194,'BEACHES &amp; DUNES'!$B$127:$I$235,J$1,FALSE)</f>
        <v>0</v>
      </c>
      <c r="K194" s="3">
        <f>VLOOKUP($B194,'BEACHES &amp; DUNES'!$B$127:$I$235,K$1,FALSE)</f>
        <v>0</v>
      </c>
      <c r="L194" s="3" t="str">
        <f>VLOOKUP($B194,'BEACHES &amp; DUNES'!$B$127:$I$235,L$1,FALSE)</f>
        <v/>
      </c>
    </row>
    <row r="195" spans="1:12" ht="15.75" customHeight="1">
      <c r="A195">
        <f t="shared" si="3"/>
        <v>20</v>
      </c>
      <c r="B195" t="str">
        <f>VLOOKUP(A195,ACTIVITIES!$B$2:$C$110,2,FALSE)</f>
        <v>LANDFALL CONSTRUCTION 20</v>
      </c>
      <c r="C195" s="1">
        <v>3</v>
      </c>
      <c r="D195" s="1" t="str">
        <f>VLOOKUP(C195,HABITATS!$F$2:$G$13,2,FALSE)</f>
        <v>Tidal flats &amp; Rocky Intertidal</v>
      </c>
      <c r="E195" s="1" t="str">
        <f t="shared" si="4"/>
        <v>Tidal flats &amp; Rocky IntertidalLANDFALL CONSTRUCTION 20</v>
      </c>
      <c r="F195" s="3">
        <f>VLOOKUP($B195,'TIDAL FLATS &amp; ROCKY INTERTIDAL'!$B$127:$I$235,F$1,FALSE)</f>
        <v>0</v>
      </c>
      <c r="G195" s="3">
        <f>VLOOKUP($B195,'TIDAL FLATS &amp; ROCKY INTERTIDAL'!$B$127:$I$235,G$1,FALSE)</f>
        <v>0</v>
      </c>
      <c r="H195" s="3">
        <f>VLOOKUP($B195,'TIDAL FLATS &amp; ROCKY INTERTIDAL'!$B$127:$I$235,H$1,FALSE)</f>
        <v>0</v>
      </c>
      <c r="I195" s="3">
        <f>VLOOKUP($B195,'TIDAL FLATS &amp; ROCKY INTERTIDAL'!$B$127:$I$235,I$1,FALSE)</f>
        <v>0</v>
      </c>
      <c r="J195" s="3">
        <f>VLOOKUP($B195,'TIDAL FLATS &amp; ROCKY INTERTIDAL'!$B$127:$I$235,J$1,FALSE)</f>
        <v>0</v>
      </c>
      <c r="K195" s="3">
        <f>VLOOKUP($B195,'TIDAL FLATS &amp; ROCKY INTERTIDAL'!$B$127:$I$235,K$1,FALSE)</f>
        <v>0</v>
      </c>
      <c r="L195" s="3" t="str">
        <f>VLOOKUP($B195,'TIDAL FLATS &amp; ROCKY INTERTIDAL'!$B$127:$I$235,L$1,FALSE)</f>
        <v/>
      </c>
    </row>
    <row r="196" spans="1:12" ht="15.75" customHeight="1">
      <c r="A196">
        <f t="shared" si="3"/>
        <v>20</v>
      </c>
      <c r="B196" t="str">
        <f>VLOOKUP(A196,ACTIVITIES!$B$2:$C$110,2,FALSE)</f>
        <v>LANDFALL CONSTRUCTION 20</v>
      </c>
      <c r="C196" s="1">
        <v>4</v>
      </c>
      <c r="D196" s="1" t="str">
        <f>VLOOKUP(C196,HABITATS!$F$2:$G$13,2,FALSE)</f>
        <v>Marshes</v>
      </c>
      <c r="E196" s="1" t="str">
        <f t="shared" si="4"/>
        <v>MarshesLANDFALL CONSTRUCTION 20</v>
      </c>
      <c r="F196" s="3">
        <f>VLOOKUP($B196,MARSHES!$B$127:$I$235,F$1,FALSE)</f>
        <v>0</v>
      </c>
      <c r="G196" s="3">
        <f>VLOOKUP($B196,MARSHES!$B$127:$I$235,G$1,FALSE)</f>
        <v>0</v>
      </c>
      <c r="H196" s="3">
        <f>VLOOKUP($B196,MARSHES!$B$127:$I$235,H$1,FALSE)</f>
        <v>0</v>
      </c>
      <c r="I196" s="3">
        <f>VLOOKUP($B196,MARSHES!$B$127:$I$235,I$1,FALSE)</f>
        <v>0</v>
      </c>
      <c r="J196" s="3">
        <f>VLOOKUP($B196,MARSHES!$B$127:$I$235,J$1,FALSE)</f>
        <v>0</v>
      </c>
      <c r="K196" s="3">
        <f>VLOOKUP($B196,MARSHES!$B$127:$I$235,K$1,FALSE)</f>
        <v>0</v>
      </c>
      <c r="L196" s="3" t="str">
        <f>VLOOKUP($B196,MARSHES!$B$127:$I$235,L$1,FALSE)</f>
        <v/>
      </c>
    </row>
    <row r="197" spans="1:12" ht="15.75" customHeight="1">
      <c r="A197">
        <f t="shared" si="3"/>
        <v>20</v>
      </c>
      <c r="B197" t="str">
        <f>VLOOKUP(A197,ACTIVITIES!$B$2:$C$110,2,FALSE)</f>
        <v>LANDFALL CONSTRUCTION 20</v>
      </c>
      <c r="C197" s="1">
        <v>5</v>
      </c>
      <c r="D197" s="1" t="str">
        <f>VLOOKUP(C197,HABITATS!$F$2:$G$13,2,FALSE)</f>
        <v>Submersed Habitats</v>
      </c>
      <c r="E197" s="1" t="str">
        <f t="shared" si="4"/>
        <v>Submersed HabitatsLANDFALL CONSTRUCTION 20</v>
      </c>
      <c r="F197" s="3">
        <f>VLOOKUP($B197,'SUBMERSED HABITATS'!$B$127:$I$235,F$1,FALSE)</f>
        <v>0</v>
      </c>
      <c r="G197" s="3">
        <f>VLOOKUP($B197,'SUBMERSED HABITATS'!$B$127:$I$235,G$1,FALSE)</f>
        <v>0</v>
      </c>
      <c r="H197" s="3">
        <f>VLOOKUP($B197,'SUBMERSED HABITATS'!$B$127:$I$235,H$1,FALSE)</f>
        <v>0</v>
      </c>
      <c r="I197" s="3">
        <f>VLOOKUP($B197,'SUBMERSED HABITATS'!$B$127:$I$235,I$1,FALSE)</f>
        <v>0</v>
      </c>
      <c r="J197" s="3">
        <f>VLOOKUP($B197,'SUBMERSED HABITATS'!$B$127:$I$235,J$1,FALSE)</f>
        <v>0</v>
      </c>
      <c r="K197" s="3">
        <f>VLOOKUP($B197,'SUBMERSED HABITATS'!$B$127:$I$235,K$1,FALSE)</f>
        <v>0</v>
      </c>
      <c r="L197" s="3" t="str">
        <f>VLOOKUP($B197,'SUBMERSED HABITATS'!$B$127:$I$235,L$1,FALSE)</f>
        <v/>
      </c>
    </row>
    <row r="198" spans="1:12" ht="15.75" customHeight="1">
      <c r="A198">
        <f t="shared" si="3"/>
        <v>20</v>
      </c>
      <c r="B198" t="str">
        <f>VLOOKUP(A198,ACTIVITIES!$B$2:$C$110,2,FALSE)</f>
        <v>LANDFALL CONSTRUCTION 20</v>
      </c>
      <c r="C198" s="1">
        <v>6</v>
      </c>
      <c r="D198" s="1" t="str">
        <f>VLOOKUP(C198,HABITATS!$F$2:$G$13,2,FALSE)</f>
        <v>HABITATS COMPLEX 6</v>
      </c>
      <c r="E198" s="1" t="str">
        <f t="shared" si="4"/>
        <v>HABITATS COMPLEX 6LANDFALL CONSTRUCTION 20</v>
      </c>
      <c r="F198" s="3">
        <f>VLOOKUP($B198,'HABITATS COMPLEX 6'!$B$127:$I$235,F$1,FALSE)</f>
        <v>0</v>
      </c>
      <c r="G198" s="3">
        <f>VLOOKUP($B198,'HABITATS COMPLEX 6'!$B$127:$I$235,G$1,FALSE)</f>
        <v>0</v>
      </c>
      <c r="H198" s="3">
        <f>VLOOKUP($B198,'HABITATS COMPLEX 6'!$B$127:$I$235,H$1,FALSE)</f>
        <v>0</v>
      </c>
      <c r="I198" s="3">
        <f>VLOOKUP($B198,'HABITATS COMPLEX 6'!$B$127:$I$235,I$1,FALSE)</f>
        <v>0</v>
      </c>
      <c r="J198" s="3">
        <f>VLOOKUP($B198,'HABITATS COMPLEX 6'!$B$127:$I$235,J$1,FALSE)</f>
        <v>0</v>
      </c>
      <c r="K198" s="3">
        <f>VLOOKUP($B198,'HABITATS COMPLEX 6'!$B$127:$I$235,K$1,FALSE)</f>
        <v>0</v>
      </c>
      <c r="L198" s="3" t="str">
        <f>VLOOKUP($B198,'HABITATS COMPLEX 6'!$B$127:$I$235,L$1,FALSE)</f>
        <v/>
      </c>
    </row>
    <row r="199" spans="1:12" ht="15.75" customHeight="1">
      <c r="A199">
        <f t="shared" si="3"/>
        <v>20</v>
      </c>
      <c r="B199" t="str">
        <f>VLOOKUP(A199,ACTIVITIES!$B$2:$C$110,2,FALSE)</f>
        <v>LANDFALL CONSTRUCTION 20</v>
      </c>
      <c r="C199" s="1">
        <v>7</v>
      </c>
      <c r="D199" s="1" t="str">
        <f>VLOOKUP(C199,HABITATS!$F$2:$G$13,2,FALSE)</f>
        <v>HABITATS COMPLEX 7</v>
      </c>
      <c r="E199" s="1" t="str">
        <f t="shared" si="4"/>
        <v>HABITATS COMPLEX 7LANDFALL CONSTRUCTION 20</v>
      </c>
      <c r="F199" s="3">
        <f>VLOOKUP($B199,'HABITATS COMPLEX 7'!$B$127:$I$235,F$1,FALSE)</f>
        <v>0</v>
      </c>
      <c r="G199" s="3">
        <f>VLOOKUP($B199,'HABITATS COMPLEX 7'!$B$127:$I$235,G$1,FALSE)</f>
        <v>0</v>
      </c>
      <c r="H199" s="3">
        <f>VLOOKUP($B199,'HABITATS COMPLEX 7'!$B$127:$I$235,H$1,FALSE)</f>
        <v>0</v>
      </c>
      <c r="I199" s="3">
        <f>VLOOKUP($B199,'HABITATS COMPLEX 7'!$B$127:$I$235,I$1,FALSE)</f>
        <v>0</v>
      </c>
      <c r="J199" s="3">
        <f>VLOOKUP($B199,'HABITATS COMPLEX 7'!$B$127:$I$235,J$1,FALSE)</f>
        <v>0</v>
      </c>
      <c r="K199" s="3">
        <f>VLOOKUP($B199,'HABITATS COMPLEX 7'!$B$127:$I$235,K$1,FALSE)</f>
        <v>0</v>
      </c>
      <c r="L199" s="3" t="str">
        <f>VLOOKUP($B199,'HABITATS COMPLEX 7'!$B$127:$I$235,L$1,FALSE)</f>
        <v/>
      </c>
    </row>
    <row r="200" spans="1:12" ht="15.75" customHeight="1">
      <c r="A200">
        <f t="shared" si="3"/>
        <v>20</v>
      </c>
      <c r="B200" t="str">
        <f>VLOOKUP(A200,ACTIVITIES!$B$2:$C$110,2,FALSE)</f>
        <v>LANDFALL CONSTRUCTION 20</v>
      </c>
      <c r="C200" s="1">
        <v>8</v>
      </c>
      <c r="D200" s="1" t="str">
        <f>VLOOKUP(C200,HABITATS!$F$2:$G$13,2,FALSE)</f>
        <v>HABITATS COMPLEX 8</v>
      </c>
      <c r="E200" s="1" t="str">
        <f t="shared" si="4"/>
        <v>HABITATS COMPLEX 8LANDFALL CONSTRUCTION 20</v>
      </c>
      <c r="F200" s="3">
        <f>VLOOKUP($B200,'HABITATS COMPLEX 8'!$B$127:$I$235,F$1,FALSE)</f>
        <v>0</v>
      </c>
      <c r="G200" s="3">
        <f>VLOOKUP($B200,'HABITATS COMPLEX 8'!$B$127:$I$235,G$1,FALSE)</f>
        <v>0</v>
      </c>
      <c r="H200" s="3">
        <f>VLOOKUP($B200,'HABITATS COMPLEX 8'!$B$127:$I$235,H$1,FALSE)</f>
        <v>0</v>
      </c>
      <c r="I200" s="3">
        <f>VLOOKUP($B200,'HABITATS COMPLEX 8'!$B$127:$I$235,I$1,FALSE)</f>
        <v>0</v>
      </c>
      <c r="J200" s="3">
        <f>VLOOKUP($B200,'HABITATS COMPLEX 8'!$B$127:$I$235,J$1,FALSE)</f>
        <v>0</v>
      </c>
      <c r="K200" s="3">
        <f>VLOOKUP($B200,'HABITATS COMPLEX 8'!$B$127:$I$235,K$1,FALSE)</f>
        <v>0</v>
      </c>
      <c r="L200" s="3" t="str">
        <f>VLOOKUP($B200,'HABITATS COMPLEX 8'!$B$127:$I$235,L$1,FALSE)</f>
        <v/>
      </c>
    </row>
    <row r="201" spans="1:12" ht="15.75" customHeight="1">
      <c r="A201">
        <f t="shared" si="3"/>
        <v>20</v>
      </c>
      <c r="B201" t="str">
        <f>VLOOKUP(A201,ACTIVITIES!$B$2:$C$110,2,FALSE)</f>
        <v>LANDFALL CONSTRUCTION 20</v>
      </c>
      <c r="C201" s="1">
        <v>9</v>
      </c>
      <c r="D201" s="1" t="str">
        <f>VLOOKUP(C201,HABITATS!$F$2:$G$13,2,FALSE)</f>
        <v>HABITATS COMPLEX 9</v>
      </c>
      <c r="E201" s="1" t="str">
        <f t="shared" si="4"/>
        <v>HABITATS COMPLEX 9LANDFALL CONSTRUCTION 20</v>
      </c>
      <c r="F201" s="3">
        <f>VLOOKUP($B201,'HABITATS COMPLEX 9'!$B$127:$I$235,F$1,FALSE)</f>
        <v>0</v>
      </c>
      <c r="G201" s="3">
        <f>VLOOKUP($B201,'HABITATS COMPLEX 9'!$B$127:$I$235,G$1,FALSE)</f>
        <v>0</v>
      </c>
      <c r="H201" s="3">
        <f>VLOOKUP($B201,'HABITATS COMPLEX 9'!$B$127:$I$235,H$1,FALSE)</f>
        <v>0</v>
      </c>
      <c r="I201" s="3">
        <f>VLOOKUP($B201,'HABITATS COMPLEX 9'!$B$127:$I$235,I$1,FALSE)</f>
        <v>0</v>
      </c>
      <c r="J201" s="3">
        <f>VLOOKUP($B201,'HABITATS COMPLEX 9'!$B$127:$I$235,J$1,FALSE)</f>
        <v>0</v>
      </c>
      <c r="K201" s="3">
        <f>VLOOKUP($B201,'HABITATS COMPLEX 9'!$B$127:$I$235,K$1,FALSE)</f>
        <v>0</v>
      </c>
      <c r="L201" s="3" t="str">
        <f>VLOOKUP($B201,'HABITATS COMPLEX 9'!$B$127:$I$235,L$1,FALSE)</f>
        <v/>
      </c>
    </row>
    <row r="202" spans="1:12" ht="15.75" customHeight="1">
      <c r="A202">
        <f t="shared" si="3"/>
        <v>20</v>
      </c>
      <c r="B202" t="str">
        <f>VLOOKUP(A202,ACTIVITIES!$B$2:$C$110,2,FALSE)</f>
        <v>LANDFALL CONSTRUCTION 20</v>
      </c>
      <c r="C202" s="1">
        <v>10</v>
      </c>
      <c r="D202" s="1" t="str">
        <f>VLOOKUP(C202,HABITATS!$F$2:$G$13,2,FALSE)</f>
        <v>HABITATS COMPLEX 10</v>
      </c>
      <c r="E202" s="1" t="str">
        <f t="shared" si="4"/>
        <v>HABITATS COMPLEX 10LANDFALL CONSTRUCTION 20</v>
      </c>
      <c r="F202" s="3">
        <f>VLOOKUP($B202,'HABITATS COMPLEX 10'!$B$127:$I$235,F$1,FALSE)</f>
        <v>0</v>
      </c>
      <c r="G202" s="3">
        <f>VLOOKUP($B202,'HABITATS COMPLEX 10'!$B$127:$I$235,G$1,FALSE)</f>
        <v>0</v>
      </c>
      <c r="H202" s="3">
        <f>VLOOKUP($B202,'HABITATS COMPLEX 10'!$B$127:$I$235,H$1,FALSE)</f>
        <v>0</v>
      </c>
      <c r="I202" s="3">
        <f>VLOOKUP($B202,'HABITATS COMPLEX 10'!$B$127:$I$235,I$1,FALSE)</f>
        <v>0</v>
      </c>
      <c r="J202" s="3">
        <f>VLOOKUP($B202,'HABITATS COMPLEX 10'!$B$127:$I$235,J$1,FALSE)</f>
        <v>0</v>
      </c>
      <c r="K202" s="3">
        <f>VLOOKUP($B202,'HABITATS COMPLEX 10'!$B$127:$I$235,K$1,FALSE)</f>
        <v>0</v>
      </c>
      <c r="L202" s="3" t="str">
        <f>VLOOKUP($B202,'HABITATS COMPLEX 10'!$B$127:$I$235,L$1,FALSE)</f>
        <v/>
      </c>
    </row>
    <row r="203" spans="1:12" ht="15.75" customHeight="1">
      <c r="A203">
        <f t="shared" si="3"/>
        <v>21</v>
      </c>
      <c r="B203" t="str">
        <f>VLOOKUP(A203,ACTIVITIES!$B$2:$C$110,2,FALSE)</f>
        <v>Cable array at WTGs installation</v>
      </c>
      <c r="C203" s="1">
        <v>1</v>
      </c>
      <c r="D203" s="1" t="str">
        <f>VLOOKUP(C203,HABITATS!$F$2:$G$13,2,FALSE)</f>
        <v>Coastal Uplands</v>
      </c>
      <c r="E203" s="1" t="str">
        <f t="shared" si="4"/>
        <v>Coastal UplandsCable array at WTGs installation</v>
      </c>
      <c r="F203" s="3">
        <f>VLOOKUP($B203,'COASTAL UPLANDS'!$B$127:$I$235,F$1,FALSE)</f>
        <v>0</v>
      </c>
      <c r="G203" s="3">
        <f>VLOOKUP($B203,'COASTAL UPLANDS'!$B$127:$I$235,G$1,FALSE)</f>
        <v>0</v>
      </c>
      <c r="H203" s="3">
        <f>VLOOKUP($B203,'COASTAL UPLANDS'!$B$127:$I$235,H$1,FALSE)</f>
        <v>0</v>
      </c>
      <c r="I203" s="3">
        <f>VLOOKUP($B203,'COASTAL UPLANDS'!$B$127:$I$235,I$1,FALSE)</f>
        <v>0</v>
      </c>
      <c r="J203" s="3">
        <f>VLOOKUP($B203,'COASTAL UPLANDS'!$B$127:$I$235,J$1,FALSE)</f>
        <v>0</v>
      </c>
      <c r="K203" s="3">
        <f>VLOOKUP($B203,'COASTAL UPLANDS'!$B$127:$I$235,K$1,FALSE)</f>
        <v>0</v>
      </c>
      <c r="L203" s="3">
        <f>VLOOKUP($B203,'COASTAL UPLANDS'!$B$127:$I$235,L$1,FALSE)</f>
        <v>0</v>
      </c>
    </row>
    <row r="204" spans="1:12" ht="15.75" customHeight="1">
      <c r="A204">
        <f t="shared" si="3"/>
        <v>21</v>
      </c>
      <c r="B204" t="str">
        <f>VLOOKUP(A204,ACTIVITIES!$B$2:$C$110,2,FALSE)</f>
        <v>Cable array at WTGs installation</v>
      </c>
      <c r="C204" s="1">
        <v>2</v>
      </c>
      <c r="D204" s="1" t="str">
        <f>VLOOKUP(C204,HABITATS!$F$2:$G$13,2,FALSE)</f>
        <v>Beaches &amp; Dunes</v>
      </c>
      <c r="E204" s="1" t="str">
        <f t="shared" si="4"/>
        <v>Beaches &amp; DunesCable array at WTGs installation</v>
      </c>
      <c r="F204" s="3">
        <f>VLOOKUP($B204,'BEACHES &amp; DUNES'!$B$127:$I$235,F$1,FALSE)</f>
        <v>0</v>
      </c>
      <c r="G204" s="3">
        <f>VLOOKUP($B204,'BEACHES &amp; DUNES'!$B$127:$I$235,G$1,FALSE)</f>
        <v>0</v>
      </c>
      <c r="H204" s="3">
        <f>VLOOKUP($B204,'BEACHES &amp; DUNES'!$B$127:$I$235,H$1,FALSE)</f>
        <v>0</v>
      </c>
      <c r="I204" s="3">
        <f>VLOOKUP($B204,'BEACHES &amp; DUNES'!$B$127:$I$235,I$1,FALSE)</f>
        <v>0</v>
      </c>
      <c r="J204" s="3">
        <f>VLOOKUP($B204,'BEACHES &amp; DUNES'!$B$127:$I$235,J$1,FALSE)</f>
        <v>0</v>
      </c>
      <c r="K204" s="3">
        <f>VLOOKUP($B204,'BEACHES &amp; DUNES'!$B$127:$I$235,K$1,FALSE)</f>
        <v>0</v>
      </c>
      <c r="L204" s="3">
        <f>VLOOKUP($B204,'BEACHES &amp; DUNES'!$B$127:$I$235,L$1,FALSE)</f>
        <v>0</v>
      </c>
    </row>
    <row r="205" spans="1:12" ht="15.75" customHeight="1">
      <c r="A205">
        <f t="shared" si="3"/>
        <v>21</v>
      </c>
      <c r="B205" t="str">
        <f>VLOOKUP(A205,ACTIVITIES!$B$2:$C$110,2,FALSE)</f>
        <v>Cable array at WTGs installation</v>
      </c>
      <c r="C205" s="1">
        <v>3</v>
      </c>
      <c r="D205" s="1" t="str">
        <f>VLOOKUP(C205,HABITATS!$F$2:$G$13,2,FALSE)</f>
        <v>Tidal flats &amp; Rocky Intertidal</v>
      </c>
      <c r="E205" s="1" t="str">
        <f t="shared" si="4"/>
        <v>Tidal flats &amp; Rocky IntertidalCable array at WTGs installation</v>
      </c>
      <c r="F205" s="3">
        <f>VLOOKUP($B205,'TIDAL FLATS &amp; ROCKY INTERTIDAL'!$B$127:$I$235,F$1,FALSE)</f>
        <v>0</v>
      </c>
      <c r="G205" s="3">
        <f>VLOOKUP($B205,'TIDAL FLATS &amp; ROCKY INTERTIDAL'!$B$127:$I$235,G$1,FALSE)</f>
        <v>0</v>
      </c>
      <c r="H205" s="3">
        <f>VLOOKUP($B205,'TIDAL FLATS &amp; ROCKY INTERTIDAL'!$B$127:$I$235,H$1,FALSE)</f>
        <v>0</v>
      </c>
      <c r="I205" s="3">
        <f>VLOOKUP($B205,'TIDAL FLATS &amp; ROCKY INTERTIDAL'!$B$127:$I$235,I$1,FALSE)</f>
        <v>0</v>
      </c>
      <c r="J205" s="3">
        <f>VLOOKUP($B205,'TIDAL FLATS &amp; ROCKY INTERTIDAL'!$B$127:$I$235,J$1,FALSE)</f>
        <v>0</v>
      </c>
      <c r="K205" s="3">
        <f>VLOOKUP($B205,'TIDAL FLATS &amp; ROCKY INTERTIDAL'!$B$127:$I$235,K$1,FALSE)</f>
        <v>0</v>
      </c>
      <c r="L205" s="3">
        <f>VLOOKUP($B205,'TIDAL FLATS &amp; ROCKY INTERTIDAL'!$B$127:$I$235,L$1,FALSE)</f>
        <v>0</v>
      </c>
    </row>
    <row r="206" spans="1:12" ht="15.75" customHeight="1">
      <c r="A206">
        <f t="shared" ref="A206:A269" si="5">A196+1</f>
        <v>21</v>
      </c>
      <c r="B206" t="str">
        <f>VLOOKUP(A206,ACTIVITIES!$B$2:$C$110,2,FALSE)</f>
        <v>Cable array at WTGs installation</v>
      </c>
      <c r="C206" s="1">
        <v>4</v>
      </c>
      <c r="D206" s="1" t="str">
        <f>VLOOKUP(C206,HABITATS!$F$2:$G$13,2,FALSE)</f>
        <v>Marshes</v>
      </c>
      <c r="E206" s="1" t="str">
        <f t="shared" si="4"/>
        <v>MarshesCable array at WTGs installation</v>
      </c>
      <c r="F206" s="3">
        <f>VLOOKUP($B206,MARSHES!$B$127:$I$235,F$1,FALSE)</f>
        <v>0</v>
      </c>
      <c r="G206" s="3">
        <f>VLOOKUP($B206,MARSHES!$B$127:$I$235,G$1,FALSE)</f>
        <v>0</v>
      </c>
      <c r="H206" s="3">
        <f>VLOOKUP($B206,MARSHES!$B$127:$I$235,H$1,FALSE)</f>
        <v>0</v>
      </c>
      <c r="I206" s="3">
        <f>VLOOKUP($B206,MARSHES!$B$127:$I$235,I$1,FALSE)</f>
        <v>0</v>
      </c>
      <c r="J206" s="3">
        <f>VLOOKUP($B206,MARSHES!$B$127:$I$235,J$1,FALSE)</f>
        <v>0</v>
      </c>
      <c r="K206" s="3">
        <f>VLOOKUP($B206,MARSHES!$B$127:$I$235,K$1,FALSE)</f>
        <v>0</v>
      </c>
      <c r="L206" s="3">
        <f>VLOOKUP($B206,MARSHES!$B$127:$I$235,L$1,FALSE)</f>
        <v>0</v>
      </c>
    </row>
    <row r="207" spans="1:12" ht="15.75" customHeight="1">
      <c r="A207">
        <f t="shared" si="5"/>
        <v>21</v>
      </c>
      <c r="B207" t="str">
        <f>VLOOKUP(A207,ACTIVITIES!$B$2:$C$110,2,FALSE)</f>
        <v>Cable array at WTGs installation</v>
      </c>
      <c r="C207" s="1">
        <v>5</v>
      </c>
      <c r="D207" s="1" t="str">
        <f>VLOOKUP(C207,HABITATS!$F$2:$G$13,2,FALSE)</f>
        <v>Submersed Habitats</v>
      </c>
      <c r="E207" s="1" t="str">
        <f t="shared" si="4"/>
        <v>Submersed HabitatsCable array at WTGs installation</v>
      </c>
      <c r="F207" s="3">
        <f>VLOOKUP($B207,'SUBMERSED HABITATS'!$B$127:$I$235,F$1,FALSE)</f>
        <v>1</v>
      </c>
      <c r="G207" s="3">
        <f>VLOOKUP($B207,'SUBMERSED HABITATS'!$B$127:$I$235,G$1,FALSE)</f>
        <v>1</v>
      </c>
      <c r="H207" s="3">
        <f>VLOOKUP($B207,'SUBMERSED HABITATS'!$B$127:$I$235,H$1,FALSE)</f>
        <v>0</v>
      </c>
      <c r="I207" s="3">
        <f>VLOOKUP($B207,'SUBMERSED HABITATS'!$B$127:$I$235,I$1,FALSE)</f>
        <v>0</v>
      </c>
      <c r="J207" s="3">
        <f>VLOOKUP($B207,'SUBMERSED HABITATS'!$B$127:$I$235,J$1,FALSE)</f>
        <v>0</v>
      </c>
      <c r="K207" s="3">
        <f>VLOOKUP($B207,'SUBMERSED HABITATS'!$B$127:$I$235,K$1,FALSE)</f>
        <v>0</v>
      </c>
      <c r="L207" s="3">
        <f>VLOOKUP($B207,'SUBMERSED HABITATS'!$B$127:$I$235,L$1,FALSE)</f>
        <v>1</v>
      </c>
    </row>
    <row r="208" spans="1:12" ht="15.75" customHeight="1">
      <c r="A208">
        <f t="shared" si="5"/>
        <v>21</v>
      </c>
      <c r="B208" t="str">
        <f>VLOOKUP(A208,ACTIVITIES!$B$2:$C$110,2,FALSE)</f>
        <v>Cable array at WTGs installation</v>
      </c>
      <c r="C208" s="1">
        <v>6</v>
      </c>
      <c r="D208" s="1" t="str">
        <f>VLOOKUP(C208,HABITATS!$F$2:$G$13,2,FALSE)</f>
        <v>HABITATS COMPLEX 6</v>
      </c>
      <c r="E208" s="1" t="str">
        <f t="shared" si="4"/>
        <v>HABITATS COMPLEX 6Cable array at WTGs installation</v>
      </c>
      <c r="F208" s="3">
        <f>VLOOKUP($B208,'HABITATS COMPLEX 6'!$B$127:$I$235,F$1,FALSE)</f>
        <v>0</v>
      </c>
      <c r="G208" s="3">
        <f>VLOOKUP($B208,'HABITATS COMPLEX 6'!$B$127:$I$235,G$1,FALSE)</f>
        <v>0</v>
      </c>
      <c r="H208" s="3">
        <f>VLOOKUP($B208,'HABITATS COMPLEX 6'!$B$127:$I$235,H$1,FALSE)</f>
        <v>0</v>
      </c>
      <c r="I208" s="3">
        <f>VLOOKUP($B208,'HABITATS COMPLEX 6'!$B$127:$I$235,I$1,FALSE)</f>
        <v>0</v>
      </c>
      <c r="J208" s="3">
        <f>VLOOKUP($B208,'HABITATS COMPLEX 6'!$B$127:$I$235,J$1,FALSE)</f>
        <v>0</v>
      </c>
      <c r="K208" s="3">
        <f>VLOOKUP($B208,'HABITATS COMPLEX 6'!$B$127:$I$235,K$1,FALSE)</f>
        <v>0</v>
      </c>
      <c r="L208" s="3" t="str">
        <f>VLOOKUP($B208,'HABITATS COMPLEX 6'!$B$127:$I$235,L$1,FALSE)</f>
        <v/>
      </c>
    </row>
    <row r="209" spans="1:12" ht="15.75" customHeight="1">
      <c r="A209">
        <f t="shared" si="5"/>
        <v>21</v>
      </c>
      <c r="B209" t="str">
        <f>VLOOKUP(A209,ACTIVITIES!$B$2:$C$110,2,FALSE)</f>
        <v>Cable array at WTGs installation</v>
      </c>
      <c r="C209" s="1">
        <v>7</v>
      </c>
      <c r="D209" s="1" t="str">
        <f>VLOOKUP(C209,HABITATS!$F$2:$G$13,2,FALSE)</f>
        <v>HABITATS COMPLEX 7</v>
      </c>
      <c r="E209" s="1" t="str">
        <f t="shared" si="4"/>
        <v>HABITATS COMPLEX 7Cable array at WTGs installation</v>
      </c>
      <c r="F209" s="3">
        <f>VLOOKUP($B209,'HABITATS COMPLEX 7'!$B$127:$I$235,F$1,FALSE)</f>
        <v>0</v>
      </c>
      <c r="G209" s="3">
        <f>VLOOKUP($B209,'HABITATS COMPLEX 7'!$B$127:$I$235,G$1,FALSE)</f>
        <v>0</v>
      </c>
      <c r="H209" s="3">
        <f>VLOOKUP($B209,'HABITATS COMPLEX 7'!$B$127:$I$235,H$1,FALSE)</f>
        <v>0</v>
      </c>
      <c r="I209" s="3">
        <f>VLOOKUP($B209,'HABITATS COMPLEX 7'!$B$127:$I$235,I$1,FALSE)</f>
        <v>0</v>
      </c>
      <c r="J209" s="3">
        <f>VLOOKUP($B209,'HABITATS COMPLEX 7'!$B$127:$I$235,J$1,FALSE)</f>
        <v>0</v>
      </c>
      <c r="K209" s="3">
        <f>VLOOKUP($B209,'HABITATS COMPLEX 7'!$B$127:$I$235,K$1,FALSE)</f>
        <v>0</v>
      </c>
      <c r="L209" s="3" t="str">
        <f>VLOOKUP($B209,'HABITATS COMPLEX 7'!$B$127:$I$235,L$1,FALSE)</f>
        <v/>
      </c>
    </row>
    <row r="210" spans="1:12" ht="15.75" customHeight="1">
      <c r="A210">
        <f t="shared" si="5"/>
        <v>21</v>
      </c>
      <c r="B210" t="str">
        <f>VLOOKUP(A210,ACTIVITIES!$B$2:$C$110,2,FALSE)</f>
        <v>Cable array at WTGs installation</v>
      </c>
      <c r="C210" s="1">
        <v>8</v>
      </c>
      <c r="D210" s="1" t="str">
        <f>VLOOKUP(C210,HABITATS!$F$2:$G$13,2,FALSE)</f>
        <v>HABITATS COMPLEX 8</v>
      </c>
      <c r="E210" s="1" t="str">
        <f t="shared" si="4"/>
        <v>HABITATS COMPLEX 8Cable array at WTGs installation</v>
      </c>
      <c r="F210" s="3">
        <f>VLOOKUP($B210,'HABITATS COMPLEX 8'!$B$127:$I$235,F$1,FALSE)</f>
        <v>0</v>
      </c>
      <c r="G210" s="3">
        <f>VLOOKUP($B210,'HABITATS COMPLEX 8'!$B$127:$I$235,G$1,FALSE)</f>
        <v>0</v>
      </c>
      <c r="H210" s="3">
        <f>VLOOKUP($B210,'HABITATS COMPLEX 8'!$B$127:$I$235,H$1,FALSE)</f>
        <v>0</v>
      </c>
      <c r="I210" s="3">
        <f>VLOOKUP($B210,'HABITATS COMPLEX 8'!$B$127:$I$235,I$1,FALSE)</f>
        <v>0</v>
      </c>
      <c r="J210" s="3">
        <f>VLOOKUP($B210,'HABITATS COMPLEX 8'!$B$127:$I$235,J$1,FALSE)</f>
        <v>0</v>
      </c>
      <c r="K210" s="3">
        <f>VLOOKUP($B210,'HABITATS COMPLEX 8'!$B$127:$I$235,K$1,FALSE)</f>
        <v>0</v>
      </c>
      <c r="L210" s="3" t="str">
        <f>VLOOKUP($B210,'HABITATS COMPLEX 8'!$B$127:$I$235,L$1,FALSE)</f>
        <v/>
      </c>
    </row>
    <row r="211" spans="1:12" ht="15.75" customHeight="1">
      <c r="A211">
        <f t="shared" si="5"/>
        <v>21</v>
      </c>
      <c r="B211" t="str">
        <f>VLOOKUP(A211,ACTIVITIES!$B$2:$C$110,2,FALSE)</f>
        <v>Cable array at WTGs installation</v>
      </c>
      <c r="C211" s="1">
        <v>9</v>
      </c>
      <c r="D211" s="1" t="str">
        <f>VLOOKUP(C211,HABITATS!$F$2:$G$13,2,FALSE)</f>
        <v>HABITATS COMPLEX 9</v>
      </c>
      <c r="E211" s="1" t="str">
        <f t="shared" si="4"/>
        <v>HABITATS COMPLEX 9Cable array at WTGs installation</v>
      </c>
      <c r="F211" s="3">
        <f>VLOOKUP($B211,'HABITATS COMPLEX 9'!$B$127:$I$235,F$1,FALSE)</f>
        <v>0</v>
      </c>
      <c r="G211" s="3">
        <f>VLOOKUP($B211,'HABITATS COMPLEX 9'!$B$127:$I$235,G$1,FALSE)</f>
        <v>0</v>
      </c>
      <c r="H211" s="3">
        <f>VLOOKUP($B211,'HABITATS COMPLEX 9'!$B$127:$I$235,H$1,FALSE)</f>
        <v>0</v>
      </c>
      <c r="I211" s="3">
        <f>VLOOKUP($B211,'HABITATS COMPLEX 9'!$B$127:$I$235,I$1,FALSE)</f>
        <v>0</v>
      </c>
      <c r="J211" s="3">
        <f>VLOOKUP($B211,'HABITATS COMPLEX 9'!$B$127:$I$235,J$1,FALSE)</f>
        <v>0</v>
      </c>
      <c r="K211" s="3">
        <f>VLOOKUP($B211,'HABITATS COMPLEX 9'!$B$127:$I$235,K$1,FALSE)</f>
        <v>0</v>
      </c>
      <c r="L211" s="3" t="str">
        <f>VLOOKUP($B211,'HABITATS COMPLEX 9'!$B$127:$I$235,L$1,FALSE)</f>
        <v/>
      </c>
    </row>
    <row r="212" spans="1:12" ht="15.75" customHeight="1">
      <c r="A212">
        <f t="shared" si="5"/>
        <v>21</v>
      </c>
      <c r="B212" t="str">
        <f>VLOOKUP(A212,ACTIVITIES!$B$2:$C$110,2,FALSE)</f>
        <v>Cable array at WTGs installation</v>
      </c>
      <c r="C212" s="1">
        <v>10</v>
      </c>
      <c r="D212" s="1" t="str">
        <f>VLOOKUP(C212,HABITATS!$F$2:$G$13,2,FALSE)</f>
        <v>HABITATS COMPLEX 10</v>
      </c>
      <c r="E212" s="1" t="str">
        <f t="shared" si="4"/>
        <v>HABITATS COMPLEX 10Cable array at WTGs installation</v>
      </c>
      <c r="F212" s="3">
        <f>VLOOKUP($B212,'HABITATS COMPLEX 10'!$B$127:$I$235,F$1,FALSE)</f>
        <v>0</v>
      </c>
      <c r="G212" s="3">
        <f>VLOOKUP($B212,'HABITATS COMPLEX 10'!$B$127:$I$235,G$1,FALSE)</f>
        <v>0</v>
      </c>
      <c r="H212" s="3">
        <f>VLOOKUP($B212,'HABITATS COMPLEX 10'!$B$127:$I$235,H$1,FALSE)</f>
        <v>0</v>
      </c>
      <c r="I212" s="3">
        <f>VLOOKUP($B212,'HABITATS COMPLEX 10'!$B$127:$I$235,I$1,FALSE)</f>
        <v>0</v>
      </c>
      <c r="J212" s="3">
        <f>VLOOKUP($B212,'HABITATS COMPLEX 10'!$B$127:$I$235,J$1,FALSE)</f>
        <v>0</v>
      </c>
      <c r="K212" s="3">
        <f>VLOOKUP($B212,'HABITATS COMPLEX 10'!$B$127:$I$235,K$1,FALSE)</f>
        <v>0</v>
      </c>
      <c r="L212" s="3" t="str">
        <f>VLOOKUP($B212,'HABITATS COMPLEX 10'!$B$127:$I$235,L$1,FALSE)</f>
        <v/>
      </c>
    </row>
    <row r="213" spans="1:12" ht="15.75" customHeight="1">
      <c r="A213">
        <f t="shared" si="5"/>
        <v>22</v>
      </c>
      <c r="B213" t="str">
        <f>VLOOKUP(A213,ACTIVITIES!$B$2:$C$110,2,FALSE)</f>
        <v>Export cable to shore installation</v>
      </c>
      <c r="C213" s="1">
        <v>1</v>
      </c>
      <c r="D213" s="1" t="str">
        <f>VLOOKUP(C213,HABITATS!$F$2:$G$13,2,FALSE)</f>
        <v>Coastal Uplands</v>
      </c>
      <c r="E213" s="1" t="str">
        <f t="shared" si="4"/>
        <v>Coastal UplandsExport cable to shore installation</v>
      </c>
      <c r="F213" s="3">
        <f>VLOOKUP($B213,'COASTAL UPLANDS'!$B$127:$I$235,F$1,FALSE)</f>
        <v>0</v>
      </c>
      <c r="G213" s="3">
        <f>VLOOKUP($B213,'COASTAL UPLANDS'!$B$127:$I$235,G$1,FALSE)</f>
        <v>0</v>
      </c>
      <c r="H213" s="3">
        <f>VLOOKUP($B213,'COASTAL UPLANDS'!$B$127:$I$235,H$1,FALSE)</f>
        <v>0</v>
      </c>
      <c r="I213" s="3">
        <f>VLOOKUP($B213,'COASTAL UPLANDS'!$B$127:$I$235,I$1,FALSE)</f>
        <v>0</v>
      </c>
      <c r="J213" s="3">
        <f>VLOOKUP($B213,'COASTAL UPLANDS'!$B$127:$I$235,J$1,FALSE)</f>
        <v>0</v>
      </c>
      <c r="K213" s="3">
        <f>VLOOKUP($B213,'COASTAL UPLANDS'!$B$127:$I$235,K$1,FALSE)</f>
        <v>0</v>
      </c>
      <c r="L213" s="3">
        <f>VLOOKUP($B213,'COASTAL UPLANDS'!$B$127:$I$235,L$1,FALSE)</f>
        <v>0</v>
      </c>
    </row>
    <row r="214" spans="1:12" ht="15.75" customHeight="1">
      <c r="A214">
        <f t="shared" si="5"/>
        <v>22</v>
      </c>
      <c r="B214" t="str">
        <f>VLOOKUP(A214,ACTIVITIES!$B$2:$C$110,2,FALSE)</f>
        <v>Export cable to shore installation</v>
      </c>
      <c r="C214" s="1">
        <v>2</v>
      </c>
      <c r="D214" s="1" t="str">
        <f>VLOOKUP(C214,HABITATS!$F$2:$G$13,2,FALSE)</f>
        <v>Beaches &amp; Dunes</v>
      </c>
      <c r="E214" s="1" t="str">
        <f t="shared" si="4"/>
        <v>Beaches &amp; DunesExport cable to shore installation</v>
      </c>
      <c r="F214" s="3">
        <f>VLOOKUP($B214,'BEACHES &amp; DUNES'!$B$127:$I$235,F$1,FALSE)</f>
        <v>0</v>
      </c>
      <c r="G214" s="3">
        <f>VLOOKUP($B214,'BEACHES &amp; DUNES'!$B$127:$I$235,G$1,FALSE)</f>
        <v>0</v>
      </c>
      <c r="H214" s="3">
        <f>VLOOKUP($B214,'BEACHES &amp; DUNES'!$B$127:$I$235,H$1,FALSE)</f>
        <v>0</v>
      </c>
      <c r="I214" s="3">
        <f>VLOOKUP($B214,'BEACHES &amp; DUNES'!$B$127:$I$235,I$1,FALSE)</f>
        <v>0</v>
      </c>
      <c r="J214" s="3">
        <f>VLOOKUP($B214,'BEACHES &amp; DUNES'!$B$127:$I$235,J$1,FALSE)</f>
        <v>0</v>
      </c>
      <c r="K214" s="3">
        <f>VLOOKUP($B214,'BEACHES &amp; DUNES'!$B$127:$I$235,K$1,FALSE)</f>
        <v>0</v>
      </c>
      <c r="L214" s="3">
        <f>VLOOKUP($B214,'BEACHES &amp; DUNES'!$B$127:$I$235,L$1,FALSE)</f>
        <v>0</v>
      </c>
    </row>
    <row r="215" spans="1:12" ht="15.75" customHeight="1">
      <c r="A215">
        <f t="shared" si="5"/>
        <v>22</v>
      </c>
      <c r="B215" t="str">
        <f>VLOOKUP(A215,ACTIVITIES!$B$2:$C$110,2,FALSE)</f>
        <v>Export cable to shore installation</v>
      </c>
      <c r="C215" s="1">
        <v>3</v>
      </c>
      <c r="D215" s="1" t="str">
        <f>VLOOKUP(C215,HABITATS!$F$2:$G$13,2,FALSE)</f>
        <v>Tidal flats &amp; Rocky Intertidal</v>
      </c>
      <c r="E215" s="1" t="str">
        <f t="shared" si="4"/>
        <v>Tidal flats &amp; Rocky IntertidalExport cable to shore installation</v>
      </c>
      <c r="F215" s="3">
        <f>VLOOKUP($B215,'TIDAL FLATS &amp; ROCKY INTERTIDAL'!$B$127:$I$235,F$1,FALSE)</f>
        <v>0</v>
      </c>
      <c r="G215" s="3">
        <f>VLOOKUP($B215,'TIDAL FLATS &amp; ROCKY INTERTIDAL'!$B$127:$I$235,G$1,FALSE)</f>
        <v>0</v>
      </c>
      <c r="H215" s="3">
        <f>VLOOKUP($B215,'TIDAL FLATS &amp; ROCKY INTERTIDAL'!$B$127:$I$235,H$1,FALSE)</f>
        <v>0</v>
      </c>
      <c r="I215" s="3">
        <f>VLOOKUP($B215,'TIDAL FLATS &amp; ROCKY INTERTIDAL'!$B$127:$I$235,I$1,FALSE)</f>
        <v>0</v>
      </c>
      <c r="J215" s="3">
        <f>VLOOKUP($B215,'TIDAL FLATS &amp; ROCKY INTERTIDAL'!$B$127:$I$235,J$1,FALSE)</f>
        <v>0</v>
      </c>
      <c r="K215" s="3">
        <f>VLOOKUP($B215,'TIDAL FLATS &amp; ROCKY INTERTIDAL'!$B$127:$I$235,K$1,FALSE)</f>
        <v>0</v>
      </c>
      <c r="L215" s="3">
        <f>VLOOKUP($B215,'TIDAL FLATS &amp; ROCKY INTERTIDAL'!$B$127:$I$235,L$1,FALSE)</f>
        <v>0</v>
      </c>
    </row>
    <row r="216" spans="1:12" ht="15.75" customHeight="1">
      <c r="A216">
        <f t="shared" si="5"/>
        <v>22</v>
      </c>
      <c r="B216" t="str">
        <f>VLOOKUP(A216,ACTIVITIES!$B$2:$C$110,2,FALSE)</f>
        <v>Export cable to shore installation</v>
      </c>
      <c r="C216" s="1">
        <v>4</v>
      </c>
      <c r="D216" s="1" t="str">
        <f>VLOOKUP(C216,HABITATS!$F$2:$G$13,2,FALSE)</f>
        <v>Marshes</v>
      </c>
      <c r="E216" s="1" t="str">
        <f t="shared" si="4"/>
        <v>MarshesExport cable to shore installation</v>
      </c>
      <c r="F216" s="3">
        <f>VLOOKUP($B216,MARSHES!$B$127:$I$235,F$1,FALSE)</f>
        <v>0</v>
      </c>
      <c r="G216" s="3">
        <f>VLOOKUP($B216,MARSHES!$B$127:$I$235,G$1,FALSE)</f>
        <v>0</v>
      </c>
      <c r="H216" s="3">
        <f>VLOOKUP($B216,MARSHES!$B$127:$I$235,H$1,FALSE)</f>
        <v>0</v>
      </c>
      <c r="I216" s="3">
        <f>VLOOKUP($B216,MARSHES!$B$127:$I$235,I$1,FALSE)</f>
        <v>0</v>
      </c>
      <c r="J216" s="3">
        <f>VLOOKUP($B216,MARSHES!$B$127:$I$235,J$1,FALSE)</f>
        <v>0</v>
      </c>
      <c r="K216" s="3">
        <f>VLOOKUP($B216,MARSHES!$B$127:$I$235,K$1,FALSE)</f>
        <v>0</v>
      </c>
      <c r="L216" s="3">
        <f>VLOOKUP($B216,MARSHES!$B$127:$I$235,L$1,FALSE)</f>
        <v>0</v>
      </c>
    </row>
    <row r="217" spans="1:12" ht="15.75" customHeight="1">
      <c r="A217">
        <f t="shared" si="5"/>
        <v>22</v>
      </c>
      <c r="B217" t="str">
        <f>VLOOKUP(A217,ACTIVITIES!$B$2:$C$110,2,FALSE)</f>
        <v>Export cable to shore installation</v>
      </c>
      <c r="C217" s="1">
        <v>5</v>
      </c>
      <c r="D217" s="1" t="str">
        <f>VLOOKUP(C217,HABITATS!$F$2:$G$13,2,FALSE)</f>
        <v>Submersed Habitats</v>
      </c>
      <c r="E217" s="1" t="str">
        <f t="shared" si="4"/>
        <v>Submersed HabitatsExport cable to shore installation</v>
      </c>
      <c r="F217" s="3">
        <f>VLOOKUP($B217,'SUBMERSED HABITATS'!$B$127:$I$235,F$1,FALSE)</f>
        <v>1</v>
      </c>
      <c r="G217" s="3">
        <f>VLOOKUP($B217,'SUBMERSED HABITATS'!$B$127:$I$235,G$1,FALSE)</f>
        <v>1</v>
      </c>
      <c r="H217" s="3">
        <f>VLOOKUP($B217,'SUBMERSED HABITATS'!$B$127:$I$235,H$1,FALSE)</f>
        <v>0</v>
      </c>
      <c r="I217" s="3">
        <f>VLOOKUP($B217,'SUBMERSED HABITATS'!$B$127:$I$235,I$1,FALSE)</f>
        <v>0</v>
      </c>
      <c r="J217" s="3">
        <f>VLOOKUP($B217,'SUBMERSED HABITATS'!$B$127:$I$235,J$1,FALSE)</f>
        <v>0</v>
      </c>
      <c r="K217" s="3">
        <f>VLOOKUP($B217,'SUBMERSED HABITATS'!$B$127:$I$235,K$1,FALSE)</f>
        <v>0</v>
      </c>
      <c r="L217" s="3">
        <f>VLOOKUP($B217,'SUBMERSED HABITATS'!$B$127:$I$235,L$1,FALSE)</f>
        <v>1</v>
      </c>
    </row>
    <row r="218" spans="1:12" ht="15.75" customHeight="1">
      <c r="A218">
        <f t="shared" si="5"/>
        <v>22</v>
      </c>
      <c r="B218" t="str">
        <f>VLOOKUP(A218,ACTIVITIES!$B$2:$C$110,2,FALSE)</f>
        <v>Export cable to shore installation</v>
      </c>
      <c r="C218" s="1">
        <v>6</v>
      </c>
      <c r="D218" s="1" t="str">
        <f>VLOOKUP(C218,HABITATS!$F$2:$G$13,2,FALSE)</f>
        <v>HABITATS COMPLEX 6</v>
      </c>
      <c r="E218" s="1" t="str">
        <f t="shared" si="4"/>
        <v>HABITATS COMPLEX 6Export cable to shore installation</v>
      </c>
      <c r="F218" s="3">
        <f>VLOOKUP($B218,'HABITATS COMPLEX 6'!$B$127:$I$235,F$1,FALSE)</f>
        <v>0</v>
      </c>
      <c r="G218" s="3">
        <f>VLOOKUP($B218,'HABITATS COMPLEX 6'!$B$127:$I$235,G$1,FALSE)</f>
        <v>0</v>
      </c>
      <c r="H218" s="3">
        <f>VLOOKUP($B218,'HABITATS COMPLEX 6'!$B$127:$I$235,H$1,FALSE)</f>
        <v>0</v>
      </c>
      <c r="I218" s="3">
        <f>VLOOKUP($B218,'HABITATS COMPLEX 6'!$B$127:$I$235,I$1,FALSE)</f>
        <v>0</v>
      </c>
      <c r="J218" s="3">
        <f>VLOOKUP($B218,'HABITATS COMPLEX 6'!$B$127:$I$235,J$1,FALSE)</f>
        <v>0</v>
      </c>
      <c r="K218" s="3">
        <f>VLOOKUP($B218,'HABITATS COMPLEX 6'!$B$127:$I$235,K$1,FALSE)</f>
        <v>0</v>
      </c>
      <c r="L218" s="3" t="str">
        <f>VLOOKUP($B218,'HABITATS COMPLEX 6'!$B$127:$I$235,L$1,FALSE)</f>
        <v/>
      </c>
    </row>
    <row r="219" spans="1:12" ht="15.75" customHeight="1">
      <c r="A219">
        <f t="shared" si="5"/>
        <v>22</v>
      </c>
      <c r="B219" t="str">
        <f>VLOOKUP(A219,ACTIVITIES!$B$2:$C$110,2,FALSE)</f>
        <v>Export cable to shore installation</v>
      </c>
      <c r="C219" s="1">
        <v>7</v>
      </c>
      <c r="D219" s="1" t="str">
        <f>VLOOKUP(C219,HABITATS!$F$2:$G$13,2,FALSE)</f>
        <v>HABITATS COMPLEX 7</v>
      </c>
      <c r="E219" s="1" t="str">
        <f t="shared" si="4"/>
        <v>HABITATS COMPLEX 7Export cable to shore installation</v>
      </c>
      <c r="F219" s="3">
        <f>VLOOKUP($B219,'HABITATS COMPLEX 7'!$B$127:$I$235,F$1,FALSE)</f>
        <v>0</v>
      </c>
      <c r="G219" s="3">
        <f>VLOOKUP($B219,'HABITATS COMPLEX 7'!$B$127:$I$235,G$1,FALSE)</f>
        <v>0</v>
      </c>
      <c r="H219" s="3">
        <f>VLOOKUP($B219,'HABITATS COMPLEX 7'!$B$127:$I$235,H$1,FALSE)</f>
        <v>0</v>
      </c>
      <c r="I219" s="3">
        <f>VLOOKUP($B219,'HABITATS COMPLEX 7'!$B$127:$I$235,I$1,FALSE)</f>
        <v>0</v>
      </c>
      <c r="J219" s="3">
        <f>VLOOKUP($B219,'HABITATS COMPLEX 7'!$B$127:$I$235,J$1,FALSE)</f>
        <v>0</v>
      </c>
      <c r="K219" s="3">
        <f>VLOOKUP($B219,'HABITATS COMPLEX 7'!$B$127:$I$235,K$1,FALSE)</f>
        <v>0</v>
      </c>
      <c r="L219" s="3" t="str">
        <f>VLOOKUP($B219,'HABITATS COMPLEX 7'!$B$127:$I$235,L$1,FALSE)</f>
        <v/>
      </c>
    </row>
    <row r="220" spans="1:12" ht="15.75" customHeight="1">
      <c r="A220">
        <f t="shared" si="5"/>
        <v>22</v>
      </c>
      <c r="B220" t="str">
        <f>VLOOKUP(A220,ACTIVITIES!$B$2:$C$110,2,FALSE)</f>
        <v>Export cable to shore installation</v>
      </c>
      <c r="C220" s="1">
        <v>8</v>
      </c>
      <c r="D220" s="1" t="str">
        <f>VLOOKUP(C220,HABITATS!$F$2:$G$13,2,FALSE)</f>
        <v>HABITATS COMPLEX 8</v>
      </c>
      <c r="E220" s="1" t="str">
        <f t="shared" si="4"/>
        <v>HABITATS COMPLEX 8Export cable to shore installation</v>
      </c>
      <c r="F220" s="3">
        <f>VLOOKUP($B220,'HABITATS COMPLEX 8'!$B$127:$I$235,F$1,FALSE)</f>
        <v>0</v>
      </c>
      <c r="G220" s="3">
        <f>VLOOKUP($B220,'HABITATS COMPLEX 8'!$B$127:$I$235,G$1,FALSE)</f>
        <v>0</v>
      </c>
      <c r="H220" s="3">
        <f>VLOOKUP($B220,'HABITATS COMPLEX 8'!$B$127:$I$235,H$1,FALSE)</f>
        <v>0</v>
      </c>
      <c r="I220" s="3">
        <f>VLOOKUP($B220,'HABITATS COMPLEX 8'!$B$127:$I$235,I$1,FALSE)</f>
        <v>0</v>
      </c>
      <c r="J220" s="3">
        <f>VLOOKUP($B220,'HABITATS COMPLEX 8'!$B$127:$I$235,J$1,FALSE)</f>
        <v>0</v>
      </c>
      <c r="K220" s="3">
        <f>VLOOKUP($B220,'HABITATS COMPLEX 8'!$B$127:$I$235,K$1,FALSE)</f>
        <v>0</v>
      </c>
      <c r="L220" s="3" t="str">
        <f>VLOOKUP($B220,'HABITATS COMPLEX 8'!$B$127:$I$235,L$1,FALSE)</f>
        <v/>
      </c>
    </row>
    <row r="221" spans="1:12" ht="15.75" customHeight="1">
      <c r="A221">
        <f t="shared" si="5"/>
        <v>22</v>
      </c>
      <c r="B221" t="str">
        <f>VLOOKUP(A221,ACTIVITIES!$B$2:$C$110,2,FALSE)</f>
        <v>Export cable to shore installation</v>
      </c>
      <c r="C221" s="1">
        <v>9</v>
      </c>
      <c r="D221" s="1" t="str">
        <f>VLOOKUP(C221,HABITATS!$F$2:$G$13,2,FALSE)</f>
        <v>HABITATS COMPLEX 9</v>
      </c>
      <c r="E221" s="1" t="str">
        <f t="shared" si="4"/>
        <v>HABITATS COMPLEX 9Export cable to shore installation</v>
      </c>
      <c r="F221" s="3">
        <f>VLOOKUP($B221,'HABITATS COMPLEX 9'!$B$127:$I$235,F$1,FALSE)</f>
        <v>0</v>
      </c>
      <c r="G221" s="3">
        <f>VLOOKUP($B221,'HABITATS COMPLEX 9'!$B$127:$I$235,G$1,FALSE)</f>
        <v>0</v>
      </c>
      <c r="H221" s="3">
        <f>VLOOKUP($B221,'HABITATS COMPLEX 9'!$B$127:$I$235,H$1,FALSE)</f>
        <v>0</v>
      </c>
      <c r="I221" s="3">
        <f>VLOOKUP($B221,'HABITATS COMPLEX 9'!$B$127:$I$235,I$1,FALSE)</f>
        <v>0</v>
      </c>
      <c r="J221" s="3">
        <f>VLOOKUP($B221,'HABITATS COMPLEX 9'!$B$127:$I$235,J$1,FALSE)</f>
        <v>0</v>
      </c>
      <c r="K221" s="3">
        <f>VLOOKUP($B221,'HABITATS COMPLEX 9'!$B$127:$I$235,K$1,FALSE)</f>
        <v>0</v>
      </c>
      <c r="L221" s="3" t="str">
        <f>VLOOKUP($B221,'HABITATS COMPLEX 9'!$B$127:$I$235,L$1,FALSE)</f>
        <v/>
      </c>
    </row>
    <row r="222" spans="1:12" ht="15.75" customHeight="1">
      <c r="A222">
        <f t="shared" si="5"/>
        <v>22</v>
      </c>
      <c r="B222" t="str">
        <f>VLOOKUP(A222,ACTIVITIES!$B$2:$C$110,2,FALSE)</f>
        <v>Export cable to shore installation</v>
      </c>
      <c r="C222" s="1">
        <v>10</v>
      </c>
      <c r="D222" s="1" t="str">
        <f>VLOOKUP(C222,HABITATS!$F$2:$G$13,2,FALSE)</f>
        <v>HABITATS COMPLEX 10</v>
      </c>
      <c r="E222" s="1" t="str">
        <f t="shared" si="4"/>
        <v>HABITATS COMPLEX 10Export cable to shore installation</v>
      </c>
      <c r="F222" s="3">
        <f>VLOOKUP($B222,'HABITATS COMPLEX 10'!$B$127:$I$235,F$1,FALSE)</f>
        <v>0</v>
      </c>
      <c r="G222" s="3">
        <f>VLOOKUP($B222,'HABITATS COMPLEX 10'!$B$127:$I$235,G$1,FALSE)</f>
        <v>0</v>
      </c>
      <c r="H222" s="3">
        <f>VLOOKUP($B222,'HABITATS COMPLEX 10'!$B$127:$I$235,H$1,FALSE)</f>
        <v>0</v>
      </c>
      <c r="I222" s="3">
        <f>VLOOKUP($B222,'HABITATS COMPLEX 10'!$B$127:$I$235,I$1,FALSE)</f>
        <v>0</v>
      </c>
      <c r="J222" s="3">
        <f>VLOOKUP($B222,'HABITATS COMPLEX 10'!$B$127:$I$235,J$1,FALSE)</f>
        <v>0</v>
      </c>
      <c r="K222" s="3">
        <f>VLOOKUP($B222,'HABITATS COMPLEX 10'!$B$127:$I$235,K$1,FALSE)</f>
        <v>0</v>
      </c>
      <c r="L222" s="3" t="str">
        <f>VLOOKUP($B222,'HABITATS COMPLEX 10'!$B$127:$I$235,L$1,FALSE)</f>
        <v/>
      </c>
    </row>
    <row r="223" spans="1:12" ht="15.75" customHeight="1">
      <c r="A223">
        <f t="shared" si="5"/>
        <v>23</v>
      </c>
      <c r="B223" t="str">
        <f>VLOOKUP(A223,ACTIVITIES!$B$2:$C$110,2,FALSE)</f>
        <v>Substation installation</v>
      </c>
      <c r="C223" s="1">
        <v>1</v>
      </c>
      <c r="D223" s="1" t="str">
        <f>VLOOKUP(C223,HABITATS!$F$2:$G$13,2,FALSE)</f>
        <v>Coastal Uplands</v>
      </c>
      <c r="E223" s="1" t="str">
        <f t="shared" si="4"/>
        <v>Coastal UplandsSubstation installation</v>
      </c>
      <c r="F223" s="3">
        <f>VLOOKUP($B223,'COASTAL UPLANDS'!$B$127:$I$235,F$1,FALSE)</f>
        <v>0</v>
      </c>
      <c r="G223" s="3">
        <f>VLOOKUP($B223,'COASTAL UPLANDS'!$B$127:$I$235,G$1,FALSE)</f>
        <v>0</v>
      </c>
      <c r="H223" s="3">
        <f>VLOOKUP($B223,'COASTAL UPLANDS'!$B$127:$I$235,H$1,FALSE)</f>
        <v>0</v>
      </c>
      <c r="I223" s="3">
        <f>VLOOKUP($B223,'COASTAL UPLANDS'!$B$127:$I$235,I$1,FALSE)</f>
        <v>0</v>
      </c>
      <c r="J223" s="3">
        <f>VLOOKUP($B223,'COASTAL UPLANDS'!$B$127:$I$235,J$1,FALSE)</f>
        <v>0</v>
      </c>
      <c r="K223" s="3">
        <f>VLOOKUP($B223,'COASTAL UPLANDS'!$B$127:$I$235,K$1,FALSE)</f>
        <v>0</v>
      </c>
      <c r="L223" s="3">
        <f>VLOOKUP($B223,'COASTAL UPLANDS'!$B$127:$I$235,L$1,FALSE)</f>
        <v>0</v>
      </c>
    </row>
    <row r="224" spans="1:12" ht="15.75" customHeight="1">
      <c r="A224">
        <f t="shared" si="5"/>
        <v>23</v>
      </c>
      <c r="B224" t="str">
        <f>VLOOKUP(A224,ACTIVITIES!$B$2:$C$110,2,FALSE)</f>
        <v>Substation installation</v>
      </c>
      <c r="C224" s="1">
        <v>2</v>
      </c>
      <c r="D224" s="1" t="str">
        <f>VLOOKUP(C224,HABITATS!$F$2:$G$13,2,FALSE)</f>
        <v>Beaches &amp; Dunes</v>
      </c>
      <c r="E224" s="1" t="str">
        <f t="shared" si="4"/>
        <v>Beaches &amp; DunesSubstation installation</v>
      </c>
      <c r="F224" s="3">
        <f>VLOOKUP($B224,'BEACHES &amp; DUNES'!$B$127:$I$235,F$1,FALSE)</f>
        <v>0</v>
      </c>
      <c r="G224" s="3">
        <f>VLOOKUP($B224,'BEACHES &amp; DUNES'!$B$127:$I$235,G$1,FALSE)</f>
        <v>0</v>
      </c>
      <c r="H224" s="3">
        <f>VLOOKUP($B224,'BEACHES &amp; DUNES'!$B$127:$I$235,H$1,FALSE)</f>
        <v>0</v>
      </c>
      <c r="I224" s="3">
        <f>VLOOKUP($B224,'BEACHES &amp; DUNES'!$B$127:$I$235,I$1,FALSE)</f>
        <v>0</v>
      </c>
      <c r="J224" s="3">
        <f>VLOOKUP($B224,'BEACHES &amp; DUNES'!$B$127:$I$235,J$1,FALSE)</f>
        <v>0</v>
      </c>
      <c r="K224" s="3">
        <f>VLOOKUP($B224,'BEACHES &amp; DUNES'!$B$127:$I$235,K$1,FALSE)</f>
        <v>0</v>
      </c>
      <c r="L224" s="3">
        <f>VLOOKUP($B224,'BEACHES &amp; DUNES'!$B$127:$I$235,L$1,FALSE)</f>
        <v>0</v>
      </c>
    </row>
    <row r="225" spans="1:12" ht="15.75" customHeight="1">
      <c r="A225">
        <f t="shared" si="5"/>
        <v>23</v>
      </c>
      <c r="B225" t="str">
        <f>VLOOKUP(A225,ACTIVITIES!$B$2:$C$110,2,FALSE)</f>
        <v>Substation installation</v>
      </c>
      <c r="C225" s="1">
        <v>3</v>
      </c>
      <c r="D225" s="1" t="str">
        <f>VLOOKUP(C225,HABITATS!$F$2:$G$13,2,FALSE)</f>
        <v>Tidal flats &amp; Rocky Intertidal</v>
      </c>
      <c r="E225" s="1" t="str">
        <f t="shared" si="4"/>
        <v>Tidal flats &amp; Rocky IntertidalSubstation installation</v>
      </c>
      <c r="F225" s="3">
        <f>VLOOKUP($B225,'TIDAL FLATS &amp; ROCKY INTERTIDAL'!$B$127:$I$235,F$1,FALSE)</f>
        <v>0</v>
      </c>
      <c r="G225" s="3">
        <f>VLOOKUP($B225,'TIDAL FLATS &amp; ROCKY INTERTIDAL'!$B$127:$I$235,G$1,FALSE)</f>
        <v>0</v>
      </c>
      <c r="H225" s="3">
        <f>VLOOKUP($B225,'TIDAL FLATS &amp; ROCKY INTERTIDAL'!$B$127:$I$235,H$1,FALSE)</f>
        <v>0</v>
      </c>
      <c r="I225" s="3">
        <f>VLOOKUP($B225,'TIDAL FLATS &amp; ROCKY INTERTIDAL'!$B$127:$I$235,I$1,FALSE)</f>
        <v>0</v>
      </c>
      <c r="J225" s="3">
        <f>VLOOKUP($B225,'TIDAL FLATS &amp; ROCKY INTERTIDAL'!$B$127:$I$235,J$1,FALSE)</f>
        <v>0</v>
      </c>
      <c r="K225" s="3">
        <f>VLOOKUP($B225,'TIDAL FLATS &amp; ROCKY INTERTIDAL'!$B$127:$I$235,K$1,FALSE)</f>
        <v>0</v>
      </c>
      <c r="L225" s="3">
        <f>VLOOKUP($B225,'TIDAL FLATS &amp; ROCKY INTERTIDAL'!$B$127:$I$235,L$1,FALSE)</f>
        <v>0</v>
      </c>
    </row>
    <row r="226" spans="1:12" ht="15.75" customHeight="1">
      <c r="A226">
        <f t="shared" si="5"/>
        <v>23</v>
      </c>
      <c r="B226" t="str">
        <f>VLOOKUP(A226,ACTIVITIES!$B$2:$C$110,2,FALSE)</f>
        <v>Substation installation</v>
      </c>
      <c r="C226" s="1">
        <v>4</v>
      </c>
      <c r="D226" s="1" t="str">
        <f>VLOOKUP(C226,HABITATS!$F$2:$G$13,2,FALSE)</f>
        <v>Marshes</v>
      </c>
      <c r="E226" s="1" t="str">
        <f t="shared" si="4"/>
        <v>MarshesSubstation installation</v>
      </c>
      <c r="F226" s="3">
        <f>VLOOKUP($B226,MARSHES!$B$127:$I$235,F$1,FALSE)</f>
        <v>0</v>
      </c>
      <c r="G226" s="3">
        <f>VLOOKUP($B226,MARSHES!$B$127:$I$235,G$1,FALSE)</f>
        <v>0</v>
      </c>
      <c r="H226" s="3">
        <f>VLOOKUP($B226,MARSHES!$B$127:$I$235,H$1,FALSE)</f>
        <v>0</v>
      </c>
      <c r="I226" s="3">
        <f>VLOOKUP($B226,MARSHES!$B$127:$I$235,I$1,FALSE)</f>
        <v>0</v>
      </c>
      <c r="J226" s="3">
        <f>VLOOKUP($B226,MARSHES!$B$127:$I$235,J$1,FALSE)</f>
        <v>0</v>
      </c>
      <c r="K226" s="3">
        <f>VLOOKUP($B226,MARSHES!$B$127:$I$235,K$1,FALSE)</f>
        <v>0</v>
      </c>
      <c r="L226" s="3">
        <f>VLOOKUP($B226,MARSHES!$B$127:$I$235,L$1,FALSE)</f>
        <v>0</v>
      </c>
    </row>
    <row r="227" spans="1:12" ht="15.75" customHeight="1">
      <c r="A227">
        <f t="shared" si="5"/>
        <v>23</v>
      </c>
      <c r="B227" t="str">
        <f>VLOOKUP(A227,ACTIVITIES!$B$2:$C$110,2,FALSE)</f>
        <v>Substation installation</v>
      </c>
      <c r="C227" s="1">
        <v>5</v>
      </c>
      <c r="D227" s="1" t="str">
        <f>VLOOKUP(C227,HABITATS!$F$2:$G$13,2,FALSE)</f>
        <v>Submersed Habitats</v>
      </c>
      <c r="E227" s="1" t="str">
        <f t="shared" si="4"/>
        <v>Submersed HabitatsSubstation installation</v>
      </c>
      <c r="F227" s="3">
        <f>VLOOKUP($B227,'SUBMERSED HABITATS'!$B$127:$I$235,F$1,FALSE)</f>
        <v>1</v>
      </c>
      <c r="G227" s="3">
        <f>VLOOKUP($B227,'SUBMERSED HABITATS'!$B$127:$I$235,G$1,FALSE)</f>
        <v>1</v>
      </c>
      <c r="H227" s="3">
        <f>VLOOKUP($B227,'SUBMERSED HABITATS'!$B$127:$I$235,H$1,FALSE)</f>
        <v>0</v>
      </c>
      <c r="I227" s="3">
        <f>VLOOKUP($B227,'SUBMERSED HABITATS'!$B$127:$I$235,I$1,FALSE)</f>
        <v>0</v>
      </c>
      <c r="J227" s="3">
        <f>VLOOKUP($B227,'SUBMERSED HABITATS'!$B$127:$I$235,J$1,FALSE)</f>
        <v>0</v>
      </c>
      <c r="K227" s="3">
        <f>VLOOKUP($B227,'SUBMERSED HABITATS'!$B$127:$I$235,K$1,FALSE)</f>
        <v>0</v>
      </c>
      <c r="L227" s="3">
        <f>VLOOKUP($B227,'SUBMERSED HABITATS'!$B$127:$I$235,L$1,FALSE)</f>
        <v>1</v>
      </c>
    </row>
    <row r="228" spans="1:12" ht="15.75" customHeight="1">
      <c r="A228">
        <f t="shared" si="5"/>
        <v>23</v>
      </c>
      <c r="B228" t="str">
        <f>VLOOKUP(A228,ACTIVITIES!$B$2:$C$110,2,FALSE)</f>
        <v>Substation installation</v>
      </c>
      <c r="C228" s="1">
        <v>6</v>
      </c>
      <c r="D228" s="1" t="str">
        <f>VLOOKUP(C228,HABITATS!$F$2:$G$13,2,FALSE)</f>
        <v>HABITATS COMPLEX 6</v>
      </c>
      <c r="E228" s="1" t="str">
        <f t="shared" si="4"/>
        <v>HABITATS COMPLEX 6Substation installation</v>
      </c>
      <c r="F228" s="3">
        <f>VLOOKUP($B228,'HABITATS COMPLEX 6'!$B$127:$I$235,F$1,FALSE)</f>
        <v>0</v>
      </c>
      <c r="G228" s="3">
        <f>VLOOKUP($B228,'HABITATS COMPLEX 6'!$B$127:$I$235,G$1,FALSE)</f>
        <v>0</v>
      </c>
      <c r="H228" s="3">
        <f>VLOOKUP($B228,'HABITATS COMPLEX 6'!$B$127:$I$235,H$1,FALSE)</f>
        <v>0</v>
      </c>
      <c r="I228" s="3">
        <f>VLOOKUP($B228,'HABITATS COMPLEX 6'!$B$127:$I$235,I$1,FALSE)</f>
        <v>0</v>
      </c>
      <c r="J228" s="3">
        <f>VLOOKUP($B228,'HABITATS COMPLEX 6'!$B$127:$I$235,J$1,FALSE)</f>
        <v>0</v>
      </c>
      <c r="K228" s="3">
        <f>VLOOKUP($B228,'HABITATS COMPLEX 6'!$B$127:$I$235,K$1,FALSE)</f>
        <v>0</v>
      </c>
      <c r="L228" s="3" t="str">
        <f>VLOOKUP($B228,'HABITATS COMPLEX 6'!$B$127:$I$235,L$1,FALSE)</f>
        <v/>
      </c>
    </row>
    <row r="229" spans="1:12" ht="15.75" customHeight="1">
      <c r="A229">
        <f t="shared" si="5"/>
        <v>23</v>
      </c>
      <c r="B229" t="str">
        <f>VLOOKUP(A229,ACTIVITIES!$B$2:$C$110,2,FALSE)</f>
        <v>Substation installation</v>
      </c>
      <c r="C229" s="1">
        <v>7</v>
      </c>
      <c r="D229" s="1" t="str">
        <f>VLOOKUP(C229,HABITATS!$F$2:$G$13,2,FALSE)</f>
        <v>HABITATS COMPLEX 7</v>
      </c>
      <c r="E229" s="1" t="str">
        <f t="shared" si="4"/>
        <v>HABITATS COMPLEX 7Substation installation</v>
      </c>
      <c r="F229" s="3">
        <f>VLOOKUP($B229,'HABITATS COMPLEX 7'!$B$127:$I$235,F$1,FALSE)</f>
        <v>0</v>
      </c>
      <c r="G229" s="3">
        <f>VLOOKUP($B229,'HABITATS COMPLEX 7'!$B$127:$I$235,G$1,FALSE)</f>
        <v>0</v>
      </c>
      <c r="H229" s="3">
        <f>VLOOKUP($B229,'HABITATS COMPLEX 7'!$B$127:$I$235,H$1,FALSE)</f>
        <v>0</v>
      </c>
      <c r="I229" s="3">
        <f>VLOOKUP($B229,'HABITATS COMPLEX 7'!$B$127:$I$235,I$1,FALSE)</f>
        <v>0</v>
      </c>
      <c r="J229" s="3">
        <f>VLOOKUP($B229,'HABITATS COMPLEX 7'!$B$127:$I$235,J$1,FALSE)</f>
        <v>0</v>
      </c>
      <c r="K229" s="3">
        <f>VLOOKUP($B229,'HABITATS COMPLEX 7'!$B$127:$I$235,K$1,FALSE)</f>
        <v>0</v>
      </c>
      <c r="L229" s="3" t="str">
        <f>VLOOKUP($B229,'HABITATS COMPLEX 7'!$B$127:$I$235,L$1,FALSE)</f>
        <v/>
      </c>
    </row>
    <row r="230" spans="1:12" ht="15.75" customHeight="1">
      <c r="A230">
        <f t="shared" si="5"/>
        <v>23</v>
      </c>
      <c r="B230" t="str">
        <f>VLOOKUP(A230,ACTIVITIES!$B$2:$C$110,2,FALSE)</f>
        <v>Substation installation</v>
      </c>
      <c r="C230" s="1">
        <v>8</v>
      </c>
      <c r="D230" s="1" t="str">
        <f>VLOOKUP(C230,HABITATS!$F$2:$G$13,2,FALSE)</f>
        <v>HABITATS COMPLEX 8</v>
      </c>
      <c r="E230" s="1" t="str">
        <f t="shared" si="4"/>
        <v>HABITATS COMPLEX 8Substation installation</v>
      </c>
      <c r="F230" s="3">
        <f>VLOOKUP($B230,'HABITATS COMPLEX 8'!$B$127:$I$235,F$1,FALSE)</f>
        <v>0</v>
      </c>
      <c r="G230" s="3">
        <f>VLOOKUP($B230,'HABITATS COMPLEX 8'!$B$127:$I$235,G$1,FALSE)</f>
        <v>0</v>
      </c>
      <c r="H230" s="3">
        <f>VLOOKUP($B230,'HABITATS COMPLEX 8'!$B$127:$I$235,H$1,FALSE)</f>
        <v>0</v>
      </c>
      <c r="I230" s="3">
        <f>VLOOKUP($B230,'HABITATS COMPLEX 8'!$B$127:$I$235,I$1,FALSE)</f>
        <v>0</v>
      </c>
      <c r="J230" s="3">
        <f>VLOOKUP($B230,'HABITATS COMPLEX 8'!$B$127:$I$235,J$1,FALSE)</f>
        <v>0</v>
      </c>
      <c r="K230" s="3">
        <f>VLOOKUP($B230,'HABITATS COMPLEX 8'!$B$127:$I$235,K$1,FALSE)</f>
        <v>0</v>
      </c>
      <c r="L230" s="3" t="str">
        <f>VLOOKUP($B230,'HABITATS COMPLEX 8'!$B$127:$I$235,L$1,FALSE)</f>
        <v/>
      </c>
    </row>
    <row r="231" spans="1:12" ht="15.75" customHeight="1">
      <c r="A231">
        <f t="shared" si="5"/>
        <v>23</v>
      </c>
      <c r="B231" t="str">
        <f>VLOOKUP(A231,ACTIVITIES!$B$2:$C$110,2,FALSE)</f>
        <v>Substation installation</v>
      </c>
      <c r="C231" s="1">
        <v>9</v>
      </c>
      <c r="D231" s="1" t="str">
        <f>VLOOKUP(C231,HABITATS!$F$2:$G$13,2,FALSE)</f>
        <v>HABITATS COMPLEX 9</v>
      </c>
      <c r="E231" s="1" t="str">
        <f t="shared" si="4"/>
        <v>HABITATS COMPLEX 9Substation installation</v>
      </c>
      <c r="F231" s="3">
        <f>VLOOKUP($B231,'HABITATS COMPLEX 9'!$B$127:$I$235,F$1,FALSE)</f>
        <v>0</v>
      </c>
      <c r="G231" s="3">
        <f>VLOOKUP($B231,'HABITATS COMPLEX 9'!$B$127:$I$235,G$1,FALSE)</f>
        <v>0</v>
      </c>
      <c r="H231" s="3">
        <f>VLOOKUP($B231,'HABITATS COMPLEX 9'!$B$127:$I$235,H$1,FALSE)</f>
        <v>0</v>
      </c>
      <c r="I231" s="3">
        <f>VLOOKUP($B231,'HABITATS COMPLEX 9'!$B$127:$I$235,I$1,FALSE)</f>
        <v>0</v>
      </c>
      <c r="J231" s="3">
        <f>VLOOKUP($B231,'HABITATS COMPLEX 9'!$B$127:$I$235,J$1,FALSE)</f>
        <v>0</v>
      </c>
      <c r="K231" s="3">
        <f>VLOOKUP($B231,'HABITATS COMPLEX 9'!$B$127:$I$235,K$1,FALSE)</f>
        <v>0</v>
      </c>
      <c r="L231" s="3" t="str">
        <f>VLOOKUP($B231,'HABITATS COMPLEX 9'!$B$127:$I$235,L$1,FALSE)</f>
        <v/>
      </c>
    </row>
    <row r="232" spans="1:12" ht="15.75" customHeight="1">
      <c r="A232">
        <f t="shared" si="5"/>
        <v>23</v>
      </c>
      <c r="B232" t="str">
        <f>VLOOKUP(A232,ACTIVITIES!$B$2:$C$110,2,FALSE)</f>
        <v>Substation installation</v>
      </c>
      <c r="C232" s="1">
        <v>10</v>
      </c>
      <c r="D232" s="1" t="str">
        <f>VLOOKUP(C232,HABITATS!$F$2:$G$13,2,FALSE)</f>
        <v>HABITATS COMPLEX 10</v>
      </c>
      <c r="E232" s="1" t="str">
        <f t="shared" si="4"/>
        <v>HABITATS COMPLEX 10Substation installation</v>
      </c>
      <c r="F232" s="3">
        <f>VLOOKUP($B232,'HABITATS COMPLEX 10'!$B$127:$I$235,F$1,FALSE)</f>
        <v>0</v>
      </c>
      <c r="G232" s="3">
        <f>VLOOKUP($B232,'HABITATS COMPLEX 10'!$B$127:$I$235,G$1,FALSE)</f>
        <v>0</v>
      </c>
      <c r="H232" s="3">
        <f>VLOOKUP($B232,'HABITATS COMPLEX 10'!$B$127:$I$235,H$1,FALSE)</f>
        <v>0</v>
      </c>
      <c r="I232" s="3">
        <f>VLOOKUP($B232,'HABITATS COMPLEX 10'!$B$127:$I$235,I$1,FALSE)</f>
        <v>0</v>
      </c>
      <c r="J232" s="3">
        <f>VLOOKUP($B232,'HABITATS COMPLEX 10'!$B$127:$I$235,J$1,FALSE)</f>
        <v>0</v>
      </c>
      <c r="K232" s="3">
        <f>VLOOKUP($B232,'HABITATS COMPLEX 10'!$B$127:$I$235,K$1,FALSE)</f>
        <v>0</v>
      </c>
      <c r="L232" s="3" t="str">
        <f>VLOOKUP($B232,'HABITATS COMPLEX 10'!$B$127:$I$235,L$1,FALSE)</f>
        <v/>
      </c>
    </row>
    <row r="233" spans="1:12" ht="15.75" customHeight="1">
      <c r="A233">
        <f t="shared" si="5"/>
        <v>24</v>
      </c>
      <c r="B233" t="str">
        <f>VLOOKUP(A233,ACTIVITIES!$B$2:$C$110,2,FALSE)</f>
        <v>Offshore foundation installation</v>
      </c>
      <c r="C233" s="1">
        <v>1</v>
      </c>
      <c r="D233" s="1" t="str">
        <f>VLOOKUP(C233,HABITATS!$F$2:$G$13,2,FALSE)</f>
        <v>Coastal Uplands</v>
      </c>
      <c r="E233" s="1" t="str">
        <f t="shared" si="4"/>
        <v>Coastal UplandsOffshore foundation installation</v>
      </c>
      <c r="F233" s="3">
        <f>VLOOKUP($B233,'COASTAL UPLANDS'!$B$127:$I$235,F$1,FALSE)</f>
        <v>0</v>
      </c>
      <c r="G233" s="3">
        <f>VLOOKUP($B233,'COASTAL UPLANDS'!$B$127:$I$235,G$1,FALSE)</f>
        <v>0</v>
      </c>
      <c r="H233" s="3">
        <f>VLOOKUP($B233,'COASTAL UPLANDS'!$B$127:$I$235,H$1,FALSE)</f>
        <v>0</v>
      </c>
      <c r="I233" s="3">
        <f>VLOOKUP($B233,'COASTAL UPLANDS'!$B$127:$I$235,I$1,FALSE)</f>
        <v>0</v>
      </c>
      <c r="J233" s="3">
        <f>VLOOKUP($B233,'COASTAL UPLANDS'!$B$127:$I$235,J$1,FALSE)</f>
        <v>0</v>
      </c>
      <c r="K233" s="3">
        <f>VLOOKUP($B233,'COASTAL UPLANDS'!$B$127:$I$235,K$1,FALSE)</f>
        <v>0</v>
      </c>
      <c r="L233" s="3">
        <f>VLOOKUP($B233,'COASTAL UPLANDS'!$B$127:$I$235,L$1,FALSE)</f>
        <v>0</v>
      </c>
    </row>
    <row r="234" spans="1:12" ht="15.75" customHeight="1">
      <c r="A234">
        <f t="shared" si="5"/>
        <v>24</v>
      </c>
      <c r="B234" t="str">
        <f>VLOOKUP(A234,ACTIVITIES!$B$2:$C$110,2,FALSE)</f>
        <v>Offshore foundation installation</v>
      </c>
      <c r="C234" s="1">
        <v>2</v>
      </c>
      <c r="D234" s="1" t="str">
        <f>VLOOKUP(C234,HABITATS!$F$2:$G$13,2,FALSE)</f>
        <v>Beaches &amp; Dunes</v>
      </c>
      <c r="E234" s="1" t="str">
        <f t="shared" si="4"/>
        <v>Beaches &amp; DunesOffshore foundation installation</v>
      </c>
      <c r="F234" s="3">
        <f>VLOOKUP($B234,'BEACHES &amp; DUNES'!$B$127:$I$235,F$1,FALSE)</f>
        <v>0</v>
      </c>
      <c r="G234" s="3">
        <f>VLOOKUP($B234,'BEACHES &amp; DUNES'!$B$127:$I$235,G$1,FALSE)</f>
        <v>0</v>
      </c>
      <c r="H234" s="3">
        <f>VLOOKUP($B234,'BEACHES &amp; DUNES'!$B$127:$I$235,H$1,FALSE)</f>
        <v>0</v>
      </c>
      <c r="I234" s="3">
        <f>VLOOKUP($B234,'BEACHES &amp; DUNES'!$B$127:$I$235,I$1,FALSE)</f>
        <v>0</v>
      </c>
      <c r="J234" s="3">
        <f>VLOOKUP($B234,'BEACHES &amp; DUNES'!$B$127:$I$235,J$1,FALSE)</f>
        <v>0</v>
      </c>
      <c r="K234" s="3">
        <f>VLOOKUP($B234,'BEACHES &amp; DUNES'!$B$127:$I$235,K$1,FALSE)</f>
        <v>0</v>
      </c>
      <c r="L234" s="3">
        <f>VLOOKUP($B234,'BEACHES &amp; DUNES'!$B$127:$I$235,L$1,FALSE)</f>
        <v>0</v>
      </c>
    </row>
    <row r="235" spans="1:12" ht="15.75" customHeight="1">
      <c r="A235">
        <f t="shared" si="5"/>
        <v>24</v>
      </c>
      <c r="B235" t="str">
        <f>VLOOKUP(A235,ACTIVITIES!$B$2:$C$110,2,FALSE)</f>
        <v>Offshore foundation installation</v>
      </c>
      <c r="C235" s="1">
        <v>3</v>
      </c>
      <c r="D235" s="1" t="str">
        <f>VLOOKUP(C235,HABITATS!$F$2:$G$13,2,FALSE)</f>
        <v>Tidal flats &amp; Rocky Intertidal</v>
      </c>
      <c r="E235" s="1" t="str">
        <f t="shared" si="4"/>
        <v>Tidal flats &amp; Rocky IntertidalOffshore foundation installation</v>
      </c>
      <c r="F235" s="3">
        <f>VLOOKUP($B235,'TIDAL FLATS &amp; ROCKY INTERTIDAL'!$B$127:$I$235,F$1,FALSE)</f>
        <v>0</v>
      </c>
      <c r="G235" s="3">
        <f>VLOOKUP($B235,'TIDAL FLATS &amp; ROCKY INTERTIDAL'!$B$127:$I$235,G$1,FALSE)</f>
        <v>0</v>
      </c>
      <c r="H235" s="3">
        <f>VLOOKUP($B235,'TIDAL FLATS &amp; ROCKY INTERTIDAL'!$B$127:$I$235,H$1,FALSE)</f>
        <v>0</v>
      </c>
      <c r="I235" s="3">
        <f>VLOOKUP($B235,'TIDAL FLATS &amp; ROCKY INTERTIDAL'!$B$127:$I$235,I$1,FALSE)</f>
        <v>0</v>
      </c>
      <c r="J235" s="3">
        <f>VLOOKUP($B235,'TIDAL FLATS &amp; ROCKY INTERTIDAL'!$B$127:$I$235,J$1,FALSE)</f>
        <v>0</v>
      </c>
      <c r="K235" s="3">
        <f>VLOOKUP($B235,'TIDAL FLATS &amp; ROCKY INTERTIDAL'!$B$127:$I$235,K$1,FALSE)</f>
        <v>0</v>
      </c>
      <c r="L235" s="3">
        <f>VLOOKUP($B235,'TIDAL FLATS &amp; ROCKY INTERTIDAL'!$B$127:$I$235,L$1,FALSE)</f>
        <v>0</v>
      </c>
    </row>
    <row r="236" spans="1:12" ht="15.75" customHeight="1">
      <c r="A236">
        <f t="shared" si="5"/>
        <v>24</v>
      </c>
      <c r="B236" t="str">
        <f>VLOOKUP(A236,ACTIVITIES!$B$2:$C$110,2,FALSE)</f>
        <v>Offshore foundation installation</v>
      </c>
      <c r="C236" s="1">
        <v>4</v>
      </c>
      <c r="D236" s="1" t="str">
        <f>VLOOKUP(C236,HABITATS!$F$2:$G$13,2,FALSE)</f>
        <v>Marshes</v>
      </c>
      <c r="E236" s="1" t="str">
        <f t="shared" si="4"/>
        <v>MarshesOffshore foundation installation</v>
      </c>
      <c r="F236" s="3">
        <f>VLOOKUP($B236,MARSHES!$B$127:$I$235,F$1,FALSE)</f>
        <v>0</v>
      </c>
      <c r="G236" s="3">
        <f>VLOOKUP($B236,MARSHES!$B$127:$I$235,G$1,FALSE)</f>
        <v>0</v>
      </c>
      <c r="H236" s="3">
        <f>VLOOKUP($B236,MARSHES!$B$127:$I$235,H$1,FALSE)</f>
        <v>0</v>
      </c>
      <c r="I236" s="3">
        <f>VLOOKUP($B236,MARSHES!$B$127:$I$235,I$1,FALSE)</f>
        <v>0</v>
      </c>
      <c r="J236" s="3">
        <f>VLOOKUP($B236,MARSHES!$B$127:$I$235,J$1,FALSE)</f>
        <v>0</v>
      </c>
      <c r="K236" s="3">
        <f>VLOOKUP($B236,MARSHES!$B$127:$I$235,K$1,FALSE)</f>
        <v>0</v>
      </c>
      <c r="L236" s="3">
        <f>VLOOKUP($B236,MARSHES!$B$127:$I$235,L$1,FALSE)</f>
        <v>0</v>
      </c>
    </row>
    <row r="237" spans="1:12" ht="15.75" customHeight="1">
      <c r="A237">
        <f t="shared" si="5"/>
        <v>24</v>
      </c>
      <c r="B237" t="str">
        <f>VLOOKUP(A237,ACTIVITIES!$B$2:$C$110,2,FALSE)</f>
        <v>Offshore foundation installation</v>
      </c>
      <c r="C237" s="1">
        <v>5</v>
      </c>
      <c r="D237" s="1" t="str">
        <f>VLOOKUP(C237,HABITATS!$F$2:$G$13,2,FALSE)</f>
        <v>Submersed Habitats</v>
      </c>
      <c r="E237" s="1" t="str">
        <f t="shared" si="4"/>
        <v>Submersed HabitatsOffshore foundation installation</v>
      </c>
      <c r="F237" s="3">
        <f>VLOOKUP($B237,'SUBMERSED HABITATS'!$B$127:$I$235,F$1,FALSE)</f>
        <v>1</v>
      </c>
      <c r="G237" s="3">
        <f>VLOOKUP($B237,'SUBMERSED HABITATS'!$B$127:$I$235,G$1,FALSE)</f>
        <v>1</v>
      </c>
      <c r="H237" s="3">
        <f>VLOOKUP($B237,'SUBMERSED HABITATS'!$B$127:$I$235,H$1,FALSE)</f>
        <v>0</v>
      </c>
      <c r="I237" s="3">
        <f>VLOOKUP($B237,'SUBMERSED HABITATS'!$B$127:$I$235,I$1,FALSE)</f>
        <v>0</v>
      </c>
      <c r="J237" s="3">
        <f>VLOOKUP($B237,'SUBMERSED HABITATS'!$B$127:$I$235,J$1,FALSE)</f>
        <v>0</v>
      </c>
      <c r="K237" s="3">
        <f>VLOOKUP($B237,'SUBMERSED HABITATS'!$B$127:$I$235,K$1,FALSE)</f>
        <v>0</v>
      </c>
      <c r="L237" s="3">
        <f>VLOOKUP($B237,'SUBMERSED HABITATS'!$B$127:$I$235,L$1,FALSE)</f>
        <v>1</v>
      </c>
    </row>
    <row r="238" spans="1:12" ht="15.75" customHeight="1">
      <c r="A238">
        <f t="shared" si="5"/>
        <v>24</v>
      </c>
      <c r="B238" t="str">
        <f>VLOOKUP(A238,ACTIVITIES!$B$2:$C$110,2,FALSE)</f>
        <v>Offshore foundation installation</v>
      </c>
      <c r="C238" s="1">
        <v>6</v>
      </c>
      <c r="D238" s="1" t="str">
        <f>VLOOKUP(C238,HABITATS!$F$2:$G$13,2,FALSE)</f>
        <v>HABITATS COMPLEX 6</v>
      </c>
      <c r="E238" s="1" t="str">
        <f t="shared" si="4"/>
        <v>HABITATS COMPLEX 6Offshore foundation installation</v>
      </c>
      <c r="F238" s="3">
        <f>VLOOKUP($B238,'HABITATS COMPLEX 6'!$B$127:$I$235,F$1,FALSE)</f>
        <v>0</v>
      </c>
      <c r="G238" s="3">
        <f>VLOOKUP($B238,'HABITATS COMPLEX 6'!$B$127:$I$235,G$1,FALSE)</f>
        <v>0</v>
      </c>
      <c r="H238" s="3">
        <f>VLOOKUP($B238,'HABITATS COMPLEX 6'!$B$127:$I$235,H$1,FALSE)</f>
        <v>0</v>
      </c>
      <c r="I238" s="3">
        <f>VLOOKUP($B238,'HABITATS COMPLEX 6'!$B$127:$I$235,I$1,FALSE)</f>
        <v>0</v>
      </c>
      <c r="J238" s="3">
        <f>VLOOKUP($B238,'HABITATS COMPLEX 6'!$B$127:$I$235,J$1,FALSE)</f>
        <v>0</v>
      </c>
      <c r="K238" s="3">
        <f>VLOOKUP($B238,'HABITATS COMPLEX 6'!$B$127:$I$235,K$1,FALSE)</f>
        <v>0</v>
      </c>
      <c r="L238" s="3" t="str">
        <f>VLOOKUP($B238,'HABITATS COMPLEX 6'!$B$127:$I$235,L$1,FALSE)</f>
        <v/>
      </c>
    </row>
    <row r="239" spans="1:12" ht="15.75" customHeight="1">
      <c r="A239">
        <f t="shared" si="5"/>
        <v>24</v>
      </c>
      <c r="B239" t="str">
        <f>VLOOKUP(A239,ACTIVITIES!$B$2:$C$110,2,FALSE)</f>
        <v>Offshore foundation installation</v>
      </c>
      <c r="C239" s="1">
        <v>7</v>
      </c>
      <c r="D239" s="1" t="str">
        <f>VLOOKUP(C239,HABITATS!$F$2:$G$13,2,FALSE)</f>
        <v>HABITATS COMPLEX 7</v>
      </c>
      <c r="E239" s="1" t="str">
        <f t="shared" si="4"/>
        <v>HABITATS COMPLEX 7Offshore foundation installation</v>
      </c>
      <c r="F239" s="3">
        <f>VLOOKUP($B239,'HABITATS COMPLEX 7'!$B$127:$I$235,F$1,FALSE)</f>
        <v>0</v>
      </c>
      <c r="G239" s="3">
        <f>VLOOKUP($B239,'HABITATS COMPLEX 7'!$B$127:$I$235,G$1,FALSE)</f>
        <v>0</v>
      </c>
      <c r="H239" s="3">
        <f>VLOOKUP($B239,'HABITATS COMPLEX 7'!$B$127:$I$235,H$1,FALSE)</f>
        <v>0</v>
      </c>
      <c r="I239" s="3">
        <f>VLOOKUP($B239,'HABITATS COMPLEX 7'!$B$127:$I$235,I$1,FALSE)</f>
        <v>0</v>
      </c>
      <c r="J239" s="3">
        <f>VLOOKUP($B239,'HABITATS COMPLEX 7'!$B$127:$I$235,J$1,FALSE)</f>
        <v>0</v>
      </c>
      <c r="K239" s="3">
        <f>VLOOKUP($B239,'HABITATS COMPLEX 7'!$B$127:$I$235,K$1,FALSE)</f>
        <v>0</v>
      </c>
      <c r="L239" s="3" t="str">
        <f>VLOOKUP($B239,'HABITATS COMPLEX 7'!$B$127:$I$235,L$1,FALSE)</f>
        <v/>
      </c>
    </row>
    <row r="240" spans="1:12" ht="15.75" customHeight="1">
      <c r="A240">
        <f t="shared" si="5"/>
        <v>24</v>
      </c>
      <c r="B240" t="str">
        <f>VLOOKUP(A240,ACTIVITIES!$B$2:$C$110,2,FALSE)</f>
        <v>Offshore foundation installation</v>
      </c>
      <c r="C240" s="1">
        <v>8</v>
      </c>
      <c r="D240" s="1" t="str">
        <f>VLOOKUP(C240,HABITATS!$F$2:$G$13,2,FALSE)</f>
        <v>HABITATS COMPLEX 8</v>
      </c>
      <c r="E240" s="1" t="str">
        <f t="shared" si="4"/>
        <v>HABITATS COMPLEX 8Offshore foundation installation</v>
      </c>
      <c r="F240" s="3">
        <f>VLOOKUP($B240,'HABITATS COMPLEX 8'!$B$127:$I$235,F$1,FALSE)</f>
        <v>0</v>
      </c>
      <c r="G240" s="3">
        <f>VLOOKUP($B240,'HABITATS COMPLEX 8'!$B$127:$I$235,G$1,FALSE)</f>
        <v>0</v>
      </c>
      <c r="H240" s="3">
        <f>VLOOKUP($B240,'HABITATS COMPLEX 8'!$B$127:$I$235,H$1,FALSE)</f>
        <v>0</v>
      </c>
      <c r="I240" s="3">
        <f>VLOOKUP($B240,'HABITATS COMPLEX 8'!$B$127:$I$235,I$1,FALSE)</f>
        <v>0</v>
      </c>
      <c r="J240" s="3">
        <f>VLOOKUP($B240,'HABITATS COMPLEX 8'!$B$127:$I$235,J$1,FALSE)</f>
        <v>0</v>
      </c>
      <c r="K240" s="3">
        <f>VLOOKUP($B240,'HABITATS COMPLEX 8'!$B$127:$I$235,K$1,FALSE)</f>
        <v>0</v>
      </c>
      <c r="L240" s="3" t="str">
        <f>VLOOKUP($B240,'HABITATS COMPLEX 8'!$B$127:$I$235,L$1,FALSE)</f>
        <v/>
      </c>
    </row>
    <row r="241" spans="1:12" ht="15.75" customHeight="1">
      <c r="A241">
        <f t="shared" si="5"/>
        <v>24</v>
      </c>
      <c r="B241" t="str">
        <f>VLOOKUP(A241,ACTIVITIES!$B$2:$C$110,2,FALSE)</f>
        <v>Offshore foundation installation</v>
      </c>
      <c r="C241" s="1">
        <v>9</v>
      </c>
      <c r="D241" s="1" t="str">
        <f>VLOOKUP(C241,HABITATS!$F$2:$G$13,2,FALSE)</f>
        <v>HABITATS COMPLEX 9</v>
      </c>
      <c r="E241" s="1" t="str">
        <f t="shared" si="4"/>
        <v>HABITATS COMPLEX 9Offshore foundation installation</v>
      </c>
      <c r="F241" s="3">
        <f>VLOOKUP($B241,'HABITATS COMPLEX 9'!$B$127:$I$235,F$1,FALSE)</f>
        <v>0</v>
      </c>
      <c r="G241" s="3">
        <f>VLOOKUP($B241,'HABITATS COMPLEX 9'!$B$127:$I$235,G$1,FALSE)</f>
        <v>0</v>
      </c>
      <c r="H241" s="3">
        <f>VLOOKUP($B241,'HABITATS COMPLEX 9'!$B$127:$I$235,H$1,FALSE)</f>
        <v>0</v>
      </c>
      <c r="I241" s="3">
        <f>VLOOKUP($B241,'HABITATS COMPLEX 9'!$B$127:$I$235,I$1,FALSE)</f>
        <v>0</v>
      </c>
      <c r="J241" s="3">
        <f>VLOOKUP($B241,'HABITATS COMPLEX 9'!$B$127:$I$235,J$1,FALSE)</f>
        <v>0</v>
      </c>
      <c r="K241" s="3">
        <f>VLOOKUP($B241,'HABITATS COMPLEX 9'!$B$127:$I$235,K$1,FALSE)</f>
        <v>0</v>
      </c>
      <c r="L241" s="3" t="str">
        <f>VLOOKUP($B241,'HABITATS COMPLEX 9'!$B$127:$I$235,L$1,FALSE)</f>
        <v/>
      </c>
    </row>
    <row r="242" spans="1:12" ht="15.75" customHeight="1">
      <c r="A242">
        <f t="shared" si="5"/>
        <v>24</v>
      </c>
      <c r="B242" t="str">
        <f>VLOOKUP(A242,ACTIVITIES!$B$2:$C$110,2,FALSE)</f>
        <v>Offshore foundation installation</v>
      </c>
      <c r="C242" s="1">
        <v>10</v>
      </c>
      <c r="D242" s="1" t="str">
        <f>VLOOKUP(C242,HABITATS!$F$2:$G$13,2,FALSE)</f>
        <v>HABITATS COMPLEX 10</v>
      </c>
      <c r="E242" s="1" t="str">
        <f t="shared" si="4"/>
        <v>HABITATS COMPLEX 10Offshore foundation installation</v>
      </c>
      <c r="F242" s="3">
        <f>VLOOKUP($B242,'HABITATS COMPLEX 10'!$B$127:$I$235,F$1,FALSE)</f>
        <v>0</v>
      </c>
      <c r="G242" s="3">
        <f>VLOOKUP($B242,'HABITATS COMPLEX 10'!$B$127:$I$235,G$1,FALSE)</f>
        <v>0</v>
      </c>
      <c r="H242" s="3">
        <f>VLOOKUP($B242,'HABITATS COMPLEX 10'!$B$127:$I$235,H$1,FALSE)</f>
        <v>0</v>
      </c>
      <c r="I242" s="3">
        <f>VLOOKUP($B242,'HABITATS COMPLEX 10'!$B$127:$I$235,I$1,FALSE)</f>
        <v>0</v>
      </c>
      <c r="J242" s="3">
        <f>VLOOKUP($B242,'HABITATS COMPLEX 10'!$B$127:$I$235,J$1,FALSE)</f>
        <v>0</v>
      </c>
      <c r="K242" s="3">
        <f>VLOOKUP($B242,'HABITATS COMPLEX 10'!$B$127:$I$235,K$1,FALSE)</f>
        <v>0</v>
      </c>
      <c r="L242" s="3" t="str">
        <f>VLOOKUP($B242,'HABITATS COMPLEX 10'!$B$127:$I$235,L$1,FALSE)</f>
        <v/>
      </c>
    </row>
    <row r="243" spans="1:12" ht="15.75" customHeight="1">
      <c r="A243">
        <f t="shared" si="5"/>
        <v>25</v>
      </c>
      <c r="B243" t="str">
        <f>VLOOKUP(A243,ACTIVITIES!$B$2:$C$110,2,FALSE)</f>
        <v xml:space="preserve">Offshore pile driving </v>
      </c>
      <c r="C243" s="1">
        <v>1</v>
      </c>
      <c r="D243" s="1" t="str">
        <f>VLOOKUP(C243,HABITATS!$F$2:$G$13,2,FALSE)</f>
        <v>Coastal Uplands</v>
      </c>
      <c r="E243" s="1" t="str">
        <f t="shared" si="4"/>
        <v xml:space="preserve">Coastal UplandsOffshore pile driving </v>
      </c>
      <c r="F243" s="3">
        <f>VLOOKUP($B243,'COASTAL UPLANDS'!$B$127:$I$235,F$1,FALSE)</f>
        <v>0</v>
      </c>
      <c r="G243" s="3">
        <f>VLOOKUP($B243,'COASTAL UPLANDS'!$B$127:$I$235,G$1,FALSE)</f>
        <v>0</v>
      </c>
      <c r="H243" s="3">
        <f>VLOOKUP($B243,'COASTAL UPLANDS'!$B$127:$I$235,H$1,FALSE)</f>
        <v>0</v>
      </c>
      <c r="I243" s="3">
        <f>VLOOKUP($B243,'COASTAL UPLANDS'!$B$127:$I$235,I$1,FALSE)</f>
        <v>0</v>
      </c>
      <c r="J243" s="3">
        <f>VLOOKUP($B243,'COASTAL UPLANDS'!$B$127:$I$235,J$1,FALSE)</f>
        <v>0</v>
      </c>
      <c r="K243" s="3">
        <f>VLOOKUP($B243,'COASTAL UPLANDS'!$B$127:$I$235,K$1,FALSE)</f>
        <v>0</v>
      </c>
      <c r="L243" s="3">
        <f>VLOOKUP($B243,'COASTAL UPLANDS'!$B$127:$I$235,L$1,FALSE)</f>
        <v>0</v>
      </c>
    </row>
    <row r="244" spans="1:12" ht="15.75" customHeight="1">
      <c r="A244">
        <f t="shared" si="5"/>
        <v>25</v>
      </c>
      <c r="B244" t="str">
        <f>VLOOKUP(A244,ACTIVITIES!$B$2:$C$110,2,FALSE)</f>
        <v xml:space="preserve">Offshore pile driving </v>
      </c>
      <c r="C244" s="1">
        <v>2</v>
      </c>
      <c r="D244" s="1" t="str">
        <f>VLOOKUP(C244,HABITATS!$F$2:$G$13,2,FALSE)</f>
        <v>Beaches &amp; Dunes</v>
      </c>
      <c r="E244" s="1" t="str">
        <f t="shared" si="4"/>
        <v xml:space="preserve">Beaches &amp; DunesOffshore pile driving </v>
      </c>
      <c r="F244" s="3">
        <f>VLOOKUP($B244,'BEACHES &amp; DUNES'!$B$127:$I$235,F$1,FALSE)</f>
        <v>0</v>
      </c>
      <c r="G244" s="3">
        <f>VLOOKUP($B244,'BEACHES &amp; DUNES'!$B$127:$I$235,G$1,FALSE)</f>
        <v>0</v>
      </c>
      <c r="H244" s="3">
        <f>VLOOKUP($B244,'BEACHES &amp; DUNES'!$B$127:$I$235,H$1,FALSE)</f>
        <v>0</v>
      </c>
      <c r="I244" s="3">
        <f>VLOOKUP($B244,'BEACHES &amp; DUNES'!$B$127:$I$235,I$1,FALSE)</f>
        <v>0</v>
      </c>
      <c r="J244" s="3">
        <f>VLOOKUP($B244,'BEACHES &amp; DUNES'!$B$127:$I$235,J$1,FALSE)</f>
        <v>0</v>
      </c>
      <c r="K244" s="3">
        <f>VLOOKUP($B244,'BEACHES &amp; DUNES'!$B$127:$I$235,K$1,FALSE)</f>
        <v>0</v>
      </c>
      <c r="L244" s="3">
        <f>VLOOKUP($B244,'BEACHES &amp; DUNES'!$B$127:$I$235,L$1,FALSE)</f>
        <v>0</v>
      </c>
    </row>
    <row r="245" spans="1:12" ht="15.75" customHeight="1">
      <c r="A245">
        <f t="shared" si="5"/>
        <v>25</v>
      </c>
      <c r="B245" t="str">
        <f>VLOOKUP(A245,ACTIVITIES!$B$2:$C$110,2,FALSE)</f>
        <v xml:space="preserve">Offshore pile driving </v>
      </c>
      <c r="C245" s="1">
        <v>3</v>
      </c>
      <c r="D245" s="1" t="str">
        <f>VLOOKUP(C245,HABITATS!$F$2:$G$13,2,FALSE)</f>
        <v>Tidal flats &amp; Rocky Intertidal</v>
      </c>
      <c r="E245" s="1" t="str">
        <f t="shared" ref="E245:E308" si="6">D245&amp;B245</f>
        <v xml:space="preserve">Tidal flats &amp; Rocky IntertidalOffshore pile driving </v>
      </c>
      <c r="F245" s="3">
        <f>VLOOKUP($B245,'TIDAL FLATS &amp; ROCKY INTERTIDAL'!$B$127:$I$235,F$1,FALSE)</f>
        <v>0</v>
      </c>
      <c r="G245" s="3">
        <f>VLOOKUP($B245,'TIDAL FLATS &amp; ROCKY INTERTIDAL'!$B$127:$I$235,G$1,FALSE)</f>
        <v>0</v>
      </c>
      <c r="H245" s="3">
        <f>VLOOKUP($B245,'TIDAL FLATS &amp; ROCKY INTERTIDAL'!$B$127:$I$235,H$1,FALSE)</f>
        <v>0</v>
      </c>
      <c r="I245" s="3">
        <f>VLOOKUP($B245,'TIDAL FLATS &amp; ROCKY INTERTIDAL'!$B$127:$I$235,I$1,FALSE)</f>
        <v>0</v>
      </c>
      <c r="J245" s="3">
        <f>VLOOKUP($B245,'TIDAL FLATS &amp; ROCKY INTERTIDAL'!$B$127:$I$235,J$1,FALSE)</f>
        <v>0</v>
      </c>
      <c r="K245" s="3">
        <f>VLOOKUP($B245,'TIDAL FLATS &amp; ROCKY INTERTIDAL'!$B$127:$I$235,K$1,FALSE)</f>
        <v>0</v>
      </c>
      <c r="L245" s="3">
        <f>VLOOKUP($B245,'TIDAL FLATS &amp; ROCKY INTERTIDAL'!$B$127:$I$235,L$1,FALSE)</f>
        <v>0</v>
      </c>
    </row>
    <row r="246" spans="1:12" ht="15.75" customHeight="1">
      <c r="A246">
        <f t="shared" si="5"/>
        <v>25</v>
      </c>
      <c r="B246" t="str">
        <f>VLOOKUP(A246,ACTIVITIES!$B$2:$C$110,2,FALSE)</f>
        <v xml:space="preserve">Offshore pile driving </v>
      </c>
      <c r="C246" s="1">
        <v>4</v>
      </c>
      <c r="D246" s="1" t="str">
        <f>VLOOKUP(C246,HABITATS!$F$2:$G$13,2,FALSE)</f>
        <v>Marshes</v>
      </c>
      <c r="E246" s="1" t="str">
        <f t="shared" si="6"/>
        <v xml:space="preserve">MarshesOffshore pile driving </v>
      </c>
      <c r="F246" s="3">
        <f>VLOOKUP($B246,MARSHES!$B$127:$I$235,F$1,FALSE)</f>
        <v>0</v>
      </c>
      <c r="G246" s="3">
        <f>VLOOKUP($B246,MARSHES!$B$127:$I$235,G$1,FALSE)</f>
        <v>0</v>
      </c>
      <c r="H246" s="3">
        <f>VLOOKUP($B246,MARSHES!$B$127:$I$235,H$1,FALSE)</f>
        <v>0</v>
      </c>
      <c r="I246" s="3">
        <f>VLOOKUP($B246,MARSHES!$B$127:$I$235,I$1,FALSE)</f>
        <v>0</v>
      </c>
      <c r="J246" s="3">
        <f>VLOOKUP($B246,MARSHES!$B$127:$I$235,J$1,FALSE)</f>
        <v>0</v>
      </c>
      <c r="K246" s="3">
        <f>VLOOKUP($B246,MARSHES!$B$127:$I$235,K$1,FALSE)</f>
        <v>0</v>
      </c>
      <c r="L246" s="3">
        <f>VLOOKUP($B246,MARSHES!$B$127:$I$235,L$1,FALSE)</f>
        <v>0</v>
      </c>
    </row>
    <row r="247" spans="1:12" ht="15.75" customHeight="1">
      <c r="A247">
        <f t="shared" si="5"/>
        <v>25</v>
      </c>
      <c r="B247" t="str">
        <f>VLOOKUP(A247,ACTIVITIES!$B$2:$C$110,2,FALSE)</f>
        <v xml:space="preserve">Offshore pile driving </v>
      </c>
      <c r="C247" s="1">
        <v>5</v>
      </c>
      <c r="D247" s="1" t="str">
        <f>VLOOKUP(C247,HABITATS!$F$2:$G$13,2,FALSE)</f>
        <v>Submersed Habitats</v>
      </c>
      <c r="E247" s="1" t="str">
        <f t="shared" si="6"/>
        <v xml:space="preserve">Submersed HabitatsOffshore pile driving </v>
      </c>
      <c r="F247" s="3">
        <f>VLOOKUP($B247,'SUBMERSED HABITATS'!$B$127:$I$235,F$1,FALSE)</f>
        <v>1</v>
      </c>
      <c r="G247" s="3">
        <f>VLOOKUP($B247,'SUBMERSED HABITATS'!$B$127:$I$235,G$1,FALSE)</f>
        <v>1</v>
      </c>
      <c r="H247" s="3">
        <f>VLOOKUP($B247,'SUBMERSED HABITATS'!$B$127:$I$235,H$1,FALSE)</f>
        <v>0</v>
      </c>
      <c r="I247" s="3">
        <f>VLOOKUP($B247,'SUBMERSED HABITATS'!$B$127:$I$235,I$1,FALSE)</f>
        <v>0</v>
      </c>
      <c r="J247" s="3">
        <f>VLOOKUP($B247,'SUBMERSED HABITATS'!$B$127:$I$235,J$1,FALSE)</f>
        <v>0</v>
      </c>
      <c r="K247" s="3">
        <f>VLOOKUP($B247,'SUBMERSED HABITATS'!$B$127:$I$235,K$1,FALSE)</f>
        <v>0</v>
      </c>
      <c r="L247" s="3">
        <f>VLOOKUP($B247,'SUBMERSED HABITATS'!$B$127:$I$235,L$1,FALSE)</f>
        <v>1</v>
      </c>
    </row>
    <row r="248" spans="1:12" ht="15.75" customHeight="1">
      <c r="A248">
        <f t="shared" si="5"/>
        <v>25</v>
      </c>
      <c r="B248" t="str">
        <f>VLOOKUP(A248,ACTIVITIES!$B$2:$C$110,2,FALSE)</f>
        <v xml:space="preserve">Offshore pile driving </v>
      </c>
      <c r="C248" s="1">
        <v>6</v>
      </c>
      <c r="D248" s="1" t="str">
        <f>VLOOKUP(C248,HABITATS!$F$2:$G$13,2,FALSE)</f>
        <v>HABITATS COMPLEX 6</v>
      </c>
      <c r="E248" s="1" t="str">
        <f t="shared" si="6"/>
        <v xml:space="preserve">HABITATS COMPLEX 6Offshore pile driving </v>
      </c>
      <c r="F248" s="3">
        <f>VLOOKUP($B248,'HABITATS COMPLEX 6'!$B$127:$I$235,F$1,FALSE)</f>
        <v>0</v>
      </c>
      <c r="G248" s="3">
        <f>VLOOKUP($B248,'HABITATS COMPLEX 6'!$B$127:$I$235,G$1,FALSE)</f>
        <v>0</v>
      </c>
      <c r="H248" s="3">
        <f>VLOOKUP($B248,'HABITATS COMPLEX 6'!$B$127:$I$235,H$1,FALSE)</f>
        <v>0</v>
      </c>
      <c r="I248" s="3">
        <f>VLOOKUP($B248,'HABITATS COMPLEX 6'!$B$127:$I$235,I$1,FALSE)</f>
        <v>0</v>
      </c>
      <c r="J248" s="3">
        <f>VLOOKUP($B248,'HABITATS COMPLEX 6'!$B$127:$I$235,J$1,FALSE)</f>
        <v>0</v>
      </c>
      <c r="K248" s="3">
        <f>VLOOKUP($B248,'HABITATS COMPLEX 6'!$B$127:$I$235,K$1,FALSE)</f>
        <v>0</v>
      </c>
      <c r="L248" s="3" t="str">
        <f>VLOOKUP($B248,'HABITATS COMPLEX 6'!$B$127:$I$235,L$1,FALSE)</f>
        <v/>
      </c>
    </row>
    <row r="249" spans="1:12" ht="15.75" customHeight="1">
      <c r="A249">
        <f t="shared" si="5"/>
        <v>25</v>
      </c>
      <c r="B249" t="str">
        <f>VLOOKUP(A249,ACTIVITIES!$B$2:$C$110,2,FALSE)</f>
        <v xml:space="preserve">Offshore pile driving </v>
      </c>
      <c r="C249" s="1">
        <v>7</v>
      </c>
      <c r="D249" s="1" t="str">
        <f>VLOOKUP(C249,HABITATS!$F$2:$G$13,2,FALSE)</f>
        <v>HABITATS COMPLEX 7</v>
      </c>
      <c r="E249" s="1" t="str">
        <f t="shared" si="6"/>
        <v xml:space="preserve">HABITATS COMPLEX 7Offshore pile driving </v>
      </c>
      <c r="F249" s="3">
        <f>VLOOKUP($B249,'HABITATS COMPLEX 7'!$B$127:$I$235,F$1,FALSE)</f>
        <v>0</v>
      </c>
      <c r="G249" s="3">
        <f>VLOOKUP($B249,'HABITATS COMPLEX 7'!$B$127:$I$235,G$1,FALSE)</f>
        <v>0</v>
      </c>
      <c r="H249" s="3">
        <f>VLOOKUP($B249,'HABITATS COMPLEX 7'!$B$127:$I$235,H$1,FALSE)</f>
        <v>0</v>
      </c>
      <c r="I249" s="3">
        <f>VLOOKUP($B249,'HABITATS COMPLEX 7'!$B$127:$I$235,I$1,FALSE)</f>
        <v>0</v>
      </c>
      <c r="J249" s="3">
        <f>VLOOKUP($B249,'HABITATS COMPLEX 7'!$B$127:$I$235,J$1,FALSE)</f>
        <v>0</v>
      </c>
      <c r="K249" s="3">
        <f>VLOOKUP($B249,'HABITATS COMPLEX 7'!$B$127:$I$235,K$1,FALSE)</f>
        <v>0</v>
      </c>
      <c r="L249" s="3" t="str">
        <f>VLOOKUP($B249,'HABITATS COMPLEX 7'!$B$127:$I$235,L$1,FALSE)</f>
        <v/>
      </c>
    </row>
    <row r="250" spans="1:12" ht="15.75" customHeight="1">
      <c r="A250">
        <f t="shared" si="5"/>
        <v>25</v>
      </c>
      <c r="B250" t="str">
        <f>VLOOKUP(A250,ACTIVITIES!$B$2:$C$110,2,FALSE)</f>
        <v xml:space="preserve">Offshore pile driving </v>
      </c>
      <c r="C250" s="1">
        <v>8</v>
      </c>
      <c r="D250" s="1" t="str">
        <f>VLOOKUP(C250,HABITATS!$F$2:$G$13,2,FALSE)</f>
        <v>HABITATS COMPLEX 8</v>
      </c>
      <c r="E250" s="1" t="str">
        <f t="shared" si="6"/>
        <v xml:space="preserve">HABITATS COMPLEX 8Offshore pile driving </v>
      </c>
      <c r="F250" s="3">
        <f>VLOOKUP($B250,'HABITATS COMPLEX 8'!$B$127:$I$235,F$1,FALSE)</f>
        <v>0</v>
      </c>
      <c r="G250" s="3">
        <f>VLOOKUP($B250,'HABITATS COMPLEX 8'!$B$127:$I$235,G$1,FALSE)</f>
        <v>0</v>
      </c>
      <c r="H250" s="3">
        <f>VLOOKUP($B250,'HABITATS COMPLEX 8'!$B$127:$I$235,H$1,FALSE)</f>
        <v>0</v>
      </c>
      <c r="I250" s="3">
        <f>VLOOKUP($B250,'HABITATS COMPLEX 8'!$B$127:$I$235,I$1,FALSE)</f>
        <v>0</v>
      </c>
      <c r="J250" s="3">
        <f>VLOOKUP($B250,'HABITATS COMPLEX 8'!$B$127:$I$235,J$1,FALSE)</f>
        <v>0</v>
      </c>
      <c r="K250" s="3">
        <f>VLOOKUP($B250,'HABITATS COMPLEX 8'!$B$127:$I$235,K$1,FALSE)</f>
        <v>0</v>
      </c>
      <c r="L250" s="3" t="str">
        <f>VLOOKUP($B250,'HABITATS COMPLEX 8'!$B$127:$I$235,L$1,FALSE)</f>
        <v/>
      </c>
    </row>
    <row r="251" spans="1:12" ht="15.75" customHeight="1">
      <c r="A251">
        <f t="shared" si="5"/>
        <v>25</v>
      </c>
      <c r="B251" t="str">
        <f>VLOOKUP(A251,ACTIVITIES!$B$2:$C$110,2,FALSE)</f>
        <v xml:space="preserve">Offshore pile driving </v>
      </c>
      <c r="C251" s="1">
        <v>9</v>
      </c>
      <c r="D251" s="1" t="str">
        <f>VLOOKUP(C251,HABITATS!$F$2:$G$13,2,FALSE)</f>
        <v>HABITATS COMPLEX 9</v>
      </c>
      <c r="E251" s="1" t="str">
        <f t="shared" si="6"/>
        <v xml:space="preserve">HABITATS COMPLEX 9Offshore pile driving </v>
      </c>
      <c r="F251" s="3">
        <f>VLOOKUP($B251,'HABITATS COMPLEX 9'!$B$127:$I$235,F$1,FALSE)</f>
        <v>0</v>
      </c>
      <c r="G251" s="3">
        <f>VLOOKUP($B251,'HABITATS COMPLEX 9'!$B$127:$I$235,G$1,FALSE)</f>
        <v>0</v>
      </c>
      <c r="H251" s="3">
        <f>VLOOKUP($B251,'HABITATS COMPLEX 9'!$B$127:$I$235,H$1,FALSE)</f>
        <v>0</v>
      </c>
      <c r="I251" s="3">
        <f>VLOOKUP($B251,'HABITATS COMPLEX 9'!$B$127:$I$235,I$1,FALSE)</f>
        <v>0</v>
      </c>
      <c r="J251" s="3">
        <f>VLOOKUP($B251,'HABITATS COMPLEX 9'!$B$127:$I$235,J$1,FALSE)</f>
        <v>0</v>
      </c>
      <c r="K251" s="3">
        <f>VLOOKUP($B251,'HABITATS COMPLEX 9'!$B$127:$I$235,K$1,FALSE)</f>
        <v>0</v>
      </c>
      <c r="L251" s="3" t="str">
        <f>VLOOKUP($B251,'HABITATS COMPLEX 9'!$B$127:$I$235,L$1,FALSE)</f>
        <v/>
      </c>
    </row>
    <row r="252" spans="1:12" ht="15.75" customHeight="1">
      <c r="A252">
        <f t="shared" si="5"/>
        <v>25</v>
      </c>
      <c r="B252" t="str">
        <f>VLOOKUP(A252,ACTIVITIES!$B$2:$C$110,2,FALSE)</f>
        <v xml:space="preserve">Offshore pile driving </v>
      </c>
      <c r="C252" s="1">
        <v>10</v>
      </c>
      <c r="D252" s="1" t="str">
        <f>VLOOKUP(C252,HABITATS!$F$2:$G$13,2,FALSE)</f>
        <v>HABITATS COMPLEX 10</v>
      </c>
      <c r="E252" s="1" t="str">
        <f t="shared" si="6"/>
        <v xml:space="preserve">HABITATS COMPLEX 10Offshore pile driving </v>
      </c>
      <c r="F252" s="3">
        <f>VLOOKUP($B252,'HABITATS COMPLEX 10'!$B$127:$I$235,F$1,FALSE)</f>
        <v>0</v>
      </c>
      <c r="G252" s="3">
        <f>VLOOKUP($B252,'HABITATS COMPLEX 10'!$B$127:$I$235,G$1,FALSE)</f>
        <v>0</v>
      </c>
      <c r="H252" s="3">
        <f>VLOOKUP($B252,'HABITATS COMPLEX 10'!$B$127:$I$235,H$1,FALSE)</f>
        <v>0</v>
      </c>
      <c r="I252" s="3">
        <f>VLOOKUP($B252,'HABITATS COMPLEX 10'!$B$127:$I$235,I$1,FALSE)</f>
        <v>0</v>
      </c>
      <c r="J252" s="3">
        <f>VLOOKUP($B252,'HABITATS COMPLEX 10'!$B$127:$I$235,J$1,FALSE)</f>
        <v>0</v>
      </c>
      <c r="K252" s="3">
        <f>VLOOKUP($B252,'HABITATS COMPLEX 10'!$B$127:$I$235,K$1,FALSE)</f>
        <v>0</v>
      </c>
      <c r="L252" s="3" t="str">
        <f>VLOOKUP($B252,'HABITATS COMPLEX 10'!$B$127:$I$235,L$1,FALSE)</f>
        <v/>
      </c>
    </row>
    <row r="253" spans="1:12" ht="15.75" customHeight="1">
      <c r="A253">
        <f t="shared" si="5"/>
        <v>26</v>
      </c>
      <c r="B253" t="str">
        <f>VLOOKUP(A253,ACTIVITIES!$B$2:$C$110,2,FALSE)</f>
        <v>Temporary cofferdam for long dist. HDD</v>
      </c>
      <c r="C253" s="1">
        <v>1</v>
      </c>
      <c r="D253" s="1" t="str">
        <f>VLOOKUP(C253,HABITATS!$F$2:$G$13,2,FALSE)</f>
        <v>Coastal Uplands</v>
      </c>
      <c r="E253" s="1" t="str">
        <f t="shared" si="6"/>
        <v>Coastal UplandsTemporary cofferdam for long dist. HDD</v>
      </c>
      <c r="F253" s="3">
        <f>VLOOKUP($B253,'COASTAL UPLANDS'!$B$127:$I$235,F$1,FALSE)</f>
        <v>0</v>
      </c>
      <c r="G253" s="3">
        <f>VLOOKUP($B253,'COASTAL UPLANDS'!$B$127:$I$235,G$1,FALSE)</f>
        <v>0</v>
      </c>
      <c r="H253" s="3">
        <f>VLOOKUP($B253,'COASTAL UPLANDS'!$B$127:$I$235,H$1,FALSE)</f>
        <v>0</v>
      </c>
      <c r="I253" s="3">
        <f>VLOOKUP($B253,'COASTAL UPLANDS'!$B$127:$I$235,I$1,FALSE)</f>
        <v>0</v>
      </c>
      <c r="J253" s="3">
        <f>VLOOKUP($B253,'COASTAL UPLANDS'!$B$127:$I$235,J$1,FALSE)</f>
        <v>0</v>
      </c>
      <c r="K253" s="3">
        <f>VLOOKUP($B253,'COASTAL UPLANDS'!$B$127:$I$235,K$1,FALSE)</f>
        <v>0</v>
      </c>
      <c r="L253" s="3">
        <f>VLOOKUP($B253,'COASTAL UPLANDS'!$B$127:$I$235,L$1,FALSE)</f>
        <v>0</v>
      </c>
    </row>
    <row r="254" spans="1:12" ht="15.75" customHeight="1">
      <c r="A254">
        <f t="shared" si="5"/>
        <v>26</v>
      </c>
      <c r="B254" t="str">
        <f>VLOOKUP(A254,ACTIVITIES!$B$2:$C$110,2,FALSE)</f>
        <v>Temporary cofferdam for long dist. HDD</v>
      </c>
      <c r="C254" s="1">
        <v>2</v>
      </c>
      <c r="D254" s="1" t="str">
        <f>VLOOKUP(C254,HABITATS!$F$2:$G$13,2,FALSE)</f>
        <v>Beaches &amp; Dunes</v>
      </c>
      <c r="E254" s="1" t="str">
        <f t="shared" si="6"/>
        <v>Beaches &amp; DunesTemporary cofferdam for long dist. HDD</v>
      </c>
      <c r="F254" s="3">
        <f>VLOOKUP($B254,'BEACHES &amp; DUNES'!$B$127:$I$235,F$1,FALSE)</f>
        <v>0</v>
      </c>
      <c r="G254" s="3">
        <f>VLOOKUP($B254,'BEACHES &amp; DUNES'!$B$127:$I$235,G$1,FALSE)</f>
        <v>0</v>
      </c>
      <c r="H254" s="3">
        <f>VLOOKUP($B254,'BEACHES &amp; DUNES'!$B$127:$I$235,H$1,FALSE)</f>
        <v>0</v>
      </c>
      <c r="I254" s="3">
        <f>VLOOKUP($B254,'BEACHES &amp; DUNES'!$B$127:$I$235,I$1,FALSE)</f>
        <v>0</v>
      </c>
      <c r="J254" s="3">
        <f>VLOOKUP($B254,'BEACHES &amp; DUNES'!$B$127:$I$235,J$1,FALSE)</f>
        <v>0</v>
      </c>
      <c r="K254" s="3">
        <f>VLOOKUP($B254,'BEACHES &amp; DUNES'!$B$127:$I$235,K$1,FALSE)</f>
        <v>0</v>
      </c>
      <c r="L254" s="3">
        <f>VLOOKUP($B254,'BEACHES &amp; DUNES'!$B$127:$I$235,L$1,FALSE)</f>
        <v>0</v>
      </c>
    </row>
    <row r="255" spans="1:12" ht="15.75" customHeight="1">
      <c r="A255">
        <f t="shared" si="5"/>
        <v>26</v>
      </c>
      <c r="B255" t="str">
        <f>VLOOKUP(A255,ACTIVITIES!$B$2:$C$110,2,FALSE)</f>
        <v>Temporary cofferdam for long dist. HDD</v>
      </c>
      <c r="C255" s="1">
        <v>3</v>
      </c>
      <c r="D255" s="1" t="str">
        <f>VLOOKUP(C255,HABITATS!$F$2:$G$13,2,FALSE)</f>
        <v>Tidal flats &amp; Rocky Intertidal</v>
      </c>
      <c r="E255" s="1" t="str">
        <f t="shared" si="6"/>
        <v>Tidal flats &amp; Rocky IntertidalTemporary cofferdam for long dist. HDD</v>
      </c>
      <c r="F255" s="3">
        <f>VLOOKUP($B255,'TIDAL FLATS &amp; ROCKY INTERTIDAL'!$B$127:$I$235,F$1,FALSE)</f>
        <v>0</v>
      </c>
      <c r="G255" s="3">
        <f>VLOOKUP($B255,'TIDAL FLATS &amp; ROCKY INTERTIDAL'!$B$127:$I$235,G$1,FALSE)</f>
        <v>0</v>
      </c>
      <c r="H255" s="3">
        <f>VLOOKUP($B255,'TIDAL FLATS &amp; ROCKY INTERTIDAL'!$B$127:$I$235,H$1,FALSE)</f>
        <v>0</v>
      </c>
      <c r="I255" s="3">
        <f>VLOOKUP($B255,'TIDAL FLATS &amp; ROCKY INTERTIDAL'!$B$127:$I$235,I$1,FALSE)</f>
        <v>0</v>
      </c>
      <c r="J255" s="3">
        <f>VLOOKUP($B255,'TIDAL FLATS &amp; ROCKY INTERTIDAL'!$B$127:$I$235,J$1,FALSE)</f>
        <v>0</v>
      </c>
      <c r="K255" s="3">
        <f>VLOOKUP($B255,'TIDAL FLATS &amp; ROCKY INTERTIDAL'!$B$127:$I$235,K$1,FALSE)</f>
        <v>0</v>
      </c>
      <c r="L255" s="3">
        <f>VLOOKUP($B255,'TIDAL FLATS &amp; ROCKY INTERTIDAL'!$B$127:$I$235,L$1,FALSE)</f>
        <v>0</v>
      </c>
    </row>
    <row r="256" spans="1:12" ht="15.75" customHeight="1">
      <c r="A256">
        <f t="shared" si="5"/>
        <v>26</v>
      </c>
      <c r="B256" t="str">
        <f>VLOOKUP(A256,ACTIVITIES!$B$2:$C$110,2,FALSE)</f>
        <v>Temporary cofferdam for long dist. HDD</v>
      </c>
      <c r="C256" s="1">
        <v>4</v>
      </c>
      <c r="D256" s="1" t="str">
        <f>VLOOKUP(C256,HABITATS!$F$2:$G$13,2,FALSE)</f>
        <v>Marshes</v>
      </c>
      <c r="E256" s="1" t="str">
        <f t="shared" si="6"/>
        <v>MarshesTemporary cofferdam for long dist. HDD</v>
      </c>
      <c r="F256" s="3">
        <f>VLOOKUP($B256,MARSHES!$B$127:$I$235,F$1,FALSE)</f>
        <v>0</v>
      </c>
      <c r="G256" s="3">
        <f>VLOOKUP($B256,MARSHES!$B$127:$I$235,G$1,FALSE)</f>
        <v>0</v>
      </c>
      <c r="H256" s="3">
        <f>VLOOKUP($B256,MARSHES!$B$127:$I$235,H$1,FALSE)</f>
        <v>0</v>
      </c>
      <c r="I256" s="3">
        <f>VLOOKUP($B256,MARSHES!$B$127:$I$235,I$1,FALSE)</f>
        <v>0</v>
      </c>
      <c r="J256" s="3">
        <f>VLOOKUP($B256,MARSHES!$B$127:$I$235,J$1,FALSE)</f>
        <v>0</v>
      </c>
      <c r="K256" s="3">
        <f>VLOOKUP($B256,MARSHES!$B$127:$I$235,K$1,FALSE)</f>
        <v>0</v>
      </c>
      <c r="L256" s="3">
        <f>VLOOKUP($B256,MARSHES!$B$127:$I$235,L$1,FALSE)</f>
        <v>0</v>
      </c>
    </row>
    <row r="257" spans="1:12" ht="15.75" customHeight="1">
      <c r="A257">
        <f t="shared" si="5"/>
        <v>26</v>
      </c>
      <c r="B257" t="str">
        <f>VLOOKUP(A257,ACTIVITIES!$B$2:$C$110,2,FALSE)</f>
        <v>Temporary cofferdam for long dist. HDD</v>
      </c>
      <c r="C257" s="1">
        <v>5</v>
      </c>
      <c r="D257" s="1" t="str">
        <f>VLOOKUP(C257,HABITATS!$F$2:$G$13,2,FALSE)</f>
        <v>Submersed Habitats</v>
      </c>
      <c r="E257" s="1" t="str">
        <f t="shared" si="6"/>
        <v>Submersed HabitatsTemporary cofferdam for long dist. HDD</v>
      </c>
      <c r="F257" s="3">
        <f>VLOOKUP($B257,'SUBMERSED HABITATS'!$B$127:$I$235,F$1,FALSE)</f>
        <v>1</v>
      </c>
      <c r="G257" s="3">
        <f>VLOOKUP($B257,'SUBMERSED HABITATS'!$B$127:$I$235,G$1,FALSE)</f>
        <v>1</v>
      </c>
      <c r="H257" s="3">
        <f>VLOOKUP($B257,'SUBMERSED HABITATS'!$B$127:$I$235,H$1,FALSE)</f>
        <v>0</v>
      </c>
      <c r="I257" s="3">
        <f>VLOOKUP($B257,'SUBMERSED HABITATS'!$B$127:$I$235,I$1,FALSE)</f>
        <v>0</v>
      </c>
      <c r="J257" s="3">
        <f>VLOOKUP($B257,'SUBMERSED HABITATS'!$B$127:$I$235,J$1,FALSE)</f>
        <v>0</v>
      </c>
      <c r="K257" s="3">
        <f>VLOOKUP($B257,'SUBMERSED HABITATS'!$B$127:$I$235,K$1,FALSE)</f>
        <v>0</v>
      </c>
      <c r="L257" s="3">
        <f>VLOOKUP($B257,'SUBMERSED HABITATS'!$B$127:$I$235,L$1,FALSE)</f>
        <v>1</v>
      </c>
    </row>
    <row r="258" spans="1:12" ht="15.75" customHeight="1">
      <c r="A258">
        <f t="shared" si="5"/>
        <v>26</v>
      </c>
      <c r="B258" t="str">
        <f>VLOOKUP(A258,ACTIVITIES!$B$2:$C$110,2,FALSE)</f>
        <v>Temporary cofferdam for long dist. HDD</v>
      </c>
      <c r="C258" s="1">
        <v>6</v>
      </c>
      <c r="D258" s="1" t="str">
        <f>VLOOKUP(C258,HABITATS!$F$2:$G$13,2,FALSE)</f>
        <v>HABITATS COMPLEX 6</v>
      </c>
      <c r="E258" s="1" t="str">
        <f t="shared" si="6"/>
        <v>HABITATS COMPLEX 6Temporary cofferdam for long dist. HDD</v>
      </c>
      <c r="F258" s="3">
        <f>VLOOKUP($B258,'HABITATS COMPLEX 6'!$B$127:$I$235,F$1,FALSE)</f>
        <v>0</v>
      </c>
      <c r="G258" s="3">
        <f>VLOOKUP($B258,'HABITATS COMPLEX 6'!$B$127:$I$235,G$1,FALSE)</f>
        <v>0</v>
      </c>
      <c r="H258" s="3">
        <f>VLOOKUP($B258,'HABITATS COMPLEX 6'!$B$127:$I$235,H$1,FALSE)</f>
        <v>0</v>
      </c>
      <c r="I258" s="3">
        <f>VLOOKUP($B258,'HABITATS COMPLEX 6'!$B$127:$I$235,I$1,FALSE)</f>
        <v>0</v>
      </c>
      <c r="J258" s="3">
        <f>VLOOKUP($B258,'HABITATS COMPLEX 6'!$B$127:$I$235,J$1,FALSE)</f>
        <v>0</v>
      </c>
      <c r="K258" s="3">
        <f>VLOOKUP($B258,'HABITATS COMPLEX 6'!$B$127:$I$235,K$1,FALSE)</f>
        <v>0</v>
      </c>
      <c r="L258" s="3" t="str">
        <f>VLOOKUP($B258,'HABITATS COMPLEX 6'!$B$127:$I$235,L$1,FALSE)</f>
        <v/>
      </c>
    </row>
    <row r="259" spans="1:12" ht="15.75" customHeight="1">
      <c r="A259">
        <f t="shared" si="5"/>
        <v>26</v>
      </c>
      <c r="B259" t="str">
        <f>VLOOKUP(A259,ACTIVITIES!$B$2:$C$110,2,FALSE)</f>
        <v>Temporary cofferdam for long dist. HDD</v>
      </c>
      <c r="C259" s="1">
        <v>7</v>
      </c>
      <c r="D259" s="1" t="str">
        <f>VLOOKUP(C259,HABITATS!$F$2:$G$13,2,FALSE)</f>
        <v>HABITATS COMPLEX 7</v>
      </c>
      <c r="E259" s="1" t="str">
        <f t="shared" si="6"/>
        <v>HABITATS COMPLEX 7Temporary cofferdam for long dist. HDD</v>
      </c>
      <c r="F259" s="3">
        <f>VLOOKUP($B259,'HABITATS COMPLEX 7'!$B$127:$I$235,F$1,FALSE)</f>
        <v>0</v>
      </c>
      <c r="G259" s="3">
        <f>VLOOKUP($B259,'HABITATS COMPLEX 7'!$B$127:$I$235,G$1,FALSE)</f>
        <v>0</v>
      </c>
      <c r="H259" s="3">
        <f>VLOOKUP($B259,'HABITATS COMPLEX 7'!$B$127:$I$235,H$1,FALSE)</f>
        <v>0</v>
      </c>
      <c r="I259" s="3">
        <f>VLOOKUP($B259,'HABITATS COMPLEX 7'!$B$127:$I$235,I$1,FALSE)</f>
        <v>0</v>
      </c>
      <c r="J259" s="3">
        <f>VLOOKUP($B259,'HABITATS COMPLEX 7'!$B$127:$I$235,J$1,FALSE)</f>
        <v>0</v>
      </c>
      <c r="K259" s="3">
        <f>VLOOKUP($B259,'HABITATS COMPLEX 7'!$B$127:$I$235,K$1,FALSE)</f>
        <v>0</v>
      </c>
      <c r="L259" s="3" t="str">
        <f>VLOOKUP($B259,'HABITATS COMPLEX 7'!$B$127:$I$235,L$1,FALSE)</f>
        <v/>
      </c>
    </row>
    <row r="260" spans="1:12" ht="15.75" customHeight="1">
      <c r="A260">
        <f t="shared" si="5"/>
        <v>26</v>
      </c>
      <c r="B260" t="str">
        <f>VLOOKUP(A260,ACTIVITIES!$B$2:$C$110,2,FALSE)</f>
        <v>Temporary cofferdam for long dist. HDD</v>
      </c>
      <c r="C260" s="1">
        <v>8</v>
      </c>
      <c r="D260" s="1" t="str">
        <f>VLOOKUP(C260,HABITATS!$F$2:$G$13,2,FALSE)</f>
        <v>HABITATS COMPLEX 8</v>
      </c>
      <c r="E260" s="1" t="str">
        <f t="shared" si="6"/>
        <v>HABITATS COMPLEX 8Temporary cofferdam for long dist. HDD</v>
      </c>
      <c r="F260" s="3">
        <f>VLOOKUP($B260,'HABITATS COMPLEX 8'!$B$127:$I$235,F$1,FALSE)</f>
        <v>0</v>
      </c>
      <c r="G260" s="3">
        <f>VLOOKUP($B260,'HABITATS COMPLEX 8'!$B$127:$I$235,G$1,FALSE)</f>
        <v>0</v>
      </c>
      <c r="H260" s="3">
        <f>VLOOKUP($B260,'HABITATS COMPLEX 8'!$B$127:$I$235,H$1,FALSE)</f>
        <v>0</v>
      </c>
      <c r="I260" s="3">
        <f>VLOOKUP($B260,'HABITATS COMPLEX 8'!$B$127:$I$235,I$1,FALSE)</f>
        <v>0</v>
      </c>
      <c r="J260" s="3">
        <f>VLOOKUP($B260,'HABITATS COMPLEX 8'!$B$127:$I$235,J$1,FALSE)</f>
        <v>0</v>
      </c>
      <c r="K260" s="3">
        <f>VLOOKUP($B260,'HABITATS COMPLEX 8'!$B$127:$I$235,K$1,FALSE)</f>
        <v>0</v>
      </c>
      <c r="L260" s="3" t="str">
        <f>VLOOKUP($B260,'HABITATS COMPLEX 8'!$B$127:$I$235,L$1,FALSE)</f>
        <v/>
      </c>
    </row>
    <row r="261" spans="1:12" ht="15.75" customHeight="1">
      <c r="A261">
        <f t="shared" si="5"/>
        <v>26</v>
      </c>
      <c r="B261" t="str">
        <f>VLOOKUP(A261,ACTIVITIES!$B$2:$C$110,2,FALSE)</f>
        <v>Temporary cofferdam for long dist. HDD</v>
      </c>
      <c r="C261" s="1">
        <v>9</v>
      </c>
      <c r="D261" s="1" t="str">
        <f>VLOOKUP(C261,HABITATS!$F$2:$G$13,2,FALSE)</f>
        <v>HABITATS COMPLEX 9</v>
      </c>
      <c r="E261" s="1" t="str">
        <f t="shared" si="6"/>
        <v>HABITATS COMPLEX 9Temporary cofferdam for long dist. HDD</v>
      </c>
      <c r="F261" s="3">
        <f>VLOOKUP($B261,'HABITATS COMPLEX 9'!$B$127:$I$235,F$1,FALSE)</f>
        <v>0</v>
      </c>
      <c r="G261" s="3">
        <f>VLOOKUP($B261,'HABITATS COMPLEX 9'!$B$127:$I$235,G$1,FALSE)</f>
        <v>0</v>
      </c>
      <c r="H261" s="3">
        <f>VLOOKUP($B261,'HABITATS COMPLEX 9'!$B$127:$I$235,H$1,FALSE)</f>
        <v>0</v>
      </c>
      <c r="I261" s="3">
        <f>VLOOKUP($B261,'HABITATS COMPLEX 9'!$B$127:$I$235,I$1,FALSE)</f>
        <v>0</v>
      </c>
      <c r="J261" s="3">
        <f>VLOOKUP($B261,'HABITATS COMPLEX 9'!$B$127:$I$235,J$1,FALSE)</f>
        <v>0</v>
      </c>
      <c r="K261" s="3">
        <f>VLOOKUP($B261,'HABITATS COMPLEX 9'!$B$127:$I$235,K$1,FALSE)</f>
        <v>0</v>
      </c>
      <c r="L261" s="3" t="str">
        <f>VLOOKUP($B261,'HABITATS COMPLEX 9'!$B$127:$I$235,L$1,FALSE)</f>
        <v/>
      </c>
    </row>
    <row r="262" spans="1:12" ht="15.75" customHeight="1">
      <c r="A262">
        <f t="shared" si="5"/>
        <v>26</v>
      </c>
      <c r="B262" t="str">
        <f>VLOOKUP(A262,ACTIVITIES!$B$2:$C$110,2,FALSE)</f>
        <v>Temporary cofferdam for long dist. HDD</v>
      </c>
      <c r="C262" s="1">
        <v>10</v>
      </c>
      <c r="D262" s="1" t="str">
        <f>VLOOKUP(C262,HABITATS!$F$2:$G$13,2,FALSE)</f>
        <v>HABITATS COMPLEX 10</v>
      </c>
      <c r="E262" s="1" t="str">
        <f t="shared" si="6"/>
        <v>HABITATS COMPLEX 10Temporary cofferdam for long dist. HDD</v>
      </c>
      <c r="F262" s="3">
        <f>VLOOKUP($B262,'HABITATS COMPLEX 10'!$B$127:$I$235,F$1,FALSE)</f>
        <v>0</v>
      </c>
      <c r="G262" s="3">
        <f>VLOOKUP($B262,'HABITATS COMPLEX 10'!$B$127:$I$235,G$1,FALSE)</f>
        <v>0</v>
      </c>
      <c r="H262" s="3">
        <f>VLOOKUP($B262,'HABITATS COMPLEX 10'!$B$127:$I$235,H$1,FALSE)</f>
        <v>0</v>
      </c>
      <c r="I262" s="3">
        <f>VLOOKUP($B262,'HABITATS COMPLEX 10'!$B$127:$I$235,I$1,FALSE)</f>
        <v>0</v>
      </c>
      <c r="J262" s="3">
        <f>VLOOKUP($B262,'HABITATS COMPLEX 10'!$B$127:$I$235,J$1,FALSE)</f>
        <v>0</v>
      </c>
      <c r="K262" s="3">
        <f>VLOOKUP($B262,'HABITATS COMPLEX 10'!$B$127:$I$235,K$1,FALSE)</f>
        <v>0</v>
      </c>
      <c r="L262" s="3" t="str">
        <f>VLOOKUP($B262,'HABITATS COMPLEX 10'!$B$127:$I$235,L$1,FALSE)</f>
        <v/>
      </c>
    </row>
    <row r="263" spans="1:12" ht="15.75" customHeight="1">
      <c r="A263">
        <f t="shared" si="5"/>
        <v>27</v>
      </c>
      <c r="B263" t="str">
        <f>VLOOKUP(A263,ACTIVITIES!$B$2:$C$110,2,FALSE)</f>
        <v>Barge and tug  WTG transportation</v>
      </c>
      <c r="C263" s="1">
        <v>1</v>
      </c>
      <c r="D263" s="1" t="str">
        <f>VLOOKUP(C263,HABITATS!$F$2:$G$13,2,FALSE)</f>
        <v>Coastal Uplands</v>
      </c>
      <c r="E263" s="1" t="str">
        <f t="shared" si="6"/>
        <v>Coastal UplandsBarge and tug  WTG transportation</v>
      </c>
      <c r="F263" s="3">
        <f>VLOOKUP($B263,'COASTAL UPLANDS'!$B$127:$I$235,F$1,FALSE)</f>
        <v>0</v>
      </c>
      <c r="G263" s="3">
        <f>VLOOKUP($B263,'COASTAL UPLANDS'!$B$127:$I$235,G$1,FALSE)</f>
        <v>0</v>
      </c>
      <c r="H263" s="3">
        <f>VLOOKUP($B263,'COASTAL UPLANDS'!$B$127:$I$235,H$1,FALSE)</f>
        <v>0</v>
      </c>
      <c r="I263" s="3">
        <f>VLOOKUP($B263,'COASTAL UPLANDS'!$B$127:$I$235,I$1,FALSE)</f>
        <v>0</v>
      </c>
      <c r="J263" s="3">
        <f>VLOOKUP($B263,'COASTAL UPLANDS'!$B$127:$I$235,J$1,FALSE)</f>
        <v>0</v>
      </c>
      <c r="K263" s="3">
        <f>VLOOKUP($B263,'COASTAL UPLANDS'!$B$127:$I$235,K$1,FALSE)</f>
        <v>0</v>
      </c>
      <c r="L263" s="3">
        <f>VLOOKUP($B263,'COASTAL UPLANDS'!$B$127:$I$235,L$1,FALSE)</f>
        <v>0</v>
      </c>
    </row>
    <row r="264" spans="1:12" ht="15.75" customHeight="1">
      <c r="A264">
        <f t="shared" si="5"/>
        <v>27</v>
      </c>
      <c r="B264" t="str">
        <f>VLOOKUP(A264,ACTIVITIES!$B$2:$C$110,2,FALSE)</f>
        <v>Barge and tug  WTG transportation</v>
      </c>
      <c r="C264" s="1">
        <v>2</v>
      </c>
      <c r="D264" s="1" t="str">
        <f>VLOOKUP(C264,HABITATS!$F$2:$G$13,2,FALSE)</f>
        <v>Beaches &amp; Dunes</v>
      </c>
      <c r="E264" s="1" t="str">
        <f t="shared" si="6"/>
        <v>Beaches &amp; DunesBarge and tug  WTG transportation</v>
      </c>
      <c r="F264" s="3">
        <f>VLOOKUP($B264,'BEACHES &amp; DUNES'!$B$127:$I$235,F$1,FALSE)</f>
        <v>0</v>
      </c>
      <c r="G264" s="3">
        <f>VLOOKUP($B264,'BEACHES &amp; DUNES'!$B$127:$I$235,G$1,FALSE)</f>
        <v>0</v>
      </c>
      <c r="H264" s="3">
        <f>VLOOKUP($B264,'BEACHES &amp; DUNES'!$B$127:$I$235,H$1,FALSE)</f>
        <v>0</v>
      </c>
      <c r="I264" s="3">
        <f>VLOOKUP($B264,'BEACHES &amp; DUNES'!$B$127:$I$235,I$1,FALSE)</f>
        <v>0</v>
      </c>
      <c r="J264" s="3">
        <f>VLOOKUP($B264,'BEACHES &amp; DUNES'!$B$127:$I$235,J$1,FALSE)</f>
        <v>0</v>
      </c>
      <c r="K264" s="3">
        <f>VLOOKUP($B264,'BEACHES &amp; DUNES'!$B$127:$I$235,K$1,FALSE)</f>
        <v>0</v>
      </c>
      <c r="L264" s="3">
        <f>VLOOKUP($B264,'BEACHES &amp; DUNES'!$B$127:$I$235,L$1,FALSE)</f>
        <v>0</v>
      </c>
    </row>
    <row r="265" spans="1:12" ht="15.75" customHeight="1">
      <c r="A265">
        <f t="shared" si="5"/>
        <v>27</v>
      </c>
      <c r="B265" t="str">
        <f>VLOOKUP(A265,ACTIVITIES!$B$2:$C$110,2,FALSE)</f>
        <v>Barge and tug  WTG transportation</v>
      </c>
      <c r="C265" s="1">
        <v>3</v>
      </c>
      <c r="D265" s="1" t="str">
        <f>VLOOKUP(C265,HABITATS!$F$2:$G$13,2,FALSE)</f>
        <v>Tidal flats &amp; Rocky Intertidal</v>
      </c>
      <c r="E265" s="1" t="str">
        <f t="shared" si="6"/>
        <v>Tidal flats &amp; Rocky IntertidalBarge and tug  WTG transportation</v>
      </c>
      <c r="F265" s="3">
        <f>VLOOKUP($B265,'TIDAL FLATS &amp; ROCKY INTERTIDAL'!$B$127:$I$235,F$1,FALSE)</f>
        <v>1</v>
      </c>
      <c r="G265" s="3">
        <f>VLOOKUP($B265,'TIDAL FLATS &amp; ROCKY INTERTIDAL'!$B$127:$I$235,G$1,FALSE)</f>
        <v>1</v>
      </c>
      <c r="H265" s="3">
        <f>VLOOKUP($B265,'TIDAL FLATS &amp; ROCKY INTERTIDAL'!$B$127:$I$235,H$1,FALSE)</f>
        <v>0</v>
      </c>
      <c r="I265" s="3">
        <f>VLOOKUP($B265,'TIDAL FLATS &amp; ROCKY INTERTIDAL'!$B$127:$I$235,I$1,FALSE)</f>
        <v>0</v>
      </c>
      <c r="J265" s="3">
        <f>VLOOKUP($B265,'TIDAL FLATS &amp; ROCKY INTERTIDAL'!$B$127:$I$235,J$1,FALSE)</f>
        <v>0</v>
      </c>
      <c r="K265" s="3">
        <f>VLOOKUP($B265,'TIDAL FLATS &amp; ROCKY INTERTIDAL'!$B$127:$I$235,K$1,FALSE)</f>
        <v>1</v>
      </c>
      <c r="L265" s="3">
        <f>VLOOKUP($B265,'TIDAL FLATS &amp; ROCKY INTERTIDAL'!$B$127:$I$235,L$1,FALSE)</f>
        <v>1</v>
      </c>
    </row>
    <row r="266" spans="1:12" ht="15.75" customHeight="1">
      <c r="A266">
        <f t="shared" si="5"/>
        <v>27</v>
      </c>
      <c r="B266" t="str">
        <f>VLOOKUP(A266,ACTIVITIES!$B$2:$C$110,2,FALSE)</f>
        <v>Barge and tug  WTG transportation</v>
      </c>
      <c r="C266" s="1">
        <v>4</v>
      </c>
      <c r="D266" s="1" t="str">
        <f>VLOOKUP(C266,HABITATS!$F$2:$G$13,2,FALSE)</f>
        <v>Marshes</v>
      </c>
      <c r="E266" s="1" t="str">
        <f t="shared" si="6"/>
        <v>MarshesBarge and tug  WTG transportation</v>
      </c>
      <c r="F266" s="3">
        <f>VLOOKUP($B266,MARSHES!$B$127:$I$235,F$1,FALSE)</f>
        <v>1</v>
      </c>
      <c r="G266" s="3">
        <f>VLOOKUP($B266,MARSHES!$B$127:$I$235,G$1,FALSE)</f>
        <v>1</v>
      </c>
      <c r="H266" s="3">
        <f>VLOOKUP($B266,MARSHES!$B$127:$I$235,H$1,FALSE)</f>
        <v>0</v>
      </c>
      <c r="I266" s="3">
        <f>VLOOKUP($B266,MARSHES!$B$127:$I$235,I$1,FALSE)</f>
        <v>0</v>
      </c>
      <c r="J266" s="3">
        <f>VLOOKUP($B266,MARSHES!$B$127:$I$235,J$1,FALSE)</f>
        <v>0</v>
      </c>
      <c r="K266" s="3">
        <f>VLOOKUP($B266,MARSHES!$B$127:$I$235,K$1,FALSE)</f>
        <v>1</v>
      </c>
      <c r="L266" s="3">
        <f>VLOOKUP($B266,MARSHES!$B$127:$I$235,L$1,FALSE)</f>
        <v>1</v>
      </c>
    </row>
    <row r="267" spans="1:12" ht="15.75" customHeight="1">
      <c r="A267">
        <f t="shared" si="5"/>
        <v>27</v>
      </c>
      <c r="B267" t="str">
        <f>VLOOKUP(A267,ACTIVITIES!$B$2:$C$110,2,FALSE)</f>
        <v>Barge and tug  WTG transportation</v>
      </c>
      <c r="C267" s="1">
        <v>5</v>
      </c>
      <c r="D267" s="1" t="str">
        <f>VLOOKUP(C267,HABITATS!$F$2:$G$13,2,FALSE)</f>
        <v>Submersed Habitats</v>
      </c>
      <c r="E267" s="1" t="str">
        <f t="shared" si="6"/>
        <v>Submersed HabitatsBarge and tug  WTG transportation</v>
      </c>
      <c r="F267" s="3">
        <f>VLOOKUP($B267,'SUBMERSED HABITATS'!$B$127:$I$235,F$1,FALSE)</f>
        <v>1</v>
      </c>
      <c r="G267" s="3">
        <f>VLOOKUP($B267,'SUBMERSED HABITATS'!$B$127:$I$235,G$1,FALSE)</f>
        <v>1</v>
      </c>
      <c r="H267" s="3">
        <f>VLOOKUP($B267,'SUBMERSED HABITATS'!$B$127:$I$235,H$1,FALSE)</f>
        <v>0</v>
      </c>
      <c r="I267" s="3">
        <f>VLOOKUP($B267,'SUBMERSED HABITATS'!$B$127:$I$235,I$1,FALSE)</f>
        <v>0</v>
      </c>
      <c r="J267" s="3">
        <f>VLOOKUP($B267,'SUBMERSED HABITATS'!$B$127:$I$235,J$1,FALSE)</f>
        <v>0</v>
      </c>
      <c r="K267" s="3">
        <f>VLOOKUP($B267,'SUBMERSED HABITATS'!$B$127:$I$235,K$1,FALSE)</f>
        <v>1</v>
      </c>
      <c r="L267" s="3">
        <f>VLOOKUP($B267,'SUBMERSED HABITATS'!$B$127:$I$235,L$1,FALSE)</f>
        <v>1</v>
      </c>
    </row>
    <row r="268" spans="1:12" ht="15.75" customHeight="1">
      <c r="A268">
        <f t="shared" si="5"/>
        <v>27</v>
      </c>
      <c r="B268" t="str">
        <f>VLOOKUP(A268,ACTIVITIES!$B$2:$C$110,2,FALSE)</f>
        <v>Barge and tug  WTG transportation</v>
      </c>
      <c r="C268" s="1">
        <v>6</v>
      </c>
      <c r="D268" s="1" t="str">
        <f>VLOOKUP(C268,HABITATS!$F$2:$G$13,2,FALSE)</f>
        <v>HABITATS COMPLEX 6</v>
      </c>
      <c r="E268" s="1" t="str">
        <f t="shared" si="6"/>
        <v>HABITATS COMPLEX 6Barge and tug  WTG transportation</v>
      </c>
      <c r="F268" s="3">
        <f>VLOOKUP($B268,'HABITATS COMPLEX 6'!$B$127:$I$235,F$1,FALSE)</f>
        <v>0</v>
      </c>
      <c r="G268" s="3">
        <f>VLOOKUP($B268,'HABITATS COMPLEX 6'!$B$127:$I$235,G$1,FALSE)</f>
        <v>0</v>
      </c>
      <c r="H268" s="3">
        <f>VLOOKUP($B268,'HABITATS COMPLEX 6'!$B$127:$I$235,H$1,FALSE)</f>
        <v>0</v>
      </c>
      <c r="I268" s="3">
        <f>VLOOKUP($B268,'HABITATS COMPLEX 6'!$B$127:$I$235,I$1,FALSE)</f>
        <v>0</v>
      </c>
      <c r="J268" s="3">
        <f>VLOOKUP($B268,'HABITATS COMPLEX 6'!$B$127:$I$235,J$1,FALSE)</f>
        <v>0</v>
      </c>
      <c r="K268" s="3">
        <f>VLOOKUP($B268,'HABITATS COMPLEX 6'!$B$127:$I$235,K$1,FALSE)</f>
        <v>0</v>
      </c>
      <c r="L268" s="3" t="str">
        <f>VLOOKUP($B268,'HABITATS COMPLEX 6'!$B$127:$I$235,L$1,FALSE)</f>
        <v/>
      </c>
    </row>
    <row r="269" spans="1:12" ht="15.75" customHeight="1">
      <c r="A269">
        <f t="shared" si="5"/>
        <v>27</v>
      </c>
      <c r="B269" t="str">
        <f>VLOOKUP(A269,ACTIVITIES!$B$2:$C$110,2,FALSE)</f>
        <v>Barge and tug  WTG transportation</v>
      </c>
      <c r="C269" s="1">
        <v>7</v>
      </c>
      <c r="D269" s="1" t="str">
        <f>VLOOKUP(C269,HABITATS!$F$2:$G$13,2,FALSE)</f>
        <v>HABITATS COMPLEX 7</v>
      </c>
      <c r="E269" s="1" t="str">
        <f t="shared" si="6"/>
        <v>HABITATS COMPLEX 7Barge and tug  WTG transportation</v>
      </c>
      <c r="F269" s="3">
        <f>VLOOKUP($B269,'HABITATS COMPLEX 7'!$B$127:$I$235,F$1,FALSE)</f>
        <v>0</v>
      </c>
      <c r="G269" s="3">
        <f>VLOOKUP($B269,'HABITATS COMPLEX 7'!$B$127:$I$235,G$1,FALSE)</f>
        <v>0</v>
      </c>
      <c r="H269" s="3">
        <f>VLOOKUP($B269,'HABITATS COMPLEX 7'!$B$127:$I$235,H$1,FALSE)</f>
        <v>0</v>
      </c>
      <c r="I269" s="3">
        <f>VLOOKUP($B269,'HABITATS COMPLEX 7'!$B$127:$I$235,I$1,FALSE)</f>
        <v>0</v>
      </c>
      <c r="J269" s="3">
        <f>VLOOKUP($B269,'HABITATS COMPLEX 7'!$B$127:$I$235,J$1,FALSE)</f>
        <v>0</v>
      </c>
      <c r="K269" s="3">
        <f>VLOOKUP($B269,'HABITATS COMPLEX 7'!$B$127:$I$235,K$1,FALSE)</f>
        <v>0</v>
      </c>
      <c r="L269" s="3" t="str">
        <f>VLOOKUP($B269,'HABITATS COMPLEX 7'!$B$127:$I$235,L$1,FALSE)</f>
        <v/>
      </c>
    </row>
    <row r="270" spans="1:12" ht="15.75" customHeight="1">
      <c r="A270">
        <f t="shared" ref="A270:A333" si="7">A260+1</f>
        <v>27</v>
      </c>
      <c r="B270" t="str">
        <f>VLOOKUP(A270,ACTIVITIES!$B$2:$C$110,2,FALSE)</f>
        <v>Barge and tug  WTG transportation</v>
      </c>
      <c r="C270" s="1">
        <v>8</v>
      </c>
      <c r="D270" s="1" t="str">
        <f>VLOOKUP(C270,HABITATS!$F$2:$G$13,2,FALSE)</f>
        <v>HABITATS COMPLEX 8</v>
      </c>
      <c r="E270" s="1" t="str">
        <f t="shared" si="6"/>
        <v>HABITATS COMPLEX 8Barge and tug  WTG transportation</v>
      </c>
      <c r="F270" s="3">
        <f>VLOOKUP($B270,'HABITATS COMPLEX 8'!$B$127:$I$235,F$1,FALSE)</f>
        <v>0</v>
      </c>
      <c r="G270" s="3">
        <f>VLOOKUP($B270,'HABITATS COMPLEX 8'!$B$127:$I$235,G$1,FALSE)</f>
        <v>0</v>
      </c>
      <c r="H270" s="3">
        <f>VLOOKUP($B270,'HABITATS COMPLEX 8'!$B$127:$I$235,H$1,FALSE)</f>
        <v>0</v>
      </c>
      <c r="I270" s="3">
        <f>VLOOKUP($B270,'HABITATS COMPLEX 8'!$B$127:$I$235,I$1,FALSE)</f>
        <v>0</v>
      </c>
      <c r="J270" s="3">
        <f>VLOOKUP($B270,'HABITATS COMPLEX 8'!$B$127:$I$235,J$1,FALSE)</f>
        <v>0</v>
      </c>
      <c r="K270" s="3">
        <f>VLOOKUP($B270,'HABITATS COMPLEX 8'!$B$127:$I$235,K$1,FALSE)</f>
        <v>0</v>
      </c>
      <c r="L270" s="3" t="str">
        <f>VLOOKUP($B270,'HABITATS COMPLEX 8'!$B$127:$I$235,L$1,FALSE)</f>
        <v/>
      </c>
    </row>
    <row r="271" spans="1:12" ht="15.75" customHeight="1">
      <c r="A271">
        <f t="shared" si="7"/>
        <v>27</v>
      </c>
      <c r="B271" t="str">
        <f>VLOOKUP(A271,ACTIVITIES!$B$2:$C$110,2,FALSE)</f>
        <v>Barge and tug  WTG transportation</v>
      </c>
      <c r="C271" s="1">
        <v>9</v>
      </c>
      <c r="D271" s="1" t="str">
        <f>VLOOKUP(C271,HABITATS!$F$2:$G$13,2,FALSE)</f>
        <v>HABITATS COMPLEX 9</v>
      </c>
      <c r="E271" s="1" t="str">
        <f t="shared" si="6"/>
        <v>HABITATS COMPLEX 9Barge and tug  WTG transportation</v>
      </c>
      <c r="F271" s="3">
        <f>VLOOKUP($B271,'HABITATS COMPLEX 9'!$B$127:$I$235,F$1,FALSE)</f>
        <v>0</v>
      </c>
      <c r="G271" s="3">
        <f>VLOOKUP($B271,'HABITATS COMPLEX 9'!$B$127:$I$235,G$1,FALSE)</f>
        <v>0</v>
      </c>
      <c r="H271" s="3">
        <f>VLOOKUP($B271,'HABITATS COMPLEX 9'!$B$127:$I$235,H$1,FALSE)</f>
        <v>0</v>
      </c>
      <c r="I271" s="3">
        <f>VLOOKUP($B271,'HABITATS COMPLEX 9'!$B$127:$I$235,I$1,FALSE)</f>
        <v>0</v>
      </c>
      <c r="J271" s="3">
        <f>VLOOKUP($B271,'HABITATS COMPLEX 9'!$B$127:$I$235,J$1,FALSE)</f>
        <v>0</v>
      </c>
      <c r="K271" s="3">
        <f>VLOOKUP($B271,'HABITATS COMPLEX 9'!$B$127:$I$235,K$1,FALSE)</f>
        <v>0</v>
      </c>
      <c r="L271" s="3" t="str">
        <f>VLOOKUP($B271,'HABITATS COMPLEX 9'!$B$127:$I$235,L$1,FALSE)</f>
        <v/>
      </c>
    </row>
    <row r="272" spans="1:12" ht="15.75" customHeight="1">
      <c r="A272">
        <f t="shared" si="7"/>
        <v>27</v>
      </c>
      <c r="B272" t="str">
        <f>VLOOKUP(A272,ACTIVITIES!$B$2:$C$110,2,FALSE)</f>
        <v>Barge and tug  WTG transportation</v>
      </c>
      <c r="C272" s="1">
        <v>10</v>
      </c>
      <c r="D272" s="1" t="str">
        <f>VLOOKUP(C272,HABITATS!$F$2:$G$13,2,FALSE)</f>
        <v>HABITATS COMPLEX 10</v>
      </c>
      <c r="E272" s="1" t="str">
        <f t="shared" si="6"/>
        <v>HABITATS COMPLEX 10Barge and tug  WTG transportation</v>
      </c>
      <c r="F272" s="3">
        <f>VLOOKUP($B272,'HABITATS COMPLEX 10'!$B$127:$I$235,F$1,FALSE)</f>
        <v>0</v>
      </c>
      <c r="G272" s="3">
        <f>VLOOKUP($B272,'HABITATS COMPLEX 10'!$B$127:$I$235,G$1,FALSE)</f>
        <v>0</v>
      </c>
      <c r="H272" s="3">
        <f>VLOOKUP($B272,'HABITATS COMPLEX 10'!$B$127:$I$235,H$1,FALSE)</f>
        <v>0</v>
      </c>
      <c r="I272" s="3">
        <f>VLOOKUP($B272,'HABITATS COMPLEX 10'!$B$127:$I$235,I$1,FALSE)</f>
        <v>0</v>
      </c>
      <c r="J272" s="3">
        <f>VLOOKUP($B272,'HABITATS COMPLEX 10'!$B$127:$I$235,J$1,FALSE)</f>
        <v>0</v>
      </c>
      <c r="K272" s="3">
        <f>VLOOKUP($B272,'HABITATS COMPLEX 10'!$B$127:$I$235,K$1,FALSE)</f>
        <v>0</v>
      </c>
      <c r="L272" s="3" t="str">
        <f>VLOOKUP($B272,'HABITATS COMPLEX 10'!$B$127:$I$235,L$1,FALSE)</f>
        <v/>
      </c>
    </row>
    <row r="273" spans="1:12" ht="15.75" customHeight="1">
      <c r="A273">
        <f t="shared" si="7"/>
        <v>28</v>
      </c>
      <c r="B273" t="str">
        <f>VLOOKUP(A273,ACTIVITIES!$B$2:$C$110,2,FALSE)</f>
        <v>WTG installation 5 weeks/WTG</v>
      </c>
      <c r="C273" s="1">
        <v>1</v>
      </c>
      <c r="D273" s="1" t="str">
        <f>VLOOKUP(C273,HABITATS!$F$2:$G$13,2,FALSE)</f>
        <v>Coastal Uplands</v>
      </c>
      <c r="E273" s="1" t="str">
        <f t="shared" si="6"/>
        <v>Coastal UplandsWTG installation 5 weeks/WTG</v>
      </c>
      <c r="F273" s="3">
        <f>VLOOKUP($B273,'COASTAL UPLANDS'!$B$127:$I$235,F$1,FALSE)</f>
        <v>0</v>
      </c>
      <c r="G273" s="3">
        <f>VLOOKUP($B273,'COASTAL UPLANDS'!$B$127:$I$235,G$1,FALSE)</f>
        <v>0</v>
      </c>
      <c r="H273" s="3">
        <f>VLOOKUP($B273,'COASTAL UPLANDS'!$B$127:$I$235,H$1,FALSE)</f>
        <v>0</v>
      </c>
      <c r="I273" s="3">
        <f>VLOOKUP($B273,'COASTAL UPLANDS'!$B$127:$I$235,I$1,FALSE)</f>
        <v>0</v>
      </c>
      <c r="J273" s="3">
        <f>VLOOKUP($B273,'COASTAL UPLANDS'!$B$127:$I$235,J$1,FALSE)</f>
        <v>0</v>
      </c>
      <c r="K273" s="3">
        <f>VLOOKUP($B273,'COASTAL UPLANDS'!$B$127:$I$235,K$1,FALSE)</f>
        <v>0</v>
      </c>
      <c r="L273" s="3">
        <f>VLOOKUP($B273,'COASTAL UPLANDS'!$B$127:$I$235,L$1,FALSE)</f>
        <v>0</v>
      </c>
    </row>
    <row r="274" spans="1:12" ht="15.75" customHeight="1">
      <c r="A274">
        <f t="shared" si="7"/>
        <v>28</v>
      </c>
      <c r="B274" t="str">
        <f>VLOOKUP(A274,ACTIVITIES!$B$2:$C$110,2,FALSE)</f>
        <v>WTG installation 5 weeks/WTG</v>
      </c>
      <c r="C274" s="1">
        <v>2</v>
      </c>
      <c r="D274" s="1" t="str">
        <f>VLOOKUP(C274,HABITATS!$F$2:$G$13,2,FALSE)</f>
        <v>Beaches &amp; Dunes</v>
      </c>
      <c r="E274" s="1" t="str">
        <f t="shared" si="6"/>
        <v>Beaches &amp; DunesWTG installation 5 weeks/WTG</v>
      </c>
      <c r="F274" s="3">
        <f>VLOOKUP($B274,'BEACHES &amp; DUNES'!$B$127:$I$235,F$1,FALSE)</f>
        <v>0</v>
      </c>
      <c r="G274" s="3">
        <f>VLOOKUP($B274,'BEACHES &amp; DUNES'!$B$127:$I$235,G$1,FALSE)</f>
        <v>0</v>
      </c>
      <c r="H274" s="3">
        <f>VLOOKUP($B274,'BEACHES &amp; DUNES'!$B$127:$I$235,H$1,FALSE)</f>
        <v>0</v>
      </c>
      <c r="I274" s="3">
        <f>VLOOKUP($B274,'BEACHES &amp; DUNES'!$B$127:$I$235,I$1,FALSE)</f>
        <v>0</v>
      </c>
      <c r="J274" s="3">
        <f>VLOOKUP($B274,'BEACHES &amp; DUNES'!$B$127:$I$235,J$1,FALSE)</f>
        <v>0</v>
      </c>
      <c r="K274" s="3">
        <f>VLOOKUP($B274,'BEACHES &amp; DUNES'!$B$127:$I$235,K$1,FALSE)</f>
        <v>0</v>
      </c>
      <c r="L274" s="3">
        <f>VLOOKUP($B274,'BEACHES &amp; DUNES'!$B$127:$I$235,L$1,FALSE)</f>
        <v>0</v>
      </c>
    </row>
    <row r="275" spans="1:12" ht="15.75" customHeight="1">
      <c r="A275">
        <f t="shared" si="7"/>
        <v>28</v>
      </c>
      <c r="B275" t="str">
        <f>VLOOKUP(A275,ACTIVITIES!$B$2:$C$110,2,FALSE)</f>
        <v>WTG installation 5 weeks/WTG</v>
      </c>
      <c r="C275" s="1">
        <v>3</v>
      </c>
      <c r="D275" s="1" t="str">
        <f>VLOOKUP(C275,HABITATS!$F$2:$G$13,2,FALSE)</f>
        <v>Tidal flats &amp; Rocky Intertidal</v>
      </c>
      <c r="E275" s="1" t="str">
        <f t="shared" si="6"/>
        <v>Tidal flats &amp; Rocky IntertidalWTG installation 5 weeks/WTG</v>
      </c>
      <c r="F275" s="3">
        <f>VLOOKUP($B275,'TIDAL FLATS &amp; ROCKY INTERTIDAL'!$B$127:$I$235,F$1,FALSE)</f>
        <v>1</v>
      </c>
      <c r="G275" s="3">
        <f>VLOOKUP($B275,'TIDAL FLATS &amp; ROCKY INTERTIDAL'!$B$127:$I$235,G$1,FALSE)</f>
        <v>1</v>
      </c>
      <c r="H275" s="3">
        <f>VLOOKUP($B275,'TIDAL FLATS &amp; ROCKY INTERTIDAL'!$B$127:$I$235,H$1,FALSE)</f>
        <v>0</v>
      </c>
      <c r="I275" s="3">
        <f>VLOOKUP($B275,'TIDAL FLATS &amp; ROCKY INTERTIDAL'!$B$127:$I$235,I$1,FALSE)</f>
        <v>0</v>
      </c>
      <c r="J275" s="3">
        <f>VLOOKUP($B275,'TIDAL FLATS &amp; ROCKY INTERTIDAL'!$B$127:$I$235,J$1,FALSE)</f>
        <v>0</v>
      </c>
      <c r="K275" s="3">
        <f>VLOOKUP($B275,'TIDAL FLATS &amp; ROCKY INTERTIDAL'!$B$127:$I$235,K$1,FALSE)</f>
        <v>1</v>
      </c>
      <c r="L275" s="3">
        <f>VLOOKUP($B275,'TIDAL FLATS &amp; ROCKY INTERTIDAL'!$B$127:$I$235,L$1,FALSE)</f>
        <v>1</v>
      </c>
    </row>
    <row r="276" spans="1:12" ht="15.75" customHeight="1">
      <c r="A276">
        <f t="shared" si="7"/>
        <v>28</v>
      </c>
      <c r="B276" t="str">
        <f>VLOOKUP(A276,ACTIVITIES!$B$2:$C$110,2,FALSE)</f>
        <v>WTG installation 5 weeks/WTG</v>
      </c>
      <c r="C276" s="1">
        <v>4</v>
      </c>
      <c r="D276" s="1" t="str">
        <f>VLOOKUP(C276,HABITATS!$F$2:$G$13,2,FALSE)</f>
        <v>Marshes</v>
      </c>
      <c r="E276" s="1" t="str">
        <f t="shared" si="6"/>
        <v>MarshesWTG installation 5 weeks/WTG</v>
      </c>
      <c r="F276" s="3">
        <f>VLOOKUP($B276,MARSHES!$B$127:$I$235,F$1,FALSE)</f>
        <v>1</v>
      </c>
      <c r="G276" s="3">
        <f>VLOOKUP($B276,MARSHES!$B$127:$I$235,G$1,FALSE)</f>
        <v>1</v>
      </c>
      <c r="H276" s="3">
        <f>VLOOKUP($B276,MARSHES!$B$127:$I$235,H$1,FALSE)</f>
        <v>0</v>
      </c>
      <c r="I276" s="3">
        <f>VLOOKUP($B276,MARSHES!$B$127:$I$235,I$1,FALSE)</f>
        <v>0</v>
      </c>
      <c r="J276" s="3">
        <f>VLOOKUP($B276,MARSHES!$B$127:$I$235,J$1,FALSE)</f>
        <v>0</v>
      </c>
      <c r="K276" s="3">
        <f>VLOOKUP($B276,MARSHES!$B$127:$I$235,K$1,FALSE)</f>
        <v>1</v>
      </c>
      <c r="L276" s="3">
        <f>VLOOKUP($B276,MARSHES!$B$127:$I$235,L$1,FALSE)</f>
        <v>1</v>
      </c>
    </row>
    <row r="277" spans="1:12" ht="15.75" customHeight="1">
      <c r="A277">
        <f t="shared" si="7"/>
        <v>28</v>
      </c>
      <c r="B277" t="str">
        <f>VLOOKUP(A277,ACTIVITIES!$B$2:$C$110,2,FALSE)</f>
        <v>WTG installation 5 weeks/WTG</v>
      </c>
      <c r="C277" s="1">
        <v>5</v>
      </c>
      <c r="D277" s="1" t="str">
        <f>VLOOKUP(C277,HABITATS!$F$2:$G$13,2,FALSE)</f>
        <v>Submersed Habitats</v>
      </c>
      <c r="E277" s="1" t="str">
        <f t="shared" si="6"/>
        <v>Submersed HabitatsWTG installation 5 weeks/WTG</v>
      </c>
      <c r="F277" s="3">
        <f>VLOOKUP($B277,'SUBMERSED HABITATS'!$B$127:$I$235,F$1,FALSE)</f>
        <v>1</v>
      </c>
      <c r="G277" s="3">
        <f>VLOOKUP($B277,'SUBMERSED HABITATS'!$B$127:$I$235,G$1,FALSE)</f>
        <v>1</v>
      </c>
      <c r="H277" s="3">
        <f>VLOOKUP($B277,'SUBMERSED HABITATS'!$B$127:$I$235,H$1,FALSE)</f>
        <v>0</v>
      </c>
      <c r="I277" s="3">
        <f>VLOOKUP($B277,'SUBMERSED HABITATS'!$B$127:$I$235,I$1,FALSE)</f>
        <v>0</v>
      </c>
      <c r="J277" s="3">
        <f>VLOOKUP($B277,'SUBMERSED HABITATS'!$B$127:$I$235,J$1,FALSE)</f>
        <v>0</v>
      </c>
      <c r="K277" s="3">
        <f>VLOOKUP($B277,'SUBMERSED HABITATS'!$B$127:$I$235,K$1,FALSE)</f>
        <v>1</v>
      </c>
      <c r="L277" s="3">
        <f>VLOOKUP($B277,'SUBMERSED HABITATS'!$B$127:$I$235,L$1,FALSE)</f>
        <v>1</v>
      </c>
    </row>
    <row r="278" spans="1:12" ht="15.75" customHeight="1">
      <c r="A278">
        <f t="shared" si="7"/>
        <v>28</v>
      </c>
      <c r="B278" t="str">
        <f>VLOOKUP(A278,ACTIVITIES!$B$2:$C$110,2,FALSE)</f>
        <v>WTG installation 5 weeks/WTG</v>
      </c>
      <c r="C278" s="1">
        <v>6</v>
      </c>
      <c r="D278" s="1" t="str">
        <f>VLOOKUP(C278,HABITATS!$F$2:$G$13,2,FALSE)</f>
        <v>HABITATS COMPLEX 6</v>
      </c>
      <c r="E278" s="1" t="str">
        <f t="shared" si="6"/>
        <v>HABITATS COMPLEX 6WTG installation 5 weeks/WTG</v>
      </c>
      <c r="F278" s="3">
        <f>VLOOKUP($B278,'HABITATS COMPLEX 6'!$B$127:$I$235,F$1,FALSE)</f>
        <v>0</v>
      </c>
      <c r="G278" s="3">
        <f>VLOOKUP($B278,'HABITATS COMPLEX 6'!$B$127:$I$235,G$1,FALSE)</f>
        <v>0</v>
      </c>
      <c r="H278" s="3">
        <f>VLOOKUP($B278,'HABITATS COMPLEX 6'!$B$127:$I$235,H$1,FALSE)</f>
        <v>0</v>
      </c>
      <c r="I278" s="3">
        <f>VLOOKUP($B278,'HABITATS COMPLEX 6'!$B$127:$I$235,I$1,FALSE)</f>
        <v>0</v>
      </c>
      <c r="J278" s="3">
        <f>VLOOKUP($B278,'HABITATS COMPLEX 6'!$B$127:$I$235,J$1,FALSE)</f>
        <v>0</v>
      </c>
      <c r="K278" s="3">
        <f>VLOOKUP($B278,'HABITATS COMPLEX 6'!$B$127:$I$235,K$1,FALSE)</f>
        <v>0</v>
      </c>
      <c r="L278" s="3" t="str">
        <f>VLOOKUP($B278,'HABITATS COMPLEX 6'!$B$127:$I$235,L$1,FALSE)</f>
        <v/>
      </c>
    </row>
    <row r="279" spans="1:12" ht="15.75" customHeight="1">
      <c r="A279">
        <f t="shared" si="7"/>
        <v>28</v>
      </c>
      <c r="B279" t="str">
        <f>VLOOKUP(A279,ACTIVITIES!$B$2:$C$110,2,FALSE)</f>
        <v>WTG installation 5 weeks/WTG</v>
      </c>
      <c r="C279" s="1">
        <v>7</v>
      </c>
      <c r="D279" s="1" t="str">
        <f>VLOOKUP(C279,HABITATS!$F$2:$G$13,2,FALSE)</f>
        <v>HABITATS COMPLEX 7</v>
      </c>
      <c r="E279" s="1" t="str">
        <f t="shared" si="6"/>
        <v>HABITATS COMPLEX 7WTG installation 5 weeks/WTG</v>
      </c>
      <c r="F279" s="3">
        <f>VLOOKUP($B279,'HABITATS COMPLEX 7'!$B$127:$I$235,F$1,FALSE)</f>
        <v>0</v>
      </c>
      <c r="G279" s="3">
        <f>VLOOKUP($B279,'HABITATS COMPLEX 7'!$B$127:$I$235,G$1,FALSE)</f>
        <v>0</v>
      </c>
      <c r="H279" s="3">
        <f>VLOOKUP($B279,'HABITATS COMPLEX 7'!$B$127:$I$235,H$1,FALSE)</f>
        <v>0</v>
      </c>
      <c r="I279" s="3">
        <f>VLOOKUP($B279,'HABITATS COMPLEX 7'!$B$127:$I$235,I$1,FALSE)</f>
        <v>0</v>
      </c>
      <c r="J279" s="3">
        <f>VLOOKUP($B279,'HABITATS COMPLEX 7'!$B$127:$I$235,J$1,FALSE)</f>
        <v>0</v>
      </c>
      <c r="K279" s="3">
        <f>VLOOKUP($B279,'HABITATS COMPLEX 7'!$B$127:$I$235,K$1,FALSE)</f>
        <v>0</v>
      </c>
      <c r="L279" s="3" t="str">
        <f>VLOOKUP($B279,'HABITATS COMPLEX 7'!$B$127:$I$235,L$1,FALSE)</f>
        <v/>
      </c>
    </row>
    <row r="280" spans="1:12" ht="15.75" customHeight="1">
      <c r="A280">
        <f t="shared" si="7"/>
        <v>28</v>
      </c>
      <c r="B280" t="str">
        <f>VLOOKUP(A280,ACTIVITIES!$B$2:$C$110,2,FALSE)</f>
        <v>WTG installation 5 weeks/WTG</v>
      </c>
      <c r="C280" s="1">
        <v>8</v>
      </c>
      <c r="D280" s="1" t="str">
        <f>VLOOKUP(C280,HABITATS!$F$2:$G$13,2,FALSE)</f>
        <v>HABITATS COMPLEX 8</v>
      </c>
      <c r="E280" s="1" t="str">
        <f t="shared" si="6"/>
        <v>HABITATS COMPLEX 8WTG installation 5 weeks/WTG</v>
      </c>
      <c r="F280" s="3">
        <f>VLOOKUP($B280,'HABITATS COMPLEX 8'!$B$127:$I$235,F$1,FALSE)</f>
        <v>0</v>
      </c>
      <c r="G280" s="3">
        <f>VLOOKUP($B280,'HABITATS COMPLEX 8'!$B$127:$I$235,G$1,FALSE)</f>
        <v>0</v>
      </c>
      <c r="H280" s="3">
        <f>VLOOKUP($B280,'HABITATS COMPLEX 8'!$B$127:$I$235,H$1,FALSE)</f>
        <v>0</v>
      </c>
      <c r="I280" s="3">
        <f>VLOOKUP($B280,'HABITATS COMPLEX 8'!$B$127:$I$235,I$1,FALSE)</f>
        <v>0</v>
      </c>
      <c r="J280" s="3">
        <f>VLOOKUP($B280,'HABITATS COMPLEX 8'!$B$127:$I$235,J$1,FALSE)</f>
        <v>0</v>
      </c>
      <c r="K280" s="3">
        <f>VLOOKUP($B280,'HABITATS COMPLEX 8'!$B$127:$I$235,K$1,FALSE)</f>
        <v>0</v>
      </c>
      <c r="L280" s="3" t="str">
        <f>VLOOKUP($B280,'HABITATS COMPLEX 8'!$B$127:$I$235,L$1,FALSE)</f>
        <v/>
      </c>
    </row>
    <row r="281" spans="1:12" ht="15.75" customHeight="1">
      <c r="A281">
        <f t="shared" si="7"/>
        <v>28</v>
      </c>
      <c r="B281" t="str">
        <f>VLOOKUP(A281,ACTIVITIES!$B$2:$C$110,2,FALSE)</f>
        <v>WTG installation 5 weeks/WTG</v>
      </c>
      <c r="C281" s="1">
        <v>9</v>
      </c>
      <c r="D281" s="1" t="str">
        <f>VLOOKUP(C281,HABITATS!$F$2:$G$13,2,FALSE)</f>
        <v>HABITATS COMPLEX 9</v>
      </c>
      <c r="E281" s="1" t="str">
        <f t="shared" si="6"/>
        <v>HABITATS COMPLEX 9WTG installation 5 weeks/WTG</v>
      </c>
      <c r="F281" s="3">
        <f>VLOOKUP($B281,'HABITATS COMPLEX 9'!$B$127:$I$235,F$1,FALSE)</f>
        <v>0</v>
      </c>
      <c r="G281" s="3">
        <f>VLOOKUP($B281,'HABITATS COMPLEX 9'!$B$127:$I$235,G$1,FALSE)</f>
        <v>0</v>
      </c>
      <c r="H281" s="3">
        <f>VLOOKUP($B281,'HABITATS COMPLEX 9'!$B$127:$I$235,H$1,FALSE)</f>
        <v>0</v>
      </c>
      <c r="I281" s="3">
        <f>VLOOKUP($B281,'HABITATS COMPLEX 9'!$B$127:$I$235,I$1,FALSE)</f>
        <v>0</v>
      </c>
      <c r="J281" s="3">
        <f>VLOOKUP($B281,'HABITATS COMPLEX 9'!$B$127:$I$235,J$1,FALSE)</f>
        <v>0</v>
      </c>
      <c r="K281" s="3">
        <f>VLOOKUP($B281,'HABITATS COMPLEX 9'!$B$127:$I$235,K$1,FALSE)</f>
        <v>0</v>
      </c>
      <c r="L281" s="3" t="str">
        <f>VLOOKUP($B281,'HABITATS COMPLEX 9'!$B$127:$I$235,L$1,FALSE)</f>
        <v/>
      </c>
    </row>
    <row r="282" spans="1:12" ht="15.75" customHeight="1">
      <c r="A282">
        <f t="shared" si="7"/>
        <v>28</v>
      </c>
      <c r="B282" t="str">
        <f>VLOOKUP(A282,ACTIVITIES!$B$2:$C$110,2,FALSE)</f>
        <v>WTG installation 5 weeks/WTG</v>
      </c>
      <c r="C282" s="1">
        <v>10</v>
      </c>
      <c r="D282" s="1" t="str">
        <f>VLOOKUP(C282,HABITATS!$F$2:$G$13,2,FALSE)</f>
        <v>HABITATS COMPLEX 10</v>
      </c>
      <c r="E282" s="1" t="str">
        <f t="shared" si="6"/>
        <v>HABITATS COMPLEX 10WTG installation 5 weeks/WTG</v>
      </c>
      <c r="F282" s="3">
        <f>VLOOKUP($B282,'HABITATS COMPLEX 10'!$B$127:$I$235,F$1,FALSE)</f>
        <v>0</v>
      </c>
      <c r="G282" s="3">
        <f>VLOOKUP($B282,'HABITATS COMPLEX 10'!$B$127:$I$235,G$1,FALSE)</f>
        <v>0</v>
      </c>
      <c r="H282" s="3">
        <f>VLOOKUP($B282,'HABITATS COMPLEX 10'!$B$127:$I$235,H$1,FALSE)</f>
        <v>0</v>
      </c>
      <c r="I282" s="3">
        <f>VLOOKUP($B282,'HABITATS COMPLEX 10'!$B$127:$I$235,I$1,FALSE)</f>
        <v>0</v>
      </c>
      <c r="J282" s="3">
        <f>VLOOKUP($B282,'HABITATS COMPLEX 10'!$B$127:$I$235,J$1,FALSE)</f>
        <v>0</v>
      </c>
      <c r="K282" s="3">
        <f>VLOOKUP($B282,'HABITATS COMPLEX 10'!$B$127:$I$235,K$1,FALSE)</f>
        <v>0</v>
      </c>
      <c r="L282" s="3" t="str">
        <f>VLOOKUP($B282,'HABITATS COMPLEX 10'!$B$127:$I$235,L$1,FALSE)</f>
        <v/>
      </c>
    </row>
    <row r="283" spans="1:12" ht="15.75" customHeight="1">
      <c r="A283">
        <f t="shared" si="7"/>
        <v>29</v>
      </c>
      <c r="B283" t="str">
        <f>VLOOKUP(A283,ACTIVITIES!$B$2:$C$110,2,FALSE)</f>
        <v>Crew boat travel</v>
      </c>
      <c r="C283" s="1">
        <v>1</v>
      </c>
      <c r="D283" s="1" t="str">
        <f>VLOOKUP(C283,HABITATS!$F$2:$G$13,2,FALSE)</f>
        <v>Coastal Uplands</v>
      </c>
      <c r="E283" s="1" t="str">
        <f t="shared" si="6"/>
        <v>Coastal UplandsCrew boat travel</v>
      </c>
      <c r="F283" s="3">
        <f>VLOOKUP($B283,'COASTAL UPLANDS'!$B$127:$I$235,F$1,FALSE)</f>
        <v>0</v>
      </c>
      <c r="G283" s="3">
        <f>VLOOKUP($B283,'COASTAL UPLANDS'!$B$127:$I$235,G$1,FALSE)</f>
        <v>0</v>
      </c>
      <c r="H283" s="3">
        <f>VLOOKUP($B283,'COASTAL UPLANDS'!$B$127:$I$235,H$1,FALSE)</f>
        <v>0</v>
      </c>
      <c r="I283" s="3">
        <f>VLOOKUP($B283,'COASTAL UPLANDS'!$B$127:$I$235,I$1,FALSE)</f>
        <v>0</v>
      </c>
      <c r="J283" s="3">
        <f>VLOOKUP($B283,'COASTAL UPLANDS'!$B$127:$I$235,J$1,FALSE)</f>
        <v>0</v>
      </c>
      <c r="K283" s="3">
        <f>VLOOKUP($B283,'COASTAL UPLANDS'!$B$127:$I$235,K$1,FALSE)</f>
        <v>0</v>
      </c>
      <c r="L283" s="3">
        <f>VLOOKUP($B283,'COASTAL UPLANDS'!$B$127:$I$235,L$1,FALSE)</f>
        <v>0</v>
      </c>
    </row>
    <row r="284" spans="1:12" ht="15.75" customHeight="1">
      <c r="A284">
        <f t="shared" si="7"/>
        <v>29</v>
      </c>
      <c r="B284" t="str">
        <f>VLOOKUP(A284,ACTIVITIES!$B$2:$C$110,2,FALSE)</f>
        <v>Crew boat travel</v>
      </c>
      <c r="C284" s="1">
        <v>2</v>
      </c>
      <c r="D284" s="1" t="str">
        <f>VLOOKUP(C284,HABITATS!$F$2:$G$13,2,FALSE)</f>
        <v>Beaches &amp; Dunes</v>
      </c>
      <c r="E284" s="1" t="str">
        <f t="shared" si="6"/>
        <v>Beaches &amp; DunesCrew boat travel</v>
      </c>
      <c r="F284" s="3">
        <f>VLOOKUP($B284,'BEACHES &amp; DUNES'!$B$127:$I$235,F$1,FALSE)</f>
        <v>0</v>
      </c>
      <c r="G284" s="3">
        <f>VLOOKUP($B284,'BEACHES &amp; DUNES'!$B$127:$I$235,G$1,FALSE)</f>
        <v>0</v>
      </c>
      <c r="H284" s="3">
        <f>VLOOKUP($B284,'BEACHES &amp; DUNES'!$B$127:$I$235,H$1,FALSE)</f>
        <v>0</v>
      </c>
      <c r="I284" s="3">
        <f>VLOOKUP($B284,'BEACHES &amp; DUNES'!$B$127:$I$235,I$1,FALSE)</f>
        <v>0</v>
      </c>
      <c r="J284" s="3">
        <f>VLOOKUP($B284,'BEACHES &amp; DUNES'!$B$127:$I$235,J$1,FALSE)</f>
        <v>0</v>
      </c>
      <c r="K284" s="3">
        <f>VLOOKUP($B284,'BEACHES &amp; DUNES'!$B$127:$I$235,K$1,FALSE)</f>
        <v>0</v>
      </c>
      <c r="L284" s="3">
        <f>VLOOKUP($B284,'BEACHES &amp; DUNES'!$B$127:$I$235,L$1,FALSE)</f>
        <v>0</v>
      </c>
    </row>
    <row r="285" spans="1:12" ht="15.75" customHeight="1">
      <c r="A285">
        <f t="shared" si="7"/>
        <v>29</v>
      </c>
      <c r="B285" t="str">
        <f>VLOOKUP(A285,ACTIVITIES!$B$2:$C$110,2,FALSE)</f>
        <v>Crew boat travel</v>
      </c>
      <c r="C285" s="1">
        <v>3</v>
      </c>
      <c r="D285" s="1" t="str">
        <f>VLOOKUP(C285,HABITATS!$F$2:$G$13,2,FALSE)</f>
        <v>Tidal flats &amp; Rocky Intertidal</v>
      </c>
      <c r="E285" s="1" t="str">
        <f t="shared" si="6"/>
        <v>Tidal flats &amp; Rocky IntertidalCrew boat travel</v>
      </c>
      <c r="F285" s="3">
        <f>VLOOKUP($B285,'TIDAL FLATS &amp; ROCKY INTERTIDAL'!$B$127:$I$235,F$1,FALSE)</f>
        <v>1</v>
      </c>
      <c r="G285" s="3">
        <f>VLOOKUP($B285,'TIDAL FLATS &amp; ROCKY INTERTIDAL'!$B$127:$I$235,G$1,FALSE)</f>
        <v>1</v>
      </c>
      <c r="H285" s="3">
        <f>VLOOKUP($B285,'TIDAL FLATS &amp; ROCKY INTERTIDAL'!$B$127:$I$235,H$1,FALSE)</f>
        <v>0</v>
      </c>
      <c r="I285" s="3">
        <f>VLOOKUP($B285,'TIDAL FLATS &amp; ROCKY INTERTIDAL'!$B$127:$I$235,I$1,FALSE)</f>
        <v>0</v>
      </c>
      <c r="J285" s="3">
        <f>VLOOKUP($B285,'TIDAL FLATS &amp; ROCKY INTERTIDAL'!$B$127:$I$235,J$1,FALSE)</f>
        <v>0</v>
      </c>
      <c r="K285" s="3">
        <f>VLOOKUP($B285,'TIDAL FLATS &amp; ROCKY INTERTIDAL'!$B$127:$I$235,K$1,FALSE)</f>
        <v>1</v>
      </c>
      <c r="L285" s="3">
        <f>VLOOKUP($B285,'TIDAL FLATS &amp; ROCKY INTERTIDAL'!$B$127:$I$235,L$1,FALSE)</f>
        <v>1</v>
      </c>
    </row>
    <row r="286" spans="1:12" ht="15.75" customHeight="1">
      <c r="A286">
        <f t="shared" si="7"/>
        <v>29</v>
      </c>
      <c r="B286" t="str">
        <f>VLOOKUP(A286,ACTIVITIES!$B$2:$C$110,2,FALSE)</f>
        <v>Crew boat travel</v>
      </c>
      <c r="C286" s="1">
        <v>4</v>
      </c>
      <c r="D286" s="1" t="str">
        <f>VLOOKUP(C286,HABITATS!$F$2:$G$13,2,FALSE)</f>
        <v>Marshes</v>
      </c>
      <c r="E286" s="1" t="str">
        <f t="shared" si="6"/>
        <v>MarshesCrew boat travel</v>
      </c>
      <c r="F286" s="3">
        <f>VLOOKUP($B286,MARSHES!$B$127:$I$235,F$1,FALSE)</f>
        <v>1</v>
      </c>
      <c r="G286" s="3">
        <f>VLOOKUP($B286,MARSHES!$B$127:$I$235,G$1,FALSE)</f>
        <v>1</v>
      </c>
      <c r="H286" s="3">
        <f>VLOOKUP($B286,MARSHES!$B$127:$I$235,H$1,FALSE)</f>
        <v>0</v>
      </c>
      <c r="I286" s="3">
        <f>VLOOKUP($B286,MARSHES!$B$127:$I$235,I$1,FALSE)</f>
        <v>0</v>
      </c>
      <c r="J286" s="3">
        <f>VLOOKUP($B286,MARSHES!$B$127:$I$235,J$1,FALSE)</f>
        <v>0</v>
      </c>
      <c r="K286" s="3">
        <f>VLOOKUP($B286,MARSHES!$B$127:$I$235,K$1,FALSE)</f>
        <v>1</v>
      </c>
      <c r="L286" s="3">
        <f>VLOOKUP($B286,MARSHES!$B$127:$I$235,L$1,FALSE)</f>
        <v>1</v>
      </c>
    </row>
    <row r="287" spans="1:12" ht="15.75" customHeight="1">
      <c r="A287">
        <f t="shared" si="7"/>
        <v>29</v>
      </c>
      <c r="B287" t="str">
        <f>VLOOKUP(A287,ACTIVITIES!$B$2:$C$110,2,FALSE)</f>
        <v>Crew boat travel</v>
      </c>
      <c r="C287" s="1">
        <v>5</v>
      </c>
      <c r="D287" s="1" t="str">
        <f>VLOOKUP(C287,HABITATS!$F$2:$G$13,2,FALSE)</f>
        <v>Submersed Habitats</v>
      </c>
      <c r="E287" s="1" t="str">
        <f t="shared" si="6"/>
        <v>Submersed HabitatsCrew boat travel</v>
      </c>
      <c r="F287" s="3">
        <f>VLOOKUP($B287,'SUBMERSED HABITATS'!$B$127:$I$235,F$1,FALSE)</f>
        <v>1</v>
      </c>
      <c r="G287" s="3">
        <f>VLOOKUP($B287,'SUBMERSED HABITATS'!$B$127:$I$235,G$1,FALSE)</f>
        <v>1</v>
      </c>
      <c r="H287" s="3">
        <f>VLOOKUP($B287,'SUBMERSED HABITATS'!$B$127:$I$235,H$1,FALSE)</f>
        <v>0</v>
      </c>
      <c r="I287" s="3">
        <f>VLOOKUP($B287,'SUBMERSED HABITATS'!$B$127:$I$235,I$1,FALSE)</f>
        <v>0</v>
      </c>
      <c r="J287" s="3">
        <f>VLOOKUP($B287,'SUBMERSED HABITATS'!$B$127:$I$235,J$1,FALSE)</f>
        <v>0</v>
      </c>
      <c r="K287" s="3">
        <f>VLOOKUP($B287,'SUBMERSED HABITATS'!$B$127:$I$235,K$1,FALSE)</f>
        <v>1</v>
      </c>
      <c r="L287" s="3">
        <f>VLOOKUP($B287,'SUBMERSED HABITATS'!$B$127:$I$235,L$1,FALSE)</f>
        <v>1</v>
      </c>
    </row>
    <row r="288" spans="1:12" ht="15.75" customHeight="1">
      <c r="A288">
        <f t="shared" si="7"/>
        <v>29</v>
      </c>
      <c r="B288" t="str">
        <f>VLOOKUP(A288,ACTIVITIES!$B$2:$C$110,2,FALSE)</f>
        <v>Crew boat travel</v>
      </c>
      <c r="C288" s="1">
        <v>6</v>
      </c>
      <c r="D288" s="1" t="str">
        <f>VLOOKUP(C288,HABITATS!$F$2:$G$13,2,FALSE)</f>
        <v>HABITATS COMPLEX 6</v>
      </c>
      <c r="E288" s="1" t="str">
        <f t="shared" si="6"/>
        <v>HABITATS COMPLEX 6Crew boat travel</v>
      </c>
      <c r="F288" s="3">
        <f>VLOOKUP($B288,'HABITATS COMPLEX 6'!$B$127:$I$235,F$1,FALSE)</f>
        <v>0</v>
      </c>
      <c r="G288" s="3">
        <f>VLOOKUP($B288,'HABITATS COMPLEX 6'!$B$127:$I$235,G$1,FALSE)</f>
        <v>0</v>
      </c>
      <c r="H288" s="3">
        <f>VLOOKUP($B288,'HABITATS COMPLEX 6'!$B$127:$I$235,H$1,FALSE)</f>
        <v>0</v>
      </c>
      <c r="I288" s="3">
        <f>VLOOKUP($B288,'HABITATS COMPLEX 6'!$B$127:$I$235,I$1,FALSE)</f>
        <v>0</v>
      </c>
      <c r="J288" s="3">
        <f>VLOOKUP($B288,'HABITATS COMPLEX 6'!$B$127:$I$235,J$1,FALSE)</f>
        <v>0</v>
      </c>
      <c r="K288" s="3">
        <f>VLOOKUP($B288,'HABITATS COMPLEX 6'!$B$127:$I$235,K$1,FALSE)</f>
        <v>0</v>
      </c>
      <c r="L288" s="3" t="str">
        <f>VLOOKUP($B288,'HABITATS COMPLEX 6'!$B$127:$I$235,L$1,FALSE)</f>
        <v/>
      </c>
    </row>
    <row r="289" spans="1:12" ht="15.75" customHeight="1">
      <c r="A289">
        <f t="shared" si="7"/>
        <v>29</v>
      </c>
      <c r="B289" t="str">
        <f>VLOOKUP(A289,ACTIVITIES!$B$2:$C$110,2,FALSE)</f>
        <v>Crew boat travel</v>
      </c>
      <c r="C289" s="1">
        <v>7</v>
      </c>
      <c r="D289" s="1" t="str">
        <f>VLOOKUP(C289,HABITATS!$F$2:$G$13,2,FALSE)</f>
        <v>HABITATS COMPLEX 7</v>
      </c>
      <c r="E289" s="1" t="str">
        <f t="shared" si="6"/>
        <v>HABITATS COMPLEX 7Crew boat travel</v>
      </c>
      <c r="F289" s="3">
        <f>VLOOKUP($B289,'HABITATS COMPLEX 7'!$B$127:$I$235,F$1,FALSE)</f>
        <v>0</v>
      </c>
      <c r="G289" s="3">
        <f>VLOOKUP($B289,'HABITATS COMPLEX 7'!$B$127:$I$235,G$1,FALSE)</f>
        <v>0</v>
      </c>
      <c r="H289" s="3">
        <f>VLOOKUP($B289,'HABITATS COMPLEX 7'!$B$127:$I$235,H$1,FALSE)</f>
        <v>0</v>
      </c>
      <c r="I289" s="3">
        <f>VLOOKUP($B289,'HABITATS COMPLEX 7'!$B$127:$I$235,I$1,FALSE)</f>
        <v>0</v>
      </c>
      <c r="J289" s="3">
        <f>VLOOKUP($B289,'HABITATS COMPLEX 7'!$B$127:$I$235,J$1,FALSE)</f>
        <v>0</v>
      </c>
      <c r="K289" s="3">
        <f>VLOOKUP($B289,'HABITATS COMPLEX 7'!$B$127:$I$235,K$1,FALSE)</f>
        <v>0</v>
      </c>
      <c r="L289" s="3" t="str">
        <f>VLOOKUP($B289,'HABITATS COMPLEX 7'!$B$127:$I$235,L$1,FALSE)</f>
        <v/>
      </c>
    </row>
    <row r="290" spans="1:12" ht="15.75" customHeight="1">
      <c r="A290">
        <f t="shared" si="7"/>
        <v>29</v>
      </c>
      <c r="B290" t="str">
        <f>VLOOKUP(A290,ACTIVITIES!$B$2:$C$110,2,FALSE)</f>
        <v>Crew boat travel</v>
      </c>
      <c r="C290" s="1">
        <v>8</v>
      </c>
      <c r="D290" s="1" t="str">
        <f>VLOOKUP(C290,HABITATS!$F$2:$G$13,2,FALSE)</f>
        <v>HABITATS COMPLEX 8</v>
      </c>
      <c r="E290" s="1" t="str">
        <f t="shared" si="6"/>
        <v>HABITATS COMPLEX 8Crew boat travel</v>
      </c>
      <c r="F290" s="3">
        <f>VLOOKUP($B290,'HABITATS COMPLEX 8'!$B$127:$I$235,F$1,FALSE)</f>
        <v>0</v>
      </c>
      <c r="G290" s="3">
        <f>VLOOKUP($B290,'HABITATS COMPLEX 8'!$B$127:$I$235,G$1,FALSE)</f>
        <v>0</v>
      </c>
      <c r="H290" s="3">
        <f>VLOOKUP($B290,'HABITATS COMPLEX 8'!$B$127:$I$235,H$1,FALSE)</f>
        <v>0</v>
      </c>
      <c r="I290" s="3">
        <f>VLOOKUP($B290,'HABITATS COMPLEX 8'!$B$127:$I$235,I$1,FALSE)</f>
        <v>0</v>
      </c>
      <c r="J290" s="3">
        <f>VLOOKUP($B290,'HABITATS COMPLEX 8'!$B$127:$I$235,J$1,FALSE)</f>
        <v>0</v>
      </c>
      <c r="K290" s="3">
        <f>VLOOKUP($B290,'HABITATS COMPLEX 8'!$B$127:$I$235,K$1,FALSE)</f>
        <v>0</v>
      </c>
      <c r="L290" s="3" t="str">
        <f>VLOOKUP($B290,'HABITATS COMPLEX 8'!$B$127:$I$235,L$1,FALSE)</f>
        <v/>
      </c>
    </row>
    <row r="291" spans="1:12" ht="15.75" customHeight="1">
      <c r="A291">
        <f t="shared" si="7"/>
        <v>29</v>
      </c>
      <c r="B291" t="str">
        <f>VLOOKUP(A291,ACTIVITIES!$B$2:$C$110,2,FALSE)</f>
        <v>Crew boat travel</v>
      </c>
      <c r="C291" s="1">
        <v>9</v>
      </c>
      <c r="D291" s="1" t="str">
        <f>VLOOKUP(C291,HABITATS!$F$2:$G$13,2,FALSE)</f>
        <v>HABITATS COMPLEX 9</v>
      </c>
      <c r="E291" s="1" t="str">
        <f t="shared" si="6"/>
        <v>HABITATS COMPLEX 9Crew boat travel</v>
      </c>
      <c r="F291" s="3">
        <f>VLOOKUP($B291,'HABITATS COMPLEX 9'!$B$127:$I$235,F$1,FALSE)</f>
        <v>0</v>
      </c>
      <c r="G291" s="3">
        <f>VLOOKUP($B291,'HABITATS COMPLEX 9'!$B$127:$I$235,G$1,FALSE)</f>
        <v>0</v>
      </c>
      <c r="H291" s="3">
        <f>VLOOKUP($B291,'HABITATS COMPLEX 9'!$B$127:$I$235,H$1,FALSE)</f>
        <v>0</v>
      </c>
      <c r="I291" s="3">
        <f>VLOOKUP($B291,'HABITATS COMPLEX 9'!$B$127:$I$235,I$1,FALSE)</f>
        <v>0</v>
      </c>
      <c r="J291" s="3">
        <f>VLOOKUP($B291,'HABITATS COMPLEX 9'!$B$127:$I$235,J$1,FALSE)</f>
        <v>0</v>
      </c>
      <c r="K291" s="3">
        <f>VLOOKUP($B291,'HABITATS COMPLEX 9'!$B$127:$I$235,K$1,FALSE)</f>
        <v>0</v>
      </c>
      <c r="L291" s="3" t="str">
        <f>VLOOKUP($B291,'HABITATS COMPLEX 9'!$B$127:$I$235,L$1,FALSE)</f>
        <v/>
      </c>
    </row>
    <row r="292" spans="1:12" ht="15.75" customHeight="1">
      <c r="A292">
        <f t="shared" si="7"/>
        <v>29</v>
      </c>
      <c r="B292" t="str">
        <f>VLOOKUP(A292,ACTIVITIES!$B$2:$C$110,2,FALSE)</f>
        <v>Crew boat travel</v>
      </c>
      <c r="C292" s="1">
        <v>10</v>
      </c>
      <c r="D292" s="1" t="str">
        <f>VLOOKUP(C292,HABITATS!$F$2:$G$13,2,FALSE)</f>
        <v>HABITATS COMPLEX 10</v>
      </c>
      <c r="E292" s="1" t="str">
        <f t="shared" si="6"/>
        <v>HABITATS COMPLEX 10Crew boat travel</v>
      </c>
      <c r="F292" s="3">
        <f>VLOOKUP($B292,'HABITATS COMPLEX 10'!$B$127:$I$235,F$1,FALSE)</f>
        <v>0</v>
      </c>
      <c r="G292" s="3">
        <f>VLOOKUP($B292,'HABITATS COMPLEX 10'!$B$127:$I$235,G$1,FALSE)</f>
        <v>0</v>
      </c>
      <c r="H292" s="3">
        <f>VLOOKUP($B292,'HABITATS COMPLEX 10'!$B$127:$I$235,H$1,FALSE)</f>
        <v>0</v>
      </c>
      <c r="I292" s="3">
        <f>VLOOKUP($B292,'HABITATS COMPLEX 10'!$B$127:$I$235,I$1,FALSE)</f>
        <v>0</v>
      </c>
      <c r="J292" s="3">
        <f>VLOOKUP($B292,'HABITATS COMPLEX 10'!$B$127:$I$235,J$1,FALSE)</f>
        <v>0</v>
      </c>
      <c r="K292" s="3">
        <f>VLOOKUP($B292,'HABITATS COMPLEX 10'!$B$127:$I$235,K$1,FALSE)</f>
        <v>0</v>
      </c>
      <c r="L292" s="3" t="str">
        <f>VLOOKUP($B292,'HABITATS COMPLEX 10'!$B$127:$I$235,L$1,FALSE)</f>
        <v/>
      </c>
    </row>
    <row r="293" spans="1:12" ht="15.75" customHeight="1">
      <c r="A293">
        <f t="shared" si="7"/>
        <v>30</v>
      </c>
      <c r="B293" t="str">
        <f>VLOOKUP(A293,ACTIVITIES!$B$2:$C$110,2,FALSE)</f>
        <v>OFFSHORE CONSTRUCTION 30</v>
      </c>
      <c r="C293" s="1">
        <v>1</v>
      </c>
      <c r="D293" s="1" t="str">
        <f>VLOOKUP(C293,HABITATS!$F$2:$G$13,2,FALSE)</f>
        <v>Coastal Uplands</v>
      </c>
      <c r="E293" s="1" t="str">
        <f t="shared" si="6"/>
        <v>Coastal UplandsOFFSHORE CONSTRUCTION 30</v>
      </c>
      <c r="F293" s="3">
        <f>VLOOKUP($B293,'COASTAL UPLANDS'!$B$127:$I$235,F$1,FALSE)</f>
        <v>0</v>
      </c>
      <c r="G293" s="3">
        <f>VLOOKUP($B293,'COASTAL UPLANDS'!$B$127:$I$235,G$1,FALSE)</f>
        <v>0</v>
      </c>
      <c r="H293" s="3">
        <f>VLOOKUP($B293,'COASTAL UPLANDS'!$B$127:$I$235,H$1,FALSE)</f>
        <v>0</v>
      </c>
      <c r="I293" s="3">
        <f>VLOOKUP($B293,'COASTAL UPLANDS'!$B$127:$I$235,I$1,FALSE)</f>
        <v>0</v>
      </c>
      <c r="J293" s="3">
        <f>VLOOKUP($B293,'COASTAL UPLANDS'!$B$127:$I$235,J$1,FALSE)</f>
        <v>0</v>
      </c>
      <c r="K293" s="3">
        <f>VLOOKUP($B293,'COASTAL UPLANDS'!$B$127:$I$235,K$1,FALSE)</f>
        <v>0</v>
      </c>
      <c r="L293" s="3" t="str">
        <f>VLOOKUP($B293,'COASTAL UPLANDS'!$B$127:$I$235,L$1,FALSE)</f>
        <v/>
      </c>
    </row>
    <row r="294" spans="1:12" ht="15.75" customHeight="1">
      <c r="A294">
        <f t="shared" si="7"/>
        <v>30</v>
      </c>
      <c r="B294" t="str">
        <f>VLOOKUP(A294,ACTIVITIES!$B$2:$C$110,2,FALSE)</f>
        <v>OFFSHORE CONSTRUCTION 30</v>
      </c>
      <c r="C294" s="1">
        <v>2</v>
      </c>
      <c r="D294" s="1" t="str">
        <f>VLOOKUP(C294,HABITATS!$F$2:$G$13,2,FALSE)</f>
        <v>Beaches &amp; Dunes</v>
      </c>
      <c r="E294" s="1" t="str">
        <f t="shared" si="6"/>
        <v>Beaches &amp; DunesOFFSHORE CONSTRUCTION 30</v>
      </c>
      <c r="F294" s="3">
        <f>VLOOKUP($B294,'BEACHES &amp; DUNES'!$B$127:$I$235,F$1,FALSE)</f>
        <v>0</v>
      </c>
      <c r="G294" s="3">
        <f>VLOOKUP($B294,'BEACHES &amp; DUNES'!$B$127:$I$235,G$1,FALSE)</f>
        <v>0</v>
      </c>
      <c r="H294" s="3">
        <f>VLOOKUP($B294,'BEACHES &amp; DUNES'!$B$127:$I$235,H$1,FALSE)</f>
        <v>0</v>
      </c>
      <c r="I294" s="3">
        <f>VLOOKUP($B294,'BEACHES &amp; DUNES'!$B$127:$I$235,I$1,FALSE)</f>
        <v>0</v>
      </c>
      <c r="J294" s="3">
        <f>VLOOKUP($B294,'BEACHES &amp; DUNES'!$B$127:$I$235,J$1,FALSE)</f>
        <v>0</v>
      </c>
      <c r="K294" s="3">
        <f>VLOOKUP($B294,'BEACHES &amp; DUNES'!$B$127:$I$235,K$1,FALSE)</f>
        <v>0</v>
      </c>
      <c r="L294" s="3" t="str">
        <f>VLOOKUP($B294,'BEACHES &amp; DUNES'!$B$127:$I$235,L$1,FALSE)</f>
        <v/>
      </c>
    </row>
    <row r="295" spans="1:12" ht="15.75" customHeight="1">
      <c r="A295">
        <f t="shared" si="7"/>
        <v>30</v>
      </c>
      <c r="B295" t="str">
        <f>VLOOKUP(A295,ACTIVITIES!$B$2:$C$110,2,FALSE)</f>
        <v>OFFSHORE CONSTRUCTION 30</v>
      </c>
      <c r="C295" s="1">
        <v>3</v>
      </c>
      <c r="D295" s="1" t="str">
        <f>VLOOKUP(C295,HABITATS!$F$2:$G$13,2,FALSE)</f>
        <v>Tidal flats &amp; Rocky Intertidal</v>
      </c>
      <c r="E295" s="1" t="str">
        <f t="shared" si="6"/>
        <v>Tidal flats &amp; Rocky IntertidalOFFSHORE CONSTRUCTION 30</v>
      </c>
      <c r="F295" s="3">
        <f>VLOOKUP($B295,'TIDAL FLATS &amp; ROCKY INTERTIDAL'!$B$127:$I$235,F$1,FALSE)</f>
        <v>0</v>
      </c>
      <c r="G295" s="3">
        <f>VLOOKUP($B295,'TIDAL FLATS &amp; ROCKY INTERTIDAL'!$B$127:$I$235,G$1,FALSE)</f>
        <v>0</v>
      </c>
      <c r="H295" s="3">
        <f>VLOOKUP($B295,'TIDAL FLATS &amp; ROCKY INTERTIDAL'!$B$127:$I$235,H$1,FALSE)</f>
        <v>0</v>
      </c>
      <c r="I295" s="3">
        <f>VLOOKUP($B295,'TIDAL FLATS &amp; ROCKY INTERTIDAL'!$B$127:$I$235,I$1,FALSE)</f>
        <v>0</v>
      </c>
      <c r="J295" s="3">
        <f>VLOOKUP($B295,'TIDAL FLATS &amp; ROCKY INTERTIDAL'!$B$127:$I$235,J$1,FALSE)</f>
        <v>0</v>
      </c>
      <c r="K295" s="3">
        <f>VLOOKUP($B295,'TIDAL FLATS &amp; ROCKY INTERTIDAL'!$B$127:$I$235,K$1,FALSE)</f>
        <v>0</v>
      </c>
      <c r="L295" s="3" t="str">
        <f>VLOOKUP($B295,'TIDAL FLATS &amp; ROCKY INTERTIDAL'!$B$127:$I$235,L$1,FALSE)</f>
        <v/>
      </c>
    </row>
    <row r="296" spans="1:12" ht="15.75" customHeight="1">
      <c r="A296">
        <f t="shared" si="7"/>
        <v>30</v>
      </c>
      <c r="B296" t="str">
        <f>VLOOKUP(A296,ACTIVITIES!$B$2:$C$110,2,FALSE)</f>
        <v>OFFSHORE CONSTRUCTION 30</v>
      </c>
      <c r="C296" s="1">
        <v>4</v>
      </c>
      <c r="D296" s="1" t="str">
        <f>VLOOKUP(C296,HABITATS!$F$2:$G$13,2,FALSE)</f>
        <v>Marshes</v>
      </c>
      <c r="E296" s="1" t="str">
        <f t="shared" si="6"/>
        <v>MarshesOFFSHORE CONSTRUCTION 30</v>
      </c>
      <c r="F296" s="3">
        <f>VLOOKUP($B296,MARSHES!$B$127:$I$235,F$1,FALSE)</f>
        <v>0</v>
      </c>
      <c r="G296" s="3">
        <f>VLOOKUP($B296,MARSHES!$B$127:$I$235,G$1,FALSE)</f>
        <v>0</v>
      </c>
      <c r="H296" s="3">
        <f>VLOOKUP($B296,MARSHES!$B$127:$I$235,H$1,FALSE)</f>
        <v>0</v>
      </c>
      <c r="I296" s="3">
        <f>VLOOKUP($B296,MARSHES!$B$127:$I$235,I$1,FALSE)</f>
        <v>0</v>
      </c>
      <c r="J296" s="3">
        <f>VLOOKUP($B296,MARSHES!$B$127:$I$235,J$1,FALSE)</f>
        <v>0</v>
      </c>
      <c r="K296" s="3">
        <f>VLOOKUP($B296,MARSHES!$B$127:$I$235,K$1,FALSE)</f>
        <v>0</v>
      </c>
      <c r="L296" s="3" t="str">
        <f>VLOOKUP($B296,MARSHES!$B$127:$I$235,L$1,FALSE)</f>
        <v/>
      </c>
    </row>
    <row r="297" spans="1:12" ht="15.75" customHeight="1">
      <c r="A297">
        <f t="shared" si="7"/>
        <v>30</v>
      </c>
      <c r="B297" t="str">
        <f>VLOOKUP(A297,ACTIVITIES!$B$2:$C$110,2,FALSE)</f>
        <v>OFFSHORE CONSTRUCTION 30</v>
      </c>
      <c r="C297" s="1">
        <v>5</v>
      </c>
      <c r="D297" s="1" t="str">
        <f>VLOOKUP(C297,HABITATS!$F$2:$G$13,2,FALSE)</f>
        <v>Submersed Habitats</v>
      </c>
      <c r="E297" s="1" t="str">
        <f t="shared" si="6"/>
        <v>Submersed HabitatsOFFSHORE CONSTRUCTION 30</v>
      </c>
      <c r="F297" s="3">
        <f>VLOOKUP($B297,'SUBMERSED HABITATS'!$B$127:$I$235,F$1,FALSE)</f>
        <v>0</v>
      </c>
      <c r="G297" s="3">
        <f>VLOOKUP($B297,'SUBMERSED HABITATS'!$B$127:$I$235,G$1,FALSE)</f>
        <v>0</v>
      </c>
      <c r="H297" s="3">
        <f>VLOOKUP($B297,'SUBMERSED HABITATS'!$B$127:$I$235,H$1,FALSE)</f>
        <v>0</v>
      </c>
      <c r="I297" s="3">
        <f>VLOOKUP($B297,'SUBMERSED HABITATS'!$B$127:$I$235,I$1,FALSE)</f>
        <v>0</v>
      </c>
      <c r="J297" s="3">
        <f>VLOOKUP($B297,'SUBMERSED HABITATS'!$B$127:$I$235,J$1,FALSE)</f>
        <v>0</v>
      </c>
      <c r="K297" s="3">
        <f>VLOOKUP($B297,'SUBMERSED HABITATS'!$B$127:$I$235,K$1,FALSE)</f>
        <v>0</v>
      </c>
      <c r="L297" s="3" t="str">
        <f>VLOOKUP($B297,'SUBMERSED HABITATS'!$B$127:$I$235,L$1,FALSE)</f>
        <v/>
      </c>
    </row>
    <row r="298" spans="1:12" ht="15.75" customHeight="1">
      <c r="A298">
        <f t="shared" si="7"/>
        <v>30</v>
      </c>
      <c r="B298" t="str">
        <f>VLOOKUP(A298,ACTIVITIES!$B$2:$C$110,2,FALSE)</f>
        <v>OFFSHORE CONSTRUCTION 30</v>
      </c>
      <c r="C298" s="1">
        <v>6</v>
      </c>
      <c r="D298" s="1" t="str">
        <f>VLOOKUP(C298,HABITATS!$F$2:$G$13,2,FALSE)</f>
        <v>HABITATS COMPLEX 6</v>
      </c>
      <c r="E298" s="1" t="str">
        <f t="shared" si="6"/>
        <v>HABITATS COMPLEX 6OFFSHORE CONSTRUCTION 30</v>
      </c>
      <c r="F298" s="3">
        <f>VLOOKUP($B298,'HABITATS COMPLEX 6'!$B$127:$I$235,F$1,FALSE)</f>
        <v>0</v>
      </c>
      <c r="G298" s="3">
        <f>VLOOKUP($B298,'HABITATS COMPLEX 6'!$B$127:$I$235,G$1,FALSE)</f>
        <v>0</v>
      </c>
      <c r="H298" s="3">
        <f>VLOOKUP($B298,'HABITATS COMPLEX 6'!$B$127:$I$235,H$1,FALSE)</f>
        <v>0</v>
      </c>
      <c r="I298" s="3">
        <f>VLOOKUP($B298,'HABITATS COMPLEX 6'!$B$127:$I$235,I$1,FALSE)</f>
        <v>0</v>
      </c>
      <c r="J298" s="3">
        <f>VLOOKUP($B298,'HABITATS COMPLEX 6'!$B$127:$I$235,J$1,FALSE)</f>
        <v>0</v>
      </c>
      <c r="K298" s="3">
        <f>VLOOKUP($B298,'HABITATS COMPLEX 6'!$B$127:$I$235,K$1,FALSE)</f>
        <v>0</v>
      </c>
      <c r="L298" s="3" t="str">
        <f>VLOOKUP($B298,'HABITATS COMPLEX 6'!$B$127:$I$235,L$1,FALSE)</f>
        <v/>
      </c>
    </row>
    <row r="299" spans="1:12" ht="15.75" customHeight="1">
      <c r="A299">
        <f t="shared" si="7"/>
        <v>30</v>
      </c>
      <c r="B299" t="str">
        <f>VLOOKUP(A299,ACTIVITIES!$B$2:$C$110,2,FALSE)</f>
        <v>OFFSHORE CONSTRUCTION 30</v>
      </c>
      <c r="C299" s="1">
        <v>7</v>
      </c>
      <c r="D299" s="1" t="str">
        <f>VLOOKUP(C299,HABITATS!$F$2:$G$13,2,FALSE)</f>
        <v>HABITATS COMPLEX 7</v>
      </c>
      <c r="E299" s="1" t="str">
        <f t="shared" si="6"/>
        <v>HABITATS COMPLEX 7OFFSHORE CONSTRUCTION 30</v>
      </c>
      <c r="F299" s="3">
        <f>VLOOKUP($B299,'HABITATS COMPLEX 7'!$B$127:$I$235,F$1,FALSE)</f>
        <v>0</v>
      </c>
      <c r="G299" s="3">
        <f>VLOOKUP($B299,'HABITATS COMPLEX 7'!$B$127:$I$235,G$1,FALSE)</f>
        <v>0</v>
      </c>
      <c r="H299" s="3">
        <f>VLOOKUP($B299,'HABITATS COMPLEX 7'!$B$127:$I$235,H$1,FALSE)</f>
        <v>0</v>
      </c>
      <c r="I299" s="3">
        <f>VLOOKUP($B299,'HABITATS COMPLEX 7'!$B$127:$I$235,I$1,FALSE)</f>
        <v>0</v>
      </c>
      <c r="J299" s="3">
        <f>VLOOKUP($B299,'HABITATS COMPLEX 7'!$B$127:$I$235,J$1,FALSE)</f>
        <v>0</v>
      </c>
      <c r="K299" s="3">
        <f>VLOOKUP($B299,'HABITATS COMPLEX 7'!$B$127:$I$235,K$1,FALSE)</f>
        <v>0</v>
      </c>
      <c r="L299" s="3" t="str">
        <f>VLOOKUP($B299,'HABITATS COMPLEX 7'!$B$127:$I$235,L$1,FALSE)</f>
        <v/>
      </c>
    </row>
    <row r="300" spans="1:12" ht="15.75" customHeight="1">
      <c r="A300">
        <f t="shared" si="7"/>
        <v>30</v>
      </c>
      <c r="B300" t="str">
        <f>VLOOKUP(A300,ACTIVITIES!$B$2:$C$110,2,FALSE)</f>
        <v>OFFSHORE CONSTRUCTION 30</v>
      </c>
      <c r="C300" s="1">
        <v>8</v>
      </c>
      <c r="D300" s="1" t="str">
        <f>VLOOKUP(C300,HABITATS!$F$2:$G$13,2,FALSE)</f>
        <v>HABITATS COMPLEX 8</v>
      </c>
      <c r="E300" s="1" t="str">
        <f t="shared" si="6"/>
        <v>HABITATS COMPLEX 8OFFSHORE CONSTRUCTION 30</v>
      </c>
      <c r="F300" s="3">
        <f>VLOOKUP($B300,'HABITATS COMPLEX 8'!$B$127:$I$235,F$1,FALSE)</f>
        <v>0</v>
      </c>
      <c r="G300" s="3">
        <f>VLOOKUP($B300,'HABITATS COMPLEX 8'!$B$127:$I$235,G$1,FALSE)</f>
        <v>0</v>
      </c>
      <c r="H300" s="3">
        <f>VLOOKUP($B300,'HABITATS COMPLEX 8'!$B$127:$I$235,H$1,FALSE)</f>
        <v>0</v>
      </c>
      <c r="I300" s="3">
        <f>VLOOKUP($B300,'HABITATS COMPLEX 8'!$B$127:$I$235,I$1,FALSE)</f>
        <v>0</v>
      </c>
      <c r="J300" s="3">
        <f>VLOOKUP($B300,'HABITATS COMPLEX 8'!$B$127:$I$235,J$1,FALSE)</f>
        <v>0</v>
      </c>
      <c r="K300" s="3">
        <f>VLOOKUP($B300,'HABITATS COMPLEX 8'!$B$127:$I$235,K$1,FALSE)</f>
        <v>0</v>
      </c>
      <c r="L300" s="3" t="str">
        <f>VLOOKUP($B300,'HABITATS COMPLEX 8'!$B$127:$I$235,L$1,FALSE)</f>
        <v/>
      </c>
    </row>
    <row r="301" spans="1:12" ht="15.75" customHeight="1">
      <c r="A301">
        <f t="shared" si="7"/>
        <v>30</v>
      </c>
      <c r="B301" t="str">
        <f>VLOOKUP(A301,ACTIVITIES!$B$2:$C$110,2,FALSE)</f>
        <v>OFFSHORE CONSTRUCTION 30</v>
      </c>
      <c r="C301" s="1">
        <v>9</v>
      </c>
      <c r="D301" s="1" t="str">
        <f>VLOOKUP(C301,HABITATS!$F$2:$G$13,2,FALSE)</f>
        <v>HABITATS COMPLEX 9</v>
      </c>
      <c r="E301" s="1" t="str">
        <f t="shared" si="6"/>
        <v>HABITATS COMPLEX 9OFFSHORE CONSTRUCTION 30</v>
      </c>
      <c r="F301" s="3">
        <f>VLOOKUP($B301,'HABITATS COMPLEX 9'!$B$127:$I$235,F$1,FALSE)</f>
        <v>0</v>
      </c>
      <c r="G301" s="3">
        <f>VLOOKUP($B301,'HABITATS COMPLEX 9'!$B$127:$I$235,G$1,FALSE)</f>
        <v>0</v>
      </c>
      <c r="H301" s="3">
        <f>VLOOKUP($B301,'HABITATS COMPLEX 9'!$B$127:$I$235,H$1,FALSE)</f>
        <v>0</v>
      </c>
      <c r="I301" s="3">
        <f>VLOOKUP($B301,'HABITATS COMPLEX 9'!$B$127:$I$235,I$1,FALSE)</f>
        <v>0</v>
      </c>
      <c r="J301" s="3">
        <f>VLOOKUP($B301,'HABITATS COMPLEX 9'!$B$127:$I$235,J$1,FALSE)</f>
        <v>0</v>
      </c>
      <c r="K301" s="3">
        <f>VLOOKUP($B301,'HABITATS COMPLEX 9'!$B$127:$I$235,K$1,FALSE)</f>
        <v>0</v>
      </c>
      <c r="L301" s="3" t="str">
        <f>VLOOKUP($B301,'HABITATS COMPLEX 9'!$B$127:$I$235,L$1,FALSE)</f>
        <v/>
      </c>
    </row>
    <row r="302" spans="1:12" ht="15.75" customHeight="1">
      <c r="A302">
        <f t="shared" si="7"/>
        <v>30</v>
      </c>
      <c r="B302" t="str">
        <f>VLOOKUP(A302,ACTIVITIES!$B$2:$C$110,2,FALSE)</f>
        <v>OFFSHORE CONSTRUCTION 30</v>
      </c>
      <c r="C302" s="1">
        <v>10</v>
      </c>
      <c r="D302" s="1" t="str">
        <f>VLOOKUP(C302,HABITATS!$F$2:$G$13,2,FALSE)</f>
        <v>HABITATS COMPLEX 10</v>
      </c>
      <c r="E302" s="1" t="str">
        <f t="shared" si="6"/>
        <v>HABITATS COMPLEX 10OFFSHORE CONSTRUCTION 30</v>
      </c>
      <c r="F302" s="3">
        <f>VLOOKUP($B302,'HABITATS COMPLEX 10'!$B$127:$I$235,F$1,FALSE)</f>
        <v>0</v>
      </c>
      <c r="G302" s="3">
        <f>VLOOKUP($B302,'HABITATS COMPLEX 10'!$B$127:$I$235,G$1,FALSE)</f>
        <v>0</v>
      </c>
      <c r="H302" s="3">
        <f>VLOOKUP($B302,'HABITATS COMPLEX 10'!$B$127:$I$235,H$1,FALSE)</f>
        <v>0</v>
      </c>
      <c r="I302" s="3">
        <f>VLOOKUP($B302,'HABITATS COMPLEX 10'!$B$127:$I$235,I$1,FALSE)</f>
        <v>0</v>
      </c>
      <c r="J302" s="3">
        <f>VLOOKUP($B302,'HABITATS COMPLEX 10'!$B$127:$I$235,J$1,FALSE)</f>
        <v>0</v>
      </c>
      <c r="K302" s="3">
        <f>VLOOKUP($B302,'HABITATS COMPLEX 10'!$B$127:$I$235,K$1,FALSE)</f>
        <v>0</v>
      </c>
      <c r="L302" s="3" t="str">
        <f>VLOOKUP($B302,'HABITATS COMPLEX 10'!$B$127:$I$235,L$1,FALSE)</f>
        <v/>
      </c>
    </row>
    <row r="303" spans="1:12" ht="15.75" customHeight="1">
      <c r="A303">
        <f t="shared" si="7"/>
        <v>31</v>
      </c>
      <c r="B303" t="str">
        <f>VLOOKUP(A303,ACTIVITIES!$B$2:$C$110,2,FALSE)</f>
        <v>Maintenance 3-5 days/year/WTG</v>
      </c>
      <c r="C303" s="1">
        <v>1</v>
      </c>
      <c r="D303" s="1" t="str">
        <f>VLOOKUP(C303,HABITATS!$F$2:$G$13,2,FALSE)</f>
        <v>Coastal Uplands</v>
      </c>
      <c r="E303" s="1" t="str">
        <f t="shared" si="6"/>
        <v>Coastal UplandsMaintenance 3-5 days/year/WTG</v>
      </c>
      <c r="F303" s="3">
        <f>VLOOKUP($B303,'COASTAL UPLANDS'!$B$127:$I$235,F$1,FALSE)</f>
        <v>0</v>
      </c>
      <c r="G303" s="3">
        <f>VLOOKUP($B303,'COASTAL UPLANDS'!$B$127:$I$235,G$1,FALSE)</f>
        <v>0</v>
      </c>
      <c r="H303" s="3">
        <f>VLOOKUP($B303,'COASTAL UPLANDS'!$B$127:$I$235,H$1,FALSE)</f>
        <v>0</v>
      </c>
      <c r="I303" s="3">
        <f>VLOOKUP($B303,'COASTAL UPLANDS'!$B$127:$I$235,I$1,FALSE)</f>
        <v>0</v>
      </c>
      <c r="J303" s="3">
        <f>VLOOKUP($B303,'COASTAL UPLANDS'!$B$127:$I$235,J$1,FALSE)</f>
        <v>0</v>
      </c>
      <c r="K303" s="3">
        <f>VLOOKUP($B303,'COASTAL UPLANDS'!$B$127:$I$235,K$1,FALSE)</f>
        <v>0</v>
      </c>
      <c r="L303" s="3">
        <f>VLOOKUP($B303,'COASTAL UPLANDS'!$B$127:$I$235,L$1,FALSE)</f>
        <v>0</v>
      </c>
    </row>
    <row r="304" spans="1:12" ht="15.75" customHeight="1">
      <c r="A304">
        <f t="shared" si="7"/>
        <v>31</v>
      </c>
      <c r="B304" t="str">
        <f>VLOOKUP(A304,ACTIVITIES!$B$2:$C$110,2,FALSE)</f>
        <v>Maintenance 3-5 days/year/WTG</v>
      </c>
      <c r="C304" s="1">
        <v>2</v>
      </c>
      <c r="D304" s="1" t="str">
        <f>VLOOKUP(C304,HABITATS!$F$2:$G$13,2,FALSE)</f>
        <v>Beaches &amp; Dunes</v>
      </c>
      <c r="E304" s="1" t="str">
        <f t="shared" si="6"/>
        <v>Beaches &amp; DunesMaintenance 3-5 days/year/WTG</v>
      </c>
      <c r="F304" s="3">
        <f>VLOOKUP($B304,'BEACHES &amp; DUNES'!$B$127:$I$235,F$1,FALSE)</f>
        <v>0</v>
      </c>
      <c r="G304" s="3">
        <f>VLOOKUP($B304,'BEACHES &amp; DUNES'!$B$127:$I$235,G$1,FALSE)</f>
        <v>0</v>
      </c>
      <c r="H304" s="3">
        <f>VLOOKUP($B304,'BEACHES &amp; DUNES'!$B$127:$I$235,H$1,FALSE)</f>
        <v>0</v>
      </c>
      <c r="I304" s="3">
        <f>VLOOKUP($B304,'BEACHES &amp; DUNES'!$B$127:$I$235,I$1,FALSE)</f>
        <v>0</v>
      </c>
      <c r="J304" s="3">
        <f>VLOOKUP($B304,'BEACHES &amp; DUNES'!$B$127:$I$235,J$1,FALSE)</f>
        <v>0</v>
      </c>
      <c r="K304" s="3">
        <f>VLOOKUP($B304,'BEACHES &amp; DUNES'!$B$127:$I$235,K$1,FALSE)</f>
        <v>0</v>
      </c>
      <c r="L304" s="3">
        <f>VLOOKUP($B304,'BEACHES &amp; DUNES'!$B$127:$I$235,L$1,FALSE)</f>
        <v>0</v>
      </c>
    </row>
    <row r="305" spans="1:12" ht="15.75" customHeight="1">
      <c r="A305">
        <f t="shared" si="7"/>
        <v>31</v>
      </c>
      <c r="B305" t="str">
        <f>VLOOKUP(A305,ACTIVITIES!$B$2:$C$110,2,FALSE)</f>
        <v>Maintenance 3-5 days/year/WTG</v>
      </c>
      <c r="C305" s="1">
        <v>3</v>
      </c>
      <c r="D305" s="1" t="str">
        <f>VLOOKUP(C305,HABITATS!$F$2:$G$13,2,FALSE)</f>
        <v>Tidal flats &amp; Rocky Intertidal</v>
      </c>
      <c r="E305" s="1" t="str">
        <f t="shared" si="6"/>
        <v>Tidal flats &amp; Rocky IntertidalMaintenance 3-5 days/year/WTG</v>
      </c>
      <c r="F305" s="3">
        <f>VLOOKUP($B305,'TIDAL FLATS &amp; ROCKY INTERTIDAL'!$B$127:$I$235,F$1,FALSE)</f>
        <v>1</v>
      </c>
      <c r="G305" s="3">
        <f>VLOOKUP($B305,'TIDAL FLATS &amp; ROCKY INTERTIDAL'!$B$127:$I$235,G$1,FALSE)</f>
        <v>1</v>
      </c>
      <c r="H305" s="3">
        <f>VLOOKUP($B305,'TIDAL FLATS &amp; ROCKY INTERTIDAL'!$B$127:$I$235,H$1,FALSE)</f>
        <v>0</v>
      </c>
      <c r="I305" s="3">
        <f>VLOOKUP($B305,'TIDAL FLATS &amp; ROCKY INTERTIDAL'!$B$127:$I$235,I$1,FALSE)</f>
        <v>0</v>
      </c>
      <c r="J305" s="3">
        <f>VLOOKUP($B305,'TIDAL FLATS &amp; ROCKY INTERTIDAL'!$B$127:$I$235,J$1,FALSE)</f>
        <v>0</v>
      </c>
      <c r="K305" s="3">
        <f>VLOOKUP($B305,'TIDAL FLATS &amp; ROCKY INTERTIDAL'!$B$127:$I$235,K$1,FALSE)</f>
        <v>1</v>
      </c>
      <c r="L305" s="3">
        <f>VLOOKUP($B305,'TIDAL FLATS &amp; ROCKY INTERTIDAL'!$B$127:$I$235,L$1,FALSE)</f>
        <v>1</v>
      </c>
    </row>
    <row r="306" spans="1:12" ht="15.75" customHeight="1">
      <c r="A306">
        <f t="shared" si="7"/>
        <v>31</v>
      </c>
      <c r="B306" t="str">
        <f>VLOOKUP(A306,ACTIVITIES!$B$2:$C$110,2,FALSE)</f>
        <v>Maintenance 3-5 days/year/WTG</v>
      </c>
      <c r="C306" s="1">
        <v>4</v>
      </c>
      <c r="D306" s="1" t="str">
        <f>VLOOKUP(C306,HABITATS!$F$2:$G$13,2,FALSE)</f>
        <v>Marshes</v>
      </c>
      <c r="E306" s="1" t="str">
        <f t="shared" si="6"/>
        <v>MarshesMaintenance 3-5 days/year/WTG</v>
      </c>
      <c r="F306" s="3">
        <f>VLOOKUP($B306,MARSHES!$B$127:$I$235,F$1,FALSE)</f>
        <v>1</v>
      </c>
      <c r="G306" s="3">
        <f>VLOOKUP($B306,MARSHES!$B$127:$I$235,G$1,FALSE)</f>
        <v>1</v>
      </c>
      <c r="H306" s="3">
        <f>VLOOKUP($B306,MARSHES!$B$127:$I$235,H$1,FALSE)</f>
        <v>0</v>
      </c>
      <c r="I306" s="3">
        <f>VLOOKUP($B306,MARSHES!$B$127:$I$235,I$1,FALSE)</f>
        <v>0</v>
      </c>
      <c r="J306" s="3">
        <f>VLOOKUP($B306,MARSHES!$B$127:$I$235,J$1,FALSE)</f>
        <v>0</v>
      </c>
      <c r="K306" s="3">
        <f>VLOOKUP($B306,MARSHES!$B$127:$I$235,K$1,FALSE)</f>
        <v>1</v>
      </c>
      <c r="L306" s="3">
        <f>VLOOKUP($B306,MARSHES!$B$127:$I$235,L$1,FALSE)</f>
        <v>1</v>
      </c>
    </row>
    <row r="307" spans="1:12" ht="15.75" customHeight="1">
      <c r="A307">
        <f t="shared" si="7"/>
        <v>31</v>
      </c>
      <c r="B307" t="str">
        <f>VLOOKUP(A307,ACTIVITIES!$B$2:$C$110,2,FALSE)</f>
        <v>Maintenance 3-5 days/year/WTG</v>
      </c>
      <c r="C307" s="1">
        <v>5</v>
      </c>
      <c r="D307" s="1" t="str">
        <f>VLOOKUP(C307,HABITATS!$F$2:$G$13,2,FALSE)</f>
        <v>Submersed Habitats</v>
      </c>
      <c r="E307" s="1" t="str">
        <f t="shared" si="6"/>
        <v>Submersed HabitatsMaintenance 3-5 days/year/WTG</v>
      </c>
      <c r="F307" s="3">
        <f>VLOOKUP($B307,'SUBMERSED HABITATS'!$B$127:$I$235,F$1,FALSE)</f>
        <v>1</v>
      </c>
      <c r="G307" s="3">
        <f>VLOOKUP($B307,'SUBMERSED HABITATS'!$B$127:$I$235,G$1,FALSE)</f>
        <v>1</v>
      </c>
      <c r="H307" s="3">
        <f>VLOOKUP($B307,'SUBMERSED HABITATS'!$B$127:$I$235,H$1,FALSE)</f>
        <v>0</v>
      </c>
      <c r="I307" s="3">
        <f>VLOOKUP($B307,'SUBMERSED HABITATS'!$B$127:$I$235,I$1,FALSE)</f>
        <v>0</v>
      </c>
      <c r="J307" s="3">
        <f>VLOOKUP($B307,'SUBMERSED HABITATS'!$B$127:$I$235,J$1,FALSE)</f>
        <v>0</v>
      </c>
      <c r="K307" s="3">
        <f>VLOOKUP($B307,'SUBMERSED HABITATS'!$B$127:$I$235,K$1,FALSE)</f>
        <v>1</v>
      </c>
      <c r="L307" s="3">
        <f>VLOOKUP($B307,'SUBMERSED HABITATS'!$B$127:$I$235,L$1,FALSE)</f>
        <v>1</v>
      </c>
    </row>
    <row r="308" spans="1:12" ht="15.75" customHeight="1">
      <c r="A308">
        <f t="shared" si="7"/>
        <v>31</v>
      </c>
      <c r="B308" t="str">
        <f>VLOOKUP(A308,ACTIVITIES!$B$2:$C$110,2,FALSE)</f>
        <v>Maintenance 3-5 days/year/WTG</v>
      </c>
      <c r="C308" s="1">
        <v>6</v>
      </c>
      <c r="D308" s="1" t="str">
        <f>VLOOKUP(C308,HABITATS!$F$2:$G$13,2,FALSE)</f>
        <v>HABITATS COMPLEX 6</v>
      </c>
      <c r="E308" s="1" t="str">
        <f t="shared" si="6"/>
        <v>HABITATS COMPLEX 6Maintenance 3-5 days/year/WTG</v>
      </c>
      <c r="F308" s="3">
        <f>VLOOKUP($B308,'HABITATS COMPLEX 6'!$B$127:$I$235,F$1,FALSE)</f>
        <v>0</v>
      </c>
      <c r="G308" s="3">
        <f>VLOOKUP($B308,'HABITATS COMPLEX 6'!$B$127:$I$235,G$1,FALSE)</f>
        <v>0</v>
      </c>
      <c r="H308" s="3">
        <f>VLOOKUP($B308,'HABITATS COMPLEX 6'!$B$127:$I$235,H$1,FALSE)</f>
        <v>0</v>
      </c>
      <c r="I308" s="3">
        <f>VLOOKUP($B308,'HABITATS COMPLEX 6'!$B$127:$I$235,I$1,FALSE)</f>
        <v>0</v>
      </c>
      <c r="J308" s="3">
        <f>VLOOKUP($B308,'HABITATS COMPLEX 6'!$B$127:$I$235,J$1,FALSE)</f>
        <v>0</v>
      </c>
      <c r="K308" s="3">
        <f>VLOOKUP($B308,'HABITATS COMPLEX 6'!$B$127:$I$235,K$1,FALSE)</f>
        <v>0</v>
      </c>
      <c r="L308" s="3" t="str">
        <f>VLOOKUP($B308,'HABITATS COMPLEX 6'!$B$127:$I$235,L$1,FALSE)</f>
        <v/>
      </c>
    </row>
    <row r="309" spans="1:12" ht="15.75" customHeight="1">
      <c r="A309">
        <f t="shared" si="7"/>
        <v>31</v>
      </c>
      <c r="B309" t="str">
        <f>VLOOKUP(A309,ACTIVITIES!$B$2:$C$110,2,FALSE)</f>
        <v>Maintenance 3-5 days/year/WTG</v>
      </c>
      <c r="C309" s="1">
        <v>7</v>
      </c>
      <c r="D309" s="1" t="str">
        <f>VLOOKUP(C309,HABITATS!$F$2:$G$13,2,FALSE)</f>
        <v>HABITATS COMPLEX 7</v>
      </c>
      <c r="E309" s="1" t="str">
        <f t="shared" ref="E309:E372" si="8">D309&amp;B309</f>
        <v>HABITATS COMPLEX 7Maintenance 3-5 days/year/WTG</v>
      </c>
      <c r="F309" s="3">
        <f>VLOOKUP($B309,'HABITATS COMPLEX 7'!$B$127:$I$235,F$1,FALSE)</f>
        <v>0</v>
      </c>
      <c r="G309" s="3">
        <f>VLOOKUP($B309,'HABITATS COMPLEX 7'!$B$127:$I$235,G$1,FALSE)</f>
        <v>0</v>
      </c>
      <c r="H309" s="3">
        <f>VLOOKUP($B309,'HABITATS COMPLEX 7'!$B$127:$I$235,H$1,FALSE)</f>
        <v>0</v>
      </c>
      <c r="I309" s="3">
        <f>VLOOKUP($B309,'HABITATS COMPLEX 7'!$B$127:$I$235,I$1,FALSE)</f>
        <v>0</v>
      </c>
      <c r="J309" s="3">
        <f>VLOOKUP($B309,'HABITATS COMPLEX 7'!$B$127:$I$235,J$1,FALSE)</f>
        <v>0</v>
      </c>
      <c r="K309" s="3">
        <f>VLOOKUP($B309,'HABITATS COMPLEX 7'!$B$127:$I$235,K$1,FALSE)</f>
        <v>0</v>
      </c>
      <c r="L309" s="3" t="str">
        <f>VLOOKUP($B309,'HABITATS COMPLEX 7'!$B$127:$I$235,L$1,FALSE)</f>
        <v/>
      </c>
    </row>
    <row r="310" spans="1:12" ht="15.75" customHeight="1">
      <c r="A310">
        <f t="shared" si="7"/>
        <v>31</v>
      </c>
      <c r="B310" t="str">
        <f>VLOOKUP(A310,ACTIVITIES!$B$2:$C$110,2,FALSE)</f>
        <v>Maintenance 3-5 days/year/WTG</v>
      </c>
      <c r="C310" s="1">
        <v>8</v>
      </c>
      <c r="D310" s="1" t="str">
        <f>VLOOKUP(C310,HABITATS!$F$2:$G$13,2,FALSE)</f>
        <v>HABITATS COMPLEX 8</v>
      </c>
      <c r="E310" s="1" t="str">
        <f t="shared" si="8"/>
        <v>HABITATS COMPLEX 8Maintenance 3-5 days/year/WTG</v>
      </c>
      <c r="F310" s="3">
        <f>VLOOKUP($B310,'HABITATS COMPLEX 8'!$B$127:$I$235,F$1,FALSE)</f>
        <v>0</v>
      </c>
      <c r="G310" s="3">
        <f>VLOOKUP($B310,'HABITATS COMPLEX 8'!$B$127:$I$235,G$1,FALSE)</f>
        <v>0</v>
      </c>
      <c r="H310" s="3">
        <f>VLOOKUP($B310,'HABITATS COMPLEX 8'!$B$127:$I$235,H$1,FALSE)</f>
        <v>0</v>
      </c>
      <c r="I310" s="3">
        <f>VLOOKUP($B310,'HABITATS COMPLEX 8'!$B$127:$I$235,I$1,FALSE)</f>
        <v>0</v>
      </c>
      <c r="J310" s="3">
        <f>VLOOKUP($B310,'HABITATS COMPLEX 8'!$B$127:$I$235,J$1,FALSE)</f>
        <v>0</v>
      </c>
      <c r="K310" s="3">
        <f>VLOOKUP($B310,'HABITATS COMPLEX 8'!$B$127:$I$235,K$1,FALSE)</f>
        <v>0</v>
      </c>
      <c r="L310" s="3" t="str">
        <f>VLOOKUP($B310,'HABITATS COMPLEX 8'!$B$127:$I$235,L$1,FALSE)</f>
        <v/>
      </c>
    </row>
    <row r="311" spans="1:12" ht="15.75" customHeight="1">
      <c r="A311">
        <f t="shared" si="7"/>
        <v>31</v>
      </c>
      <c r="B311" t="str">
        <f>VLOOKUP(A311,ACTIVITIES!$B$2:$C$110,2,FALSE)</f>
        <v>Maintenance 3-5 days/year/WTG</v>
      </c>
      <c r="C311" s="1">
        <v>9</v>
      </c>
      <c r="D311" s="1" t="str">
        <f>VLOOKUP(C311,HABITATS!$F$2:$G$13,2,FALSE)</f>
        <v>HABITATS COMPLEX 9</v>
      </c>
      <c r="E311" s="1" t="str">
        <f t="shared" si="8"/>
        <v>HABITATS COMPLEX 9Maintenance 3-5 days/year/WTG</v>
      </c>
      <c r="F311" s="3">
        <f>VLOOKUP($B311,'HABITATS COMPLEX 9'!$B$127:$I$235,F$1,FALSE)</f>
        <v>0</v>
      </c>
      <c r="G311" s="3">
        <f>VLOOKUP($B311,'HABITATS COMPLEX 9'!$B$127:$I$235,G$1,FALSE)</f>
        <v>0</v>
      </c>
      <c r="H311" s="3">
        <f>VLOOKUP($B311,'HABITATS COMPLEX 9'!$B$127:$I$235,H$1,FALSE)</f>
        <v>0</v>
      </c>
      <c r="I311" s="3">
        <f>VLOOKUP($B311,'HABITATS COMPLEX 9'!$B$127:$I$235,I$1,FALSE)</f>
        <v>0</v>
      </c>
      <c r="J311" s="3">
        <f>VLOOKUP($B311,'HABITATS COMPLEX 9'!$B$127:$I$235,J$1,FALSE)</f>
        <v>0</v>
      </c>
      <c r="K311" s="3">
        <f>VLOOKUP($B311,'HABITATS COMPLEX 9'!$B$127:$I$235,K$1,FALSE)</f>
        <v>0</v>
      </c>
      <c r="L311" s="3" t="str">
        <f>VLOOKUP($B311,'HABITATS COMPLEX 9'!$B$127:$I$235,L$1,FALSE)</f>
        <v/>
      </c>
    </row>
    <row r="312" spans="1:12" ht="15.75" customHeight="1">
      <c r="A312">
        <f t="shared" si="7"/>
        <v>31</v>
      </c>
      <c r="B312" t="str">
        <f>VLOOKUP(A312,ACTIVITIES!$B$2:$C$110,2,FALSE)</f>
        <v>Maintenance 3-5 days/year/WTG</v>
      </c>
      <c r="C312" s="1">
        <v>10</v>
      </c>
      <c r="D312" s="1" t="str">
        <f>VLOOKUP(C312,HABITATS!$F$2:$G$13,2,FALSE)</f>
        <v>HABITATS COMPLEX 10</v>
      </c>
      <c r="E312" s="1" t="str">
        <f t="shared" si="8"/>
        <v>HABITATS COMPLEX 10Maintenance 3-5 days/year/WTG</v>
      </c>
      <c r="F312" s="3">
        <f>VLOOKUP($B312,'HABITATS COMPLEX 10'!$B$127:$I$235,F$1,FALSE)</f>
        <v>0</v>
      </c>
      <c r="G312" s="3">
        <f>VLOOKUP($B312,'HABITATS COMPLEX 10'!$B$127:$I$235,G$1,FALSE)</f>
        <v>0</v>
      </c>
      <c r="H312" s="3">
        <f>VLOOKUP($B312,'HABITATS COMPLEX 10'!$B$127:$I$235,H$1,FALSE)</f>
        <v>0</v>
      </c>
      <c r="I312" s="3">
        <f>VLOOKUP($B312,'HABITATS COMPLEX 10'!$B$127:$I$235,I$1,FALSE)</f>
        <v>0</v>
      </c>
      <c r="J312" s="3">
        <f>VLOOKUP($B312,'HABITATS COMPLEX 10'!$B$127:$I$235,J$1,FALSE)</f>
        <v>0</v>
      </c>
      <c r="K312" s="3">
        <f>VLOOKUP($B312,'HABITATS COMPLEX 10'!$B$127:$I$235,K$1,FALSE)</f>
        <v>0</v>
      </c>
      <c r="L312" s="3" t="str">
        <f>VLOOKUP($B312,'HABITATS COMPLEX 10'!$B$127:$I$235,L$1,FALSE)</f>
        <v/>
      </c>
    </row>
    <row r="313" spans="1:12" ht="15.75" customHeight="1">
      <c r="A313">
        <f t="shared" si="7"/>
        <v>32</v>
      </c>
      <c r="B313" t="str">
        <f>VLOOKUP(A313,ACTIVITIES!$B$2:$C$110,2,FALSE)</f>
        <v>ROV inspections at 5 year intervals</v>
      </c>
      <c r="C313" s="1">
        <v>1</v>
      </c>
      <c r="D313" s="1" t="str">
        <f>VLOOKUP(C313,HABITATS!$F$2:$G$13,2,FALSE)</f>
        <v>Coastal Uplands</v>
      </c>
      <c r="E313" s="1" t="str">
        <f t="shared" si="8"/>
        <v>Coastal UplandsROV inspections at 5 year intervals</v>
      </c>
      <c r="F313" s="3">
        <f>VLOOKUP($B313,'COASTAL UPLANDS'!$B$127:$I$235,F$1,FALSE)</f>
        <v>0</v>
      </c>
      <c r="G313" s="3">
        <f>VLOOKUP($B313,'COASTAL UPLANDS'!$B$127:$I$235,G$1,FALSE)</f>
        <v>0</v>
      </c>
      <c r="H313" s="3">
        <f>VLOOKUP($B313,'COASTAL UPLANDS'!$B$127:$I$235,H$1,FALSE)</f>
        <v>0</v>
      </c>
      <c r="I313" s="3">
        <f>VLOOKUP($B313,'COASTAL UPLANDS'!$B$127:$I$235,I$1,FALSE)</f>
        <v>0</v>
      </c>
      <c r="J313" s="3">
        <f>VLOOKUP($B313,'COASTAL UPLANDS'!$B$127:$I$235,J$1,FALSE)</f>
        <v>0</v>
      </c>
      <c r="K313" s="3">
        <f>VLOOKUP($B313,'COASTAL UPLANDS'!$B$127:$I$235,K$1,FALSE)</f>
        <v>0</v>
      </c>
      <c r="L313" s="3">
        <f>VLOOKUP($B313,'COASTAL UPLANDS'!$B$127:$I$235,L$1,FALSE)</f>
        <v>0</v>
      </c>
    </row>
    <row r="314" spans="1:12" ht="15.75" customHeight="1">
      <c r="A314">
        <f t="shared" si="7"/>
        <v>32</v>
      </c>
      <c r="B314" t="str">
        <f>VLOOKUP(A314,ACTIVITIES!$B$2:$C$110,2,FALSE)</f>
        <v>ROV inspections at 5 year intervals</v>
      </c>
      <c r="C314" s="1">
        <v>2</v>
      </c>
      <c r="D314" s="1" t="str">
        <f>VLOOKUP(C314,HABITATS!$F$2:$G$13,2,FALSE)</f>
        <v>Beaches &amp; Dunes</v>
      </c>
      <c r="E314" s="1" t="str">
        <f t="shared" si="8"/>
        <v>Beaches &amp; DunesROV inspections at 5 year intervals</v>
      </c>
      <c r="F314" s="3">
        <f>VLOOKUP($B314,'BEACHES &amp; DUNES'!$B$127:$I$235,F$1,FALSE)</f>
        <v>0</v>
      </c>
      <c r="G314" s="3">
        <f>VLOOKUP($B314,'BEACHES &amp; DUNES'!$B$127:$I$235,G$1,FALSE)</f>
        <v>0</v>
      </c>
      <c r="H314" s="3">
        <f>VLOOKUP($B314,'BEACHES &amp; DUNES'!$B$127:$I$235,H$1,FALSE)</f>
        <v>0</v>
      </c>
      <c r="I314" s="3">
        <f>VLOOKUP($B314,'BEACHES &amp; DUNES'!$B$127:$I$235,I$1,FALSE)</f>
        <v>0</v>
      </c>
      <c r="J314" s="3">
        <f>VLOOKUP($B314,'BEACHES &amp; DUNES'!$B$127:$I$235,J$1,FALSE)</f>
        <v>0</v>
      </c>
      <c r="K314" s="3">
        <f>VLOOKUP($B314,'BEACHES &amp; DUNES'!$B$127:$I$235,K$1,FALSE)</f>
        <v>0</v>
      </c>
      <c r="L314" s="3">
        <f>VLOOKUP($B314,'BEACHES &amp; DUNES'!$B$127:$I$235,L$1,FALSE)</f>
        <v>0</v>
      </c>
    </row>
    <row r="315" spans="1:12" ht="15.75" customHeight="1">
      <c r="A315">
        <f t="shared" si="7"/>
        <v>32</v>
      </c>
      <c r="B315" t="str">
        <f>VLOOKUP(A315,ACTIVITIES!$B$2:$C$110,2,FALSE)</f>
        <v>ROV inspections at 5 year intervals</v>
      </c>
      <c r="C315" s="1">
        <v>3</v>
      </c>
      <c r="D315" s="1" t="str">
        <f>VLOOKUP(C315,HABITATS!$F$2:$G$13,2,FALSE)</f>
        <v>Tidal flats &amp; Rocky Intertidal</v>
      </c>
      <c r="E315" s="1" t="str">
        <f t="shared" si="8"/>
        <v>Tidal flats &amp; Rocky IntertidalROV inspections at 5 year intervals</v>
      </c>
      <c r="F315" s="3">
        <f>VLOOKUP($B315,'TIDAL FLATS &amp; ROCKY INTERTIDAL'!$B$127:$I$235,F$1,FALSE)</f>
        <v>0</v>
      </c>
      <c r="G315" s="3">
        <f>VLOOKUP($B315,'TIDAL FLATS &amp; ROCKY INTERTIDAL'!$B$127:$I$235,G$1,FALSE)</f>
        <v>0</v>
      </c>
      <c r="H315" s="3">
        <f>VLOOKUP($B315,'TIDAL FLATS &amp; ROCKY INTERTIDAL'!$B$127:$I$235,H$1,FALSE)</f>
        <v>0</v>
      </c>
      <c r="I315" s="3">
        <f>VLOOKUP($B315,'TIDAL FLATS &amp; ROCKY INTERTIDAL'!$B$127:$I$235,I$1,FALSE)</f>
        <v>0</v>
      </c>
      <c r="J315" s="3">
        <f>VLOOKUP($B315,'TIDAL FLATS &amp; ROCKY INTERTIDAL'!$B$127:$I$235,J$1,FALSE)</f>
        <v>0</v>
      </c>
      <c r="K315" s="3">
        <f>VLOOKUP($B315,'TIDAL FLATS &amp; ROCKY INTERTIDAL'!$B$127:$I$235,K$1,FALSE)</f>
        <v>1</v>
      </c>
      <c r="L315" s="3">
        <f>VLOOKUP($B315,'TIDAL FLATS &amp; ROCKY INTERTIDAL'!$B$127:$I$235,L$1,FALSE)</f>
        <v>1</v>
      </c>
    </row>
    <row r="316" spans="1:12" ht="15.75" customHeight="1">
      <c r="A316">
        <f t="shared" si="7"/>
        <v>32</v>
      </c>
      <c r="B316" t="str">
        <f>VLOOKUP(A316,ACTIVITIES!$B$2:$C$110,2,FALSE)</f>
        <v>ROV inspections at 5 year intervals</v>
      </c>
      <c r="C316" s="1">
        <v>4</v>
      </c>
      <c r="D316" s="1" t="str">
        <f>VLOOKUP(C316,HABITATS!$F$2:$G$13,2,FALSE)</f>
        <v>Marshes</v>
      </c>
      <c r="E316" s="1" t="str">
        <f t="shared" si="8"/>
        <v>MarshesROV inspections at 5 year intervals</v>
      </c>
      <c r="F316" s="3">
        <f>VLOOKUP($B316,MARSHES!$B$127:$I$235,F$1,FALSE)</f>
        <v>0</v>
      </c>
      <c r="G316" s="3">
        <f>VLOOKUP($B316,MARSHES!$B$127:$I$235,G$1,FALSE)</f>
        <v>0</v>
      </c>
      <c r="H316" s="3">
        <f>VLOOKUP($B316,MARSHES!$B$127:$I$235,H$1,FALSE)</f>
        <v>0</v>
      </c>
      <c r="I316" s="3">
        <f>VLOOKUP($B316,MARSHES!$B$127:$I$235,I$1,FALSE)</f>
        <v>0</v>
      </c>
      <c r="J316" s="3">
        <f>VLOOKUP($B316,MARSHES!$B$127:$I$235,J$1,FALSE)</f>
        <v>0</v>
      </c>
      <c r="K316" s="3">
        <f>VLOOKUP($B316,MARSHES!$B$127:$I$235,K$1,FALSE)</f>
        <v>1</v>
      </c>
      <c r="L316" s="3">
        <f>VLOOKUP($B316,MARSHES!$B$127:$I$235,L$1,FALSE)</f>
        <v>1</v>
      </c>
    </row>
    <row r="317" spans="1:12" ht="15.75" customHeight="1">
      <c r="A317">
        <f t="shared" si="7"/>
        <v>32</v>
      </c>
      <c r="B317" t="str">
        <f>VLOOKUP(A317,ACTIVITIES!$B$2:$C$110,2,FALSE)</f>
        <v>ROV inspections at 5 year intervals</v>
      </c>
      <c r="C317" s="1">
        <v>5</v>
      </c>
      <c r="D317" s="1" t="str">
        <f>VLOOKUP(C317,HABITATS!$F$2:$G$13,2,FALSE)</f>
        <v>Submersed Habitats</v>
      </c>
      <c r="E317" s="1" t="str">
        <f t="shared" si="8"/>
        <v>Submersed HabitatsROV inspections at 5 year intervals</v>
      </c>
      <c r="F317" s="3">
        <f>VLOOKUP($B317,'SUBMERSED HABITATS'!$B$127:$I$235,F$1,FALSE)</f>
        <v>0</v>
      </c>
      <c r="G317" s="3">
        <f>VLOOKUP($B317,'SUBMERSED HABITATS'!$B$127:$I$235,G$1,FALSE)</f>
        <v>0</v>
      </c>
      <c r="H317" s="3">
        <f>VLOOKUP($B317,'SUBMERSED HABITATS'!$B$127:$I$235,H$1,FALSE)</f>
        <v>0</v>
      </c>
      <c r="I317" s="3">
        <f>VLOOKUP($B317,'SUBMERSED HABITATS'!$B$127:$I$235,I$1,FALSE)</f>
        <v>0</v>
      </c>
      <c r="J317" s="3">
        <f>VLOOKUP($B317,'SUBMERSED HABITATS'!$B$127:$I$235,J$1,FALSE)</f>
        <v>0</v>
      </c>
      <c r="K317" s="3">
        <f>VLOOKUP($B317,'SUBMERSED HABITATS'!$B$127:$I$235,K$1,FALSE)</f>
        <v>1</v>
      </c>
      <c r="L317" s="3">
        <f>VLOOKUP($B317,'SUBMERSED HABITATS'!$B$127:$I$235,L$1,FALSE)</f>
        <v>1</v>
      </c>
    </row>
    <row r="318" spans="1:12" ht="15.75" customHeight="1">
      <c r="A318">
        <f t="shared" si="7"/>
        <v>32</v>
      </c>
      <c r="B318" t="str">
        <f>VLOOKUP(A318,ACTIVITIES!$B$2:$C$110,2,FALSE)</f>
        <v>ROV inspections at 5 year intervals</v>
      </c>
      <c r="C318" s="1">
        <v>6</v>
      </c>
      <c r="D318" s="1" t="str">
        <f>VLOOKUP(C318,HABITATS!$F$2:$G$13,2,FALSE)</f>
        <v>HABITATS COMPLEX 6</v>
      </c>
      <c r="E318" s="1" t="str">
        <f t="shared" si="8"/>
        <v>HABITATS COMPLEX 6ROV inspections at 5 year intervals</v>
      </c>
      <c r="F318" s="3">
        <f>VLOOKUP($B318,'HABITATS COMPLEX 6'!$B$127:$I$235,F$1,FALSE)</f>
        <v>0</v>
      </c>
      <c r="G318" s="3">
        <f>VLOOKUP($B318,'HABITATS COMPLEX 6'!$B$127:$I$235,G$1,FALSE)</f>
        <v>0</v>
      </c>
      <c r="H318" s="3">
        <f>VLOOKUP($B318,'HABITATS COMPLEX 6'!$B$127:$I$235,H$1,FALSE)</f>
        <v>0</v>
      </c>
      <c r="I318" s="3">
        <f>VLOOKUP($B318,'HABITATS COMPLEX 6'!$B$127:$I$235,I$1,FALSE)</f>
        <v>0</v>
      </c>
      <c r="J318" s="3">
        <f>VLOOKUP($B318,'HABITATS COMPLEX 6'!$B$127:$I$235,J$1,FALSE)</f>
        <v>0</v>
      </c>
      <c r="K318" s="3">
        <f>VLOOKUP($B318,'HABITATS COMPLEX 6'!$B$127:$I$235,K$1,FALSE)</f>
        <v>0</v>
      </c>
      <c r="L318" s="3" t="str">
        <f>VLOOKUP($B318,'HABITATS COMPLEX 6'!$B$127:$I$235,L$1,FALSE)</f>
        <v/>
      </c>
    </row>
    <row r="319" spans="1:12" ht="15.75" customHeight="1">
      <c r="A319">
        <f t="shared" si="7"/>
        <v>32</v>
      </c>
      <c r="B319" t="str">
        <f>VLOOKUP(A319,ACTIVITIES!$B$2:$C$110,2,FALSE)</f>
        <v>ROV inspections at 5 year intervals</v>
      </c>
      <c r="C319" s="1">
        <v>7</v>
      </c>
      <c r="D319" s="1" t="str">
        <f>VLOOKUP(C319,HABITATS!$F$2:$G$13,2,FALSE)</f>
        <v>HABITATS COMPLEX 7</v>
      </c>
      <c r="E319" s="1" t="str">
        <f t="shared" si="8"/>
        <v>HABITATS COMPLEX 7ROV inspections at 5 year intervals</v>
      </c>
      <c r="F319" s="3">
        <f>VLOOKUP($B319,'HABITATS COMPLEX 7'!$B$127:$I$235,F$1,FALSE)</f>
        <v>0</v>
      </c>
      <c r="G319" s="3">
        <f>VLOOKUP($B319,'HABITATS COMPLEX 7'!$B$127:$I$235,G$1,FALSE)</f>
        <v>0</v>
      </c>
      <c r="H319" s="3">
        <f>VLOOKUP($B319,'HABITATS COMPLEX 7'!$B$127:$I$235,H$1,FALSE)</f>
        <v>0</v>
      </c>
      <c r="I319" s="3">
        <f>VLOOKUP($B319,'HABITATS COMPLEX 7'!$B$127:$I$235,I$1,FALSE)</f>
        <v>0</v>
      </c>
      <c r="J319" s="3">
        <f>VLOOKUP($B319,'HABITATS COMPLEX 7'!$B$127:$I$235,J$1,FALSE)</f>
        <v>0</v>
      </c>
      <c r="K319" s="3">
        <f>VLOOKUP($B319,'HABITATS COMPLEX 7'!$B$127:$I$235,K$1,FALSE)</f>
        <v>0</v>
      </c>
      <c r="L319" s="3" t="str">
        <f>VLOOKUP($B319,'HABITATS COMPLEX 7'!$B$127:$I$235,L$1,FALSE)</f>
        <v/>
      </c>
    </row>
    <row r="320" spans="1:12" ht="15.75" customHeight="1">
      <c r="A320">
        <f t="shared" si="7"/>
        <v>32</v>
      </c>
      <c r="B320" t="str">
        <f>VLOOKUP(A320,ACTIVITIES!$B$2:$C$110,2,FALSE)</f>
        <v>ROV inspections at 5 year intervals</v>
      </c>
      <c r="C320" s="1">
        <v>8</v>
      </c>
      <c r="D320" s="1" t="str">
        <f>VLOOKUP(C320,HABITATS!$F$2:$G$13,2,FALSE)</f>
        <v>HABITATS COMPLEX 8</v>
      </c>
      <c r="E320" s="1" t="str">
        <f t="shared" si="8"/>
        <v>HABITATS COMPLEX 8ROV inspections at 5 year intervals</v>
      </c>
      <c r="F320" s="3">
        <f>VLOOKUP($B320,'HABITATS COMPLEX 8'!$B$127:$I$235,F$1,FALSE)</f>
        <v>0</v>
      </c>
      <c r="G320" s="3">
        <f>VLOOKUP($B320,'HABITATS COMPLEX 8'!$B$127:$I$235,G$1,FALSE)</f>
        <v>0</v>
      </c>
      <c r="H320" s="3">
        <f>VLOOKUP($B320,'HABITATS COMPLEX 8'!$B$127:$I$235,H$1,FALSE)</f>
        <v>0</v>
      </c>
      <c r="I320" s="3">
        <f>VLOOKUP($B320,'HABITATS COMPLEX 8'!$B$127:$I$235,I$1,FALSE)</f>
        <v>0</v>
      </c>
      <c r="J320" s="3">
        <f>VLOOKUP($B320,'HABITATS COMPLEX 8'!$B$127:$I$235,J$1,FALSE)</f>
        <v>0</v>
      </c>
      <c r="K320" s="3">
        <f>VLOOKUP($B320,'HABITATS COMPLEX 8'!$B$127:$I$235,K$1,FALSE)</f>
        <v>0</v>
      </c>
      <c r="L320" s="3" t="str">
        <f>VLOOKUP($B320,'HABITATS COMPLEX 8'!$B$127:$I$235,L$1,FALSE)</f>
        <v/>
      </c>
    </row>
    <row r="321" spans="1:12" ht="15.75" customHeight="1">
      <c r="A321">
        <f t="shared" si="7"/>
        <v>32</v>
      </c>
      <c r="B321" t="str">
        <f>VLOOKUP(A321,ACTIVITIES!$B$2:$C$110,2,FALSE)</f>
        <v>ROV inspections at 5 year intervals</v>
      </c>
      <c r="C321" s="1">
        <v>9</v>
      </c>
      <c r="D321" s="1" t="str">
        <f>VLOOKUP(C321,HABITATS!$F$2:$G$13,2,FALSE)</f>
        <v>HABITATS COMPLEX 9</v>
      </c>
      <c r="E321" s="1" t="str">
        <f t="shared" si="8"/>
        <v>HABITATS COMPLEX 9ROV inspections at 5 year intervals</v>
      </c>
      <c r="F321" s="3">
        <f>VLOOKUP($B321,'HABITATS COMPLEX 9'!$B$127:$I$235,F$1,FALSE)</f>
        <v>0</v>
      </c>
      <c r="G321" s="3">
        <f>VLOOKUP($B321,'HABITATS COMPLEX 9'!$B$127:$I$235,G$1,FALSE)</f>
        <v>0</v>
      </c>
      <c r="H321" s="3">
        <f>VLOOKUP($B321,'HABITATS COMPLEX 9'!$B$127:$I$235,H$1,FALSE)</f>
        <v>0</v>
      </c>
      <c r="I321" s="3">
        <f>VLOOKUP($B321,'HABITATS COMPLEX 9'!$B$127:$I$235,I$1,FALSE)</f>
        <v>0</v>
      </c>
      <c r="J321" s="3">
        <f>VLOOKUP($B321,'HABITATS COMPLEX 9'!$B$127:$I$235,J$1,FALSE)</f>
        <v>0</v>
      </c>
      <c r="K321" s="3">
        <f>VLOOKUP($B321,'HABITATS COMPLEX 9'!$B$127:$I$235,K$1,FALSE)</f>
        <v>0</v>
      </c>
      <c r="L321" s="3" t="str">
        <f>VLOOKUP($B321,'HABITATS COMPLEX 9'!$B$127:$I$235,L$1,FALSE)</f>
        <v/>
      </c>
    </row>
    <row r="322" spans="1:12" ht="15.75" customHeight="1">
      <c r="A322">
        <f t="shared" si="7"/>
        <v>32</v>
      </c>
      <c r="B322" t="str">
        <f>VLOOKUP(A322,ACTIVITIES!$B$2:$C$110,2,FALSE)</f>
        <v>ROV inspections at 5 year intervals</v>
      </c>
      <c r="C322" s="1">
        <v>10</v>
      </c>
      <c r="D322" s="1" t="str">
        <f>VLOOKUP(C322,HABITATS!$F$2:$G$13,2,FALSE)</f>
        <v>HABITATS COMPLEX 10</v>
      </c>
      <c r="E322" s="1" t="str">
        <f t="shared" si="8"/>
        <v>HABITATS COMPLEX 10ROV inspections at 5 year intervals</v>
      </c>
      <c r="F322" s="3">
        <f>VLOOKUP($B322,'HABITATS COMPLEX 10'!$B$127:$I$235,F$1,FALSE)</f>
        <v>0</v>
      </c>
      <c r="G322" s="3">
        <f>VLOOKUP($B322,'HABITATS COMPLEX 10'!$B$127:$I$235,G$1,FALSE)</f>
        <v>0</v>
      </c>
      <c r="H322" s="3">
        <f>VLOOKUP($B322,'HABITATS COMPLEX 10'!$B$127:$I$235,H$1,FALSE)</f>
        <v>0</v>
      </c>
      <c r="I322" s="3">
        <f>VLOOKUP($B322,'HABITATS COMPLEX 10'!$B$127:$I$235,I$1,FALSE)</f>
        <v>0</v>
      </c>
      <c r="J322" s="3">
        <f>VLOOKUP($B322,'HABITATS COMPLEX 10'!$B$127:$I$235,J$1,FALSE)</f>
        <v>0</v>
      </c>
      <c r="K322" s="3">
        <f>VLOOKUP($B322,'HABITATS COMPLEX 10'!$B$127:$I$235,K$1,FALSE)</f>
        <v>0</v>
      </c>
      <c r="L322" s="3" t="str">
        <f>VLOOKUP($B322,'HABITATS COMPLEX 10'!$B$127:$I$235,L$1,FALSE)</f>
        <v/>
      </c>
    </row>
    <row r="323" spans="1:12" ht="15.75" customHeight="1">
      <c r="A323">
        <f t="shared" si="7"/>
        <v>33</v>
      </c>
      <c r="B323" t="str">
        <f>VLOOKUP(A323,ACTIVITIES!$B$2:$C$110,2,FALSE)</f>
        <v>Subbottom profiles at 5 year intervals</v>
      </c>
      <c r="C323" s="1">
        <v>1</v>
      </c>
      <c r="D323" s="1" t="str">
        <f>VLOOKUP(C323,HABITATS!$F$2:$G$13,2,FALSE)</f>
        <v>Coastal Uplands</v>
      </c>
      <c r="E323" s="1" t="str">
        <f t="shared" si="8"/>
        <v>Coastal UplandsSubbottom profiles at 5 year intervals</v>
      </c>
      <c r="F323" s="3">
        <f>VLOOKUP($B323,'COASTAL UPLANDS'!$B$127:$I$235,F$1,FALSE)</f>
        <v>0</v>
      </c>
      <c r="G323" s="3">
        <f>VLOOKUP($B323,'COASTAL UPLANDS'!$B$127:$I$235,G$1,FALSE)</f>
        <v>0</v>
      </c>
      <c r="H323" s="3">
        <f>VLOOKUP($B323,'COASTAL UPLANDS'!$B$127:$I$235,H$1,FALSE)</f>
        <v>0</v>
      </c>
      <c r="I323" s="3">
        <f>VLOOKUP($B323,'COASTAL UPLANDS'!$B$127:$I$235,I$1,FALSE)</f>
        <v>0</v>
      </c>
      <c r="J323" s="3">
        <f>VLOOKUP($B323,'COASTAL UPLANDS'!$B$127:$I$235,J$1,FALSE)</f>
        <v>0</v>
      </c>
      <c r="K323" s="3">
        <f>VLOOKUP($B323,'COASTAL UPLANDS'!$B$127:$I$235,K$1,FALSE)</f>
        <v>0</v>
      </c>
      <c r="L323" s="3">
        <f>VLOOKUP($B323,'COASTAL UPLANDS'!$B$127:$I$235,L$1,FALSE)</f>
        <v>0</v>
      </c>
    </row>
    <row r="324" spans="1:12" ht="15.75" customHeight="1">
      <c r="A324">
        <f t="shared" si="7"/>
        <v>33</v>
      </c>
      <c r="B324" t="str">
        <f>VLOOKUP(A324,ACTIVITIES!$B$2:$C$110,2,FALSE)</f>
        <v>Subbottom profiles at 5 year intervals</v>
      </c>
      <c r="C324" s="1">
        <v>2</v>
      </c>
      <c r="D324" s="1" t="str">
        <f>VLOOKUP(C324,HABITATS!$F$2:$G$13,2,FALSE)</f>
        <v>Beaches &amp; Dunes</v>
      </c>
      <c r="E324" s="1" t="str">
        <f t="shared" si="8"/>
        <v>Beaches &amp; DunesSubbottom profiles at 5 year intervals</v>
      </c>
      <c r="F324" s="3">
        <f>VLOOKUP($B324,'BEACHES &amp; DUNES'!$B$127:$I$235,F$1,FALSE)</f>
        <v>0</v>
      </c>
      <c r="G324" s="3">
        <f>VLOOKUP($B324,'BEACHES &amp; DUNES'!$B$127:$I$235,G$1,FALSE)</f>
        <v>0</v>
      </c>
      <c r="H324" s="3">
        <f>VLOOKUP($B324,'BEACHES &amp; DUNES'!$B$127:$I$235,H$1,FALSE)</f>
        <v>0</v>
      </c>
      <c r="I324" s="3">
        <f>VLOOKUP($B324,'BEACHES &amp; DUNES'!$B$127:$I$235,I$1,FALSE)</f>
        <v>0</v>
      </c>
      <c r="J324" s="3">
        <f>VLOOKUP($B324,'BEACHES &amp; DUNES'!$B$127:$I$235,J$1,FALSE)</f>
        <v>0</v>
      </c>
      <c r="K324" s="3">
        <f>VLOOKUP($B324,'BEACHES &amp; DUNES'!$B$127:$I$235,K$1,FALSE)</f>
        <v>0</v>
      </c>
      <c r="L324" s="3">
        <f>VLOOKUP($B324,'BEACHES &amp; DUNES'!$B$127:$I$235,L$1,FALSE)</f>
        <v>0</v>
      </c>
    </row>
    <row r="325" spans="1:12" ht="15.75" customHeight="1">
      <c r="A325">
        <f t="shared" si="7"/>
        <v>33</v>
      </c>
      <c r="B325" t="str">
        <f>VLOOKUP(A325,ACTIVITIES!$B$2:$C$110,2,FALSE)</f>
        <v>Subbottom profiles at 5 year intervals</v>
      </c>
      <c r="C325" s="1">
        <v>3</v>
      </c>
      <c r="D325" s="1" t="str">
        <f>VLOOKUP(C325,HABITATS!$F$2:$G$13,2,FALSE)</f>
        <v>Tidal flats &amp; Rocky Intertidal</v>
      </c>
      <c r="E325" s="1" t="str">
        <f t="shared" si="8"/>
        <v>Tidal flats &amp; Rocky IntertidalSubbottom profiles at 5 year intervals</v>
      </c>
      <c r="F325" s="3">
        <f>VLOOKUP($B325,'TIDAL FLATS &amp; ROCKY INTERTIDAL'!$B$127:$I$235,F$1,FALSE)</f>
        <v>1</v>
      </c>
      <c r="G325" s="3">
        <f>VLOOKUP($B325,'TIDAL FLATS &amp; ROCKY INTERTIDAL'!$B$127:$I$235,G$1,FALSE)</f>
        <v>0</v>
      </c>
      <c r="H325" s="3">
        <f>VLOOKUP($B325,'TIDAL FLATS &amp; ROCKY INTERTIDAL'!$B$127:$I$235,H$1,FALSE)</f>
        <v>0</v>
      </c>
      <c r="I325" s="3">
        <f>VLOOKUP($B325,'TIDAL FLATS &amp; ROCKY INTERTIDAL'!$B$127:$I$235,I$1,FALSE)</f>
        <v>0</v>
      </c>
      <c r="J325" s="3">
        <f>VLOOKUP($B325,'TIDAL FLATS &amp; ROCKY INTERTIDAL'!$B$127:$I$235,J$1,FALSE)</f>
        <v>0</v>
      </c>
      <c r="K325" s="3">
        <f>VLOOKUP($B325,'TIDAL FLATS &amp; ROCKY INTERTIDAL'!$B$127:$I$235,K$1,FALSE)</f>
        <v>1</v>
      </c>
      <c r="L325" s="3">
        <f>VLOOKUP($B325,'TIDAL FLATS &amp; ROCKY INTERTIDAL'!$B$127:$I$235,L$1,FALSE)</f>
        <v>1</v>
      </c>
    </row>
    <row r="326" spans="1:12" ht="15.75" customHeight="1">
      <c r="A326">
        <f t="shared" si="7"/>
        <v>33</v>
      </c>
      <c r="B326" t="str">
        <f>VLOOKUP(A326,ACTIVITIES!$B$2:$C$110,2,FALSE)</f>
        <v>Subbottom profiles at 5 year intervals</v>
      </c>
      <c r="C326" s="1">
        <v>4</v>
      </c>
      <c r="D326" s="1" t="str">
        <f>VLOOKUP(C326,HABITATS!$F$2:$G$13,2,FALSE)</f>
        <v>Marshes</v>
      </c>
      <c r="E326" s="1" t="str">
        <f t="shared" si="8"/>
        <v>MarshesSubbottom profiles at 5 year intervals</v>
      </c>
      <c r="F326" s="3">
        <f>VLOOKUP($B326,MARSHES!$B$127:$I$235,F$1,FALSE)</f>
        <v>1</v>
      </c>
      <c r="G326" s="3">
        <f>VLOOKUP($B326,MARSHES!$B$127:$I$235,G$1,FALSE)</f>
        <v>0</v>
      </c>
      <c r="H326" s="3">
        <f>VLOOKUP($B326,MARSHES!$B$127:$I$235,H$1,FALSE)</f>
        <v>0</v>
      </c>
      <c r="I326" s="3">
        <f>VLOOKUP($B326,MARSHES!$B$127:$I$235,I$1,FALSE)</f>
        <v>0</v>
      </c>
      <c r="J326" s="3">
        <f>VLOOKUP($B326,MARSHES!$B$127:$I$235,J$1,FALSE)</f>
        <v>0</v>
      </c>
      <c r="K326" s="3">
        <f>VLOOKUP($B326,MARSHES!$B$127:$I$235,K$1,FALSE)</f>
        <v>1</v>
      </c>
      <c r="L326" s="3">
        <f>VLOOKUP($B326,MARSHES!$B$127:$I$235,L$1,FALSE)</f>
        <v>1</v>
      </c>
    </row>
    <row r="327" spans="1:12" ht="15.75" customHeight="1">
      <c r="A327">
        <f t="shared" si="7"/>
        <v>33</v>
      </c>
      <c r="B327" t="str">
        <f>VLOOKUP(A327,ACTIVITIES!$B$2:$C$110,2,FALSE)</f>
        <v>Subbottom profiles at 5 year intervals</v>
      </c>
      <c r="C327" s="1">
        <v>5</v>
      </c>
      <c r="D327" s="1" t="str">
        <f>VLOOKUP(C327,HABITATS!$F$2:$G$13,2,FALSE)</f>
        <v>Submersed Habitats</v>
      </c>
      <c r="E327" s="1" t="str">
        <f t="shared" si="8"/>
        <v>Submersed HabitatsSubbottom profiles at 5 year intervals</v>
      </c>
      <c r="F327" s="3">
        <f>VLOOKUP($B327,'SUBMERSED HABITATS'!$B$127:$I$235,F$1,FALSE)</f>
        <v>1</v>
      </c>
      <c r="G327" s="3">
        <f>VLOOKUP($B327,'SUBMERSED HABITATS'!$B$127:$I$235,G$1,FALSE)</f>
        <v>0</v>
      </c>
      <c r="H327" s="3">
        <f>VLOOKUP($B327,'SUBMERSED HABITATS'!$B$127:$I$235,H$1,FALSE)</f>
        <v>0</v>
      </c>
      <c r="I327" s="3">
        <f>VLOOKUP($B327,'SUBMERSED HABITATS'!$B$127:$I$235,I$1,FALSE)</f>
        <v>0</v>
      </c>
      <c r="J327" s="3">
        <f>VLOOKUP($B327,'SUBMERSED HABITATS'!$B$127:$I$235,J$1,FALSE)</f>
        <v>0</v>
      </c>
      <c r="K327" s="3">
        <f>VLOOKUP($B327,'SUBMERSED HABITATS'!$B$127:$I$235,K$1,FALSE)</f>
        <v>1</v>
      </c>
      <c r="L327" s="3">
        <f>VLOOKUP($B327,'SUBMERSED HABITATS'!$B$127:$I$235,L$1,FALSE)</f>
        <v>1</v>
      </c>
    </row>
    <row r="328" spans="1:12" ht="15.75" customHeight="1">
      <c r="A328">
        <f t="shared" si="7"/>
        <v>33</v>
      </c>
      <c r="B328" t="str">
        <f>VLOOKUP(A328,ACTIVITIES!$B$2:$C$110,2,FALSE)</f>
        <v>Subbottom profiles at 5 year intervals</v>
      </c>
      <c r="C328" s="1">
        <v>6</v>
      </c>
      <c r="D328" s="1" t="str">
        <f>VLOOKUP(C328,HABITATS!$F$2:$G$13,2,FALSE)</f>
        <v>HABITATS COMPLEX 6</v>
      </c>
      <c r="E328" s="1" t="str">
        <f t="shared" si="8"/>
        <v>HABITATS COMPLEX 6Subbottom profiles at 5 year intervals</v>
      </c>
      <c r="F328" s="3">
        <f>VLOOKUP($B328,'HABITATS COMPLEX 6'!$B$127:$I$235,F$1,FALSE)</f>
        <v>0</v>
      </c>
      <c r="G328" s="3">
        <f>VLOOKUP($B328,'HABITATS COMPLEX 6'!$B$127:$I$235,G$1,FALSE)</f>
        <v>0</v>
      </c>
      <c r="H328" s="3">
        <f>VLOOKUP($B328,'HABITATS COMPLEX 6'!$B$127:$I$235,H$1,FALSE)</f>
        <v>0</v>
      </c>
      <c r="I328" s="3">
        <f>VLOOKUP($B328,'HABITATS COMPLEX 6'!$B$127:$I$235,I$1,FALSE)</f>
        <v>0</v>
      </c>
      <c r="J328" s="3">
        <f>VLOOKUP($B328,'HABITATS COMPLEX 6'!$B$127:$I$235,J$1,FALSE)</f>
        <v>0</v>
      </c>
      <c r="K328" s="3">
        <f>VLOOKUP($B328,'HABITATS COMPLEX 6'!$B$127:$I$235,K$1,FALSE)</f>
        <v>0</v>
      </c>
      <c r="L328" s="3" t="str">
        <f>VLOOKUP($B328,'HABITATS COMPLEX 6'!$B$127:$I$235,L$1,FALSE)</f>
        <v/>
      </c>
    </row>
    <row r="329" spans="1:12" ht="15.75" customHeight="1">
      <c r="A329">
        <f t="shared" si="7"/>
        <v>33</v>
      </c>
      <c r="B329" t="str">
        <f>VLOOKUP(A329,ACTIVITIES!$B$2:$C$110,2,FALSE)</f>
        <v>Subbottom profiles at 5 year intervals</v>
      </c>
      <c r="C329" s="1">
        <v>7</v>
      </c>
      <c r="D329" s="1" t="str">
        <f>VLOOKUP(C329,HABITATS!$F$2:$G$13,2,FALSE)</f>
        <v>HABITATS COMPLEX 7</v>
      </c>
      <c r="E329" s="1" t="str">
        <f t="shared" si="8"/>
        <v>HABITATS COMPLEX 7Subbottom profiles at 5 year intervals</v>
      </c>
      <c r="F329" s="3">
        <f>VLOOKUP($B329,'HABITATS COMPLEX 7'!$B$127:$I$235,F$1,FALSE)</f>
        <v>0</v>
      </c>
      <c r="G329" s="3">
        <f>VLOOKUP($B329,'HABITATS COMPLEX 7'!$B$127:$I$235,G$1,FALSE)</f>
        <v>0</v>
      </c>
      <c r="H329" s="3">
        <f>VLOOKUP($B329,'HABITATS COMPLEX 7'!$B$127:$I$235,H$1,FALSE)</f>
        <v>0</v>
      </c>
      <c r="I329" s="3">
        <f>VLOOKUP($B329,'HABITATS COMPLEX 7'!$B$127:$I$235,I$1,FALSE)</f>
        <v>0</v>
      </c>
      <c r="J329" s="3">
        <f>VLOOKUP($B329,'HABITATS COMPLEX 7'!$B$127:$I$235,J$1,FALSE)</f>
        <v>0</v>
      </c>
      <c r="K329" s="3">
        <f>VLOOKUP($B329,'HABITATS COMPLEX 7'!$B$127:$I$235,K$1,FALSE)</f>
        <v>0</v>
      </c>
      <c r="L329" s="3" t="str">
        <f>VLOOKUP($B329,'HABITATS COMPLEX 7'!$B$127:$I$235,L$1,FALSE)</f>
        <v/>
      </c>
    </row>
    <row r="330" spans="1:12" ht="15.75" customHeight="1">
      <c r="A330">
        <f t="shared" si="7"/>
        <v>33</v>
      </c>
      <c r="B330" t="str">
        <f>VLOOKUP(A330,ACTIVITIES!$B$2:$C$110,2,FALSE)</f>
        <v>Subbottom profiles at 5 year intervals</v>
      </c>
      <c r="C330" s="1">
        <v>8</v>
      </c>
      <c r="D330" s="1" t="str">
        <f>VLOOKUP(C330,HABITATS!$F$2:$G$13,2,FALSE)</f>
        <v>HABITATS COMPLEX 8</v>
      </c>
      <c r="E330" s="1" t="str">
        <f t="shared" si="8"/>
        <v>HABITATS COMPLEX 8Subbottom profiles at 5 year intervals</v>
      </c>
      <c r="F330" s="3">
        <f>VLOOKUP($B330,'HABITATS COMPLEX 8'!$B$127:$I$235,F$1,FALSE)</f>
        <v>0</v>
      </c>
      <c r="G330" s="3">
        <f>VLOOKUP($B330,'HABITATS COMPLEX 8'!$B$127:$I$235,G$1,FALSE)</f>
        <v>0</v>
      </c>
      <c r="H330" s="3">
        <f>VLOOKUP($B330,'HABITATS COMPLEX 8'!$B$127:$I$235,H$1,FALSE)</f>
        <v>0</v>
      </c>
      <c r="I330" s="3">
        <f>VLOOKUP($B330,'HABITATS COMPLEX 8'!$B$127:$I$235,I$1,FALSE)</f>
        <v>0</v>
      </c>
      <c r="J330" s="3">
        <f>VLOOKUP($B330,'HABITATS COMPLEX 8'!$B$127:$I$235,J$1,FALSE)</f>
        <v>0</v>
      </c>
      <c r="K330" s="3">
        <f>VLOOKUP($B330,'HABITATS COMPLEX 8'!$B$127:$I$235,K$1,FALSE)</f>
        <v>0</v>
      </c>
      <c r="L330" s="3" t="str">
        <f>VLOOKUP($B330,'HABITATS COMPLEX 8'!$B$127:$I$235,L$1,FALSE)</f>
        <v/>
      </c>
    </row>
    <row r="331" spans="1:12" ht="15.75" customHeight="1">
      <c r="A331">
        <f t="shared" si="7"/>
        <v>33</v>
      </c>
      <c r="B331" t="str">
        <f>VLOOKUP(A331,ACTIVITIES!$B$2:$C$110,2,FALSE)</f>
        <v>Subbottom profiles at 5 year intervals</v>
      </c>
      <c r="C331" s="1">
        <v>9</v>
      </c>
      <c r="D331" s="1" t="str">
        <f>VLOOKUP(C331,HABITATS!$F$2:$G$13,2,FALSE)</f>
        <v>HABITATS COMPLEX 9</v>
      </c>
      <c r="E331" s="1" t="str">
        <f t="shared" si="8"/>
        <v>HABITATS COMPLEX 9Subbottom profiles at 5 year intervals</v>
      </c>
      <c r="F331" s="3">
        <f>VLOOKUP($B331,'HABITATS COMPLEX 9'!$B$127:$I$235,F$1,FALSE)</f>
        <v>0</v>
      </c>
      <c r="G331" s="3">
        <f>VLOOKUP($B331,'HABITATS COMPLEX 9'!$B$127:$I$235,G$1,FALSE)</f>
        <v>0</v>
      </c>
      <c r="H331" s="3">
        <f>VLOOKUP($B331,'HABITATS COMPLEX 9'!$B$127:$I$235,H$1,FALSE)</f>
        <v>0</v>
      </c>
      <c r="I331" s="3">
        <f>VLOOKUP($B331,'HABITATS COMPLEX 9'!$B$127:$I$235,I$1,FALSE)</f>
        <v>0</v>
      </c>
      <c r="J331" s="3">
        <f>VLOOKUP($B331,'HABITATS COMPLEX 9'!$B$127:$I$235,J$1,FALSE)</f>
        <v>0</v>
      </c>
      <c r="K331" s="3">
        <f>VLOOKUP($B331,'HABITATS COMPLEX 9'!$B$127:$I$235,K$1,FALSE)</f>
        <v>0</v>
      </c>
      <c r="L331" s="3" t="str">
        <f>VLOOKUP($B331,'HABITATS COMPLEX 9'!$B$127:$I$235,L$1,FALSE)</f>
        <v/>
      </c>
    </row>
    <row r="332" spans="1:12" ht="15.75" customHeight="1">
      <c r="A332">
        <f t="shared" si="7"/>
        <v>33</v>
      </c>
      <c r="B332" t="str">
        <f>VLOOKUP(A332,ACTIVITIES!$B$2:$C$110,2,FALSE)</f>
        <v>Subbottom profiles at 5 year intervals</v>
      </c>
      <c r="C332" s="1">
        <v>10</v>
      </c>
      <c r="D332" s="1" t="str">
        <f>VLOOKUP(C332,HABITATS!$F$2:$G$13,2,FALSE)</f>
        <v>HABITATS COMPLEX 10</v>
      </c>
      <c r="E332" s="1" t="str">
        <f t="shared" si="8"/>
        <v>HABITATS COMPLEX 10Subbottom profiles at 5 year intervals</v>
      </c>
      <c r="F332" s="3">
        <f>VLOOKUP($B332,'HABITATS COMPLEX 10'!$B$127:$I$235,F$1,FALSE)</f>
        <v>0</v>
      </c>
      <c r="G332" s="3">
        <f>VLOOKUP($B332,'HABITATS COMPLEX 10'!$B$127:$I$235,G$1,FALSE)</f>
        <v>0</v>
      </c>
      <c r="H332" s="3">
        <f>VLOOKUP($B332,'HABITATS COMPLEX 10'!$B$127:$I$235,H$1,FALSE)</f>
        <v>0</v>
      </c>
      <c r="I332" s="3">
        <f>VLOOKUP($B332,'HABITATS COMPLEX 10'!$B$127:$I$235,I$1,FALSE)</f>
        <v>0</v>
      </c>
      <c r="J332" s="3">
        <f>VLOOKUP($B332,'HABITATS COMPLEX 10'!$B$127:$I$235,J$1,FALSE)</f>
        <v>0</v>
      </c>
      <c r="K332" s="3">
        <f>VLOOKUP($B332,'HABITATS COMPLEX 10'!$B$127:$I$235,K$1,FALSE)</f>
        <v>0</v>
      </c>
      <c r="L332" s="3" t="str">
        <f>VLOOKUP($B332,'HABITATS COMPLEX 10'!$B$127:$I$235,L$1,FALSE)</f>
        <v/>
      </c>
    </row>
    <row r="333" spans="1:12" ht="15.75" customHeight="1">
      <c r="A333">
        <f t="shared" si="7"/>
        <v>34</v>
      </c>
      <c r="B333" t="str">
        <f>VLOOKUP(A333,ACTIVITIES!$B$2:$C$110,2,FALSE)</f>
        <v>Substation ROW maintenance</v>
      </c>
      <c r="C333" s="1">
        <v>1</v>
      </c>
      <c r="D333" s="1" t="str">
        <f>VLOOKUP(C333,HABITATS!$F$2:$G$13,2,FALSE)</f>
        <v>Coastal Uplands</v>
      </c>
      <c r="E333" s="1" t="str">
        <f t="shared" si="8"/>
        <v>Coastal UplandsSubstation ROW maintenance</v>
      </c>
      <c r="F333" s="3">
        <f>VLOOKUP($B333,'COASTAL UPLANDS'!$B$127:$I$235,F$1,FALSE)</f>
        <v>0</v>
      </c>
      <c r="G333" s="3">
        <f>VLOOKUP($B333,'COASTAL UPLANDS'!$B$127:$I$235,G$1,FALSE)</f>
        <v>0</v>
      </c>
      <c r="H333" s="3">
        <f>VLOOKUP($B333,'COASTAL UPLANDS'!$B$127:$I$235,H$1,FALSE)</f>
        <v>0</v>
      </c>
      <c r="I333" s="3">
        <f>VLOOKUP($B333,'COASTAL UPLANDS'!$B$127:$I$235,I$1,FALSE)</f>
        <v>0</v>
      </c>
      <c r="J333" s="3">
        <f>VLOOKUP($B333,'COASTAL UPLANDS'!$B$127:$I$235,J$1,FALSE)</f>
        <v>0</v>
      </c>
      <c r="K333" s="3">
        <f>VLOOKUP($B333,'COASTAL UPLANDS'!$B$127:$I$235,K$1,FALSE)</f>
        <v>0</v>
      </c>
      <c r="L333" s="3">
        <f>VLOOKUP($B333,'COASTAL UPLANDS'!$B$127:$I$235,L$1,FALSE)</f>
        <v>0</v>
      </c>
    </row>
    <row r="334" spans="1:12" ht="15.75" customHeight="1">
      <c r="A334">
        <f t="shared" ref="A334:A397" si="9">A324+1</f>
        <v>34</v>
      </c>
      <c r="B334" t="str">
        <f>VLOOKUP(A334,ACTIVITIES!$B$2:$C$110,2,FALSE)</f>
        <v>Substation ROW maintenance</v>
      </c>
      <c r="C334" s="1">
        <v>2</v>
      </c>
      <c r="D334" s="1" t="str">
        <f>VLOOKUP(C334,HABITATS!$F$2:$G$13,2,FALSE)</f>
        <v>Beaches &amp; Dunes</v>
      </c>
      <c r="E334" s="1" t="str">
        <f t="shared" si="8"/>
        <v>Beaches &amp; DunesSubstation ROW maintenance</v>
      </c>
      <c r="F334" s="3">
        <f>VLOOKUP($B334,'BEACHES &amp; DUNES'!$B$127:$I$235,F$1,FALSE)</f>
        <v>0</v>
      </c>
      <c r="G334" s="3">
        <f>VLOOKUP($B334,'BEACHES &amp; DUNES'!$B$127:$I$235,G$1,FALSE)</f>
        <v>0</v>
      </c>
      <c r="H334" s="3">
        <f>VLOOKUP($B334,'BEACHES &amp; DUNES'!$B$127:$I$235,H$1,FALSE)</f>
        <v>0</v>
      </c>
      <c r="I334" s="3">
        <f>VLOOKUP($B334,'BEACHES &amp; DUNES'!$B$127:$I$235,I$1,FALSE)</f>
        <v>0</v>
      </c>
      <c r="J334" s="3">
        <f>VLOOKUP($B334,'BEACHES &amp; DUNES'!$B$127:$I$235,J$1,FALSE)</f>
        <v>0</v>
      </c>
      <c r="K334" s="3">
        <f>VLOOKUP($B334,'BEACHES &amp; DUNES'!$B$127:$I$235,K$1,FALSE)</f>
        <v>0</v>
      </c>
      <c r="L334" s="3">
        <f>VLOOKUP($B334,'BEACHES &amp; DUNES'!$B$127:$I$235,L$1,FALSE)</f>
        <v>0</v>
      </c>
    </row>
    <row r="335" spans="1:12" ht="15.75" customHeight="1">
      <c r="A335">
        <f t="shared" si="9"/>
        <v>34</v>
      </c>
      <c r="B335" t="str">
        <f>VLOOKUP(A335,ACTIVITIES!$B$2:$C$110,2,FALSE)</f>
        <v>Substation ROW maintenance</v>
      </c>
      <c r="C335" s="1">
        <v>3</v>
      </c>
      <c r="D335" s="1" t="str">
        <f>VLOOKUP(C335,HABITATS!$F$2:$G$13,2,FALSE)</f>
        <v>Tidal flats &amp; Rocky Intertidal</v>
      </c>
      <c r="E335" s="1" t="str">
        <f t="shared" si="8"/>
        <v>Tidal flats &amp; Rocky IntertidalSubstation ROW maintenance</v>
      </c>
      <c r="F335" s="3">
        <f>VLOOKUP($B335,'TIDAL FLATS &amp; ROCKY INTERTIDAL'!$B$127:$I$235,F$1,FALSE)</f>
        <v>1</v>
      </c>
      <c r="G335" s="3">
        <f>VLOOKUP($B335,'TIDAL FLATS &amp; ROCKY INTERTIDAL'!$B$127:$I$235,G$1,FALSE)</f>
        <v>1</v>
      </c>
      <c r="H335" s="3">
        <f>VLOOKUP($B335,'TIDAL FLATS &amp; ROCKY INTERTIDAL'!$B$127:$I$235,H$1,FALSE)</f>
        <v>0</v>
      </c>
      <c r="I335" s="3">
        <f>VLOOKUP($B335,'TIDAL FLATS &amp; ROCKY INTERTIDAL'!$B$127:$I$235,I$1,FALSE)</f>
        <v>0</v>
      </c>
      <c r="J335" s="3">
        <f>VLOOKUP($B335,'TIDAL FLATS &amp; ROCKY INTERTIDAL'!$B$127:$I$235,J$1,FALSE)</f>
        <v>0</v>
      </c>
      <c r="K335" s="3">
        <f>VLOOKUP($B335,'TIDAL FLATS &amp; ROCKY INTERTIDAL'!$B$127:$I$235,K$1,FALSE)</f>
        <v>1</v>
      </c>
      <c r="L335" s="3">
        <f>VLOOKUP($B335,'TIDAL FLATS &amp; ROCKY INTERTIDAL'!$B$127:$I$235,L$1,FALSE)</f>
        <v>1</v>
      </c>
    </row>
    <row r="336" spans="1:12" ht="15.75" customHeight="1">
      <c r="A336">
        <f t="shared" si="9"/>
        <v>34</v>
      </c>
      <c r="B336" t="str">
        <f>VLOOKUP(A336,ACTIVITIES!$B$2:$C$110,2,FALSE)</f>
        <v>Substation ROW maintenance</v>
      </c>
      <c r="C336" s="1">
        <v>4</v>
      </c>
      <c r="D336" s="1" t="str">
        <f>VLOOKUP(C336,HABITATS!$F$2:$G$13,2,FALSE)</f>
        <v>Marshes</v>
      </c>
      <c r="E336" s="1" t="str">
        <f t="shared" si="8"/>
        <v>MarshesSubstation ROW maintenance</v>
      </c>
      <c r="F336" s="3">
        <f>VLOOKUP($B336,MARSHES!$B$127:$I$235,F$1,FALSE)</f>
        <v>1</v>
      </c>
      <c r="G336" s="3">
        <f>VLOOKUP($B336,MARSHES!$B$127:$I$235,G$1,FALSE)</f>
        <v>1</v>
      </c>
      <c r="H336" s="3">
        <f>VLOOKUP($B336,MARSHES!$B$127:$I$235,H$1,FALSE)</f>
        <v>0</v>
      </c>
      <c r="I336" s="3">
        <f>VLOOKUP($B336,MARSHES!$B$127:$I$235,I$1,FALSE)</f>
        <v>0</v>
      </c>
      <c r="J336" s="3">
        <f>VLOOKUP($B336,MARSHES!$B$127:$I$235,J$1,FALSE)</f>
        <v>0</v>
      </c>
      <c r="K336" s="3">
        <f>VLOOKUP($B336,MARSHES!$B$127:$I$235,K$1,FALSE)</f>
        <v>1</v>
      </c>
      <c r="L336" s="3">
        <f>VLOOKUP($B336,MARSHES!$B$127:$I$235,L$1,FALSE)</f>
        <v>1</v>
      </c>
    </row>
    <row r="337" spans="1:12" ht="15.75" customHeight="1">
      <c r="A337">
        <f t="shared" si="9"/>
        <v>34</v>
      </c>
      <c r="B337" t="str">
        <f>VLOOKUP(A337,ACTIVITIES!$B$2:$C$110,2,FALSE)</f>
        <v>Substation ROW maintenance</v>
      </c>
      <c r="C337" s="1">
        <v>5</v>
      </c>
      <c r="D337" s="1" t="str">
        <f>VLOOKUP(C337,HABITATS!$F$2:$G$13,2,FALSE)</f>
        <v>Submersed Habitats</v>
      </c>
      <c r="E337" s="1" t="str">
        <f t="shared" si="8"/>
        <v>Submersed HabitatsSubstation ROW maintenance</v>
      </c>
      <c r="F337" s="3">
        <f>VLOOKUP($B337,'SUBMERSED HABITATS'!$B$127:$I$235,F$1,FALSE)</f>
        <v>1</v>
      </c>
      <c r="G337" s="3">
        <f>VLOOKUP($B337,'SUBMERSED HABITATS'!$B$127:$I$235,G$1,FALSE)</f>
        <v>1</v>
      </c>
      <c r="H337" s="3">
        <f>VLOOKUP($B337,'SUBMERSED HABITATS'!$B$127:$I$235,H$1,FALSE)</f>
        <v>0</v>
      </c>
      <c r="I337" s="3">
        <f>VLOOKUP($B337,'SUBMERSED HABITATS'!$B$127:$I$235,I$1,FALSE)</f>
        <v>0</v>
      </c>
      <c r="J337" s="3">
        <f>VLOOKUP($B337,'SUBMERSED HABITATS'!$B$127:$I$235,J$1,FALSE)</f>
        <v>0</v>
      </c>
      <c r="K337" s="3">
        <f>VLOOKUP($B337,'SUBMERSED HABITATS'!$B$127:$I$235,K$1,FALSE)</f>
        <v>1</v>
      </c>
      <c r="L337" s="3">
        <f>VLOOKUP($B337,'SUBMERSED HABITATS'!$B$127:$I$235,L$1,FALSE)</f>
        <v>1</v>
      </c>
    </row>
    <row r="338" spans="1:12" ht="15.75" customHeight="1">
      <c r="A338">
        <f t="shared" si="9"/>
        <v>34</v>
      </c>
      <c r="B338" t="str">
        <f>VLOOKUP(A338,ACTIVITIES!$B$2:$C$110,2,FALSE)</f>
        <v>Substation ROW maintenance</v>
      </c>
      <c r="C338" s="1">
        <v>6</v>
      </c>
      <c r="D338" s="1" t="str">
        <f>VLOOKUP(C338,HABITATS!$F$2:$G$13,2,FALSE)</f>
        <v>HABITATS COMPLEX 6</v>
      </c>
      <c r="E338" s="1" t="str">
        <f t="shared" si="8"/>
        <v>HABITATS COMPLEX 6Substation ROW maintenance</v>
      </c>
      <c r="F338" s="3">
        <f>VLOOKUP($B338,'HABITATS COMPLEX 6'!$B$127:$I$235,F$1,FALSE)</f>
        <v>0</v>
      </c>
      <c r="G338" s="3">
        <f>VLOOKUP($B338,'HABITATS COMPLEX 6'!$B$127:$I$235,G$1,FALSE)</f>
        <v>0</v>
      </c>
      <c r="H338" s="3">
        <f>VLOOKUP($B338,'HABITATS COMPLEX 6'!$B$127:$I$235,H$1,FALSE)</f>
        <v>0</v>
      </c>
      <c r="I338" s="3">
        <f>VLOOKUP($B338,'HABITATS COMPLEX 6'!$B$127:$I$235,I$1,FALSE)</f>
        <v>0</v>
      </c>
      <c r="J338" s="3">
        <f>VLOOKUP($B338,'HABITATS COMPLEX 6'!$B$127:$I$235,J$1,FALSE)</f>
        <v>0</v>
      </c>
      <c r="K338" s="3">
        <f>VLOOKUP($B338,'HABITATS COMPLEX 6'!$B$127:$I$235,K$1,FALSE)</f>
        <v>0</v>
      </c>
      <c r="L338" s="3" t="str">
        <f>VLOOKUP($B338,'HABITATS COMPLEX 6'!$B$127:$I$235,L$1,FALSE)</f>
        <v/>
      </c>
    </row>
    <row r="339" spans="1:12" ht="15.75" customHeight="1">
      <c r="A339">
        <f t="shared" si="9"/>
        <v>34</v>
      </c>
      <c r="B339" t="str">
        <f>VLOOKUP(A339,ACTIVITIES!$B$2:$C$110,2,FALSE)</f>
        <v>Substation ROW maintenance</v>
      </c>
      <c r="C339" s="1">
        <v>7</v>
      </c>
      <c r="D339" s="1" t="str">
        <f>VLOOKUP(C339,HABITATS!$F$2:$G$13,2,FALSE)</f>
        <v>HABITATS COMPLEX 7</v>
      </c>
      <c r="E339" s="1" t="str">
        <f t="shared" si="8"/>
        <v>HABITATS COMPLEX 7Substation ROW maintenance</v>
      </c>
      <c r="F339" s="3">
        <f>VLOOKUP($B339,'HABITATS COMPLEX 7'!$B$127:$I$235,F$1,FALSE)</f>
        <v>0</v>
      </c>
      <c r="G339" s="3">
        <f>VLOOKUP($B339,'HABITATS COMPLEX 7'!$B$127:$I$235,G$1,FALSE)</f>
        <v>0</v>
      </c>
      <c r="H339" s="3">
        <f>VLOOKUP($B339,'HABITATS COMPLEX 7'!$B$127:$I$235,H$1,FALSE)</f>
        <v>0</v>
      </c>
      <c r="I339" s="3">
        <f>VLOOKUP($B339,'HABITATS COMPLEX 7'!$B$127:$I$235,I$1,FALSE)</f>
        <v>0</v>
      </c>
      <c r="J339" s="3">
        <f>VLOOKUP($B339,'HABITATS COMPLEX 7'!$B$127:$I$235,J$1,FALSE)</f>
        <v>0</v>
      </c>
      <c r="K339" s="3">
        <f>VLOOKUP($B339,'HABITATS COMPLEX 7'!$B$127:$I$235,K$1,FALSE)</f>
        <v>0</v>
      </c>
      <c r="L339" s="3" t="str">
        <f>VLOOKUP($B339,'HABITATS COMPLEX 7'!$B$127:$I$235,L$1,FALSE)</f>
        <v/>
      </c>
    </row>
    <row r="340" spans="1:12" ht="15.75" customHeight="1">
      <c r="A340">
        <f t="shared" si="9"/>
        <v>34</v>
      </c>
      <c r="B340" t="str">
        <f>VLOOKUP(A340,ACTIVITIES!$B$2:$C$110,2,FALSE)</f>
        <v>Substation ROW maintenance</v>
      </c>
      <c r="C340" s="1">
        <v>8</v>
      </c>
      <c r="D340" s="1" t="str">
        <f>VLOOKUP(C340,HABITATS!$F$2:$G$13,2,FALSE)</f>
        <v>HABITATS COMPLEX 8</v>
      </c>
      <c r="E340" s="1" t="str">
        <f t="shared" si="8"/>
        <v>HABITATS COMPLEX 8Substation ROW maintenance</v>
      </c>
      <c r="F340" s="3">
        <f>VLOOKUP($B340,'HABITATS COMPLEX 8'!$B$127:$I$235,F$1,FALSE)</f>
        <v>0</v>
      </c>
      <c r="G340" s="3">
        <f>VLOOKUP($B340,'HABITATS COMPLEX 8'!$B$127:$I$235,G$1,FALSE)</f>
        <v>0</v>
      </c>
      <c r="H340" s="3">
        <f>VLOOKUP($B340,'HABITATS COMPLEX 8'!$B$127:$I$235,H$1,FALSE)</f>
        <v>0</v>
      </c>
      <c r="I340" s="3">
        <f>VLOOKUP($B340,'HABITATS COMPLEX 8'!$B$127:$I$235,I$1,FALSE)</f>
        <v>0</v>
      </c>
      <c r="J340" s="3">
        <f>VLOOKUP($B340,'HABITATS COMPLEX 8'!$B$127:$I$235,J$1,FALSE)</f>
        <v>0</v>
      </c>
      <c r="K340" s="3">
        <f>VLOOKUP($B340,'HABITATS COMPLEX 8'!$B$127:$I$235,K$1,FALSE)</f>
        <v>0</v>
      </c>
      <c r="L340" s="3" t="str">
        <f>VLOOKUP($B340,'HABITATS COMPLEX 8'!$B$127:$I$235,L$1,FALSE)</f>
        <v/>
      </c>
    </row>
    <row r="341" spans="1:12" ht="15.75" customHeight="1">
      <c r="A341">
        <f t="shared" si="9"/>
        <v>34</v>
      </c>
      <c r="B341" t="str">
        <f>VLOOKUP(A341,ACTIVITIES!$B$2:$C$110,2,FALSE)</f>
        <v>Substation ROW maintenance</v>
      </c>
      <c r="C341" s="1">
        <v>9</v>
      </c>
      <c r="D341" s="1" t="str">
        <f>VLOOKUP(C341,HABITATS!$F$2:$G$13,2,FALSE)</f>
        <v>HABITATS COMPLEX 9</v>
      </c>
      <c r="E341" s="1" t="str">
        <f t="shared" si="8"/>
        <v>HABITATS COMPLEX 9Substation ROW maintenance</v>
      </c>
      <c r="F341" s="3">
        <f>VLOOKUP($B341,'HABITATS COMPLEX 9'!$B$127:$I$235,F$1,FALSE)</f>
        <v>0</v>
      </c>
      <c r="G341" s="3">
        <f>VLOOKUP($B341,'HABITATS COMPLEX 9'!$B$127:$I$235,G$1,FALSE)</f>
        <v>0</v>
      </c>
      <c r="H341" s="3">
        <f>VLOOKUP($B341,'HABITATS COMPLEX 9'!$B$127:$I$235,H$1,FALSE)</f>
        <v>0</v>
      </c>
      <c r="I341" s="3">
        <f>VLOOKUP($B341,'HABITATS COMPLEX 9'!$B$127:$I$235,I$1,FALSE)</f>
        <v>0</v>
      </c>
      <c r="J341" s="3">
        <f>VLOOKUP($B341,'HABITATS COMPLEX 9'!$B$127:$I$235,J$1,FALSE)</f>
        <v>0</v>
      </c>
      <c r="K341" s="3">
        <f>VLOOKUP($B341,'HABITATS COMPLEX 9'!$B$127:$I$235,K$1,FALSE)</f>
        <v>0</v>
      </c>
      <c r="L341" s="3" t="str">
        <f>VLOOKUP($B341,'HABITATS COMPLEX 9'!$B$127:$I$235,L$1,FALSE)</f>
        <v/>
      </c>
    </row>
    <row r="342" spans="1:12" ht="15.75" customHeight="1">
      <c r="A342">
        <f t="shared" si="9"/>
        <v>34</v>
      </c>
      <c r="B342" t="str">
        <f>VLOOKUP(A342,ACTIVITIES!$B$2:$C$110,2,FALSE)</f>
        <v>Substation ROW maintenance</v>
      </c>
      <c r="C342" s="1">
        <v>10</v>
      </c>
      <c r="D342" s="1" t="str">
        <f>VLOOKUP(C342,HABITATS!$F$2:$G$13,2,FALSE)</f>
        <v>HABITATS COMPLEX 10</v>
      </c>
      <c r="E342" s="1" t="str">
        <f t="shared" si="8"/>
        <v>HABITATS COMPLEX 10Substation ROW maintenance</v>
      </c>
      <c r="F342" s="3">
        <f>VLOOKUP($B342,'HABITATS COMPLEX 10'!$B$127:$I$235,F$1,FALSE)</f>
        <v>0</v>
      </c>
      <c r="G342" s="3">
        <f>VLOOKUP($B342,'HABITATS COMPLEX 10'!$B$127:$I$235,G$1,FALSE)</f>
        <v>0</v>
      </c>
      <c r="H342" s="3">
        <f>VLOOKUP($B342,'HABITATS COMPLEX 10'!$B$127:$I$235,H$1,FALSE)</f>
        <v>0</v>
      </c>
      <c r="I342" s="3">
        <f>VLOOKUP($B342,'HABITATS COMPLEX 10'!$B$127:$I$235,I$1,FALSE)</f>
        <v>0</v>
      </c>
      <c r="J342" s="3">
        <f>VLOOKUP($B342,'HABITATS COMPLEX 10'!$B$127:$I$235,J$1,FALSE)</f>
        <v>0</v>
      </c>
      <c r="K342" s="3">
        <f>VLOOKUP($B342,'HABITATS COMPLEX 10'!$B$127:$I$235,K$1,FALSE)</f>
        <v>0</v>
      </c>
      <c r="L342" s="3" t="str">
        <f>VLOOKUP($B342,'HABITATS COMPLEX 10'!$B$127:$I$235,L$1,FALSE)</f>
        <v/>
      </c>
    </row>
    <row r="343" spans="1:12" ht="15.75" customHeight="1">
      <c r="A343">
        <f t="shared" si="9"/>
        <v>35</v>
      </c>
      <c r="B343" t="str">
        <f>VLOOKUP(A343,ACTIVITIES!$B$2:$C$110,2,FALSE)</f>
        <v>On and off shore environmental monitoring</v>
      </c>
      <c r="C343" s="1">
        <v>1</v>
      </c>
      <c r="D343" s="1" t="str">
        <f>VLOOKUP(C343,HABITATS!$F$2:$G$13,2,FALSE)</f>
        <v>Coastal Uplands</v>
      </c>
      <c r="E343" s="1" t="str">
        <f t="shared" si="8"/>
        <v>Coastal UplandsOn and off shore environmental monitoring</v>
      </c>
      <c r="F343" s="3">
        <f>VLOOKUP($B343,'COASTAL UPLANDS'!$B$127:$I$235,F$1,FALSE)</f>
        <v>0</v>
      </c>
      <c r="G343" s="3">
        <f>VLOOKUP($B343,'COASTAL UPLANDS'!$B$127:$I$235,G$1,FALSE)</f>
        <v>0</v>
      </c>
      <c r="H343" s="3">
        <f>VLOOKUP($B343,'COASTAL UPLANDS'!$B$127:$I$235,H$1,FALSE)</f>
        <v>0</v>
      </c>
      <c r="I343" s="3">
        <f>VLOOKUP($B343,'COASTAL UPLANDS'!$B$127:$I$235,I$1,FALSE)</f>
        <v>0</v>
      </c>
      <c r="J343" s="3">
        <f>VLOOKUP($B343,'COASTAL UPLANDS'!$B$127:$I$235,J$1,FALSE)</f>
        <v>0</v>
      </c>
      <c r="K343" s="3">
        <f>VLOOKUP($B343,'COASTAL UPLANDS'!$B$127:$I$235,K$1,FALSE)</f>
        <v>0</v>
      </c>
      <c r="L343" s="3">
        <f>VLOOKUP($B343,'COASTAL UPLANDS'!$B$127:$I$235,L$1,FALSE)</f>
        <v>0</v>
      </c>
    </row>
    <row r="344" spans="1:12" ht="15.75" customHeight="1">
      <c r="A344">
        <f t="shared" si="9"/>
        <v>35</v>
      </c>
      <c r="B344" t="str">
        <f>VLOOKUP(A344,ACTIVITIES!$B$2:$C$110,2,FALSE)</f>
        <v>On and off shore environmental monitoring</v>
      </c>
      <c r="C344" s="1">
        <v>2</v>
      </c>
      <c r="D344" s="1" t="str">
        <f>VLOOKUP(C344,HABITATS!$F$2:$G$13,2,FALSE)</f>
        <v>Beaches &amp; Dunes</v>
      </c>
      <c r="E344" s="1" t="str">
        <f t="shared" si="8"/>
        <v>Beaches &amp; DunesOn and off shore environmental monitoring</v>
      </c>
      <c r="F344" s="3">
        <f>VLOOKUP($B344,'BEACHES &amp; DUNES'!$B$127:$I$235,F$1,FALSE)</f>
        <v>0</v>
      </c>
      <c r="G344" s="3">
        <f>VLOOKUP($B344,'BEACHES &amp; DUNES'!$B$127:$I$235,G$1,FALSE)</f>
        <v>0</v>
      </c>
      <c r="H344" s="3">
        <f>VLOOKUP($B344,'BEACHES &amp; DUNES'!$B$127:$I$235,H$1,FALSE)</f>
        <v>0</v>
      </c>
      <c r="I344" s="3">
        <f>VLOOKUP($B344,'BEACHES &amp; DUNES'!$B$127:$I$235,I$1,FALSE)</f>
        <v>0</v>
      </c>
      <c r="J344" s="3">
        <f>VLOOKUP($B344,'BEACHES &amp; DUNES'!$B$127:$I$235,J$1,FALSE)</f>
        <v>0</v>
      </c>
      <c r="K344" s="3">
        <f>VLOOKUP($B344,'BEACHES &amp; DUNES'!$B$127:$I$235,K$1,FALSE)</f>
        <v>0</v>
      </c>
      <c r="L344" s="3">
        <f>VLOOKUP($B344,'BEACHES &amp; DUNES'!$B$127:$I$235,L$1,FALSE)</f>
        <v>0</v>
      </c>
    </row>
    <row r="345" spans="1:12" ht="15.75" customHeight="1">
      <c r="A345">
        <f t="shared" si="9"/>
        <v>35</v>
      </c>
      <c r="B345" t="str">
        <f>VLOOKUP(A345,ACTIVITIES!$B$2:$C$110,2,FALSE)</f>
        <v>On and off shore environmental monitoring</v>
      </c>
      <c r="C345" s="1">
        <v>3</v>
      </c>
      <c r="D345" s="1" t="str">
        <f>VLOOKUP(C345,HABITATS!$F$2:$G$13,2,FALSE)</f>
        <v>Tidal flats &amp; Rocky Intertidal</v>
      </c>
      <c r="E345" s="1" t="str">
        <f t="shared" si="8"/>
        <v>Tidal flats &amp; Rocky IntertidalOn and off shore environmental monitoring</v>
      </c>
      <c r="F345" s="3">
        <f>VLOOKUP($B345,'TIDAL FLATS &amp; ROCKY INTERTIDAL'!$B$127:$I$235,F$1,FALSE)</f>
        <v>0</v>
      </c>
      <c r="G345" s="3">
        <f>VLOOKUP($B345,'TIDAL FLATS &amp; ROCKY INTERTIDAL'!$B$127:$I$235,G$1,FALSE)</f>
        <v>0</v>
      </c>
      <c r="H345" s="3">
        <f>VLOOKUP($B345,'TIDAL FLATS &amp; ROCKY INTERTIDAL'!$B$127:$I$235,H$1,FALSE)</f>
        <v>0</v>
      </c>
      <c r="I345" s="3">
        <f>VLOOKUP($B345,'TIDAL FLATS &amp; ROCKY INTERTIDAL'!$B$127:$I$235,I$1,FALSE)</f>
        <v>0</v>
      </c>
      <c r="J345" s="3">
        <f>VLOOKUP($B345,'TIDAL FLATS &amp; ROCKY INTERTIDAL'!$B$127:$I$235,J$1,FALSE)</f>
        <v>0</v>
      </c>
      <c r="K345" s="3">
        <f>VLOOKUP($B345,'TIDAL FLATS &amp; ROCKY INTERTIDAL'!$B$127:$I$235,K$1,FALSE)</f>
        <v>0</v>
      </c>
      <c r="L345" s="3">
        <f>VLOOKUP($B345,'TIDAL FLATS &amp; ROCKY INTERTIDAL'!$B$127:$I$235,L$1,FALSE)</f>
        <v>0</v>
      </c>
    </row>
    <row r="346" spans="1:12" ht="15.75" customHeight="1">
      <c r="A346">
        <f t="shared" si="9"/>
        <v>35</v>
      </c>
      <c r="B346" t="str">
        <f>VLOOKUP(A346,ACTIVITIES!$B$2:$C$110,2,FALSE)</f>
        <v>On and off shore environmental monitoring</v>
      </c>
      <c r="C346" s="1">
        <v>4</v>
      </c>
      <c r="D346" s="1" t="str">
        <f>VLOOKUP(C346,HABITATS!$F$2:$G$13,2,FALSE)</f>
        <v>Marshes</v>
      </c>
      <c r="E346" s="1" t="str">
        <f t="shared" si="8"/>
        <v>MarshesOn and off shore environmental monitoring</v>
      </c>
      <c r="F346" s="3">
        <f>VLOOKUP($B346,MARSHES!$B$127:$I$235,F$1,FALSE)</f>
        <v>0</v>
      </c>
      <c r="G346" s="3">
        <f>VLOOKUP($B346,MARSHES!$B$127:$I$235,G$1,FALSE)</f>
        <v>0</v>
      </c>
      <c r="H346" s="3">
        <f>VLOOKUP($B346,MARSHES!$B$127:$I$235,H$1,FALSE)</f>
        <v>0</v>
      </c>
      <c r="I346" s="3">
        <f>VLOOKUP($B346,MARSHES!$B$127:$I$235,I$1,FALSE)</f>
        <v>0</v>
      </c>
      <c r="J346" s="3">
        <f>VLOOKUP($B346,MARSHES!$B$127:$I$235,J$1,FALSE)</f>
        <v>0</v>
      </c>
      <c r="K346" s="3">
        <f>VLOOKUP($B346,MARSHES!$B$127:$I$235,K$1,FALSE)</f>
        <v>0</v>
      </c>
      <c r="L346" s="3">
        <f>VLOOKUP($B346,MARSHES!$B$127:$I$235,L$1,FALSE)</f>
        <v>0</v>
      </c>
    </row>
    <row r="347" spans="1:12" ht="15.75" customHeight="1">
      <c r="A347">
        <f t="shared" si="9"/>
        <v>35</v>
      </c>
      <c r="B347" t="str">
        <f>VLOOKUP(A347,ACTIVITIES!$B$2:$C$110,2,FALSE)</f>
        <v>On and off shore environmental monitoring</v>
      </c>
      <c r="C347" s="1">
        <v>5</v>
      </c>
      <c r="D347" s="1" t="str">
        <f>VLOOKUP(C347,HABITATS!$F$2:$G$13,2,FALSE)</f>
        <v>Submersed Habitats</v>
      </c>
      <c r="E347" s="1" t="str">
        <f t="shared" si="8"/>
        <v>Submersed HabitatsOn and off shore environmental monitoring</v>
      </c>
      <c r="F347" s="3">
        <f>VLOOKUP($B347,'SUBMERSED HABITATS'!$B$127:$I$235,F$1,FALSE)</f>
        <v>0</v>
      </c>
      <c r="G347" s="3">
        <f>VLOOKUP($B347,'SUBMERSED HABITATS'!$B$127:$I$235,G$1,FALSE)</f>
        <v>0</v>
      </c>
      <c r="H347" s="3">
        <f>VLOOKUP($B347,'SUBMERSED HABITATS'!$B$127:$I$235,H$1,FALSE)</f>
        <v>0</v>
      </c>
      <c r="I347" s="3">
        <f>VLOOKUP($B347,'SUBMERSED HABITATS'!$B$127:$I$235,I$1,FALSE)</f>
        <v>0</v>
      </c>
      <c r="J347" s="3">
        <f>VLOOKUP($B347,'SUBMERSED HABITATS'!$B$127:$I$235,J$1,FALSE)</f>
        <v>0</v>
      </c>
      <c r="K347" s="3">
        <f>VLOOKUP($B347,'SUBMERSED HABITATS'!$B$127:$I$235,K$1,FALSE)</f>
        <v>0</v>
      </c>
      <c r="L347" s="3">
        <f>VLOOKUP($B347,'SUBMERSED HABITATS'!$B$127:$I$235,L$1,FALSE)</f>
        <v>0</v>
      </c>
    </row>
    <row r="348" spans="1:12" ht="15.75" customHeight="1">
      <c r="A348">
        <f t="shared" si="9"/>
        <v>35</v>
      </c>
      <c r="B348" t="str">
        <f>VLOOKUP(A348,ACTIVITIES!$B$2:$C$110,2,FALSE)</f>
        <v>On and off shore environmental monitoring</v>
      </c>
      <c r="C348" s="1">
        <v>6</v>
      </c>
      <c r="D348" s="1" t="str">
        <f>VLOOKUP(C348,HABITATS!$F$2:$G$13,2,FALSE)</f>
        <v>HABITATS COMPLEX 6</v>
      </c>
      <c r="E348" s="1" t="str">
        <f t="shared" si="8"/>
        <v>HABITATS COMPLEX 6On and off shore environmental monitoring</v>
      </c>
      <c r="F348" s="3">
        <f>VLOOKUP($B348,'HABITATS COMPLEX 6'!$B$127:$I$235,F$1,FALSE)</f>
        <v>0</v>
      </c>
      <c r="G348" s="3">
        <f>VLOOKUP($B348,'HABITATS COMPLEX 6'!$B$127:$I$235,G$1,FALSE)</f>
        <v>0</v>
      </c>
      <c r="H348" s="3">
        <f>VLOOKUP($B348,'HABITATS COMPLEX 6'!$B$127:$I$235,H$1,FALSE)</f>
        <v>0</v>
      </c>
      <c r="I348" s="3">
        <f>VLOOKUP($B348,'HABITATS COMPLEX 6'!$B$127:$I$235,I$1,FALSE)</f>
        <v>0</v>
      </c>
      <c r="J348" s="3">
        <f>VLOOKUP($B348,'HABITATS COMPLEX 6'!$B$127:$I$235,J$1,FALSE)</f>
        <v>0</v>
      </c>
      <c r="K348" s="3">
        <f>VLOOKUP($B348,'HABITATS COMPLEX 6'!$B$127:$I$235,K$1,FALSE)</f>
        <v>0</v>
      </c>
      <c r="L348" s="3" t="str">
        <f>VLOOKUP($B348,'HABITATS COMPLEX 6'!$B$127:$I$235,L$1,FALSE)</f>
        <v/>
      </c>
    </row>
    <row r="349" spans="1:12" ht="15.75" customHeight="1">
      <c r="A349">
        <f t="shared" si="9"/>
        <v>35</v>
      </c>
      <c r="B349" t="str">
        <f>VLOOKUP(A349,ACTIVITIES!$B$2:$C$110,2,FALSE)</f>
        <v>On and off shore environmental monitoring</v>
      </c>
      <c r="C349" s="1">
        <v>7</v>
      </c>
      <c r="D349" s="1" t="str">
        <f>VLOOKUP(C349,HABITATS!$F$2:$G$13,2,FALSE)</f>
        <v>HABITATS COMPLEX 7</v>
      </c>
      <c r="E349" s="1" t="str">
        <f t="shared" si="8"/>
        <v>HABITATS COMPLEX 7On and off shore environmental monitoring</v>
      </c>
      <c r="F349" s="3">
        <f>VLOOKUP($B349,'HABITATS COMPLEX 7'!$B$127:$I$235,F$1,FALSE)</f>
        <v>0</v>
      </c>
      <c r="G349" s="3">
        <f>VLOOKUP($B349,'HABITATS COMPLEX 7'!$B$127:$I$235,G$1,FALSE)</f>
        <v>0</v>
      </c>
      <c r="H349" s="3">
        <f>VLOOKUP($B349,'HABITATS COMPLEX 7'!$B$127:$I$235,H$1,FALSE)</f>
        <v>0</v>
      </c>
      <c r="I349" s="3">
        <f>VLOOKUP($B349,'HABITATS COMPLEX 7'!$B$127:$I$235,I$1,FALSE)</f>
        <v>0</v>
      </c>
      <c r="J349" s="3">
        <f>VLOOKUP($B349,'HABITATS COMPLEX 7'!$B$127:$I$235,J$1,FALSE)</f>
        <v>0</v>
      </c>
      <c r="K349" s="3">
        <f>VLOOKUP($B349,'HABITATS COMPLEX 7'!$B$127:$I$235,K$1,FALSE)</f>
        <v>0</v>
      </c>
      <c r="L349" s="3" t="str">
        <f>VLOOKUP($B349,'HABITATS COMPLEX 7'!$B$127:$I$235,L$1,FALSE)</f>
        <v/>
      </c>
    </row>
    <row r="350" spans="1:12" ht="15.75" customHeight="1">
      <c r="A350">
        <f t="shared" si="9"/>
        <v>35</v>
      </c>
      <c r="B350" t="str">
        <f>VLOOKUP(A350,ACTIVITIES!$B$2:$C$110,2,FALSE)</f>
        <v>On and off shore environmental monitoring</v>
      </c>
      <c r="C350" s="1">
        <v>8</v>
      </c>
      <c r="D350" s="1" t="str">
        <f>VLOOKUP(C350,HABITATS!$F$2:$G$13,2,FALSE)</f>
        <v>HABITATS COMPLEX 8</v>
      </c>
      <c r="E350" s="1" t="str">
        <f t="shared" si="8"/>
        <v>HABITATS COMPLEX 8On and off shore environmental monitoring</v>
      </c>
      <c r="F350" s="3">
        <f>VLOOKUP($B350,'HABITATS COMPLEX 8'!$B$127:$I$235,F$1,FALSE)</f>
        <v>0</v>
      </c>
      <c r="G350" s="3">
        <f>VLOOKUP($B350,'HABITATS COMPLEX 8'!$B$127:$I$235,G$1,FALSE)</f>
        <v>0</v>
      </c>
      <c r="H350" s="3">
        <f>VLOOKUP($B350,'HABITATS COMPLEX 8'!$B$127:$I$235,H$1,FALSE)</f>
        <v>0</v>
      </c>
      <c r="I350" s="3">
        <f>VLOOKUP($B350,'HABITATS COMPLEX 8'!$B$127:$I$235,I$1,FALSE)</f>
        <v>0</v>
      </c>
      <c r="J350" s="3">
        <f>VLOOKUP($B350,'HABITATS COMPLEX 8'!$B$127:$I$235,J$1,FALSE)</f>
        <v>0</v>
      </c>
      <c r="K350" s="3">
        <f>VLOOKUP($B350,'HABITATS COMPLEX 8'!$B$127:$I$235,K$1,FALSE)</f>
        <v>0</v>
      </c>
      <c r="L350" s="3" t="str">
        <f>VLOOKUP($B350,'HABITATS COMPLEX 8'!$B$127:$I$235,L$1,FALSE)</f>
        <v/>
      </c>
    </row>
    <row r="351" spans="1:12" ht="15.75" customHeight="1">
      <c r="A351">
        <f t="shared" si="9"/>
        <v>35</v>
      </c>
      <c r="B351" t="str">
        <f>VLOOKUP(A351,ACTIVITIES!$B$2:$C$110,2,FALSE)</f>
        <v>On and off shore environmental monitoring</v>
      </c>
      <c r="C351" s="1">
        <v>9</v>
      </c>
      <c r="D351" s="1" t="str">
        <f>VLOOKUP(C351,HABITATS!$F$2:$G$13,2,FALSE)</f>
        <v>HABITATS COMPLEX 9</v>
      </c>
      <c r="E351" s="1" t="str">
        <f t="shared" si="8"/>
        <v>HABITATS COMPLEX 9On and off shore environmental monitoring</v>
      </c>
      <c r="F351" s="3">
        <f>VLOOKUP($B351,'HABITATS COMPLEX 9'!$B$127:$I$235,F$1,FALSE)</f>
        <v>0</v>
      </c>
      <c r="G351" s="3">
        <f>VLOOKUP($B351,'HABITATS COMPLEX 9'!$B$127:$I$235,G$1,FALSE)</f>
        <v>0</v>
      </c>
      <c r="H351" s="3">
        <f>VLOOKUP($B351,'HABITATS COMPLEX 9'!$B$127:$I$235,H$1,FALSE)</f>
        <v>0</v>
      </c>
      <c r="I351" s="3">
        <f>VLOOKUP($B351,'HABITATS COMPLEX 9'!$B$127:$I$235,I$1,FALSE)</f>
        <v>0</v>
      </c>
      <c r="J351" s="3">
        <f>VLOOKUP($B351,'HABITATS COMPLEX 9'!$B$127:$I$235,J$1,FALSE)</f>
        <v>0</v>
      </c>
      <c r="K351" s="3">
        <f>VLOOKUP($B351,'HABITATS COMPLEX 9'!$B$127:$I$235,K$1,FALSE)</f>
        <v>0</v>
      </c>
      <c r="L351" s="3" t="str">
        <f>VLOOKUP($B351,'HABITATS COMPLEX 9'!$B$127:$I$235,L$1,FALSE)</f>
        <v/>
      </c>
    </row>
    <row r="352" spans="1:12" ht="15.75" customHeight="1">
      <c r="A352">
        <f t="shared" si="9"/>
        <v>35</v>
      </c>
      <c r="B352" t="str">
        <f>VLOOKUP(A352,ACTIVITIES!$B$2:$C$110,2,FALSE)</f>
        <v>On and off shore environmental monitoring</v>
      </c>
      <c r="C352" s="1">
        <v>10</v>
      </c>
      <c r="D352" s="1" t="str">
        <f>VLOOKUP(C352,HABITATS!$F$2:$G$13,2,FALSE)</f>
        <v>HABITATS COMPLEX 10</v>
      </c>
      <c r="E352" s="1" t="str">
        <f t="shared" si="8"/>
        <v>HABITATS COMPLEX 10On and off shore environmental monitoring</v>
      </c>
      <c r="F352" s="3">
        <f>VLOOKUP($B352,'HABITATS COMPLEX 10'!$B$127:$I$235,F$1,FALSE)</f>
        <v>0</v>
      </c>
      <c r="G352" s="3">
        <f>VLOOKUP($B352,'HABITATS COMPLEX 10'!$B$127:$I$235,G$1,FALSE)</f>
        <v>0</v>
      </c>
      <c r="H352" s="3">
        <f>VLOOKUP($B352,'HABITATS COMPLEX 10'!$B$127:$I$235,H$1,FALSE)</f>
        <v>0</v>
      </c>
      <c r="I352" s="3">
        <f>VLOOKUP($B352,'HABITATS COMPLEX 10'!$B$127:$I$235,I$1,FALSE)</f>
        <v>0</v>
      </c>
      <c r="J352" s="3">
        <f>VLOOKUP($B352,'HABITATS COMPLEX 10'!$B$127:$I$235,J$1,FALSE)</f>
        <v>0</v>
      </c>
      <c r="K352" s="3">
        <f>VLOOKUP($B352,'HABITATS COMPLEX 10'!$B$127:$I$235,K$1,FALSE)</f>
        <v>0</v>
      </c>
      <c r="L352" s="3" t="str">
        <f>VLOOKUP($B352,'HABITATS COMPLEX 10'!$B$127:$I$235,L$1,FALSE)</f>
        <v/>
      </c>
    </row>
    <row r="353" spans="1:12" ht="15.75" customHeight="1">
      <c r="A353">
        <f t="shared" si="9"/>
        <v>36</v>
      </c>
      <c r="B353" t="str">
        <f>VLOOKUP(A353,ACTIVITIES!$B$2:$C$110,2,FALSE)</f>
        <v>OPERATION AND MAINTENANCE 36</v>
      </c>
      <c r="C353" s="1">
        <v>1</v>
      </c>
      <c r="D353" s="1" t="str">
        <f>VLOOKUP(C353,HABITATS!$F$2:$G$13,2,FALSE)</f>
        <v>Coastal Uplands</v>
      </c>
      <c r="E353" s="1" t="str">
        <f t="shared" si="8"/>
        <v>Coastal UplandsOPERATION AND MAINTENANCE 36</v>
      </c>
      <c r="F353" s="3">
        <f>VLOOKUP($B353,'COASTAL UPLANDS'!$B$127:$I$235,F$1,FALSE)</f>
        <v>0</v>
      </c>
      <c r="G353" s="3">
        <f>VLOOKUP($B353,'COASTAL UPLANDS'!$B$127:$I$235,G$1,FALSE)</f>
        <v>0</v>
      </c>
      <c r="H353" s="3">
        <f>VLOOKUP($B353,'COASTAL UPLANDS'!$B$127:$I$235,H$1,FALSE)</f>
        <v>0</v>
      </c>
      <c r="I353" s="3">
        <f>VLOOKUP($B353,'COASTAL UPLANDS'!$B$127:$I$235,I$1,FALSE)</f>
        <v>0</v>
      </c>
      <c r="J353" s="3">
        <f>VLOOKUP($B353,'COASTAL UPLANDS'!$B$127:$I$235,J$1,FALSE)</f>
        <v>0</v>
      </c>
      <c r="K353" s="3">
        <f>VLOOKUP($B353,'COASTAL UPLANDS'!$B$127:$I$235,K$1,FALSE)</f>
        <v>0</v>
      </c>
      <c r="L353" s="3" t="str">
        <f>VLOOKUP($B353,'COASTAL UPLANDS'!$B$127:$I$235,L$1,FALSE)</f>
        <v/>
      </c>
    </row>
    <row r="354" spans="1:12" ht="15.75" customHeight="1">
      <c r="A354">
        <f t="shared" si="9"/>
        <v>36</v>
      </c>
      <c r="B354" t="str">
        <f>VLOOKUP(A354,ACTIVITIES!$B$2:$C$110,2,FALSE)</f>
        <v>OPERATION AND MAINTENANCE 36</v>
      </c>
      <c r="C354" s="1">
        <v>2</v>
      </c>
      <c r="D354" s="1" t="str">
        <f>VLOOKUP(C354,HABITATS!$F$2:$G$13,2,FALSE)</f>
        <v>Beaches &amp; Dunes</v>
      </c>
      <c r="E354" s="1" t="str">
        <f t="shared" si="8"/>
        <v>Beaches &amp; DunesOPERATION AND MAINTENANCE 36</v>
      </c>
      <c r="F354" s="3">
        <f>VLOOKUP($B354,'BEACHES &amp; DUNES'!$B$127:$I$235,F$1,FALSE)</f>
        <v>0</v>
      </c>
      <c r="G354" s="3">
        <f>VLOOKUP($B354,'BEACHES &amp; DUNES'!$B$127:$I$235,G$1,FALSE)</f>
        <v>0</v>
      </c>
      <c r="H354" s="3">
        <f>VLOOKUP($B354,'BEACHES &amp; DUNES'!$B$127:$I$235,H$1,FALSE)</f>
        <v>0</v>
      </c>
      <c r="I354" s="3">
        <f>VLOOKUP($B354,'BEACHES &amp; DUNES'!$B$127:$I$235,I$1,FALSE)</f>
        <v>0</v>
      </c>
      <c r="J354" s="3">
        <f>VLOOKUP($B354,'BEACHES &amp; DUNES'!$B$127:$I$235,J$1,FALSE)</f>
        <v>0</v>
      </c>
      <c r="K354" s="3">
        <f>VLOOKUP($B354,'BEACHES &amp; DUNES'!$B$127:$I$235,K$1,FALSE)</f>
        <v>0</v>
      </c>
      <c r="L354" s="3" t="str">
        <f>VLOOKUP($B354,'BEACHES &amp; DUNES'!$B$127:$I$235,L$1,FALSE)</f>
        <v/>
      </c>
    </row>
    <row r="355" spans="1:12" ht="15.75" customHeight="1">
      <c r="A355">
        <f t="shared" si="9"/>
        <v>36</v>
      </c>
      <c r="B355" t="str">
        <f>VLOOKUP(A355,ACTIVITIES!$B$2:$C$110,2,FALSE)</f>
        <v>OPERATION AND MAINTENANCE 36</v>
      </c>
      <c r="C355" s="1">
        <v>3</v>
      </c>
      <c r="D355" s="1" t="str">
        <f>VLOOKUP(C355,HABITATS!$F$2:$G$13,2,FALSE)</f>
        <v>Tidal flats &amp; Rocky Intertidal</v>
      </c>
      <c r="E355" s="1" t="str">
        <f t="shared" si="8"/>
        <v>Tidal flats &amp; Rocky IntertidalOPERATION AND MAINTENANCE 36</v>
      </c>
      <c r="F355" s="3">
        <f>VLOOKUP($B355,'TIDAL FLATS &amp; ROCKY INTERTIDAL'!$B$127:$I$235,F$1,FALSE)</f>
        <v>0</v>
      </c>
      <c r="G355" s="3">
        <f>VLOOKUP($B355,'TIDAL FLATS &amp; ROCKY INTERTIDAL'!$B$127:$I$235,G$1,FALSE)</f>
        <v>0</v>
      </c>
      <c r="H355" s="3">
        <f>VLOOKUP($B355,'TIDAL FLATS &amp; ROCKY INTERTIDAL'!$B$127:$I$235,H$1,FALSE)</f>
        <v>0</v>
      </c>
      <c r="I355" s="3">
        <f>VLOOKUP($B355,'TIDAL FLATS &amp; ROCKY INTERTIDAL'!$B$127:$I$235,I$1,FALSE)</f>
        <v>0</v>
      </c>
      <c r="J355" s="3">
        <f>VLOOKUP($B355,'TIDAL FLATS &amp; ROCKY INTERTIDAL'!$B$127:$I$235,J$1,FALSE)</f>
        <v>0</v>
      </c>
      <c r="K355" s="3">
        <f>VLOOKUP($B355,'TIDAL FLATS &amp; ROCKY INTERTIDAL'!$B$127:$I$235,K$1,FALSE)</f>
        <v>0</v>
      </c>
      <c r="L355" s="3" t="str">
        <f>VLOOKUP($B355,'TIDAL FLATS &amp; ROCKY INTERTIDAL'!$B$127:$I$235,L$1,FALSE)</f>
        <v/>
      </c>
    </row>
    <row r="356" spans="1:12" ht="15.75" customHeight="1">
      <c r="A356">
        <f t="shared" si="9"/>
        <v>36</v>
      </c>
      <c r="B356" t="str">
        <f>VLOOKUP(A356,ACTIVITIES!$B$2:$C$110,2,FALSE)</f>
        <v>OPERATION AND MAINTENANCE 36</v>
      </c>
      <c r="C356" s="1">
        <v>4</v>
      </c>
      <c r="D356" s="1" t="str">
        <f>VLOOKUP(C356,HABITATS!$F$2:$G$13,2,FALSE)</f>
        <v>Marshes</v>
      </c>
      <c r="E356" s="1" t="str">
        <f t="shared" si="8"/>
        <v>MarshesOPERATION AND MAINTENANCE 36</v>
      </c>
      <c r="F356" s="3">
        <f>VLOOKUP($B356,MARSHES!$B$127:$I$235,F$1,FALSE)</f>
        <v>0</v>
      </c>
      <c r="G356" s="3">
        <f>VLOOKUP($B356,MARSHES!$B$127:$I$235,G$1,FALSE)</f>
        <v>0</v>
      </c>
      <c r="H356" s="3">
        <f>VLOOKUP($B356,MARSHES!$B$127:$I$235,H$1,FALSE)</f>
        <v>0</v>
      </c>
      <c r="I356" s="3">
        <f>VLOOKUP($B356,MARSHES!$B$127:$I$235,I$1,FALSE)</f>
        <v>0</v>
      </c>
      <c r="J356" s="3">
        <f>VLOOKUP($B356,MARSHES!$B$127:$I$235,J$1,FALSE)</f>
        <v>0</v>
      </c>
      <c r="K356" s="3">
        <f>VLOOKUP($B356,MARSHES!$B$127:$I$235,K$1,FALSE)</f>
        <v>0</v>
      </c>
      <c r="L356" s="3" t="str">
        <f>VLOOKUP($B356,MARSHES!$B$127:$I$235,L$1,FALSE)</f>
        <v/>
      </c>
    </row>
    <row r="357" spans="1:12" ht="15.75" customHeight="1">
      <c r="A357">
        <f t="shared" si="9"/>
        <v>36</v>
      </c>
      <c r="B357" t="str">
        <f>VLOOKUP(A357,ACTIVITIES!$B$2:$C$110,2,FALSE)</f>
        <v>OPERATION AND MAINTENANCE 36</v>
      </c>
      <c r="C357" s="1">
        <v>5</v>
      </c>
      <c r="D357" s="1" t="str">
        <f>VLOOKUP(C357,HABITATS!$F$2:$G$13,2,FALSE)</f>
        <v>Submersed Habitats</v>
      </c>
      <c r="E357" s="1" t="str">
        <f t="shared" si="8"/>
        <v>Submersed HabitatsOPERATION AND MAINTENANCE 36</v>
      </c>
      <c r="F357" s="3">
        <f>VLOOKUP($B357,'SUBMERSED HABITATS'!$B$127:$I$235,F$1,FALSE)</f>
        <v>0</v>
      </c>
      <c r="G357" s="3">
        <f>VLOOKUP($B357,'SUBMERSED HABITATS'!$B$127:$I$235,G$1,FALSE)</f>
        <v>0</v>
      </c>
      <c r="H357" s="3">
        <f>VLOOKUP($B357,'SUBMERSED HABITATS'!$B$127:$I$235,H$1,FALSE)</f>
        <v>0</v>
      </c>
      <c r="I357" s="3">
        <f>VLOOKUP($B357,'SUBMERSED HABITATS'!$B$127:$I$235,I$1,FALSE)</f>
        <v>0</v>
      </c>
      <c r="J357" s="3">
        <f>VLOOKUP($B357,'SUBMERSED HABITATS'!$B$127:$I$235,J$1,FALSE)</f>
        <v>0</v>
      </c>
      <c r="K357" s="3">
        <f>VLOOKUP($B357,'SUBMERSED HABITATS'!$B$127:$I$235,K$1,FALSE)</f>
        <v>0</v>
      </c>
      <c r="L357" s="3" t="str">
        <f>VLOOKUP($B357,'SUBMERSED HABITATS'!$B$127:$I$235,L$1,FALSE)</f>
        <v/>
      </c>
    </row>
    <row r="358" spans="1:12" ht="15.75" customHeight="1">
      <c r="A358">
        <f t="shared" si="9"/>
        <v>36</v>
      </c>
      <c r="B358" t="str">
        <f>VLOOKUP(A358,ACTIVITIES!$B$2:$C$110,2,FALSE)</f>
        <v>OPERATION AND MAINTENANCE 36</v>
      </c>
      <c r="C358" s="1">
        <v>6</v>
      </c>
      <c r="D358" s="1" t="str">
        <f>VLOOKUP(C358,HABITATS!$F$2:$G$13,2,FALSE)</f>
        <v>HABITATS COMPLEX 6</v>
      </c>
      <c r="E358" s="1" t="str">
        <f t="shared" si="8"/>
        <v>HABITATS COMPLEX 6OPERATION AND MAINTENANCE 36</v>
      </c>
      <c r="F358" s="3">
        <f>VLOOKUP($B358,'HABITATS COMPLEX 6'!$B$127:$I$235,F$1,FALSE)</f>
        <v>0</v>
      </c>
      <c r="G358" s="3">
        <f>VLOOKUP($B358,'HABITATS COMPLEX 6'!$B$127:$I$235,G$1,FALSE)</f>
        <v>0</v>
      </c>
      <c r="H358" s="3">
        <f>VLOOKUP($B358,'HABITATS COMPLEX 6'!$B$127:$I$235,H$1,FALSE)</f>
        <v>0</v>
      </c>
      <c r="I358" s="3">
        <f>VLOOKUP($B358,'HABITATS COMPLEX 6'!$B$127:$I$235,I$1,FALSE)</f>
        <v>0</v>
      </c>
      <c r="J358" s="3">
        <f>VLOOKUP($B358,'HABITATS COMPLEX 6'!$B$127:$I$235,J$1,FALSE)</f>
        <v>0</v>
      </c>
      <c r="K358" s="3">
        <f>VLOOKUP($B358,'HABITATS COMPLEX 6'!$B$127:$I$235,K$1,FALSE)</f>
        <v>0</v>
      </c>
      <c r="L358" s="3" t="str">
        <f>VLOOKUP($B358,'HABITATS COMPLEX 6'!$B$127:$I$235,L$1,FALSE)</f>
        <v/>
      </c>
    </row>
    <row r="359" spans="1:12" ht="15.75" customHeight="1">
      <c r="A359">
        <f t="shared" si="9"/>
        <v>36</v>
      </c>
      <c r="B359" t="str">
        <f>VLOOKUP(A359,ACTIVITIES!$B$2:$C$110,2,FALSE)</f>
        <v>OPERATION AND MAINTENANCE 36</v>
      </c>
      <c r="C359" s="1">
        <v>7</v>
      </c>
      <c r="D359" s="1" t="str">
        <f>VLOOKUP(C359,HABITATS!$F$2:$G$13,2,FALSE)</f>
        <v>HABITATS COMPLEX 7</v>
      </c>
      <c r="E359" s="1" t="str">
        <f t="shared" si="8"/>
        <v>HABITATS COMPLEX 7OPERATION AND MAINTENANCE 36</v>
      </c>
      <c r="F359" s="3">
        <f>VLOOKUP($B359,'HABITATS COMPLEX 7'!$B$127:$I$235,F$1,FALSE)</f>
        <v>0</v>
      </c>
      <c r="G359" s="3">
        <f>VLOOKUP($B359,'HABITATS COMPLEX 7'!$B$127:$I$235,G$1,FALSE)</f>
        <v>0</v>
      </c>
      <c r="H359" s="3">
        <f>VLOOKUP($B359,'HABITATS COMPLEX 7'!$B$127:$I$235,H$1,FALSE)</f>
        <v>0</v>
      </c>
      <c r="I359" s="3">
        <f>VLOOKUP($B359,'HABITATS COMPLEX 7'!$B$127:$I$235,I$1,FALSE)</f>
        <v>0</v>
      </c>
      <c r="J359" s="3">
        <f>VLOOKUP($B359,'HABITATS COMPLEX 7'!$B$127:$I$235,J$1,FALSE)</f>
        <v>0</v>
      </c>
      <c r="K359" s="3">
        <f>VLOOKUP($B359,'HABITATS COMPLEX 7'!$B$127:$I$235,K$1,FALSE)</f>
        <v>0</v>
      </c>
      <c r="L359" s="3" t="str">
        <f>VLOOKUP($B359,'HABITATS COMPLEX 7'!$B$127:$I$235,L$1,FALSE)</f>
        <v/>
      </c>
    </row>
    <row r="360" spans="1:12" ht="15.75" customHeight="1">
      <c r="A360">
        <f t="shared" si="9"/>
        <v>36</v>
      </c>
      <c r="B360" t="str">
        <f>VLOOKUP(A360,ACTIVITIES!$B$2:$C$110,2,FALSE)</f>
        <v>OPERATION AND MAINTENANCE 36</v>
      </c>
      <c r="C360" s="1">
        <v>8</v>
      </c>
      <c r="D360" s="1" t="str">
        <f>VLOOKUP(C360,HABITATS!$F$2:$G$13,2,FALSE)</f>
        <v>HABITATS COMPLEX 8</v>
      </c>
      <c r="E360" s="1" t="str">
        <f t="shared" si="8"/>
        <v>HABITATS COMPLEX 8OPERATION AND MAINTENANCE 36</v>
      </c>
      <c r="F360" s="3">
        <f>VLOOKUP($B360,'HABITATS COMPLEX 8'!$B$127:$I$235,F$1,FALSE)</f>
        <v>0</v>
      </c>
      <c r="G360" s="3">
        <f>VLOOKUP($B360,'HABITATS COMPLEX 8'!$B$127:$I$235,G$1,FALSE)</f>
        <v>0</v>
      </c>
      <c r="H360" s="3">
        <f>VLOOKUP($B360,'HABITATS COMPLEX 8'!$B$127:$I$235,H$1,FALSE)</f>
        <v>0</v>
      </c>
      <c r="I360" s="3">
        <f>VLOOKUP($B360,'HABITATS COMPLEX 8'!$B$127:$I$235,I$1,FALSE)</f>
        <v>0</v>
      </c>
      <c r="J360" s="3">
        <f>VLOOKUP($B360,'HABITATS COMPLEX 8'!$B$127:$I$235,J$1,FALSE)</f>
        <v>0</v>
      </c>
      <c r="K360" s="3">
        <f>VLOOKUP($B360,'HABITATS COMPLEX 8'!$B$127:$I$235,K$1,FALSE)</f>
        <v>0</v>
      </c>
      <c r="L360" s="3" t="str">
        <f>VLOOKUP($B360,'HABITATS COMPLEX 8'!$B$127:$I$235,L$1,FALSE)</f>
        <v/>
      </c>
    </row>
    <row r="361" spans="1:12" ht="15.75" customHeight="1">
      <c r="A361">
        <f t="shared" si="9"/>
        <v>36</v>
      </c>
      <c r="B361" t="str">
        <f>VLOOKUP(A361,ACTIVITIES!$B$2:$C$110,2,FALSE)</f>
        <v>OPERATION AND MAINTENANCE 36</v>
      </c>
      <c r="C361" s="1">
        <v>9</v>
      </c>
      <c r="D361" s="1" t="str">
        <f>VLOOKUP(C361,HABITATS!$F$2:$G$13,2,FALSE)</f>
        <v>HABITATS COMPLEX 9</v>
      </c>
      <c r="E361" s="1" t="str">
        <f t="shared" si="8"/>
        <v>HABITATS COMPLEX 9OPERATION AND MAINTENANCE 36</v>
      </c>
      <c r="F361" s="3">
        <f>VLOOKUP($B361,'HABITATS COMPLEX 9'!$B$127:$I$235,F$1,FALSE)</f>
        <v>0</v>
      </c>
      <c r="G361" s="3">
        <f>VLOOKUP($B361,'HABITATS COMPLEX 9'!$B$127:$I$235,G$1,FALSE)</f>
        <v>0</v>
      </c>
      <c r="H361" s="3">
        <f>VLOOKUP($B361,'HABITATS COMPLEX 9'!$B$127:$I$235,H$1,FALSE)</f>
        <v>0</v>
      </c>
      <c r="I361" s="3">
        <f>VLOOKUP($B361,'HABITATS COMPLEX 9'!$B$127:$I$235,I$1,FALSE)</f>
        <v>0</v>
      </c>
      <c r="J361" s="3">
        <f>VLOOKUP($B361,'HABITATS COMPLEX 9'!$B$127:$I$235,J$1,FALSE)</f>
        <v>0</v>
      </c>
      <c r="K361" s="3">
        <f>VLOOKUP($B361,'HABITATS COMPLEX 9'!$B$127:$I$235,K$1,FALSE)</f>
        <v>0</v>
      </c>
      <c r="L361" s="3" t="str">
        <f>VLOOKUP($B361,'HABITATS COMPLEX 9'!$B$127:$I$235,L$1,FALSE)</f>
        <v/>
      </c>
    </row>
    <row r="362" spans="1:12" ht="15.75" customHeight="1">
      <c r="A362">
        <f t="shared" si="9"/>
        <v>36</v>
      </c>
      <c r="B362" t="str">
        <f>VLOOKUP(A362,ACTIVITIES!$B$2:$C$110,2,FALSE)</f>
        <v>OPERATION AND MAINTENANCE 36</v>
      </c>
      <c r="C362" s="1">
        <v>10</v>
      </c>
      <c r="D362" s="1" t="str">
        <f>VLOOKUP(C362,HABITATS!$F$2:$G$13,2,FALSE)</f>
        <v>HABITATS COMPLEX 10</v>
      </c>
      <c r="E362" s="1" t="str">
        <f t="shared" si="8"/>
        <v>HABITATS COMPLEX 10OPERATION AND MAINTENANCE 36</v>
      </c>
      <c r="F362" s="3">
        <f>VLOOKUP($B362,'HABITATS COMPLEX 10'!$B$127:$I$235,F$1,FALSE)</f>
        <v>0</v>
      </c>
      <c r="G362" s="3">
        <f>VLOOKUP($B362,'HABITATS COMPLEX 10'!$B$127:$I$235,G$1,FALSE)</f>
        <v>0</v>
      </c>
      <c r="H362" s="3">
        <f>VLOOKUP($B362,'HABITATS COMPLEX 10'!$B$127:$I$235,H$1,FALSE)</f>
        <v>0</v>
      </c>
      <c r="I362" s="3">
        <f>VLOOKUP($B362,'HABITATS COMPLEX 10'!$B$127:$I$235,I$1,FALSE)</f>
        <v>0</v>
      </c>
      <c r="J362" s="3">
        <f>VLOOKUP($B362,'HABITATS COMPLEX 10'!$B$127:$I$235,J$1,FALSE)</f>
        <v>0</v>
      </c>
      <c r="K362" s="3">
        <f>VLOOKUP($B362,'HABITATS COMPLEX 10'!$B$127:$I$235,K$1,FALSE)</f>
        <v>0</v>
      </c>
      <c r="L362" s="3" t="str">
        <f>VLOOKUP($B362,'HABITATS COMPLEX 10'!$B$127:$I$235,L$1,FALSE)</f>
        <v/>
      </c>
    </row>
    <row r="363" spans="1:12" ht="15.75" customHeight="1">
      <c r="A363">
        <f t="shared" si="9"/>
        <v>37</v>
      </c>
      <c r="B363" t="str">
        <f>VLOOKUP(A363,ACTIVITIES!$B$2:$C$110,2,FALSE)</f>
        <v>OPERATION AND MAINTENANCE 37</v>
      </c>
      <c r="C363" s="1">
        <v>1</v>
      </c>
      <c r="D363" s="1" t="str">
        <f>VLOOKUP(C363,HABITATS!$F$2:$G$13,2,FALSE)</f>
        <v>Coastal Uplands</v>
      </c>
      <c r="E363" s="1" t="str">
        <f t="shared" si="8"/>
        <v>Coastal UplandsOPERATION AND MAINTENANCE 37</v>
      </c>
      <c r="F363" s="3">
        <f>VLOOKUP($B363,'COASTAL UPLANDS'!$B$127:$I$235,F$1,FALSE)</f>
        <v>0</v>
      </c>
      <c r="G363" s="3">
        <f>VLOOKUP($B363,'COASTAL UPLANDS'!$B$127:$I$235,G$1,FALSE)</f>
        <v>0</v>
      </c>
      <c r="H363" s="3">
        <f>VLOOKUP($B363,'COASTAL UPLANDS'!$B$127:$I$235,H$1,FALSE)</f>
        <v>0</v>
      </c>
      <c r="I363" s="3">
        <f>VLOOKUP($B363,'COASTAL UPLANDS'!$B$127:$I$235,I$1,FALSE)</f>
        <v>0</v>
      </c>
      <c r="J363" s="3">
        <f>VLOOKUP($B363,'COASTAL UPLANDS'!$B$127:$I$235,J$1,FALSE)</f>
        <v>0</v>
      </c>
      <c r="K363" s="3">
        <f>VLOOKUP($B363,'COASTAL UPLANDS'!$B$127:$I$235,K$1,FALSE)</f>
        <v>0</v>
      </c>
      <c r="L363" s="3" t="str">
        <f>VLOOKUP($B363,'COASTAL UPLANDS'!$B$127:$I$235,L$1,FALSE)</f>
        <v/>
      </c>
    </row>
    <row r="364" spans="1:12" ht="15.75" customHeight="1">
      <c r="A364">
        <f t="shared" si="9"/>
        <v>37</v>
      </c>
      <c r="B364" t="str">
        <f>VLOOKUP(A364,ACTIVITIES!$B$2:$C$110,2,FALSE)</f>
        <v>OPERATION AND MAINTENANCE 37</v>
      </c>
      <c r="C364" s="1">
        <v>2</v>
      </c>
      <c r="D364" s="1" t="str">
        <f>VLOOKUP(C364,HABITATS!$F$2:$G$13,2,FALSE)</f>
        <v>Beaches &amp; Dunes</v>
      </c>
      <c r="E364" s="1" t="str">
        <f t="shared" si="8"/>
        <v>Beaches &amp; DunesOPERATION AND MAINTENANCE 37</v>
      </c>
      <c r="F364" s="3">
        <f>VLOOKUP($B364,'BEACHES &amp; DUNES'!$B$127:$I$235,F$1,FALSE)</f>
        <v>0</v>
      </c>
      <c r="G364" s="3">
        <f>VLOOKUP($B364,'BEACHES &amp; DUNES'!$B$127:$I$235,G$1,FALSE)</f>
        <v>0</v>
      </c>
      <c r="H364" s="3">
        <f>VLOOKUP($B364,'BEACHES &amp; DUNES'!$B$127:$I$235,H$1,FALSE)</f>
        <v>0</v>
      </c>
      <c r="I364" s="3">
        <f>VLOOKUP($B364,'BEACHES &amp; DUNES'!$B$127:$I$235,I$1,FALSE)</f>
        <v>0</v>
      </c>
      <c r="J364" s="3">
        <f>VLOOKUP($B364,'BEACHES &amp; DUNES'!$B$127:$I$235,J$1,FALSE)</f>
        <v>0</v>
      </c>
      <c r="K364" s="3">
        <f>VLOOKUP($B364,'BEACHES &amp; DUNES'!$B$127:$I$235,K$1,FALSE)</f>
        <v>0</v>
      </c>
      <c r="L364" s="3" t="str">
        <f>VLOOKUP($B364,'BEACHES &amp; DUNES'!$B$127:$I$235,L$1,FALSE)</f>
        <v/>
      </c>
    </row>
    <row r="365" spans="1:12" ht="15.75" customHeight="1">
      <c r="A365">
        <f t="shared" si="9"/>
        <v>37</v>
      </c>
      <c r="B365" t="str">
        <f>VLOOKUP(A365,ACTIVITIES!$B$2:$C$110,2,FALSE)</f>
        <v>OPERATION AND MAINTENANCE 37</v>
      </c>
      <c r="C365" s="1">
        <v>3</v>
      </c>
      <c r="D365" s="1" t="str">
        <f>VLOOKUP(C365,HABITATS!$F$2:$G$13,2,FALSE)</f>
        <v>Tidal flats &amp; Rocky Intertidal</v>
      </c>
      <c r="E365" s="1" t="str">
        <f t="shared" si="8"/>
        <v>Tidal flats &amp; Rocky IntertidalOPERATION AND MAINTENANCE 37</v>
      </c>
      <c r="F365" s="3">
        <f>VLOOKUP($B365,'TIDAL FLATS &amp; ROCKY INTERTIDAL'!$B$127:$I$235,F$1,FALSE)</f>
        <v>0</v>
      </c>
      <c r="G365" s="3">
        <f>VLOOKUP($B365,'TIDAL FLATS &amp; ROCKY INTERTIDAL'!$B$127:$I$235,G$1,FALSE)</f>
        <v>0</v>
      </c>
      <c r="H365" s="3">
        <f>VLOOKUP($B365,'TIDAL FLATS &amp; ROCKY INTERTIDAL'!$B$127:$I$235,H$1,FALSE)</f>
        <v>0</v>
      </c>
      <c r="I365" s="3">
        <f>VLOOKUP($B365,'TIDAL FLATS &amp; ROCKY INTERTIDAL'!$B$127:$I$235,I$1,FALSE)</f>
        <v>0</v>
      </c>
      <c r="J365" s="3">
        <f>VLOOKUP($B365,'TIDAL FLATS &amp; ROCKY INTERTIDAL'!$B$127:$I$235,J$1,FALSE)</f>
        <v>0</v>
      </c>
      <c r="K365" s="3">
        <f>VLOOKUP($B365,'TIDAL FLATS &amp; ROCKY INTERTIDAL'!$B$127:$I$235,K$1,FALSE)</f>
        <v>0</v>
      </c>
      <c r="L365" s="3" t="str">
        <f>VLOOKUP($B365,'TIDAL FLATS &amp; ROCKY INTERTIDAL'!$B$127:$I$235,L$1,FALSE)</f>
        <v/>
      </c>
    </row>
    <row r="366" spans="1:12" ht="15.75" customHeight="1">
      <c r="A366">
        <f t="shared" si="9"/>
        <v>37</v>
      </c>
      <c r="B366" t="str">
        <f>VLOOKUP(A366,ACTIVITIES!$B$2:$C$110,2,FALSE)</f>
        <v>OPERATION AND MAINTENANCE 37</v>
      </c>
      <c r="C366" s="1">
        <v>4</v>
      </c>
      <c r="D366" s="1" t="str">
        <f>VLOOKUP(C366,HABITATS!$F$2:$G$13,2,FALSE)</f>
        <v>Marshes</v>
      </c>
      <c r="E366" s="1" t="str">
        <f t="shared" si="8"/>
        <v>MarshesOPERATION AND MAINTENANCE 37</v>
      </c>
      <c r="F366" s="3">
        <f>VLOOKUP($B366,MARSHES!$B$127:$I$235,F$1,FALSE)</f>
        <v>0</v>
      </c>
      <c r="G366" s="3">
        <f>VLOOKUP($B366,MARSHES!$B$127:$I$235,G$1,FALSE)</f>
        <v>0</v>
      </c>
      <c r="H366" s="3">
        <f>VLOOKUP($B366,MARSHES!$B$127:$I$235,H$1,FALSE)</f>
        <v>0</v>
      </c>
      <c r="I366" s="3">
        <f>VLOOKUP($B366,MARSHES!$B$127:$I$235,I$1,FALSE)</f>
        <v>0</v>
      </c>
      <c r="J366" s="3">
        <f>VLOOKUP($B366,MARSHES!$B$127:$I$235,J$1,FALSE)</f>
        <v>0</v>
      </c>
      <c r="K366" s="3">
        <f>VLOOKUP($B366,MARSHES!$B$127:$I$235,K$1,FALSE)</f>
        <v>0</v>
      </c>
      <c r="L366" s="3" t="str">
        <f>VLOOKUP($B366,MARSHES!$B$127:$I$235,L$1,FALSE)</f>
        <v/>
      </c>
    </row>
    <row r="367" spans="1:12" ht="15.75" customHeight="1">
      <c r="A367">
        <f t="shared" si="9"/>
        <v>37</v>
      </c>
      <c r="B367" t="str">
        <f>VLOOKUP(A367,ACTIVITIES!$B$2:$C$110,2,FALSE)</f>
        <v>OPERATION AND MAINTENANCE 37</v>
      </c>
      <c r="C367" s="1">
        <v>5</v>
      </c>
      <c r="D367" s="1" t="str">
        <f>VLOOKUP(C367,HABITATS!$F$2:$G$13,2,FALSE)</f>
        <v>Submersed Habitats</v>
      </c>
      <c r="E367" s="1" t="str">
        <f t="shared" si="8"/>
        <v>Submersed HabitatsOPERATION AND MAINTENANCE 37</v>
      </c>
      <c r="F367" s="3">
        <f>VLOOKUP($B367,'SUBMERSED HABITATS'!$B$127:$I$235,F$1,FALSE)</f>
        <v>0</v>
      </c>
      <c r="G367" s="3">
        <f>VLOOKUP($B367,'SUBMERSED HABITATS'!$B$127:$I$235,G$1,FALSE)</f>
        <v>0</v>
      </c>
      <c r="H367" s="3">
        <f>VLOOKUP($B367,'SUBMERSED HABITATS'!$B$127:$I$235,H$1,FALSE)</f>
        <v>0</v>
      </c>
      <c r="I367" s="3">
        <f>VLOOKUP($B367,'SUBMERSED HABITATS'!$B$127:$I$235,I$1,FALSE)</f>
        <v>0</v>
      </c>
      <c r="J367" s="3">
        <f>VLOOKUP($B367,'SUBMERSED HABITATS'!$B$127:$I$235,J$1,FALSE)</f>
        <v>0</v>
      </c>
      <c r="K367" s="3">
        <f>VLOOKUP($B367,'SUBMERSED HABITATS'!$B$127:$I$235,K$1,FALSE)</f>
        <v>0</v>
      </c>
      <c r="L367" s="3" t="str">
        <f>VLOOKUP($B367,'SUBMERSED HABITATS'!$B$127:$I$235,L$1,FALSE)</f>
        <v/>
      </c>
    </row>
    <row r="368" spans="1:12" ht="15.75" customHeight="1">
      <c r="A368">
        <f t="shared" si="9"/>
        <v>37</v>
      </c>
      <c r="B368" t="str">
        <f>VLOOKUP(A368,ACTIVITIES!$B$2:$C$110,2,FALSE)</f>
        <v>OPERATION AND MAINTENANCE 37</v>
      </c>
      <c r="C368" s="1">
        <v>6</v>
      </c>
      <c r="D368" s="1" t="str">
        <f>VLOOKUP(C368,HABITATS!$F$2:$G$13,2,FALSE)</f>
        <v>HABITATS COMPLEX 6</v>
      </c>
      <c r="E368" s="1" t="str">
        <f t="shared" si="8"/>
        <v>HABITATS COMPLEX 6OPERATION AND MAINTENANCE 37</v>
      </c>
      <c r="F368" s="3">
        <f>VLOOKUP($B368,'HABITATS COMPLEX 6'!$B$127:$I$235,F$1,FALSE)</f>
        <v>0</v>
      </c>
      <c r="G368" s="3">
        <f>VLOOKUP($B368,'HABITATS COMPLEX 6'!$B$127:$I$235,G$1,FALSE)</f>
        <v>0</v>
      </c>
      <c r="H368" s="3">
        <f>VLOOKUP($B368,'HABITATS COMPLEX 6'!$B$127:$I$235,H$1,FALSE)</f>
        <v>0</v>
      </c>
      <c r="I368" s="3">
        <f>VLOOKUP($B368,'HABITATS COMPLEX 6'!$B$127:$I$235,I$1,FALSE)</f>
        <v>0</v>
      </c>
      <c r="J368" s="3">
        <f>VLOOKUP($B368,'HABITATS COMPLEX 6'!$B$127:$I$235,J$1,FALSE)</f>
        <v>0</v>
      </c>
      <c r="K368" s="3">
        <f>VLOOKUP($B368,'HABITATS COMPLEX 6'!$B$127:$I$235,K$1,FALSE)</f>
        <v>0</v>
      </c>
      <c r="L368" s="3" t="str">
        <f>VLOOKUP($B368,'HABITATS COMPLEX 6'!$B$127:$I$235,L$1,FALSE)</f>
        <v/>
      </c>
    </row>
    <row r="369" spans="1:12" ht="15.75" customHeight="1">
      <c r="A369">
        <f t="shared" si="9"/>
        <v>37</v>
      </c>
      <c r="B369" t="str">
        <f>VLOOKUP(A369,ACTIVITIES!$B$2:$C$110,2,FALSE)</f>
        <v>OPERATION AND MAINTENANCE 37</v>
      </c>
      <c r="C369" s="1">
        <v>7</v>
      </c>
      <c r="D369" s="1" t="str">
        <f>VLOOKUP(C369,HABITATS!$F$2:$G$13,2,FALSE)</f>
        <v>HABITATS COMPLEX 7</v>
      </c>
      <c r="E369" s="1" t="str">
        <f t="shared" si="8"/>
        <v>HABITATS COMPLEX 7OPERATION AND MAINTENANCE 37</v>
      </c>
      <c r="F369" s="3">
        <f>VLOOKUP($B369,'HABITATS COMPLEX 7'!$B$127:$I$235,F$1,FALSE)</f>
        <v>0</v>
      </c>
      <c r="G369" s="3">
        <f>VLOOKUP($B369,'HABITATS COMPLEX 7'!$B$127:$I$235,G$1,FALSE)</f>
        <v>0</v>
      </c>
      <c r="H369" s="3">
        <f>VLOOKUP($B369,'HABITATS COMPLEX 7'!$B$127:$I$235,H$1,FALSE)</f>
        <v>0</v>
      </c>
      <c r="I369" s="3">
        <f>VLOOKUP($B369,'HABITATS COMPLEX 7'!$B$127:$I$235,I$1,FALSE)</f>
        <v>0</v>
      </c>
      <c r="J369" s="3">
        <f>VLOOKUP($B369,'HABITATS COMPLEX 7'!$B$127:$I$235,J$1,FALSE)</f>
        <v>0</v>
      </c>
      <c r="K369" s="3">
        <f>VLOOKUP($B369,'HABITATS COMPLEX 7'!$B$127:$I$235,K$1,FALSE)</f>
        <v>0</v>
      </c>
      <c r="L369" s="3" t="str">
        <f>VLOOKUP($B369,'HABITATS COMPLEX 7'!$B$127:$I$235,L$1,FALSE)</f>
        <v/>
      </c>
    </row>
    <row r="370" spans="1:12" ht="15.75" customHeight="1">
      <c r="A370">
        <f t="shared" si="9"/>
        <v>37</v>
      </c>
      <c r="B370" t="str">
        <f>VLOOKUP(A370,ACTIVITIES!$B$2:$C$110,2,FALSE)</f>
        <v>OPERATION AND MAINTENANCE 37</v>
      </c>
      <c r="C370" s="1">
        <v>8</v>
      </c>
      <c r="D370" s="1" t="str">
        <f>VLOOKUP(C370,HABITATS!$F$2:$G$13,2,FALSE)</f>
        <v>HABITATS COMPLEX 8</v>
      </c>
      <c r="E370" s="1" t="str">
        <f t="shared" si="8"/>
        <v>HABITATS COMPLEX 8OPERATION AND MAINTENANCE 37</v>
      </c>
      <c r="F370" s="3">
        <f>VLOOKUP($B370,'HABITATS COMPLEX 8'!$B$127:$I$235,F$1,FALSE)</f>
        <v>0</v>
      </c>
      <c r="G370" s="3">
        <f>VLOOKUP($B370,'HABITATS COMPLEX 8'!$B$127:$I$235,G$1,FALSE)</f>
        <v>0</v>
      </c>
      <c r="H370" s="3">
        <f>VLOOKUP($B370,'HABITATS COMPLEX 8'!$B$127:$I$235,H$1,FALSE)</f>
        <v>0</v>
      </c>
      <c r="I370" s="3">
        <f>VLOOKUP($B370,'HABITATS COMPLEX 8'!$B$127:$I$235,I$1,FALSE)</f>
        <v>0</v>
      </c>
      <c r="J370" s="3">
        <f>VLOOKUP($B370,'HABITATS COMPLEX 8'!$B$127:$I$235,J$1,FALSE)</f>
        <v>0</v>
      </c>
      <c r="K370" s="3">
        <f>VLOOKUP($B370,'HABITATS COMPLEX 8'!$B$127:$I$235,K$1,FALSE)</f>
        <v>0</v>
      </c>
      <c r="L370" s="3" t="str">
        <f>VLOOKUP($B370,'HABITATS COMPLEX 8'!$B$127:$I$235,L$1,FALSE)</f>
        <v/>
      </c>
    </row>
    <row r="371" spans="1:12" ht="15.75" customHeight="1">
      <c r="A371">
        <f t="shared" si="9"/>
        <v>37</v>
      </c>
      <c r="B371" t="str">
        <f>VLOOKUP(A371,ACTIVITIES!$B$2:$C$110,2,FALSE)</f>
        <v>OPERATION AND MAINTENANCE 37</v>
      </c>
      <c r="C371" s="1">
        <v>9</v>
      </c>
      <c r="D371" s="1" t="str">
        <f>VLOOKUP(C371,HABITATS!$F$2:$G$13,2,FALSE)</f>
        <v>HABITATS COMPLEX 9</v>
      </c>
      <c r="E371" s="1" t="str">
        <f t="shared" si="8"/>
        <v>HABITATS COMPLEX 9OPERATION AND MAINTENANCE 37</v>
      </c>
      <c r="F371" s="3">
        <f>VLOOKUP($B371,'HABITATS COMPLEX 9'!$B$127:$I$235,F$1,FALSE)</f>
        <v>0</v>
      </c>
      <c r="G371" s="3">
        <f>VLOOKUP($B371,'HABITATS COMPLEX 9'!$B$127:$I$235,G$1,FALSE)</f>
        <v>0</v>
      </c>
      <c r="H371" s="3">
        <f>VLOOKUP($B371,'HABITATS COMPLEX 9'!$B$127:$I$235,H$1,FALSE)</f>
        <v>0</v>
      </c>
      <c r="I371" s="3">
        <f>VLOOKUP($B371,'HABITATS COMPLEX 9'!$B$127:$I$235,I$1,FALSE)</f>
        <v>0</v>
      </c>
      <c r="J371" s="3">
        <f>VLOOKUP($B371,'HABITATS COMPLEX 9'!$B$127:$I$235,J$1,FALSE)</f>
        <v>0</v>
      </c>
      <c r="K371" s="3">
        <f>VLOOKUP($B371,'HABITATS COMPLEX 9'!$B$127:$I$235,K$1,FALSE)</f>
        <v>0</v>
      </c>
      <c r="L371" s="3" t="str">
        <f>VLOOKUP($B371,'HABITATS COMPLEX 9'!$B$127:$I$235,L$1,FALSE)</f>
        <v/>
      </c>
    </row>
    <row r="372" spans="1:12" ht="15.75" customHeight="1">
      <c r="A372">
        <f t="shared" si="9"/>
        <v>37</v>
      </c>
      <c r="B372" t="str">
        <f>VLOOKUP(A372,ACTIVITIES!$B$2:$C$110,2,FALSE)</f>
        <v>OPERATION AND MAINTENANCE 37</v>
      </c>
      <c r="C372" s="1">
        <v>10</v>
      </c>
      <c r="D372" s="1" t="str">
        <f>VLOOKUP(C372,HABITATS!$F$2:$G$13,2,FALSE)</f>
        <v>HABITATS COMPLEX 10</v>
      </c>
      <c r="E372" s="1" t="str">
        <f t="shared" si="8"/>
        <v>HABITATS COMPLEX 10OPERATION AND MAINTENANCE 37</v>
      </c>
      <c r="F372" s="3">
        <f>VLOOKUP($B372,'HABITATS COMPLEX 10'!$B$127:$I$235,F$1,FALSE)</f>
        <v>0</v>
      </c>
      <c r="G372" s="3">
        <f>VLOOKUP($B372,'HABITATS COMPLEX 10'!$B$127:$I$235,G$1,FALSE)</f>
        <v>0</v>
      </c>
      <c r="H372" s="3">
        <f>VLOOKUP($B372,'HABITATS COMPLEX 10'!$B$127:$I$235,H$1,FALSE)</f>
        <v>0</v>
      </c>
      <c r="I372" s="3">
        <f>VLOOKUP($B372,'HABITATS COMPLEX 10'!$B$127:$I$235,I$1,FALSE)</f>
        <v>0</v>
      </c>
      <c r="J372" s="3">
        <f>VLOOKUP($B372,'HABITATS COMPLEX 10'!$B$127:$I$235,J$1,FALSE)</f>
        <v>0</v>
      </c>
      <c r="K372" s="3">
        <f>VLOOKUP($B372,'HABITATS COMPLEX 10'!$B$127:$I$235,K$1,FALSE)</f>
        <v>0</v>
      </c>
      <c r="L372" s="3" t="str">
        <f>VLOOKUP($B372,'HABITATS COMPLEX 10'!$B$127:$I$235,L$1,FALSE)</f>
        <v/>
      </c>
    </row>
    <row r="373" spans="1:12" ht="15.75" customHeight="1">
      <c r="A373">
        <f t="shared" si="9"/>
        <v>38</v>
      </c>
      <c r="B373" t="str">
        <f>VLOOKUP(A373,ACTIVITIES!$B$2:$C$110,2,FALSE)</f>
        <v>OPERATION AND MAINTENANCE 38</v>
      </c>
      <c r="C373" s="1">
        <v>1</v>
      </c>
      <c r="D373" s="1" t="str">
        <f>VLOOKUP(C373,HABITATS!$F$2:$G$13,2,FALSE)</f>
        <v>Coastal Uplands</v>
      </c>
      <c r="E373" s="1" t="str">
        <f t="shared" ref="E373:E436" si="10">D373&amp;B373</f>
        <v>Coastal UplandsOPERATION AND MAINTENANCE 38</v>
      </c>
      <c r="F373" s="3">
        <f>VLOOKUP($B373,'COASTAL UPLANDS'!$B$127:$I$235,F$1,FALSE)</f>
        <v>0</v>
      </c>
      <c r="G373" s="3">
        <f>VLOOKUP($B373,'COASTAL UPLANDS'!$B$127:$I$235,G$1,FALSE)</f>
        <v>0</v>
      </c>
      <c r="H373" s="3">
        <f>VLOOKUP($B373,'COASTAL UPLANDS'!$B$127:$I$235,H$1,FALSE)</f>
        <v>0</v>
      </c>
      <c r="I373" s="3">
        <f>VLOOKUP($B373,'COASTAL UPLANDS'!$B$127:$I$235,I$1,FALSE)</f>
        <v>0</v>
      </c>
      <c r="J373" s="3">
        <f>VLOOKUP($B373,'COASTAL UPLANDS'!$B$127:$I$235,J$1,FALSE)</f>
        <v>0</v>
      </c>
      <c r="K373" s="3">
        <f>VLOOKUP($B373,'COASTAL UPLANDS'!$B$127:$I$235,K$1,FALSE)</f>
        <v>0</v>
      </c>
      <c r="L373" s="3" t="str">
        <f>VLOOKUP($B373,'COASTAL UPLANDS'!$B$127:$I$235,L$1,FALSE)</f>
        <v/>
      </c>
    </row>
    <row r="374" spans="1:12" ht="15.75" customHeight="1">
      <c r="A374">
        <f t="shared" si="9"/>
        <v>38</v>
      </c>
      <c r="B374" t="str">
        <f>VLOOKUP(A374,ACTIVITIES!$B$2:$C$110,2,FALSE)</f>
        <v>OPERATION AND MAINTENANCE 38</v>
      </c>
      <c r="C374" s="1">
        <v>2</v>
      </c>
      <c r="D374" s="1" t="str">
        <f>VLOOKUP(C374,HABITATS!$F$2:$G$13,2,FALSE)</f>
        <v>Beaches &amp; Dunes</v>
      </c>
      <c r="E374" s="1" t="str">
        <f t="shared" si="10"/>
        <v>Beaches &amp; DunesOPERATION AND MAINTENANCE 38</v>
      </c>
      <c r="F374" s="3">
        <f>VLOOKUP($B374,'BEACHES &amp; DUNES'!$B$127:$I$235,F$1,FALSE)</f>
        <v>0</v>
      </c>
      <c r="G374" s="3">
        <f>VLOOKUP($B374,'BEACHES &amp; DUNES'!$B$127:$I$235,G$1,FALSE)</f>
        <v>0</v>
      </c>
      <c r="H374" s="3">
        <f>VLOOKUP($B374,'BEACHES &amp; DUNES'!$B$127:$I$235,H$1,FALSE)</f>
        <v>0</v>
      </c>
      <c r="I374" s="3">
        <f>VLOOKUP($B374,'BEACHES &amp; DUNES'!$B$127:$I$235,I$1,FALSE)</f>
        <v>0</v>
      </c>
      <c r="J374" s="3">
        <f>VLOOKUP($B374,'BEACHES &amp; DUNES'!$B$127:$I$235,J$1,FALSE)</f>
        <v>0</v>
      </c>
      <c r="K374" s="3">
        <f>VLOOKUP($B374,'BEACHES &amp; DUNES'!$B$127:$I$235,K$1,FALSE)</f>
        <v>0</v>
      </c>
      <c r="L374" s="3" t="str">
        <f>VLOOKUP($B374,'BEACHES &amp; DUNES'!$B$127:$I$235,L$1,FALSE)</f>
        <v/>
      </c>
    </row>
    <row r="375" spans="1:12" ht="15.75" customHeight="1">
      <c r="A375">
        <f t="shared" si="9"/>
        <v>38</v>
      </c>
      <c r="B375" t="str">
        <f>VLOOKUP(A375,ACTIVITIES!$B$2:$C$110,2,FALSE)</f>
        <v>OPERATION AND MAINTENANCE 38</v>
      </c>
      <c r="C375" s="1">
        <v>3</v>
      </c>
      <c r="D375" s="1" t="str">
        <f>VLOOKUP(C375,HABITATS!$F$2:$G$13,2,FALSE)</f>
        <v>Tidal flats &amp; Rocky Intertidal</v>
      </c>
      <c r="E375" s="1" t="str">
        <f t="shared" si="10"/>
        <v>Tidal flats &amp; Rocky IntertidalOPERATION AND MAINTENANCE 38</v>
      </c>
      <c r="F375" s="3">
        <f>VLOOKUP($B375,'TIDAL FLATS &amp; ROCKY INTERTIDAL'!$B$127:$I$235,F$1,FALSE)</f>
        <v>0</v>
      </c>
      <c r="G375" s="3">
        <f>VLOOKUP($B375,'TIDAL FLATS &amp; ROCKY INTERTIDAL'!$B$127:$I$235,G$1,FALSE)</f>
        <v>0</v>
      </c>
      <c r="H375" s="3">
        <f>VLOOKUP($B375,'TIDAL FLATS &amp; ROCKY INTERTIDAL'!$B$127:$I$235,H$1,FALSE)</f>
        <v>0</v>
      </c>
      <c r="I375" s="3">
        <f>VLOOKUP($B375,'TIDAL FLATS &amp; ROCKY INTERTIDAL'!$B$127:$I$235,I$1,FALSE)</f>
        <v>0</v>
      </c>
      <c r="J375" s="3">
        <f>VLOOKUP($B375,'TIDAL FLATS &amp; ROCKY INTERTIDAL'!$B$127:$I$235,J$1,FALSE)</f>
        <v>0</v>
      </c>
      <c r="K375" s="3">
        <f>VLOOKUP($B375,'TIDAL FLATS &amp; ROCKY INTERTIDAL'!$B$127:$I$235,K$1,FALSE)</f>
        <v>0</v>
      </c>
      <c r="L375" s="3" t="str">
        <f>VLOOKUP($B375,'TIDAL FLATS &amp; ROCKY INTERTIDAL'!$B$127:$I$235,L$1,FALSE)</f>
        <v/>
      </c>
    </row>
    <row r="376" spans="1:12" ht="15.75" customHeight="1">
      <c r="A376">
        <f t="shared" si="9"/>
        <v>38</v>
      </c>
      <c r="B376" t="str">
        <f>VLOOKUP(A376,ACTIVITIES!$B$2:$C$110,2,FALSE)</f>
        <v>OPERATION AND MAINTENANCE 38</v>
      </c>
      <c r="C376" s="1">
        <v>4</v>
      </c>
      <c r="D376" s="1" t="str">
        <f>VLOOKUP(C376,HABITATS!$F$2:$G$13,2,FALSE)</f>
        <v>Marshes</v>
      </c>
      <c r="E376" s="1" t="str">
        <f t="shared" si="10"/>
        <v>MarshesOPERATION AND MAINTENANCE 38</v>
      </c>
      <c r="F376" s="3">
        <f>VLOOKUP($B376,MARSHES!$B$127:$I$235,F$1,FALSE)</f>
        <v>0</v>
      </c>
      <c r="G376" s="3">
        <f>VLOOKUP($B376,MARSHES!$B$127:$I$235,G$1,FALSE)</f>
        <v>0</v>
      </c>
      <c r="H376" s="3">
        <f>VLOOKUP($B376,MARSHES!$B$127:$I$235,H$1,FALSE)</f>
        <v>0</v>
      </c>
      <c r="I376" s="3">
        <f>VLOOKUP($B376,MARSHES!$B$127:$I$235,I$1,FALSE)</f>
        <v>0</v>
      </c>
      <c r="J376" s="3">
        <f>VLOOKUP($B376,MARSHES!$B$127:$I$235,J$1,FALSE)</f>
        <v>0</v>
      </c>
      <c r="K376" s="3">
        <f>VLOOKUP($B376,MARSHES!$B$127:$I$235,K$1,FALSE)</f>
        <v>0</v>
      </c>
      <c r="L376" s="3" t="str">
        <f>VLOOKUP($B376,MARSHES!$B$127:$I$235,L$1,FALSE)</f>
        <v/>
      </c>
    </row>
    <row r="377" spans="1:12" ht="15.75" customHeight="1">
      <c r="A377">
        <f t="shared" si="9"/>
        <v>38</v>
      </c>
      <c r="B377" t="str">
        <f>VLOOKUP(A377,ACTIVITIES!$B$2:$C$110,2,FALSE)</f>
        <v>OPERATION AND MAINTENANCE 38</v>
      </c>
      <c r="C377" s="1">
        <v>5</v>
      </c>
      <c r="D377" s="1" t="str">
        <f>VLOOKUP(C377,HABITATS!$F$2:$G$13,2,FALSE)</f>
        <v>Submersed Habitats</v>
      </c>
      <c r="E377" s="1" t="str">
        <f t="shared" si="10"/>
        <v>Submersed HabitatsOPERATION AND MAINTENANCE 38</v>
      </c>
      <c r="F377" s="3">
        <f>VLOOKUP($B377,'SUBMERSED HABITATS'!$B$127:$I$235,F$1,FALSE)</f>
        <v>0</v>
      </c>
      <c r="G377" s="3">
        <f>VLOOKUP($B377,'SUBMERSED HABITATS'!$B$127:$I$235,G$1,FALSE)</f>
        <v>0</v>
      </c>
      <c r="H377" s="3">
        <f>VLOOKUP($B377,'SUBMERSED HABITATS'!$B$127:$I$235,H$1,FALSE)</f>
        <v>0</v>
      </c>
      <c r="I377" s="3">
        <f>VLOOKUP($B377,'SUBMERSED HABITATS'!$B$127:$I$235,I$1,FALSE)</f>
        <v>0</v>
      </c>
      <c r="J377" s="3">
        <f>VLOOKUP($B377,'SUBMERSED HABITATS'!$B$127:$I$235,J$1,FALSE)</f>
        <v>0</v>
      </c>
      <c r="K377" s="3">
        <f>VLOOKUP($B377,'SUBMERSED HABITATS'!$B$127:$I$235,K$1,FALSE)</f>
        <v>0</v>
      </c>
      <c r="L377" s="3" t="str">
        <f>VLOOKUP($B377,'SUBMERSED HABITATS'!$B$127:$I$235,L$1,FALSE)</f>
        <v/>
      </c>
    </row>
    <row r="378" spans="1:12" ht="15.75" customHeight="1">
      <c r="A378">
        <f t="shared" si="9"/>
        <v>38</v>
      </c>
      <c r="B378" t="str">
        <f>VLOOKUP(A378,ACTIVITIES!$B$2:$C$110,2,FALSE)</f>
        <v>OPERATION AND MAINTENANCE 38</v>
      </c>
      <c r="C378" s="1">
        <v>6</v>
      </c>
      <c r="D378" s="1" t="str">
        <f>VLOOKUP(C378,HABITATS!$F$2:$G$13,2,FALSE)</f>
        <v>HABITATS COMPLEX 6</v>
      </c>
      <c r="E378" s="1" t="str">
        <f t="shared" si="10"/>
        <v>HABITATS COMPLEX 6OPERATION AND MAINTENANCE 38</v>
      </c>
      <c r="F378" s="3">
        <f>VLOOKUP($B378,'HABITATS COMPLEX 6'!$B$127:$I$235,F$1,FALSE)</f>
        <v>0</v>
      </c>
      <c r="G378" s="3">
        <f>VLOOKUP($B378,'HABITATS COMPLEX 6'!$B$127:$I$235,G$1,FALSE)</f>
        <v>0</v>
      </c>
      <c r="H378" s="3">
        <f>VLOOKUP($B378,'HABITATS COMPLEX 6'!$B$127:$I$235,H$1,FALSE)</f>
        <v>0</v>
      </c>
      <c r="I378" s="3">
        <f>VLOOKUP($B378,'HABITATS COMPLEX 6'!$B$127:$I$235,I$1,FALSE)</f>
        <v>0</v>
      </c>
      <c r="J378" s="3">
        <f>VLOOKUP($B378,'HABITATS COMPLEX 6'!$B$127:$I$235,J$1,FALSE)</f>
        <v>0</v>
      </c>
      <c r="K378" s="3">
        <f>VLOOKUP($B378,'HABITATS COMPLEX 6'!$B$127:$I$235,K$1,FALSE)</f>
        <v>0</v>
      </c>
      <c r="L378" s="3" t="str">
        <f>VLOOKUP($B378,'HABITATS COMPLEX 6'!$B$127:$I$235,L$1,FALSE)</f>
        <v/>
      </c>
    </row>
    <row r="379" spans="1:12" ht="15.75" customHeight="1">
      <c r="A379">
        <f t="shared" si="9"/>
        <v>38</v>
      </c>
      <c r="B379" t="str">
        <f>VLOOKUP(A379,ACTIVITIES!$B$2:$C$110,2,FALSE)</f>
        <v>OPERATION AND MAINTENANCE 38</v>
      </c>
      <c r="C379" s="1">
        <v>7</v>
      </c>
      <c r="D379" s="1" t="str">
        <f>VLOOKUP(C379,HABITATS!$F$2:$G$13,2,FALSE)</f>
        <v>HABITATS COMPLEX 7</v>
      </c>
      <c r="E379" s="1" t="str">
        <f t="shared" si="10"/>
        <v>HABITATS COMPLEX 7OPERATION AND MAINTENANCE 38</v>
      </c>
      <c r="F379" s="3">
        <f>VLOOKUP($B379,'HABITATS COMPLEX 7'!$B$127:$I$235,F$1,FALSE)</f>
        <v>0</v>
      </c>
      <c r="G379" s="3">
        <f>VLOOKUP($B379,'HABITATS COMPLEX 7'!$B$127:$I$235,G$1,FALSE)</f>
        <v>0</v>
      </c>
      <c r="H379" s="3">
        <f>VLOOKUP($B379,'HABITATS COMPLEX 7'!$B$127:$I$235,H$1,FALSE)</f>
        <v>0</v>
      </c>
      <c r="I379" s="3">
        <f>VLOOKUP($B379,'HABITATS COMPLEX 7'!$B$127:$I$235,I$1,FALSE)</f>
        <v>0</v>
      </c>
      <c r="J379" s="3">
        <f>VLOOKUP($B379,'HABITATS COMPLEX 7'!$B$127:$I$235,J$1,FALSE)</f>
        <v>0</v>
      </c>
      <c r="K379" s="3">
        <f>VLOOKUP($B379,'HABITATS COMPLEX 7'!$B$127:$I$235,K$1,FALSE)</f>
        <v>0</v>
      </c>
      <c r="L379" s="3" t="str">
        <f>VLOOKUP($B379,'HABITATS COMPLEX 7'!$B$127:$I$235,L$1,FALSE)</f>
        <v/>
      </c>
    </row>
    <row r="380" spans="1:12" ht="15.75" customHeight="1">
      <c r="A380">
        <f t="shared" si="9"/>
        <v>38</v>
      </c>
      <c r="B380" t="str">
        <f>VLOOKUP(A380,ACTIVITIES!$B$2:$C$110,2,FALSE)</f>
        <v>OPERATION AND MAINTENANCE 38</v>
      </c>
      <c r="C380" s="1">
        <v>8</v>
      </c>
      <c r="D380" s="1" t="str">
        <f>VLOOKUP(C380,HABITATS!$F$2:$G$13,2,FALSE)</f>
        <v>HABITATS COMPLEX 8</v>
      </c>
      <c r="E380" s="1" t="str">
        <f t="shared" si="10"/>
        <v>HABITATS COMPLEX 8OPERATION AND MAINTENANCE 38</v>
      </c>
      <c r="F380" s="3">
        <f>VLOOKUP($B380,'HABITATS COMPLEX 8'!$B$127:$I$235,F$1,FALSE)</f>
        <v>0</v>
      </c>
      <c r="G380" s="3">
        <f>VLOOKUP($B380,'HABITATS COMPLEX 8'!$B$127:$I$235,G$1,FALSE)</f>
        <v>0</v>
      </c>
      <c r="H380" s="3">
        <f>VLOOKUP($B380,'HABITATS COMPLEX 8'!$B$127:$I$235,H$1,FALSE)</f>
        <v>0</v>
      </c>
      <c r="I380" s="3">
        <f>VLOOKUP($B380,'HABITATS COMPLEX 8'!$B$127:$I$235,I$1,FALSE)</f>
        <v>0</v>
      </c>
      <c r="J380" s="3">
        <f>VLOOKUP($B380,'HABITATS COMPLEX 8'!$B$127:$I$235,J$1,FALSE)</f>
        <v>0</v>
      </c>
      <c r="K380" s="3">
        <f>VLOOKUP($B380,'HABITATS COMPLEX 8'!$B$127:$I$235,K$1,FALSE)</f>
        <v>0</v>
      </c>
      <c r="L380" s="3" t="str">
        <f>VLOOKUP($B380,'HABITATS COMPLEX 8'!$B$127:$I$235,L$1,FALSE)</f>
        <v/>
      </c>
    </row>
    <row r="381" spans="1:12" ht="15.75" customHeight="1">
      <c r="A381">
        <f t="shared" si="9"/>
        <v>38</v>
      </c>
      <c r="B381" t="str">
        <f>VLOOKUP(A381,ACTIVITIES!$B$2:$C$110,2,FALSE)</f>
        <v>OPERATION AND MAINTENANCE 38</v>
      </c>
      <c r="C381" s="1">
        <v>9</v>
      </c>
      <c r="D381" s="1" t="str">
        <f>VLOOKUP(C381,HABITATS!$F$2:$G$13,2,FALSE)</f>
        <v>HABITATS COMPLEX 9</v>
      </c>
      <c r="E381" s="1" t="str">
        <f t="shared" si="10"/>
        <v>HABITATS COMPLEX 9OPERATION AND MAINTENANCE 38</v>
      </c>
      <c r="F381" s="3">
        <f>VLOOKUP($B381,'HABITATS COMPLEX 9'!$B$127:$I$235,F$1,FALSE)</f>
        <v>0</v>
      </c>
      <c r="G381" s="3">
        <f>VLOOKUP($B381,'HABITATS COMPLEX 9'!$B$127:$I$235,G$1,FALSE)</f>
        <v>0</v>
      </c>
      <c r="H381" s="3">
        <f>VLOOKUP($B381,'HABITATS COMPLEX 9'!$B$127:$I$235,H$1,FALSE)</f>
        <v>0</v>
      </c>
      <c r="I381" s="3">
        <f>VLOOKUP($B381,'HABITATS COMPLEX 9'!$B$127:$I$235,I$1,FALSE)</f>
        <v>0</v>
      </c>
      <c r="J381" s="3">
        <f>VLOOKUP($B381,'HABITATS COMPLEX 9'!$B$127:$I$235,J$1,FALSE)</f>
        <v>0</v>
      </c>
      <c r="K381" s="3">
        <f>VLOOKUP($B381,'HABITATS COMPLEX 9'!$B$127:$I$235,K$1,FALSE)</f>
        <v>0</v>
      </c>
      <c r="L381" s="3" t="str">
        <f>VLOOKUP($B381,'HABITATS COMPLEX 9'!$B$127:$I$235,L$1,FALSE)</f>
        <v/>
      </c>
    </row>
    <row r="382" spans="1:12" ht="15.75" customHeight="1">
      <c r="A382">
        <f t="shared" si="9"/>
        <v>38</v>
      </c>
      <c r="B382" t="str">
        <f>VLOOKUP(A382,ACTIVITIES!$B$2:$C$110,2,FALSE)</f>
        <v>OPERATION AND MAINTENANCE 38</v>
      </c>
      <c r="C382" s="1">
        <v>10</v>
      </c>
      <c r="D382" s="1" t="str">
        <f>VLOOKUP(C382,HABITATS!$F$2:$G$13,2,FALSE)</f>
        <v>HABITATS COMPLEX 10</v>
      </c>
      <c r="E382" s="1" t="str">
        <f t="shared" si="10"/>
        <v>HABITATS COMPLEX 10OPERATION AND MAINTENANCE 38</v>
      </c>
      <c r="F382" s="3">
        <f>VLOOKUP($B382,'HABITATS COMPLEX 10'!$B$127:$I$235,F$1,FALSE)</f>
        <v>0</v>
      </c>
      <c r="G382" s="3">
        <f>VLOOKUP($B382,'HABITATS COMPLEX 10'!$B$127:$I$235,G$1,FALSE)</f>
        <v>0</v>
      </c>
      <c r="H382" s="3">
        <f>VLOOKUP($B382,'HABITATS COMPLEX 10'!$B$127:$I$235,H$1,FALSE)</f>
        <v>0</v>
      </c>
      <c r="I382" s="3">
        <f>VLOOKUP($B382,'HABITATS COMPLEX 10'!$B$127:$I$235,I$1,FALSE)</f>
        <v>0</v>
      </c>
      <c r="J382" s="3">
        <f>VLOOKUP($B382,'HABITATS COMPLEX 10'!$B$127:$I$235,J$1,FALSE)</f>
        <v>0</v>
      </c>
      <c r="K382" s="3">
        <f>VLOOKUP($B382,'HABITATS COMPLEX 10'!$B$127:$I$235,K$1,FALSE)</f>
        <v>0</v>
      </c>
      <c r="L382" s="3" t="str">
        <f>VLOOKUP($B382,'HABITATS COMPLEX 10'!$B$127:$I$235,L$1,FALSE)</f>
        <v/>
      </c>
    </row>
    <row r="383" spans="1:12" ht="15.75" customHeight="1">
      <c r="A383">
        <f t="shared" si="9"/>
        <v>39</v>
      </c>
      <c r="B383" t="str">
        <f>VLOOKUP(A383,ACTIVITIES!$B$2:$C$110,2,FALSE)</f>
        <v>OPERATION AND MAINTENANCE 39</v>
      </c>
      <c r="C383" s="1">
        <v>1</v>
      </c>
      <c r="D383" s="1" t="str">
        <f>VLOOKUP(C383,HABITATS!$F$2:$G$13,2,FALSE)</f>
        <v>Coastal Uplands</v>
      </c>
      <c r="E383" s="1" t="str">
        <f t="shared" si="10"/>
        <v>Coastal UplandsOPERATION AND MAINTENANCE 39</v>
      </c>
      <c r="F383" s="3">
        <f>VLOOKUP($B383,'COASTAL UPLANDS'!$B$127:$I$235,F$1,FALSE)</f>
        <v>0</v>
      </c>
      <c r="G383" s="3">
        <f>VLOOKUP($B383,'COASTAL UPLANDS'!$B$127:$I$235,G$1,FALSE)</f>
        <v>0</v>
      </c>
      <c r="H383" s="3">
        <f>VLOOKUP($B383,'COASTAL UPLANDS'!$B$127:$I$235,H$1,FALSE)</f>
        <v>0</v>
      </c>
      <c r="I383" s="3">
        <f>VLOOKUP($B383,'COASTAL UPLANDS'!$B$127:$I$235,I$1,FALSE)</f>
        <v>0</v>
      </c>
      <c r="J383" s="3">
        <f>VLOOKUP($B383,'COASTAL UPLANDS'!$B$127:$I$235,J$1,FALSE)</f>
        <v>0</v>
      </c>
      <c r="K383" s="3">
        <f>VLOOKUP($B383,'COASTAL UPLANDS'!$B$127:$I$235,K$1,FALSE)</f>
        <v>0</v>
      </c>
      <c r="L383" s="3" t="str">
        <f>VLOOKUP($B383,'COASTAL UPLANDS'!$B$127:$I$235,L$1,FALSE)</f>
        <v/>
      </c>
    </row>
    <row r="384" spans="1:12" ht="15.75" customHeight="1">
      <c r="A384">
        <f t="shared" si="9"/>
        <v>39</v>
      </c>
      <c r="B384" t="str">
        <f>VLOOKUP(A384,ACTIVITIES!$B$2:$C$110,2,FALSE)</f>
        <v>OPERATION AND MAINTENANCE 39</v>
      </c>
      <c r="C384" s="1">
        <v>2</v>
      </c>
      <c r="D384" s="1" t="str">
        <f>VLOOKUP(C384,HABITATS!$F$2:$G$13,2,FALSE)</f>
        <v>Beaches &amp; Dunes</v>
      </c>
      <c r="E384" s="1" t="str">
        <f t="shared" si="10"/>
        <v>Beaches &amp; DunesOPERATION AND MAINTENANCE 39</v>
      </c>
      <c r="F384" s="3">
        <f>VLOOKUP($B384,'BEACHES &amp; DUNES'!$B$127:$I$235,F$1,FALSE)</f>
        <v>0</v>
      </c>
      <c r="G384" s="3">
        <f>VLOOKUP($B384,'BEACHES &amp; DUNES'!$B$127:$I$235,G$1,FALSE)</f>
        <v>0</v>
      </c>
      <c r="H384" s="3">
        <f>VLOOKUP($B384,'BEACHES &amp; DUNES'!$B$127:$I$235,H$1,FALSE)</f>
        <v>0</v>
      </c>
      <c r="I384" s="3">
        <f>VLOOKUP($B384,'BEACHES &amp; DUNES'!$B$127:$I$235,I$1,FALSE)</f>
        <v>0</v>
      </c>
      <c r="J384" s="3">
        <f>VLOOKUP($B384,'BEACHES &amp; DUNES'!$B$127:$I$235,J$1,FALSE)</f>
        <v>0</v>
      </c>
      <c r="K384" s="3">
        <f>VLOOKUP($B384,'BEACHES &amp; DUNES'!$B$127:$I$235,K$1,FALSE)</f>
        <v>0</v>
      </c>
      <c r="L384" s="3" t="str">
        <f>VLOOKUP($B384,'BEACHES &amp; DUNES'!$B$127:$I$235,L$1,FALSE)</f>
        <v/>
      </c>
    </row>
    <row r="385" spans="1:12" ht="15.75" customHeight="1">
      <c r="A385">
        <f t="shared" si="9"/>
        <v>39</v>
      </c>
      <c r="B385" t="str">
        <f>VLOOKUP(A385,ACTIVITIES!$B$2:$C$110,2,FALSE)</f>
        <v>OPERATION AND MAINTENANCE 39</v>
      </c>
      <c r="C385" s="1">
        <v>3</v>
      </c>
      <c r="D385" s="1" t="str">
        <f>VLOOKUP(C385,HABITATS!$F$2:$G$13,2,FALSE)</f>
        <v>Tidal flats &amp; Rocky Intertidal</v>
      </c>
      <c r="E385" s="1" t="str">
        <f t="shared" si="10"/>
        <v>Tidal flats &amp; Rocky IntertidalOPERATION AND MAINTENANCE 39</v>
      </c>
      <c r="F385" s="3">
        <f>VLOOKUP($B385,'TIDAL FLATS &amp; ROCKY INTERTIDAL'!$B$127:$I$235,F$1,FALSE)</f>
        <v>0</v>
      </c>
      <c r="G385" s="3">
        <f>VLOOKUP($B385,'TIDAL FLATS &amp; ROCKY INTERTIDAL'!$B$127:$I$235,G$1,FALSE)</f>
        <v>0</v>
      </c>
      <c r="H385" s="3">
        <f>VLOOKUP($B385,'TIDAL FLATS &amp; ROCKY INTERTIDAL'!$B$127:$I$235,H$1,FALSE)</f>
        <v>0</v>
      </c>
      <c r="I385" s="3">
        <f>VLOOKUP($B385,'TIDAL FLATS &amp; ROCKY INTERTIDAL'!$B$127:$I$235,I$1,FALSE)</f>
        <v>0</v>
      </c>
      <c r="J385" s="3">
        <f>VLOOKUP($B385,'TIDAL FLATS &amp; ROCKY INTERTIDAL'!$B$127:$I$235,J$1,FALSE)</f>
        <v>0</v>
      </c>
      <c r="K385" s="3">
        <f>VLOOKUP($B385,'TIDAL FLATS &amp; ROCKY INTERTIDAL'!$B$127:$I$235,K$1,FALSE)</f>
        <v>0</v>
      </c>
      <c r="L385" s="3" t="str">
        <f>VLOOKUP($B385,'TIDAL FLATS &amp; ROCKY INTERTIDAL'!$B$127:$I$235,L$1,FALSE)</f>
        <v/>
      </c>
    </row>
    <row r="386" spans="1:12" ht="15.75" customHeight="1">
      <c r="A386">
        <f t="shared" si="9"/>
        <v>39</v>
      </c>
      <c r="B386" t="str">
        <f>VLOOKUP(A386,ACTIVITIES!$B$2:$C$110,2,FALSE)</f>
        <v>OPERATION AND MAINTENANCE 39</v>
      </c>
      <c r="C386" s="1">
        <v>4</v>
      </c>
      <c r="D386" s="1" t="str">
        <f>VLOOKUP(C386,HABITATS!$F$2:$G$13,2,FALSE)</f>
        <v>Marshes</v>
      </c>
      <c r="E386" s="1" t="str">
        <f t="shared" si="10"/>
        <v>MarshesOPERATION AND MAINTENANCE 39</v>
      </c>
      <c r="F386" s="3">
        <f>VLOOKUP($B386,MARSHES!$B$127:$I$235,F$1,FALSE)</f>
        <v>0</v>
      </c>
      <c r="G386" s="3">
        <f>VLOOKUP($B386,MARSHES!$B$127:$I$235,G$1,FALSE)</f>
        <v>0</v>
      </c>
      <c r="H386" s="3">
        <f>VLOOKUP($B386,MARSHES!$B$127:$I$235,H$1,FALSE)</f>
        <v>0</v>
      </c>
      <c r="I386" s="3">
        <f>VLOOKUP($B386,MARSHES!$B$127:$I$235,I$1,FALSE)</f>
        <v>0</v>
      </c>
      <c r="J386" s="3">
        <f>VLOOKUP($B386,MARSHES!$B$127:$I$235,J$1,FALSE)</f>
        <v>0</v>
      </c>
      <c r="K386" s="3">
        <f>VLOOKUP($B386,MARSHES!$B$127:$I$235,K$1,FALSE)</f>
        <v>0</v>
      </c>
      <c r="L386" s="3" t="str">
        <f>VLOOKUP($B386,MARSHES!$B$127:$I$235,L$1,FALSE)</f>
        <v/>
      </c>
    </row>
    <row r="387" spans="1:12" ht="15.75" customHeight="1">
      <c r="A387">
        <f t="shared" si="9"/>
        <v>39</v>
      </c>
      <c r="B387" t="str">
        <f>VLOOKUP(A387,ACTIVITIES!$B$2:$C$110,2,FALSE)</f>
        <v>OPERATION AND MAINTENANCE 39</v>
      </c>
      <c r="C387" s="1">
        <v>5</v>
      </c>
      <c r="D387" s="1" t="str">
        <f>VLOOKUP(C387,HABITATS!$F$2:$G$13,2,FALSE)</f>
        <v>Submersed Habitats</v>
      </c>
      <c r="E387" s="1" t="str">
        <f t="shared" si="10"/>
        <v>Submersed HabitatsOPERATION AND MAINTENANCE 39</v>
      </c>
      <c r="F387" s="3">
        <f>VLOOKUP($B387,'SUBMERSED HABITATS'!$B$127:$I$235,F$1,FALSE)</f>
        <v>0</v>
      </c>
      <c r="G387" s="3">
        <f>VLOOKUP($B387,'SUBMERSED HABITATS'!$B$127:$I$235,G$1,FALSE)</f>
        <v>0</v>
      </c>
      <c r="H387" s="3">
        <f>VLOOKUP($B387,'SUBMERSED HABITATS'!$B$127:$I$235,H$1,FALSE)</f>
        <v>0</v>
      </c>
      <c r="I387" s="3">
        <f>VLOOKUP($B387,'SUBMERSED HABITATS'!$B$127:$I$235,I$1,FALSE)</f>
        <v>0</v>
      </c>
      <c r="J387" s="3">
        <f>VLOOKUP($B387,'SUBMERSED HABITATS'!$B$127:$I$235,J$1,FALSE)</f>
        <v>0</v>
      </c>
      <c r="K387" s="3">
        <f>VLOOKUP($B387,'SUBMERSED HABITATS'!$B$127:$I$235,K$1,FALSE)</f>
        <v>0</v>
      </c>
      <c r="L387" s="3" t="str">
        <f>VLOOKUP($B387,'SUBMERSED HABITATS'!$B$127:$I$235,L$1,FALSE)</f>
        <v/>
      </c>
    </row>
    <row r="388" spans="1:12" ht="15.75" customHeight="1">
      <c r="A388">
        <f t="shared" si="9"/>
        <v>39</v>
      </c>
      <c r="B388" t="str">
        <f>VLOOKUP(A388,ACTIVITIES!$B$2:$C$110,2,FALSE)</f>
        <v>OPERATION AND MAINTENANCE 39</v>
      </c>
      <c r="C388" s="1">
        <v>6</v>
      </c>
      <c r="D388" s="1" t="str">
        <f>VLOOKUP(C388,HABITATS!$F$2:$G$13,2,FALSE)</f>
        <v>HABITATS COMPLEX 6</v>
      </c>
      <c r="E388" s="1" t="str">
        <f t="shared" si="10"/>
        <v>HABITATS COMPLEX 6OPERATION AND MAINTENANCE 39</v>
      </c>
      <c r="F388" s="3">
        <f>VLOOKUP($B388,'HABITATS COMPLEX 6'!$B$127:$I$235,F$1,FALSE)</f>
        <v>0</v>
      </c>
      <c r="G388" s="3">
        <f>VLOOKUP($B388,'HABITATS COMPLEX 6'!$B$127:$I$235,G$1,FALSE)</f>
        <v>0</v>
      </c>
      <c r="H388" s="3">
        <f>VLOOKUP($B388,'HABITATS COMPLEX 6'!$B$127:$I$235,H$1,FALSE)</f>
        <v>0</v>
      </c>
      <c r="I388" s="3">
        <f>VLOOKUP($B388,'HABITATS COMPLEX 6'!$B$127:$I$235,I$1,FALSE)</f>
        <v>0</v>
      </c>
      <c r="J388" s="3">
        <f>VLOOKUP($B388,'HABITATS COMPLEX 6'!$B$127:$I$235,J$1,FALSE)</f>
        <v>0</v>
      </c>
      <c r="K388" s="3">
        <f>VLOOKUP($B388,'HABITATS COMPLEX 6'!$B$127:$I$235,K$1,FALSE)</f>
        <v>0</v>
      </c>
      <c r="L388" s="3" t="str">
        <f>VLOOKUP($B388,'HABITATS COMPLEX 6'!$B$127:$I$235,L$1,FALSE)</f>
        <v/>
      </c>
    </row>
    <row r="389" spans="1:12" ht="15.75" customHeight="1">
      <c r="A389">
        <f t="shared" si="9"/>
        <v>39</v>
      </c>
      <c r="B389" t="str">
        <f>VLOOKUP(A389,ACTIVITIES!$B$2:$C$110,2,FALSE)</f>
        <v>OPERATION AND MAINTENANCE 39</v>
      </c>
      <c r="C389" s="1">
        <v>7</v>
      </c>
      <c r="D389" s="1" t="str">
        <f>VLOOKUP(C389,HABITATS!$F$2:$G$13,2,FALSE)</f>
        <v>HABITATS COMPLEX 7</v>
      </c>
      <c r="E389" s="1" t="str">
        <f t="shared" si="10"/>
        <v>HABITATS COMPLEX 7OPERATION AND MAINTENANCE 39</v>
      </c>
      <c r="F389" s="3">
        <f>VLOOKUP($B389,'HABITATS COMPLEX 7'!$B$127:$I$235,F$1,FALSE)</f>
        <v>0</v>
      </c>
      <c r="G389" s="3">
        <f>VLOOKUP($B389,'HABITATS COMPLEX 7'!$B$127:$I$235,G$1,FALSE)</f>
        <v>0</v>
      </c>
      <c r="H389" s="3">
        <f>VLOOKUP($B389,'HABITATS COMPLEX 7'!$B$127:$I$235,H$1,FALSE)</f>
        <v>0</v>
      </c>
      <c r="I389" s="3">
        <f>VLOOKUP($B389,'HABITATS COMPLEX 7'!$B$127:$I$235,I$1,FALSE)</f>
        <v>0</v>
      </c>
      <c r="J389" s="3">
        <f>VLOOKUP($B389,'HABITATS COMPLEX 7'!$B$127:$I$235,J$1,FALSE)</f>
        <v>0</v>
      </c>
      <c r="K389" s="3">
        <f>VLOOKUP($B389,'HABITATS COMPLEX 7'!$B$127:$I$235,K$1,FALSE)</f>
        <v>0</v>
      </c>
      <c r="L389" s="3" t="str">
        <f>VLOOKUP($B389,'HABITATS COMPLEX 7'!$B$127:$I$235,L$1,FALSE)</f>
        <v/>
      </c>
    </row>
    <row r="390" spans="1:12" ht="15.75" customHeight="1">
      <c r="A390">
        <f t="shared" si="9"/>
        <v>39</v>
      </c>
      <c r="B390" t="str">
        <f>VLOOKUP(A390,ACTIVITIES!$B$2:$C$110,2,FALSE)</f>
        <v>OPERATION AND MAINTENANCE 39</v>
      </c>
      <c r="C390" s="1">
        <v>8</v>
      </c>
      <c r="D390" s="1" t="str">
        <f>VLOOKUP(C390,HABITATS!$F$2:$G$13,2,FALSE)</f>
        <v>HABITATS COMPLEX 8</v>
      </c>
      <c r="E390" s="1" t="str">
        <f t="shared" si="10"/>
        <v>HABITATS COMPLEX 8OPERATION AND MAINTENANCE 39</v>
      </c>
      <c r="F390" s="3">
        <f>VLOOKUP($B390,'HABITATS COMPLEX 8'!$B$127:$I$235,F$1,FALSE)</f>
        <v>0</v>
      </c>
      <c r="G390" s="3">
        <f>VLOOKUP($B390,'HABITATS COMPLEX 8'!$B$127:$I$235,G$1,FALSE)</f>
        <v>0</v>
      </c>
      <c r="H390" s="3">
        <f>VLOOKUP($B390,'HABITATS COMPLEX 8'!$B$127:$I$235,H$1,FALSE)</f>
        <v>0</v>
      </c>
      <c r="I390" s="3">
        <f>VLOOKUP($B390,'HABITATS COMPLEX 8'!$B$127:$I$235,I$1,FALSE)</f>
        <v>0</v>
      </c>
      <c r="J390" s="3">
        <f>VLOOKUP($B390,'HABITATS COMPLEX 8'!$B$127:$I$235,J$1,FALSE)</f>
        <v>0</v>
      </c>
      <c r="K390" s="3">
        <f>VLOOKUP($B390,'HABITATS COMPLEX 8'!$B$127:$I$235,K$1,FALSE)</f>
        <v>0</v>
      </c>
      <c r="L390" s="3" t="str">
        <f>VLOOKUP($B390,'HABITATS COMPLEX 8'!$B$127:$I$235,L$1,FALSE)</f>
        <v/>
      </c>
    </row>
    <row r="391" spans="1:12" ht="15.75" customHeight="1">
      <c r="A391">
        <f t="shared" si="9"/>
        <v>39</v>
      </c>
      <c r="B391" t="str">
        <f>VLOOKUP(A391,ACTIVITIES!$B$2:$C$110,2,FALSE)</f>
        <v>OPERATION AND MAINTENANCE 39</v>
      </c>
      <c r="C391" s="1">
        <v>9</v>
      </c>
      <c r="D391" s="1" t="str">
        <f>VLOOKUP(C391,HABITATS!$F$2:$G$13,2,FALSE)</f>
        <v>HABITATS COMPLEX 9</v>
      </c>
      <c r="E391" s="1" t="str">
        <f t="shared" si="10"/>
        <v>HABITATS COMPLEX 9OPERATION AND MAINTENANCE 39</v>
      </c>
      <c r="F391" s="3">
        <f>VLOOKUP($B391,'HABITATS COMPLEX 9'!$B$127:$I$235,F$1,FALSE)</f>
        <v>0</v>
      </c>
      <c r="G391" s="3">
        <f>VLOOKUP($B391,'HABITATS COMPLEX 9'!$B$127:$I$235,G$1,FALSE)</f>
        <v>0</v>
      </c>
      <c r="H391" s="3">
        <f>VLOOKUP($B391,'HABITATS COMPLEX 9'!$B$127:$I$235,H$1,FALSE)</f>
        <v>0</v>
      </c>
      <c r="I391" s="3">
        <f>VLOOKUP($B391,'HABITATS COMPLEX 9'!$B$127:$I$235,I$1,FALSE)</f>
        <v>0</v>
      </c>
      <c r="J391" s="3">
        <f>VLOOKUP($B391,'HABITATS COMPLEX 9'!$B$127:$I$235,J$1,FALSE)</f>
        <v>0</v>
      </c>
      <c r="K391" s="3">
        <f>VLOOKUP($B391,'HABITATS COMPLEX 9'!$B$127:$I$235,K$1,FALSE)</f>
        <v>0</v>
      </c>
      <c r="L391" s="3" t="str">
        <f>VLOOKUP($B391,'HABITATS COMPLEX 9'!$B$127:$I$235,L$1,FALSE)</f>
        <v/>
      </c>
    </row>
    <row r="392" spans="1:12" ht="15.75" customHeight="1">
      <c r="A392">
        <f t="shared" si="9"/>
        <v>39</v>
      </c>
      <c r="B392" t="str">
        <f>VLOOKUP(A392,ACTIVITIES!$B$2:$C$110,2,FALSE)</f>
        <v>OPERATION AND MAINTENANCE 39</v>
      </c>
      <c r="C392" s="1">
        <v>10</v>
      </c>
      <c r="D392" s="1" t="str">
        <f>VLOOKUP(C392,HABITATS!$F$2:$G$13,2,FALSE)</f>
        <v>HABITATS COMPLEX 10</v>
      </c>
      <c r="E392" s="1" t="str">
        <f t="shared" si="10"/>
        <v>HABITATS COMPLEX 10OPERATION AND MAINTENANCE 39</v>
      </c>
      <c r="F392" s="3">
        <f>VLOOKUP($B392,'HABITATS COMPLEX 10'!$B$127:$I$235,F$1,FALSE)</f>
        <v>0</v>
      </c>
      <c r="G392" s="3">
        <f>VLOOKUP($B392,'HABITATS COMPLEX 10'!$B$127:$I$235,G$1,FALSE)</f>
        <v>0</v>
      </c>
      <c r="H392" s="3">
        <f>VLOOKUP($B392,'HABITATS COMPLEX 10'!$B$127:$I$235,H$1,FALSE)</f>
        <v>0</v>
      </c>
      <c r="I392" s="3">
        <f>VLOOKUP($B392,'HABITATS COMPLEX 10'!$B$127:$I$235,I$1,FALSE)</f>
        <v>0</v>
      </c>
      <c r="J392" s="3">
        <f>VLOOKUP($B392,'HABITATS COMPLEX 10'!$B$127:$I$235,J$1,FALSE)</f>
        <v>0</v>
      </c>
      <c r="K392" s="3">
        <f>VLOOKUP($B392,'HABITATS COMPLEX 10'!$B$127:$I$235,K$1,FALSE)</f>
        <v>0</v>
      </c>
      <c r="L392" s="3" t="str">
        <f>VLOOKUP($B392,'HABITATS COMPLEX 10'!$B$127:$I$235,L$1,FALSE)</f>
        <v/>
      </c>
    </row>
    <row r="393" spans="1:12" ht="15.75" customHeight="1">
      <c r="A393">
        <f t="shared" si="9"/>
        <v>40</v>
      </c>
      <c r="B393" t="str">
        <f>VLOOKUP(A393,ACTIVITIES!$B$2:$C$110,2,FALSE)</f>
        <v>OPERATION AND MAINTENANCE 40</v>
      </c>
      <c r="C393" s="1">
        <v>1</v>
      </c>
      <c r="D393" s="1" t="str">
        <f>VLOOKUP(C393,HABITATS!$F$2:$G$13,2,FALSE)</f>
        <v>Coastal Uplands</v>
      </c>
      <c r="E393" s="1" t="str">
        <f t="shared" si="10"/>
        <v>Coastal UplandsOPERATION AND MAINTENANCE 40</v>
      </c>
      <c r="F393" s="3">
        <f>VLOOKUP($B393,'COASTAL UPLANDS'!$B$127:$I$235,F$1,FALSE)</f>
        <v>0</v>
      </c>
      <c r="G393" s="3">
        <f>VLOOKUP($B393,'COASTAL UPLANDS'!$B$127:$I$235,G$1,FALSE)</f>
        <v>0</v>
      </c>
      <c r="H393" s="3">
        <f>VLOOKUP($B393,'COASTAL UPLANDS'!$B$127:$I$235,H$1,FALSE)</f>
        <v>0</v>
      </c>
      <c r="I393" s="3">
        <f>VLOOKUP($B393,'COASTAL UPLANDS'!$B$127:$I$235,I$1,FALSE)</f>
        <v>0</v>
      </c>
      <c r="J393" s="3">
        <f>VLOOKUP($B393,'COASTAL UPLANDS'!$B$127:$I$235,J$1,FALSE)</f>
        <v>0</v>
      </c>
      <c r="K393" s="3">
        <f>VLOOKUP($B393,'COASTAL UPLANDS'!$B$127:$I$235,K$1,FALSE)</f>
        <v>0</v>
      </c>
      <c r="L393" s="3" t="str">
        <f>VLOOKUP($B393,'COASTAL UPLANDS'!$B$127:$I$235,L$1,FALSE)</f>
        <v/>
      </c>
    </row>
    <row r="394" spans="1:12" ht="15.75" customHeight="1">
      <c r="A394">
        <f t="shared" si="9"/>
        <v>40</v>
      </c>
      <c r="B394" t="str">
        <f>VLOOKUP(A394,ACTIVITIES!$B$2:$C$110,2,FALSE)</f>
        <v>OPERATION AND MAINTENANCE 40</v>
      </c>
      <c r="C394" s="1">
        <v>2</v>
      </c>
      <c r="D394" s="1" t="str">
        <f>VLOOKUP(C394,HABITATS!$F$2:$G$13,2,FALSE)</f>
        <v>Beaches &amp; Dunes</v>
      </c>
      <c r="E394" s="1" t="str">
        <f t="shared" si="10"/>
        <v>Beaches &amp; DunesOPERATION AND MAINTENANCE 40</v>
      </c>
      <c r="F394" s="3">
        <f>VLOOKUP($B394,'BEACHES &amp; DUNES'!$B$127:$I$235,F$1,FALSE)</f>
        <v>0</v>
      </c>
      <c r="G394" s="3">
        <f>VLOOKUP($B394,'BEACHES &amp; DUNES'!$B$127:$I$235,G$1,FALSE)</f>
        <v>0</v>
      </c>
      <c r="H394" s="3">
        <f>VLOOKUP($B394,'BEACHES &amp; DUNES'!$B$127:$I$235,H$1,FALSE)</f>
        <v>0</v>
      </c>
      <c r="I394" s="3">
        <f>VLOOKUP($B394,'BEACHES &amp; DUNES'!$B$127:$I$235,I$1,FALSE)</f>
        <v>0</v>
      </c>
      <c r="J394" s="3">
        <f>VLOOKUP($B394,'BEACHES &amp; DUNES'!$B$127:$I$235,J$1,FALSE)</f>
        <v>0</v>
      </c>
      <c r="K394" s="3">
        <f>VLOOKUP($B394,'BEACHES &amp; DUNES'!$B$127:$I$235,K$1,FALSE)</f>
        <v>0</v>
      </c>
      <c r="L394" s="3" t="str">
        <f>VLOOKUP($B394,'BEACHES &amp; DUNES'!$B$127:$I$235,L$1,FALSE)</f>
        <v/>
      </c>
    </row>
    <row r="395" spans="1:12" ht="15.75" customHeight="1">
      <c r="A395">
        <f t="shared" si="9"/>
        <v>40</v>
      </c>
      <c r="B395" t="str">
        <f>VLOOKUP(A395,ACTIVITIES!$B$2:$C$110,2,FALSE)</f>
        <v>OPERATION AND MAINTENANCE 40</v>
      </c>
      <c r="C395" s="1">
        <v>3</v>
      </c>
      <c r="D395" s="1" t="str">
        <f>VLOOKUP(C395,HABITATS!$F$2:$G$13,2,FALSE)</f>
        <v>Tidal flats &amp; Rocky Intertidal</v>
      </c>
      <c r="E395" s="1" t="str">
        <f t="shared" si="10"/>
        <v>Tidal flats &amp; Rocky IntertidalOPERATION AND MAINTENANCE 40</v>
      </c>
      <c r="F395" s="3">
        <f>VLOOKUP($B395,'TIDAL FLATS &amp; ROCKY INTERTIDAL'!$B$127:$I$235,F$1,FALSE)</f>
        <v>0</v>
      </c>
      <c r="G395" s="3">
        <f>VLOOKUP($B395,'TIDAL FLATS &amp; ROCKY INTERTIDAL'!$B$127:$I$235,G$1,FALSE)</f>
        <v>0</v>
      </c>
      <c r="H395" s="3">
        <f>VLOOKUP($B395,'TIDAL FLATS &amp; ROCKY INTERTIDAL'!$B$127:$I$235,H$1,FALSE)</f>
        <v>0</v>
      </c>
      <c r="I395" s="3">
        <f>VLOOKUP($B395,'TIDAL FLATS &amp; ROCKY INTERTIDAL'!$B$127:$I$235,I$1,FALSE)</f>
        <v>0</v>
      </c>
      <c r="J395" s="3">
        <f>VLOOKUP($B395,'TIDAL FLATS &amp; ROCKY INTERTIDAL'!$B$127:$I$235,J$1,FALSE)</f>
        <v>0</v>
      </c>
      <c r="K395" s="3">
        <f>VLOOKUP($B395,'TIDAL FLATS &amp; ROCKY INTERTIDAL'!$B$127:$I$235,K$1,FALSE)</f>
        <v>0</v>
      </c>
      <c r="L395" s="3" t="str">
        <f>VLOOKUP($B395,'TIDAL FLATS &amp; ROCKY INTERTIDAL'!$B$127:$I$235,L$1,FALSE)</f>
        <v/>
      </c>
    </row>
    <row r="396" spans="1:12" ht="15.75" customHeight="1">
      <c r="A396">
        <f t="shared" si="9"/>
        <v>40</v>
      </c>
      <c r="B396" t="str">
        <f>VLOOKUP(A396,ACTIVITIES!$B$2:$C$110,2,FALSE)</f>
        <v>OPERATION AND MAINTENANCE 40</v>
      </c>
      <c r="C396" s="1">
        <v>4</v>
      </c>
      <c r="D396" s="1" t="str">
        <f>VLOOKUP(C396,HABITATS!$F$2:$G$13,2,FALSE)</f>
        <v>Marshes</v>
      </c>
      <c r="E396" s="1" t="str">
        <f t="shared" si="10"/>
        <v>MarshesOPERATION AND MAINTENANCE 40</v>
      </c>
      <c r="F396" s="3">
        <f>VLOOKUP($B396,MARSHES!$B$127:$I$235,F$1,FALSE)</f>
        <v>0</v>
      </c>
      <c r="G396" s="3">
        <f>VLOOKUP($B396,MARSHES!$B$127:$I$235,G$1,FALSE)</f>
        <v>0</v>
      </c>
      <c r="H396" s="3">
        <f>VLOOKUP($B396,MARSHES!$B$127:$I$235,H$1,FALSE)</f>
        <v>0</v>
      </c>
      <c r="I396" s="3">
        <f>VLOOKUP($B396,MARSHES!$B$127:$I$235,I$1,FALSE)</f>
        <v>0</v>
      </c>
      <c r="J396" s="3">
        <f>VLOOKUP($B396,MARSHES!$B$127:$I$235,J$1,FALSE)</f>
        <v>0</v>
      </c>
      <c r="K396" s="3">
        <f>VLOOKUP($B396,MARSHES!$B$127:$I$235,K$1,FALSE)</f>
        <v>0</v>
      </c>
      <c r="L396" s="3" t="str">
        <f>VLOOKUP($B396,MARSHES!$B$127:$I$235,L$1,FALSE)</f>
        <v/>
      </c>
    </row>
    <row r="397" spans="1:12" ht="15.75" customHeight="1">
      <c r="A397">
        <f t="shared" si="9"/>
        <v>40</v>
      </c>
      <c r="B397" t="str">
        <f>VLOOKUP(A397,ACTIVITIES!$B$2:$C$110,2,FALSE)</f>
        <v>OPERATION AND MAINTENANCE 40</v>
      </c>
      <c r="C397" s="1">
        <v>5</v>
      </c>
      <c r="D397" s="1" t="str">
        <f>VLOOKUP(C397,HABITATS!$F$2:$G$13,2,FALSE)</f>
        <v>Submersed Habitats</v>
      </c>
      <c r="E397" s="1" t="str">
        <f t="shared" si="10"/>
        <v>Submersed HabitatsOPERATION AND MAINTENANCE 40</v>
      </c>
      <c r="F397" s="3">
        <f>VLOOKUP($B397,'SUBMERSED HABITATS'!$B$127:$I$235,F$1,FALSE)</f>
        <v>0</v>
      </c>
      <c r="G397" s="3">
        <f>VLOOKUP($B397,'SUBMERSED HABITATS'!$B$127:$I$235,G$1,FALSE)</f>
        <v>0</v>
      </c>
      <c r="H397" s="3">
        <f>VLOOKUP($B397,'SUBMERSED HABITATS'!$B$127:$I$235,H$1,FALSE)</f>
        <v>0</v>
      </c>
      <c r="I397" s="3">
        <f>VLOOKUP($B397,'SUBMERSED HABITATS'!$B$127:$I$235,I$1,FALSE)</f>
        <v>0</v>
      </c>
      <c r="J397" s="3">
        <f>VLOOKUP($B397,'SUBMERSED HABITATS'!$B$127:$I$235,J$1,FALSE)</f>
        <v>0</v>
      </c>
      <c r="K397" s="3">
        <f>VLOOKUP($B397,'SUBMERSED HABITATS'!$B$127:$I$235,K$1,FALSE)</f>
        <v>0</v>
      </c>
      <c r="L397" s="3" t="str">
        <f>VLOOKUP($B397,'SUBMERSED HABITATS'!$B$127:$I$235,L$1,FALSE)</f>
        <v/>
      </c>
    </row>
    <row r="398" spans="1:12" ht="15.75" customHeight="1">
      <c r="A398">
        <f t="shared" ref="A398:A461" si="11">A388+1</f>
        <v>40</v>
      </c>
      <c r="B398" t="str">
        <f>VLOOKUP(A398,ACTIVITIES!$B$2:$C$110,2,FALSE)</f>
        <v>OPERATION AND MAINTENANCE 40</v>
      </c>
      <c r="C398" s="1">
        <v>6</v>
      </c>
      <c r="D398" s="1" t="str">
        <f>VLOOKUP(C398,HABITATS!$F$2:$G$13,2,FALSE)</f>
        <v>HABITATS COMPLEX 6</v>
      </c>
      <c r="E398" s="1" t="str">
        <f t="shared" si="10"/>
        <v>HABITATS COMPLEX 6OPERATION AND MAINTENANCE 40</v>
      </c>
      <c r="F398" s="3">
        <f>VLOOKUP($B398,'HABITATS COMPLEX 6'!$B$127:$I$235,F$1,FALSE)</f>
        <v>0</v>
      </c>
      <c r="G398" s="3">
        <f>VLOOKUP($B398,'HABITATS COMPLEX 6'!$B$127:$I$235,G$1,FALSE)</f>
        <v>0</v>
      </c>
      <c r="H398" s="3">
        <f>VLOOKUP($B398,'HABITATS COMPLEX 6'!$B$127:$I$235,H$1,FALSE)</f>
        <v>0</v>
      </c>
      <c r="I398" s="3">
        <f>VLOOKUP($B398,'HABITATS COMPLEX 6'!$B$127:$I$235,I$1,FALSE)</f>
        <v>0</v>
      </c>
      <c r="J398" s="3">
        <f>VLOOKUP($B398,'HABITATS COMPLEX 6'!$B$127:$I$235,J$1,FALSE)</f>
        <v>0</v>
      </c>
      <c r="K398" s="3">
        <f>VLOOKUP($B398,'HABITATS COMPLEX 6'!$B$127:$I$235,K$1,FALSE)</f>
        <v>0</v>
      </c>
      <c r="L398" s="3" t="str">
        <f>VLOOKUP($B398,'HABITATS COMPLEX 6'!$B$127:$I$235,L$1,FALSE)</f>
        <v/>
      </c>
    </row>
    <row r="399" spans="1:12" ht="15.75" customHeight="1">
      <c r="A399">
        <f t="shared" si="11"/>
        <v>40</v>
      </c>
      <c r="B399" t="str">
        <f>VLOOKUP(A399,ACTIVITIES!$B$2:$C$110,2,FALSE)</f>
        <v>OPERATION AND MAINTENANCE 40</v>
      </c>
      <c r="C399" s="1">
        <v>7</v>
      </c>
      <c r="D399" s="1" t="str">
        <f>VLOOKUP(C399,HABITATS!$F$2:$G$13,2,FALSE)</f>
        <v>HABITATS COMPLEX 7</v>
      </c>
      <c r="E399" s="1" t="str">
        <f t="shared" si="10"/>
        <v>HABITATS COMPLEX 7OPERATION AND MAINTENANCE 40</v>
      </c>
      <c r="F399" s="3">
        <f>VLOOKUP($B399,'HABITATS COMPLEX 7'!$B$127:$I$235,F$1,FALSE)</f>
        <v>0</v>
      </c>
      <c r="G399" s="3">
        <f>VLOOKUP($B399,'HABITATS COMPLEX 7'!$B$127:$I$235,G$1,FALSE)</f>
        <v>0</v>
      </c>
      <c r="H399" s="3">
        <f>VLOOKUP($B399,'HABITATS COMPLEX 7'!$B$127:$I$235,H$1,FALSE)</f>
        <v>0</v>
      </c>
      <c r="I399" s="3">
        <f>VLOOKUP($B399,'HABITATS COMPLEX 7'!$B$127:$I$235,I$1,FALSE)</f>
        <v>0</v>
      </c>
      <c r="J399" s="3">
        <f>VLOOKUP($B399,'HABITATS COMPLEX 7'!$B$127:$I$235,J$1,FALSE)</f>
        <v>0</v>
      </c>
      <c r="K399" s="3">
        <f>VLOOKUP($B399,'HABITATS COMPLEX 7'!$B$127:$I$235,K$1,FALSE)</f>
        <v>0</v>
      </c>
      <c r="L399" s="3" t="str">
        <f>VLOOKUP($B399,'HABITATS COMPLEX 7'!$B$127:$I$235,L$1,FALSE)</f>
        <v/>
      </c>
    </row>
    <row r="400" spans="1:12" ht="15.75" customHeight="1">
      <c r="A400">
        <f t="shared" si="11"/>
        <v>40</v>
      </c>
      <c r="B400" t="str">
        <f>VLOOKUP(A400,ACTIVITIES!$B$2:$C$110,2,FALSE)</f>
        <v>OPERATION AND MAINTENANCE 40</v>
      </c>
      <c r="C400" s="1">
        <v>8</v>
      </c>
      <c r="D400" s="1" t="str">
        <f>VLOOKUP(C400,HABITATS!$F$2:$G$13,2,FALSE)</f>
        <v>HABITATS COMPLEX 8</v>
      </c>
      <c r="E400" s="1" t="str">
        <f t="shared" si="10"/>
        <v>HABITATS COMPLEX 8OPERATION AND MAINTENANCE 40</v>
      </c>
      <c r="F400" s="3">
        <f>VLOOKUP($B400,'HABITATS COMPLEX 8'!$B$127:$I$235,F$1,FALSE)</f>
        <v>0</v>
      </c>
      <c r="G400" s="3">
        <f>VLOOKUP($B400,'HABITATS COMPLEX 8'!$B$127:$I$235,G$1,FALSE)</f>
        <v>0</v>
      </c>
      <c r="H400" s="3">
        <f>VLOOKUP($B400,'HABITATS COMPLEX 8'!$B$127:$I$235,H$1,FALSE)</f>
        <v>0</v>
      </c>
      <c r="I400" s="3">
        <f>VLOOKUP($B400,'HABITATS COMPLEX 8'!$B$127:$I$235,I$1,FALSE)</f>
        <v>0</v>
      </c>
      <c r="J400" s="3">
        <f>VLOOKUP($B400,'HABITATS COMPLEX 8'!$B$127:$I$235,J$1,FALSE)</f>
        <v>0</v>
      </c>
      <c r="K400" s="3">
        <f>VLOOKUP($B400,'HABITATS COMPLEX 8'!$B$127:$I$235,K$1,FALSE)</f>
        <v>0</v>
      </c>
      <c r="L400" s="3" t="str">
        <f>VLOOKUP($B400,'HABITATS COMPLEX 8'!$B$127:$I$235,L$1,FALSE)</f>
        <v/>
      </c>
    </row>
    <row r="401" spans="1:12" ht="15.75" customHeight="1">
      <c r="A401">
        <f t="shared" si="11"/>
        <v>40</v>
      </c>
      <c r="B401" t="str">
        <f>VLOOKUP(A401,ACTIVITIES!$B$2:$C$110,2,FALSE)</f>
        <v>OPERATION AND MAINTENANCE 40</v>
      </c>
      <c r="C401" s="1">
        <v>9</v>
      </c>
      <c r="D401" s="1" t="str">
        <f>VLOOKUP(C401,HABITATS!$F$2:$G$13,2,FALSE)</f>
        <v>HABITATS COMPLEX 9</v>
      </c>
      <c r="E401" s="1" t="str">
        <f t="shared" si="10"/>
        <v>HABITATS COMPLEX 9OPERATION AND MAINTENANCE 40</v>
      </c>
      <c r="F401" s="3">
        <f>VLOOKUP($B401,'HABITATS COMPLEX 9'!$B$127:$I$235,F$1,FALSE)</f>
        <v>0</v>
      </c>
      <c r="G401" s="3">
        <f>VLOOKUP($B401,'HABITATS COMPLEX 9'!$B$127:$I$235,G$1,FALSE)</f>
        <v>0</v>
      </c>
      <c r="H401" s="3">
        <f>VLOOKUP($B401,'HABITATS COMPLEX 9'!$B$127:$I$235,H$1,FALSE)</f>
        <v>0</v>
      </c>
      <c r="I401" s="3">
        <f>VLOOKUP($B401,'HABITATS COMPLEX 9'!$B$127:$I$235,I$1,FALSE)</f>
        <v>0</v>
      </c>
      <c r="J401" s="3">
        <f>VLOOKUP($B401,'HABITATS COMPLEX 9'!$B$127:$I$235,J$1,FALSE)</f>
        <v>0</v>
      </c>
      <c r="K401" s="3">
        <f>VLOOKUP($B401,'HABITATS COMPLEX 9'!$B$127:$I$235,K$1,FALSE)</f>
        <v>0</v>
      </c>
      <c r="L401" s="3" t="str">
        <f>VLOOKUP($B401,'HABITATS COMPLEX 9'!$B$127:$I$235,L$1,FALSE)</f>
        <v/>
      </c>
    </row>
    <row r="402" spans="1:12" ht="15.75" customHeight="1">
      <c r="A402">
        <f t="shared" si="11"/>
        <v>40</v>
      </c>
      <c r="B402" t="str">
        <f>VLOOKUP(A402,ACTIVITIES!$B$2:$C$110,2,FALSE)</f>
        <v>OPERATION AND MAINTENANCE 40</v>
      </c>
      <c r="C402" s="1">
        <v>10</v>
      </c>
      <c r="D402" s="1" t="str">
        <f>VLOOKUP(C402,HABITATS!$F$2:$G$13,2,FALSE)</f>
        <v>HABITATS COMPLEX 10</v>
      </c>
      <c r="E402" s="1" t="str">
        <f t="shared" si="10"/>
        <v>HABITATS COMPLEX 10OPERATION AND MAINTENANCE 40</v>
      </c>
      <c r="F402" s="3">
        <f>VLOOKUP($B402,'HABITATS COMPLEX 10'!$B$127:$I$235,F$1,FALSE)</f>
        <v>0</v>
      </c>
      <c r="G402" s="3">
        <f>VLOOKUP($B402,'HABITATS COMPLEX 10'!$B$127:$I$235,G$1,FALSE)</f>
        <v>0</v>
      </c>
      <c r="H402" s="3">
        <f>VLOOKUP($B402,'HABITATS COMPLEX 10'!$B$127:$I$235,H$1,FALSE)</f>
        <v>0</v>
      </c>
      <c r="I402" s="3">
        <f>VLOOKUP($B402,'HABITATS COMPLEX 10'!$B$127:$I$235,I$1,FALSE)</f>
        <v>0</v>
      </c>
      <c r="J402" s="3">
        <f>VLOOKUP($B402,'HABITATS COMPLEX 10'!$B$127:$I$235,J$1,FALSE)</f>
        <v>0</v>
      </c>
      <c r="K402" s="3">
        <f>VLOOKUP($B402,'HABITATS COMPLEX 10'!$B$127:$I$235,K$1,FALSE)</f>
        <v>0</v>
      </c>
      <c r="L402" s="3" t="str">
        <f>VLOOKUP($B402,'HABITATS COMPLEX 10'!$B$127:$I$235,L$1,FALSE)</f>
        <v/>
      </c>
    </row>
    <row r="403" spans="1:12" ht="15.75" customHeight="1">
      <c r="A403">
        <f t="shared" si="11"/>
        <v>41</v>
      </c>
      <c r="B403" t="str">
        <f>VLOOKUP(A403,ACTIVITIES!$B$2:$C$110,2,FALSE)</f>
        <v>Foundation and WTG removal</v>
      </c>
      <c r="C403" s="1">
        <v>1</v>
      </c>
      <c r="D403" s="1" t="str">
        <f>VLOOKUP(C403,HABITATS!$F$2:$G$13,2,FALSE)</f>
        <v>Coastal Uplands</v>
      </c>
      <c r="E403" s="1" t="str">
        <f t="shared" si="10"/>
        <v>Coastal UplandsFoundation and WTG removal</v>
      </c>
      <c r="F403" s="3">
        <f>VLOOKUP($B403,'COASTAL UPLANDS'!$B$127:$I$235,F$1,FALSE)</f>
        <v>0</v>
      </c>
      <c r="G403" s="3">
        <f>VLOOKUP($B403,'COASTAL UPLANDS'!$B$127:$I$235,G$1,FALSE)</f>
        <v>0</v>
      </c>
      <c r="H403" s="3">
        <f>VLOOKUP($B403,'COASTAL UPLANDS'!$B$127:$I$235,H$1,FALSE)</f>
        <v>0</v>
      </c>
      <c r="I403" s="3">
        <f>VLOOKUP($B403,'COASTAL UPLANDS'!$B$127:$I$235,I$1,FALSE)</f>
        <v>0</v>
      </c>
      <c r="J403" s="3">
        <f>VLOOKUP($B403,'COASTAL UPLANDS'!$B$127:$I$235,J$1,FALSE)</f>
        <v>0</v>
      </c>
      <c r="K403" s="3">
        <f>VLOOKUP($B403,'COASTAL UPLANDS'!$B$127:$I$235,K$1,FALSE)</f>
        <v>0</v>
      </c>
      <c r="L403" s="3">
        <f>VLOOKUP($B403,'COASTAL UPLANDS'!$B$127:$I$235,L$1,FALSE)</f>
        <v>0</v>
      </c>
    </row>
    <row r="404" spans="1:12" ht="15.75" customHeight="1">
      <c r="A404">
        <f t="shared" si="11"/>
        <v>41</v>
      </c>
      <c r="B404" t="str">
        <f>VLOOKUP(A404,ACTIVITIES!$B$2:$C$110,2,FALSE)</f>
        <v>Foundation and WTG removal</v>
      </c>
      <c r="C404" s="1">
        <v>2</v>
      </c>
      <c r="D404" s="1" t="str">
        <f>VLOOKUP(C404,HABITATS!$F$2:$G$13,2,FALSE)</f>
        <v>Beaches &amp; Dunes</v>
      </c>
      <c r="E404" s="1" t="str">
        <f t="shared" si="10"/>
        <v>Beaches &amp; DunesFoundation and WTG removal</v>
      </c>
      <c r="F404" s="3">
        <f>VLOOKUP($B404,'BEACHES &amp; DUNES'!$B$127:$I$235,F$1,FALSE)</f>
        <v>0</v>
      </c>
      <c r="G404" s="3">
        <f>VLOOKUP($B404,'BEACHES &amp; DUNES'!$B$127:$I$235,G$1,FALSE)</f>
        <v>0</v>
      </c>
      <c r="H404" s="3">
        <f>VLOOKUP($B404,'BEACHES &amp; DUNES'!$B$127:$I$235,H$1,FALSE)</f>
        <v>0</v>
      </c>
      <c r="I404" s="3">
        <f>VLOOKUP($B404,'BEACHES &amp; DUNES'!$B$127:$I$235,I$1,FALSE)</f>
        <v>0</v>
      </c>
      <c r="J404" s="3">
        <f>VLOOKUP($B404,'BEACHES &amp; DUNES'!$B$127:$I$235,J$1,FALSE)</f>
        <v>0</v>
      </c>
      <c r="K404" s="3">
        <f>VLOOKUP($B404,'BEACHES &amp; DUNES'!$B$127:$I$235,K$1,FALSE)</f>
        <v>0</v>
      </c>
      <c r="L404" s="3">
        <f>VLOOKUP($B404,'BEACHES &amp; DUNES'!$B$127:$I$235,L$1,FALSE)</f>
        <v>0</v>
      </c>
    </row>
    <row r="405" spans="1:12" ht="15.75" customHeight="1">
      <c r="A405">
        <f t="shared" si="11"/>
        <v>41</v>
      </c>
      <c r="B405" t="str">
        <f>VLOOKUP(A405,ACTIVITIES!$B$2:$C$110,2,FALSE)</f>
        <v>Foundation and WTG removal</v>
      </c>
      <c r="C405" s="1">
        <v>3</v>
      </c>
      <c r="D405" s="1" t="str">
        <f>VLOOKUP(C405,HABITATS!$F$2:$G$13,2,FALSE)</f>
        <v>Tidal flats &amp; Rocky Intertidal</v>
      </c>
      <c r="E405" s="1" t="str">
        <f t="shared" si="10"/>
        <v>Tidal flats &amp; Rocky IntertidalFoundation and WTG removal</v>
      </c>
      <c r="F405" s="3">
        <f>VLOOKUP($B405,'TIDAL FLATS &amp; ROCKY INTERTIDAL'!$B$127:$I$235,F$1,FALSE)</f>
        <v>1</v>
      </c>
      <c r="G405" s="3">
        <f>VLOOKUP($B405,'TIDAL FLATS &amp; ROCKY INTERTIDAL'!$B$127:$I$235,G$1,FALSE)</f>
        <v>1</v>
      </c>
      <c r="H405" s="3">
        <f>VLOOKUP($B405,'TIDAL FLATS &amp; ROCKY INTERTIDAL'!$B$127:$I$235,H$1,FALSE)</f>
        <v>0</v>
      </c>
      <c r="I405" s="3">
        <f>VLOOKUP($B405,'TIDAL FLATS &amp; ROCKY INTERTIDAL'!$B$127:$I$235,I$1,FALSE)</f>
        <v>0</v>
      </c>
      <c r="J405" s="3">
        <f>VLOOKUP($B405,'TIDAL FLATS &amp; ROCKY INTERTIDAL'!$B$127:$I$235,J$1,FALSE)</f>
        <v>0</v>
      </c>
      <c r="K405" s="3">
        <f>VLOOKUP($B405,'TIDAL FLATS &amp; ROCKY INTERTIDAL'!$B$127:$I$235,K$1,FALSE)</f>
        <v>0</v>
      </c>
      <c r="L405" s="3">
        <f>VLOOKUP($B405,'TIDAL FLATS &amp; ROCKY INTERTIDAL'!$B$127:$I$235,L$1,FALSE)</f>
        <v>1</v>
      </c>
    </row>
    <row r="406" spans="1:12" ht="15.75" customHeight="1">
      <c r="A406">
        <f t="shared" si="11"/>
        <v>41</v>
      </c>
      <c r="B406" t="str">
        <f>VLOOKUP(A406,ACTIVITIES!$B$2:$C$110,2,FALSE)</f>
        <v>Foundation and WTG removal</v>
      </c>
      <c r="C406" s="1">
        <v>4</v>
      </c>
      <c r="D406" s="1" t="str">
        <f>VLOOKUP(C406,HABITATS!$F$2:$G$13,2,FALSE)</f>
        <v>Marshes</v>
      </c>
      <c r="E406" s="1" t="str">
        <f t="shared" si="10"/>
        <v>MarshesFoundation and WTG removal</v>
      </c>
      <c r="F406" s="3">
        <f>VLOOKUP($B406,MARSHES!$B$127:$I$235,F$1,FALSE)</f>
        <v>2</v>
      </c>
      <c r="G406" s="3">
        <f>VLOOKUP($B406,MARSHES!$B$127:$I$235,G$1,FALSE)</f>
        <v>2</v>
      </c>
      <c r="H406" s="3">
        <f>VLOOKUP($B406,MARSHES!$B$127:$I$235,H$1,FALSE)</f>
        <v>2</v>
      </c>
      <c r="I406" s="3">
        <f>VLOOKUP($B406,MARSHES!$B$127:$I$235,I$1,FALSE)</f>
        <v>1</v>
      </c>
      <c r="J406" s="3">
        <f>VLOOKUP($B406,MARSHES!$B$127:$I$235,J$1,FALSE)</f>
        <v>1</v>
      </c>
      <c r="K406" s="3">
        <f>VLOOKUP($B406,MARSHES!$B$127:$I$235,K$1,FALSE)</f>
        <v>1</v>
      </c>
      <c r="L406" s="3">
        <f>VLOOKUP($B406,MARSHES!$B$127:$I$235,L$1,FALSE)</f>
        <v>2</v>
      </c>
    </row>
    <row r="407" spans="1:12" ht="15.75" customHeight="1">
      <c r="A407">
        <f t="shared" si="11"/>
        <v>41</v>
      </c>
      <c r="B407" t="str">
        <f>VLOOKUP(A407,ACTIVITIES!$B$2:$C$110,2,FALSE)</f>
        <v>Foundation and WTG removal</v>
      </c>
      <c r="C407" s="1">
        <v>5</v>
      </c>
      <c r="D407" s="1" t="str">
        <f>VLOOKUP(C407,HABITATS!$F$2:$G$13,2,FALSE)</f>
        <v>Submersed Habitats</v>
      </c>
      <c r="E407" s="1" t="str">
        <f t="shared" si="10"/>
        <v>Submersed HabitatsFoundation and WTG removal</v>
      </c>
      <c r="F407" s="3">
        <f>VLOOKUP($B407,'SUBMERSED HABITATS'!$B$127:$I$235,F$1,FALSE)</f>
        <v>1</v>
      </c>
      <c r="G407" s="3">
        <f>VLOOKUP($B407,'SUBMERSED HABITATS'!$B$127:$I$235,G$1,FALSE)</f>
        <v>1</v>
      </c>
      <c r="H407" s="3">
        <f>VLOOKUP($B407,'SUBMERSED HABITATS'!$B$127:$I$235,H$1,FALSE)</f>
        <v>0</v>
      </c>
      <c r="I407" s="3">
        <f>VLOOKUP($B407,'SUBMERSED HABITATS'!$B$127:$I$235,I$1,FALSE)</f>
        <v>0</v>
      </c>
      <c r="J407" s="3">
        <f>VLOOKUP($B407,'SUBMERSED HABITATS'!$B$127:$I$235,J$1,FALSE)</f>
        <v>0</v>
      </c>
      <c r="K407" s="3">
        <f>VLOOKUP($B407,'SUBMERSED HABITATS'!$B$127:$I$235,K$1,FALSE)</f>
        <v>1</v>
      </c>
      <c r="L407" s="3">
        <f>VLOOKUP($B407,'SUBMERSED HABITATS'!$B$127:$I$235,L$1,FALSE)</f>
        <v>1</v>
      </c>
    </row>
    <row r="408" spans="1:12" ht="15.75" customHeight="1">
      <c r="A408">
        <f t="shared" si="11"/>
        <v>41</v>
      </c>
      <c r="B408" t="str">
        <f>VLOOKUP(A408,ACTIVITIES!$B$2:$C$110,2,FALSE)</f>
        <v>Foundation and WTG removal</v>
      </c>
      <c r="C408" s="1">
        <v>6</v>
      </c>
      <c r="D408" s="1" t="str">
        <f>VLOOKUP(C408,HABITATS!$F$2:$G$13,2,FALSE)</f>
        <v>HABITATS COMPLEX 6</v>
      </c>
      <c r="E408" s="1" t="str">
        <f t="shared" si="10"/>
        <v>HABITATS COMPLEX 6Foundation and WTG removal</v>
      </c>
      <c r="F408" s="3">
        <f>VLOOKUP($B408,'HABITATS COMPLEX 6'!$B$127:$I$235,F$1,FALSE)</f>
        <v>0</v>
      </c>
      <c r="G408" s="3">
        <f>VLOOKUP($B408,'HABITATS COMPLEX 6'!$B$127:$I$235,G$1,FALSE)</f>
        <v>0</v>
      </c>
      <c r="H408" s="3">
        <f>VLOOKUP($B408,'HABITATS COMPLEX 6'!$B$127:$I$235,H$1,FALSE)</f>
        <v>0</v>
      </c>
      <c r="I408" s="3">
        <f>VLOOKUP($B408,'HABITATS COMPLEX 6'!$B$127:$I$235,I$1,FALSE)</f>
        <v>0</v>
      </c>
      <c r="J408" s="3">
        <f>VLOOKUP($B408,'HABITATS COMPLEX 6'!$B$127:$I$235,J$1,FALSE)</f>
        <v>0</v>
      </c>
      <c r="K408" s="3">
        <f>VLOOKUP($B408,'HABITATS COMPLEX 6'!$B$127:$I$235,K$1,FALSE)</f>
        <v>0</v>
      </c>
      <c r="L408" s="3" t="str">
        <f>VLOOKUP($B408,'HABITATS COMPLEX 6'!$B$127:$I$235,L$1,FALSE)</f>
        <v/>
      </c>
    </row>
    <row r="409" spans="1:12" ht="15.75" customHeight="1">
      <c r="A409">
        <f t="shared" si="11"/>
        <v>41</v>
      </c>
      <c r="B409" t="str">
        <f>VLOOKUP(A409,ACTIVITIES!$B$2:$C$110,2,FALSE)</f>
        <v>Foundation and WTG removal</v>
      </c>
      <c r="C409" s="1">
        <v>7</v>
      </c>
      <c r="D409" s="1" t="str">
        <f>VLOOKUP(C409,HABITATS!$F$2:$G$13,2,FALSE)</f>
        <v>HABITATS COMPLEX 7</v>
      </c>
      <c r="E409" s="1" t="str">
        <f t="shared" si="10"/>
        <v>HABITATS COMPLEX 7Foundation and WTG removal</v>
      </c>
      <c r="F409" s="3">
        <f>VLOOKUP($B409,'HABITATS COMPLEX 7'!$B$127:$I$235,F$1,FALSE)</f>
        <v>0</v>
      </c>
      <c r="G409" s="3">
        <f>VLOOKUP($B409,'HABITATS COMPLEX 7'!$B$127:$I$235,G$1,FALSE)</f>
        <v>0</v>
      </c>
      <c r="H409" s="3">
        <f>VLOOKUP($B409,'HABITATS COMPLEX 7'!$B$127:$I$235,H$1,FALSE)</f>
        <v>0</v>
      </c>
      <c r="I409" s="3">
        <f>VLOOKUP($B409,'HABITATS COMPLEX 7'!$B$127:$I$235,I$1,FALSE)</f>
        <v>0</v>
      </c>
      <c r="J409" s="3">
        <f>VLOOKUP($B409,'HABITATS COMPLEX 7'!$B$127:$I$235,J$1,FALSE)</f>
        <v>0</v>
      </c>
      <c r="K409" s="3">
        <f>VLOOKUP($B409,'HABITATS COMPLEX 7'!$B$127:$I$235,K$1,FALSE)</f>
        <v>0</v>
      </c>
      <c r="L409" s="3" t="str">
        <f>VLOOKUP($B409,'HABITATS COMPLEX 7'!$B$127:$I$235,L$1,FALSE)</f>
        <v/>
      </c>
    </row>
    <row r="410" spans="1:12" ht="15.75" customHeight="1">
      <c r="A410">
        <f t="shared" si="11"/>
        <v>41</v>
      </c>
      <c r="B410" t="str">
        <f>VLOOKUP(A410,ACTIVITIES!$B$2:$C$110,2,FALSE)</f>
        <v>Foundation and WTG removal</v>
      </c>
      <c r="C410" s="1">
        <v>8</v>
      </c>
      <c r="D410" s="1" t="str">
        <f>VLOOKUP(C410,HABITATS!$F$2:$G$13,2,FALSE)</f>
        <v>HABITATS COMPLEX 8</v>
      </c>
      <c r="E410" s="1" t="str">
        <f t="shared" si="10"/>
        <v>HABITATS COMPLEX 8Foundation and WTG removal</v>
      </c>
      <c r="F410" s="3">
        <f>VLOOKUP($B410,'HABITATS COMPLEX 8'!$B$127:$I$235,F$1,FALSE)</f>
        <v>0</v>
      </c>
      <c r="G410" s="3">
        <f>VLOOKUP($B410,'HABITATS COMPLEX 8'!$B$127:$I$235,G$1,FALSE)</f>
        <v>0</v>
      </c>
      <c r="H410" s="3">
        <f>VLOOKUP($B410,'HABITATS COMPLEX 8'!$B$127:$I$235,H$1,FALSE)</f>
        <v>0</v>
      </c>
      <c r="I410" s="3">
        <f>VLOOKUP($B410,'HABITATS COMPLEX 8'!$B$127:$I$235,I$1,FALSE)</f>
        <v>0</v>
      </c>
      <c r="J410" s="3">
        <f>VLOOKUP($B410,'HABITATS COMPLEX 8'!$B$127:$I$235,J$1,FALSE)</f>
        <v>0</v>
      </c>
      <c r="K410" s="3">
        <f>VLOOKUP($B410,'HABITATS COMPLEX 8'!$B$127:$I$235,K$1,FALSE)</f>
        <v>0</v>
      </c>
      <c r="L410" s="3" t="str">
        <f>VLOOKUP($B410,'HABITATS COMPLEX 8'!$B$127:$I$235,L$1,FALSE)</f>
        <v/>
      </c>
    </row>
    <row r="411" spans="1:12" ht="15.75" customHeight="1">
      <c r="A411">
        <f t="shared" si="11"/>
        <v>41</v>
      </c>
      <c r="B411" t="str">
        <f>VLOOKUP(A411,ACTIVITIES!$B$2:$C$110,2,FALSE)</f>
        <v>Foundation and WTG removal</v>
      </c>
      <c r="C411" s="1">
        <v>9</v>
      </c>
      <c r="D411" s="1" t="str">
        <f>VLOOKUP(C411,HABITATS!$F$2:$G$13,2,FALSE)</f>
        <v>HABITATS COMPLEX 9</v>
      </c>
      <c r="E411" s="1" t="str">
        <f t="shared" si="10"/>
        <v>HABITATS COMPLEX 9Foundation and WTG removal</v>
      </c>
      <c r="F411" s="3">
        <f>VLOOKUP($B411,'HABITATS COMPLEX 9'!$B$127:$I$235,F$1,FALSE)</f>
        <v>0</v>
      </c>
      <c r="G411" s="3">
        <f>VLOOKUP($B411,'HABITATS COMPLEX 9'!$B$127:$I$235,G$1,FALSE)</f>
        <v>0</v>
      </c>
      <c r="H411" s="3">
        <f>VLOOKUP($B411,'HABITATS COMPLEX 9'!$B$127:$I$235,H$1,FALSE)</f>
        <v>0</v>
      </c>
      <c r="I411" s="3">
        <f>VLOOKUP($B411,'HABITATS COMPLEX 9'!$B$127:$I$235,I$1,FALSE)</f>
        <v>0</v>
      </c>
      <c r="J411" s="3">
        <f>VLOOKUP($B411,'HABITATS COMPLEX 9'!$B$127:$I$235,J$1,FALSE)</f>
        <v>0</v>
      </c>
      <c r="K411" s="3">
        <f>VLOOKUP($B411,'HABITATS COMPLEX 9'!$B$127:$I$235,K$1,FALSE)</f>
        <v>0</v>
      </c>
      <c r="L411" s="3" t="str">
        <f>VLOOKUP($B411,'HABITATS COMPLEX 9'!$B$127:$I$235,L$1,FALSE)</f>
        <v/>
      </c>
    </row>
    <row r="412" spans="1:12" ht="15.75" customHeight="1">
      <c r="A412">
        <f t="shared" si="11"/>
        <v>41</v>
      </c>
      <c r="B412" t="str">
        <f>VLOOKUP(A412,ACTIVITIES!$B$2:$C$110,2,FALSE)</f>
        <v>Foundation and WTG removal</v>
      </c>
      <c r="C412" s="1">
        <v>10</v>
      </c>
      <c r="D412" s="1" t="str">
        <f>VLOOKUP(C412,HABITATS!$F$2:$G$13,2,FALSE)</f>
        <v>HABITATS COMPLEX 10</v>
      </c>
      <c r="E412" s="1" t="str">
        <f t="shared" si="10"/>
        <v>HABITATS COMPLEX 10Foundation and WTG removal</v>
      </c>
      <c r="F412" s="3">
        <f>VLOOKUP($B412,'HABITATS COMPLEX 10'!$B$127:$I$235,F$1,FALSE)</f>
        <v>0</v>
      </c>
      <c r="G412" s="3">
        <f>VLOOKUP($B412,'HABITATS COMPLEX 10'!$B$127:$I$235,G$1,FALSE)</f>
        <v>0</v>
      </c>
      <c r="H412" s="3">
        <f>VLOOKUP($B412,'HABITATS COMPLEX 10'!$B$127:$I$235,H$1,FALSE)</f>
        <v>0</v>
      </c>
      <c r="I412" s="3">
        <f>VLOOKUP($B412,'HABITATS COMPLEX 10'!$B$127:$I$235,I$1,FALSE)</f>
        <v>0</v>
      </c>
      <c r="J412" s="3">
        <f>VLOOKUP($B412,'HABITATS COMPLEX 10'!$B$127:$I$235,J$1,FALSE)</f>
        <v>0</v>
      </c>
      <c r="K412" s="3">
        <f>VLOOKUP($B412,'HABITATS COMPLEX 10'!$B$127:$I$235,K$1,FALSE)</f>
        <v>0</v>
      </c>
      <c r="L412" s="3" t="str">
        <f>VLOOKUP($B412,'HABITATS COMPLEX 10'!$B$127:$I$235,L$1,FALSE)</f>
        <v/>
      </c>
    </row>
    <row r="413" spans="1:12" ht="15.75" customHeight="1">
      <c r="A413">
        <f t="shared" si="11"/>
        <v>42</v>
      </c>
      <c r="B413" t="str">
        <f>VLOOKUP(A413,ACTIVITIES!$B$2:$C$110,2,FALSE)</f>
        <v>Offshore cable abandonent</v>
      </c>
      <c r="C413" s="1">
        <v>1</v>
      </c>
      <c r="D413" s="1" t="str">
        <f>VLOOKUP(C413,HABITATS!$F$2:$G$13,2,FALSE)</f>
        <v>Coastal Uplands</v>
      </c>
      <c r="E413" s="1" t="str">
        <f t="shared" si="10"/>
        <v>Coastal UplandsOffshore cable abandonent</v>
      </c>
      <c r="F413" s="3">
        <f>VLOOKUP($B413,'COASTAL UPLANDS'!$B$127:$I$235,F$1,FALSE)</f>
        <v>0</v>
      </c>
      <c r="G413" s="3">
        <f>VLOOKUP($B413,'COASTAL UPLANDS'!$B$127:$I$235,G$1,FALSE)</f>
        <v>0</v>
      </c>
      <c r="H413" s="3">
        <f>VLOOKUP($B413,'COASTAL UPLANDS'!$B$127:$I$235,H$1,FALSE)</f>
        <v>0</v>
      </c>
      <c r="I413" s="3">
        <f>VLOOKUP($B413,'COASTAL UPLANDS'!$B$127:$I$235,I$1,FALSE)</f>
        <v>0</v>
      </c>
      <c r="J413" s="3">
        <f>VLOOKUP($B413,'COASTAL UPLANDS'!$B$127:$I$235,J$1,FALSE)</f>
        <v>0</v>
      </c>
      <c r="K413" s="3">
        <f>VLOOKUP($B413,'COASTAL UPLANDS'!$B$127:$I$235,K$1,FALSE)</f>
        <v>0</v>
      </c>
      <c r="L413" s="3">
        <f>VLOOKUP($B413,'COASTAL UPLANDS'!$B$127:$I$235,L$1,FALSE)</f>
        <v>0</v>
      </c>
    </row>
    <row r="414" spans="1:12" ht="15.75" customHeight="1">
      <c r="A414">
        <f t="shared" si="11"/>
        <v>42</v>
      </c>
      <c r="B414" t="str">
        <f>VLOOKUP(A414,ACTIVITIES!$B$2:$C$110,2,FALSE)</f>
        <v>Offshore cable abandonent</v>
      </c>
      <c r="C414" s="1">
        <v>2</v>
      </c>
      <c r="D414" s="1" t="str">
        <f>VLOOKUP(C414,HABITATS!$F$2:$G$13,2,FALSE)</f>
        <v>Beaches &amp; Dunes</v>
      </c>
      <c r="E414" s="1" t="str">
        <f t="shared" si="10"/>
        <v>Beaches &amp; DunesOffshore cable abandonent</v>
      </c>
      <c r="F414" s="3">
        <f>VLOOKUP($B414,'BEACHES &amp; DUNES'!$B$127:$I$235,F$1,FALSE)</f>
        <v>0</v>
      </c>
      <c r="G414" s="3">
        <f>VLOOKUP($B414,'BEACHES &amp; DUNES'!$B$127:$I$235,G$1,FALSE)</f>
        <v>0</v>
      </c>
      <c r="H414" s="3">
        <f>VLOOKUP($B414,'BEACHES &amp; DUNES'!$B$127:$I$235,H$1,FALSE)</f>
        <v>0</v>
      </c>
      <c r="I414" s="3">
        <f>VLOOKUP($B414,'BEACHES &amp; DUNES'!$B$127:$I$235,I$1,FALSE)</f>
        <v>0</v>
      </c>
      <c r="J414" s="3">
        <f>VLOOKUP($B414,'BEACHES &amp; DUNES'!$B$127:$I$235,J$1,FALSE)</f>
        <v>0</v>
      </c>
      <c r="K414" s="3">
        <f>VLOOKUP($B414,'BEACHES &amp; DUNES'!$B$127:$I$235,K$1,FALSE)</f>
        <v>0</v>
      </c>
      <c r="L414" s="3">
        <f>VLOOKUP($B414,'BEACHES &amp; DUNES'!$B$127:$I$235,L$1,FALSE)</f>
        <v>0</v>
      </c>
    </row>
    <row r="415" spans="1:12" ht="15.75" customHeight="1">
      <c r="A415">
        <f t="shared" si="11"/>
        <v>42</v>
      </c>
      <c r="B415" t="str">
        <f>VLOOKUP(A415,ACTIVITIES!$B$2:$C$110,2,FALSE)</f>
        <v>Offshore cable abandonent</v>
      </c>
      <c r="C415" s="1">
        <v>3</v>
      </c>
      <c r="D415" s="1" t="str">
        <f>VLOOKUP(C415,HABITATS!$F$2:$G$13,2,FALSE)</f>
        <v>Tidal flats &amp; Rocky Intertidal</v>
      </c>
      <c r="E415" s="1" t="str">
        <f t="shared" si="10"/>
        <v>Tidal flats &amp; Rocky IntertidalOffshore cable abandonent</v>
      </c>
      <c r="F415" s="3">
        <f>VLOOKUP($B415,'TIDAL FLATS &amp; ROCKY INTERTIDAL'!$B$127:$I$235,F$1,FALSE)</f>
        <v>0</v>
      </c>
      <c r="G415" s="3">
        <f>VLOOKUP($B415,'TIDAL FLATS &amp; ROCKY INTERTIDAL'!$B$127:$I$235,G$1,FALSE)</f>
        <v>0</v>
      </c>
      <c r="H415" s="3">
        <f>VLOOKUP($B415,'TIDAL FLATS &amp; ROCKY INTERTIDAL'!$B$127:$I$235,H$1,FALSE)</f>
        <v>0</v>
      </c>
      <c r="I415" s="3">
        <f>VLOOKUP($B415,'TIDAL FLATS &amp; ROCKY INTERTIDAL'!$B$127:$I$235,I$1,FALSE)</f>
        <v>0</v>
      </c>
      <c r="J415" s="3">
        <f>VLOOKUP($B415,'TIDAL FLATS &amp; ROCKY INTERTIDAL'!$B$127:$I$235,J$1,FALSE)</f>
        <v>0</v>
      </c>
      <c r="K415" s="3">
        <f>VLOOKUP($B415,'TIDAL FLATS &amp; ROCKY INTERTIDAL'!$B$127:$I$235,K$1,FALSE)</f>
        <v>0</v>
      </c>
      <c r="L415" s="3">
        <f>VLOOKUP($B415,'TIDAL FLATS &amp; ROCKY INTERTIDAL'!$B$127:$I$235,L$1,FALSE)</f>
        <v>0</v>
      </c>
    </row>
    <row r="416" spans="1:12" ht="15.75" customHeight="1">
      <c r="A416">
        <f t="shared" si="11"/>
        <v>42</v>
      </c>
      <c r="B416" t="str">
        <f>VLOOKUP(A416,ACTIVITIES!$B$2:$C$110,2,FALSE)</f>
        <v>Offshore cable abandonent</v>
      </c>
      <c r="C416" s="1">
        <v>4</v>
      </c>
      <c r="D416" s="1" t="str">
        <f>VLOOKUP(C416,HABITATS!$F$2:$G$13,2,FALSE)</f>
        <v>Marshes</v>
      </c>
      <c r="E416" s="1" t="str">
        <f t="shared" si="10"/>
        <v>MarshesOffshore cable abandonent</v>
      </c>
      <c r="F416" s="3">
        <f>VLOOKUP($B416,MARSHES!$B$127:$I$235,F$1,FALSE)</f>
        <v>0</v>
      </c>
      <c r="G416" s="3">
        <f>VLOOKUP($B416,MARSHES!$B$127:$I$235,G$1,FALSE)</f>
        <v>0</v>
      </c>
      <c r="H416" s="3">
        <f>VLOOKUP($B416,MARSHES!$B$127:$I$235,H$1,FALSE)</f>
        <v>0</v>
      </c>
      <c r="I416" s="3">
        <f>VLOOKUP($B416,MARSHES!$B$127:$I$235,I$1,FALSE)</f>
        <v>0</v>
      </c>
      <c r="J416" s="3">
        <f>VLOOKUP($B416,MARSHES!$B$127:$I$235,J$1,FALSE)</f>
        <v>0</v>
      </c>
      <c r="K416" s="3">
        <f>VLOOKUP($B416,MARSHES!$B$127:$I$235,K$1,FALSE)</f>
        <v>0</v>
      </c>
      <c r="L416" s="3">
        <f>VLOOKUP($B416,MARSHES!$B$127:$I$235,L$1,FALSE)</f>
        <v>0</v>
      </c>
    </row>
    <row r="417" spans="1:12" ht="15.75" customHeight="1">
      <c r="A417">
        <f t="shared" si="11"/>
        <v>42</v>
      </c>
      <c r="B417" t="str">
        <f>VLOOKUP(A417,ACTIVITIES!$B$2:$C$110,2,FALSE)</f>
        <v>Offshore cable abandonent</v>
      </c>
      <c r="C417" s="1">
        <v>5</v>
      </c>
      <c r="D417" s="1" t="str">
        <f>VLOOKUP(C417,HABITATS!$F$2:$G$13,2,FALSE)</f>
        <v>Submersed Habitats</v>
      </c>
      <c r="E417" s="1" t="str">
        <f t="shared" si="10"/>
        <v>Submersed HabitatsOffshore cable abandonent</v>
      </c>
      <c r="F417" s="3">
        <f>VLOOKUP($B417,'SUBMERSED HABITATS'!$B$127:$I$235,F$1,FALSE)</f>
        <v>0</v>
      </c>
      <c r="G417" s="3">
        <f>VLOOKUP($B417,'SUBMERSED HABITATS'!$B$127:$I$235,G$1,FALSE)</f>
        <v>0</v>
      </c>
      <c r="H417" s="3">
        <f>VLOOKUP($B417,'SUBMERSED HABITATS'!$B$127:$I$235,H$1,FALSE)</f>
        <v>0</v>
      </c>
      <c r="I417" s="3">
        <f>VLOOKUP($B417,'SUBMERSED HABITATS'!$B$127:$I$235,I$1,FALSE)</f>
        <v>0</v>
      </c>
      <c r="J417" s="3">
        <f>VLOOKUP($B417,'SUBMERSED HABITATS'!$B$127:$I$235,J$1,FALSE)</f>
        <v>0</v>
      </c>
      <c r="K417" s="3">
        <f>VLOOKUP($B417,'SUBMERSED HABITATS'!$B$127:$I$235,K$1,FALSE)</f>
        <v>0</v>
      </c>
      <c r="L417" s="3">
        <f>VLOOKUP($B417,'SUBMERSED HABITATS'!$B$127:$I$235,L$1,FALSE)</f>
        <v>0</v>
      </c>
    </row>
    <row r="418" spans="1:12" ht="15.75" customHeight="1">
      <c r="A418">
        <f t="shared" si="11"/>
        <v>42</v>
      </c>
      <c r="B418" t="str">
        <f>VLOOKUP(A418,ACTIVITIES!$B$2:$C$110,2,FALSE)</f>
        <v>Offshore cable abandonent</v>
      </c>
      <c r="C418" s="1">
        <v>6</v>
      </c>
      <c r="D418" s="1" t="str">
        <f>VLOOKUP(C418,HABITATS!$F$2:$G$13,2,FALSE)</f>
        <v>HABITATS COMPLEX 6</v>
      </c>
      <c r="E418" s="1" t="str">
        <f t="shared" si="10"/>
        <v>HABITATS COMPLEX 6Offshore cable abandonent</v>
      </c>
      <c r="F418" s="3">
        <f>VLOOKUP($B418,'HABITATS COMPLEX 6'!$B$127:$I$235,F$1,FALSE)</f>
        <v>0</v>
      </c>
      <c r="G418" s="3">
        <f>VLOOKUP($B418,'HABITATS COMPLEX 6'!$B$127:$I$235,G$1,FALSE)</f>
        <v>0</v>
      </c>
      <c r="H418" s="3">
        <f>VLOOKUP($B418,'HABITATS COMPLEX 6'!$B$127:$I$235,H$1,FALSE)</f>
        <v>0</v>
      </c>
      <c r="I418" s="3">
        <f>VLOOKUP($B418,'HABITATS COMPLEX 6'!$B$127:$I$235,I$1,FALSE)</f>
        <v>0</v>
      </c>
      <c r="J418" s="3">
        <f>VLOOKUP($B418,'HABITATS COMPLEX 6'!$B$127:$I$235,J$1,FALSE)</f>
        <v>0</v>
      </c>
      <c r="K418" s="3">
        <f>VLOOKUP($B418,'HABITATS COMPLEX 6'!$B$127:$I$235,K$1,FALSE)</f>
        <v>0</v>
      </c>
      <c r="L418" s="3" t="str">
        <f>VLOOKUP($B418,'HABITATS COMPLEX 6'!$B$127:$I$235,L$1,FALSE)</f>
        <v/>
      </c>
    </row>
    <row r="419" spans="1:12" ht="15.75" customHeight="1">
      <c r="A419">
        <f t="shared" si="11"/>
        <v>42</v>
      </c>
      <c r="B419" t="str">
        <f>VLOOKUP(A419,ACTIVITIES!$B$2:$C$110,2,FALSE)</f>
        <v>Offshore cable abandonent</v>
      </c>
      <c r="C419" s="1">
        <v>7</v>
      </c>
      <c r="D419" s="1" t="str">
        <f>VLOOKUP(C419,HABITATS!$F$2:$G$13,2,FALSE)</f>
        <v>HABITATS COMPLEX 7</v>
      </c>
      <c r="E419" s="1" t="str">
        <f t="shared" si="10"/>
        <v>HABITATS COMPLEX 7Offshore cable abandonent</v>
      </c>
      <c r="F419" s="3">
        <f>VLOOKUP($B419,'HABITATS COMPLEX 7'!$B$127:$I$235,F$1,FALSE)</f>
        <v>0</v>
      </c>
      <c r="G419" s="3">
        <f>VLOOKUP($B419,'HABITATS COMPLEX 7'!$B$127:$I$235,G$1,FALSE)</f>
        <v>0</v>
      </c>
      <c r="H419" s="3">
        <f>VLOOKUP($B419,'HABITATS COMPLEX 7'!$B$127:$I$235,H$1,FALSE)</f>
        <v>0</v>
      </c>
      <c r="I419" s="3">
        <f>VLOOKUP($B419,'HABITATS COMPLEX 7'!$B$127:$I$235,I$1,FALSE)</f>
        <v>0</v>
      </c>
      <c r="J419" s="3">
        <f>VLOOKUP($B419,'HABITATS COMPLEX 7'!$B$127:$I$235,J$1,FALSE)</f>
        <v>0</v>
      </c>
      <c r="K419" s="3">
        <f>VLOOKUP($B419,'HABITATS COMPLEX 7'!$B$127:$I$235,K$1,FALSE)</f>
        <v>0</v>
      </c>
      <c r="L419" s="3" t="str">
        <f>VLOOKUP($B419,'HABITATS COMPLEX 7'!$B$127:$I$235,L$1,FALSE)</f>
        <v/>
      </c>
    </row>
    <row r="420" spans="1:12" ht="15.75" customHeight="1">
      <c r="A420">
        <f t="shared" si="11"/>
        <v>42</v>
      </c>
      <c r="B420" t="str">
        <f>VLOOKUP(A420,ACTIVITIES!$B$2:$C$110,2,FALSE)</f>
        <v>Offshore cable abandonent</v>
      </c>
      <c r="C420" s="1">
        <v>8</v>
      </c>
      <c r="D420" s="1" t="str">
        <f>VLOOKUP(C420,HABITATS!$F$2:$G$13,2,FALSE)</f>
        <v>HABITATS COMPLEX 8</v>
      </c>
      <c r="E420" s="1" t="str">
        <f t="shared" si="10"/>
        <v>HABITATS COMPLEX 8Offshore cable abandonent</v>
      </c>
      <c r="F420" s="3">
        <f>VLOOKUP($B420,'HABITATS COMPLEX 8'!$B$127:$I$235,F$1,FALSE)</f>
        <v>0</v>
      </c>
      <c r="G420" s="3">
        <f>VLOOKUP($B420,'HABITATS COMPLEX 8'!$B$127:$I$235,G$1,FALSE)</f>
        <v>0</v>
      </c>
      <c r="H420" s="3">
        <f>VLOOKUP($B420,'HABITATS COMPLEX 8'!$B$127:$I$235,H$1,FALSE)</f>
        <v>0</v>
      </c>
      <c r="I420" s="3">
        <f>VLOOKUP($B420,'HABITATS COMPLEX 8'!$B$127:$I$235,I$1,FALSE)</f>
        <v>0</v>
      </c>
      <c r="J420" s="3">
        <f>VLOOKUP($B420,'HABITATS COMPLEX 8'!$B$127:$I$235,J$1,FALSE)</f>
        <v>0</v>
      </c>
      <c r="K420" s="3">
        <f>VLOOKUP($B420,'HABITATS COMPLEX 8'!$B$127:$I$235,K$1,FALSE)</f>
        <v>0</v>
      </c>
      <c r="L420" s="3" t="str">
        <f>VLOOKUP($B420,'HABITATS COMPLEX 8'!$B$127:$I$235,L$1,FALSE)</f>
        <v/>
      </c>
    </row>
    <row r="421" spans="1:12" ht="15.75" customHeight="1">
      <c r="A421">
        <f t="shared" si="11"/>
        <v>42</v>
      </c>
      <c r="B421" t="str">
        <f>VLOOKUP(A421,ACTIVITIES!$B$2:$C$110,2,FALSE)</f>
        <v>Offshore cable abandonent</v>
      </c>
      <c r="C421" s="1">
        <v>9</v>
      </c>
      <c r="D421" s="1" t="str">
        <f>VLOOKUP(C421,HABITATS!$F$2:$G$13,2,FALSE)</f>
        <v>HABITATS COMPLEX 9</v>
      </c>
      <c r="E421" s="1" t="str">
        <f t="shared" si="10"/>
        <v>HABITATS COMPLEX 9Offshore cable abandonent</v>
      </c>
      <c r="F421" s="3">
        <f>VLOOKUP($B421,'HABITATS COMPLEX 9'!$B$127:$I$235,F$1,FALSE)</f>
        <v>0</v>
      </c>
      <c r="G421" s="3">
        <f>VLOOKUP($B421,'HABITATS COMPLEX 9'!$B$127:$I$235,G$1,FALSE)</f>
        <v>0</v>
      </c>
      <c r="H421" s="3">
        <f>VLOOKUP($B421,'HABITATS COMPLEX 9'!$B$127:$I$235,H$1,FALSE)</f>
        <v>0</v>
      </c>
      <c r="I421" s="3">
        <f>VLOOKUP($B421,'HABITATS COMPLEX 9'!$B$127:$I$235,I$1,FALSE)</f>
        <v>0</v>
      </c>
      <c r="J421" s="3">
        <f>VLOOKUP($B421,'HABITATS COMPLEX 9'!$B$127:$I$235,J$1,FALSE)</f>
        <v>0</v>
      </c>
      <c r="K421" s="3">
        <f>VLOOKUP($B421,'HABITATS COMPLEX 9'!$B$127:$I$235,K$1,FALSE)</f>
        <v>0</v>
      </c>
      <c r="L421" s="3" t="str">
        <f>VLOOKUP($B421,'HABITATS COMPLEX 9'!$B$127:$I$235,L$1,FALSE)</f>
        <v/>
      </c>
    </row>
    <row r="422" spans="1:12" ht="15.75" customHeight="1">
      <c r="A422">
        <f t="shared" si="11"/>
        <v>42</v>
      </c>
      <c r="B422" t="str">
        <f>VLOOKUP(A422,ACTIVITIES!$B$2:$C$110,2,FALSE)</f>
        <v>Offshore cable abandonent</v>
      </c>
      <c r="C422" s="1">
        <v>10</v>
      </c>
      <c r="D422" s="1" t="str">
        <f>VLOOKUP(C422,HABITATS!$F$2:$G$13,2,FALSE)</f>
        <v>HABITATS COMPLEX 10</v>
      </c>
      <c r="E422" s="1" t="str">
        <f t="shared" si="10"/>
        <v>HABITATS COMPLEX 10Offshore cable abandonent</v>
      </c>
      <c r="F422" s="3">
        <f>VLOOKUP($B422,'HABITATS COMPLEX 10'!$B$127:$I$235,F$1,FALSE)</f>
        <v>0</v>
      </c>
      <c r="G422" s="3">
        <f>VLOOKUP($B422,'HABITATS COMPLEX 10'!$B$127:$I$235,G$1,FALSE)</f>
        <v>0</v>
      </c>
      <c r="H422" s="3">
        <f>VLOOKUP($B422,'HABITATS COMPLEX 10'!$B$127:$I$235,H$1,FALSE)</f>
        <v>0</v>
      </c>
      <c r="I422" s="3">
        <f>VLOOKUP($B422,'HABITATS COMPLEX 10'!$B$127:$I$235,I$1,FALSE)</f>
        <v>0</v>
      </c>
      <c r="J422" s="3">
        <f>VLOOKUP($B422,'HABITATS COMPLEX 10'!$B$127:$I$235,J$1,FALSE)</f>
        <v>0</v>
      </c>
      <c r="K422" s="3">
        <f>VLOOKUP($B422,'HABITATS COMPLEX 10'!$B$127:$I$235,K$1,FALSE)</f>
        <v>0</v>
      </c>
      <c r="L422" s="3" t="str">
        <f>VLOOKUP($B422,'HABITATS COMPLEX 10'!$B$127:$I$235,L$1,FALSE)</f>
        <v/>
      </c>
    </row>
    <row r="423" spans="1:12" ht="15.75" customHeight="1">
      <c r="A423">
        <f t="shared" si="11"/>
        <v>43</v>
      </c>
      <c r="B423" t="str">
        <f>VLOOKUP(A423,ACTIVITIES!$B$2:$C$110,2,FALSE)</f>
        <v>Demobilization</v>
      </c>
      <c r="C423" s="1">
        <v>1</v>
      </c>
      <c r="D423" s="1" t="str">
        <f>VLOOKUP(C423,HABITATS!$F$2:$G$13,2,FALSE)</f>
        <v>Coastal Uplands</v>
      </c>
      <c r="E423" s="1" t="str">
        <f t="shared" si="10"/>
        <v>Coastal UplandsDemobilization</v>
      </c>
      <c r="F423" s="3">
        <f>VLOOKUP($B423,'COASTAL UPLANDS'!$B$127:$I$235,F$1,FALSE)</f>
        <v>1</v>
      </c>
      <c r="G423" s="3">
        <f>VLOOKUP($B423,'COASTAL UPLANDS'!$B$127:$I$235,G$1,FALSE)</f>
        <v>1</v>
      </c>
      <c r="H423" s="3">
        <f>VLOOKUP($B423,'COASTAL UPLANDS'!$B$127:$I$235,H$1,FALSE)</f>
        <v>1</v>
      </c>
      <c r="I423" s="3">
        <f>VLOOKUP($B423,'COASTAL UPLANDS'!$B$127:$I$235,I$1,FALSE)</f>
        <v>1</v>
      </c>
      <c r="J423" s="3">
        <f>VLOOKUP($B423,'COASTAL UPLANDS'!$B$127:$I$235,J$1,FALSE)</f>
        <v>1</v>
      </c>
      <c r="K423" s="3">
        <f>VLOOKUP($B423,'COASTAL UPLANDS'!$B$127:$I$235,K$1,FALSE)</f>
        <v>1</v>
      </c>
      <c r="L423" s="3">
        <f>VLOOKUP($B423,'COASTAL UPLANDS'!$B$127:$I$235,L$1,FALSE)</f>
        <v>1</v>
      </c>
    </row>
    <row r="424" spans="1:12" ht="15.75" customHeight="1">
      <c r="A424">
        <f t="shared" si="11"/>
        <v>43</v>
      </c>
      <c r="B424" t="str">
        <f>VLOOKUP(A424,ACTIVITIES!$B$2:$C$110,2,FALSE)</f>
        <v>Demobilization</v>
      </c>
      <c r="C424" s="1">
        <v>2</v>
      </c>
      <c r="D424" s="1" t="str">
        <f>VLOOKUP(C424,HABITATS!$F$2:$G$13,2,FALSE)</f>
        <v>Beaches &amp; Dunes</v>
      </c>
      <c r="E424" s="1" t="str">
        <f t="shared" si="10"/>
        <v>Beaches &amp; DunesDemobilization</v>
      </c>
      <c r="F424" s="3">
        <f>VLOOKUP($B424,'BEACHES &amp; DUNES'!$B$127:$I$235,F$1,FALSE)</f>
        <v>2</v>
      </c>
      <c r="G424" s="3">
        <f>VLOOKUP($B424,'BEACHES &amp; DUNES'!$B$127:$I$235,G$1,FALSE)</f>
        <v>2</v>
      </c>
      <c r="H424" s="3">
        <f>VLOOKUP($B424,'BEACHES &amp; DUNES'!$B$127:$I$235,H$1,FALSE)</f>
        <v>2</v>
      </c>
      <c r="I424" s="3">
        <f>VLOOKUP($B424,'BEACHES &amp; DUNES'!$B$127:$I$235,I$1,FALSE)</f>
        <v>2</v>
      </c>
      <c r="J424" s="3">
        <f>VLOOKUP($B424,'BEACHES &amp; DUNES'!$B$127:$I$235,J$1,FALSE)</f>
        <v>2</v>
      </c>
      <c r="K424" s="3">
        <f>VLOOKUP($B424,'BEACHES &amp; DUNES'!$B$127:$I$235,K$1,FALSE)</f>
        <v>2</v>
      </c>
      <c r="L424" s="3">
        <f>VLOOKUP($B424,'BEACHES &amp; DUNES'!$B$127:$I$235,L$1,FALSE)</f>
        <v>2</v>
      </c>
    </row>
    <row r="425" spans="1:12" ht="15.75" customHeight="1">
      <c r="A425">
        <f t="shared" si="11"/>
        <v>43</v>
      </c>
      <c r="B425" t="str">
        <f>VLOOKUP(A425,ACTIVITIES!$B$2:$C$110,2,FALSE)</f>
        <v>Demobilization</v>
      </c>
      <c r="C425" s="1">
        <v>3</v>
      </c>
      <c r="D425" s="1" t="str">
        <f>VLOOKUP(C425,HABITATS!$F$2:$G$13,2,FALSE)</f>
        <v>Tidal flats &amp; Rocky Intertidal</v>
      </c>
      <c r="E425" s="1" t="str">
        <f t="shared" si="10"/>
        <v>Tidal flats &amp; Rocky IntertidalDemobilization</v>
      </c>
      <c r="F425" s="3">
        <f>VLOOKUP($B425,'TIDAL FLATS &amp; ROCKY INTERTIDAL'!$B$127:$I$235,F$1,FALSE)</f>
        <v>1</v>
      </c>
      <c r="G425" s="3">
        <f>VLOOKUP($B425,'TIDAL FLATS &amp; ROCKY INTERTIDAL'!$B$127:$I$235,G$1,FALSE)</f>
        <v>1</v>
      </c>
      <c r="H425" s="3">
        <f>VLOOKUP($B425,'TIDAL FLATS &amp; ROCKY INTERTIDAL'!$B$127:$I$235,H$1,FALSE)</f>
        <v>0</v>
      </c>
      <c r="I425" s="3">
        <f>VLOOKUP($B425,'TIDAL FLATS &amp; ROCKY INTERTIDAL'!$B$127:$I$235,I$1,FALSE)</f>
        <v>0</v>
      </c>
      <c r="J425" s="3">
        <f>VLOOKUP($B425,'TIDAL FLATS &amp; ROCKY INTERTIDAL'!$B$127:$I$235,J$1,FALSE)</f>
        <v>0</v>
      </c>
      <c r="K425" s="3">
        <f>VLOOKUP($B425,'TIDAL FLATS &amp; ROCKY INTERTIDAL'!$B$127:$I$235,K$1,FALSE)</f>
        <v>0</v>
      </c>
      <c r="L425" s="3">
        <f>VLOOKUP($B425,'TIDAL FLATS &amp; ROCKY INTERTIDAL'!$B$127:$I$235,L$1,FALSE)</f>
        <v>1</v>
      </c>
    </row>
    <row r="426" spans="1:12" ht="15.75" customHeight="1">
      <c r="A426">
        <f t="shared" si="11"/>
        <v>43</v>
      </c>
      <c r="B426" t="str">
        <f>VLOOKUP(A426,ACTIVITIES!$B$2:$C$110,2,FALSE)</f>
        <v>Demobilization</v>
      </c>
      <c r="C426" s="1">
        <v>4</v>
      </c>
      <c r="D426" s="1" t="str">
        <f>VLOOKUP(C426,HABITATS!$F$2:$G$13,2,FALSE)</f>
        <v>Marshes</v>
      </c>
      <c r="E426" s="1" t="str">
        <f t="shared" si="10"/>
        <v>MarshesDemobilization</v>
      </c>
      <c r="F426" s="3">
        <f>VLOOKUP($B426,MARSHES!$B$127:$I$235,F$1,FALSE)</f>
        <v>1</v>
      </c>
      <c r="G426" s="3">
        <f>VLOOKUP($B426,MARSHES!$B$127:$I$235,G$1,FALSE)</f>
        <v>1</v>
      </c>
      <c r="H426" s="3">
        <f>VLOOKUP($B426,MARSHES!$B$127:$I$235,H$1,FALSE)</f>
        <v>1</v>
      </c>
      <c r="I426" s="3">
        <f>VLOOKUP($B426,MARSHES!$B$127:$I$235,I$1,FALSE)</f>
        <v>1</v>
      </c>
      <c r="J426" s="3">
        <f>VLOOKUP($B426,MARSHES!$B$127:$I$235,J$1,FALSE)</f>
        <v>0</v>
      </c>
      <c r="K426" s="3">
        <f>VLOOKUP($B426,MARSHES!$B$127:$I$235,K$1,FALSE)</f>
        <v>0</v>
      </c>
      <c r="L426" s="3">
        <f>VLOOKUP($B426,MARSHES!$B$127:$I$235,L$1,FALSE)</f>
        <v>1</v>
      </c>
    </row>
    <row r="427" spans="1:12" ht="15.75" customHeight="1">
      <c r="A427">
        <f t="shared" si="11"/>
        <v>43</v>
      </c>
      <c r="B427" t="str">
        <f>VLOOKUP(A427,ACTIVITIES!$B$2:$C$110,2,FALSE)</f>
        <v>Demobilization</v>
      </c>
      <c r="C427" s="1">
        <v>5</v>
      </c>
      <c r="D427" s="1" t="str">
        <f>VLOOKUP(C427,HABITATS!$F$2:$G$13,2,FALSE)</f>
        <v>Submersed Habitats</v>
      </c>
      <c r="E427" s="1" t="str">
        <f t="shared" si="10"/>
        <v>Submersed HabitatsDemobilization</v>
      </c>
      <c r="F427" s="3">
        <f>VLOOKUP($B427,'SUBMERSED HABITATS'!$B$127:$I$235,F$1,FALSE)</f>
        <v>1</v>
      </c>
      <c r="G427" s="3">
        <f>VLOOKUP($B427,'SUBMERSED HABITATS'!$B$127:$I$235,G$1,FALSE)</f>
        <v>1</v>
      </c>
      <c r="H427" s="3">
        <f>VLOOKUP($B427,'SUBMERSED HABITATS'!$B$127:$I$235,H$1,FALSE)</f>
        <v>0</v>
      </c>
      <c r="I427" s="3">
        <f>VLOOKUP($B427,'SUBMERSED HABITATS'!$B$127:$I$235,I$1,FALSE)</f>
        <v>0</v>
      </c>
      <c r="J427" s="3">
        <f>VLOOKUP($B427,'SUBMERSED HABITATS'!$B$127:$I$235,J$1,FALSE)</f>
        <v>0</v>
      </c>
      <c r="K427" s="3">
        <f>VLOOKUP($B427,'SUBMERSED HABITATS'!$B$127:$I$235,K$1,FALSE)</f>
        <v>1</v>
      </c>
      <c r="L427" s="3">
        <f>VLOOKUP($B427,'SUBMERSED HABITATS'!$B$127:$I$235,L$1,FALSE)</f>
        <v>1</v>
      </c>
    </row>
    <row r="428" spans="1:12" ht="15.75" customHeight="1">
      <c r="A428">
        <f t="shared" si="11"/>
        <v>43</v>
      </c>
      <c r="B428" t="str">
        <f>VLOOKUP(A428,ACTIVITIES!$B$2:$C$110,2,FALSE)</f>
        <v>Demobilization</v>
      </c>
      <c r="C428" s="1">
        <v>6</v>
      </c>
      <c r="D428" s="1" t="str">
        <f>VLOOKUP(C428,HABITATS!$F$2:$G$13,2,FALSE)</f>
        <v>HABITATS COMPLEX 6</v>
      </c>
      <c r="E428" s="1" t="str">
        <f t="shared" si="10"/>
        <v>HABITATS COMPLEX 6Demobilization</v>
      </c>
      <c r="F428" s="3">
        <f>VLOOKUP($B428,'HABITATS COMPLEX 6'!$B$127:$I$235,F$1,FALSE)</f>
        <v>0</v>
      </c>
      <c r="G428" s="3">
        <f>VLOOKUP($B428,'HABITATS COMPLEX 6'!$B$127:$I$235,G$1,FALSE)</f>
        <v>0</v>
      </c>
      <c r="H428" s="3">
        <f>VLOOKUP($B428,'HABITATS COMPLEX 6'!$B$127:$I$235,H$1,FALSE)</f>
        <v>0</v>
      </c>
      <c r="I428" s="3">
        <f>VLOOKUP($B428,'HABITATS COMPLEX 6'!$B$127:$I$235,I$1,FALSE)</f>
        <v>0</v>
      </c>
      <c r="J428" s="3">
        <f>VLOOKUP($B428,'HABITATS COMPLEX 6'!$B$127:$I$235,J$1,FALSE)</f>
        <v>0</v>
      </c>
      <c r="K428" s="3">
        <f>VLOOKUP($B428,'HABITATS COMPLEX 6'!$B$127:$I$235,K$1,FALSE)</f>
        <v>0</v>
      </c>
      <c r="L428" s="3" t="str">
        <f>VLOOKUP($B428,'HABITATS COMPLEX 6'!$B$127:$I$235,L$1,FALSE)</f>
        <v/>
      </c>
    </row>
    <row r="429" spans="1:12" ht="15.75" customHeight="1">
      <c r="A429">
        <f t="shared" si="11"/>
        <v>43</v>
      </c>
      <c r="B429" t="str">
        <f>VLOOKUP(A429,ACTIVITIES!$B$2:$C$110,2,FALSE)</f>
        <v>Demobilization</v>
      </c>
      <c r="C429" s="1">
        <v>7</v>
      </c>
      <c r="D429" s="1" t="str">
        <f>VLOOKUP(C429,HABITATS!$F$2:$G$13,2,FALSE)</f>
        <v>HABITATS COMPLEX 7</v>
      </c>
      <c r="E429" s="1" t="str">
        <f t="shared" si="10"/>
        <v>HABITATS COMPLEX 7Demobilization</v>
      </c>
      <c r="F429" s="3">
        <f>VLOOKUP($B429,'HABITATS COMPLEX 7'!$B$127:$I$235,F$1,FALSE)</f>
        <v>0</v>
      </c>
      <c r="G429" s="3">
        <f>VLOOKUP($B429,'HABITATS COMPLEX 7'!$B$127:$I$235,G$1,FALSE)</f>
        <v>0</v>
      </c>
      <c r="H429" s="3">
        <f>VLOOKUP($B429,'HABITATS COMPLEX 7'!$B$127:$I$235,H$1,FALSE)</f>
        <v>0</v>
      </c>
      <c r="I429" s="3">
        <f>VLOOKUP($B429,'HABITATS COMPLEX 7'!$B$127:$I$235,I$1,FALSE)</f>
        <v>0</v>
      </c>
      <c r="J429" s="3">
        <f>VLOOKUP($B429,'HABITATS COMPLEX 7'!$B$127:$I$235,J$1,FALSE)</f>
        <v>0</v>
      </c>
      <c r="K429" s="3">
        <f>VLOOKUP($B429,'HABITATS COMPLEX 7'!$B$127:$I$235,K$1,FALSE)</f>
        <v>0</v>
      </c>
      <c r="L429" s="3" t="str">
        <f>VLOOKUP($B429,'HABITATS COMPLEX 7'!$B$127:$I$235,L$1,FALSE)</f>
        <v/>
      </c>
    </row>
    <row r="430" spans="1:12" ht="15.75" customHeight="1">
      <c r="A430">
        <f t="shared" si="11"/>
        <v>43</v>
      </c>
      <c r="B430" t="str">
        <f>VLOOKUP(A430,ACTIVITIES!$B$2:$C$110,2,FALSE)</f>
        <v>Demobilization</v>
      </c>
      <c r="C430" s="1">
        <v>8</v>
      </c>
      <c r="D430" s="1" t="str">
        <f>VLOOKUP(C430,HABITATS!$F$2:$G$13,2,FALSE)</f>
        <v>HABITATS COMPLEX 8</v>
      </c>
      <c r="E430" s="1" t="str">
        <f t="shared" si="10"/>
        <v>HABITATS COMPLEX 8Demobilization</v>
      </c>
      <c r="F430" s="3">
        <f>VLOOKUP($B430,'HABITATS COMPLEX 8'!$B$127:$I$235,F$1,FALSE)</f>
        <v>0</v>
      </c>
      <c r="G430" s="3">
        <f>VLOOKUP($B430,'HABITATS COMPLEX 8'!$B$127:$I$235,G$1,FALSE)</f>
        <v>0</v>
      </c>
      <c r="H430" s="3">
        <f>VLOOKUP($B430,'HABITATS COMPLEX 8'!$B$127:$I$235,H$1,FALSE)</f>
        <v>0</v>
      </c>
      <c r="I430" s="3">
        <f>VLOOKUP($B430,'HABITATS COMPLEX 8'!$B$127:$I$235,I$1,FALSE)</f>
        <v>0</v>
      </c>
      <c r="J430" s="3">
        <f>VLOOKUP($B430,'HABITATS COMPLEX 8'!$B$127:$I$235,J$1,FALSE)</f>
        <v>0</v>
      </c>
      <c r="K430" s="3">
        <f>VLOOKUP($B430,'HABITATS COMPLEX 8'!$B$127:$I$235,K$1,FALSE)</f>
        <v>0</v>
      </c>
      <c r="L430" s="3" t="str">
        <f>VLOOKUP($B430,'HABITATS COMPLEX 8'!$B$127:$I$235,L$1,FALSE)</f>
        <v/>
      </c>
    </row>
    <row r="431" spans="1:12" ht="15.75" customHeight="1">
      <c r="A431">
        <f t="shared" si="11"/>
        <v>43</v>
      </c>
      <c r="B431" t="str">
        <f>VLOOKUP(A431,ACTIVITIES!$B$2:$C$110,2,FALSE)</f>
        <v>Demobilization</v>
      </c>
      <c r="C431" s="1">
        <v>9</v>
      </c>
      <c r="D431" s="1" t="str">
        <f>VLOOKUP(C431,HABITATS!$F$2:$G$13,2,FALSE)</f>
        <v>HABITATS COMPLEX 9</v>
      </c>
      <c r="E431" s="1" t="str">
        <f t="shared" si="10"/>
        <v>HABITATS COMPLEX 9Demobilization</v>
      </c>
      <c r="F431" s="3">
        <f>VLOOKUP($B431,'HABITATS COMPLEX 9'!$B$127:$I$235,F$1,FALSE)</f>
        <v>0</v>
      </c>
      <c r="G431" s="3">
        <f>VLOOKUP($B431,'HABITATS COMPLEX 9'!$B$127:$I$235,G$1,FALSE)</f>
        <v>0</v>
      </c>
      <c r="H431" s="3">
        <f>VLOOKUP($B431,'HABITATS COMPLEX 9'!$B$127:$I$235,H$1,FALSE)</f>
        <v>0</v>
      </c>
      <c r="I431" s="3">
        <f>VLOOKUP($B431,'HABITATS COMPLEX 9'!$B$127:$I$235,I$1,FALSE)</f>
        <v>0</v>
      </c>
      <c r="J431" s="3">
        <f>VLOOKUP($B431,'HABITATS COMPLEX 9'!$B$127:$I$235,J$1,FALSE)</f>
        <v>0</v>
      </c>
      <c r="K431" s="3">
        <f>VLOOKUP($B431,'HABITATS COMPLEX 9'!$B$127:$I$235,K$1,FALSE)</f>
        <v>0</v>
      </c>
      <c r="L431" s="3" t="str">
        <f>VLOOKUP($B431,'HABITATS COMPLEX 9'!$B$127:$I$235,L$1,FALSE)</f>
        <v/>
      </c>
    </row>
    <row r="432" spans="1:12" ht="15.75" customHeight="1">
      <c r="A432">
        <f t="shared" si="11"/>
        <v>43</v>
      </c>
      <c r="B432" t="str">
        <f>VLOOKUP(A432,ACTIVITIES!$B$2:$C$110,2,FALSE)</f>
        <v>Demobilization</v>
      </c>
      <c r="C432" s="1">
        <v>10</v>
      </c>
      <c r="D432" s="1" t="str">
        <f>VLOOKUP(C432,HABITATS!$F$2:$G$13,2,FALSE)</f>
        <v>HABITATS COMPLEX 10</v>
      </c>
      <c r="E432" s="1" t="str">
        <f t="shared" si="10"/>
        <v>HABITATS COMPLEX 10Demobilization</v>
      </c>
      <c r="F432" s="3">
        <f>VLOOKUP($B432,'HABITATS COMPLEX 10'!$B$127:$I$235,F$1,FALSE)</f>
        <v>0</v>
      </c>
      <c r="G432" s="3">
        <f>VLOOKUP($B432,'HABITATS COMPLEX 10'!$B$127:$I$235,G$1,FALSE)</f>
        <v>0</v>
      </c>
      <c r="H432" s="3">
        <f>VLOOKUP($B432,'HABITATS COMPLEX 10'!$B$127:$I$235,H$1,FALSE)</f>
        <v>0</v>
      </c>
      <c r="I432" s="3">
        <f>VLOOKUP($B432,'HABITATS COMPLEX 10'!$B$127:$I$235,I$1,FALSE)</f>
        <v>0</v>
      </c>
      <c r="J432" s="3">
        <f>VLOOKUP($B432,'HABITATS COMPLEX 10'!$B$127:$I$235,J$1,FALSE)</f>
        <v>0</v>
      </c>
      <c r="K432" s="3">
        <f>VLOOKUP($B432,'HABITATS COMPLEX 10'!$B$127:$I$235,K$1,FALSE)</f>
        <v>0</v>
      </c>
      <c r="L432" s="3" t="str">
        <f>VLOOKUP($B432,'HABITATS COMPLEX 10'!$B$127:$I$235,L$1,FALSE)</f>
        <v/>
      </c>
    </row>
    <row r="433" spans="1:12" ht="15.75" customHeight="1">
      <c r="A433">
        <f t="shared" si="11"/>
        <v>44</v>
      </c>
      <c r="B433" t="str">
        <f>VLOOKUP(A433,ACTIVITIES!$B$2:$C$110,2,FALSE)</f>
        <v>DECOMMISSIONING 44</v>
      </c>
      <c r="C433" s="1">
        <v>1</v>
      </c>
      <c r="D433" s="1" t="str">
        <f>VLOOKUP(C433,HABITATS!$F$2:$G$13,2,FALSE)</f>
        <v>Coastal Uplands</v>
      </c>
      <c r="E433" s="1" t="str">
        <f t="shared" si="10"/>
        <v>Coastal UplandsDECOMMISSIONING 44</v>
      </c>
      <c r="F433" s="3">
        <f>VLOOKUP($B433,'COASTAL UPLANDS'!$B$127:$I$235,F$1,FALSE)</f>
        <v>0</v>
      </c>
      <c r="G433" s="3">
        <f>VLOOKUP($B433,'COASTAL UPLANDS'!$B$127:$I$235,G$1,FALSE)</f>
        <v>0</v>
      </c>
      <c r="H433" s="3">
        <f>VLOOKUP($B433,'COASTAL UPLANDS'!$B$127:$I$235,H$1,FALSE)</f>
        <v>0</v>
      </c>
      <c r="I433" s="3">
        <f>VLOOKUP($B433,'COASTAL UPLANDS'!$B$127:$I$235,I$1,FALSE)</f>
        <v>0</v>
      </c>
      <c r="J433" s="3">
        <f>VLOOKUP($B433,'COASTAL UPLANDS'!$B$127:$I$235,J$1,FALSE)</f>
        <v>0</v>
      </c>
      <c r="K433" s="3">
        <f>VLOOKUP($B433,'COASTAL UPLANDS'!$B$127:$I$235,K$1,FALSE)</f>
        <v>0</v>
      </c>
      <c r="L433" s="3" t="str">
        <f>VLOOKUP($B433,'COASTAL UPLANDS'!$B$127:$I$235,L$1,FALSE)</f>
        <v/>
      </c>
    </row>
    <row r="434" spans="1:12" ht="15.75" customHeight="1">
      <c r="A434">
        <f t="shared" si="11"/>
        <v>44</v>
      </c>
      <c r="B434" t="str">
        <f>VLOOKUP(A434,ACTIVITIES!$B$2:$C$110,2,FALSE)</f>
        <v>DECOMMISSIONING 44</v>
      </c>
      <c r="C434" s="1">
        <v>2</v>
      </c>
      <c r="D434" s="1" t="str">
        <f>VLOOKUP(C434,HABITATS!$F$2:$G$13,2,FALSE)</f>
        <v>Beaches &amp; Dunes</v>
      </c>
      <c r="E434" s="1" t="str">
        <f t="shared" si="10"/>
        <v>Beaches &amp; DunesDECOMMISSIONING 44</v>
      </c>
      <c r="F434" s="3">
        <f>VLOOKUP($B434,'BEACHES &amp; DUNES'!$B$127:$I$235,F$1,FALSE)</f>
        <v>0</v>
      </c>
      <c r="G434" s="3">
        <f>VLOOKUP($B434,'BEACHES &amp; DUNES'!$B$127:$I$235,G$1,FALSE)</f>
        <v>0</v>
      </c>
      <c r="H434" s="3">
        <f>VLOOKUP($B434,'BEACHES &amp; DUNES'!$B$127:$I$235,H$1,FALSE)</f>
        <v>0</v>
      </c>
      <c r="I434" s="3">
        <f>VLOOKUP($B434,'BEACHES &amp; DUNES'!$B$127:$I$235,I$1,FALSE)</f>
        <v>0</v>
      </c>
      <c r="J434" s="3">
        <f>VLOOKUP($B434,'BEACHES &amp; DUNES'!$B$127:$I$235,J$1,FALSE)</f>
        <v>0</v>
      </c>
      <c r="K434" s="3">
        <f>VLOOKUP($B434,'BEACHES &amp; DUNES'!$B$127:$I$235,K$1,FALSE)</f>
        <v>0</v>
      </c>
      <c r="L434" s="3" t="str">
        <f>VLOOKUP($B434,'BEACHES &amp; DUNES'!$B$127:$I$235,L$1,FALSE)</f>
        <v/>
      </c>
    </row>
    <row r="435" spans="1:12" ht="15.75" customHeight="1">
      <c r="A435">
        <f t="shared" si="11"/>
        <v>44</v>
      </c>
      <c r="B435" t="str">
        <f>VLOOKUP(A435,ACTIVITIES!$B$2:$C$110,2,FALSE)</f>
        <v>DECOMMISSIONING 44</v>
      </c>
      <c r="C435" s="1">
        <v>3</v>
      </c>
      <c r="D435" s="1" t="str">
        <f>VLOOKUP(C435,HABITATS!$F$2:$G$13,2,FALSE)</f>
        <v>Tidal flats &amp; Rocky Intertidal</v>
      </c>
      <c r="E435" s="1" t="str">
        <f t="shared" si="10"/>
        <v>Tidal flats &amp; Rocky IntertidalDECOMMISSIONING 44</v>
      </c>
      <c r="F435" s="3">
        <f>VLOOKUP($B435,'TIDAL FLATS &amp; ROCKY INTERTIDAL'!$B$127:$I$235,F$1,FALSE)</f>
        <v>0</v>
      </c>
      <c r="G435" s="3">
        <f>VLOOKUP($B435,'TIDAL FLATS &amp; ROCKY INTERTIDAL'!$B$127:$I$235,G$1,FALSE)</f>
        <v>0</v>
      </c>
      <c r="H435" s="3">
        <f>VLOOKUP($B435,'TIDAL FLATS &amp; ROCKY INTERTIDAL'!$B$127:$I$235,H$1,FALSE)</f>
        <v>0</v>
      </c>
      <c r="I435" s="3">
        <f>VLOOKUP($B435,'TIDAL FLATS &amp; ROCKY INTERTIDAL'!$B$127:$I$235,I$1,FALSE)</f>
        <v>0</v>
      </c>
      <c r="J435" s="3">
        <f>VLOOKUP($B435,'TIDAL FLATS &amp; ROCKY INTERTIDAL'!$B$127:$I$235,J$1,FALSE)</f>
        <v>0</v>
      </c>
      <c r="K435" s="3">
        <f>VLOOKUP($B435,'TIDAL FLATS &amp; ROCKY INTERTIDAL'!$B$127:$I$235,K$1,FALSE)</f>
        <v>0</v>
      </c>
      <c r="L435" s="3" t="str">
        <f>VLOOKUP($B435,'TIDAL FLATS &amp; ROCKY INTERTIDAL'!$B$127:$I$235,L$1,FALSE)</f>
        <v/>
      </c>
    </row>
    <row r="436" spans="1:12" ht="15.75" customHeight="1">
      <c r="A436">
        <f t="shared" si="11"/>
        <v>44</v>
      </c>
      <c r="B436" t="str">
        <f>VLOOKUP(A436,ACTIVITIES!$B$2:$C$110,2,FALSE)</f>
        <v>DECOMMISSIONING 44</v>
      </c>
      <c r="C436" s="1">
        <v>4</v>
      </c>
      <c r="D436" s="1" t="str">
        <f>VLOOKUP(C436,HABITATS!$F$2:$G$13,2,FALSE)</f>
        <v>Marshes</v>
      </c>
      <c r="E436" s="1" t="str">
        <f t="shared" si="10"/>
        <v>MarshesDECOMMISSIONING 44</v>
      </c>
      <c r="F436" s="3">
        <f>VLOOKUP($B436,MARSHES!$B$127:$I$235,F$1,FALSE)</f>
        <v>0</v>
      </c>
      <c r="G436" s="3">
        <f>VLOOKUP($B436,MARSHES!$B$127:$I$235,G$1,FALSE)</f>
        <v>0</v>
      </c>
      <c r="H436" s="3">
        <f>VLOOKUP($B436,MARSHES!$B$127:$I$235,H$1,FALSE)</f>
        <v>0</v>
      </c>
      <c r="I436" s="3">
        <f>VLOOKUP($B436,MARSHES!$B$127:$I$235,I$1,FALSE)</f>
        <v>0</v>
      </c>
      <c r="J436" s="3">
        <f>VLOOKUP($B436,MARSHES!$B$127:$I$235,J$1,FALSE)</f>
        <v>0</v>
      </c>
      <c r="K436" s="3">
        <f>VLOOKUP($B436,MARSHES!$B$127:$I$235,K$1,FALSE)</f>
        <v>0</v>
      </c>
      <c r="L436" s="3" t="str">
        <f>VLOOKUP($B436,MARSHES!$B$127:$I$235,L$1,FALSE)</f>
        <v/>
      </c>
    </row>
    <row r="437" spans="1:12" ht="15.75" customHeight="1">
      <c r="A437">
        <f t="shared" si="11"/>
        <v>44</v>
      </c>
      <c r="B437" t="str">
        <f>VLOOKUP(A437,ACTIVITIES!$B$2:$C$110,2,FALSE)</f>
        <v>DECOMMISSIONING 44</v>
      </c>
      <c r="C437" s="1">
        <v>5</v>
      </c>
      <c r="D437" s="1" t="str">
        <f>VLOOKUP(C437,HABITATS!$F$2:$G$13,2,FALSE)</f>
        <v>Submersed Habitats</v>
      </c>
      <c r="E437" s="1" t="str">
        <f t="shared" ref="E437:E500" si="12">D437&amp;B437</f>
        <v>Submersed HabitatsDECOMMISSIONING 44</v>
      </c>
      <c r="F437" s="3">
        <f>VLOOKUP($B437,'SUBMERSED HABITATS'!$B$127:$I$235,F$1,FALSE)</f>
        <v>0</v>
      </c>
      <c r="G437" s="3">
        <f>VLOOKUP($B437,'SUBMERSED HABITATS'!$B$127:$I$235,G$1,FALSE)</f>
        <v>0</v>
      </c>
      <c r="H437" s="3">
        <f>VLOOKUP($B437,'SUBMERSED HABITATS'!$B$127:$I$235,H$1,FALSE)</f>
        <v>0</v>
      </c>
      <c r="I437" s="3">
        <f>VLOOKUP($B437,'SUBMERSED HABITATS'!$B$127:$I$235,I$1,FALSE)</f>
        <v>0</v>
      </c>
      <c r="J437" s="3">
        <f>VLOOKUP($B437,'SUBMERSED HABITATS'!$B$127:$I$235,J$1,FALSE)</f>
        <v>0</v>
      </c>
      <c r="K437" s="3">
        <f>VLOOKUP($B437,'SUBMERSED HABITATS'!$B$127:$I$235,K$1,FALSE)</f>
        <v>0</v>
      </c>
      <c r="L437" s="3" t="str">
        <f>VLOOKUP($B437,'SUBMERSED HABITATS'!$B$127:$I$235,L$1,FALSE)</f>
        <v/>
      </c>
    </row>
    <row r="438" spans="1:12" ht="15.75" customHeight="1">
      <c r="A438">
        <f t="shared" si="11"/>
        <v>44</v>
      </c>
      <c r="B438" t="str">
        <f>VLOOKUP(A438,ACTIVITIES!$B$2:$C$110,2,FALSE)</f>
        <v>DECOMMISSIONING 44</v>
      </c>
      <c r="C438" s="1">
        <v>6</v>
      </c>
      <c r="D438" s="1" t="str">
        <f>VLOOKUP(C438,HABITATS!$F$2:$G$13,2,FALSE)</f>
        <v>HABITATS COMPLEX 6</v>
      </c>
      <c r="E438" s="1" t="str">
        <f t="shared" si="12"/>
        <v>HABITATS COMPLEX 6DECOMMISSIONING 44</v>
      </c>
      <c r="F438" s="3">
        <f>VLOOKUP($B438,'HABITATS COMPLEX 6'!$B$127:$I$235,F$1,FALSE)</f>
        <v>0</v>
      </c>
      <c r="G438" s="3">
        <f>VLOOKUP($B438,'HABITATS COMPLEX 6'!$B$127:$I$235,G$1,FALSE)</f>
        <v>0</v>
      </c>
      <c r="H438" s="3">
        <f>VLOOKUP($B438,'HABITATS COMPLEX 6'!$B$127:$I$235,H$1,FALSE)</f>
        <v>0</v>
      </c>
      <c r="I438" s="3">
        <f>VLOOKUP($B438,'HABITATS COMPLEX 6'!$B$127:$I$235,I$1,FALSE)</f>
        <v>0</v>
      </c>
      <c r="J438" s="3">
        <f>VLOOKUP($B438,'HABITATS COMPLEX 6'!$B$127:$I$235,J$1,FALSE)</f>
        <v>0</v>
      </c>
      <c r="K438" s="3">
        <f>VLOOKUP($B438,'HABITATS COMPLEX 6'!$B$127:$I$235,K$1,FALSE)</f>
        <v>0</v>
      </c>
      <c r="L438" s="3" t="str">
        <f>VLOOKUP($B438,'HABITATS COMPLEX 6'!$B$127:$I$235,L$1,FALSE)</f>
        <v/>
      </c>
    </row>
    <row r="439" spans="1:12" ht="15.75" customHeight="1">
      <c r="A439">
        <f t="shared" si="11"/>
        <v>44</v>
      </c>
      <c r="B439" t="str">
        <f>VLOOKUP(A439,ACTIVITIES!$B$2:$C$110,2,FALSE)</f>
        <v>DECOMMISSIONING 44</v>
      </c>
      <c r="C439" s="1">
        <v>7</v>
      </c>
      <c r="D439" s="1" t="str">
        <f>VLOOKUP(C439,HABITATS!$F$2:$G$13,2,FALSE)</f>
        <v>HABITATS COMPLEX 7</v>
      </c>
      <c r="E439" s="1" t="str">
        <f t="shared" si="12"/>
        <v>HABITATS COMPLEX 7DECOMMISSIONING 44</v>
      </c>
      <c r="F439" s="3">
        <f>VLOOKUP($B439,'HABITATS COMPLEX 7'!$B$127:$I$235,F$1,FALSE)</f>
        <v>0</v>
      </c>
      <c r="G439" s="3">
        <f>VLOOKUP($B439,'HABITATS COMPLEX 7'!$B$127:$I$235,G$1,FALSE)</f>
        <v>0</v>
      </c>
      <c r="H439" s="3">
        <f>VLOOKUP($B439,'HABITATS COMPLEX 7'!$B$127:$I$235,H$1,FALSE)</f>
        <v>0</v>
      </c>
      <c r="I439" s="3">
        <f>VLOOKUP($B439,'HABITATS COMPLEX 7'!$B$127:$I$235,I$1,FALSE)</f>
        <v>0</v>
      </c>
      <c r="J439" s="3">
        <f>VLOOKUP($B439,'HABITATS COMPLEX 7'!$B$127:$I$235,J$1,FALSE)</f>
        <v>0</v>
      </c>
      <c r="K439" s="3">
        <f>VLOOKUP($B439,'HABITATS COMPLEX 7'!$B$127:$I$235,K$1,FALSE)</f>
        <v>0</v>
      </c>
      <c r="L439" s="3" t="str">
        <f>VLOOKUP($B439,'HABITATS COMPLEX 7'!$B$127:$I$235,L$1,FALSE)</f>
        <v/>
      </c>
    </row>
    <row r="440" spans="1:12" ht="15.75" customHeight="1">
      <c r="A440">
        <f t="shared" si="11"/>
        <v>44</v>
      </c>
      <c r="B440" t="str">
        <f>VLOOKUP(A440,ACTIVITIES!$B$2:$C$110,2,FALSE)</f>
        <v>DECOMMISSIONING 44</v>
      </c>
      <c r="C440" s="1">
        <v>8</v>
      </c>
      <c r="D440" s="1" t="str">
        <f>VLOOKUP(C440,HABITATS!$F$2:$G$13,2,FALSE)</f>
        <v>HABITATS COMPLEX 8</v>
      </c>
      <c r="E440" s="1" t="str">
        <f t="shared" si="12"/>
        <v>HABITATS COMPLEX 8DECOMMISSIONING 44</v>
      </c>
      <c r="F440" s="3">
        <f>VLOOKUP($B440,'HABITATS COMPLEX 8'!$B$127:$I$235,F$1,FALSE)</f>
        <v>0</v>
      </c>
      <c r="G440" s="3">
        <f>VLOOKUP($B440,'HABITATS COMPLEX 8'!$B$127:$I$235,G$1,FALSE)</f>
        <v>0</v>
      </c>
      <c r="H440" s="3">
        <f>VLOOKUP($B440,'HABITATS COMPLEX 8'!$B$127:$I$235,H$1,FALSE)</f>
        <v>0</v>
      </c>
      <c r="I440" s="3">
        <f>VLOOKUP($B440,'HABITATS COMPLEX 8'!$B$127:$I$235,I$1,FALSE)</f>
        <v>0</v>
      </c>
      <c r="J440" s="3">
        <f>VLOOKUP($B440,'HABITATS COMPLEX 8'!$B$127:$I$235,J$1,FALSE)</f>
        <v>0</v>
      </c>
      <c r="K440" s="3">
        <f>VLOOKUP($B440,'HABITATS COMPLEX 8'!$B$127:$I$235,K$1,FALSE)</f>
        <v>0</v>
      </c>
      <c r="L440" s="3" t="str">
        <f>VLOOKUP($B440,'HABITATS COMPLEX 8'!$B$127:$I$235,L$1,FALSE)</f>
        <v/>
      </c>
    </row>
    <row r="441" spans="1:12" ht="15.75" customHeight="1">
      <c r="A441">
        <f t="shared" si="11"/>
        <v>44</v>
      </c>
      <c r="B441" t="str">
        <f>VLOOKUP(A441,ACTIVITIES!$B$2:$C$110,2,FALSE)</f>
        <v>DECOMMISSIONING 44</v>
      </c>
      <c r="C441" s="1">
        <v>9</v>
      </c>
      <c r="D441" s="1" t="str">
        <f>VLOOKUP(C441,HABITATS!$F$2:$G$13,2,FALSE)</f>
        <v>HABITATS COMPLEX 9</v>
      </c>
      <c r="E441" s="1" t="str">
        <f t="shared" si="12"/>
        <v>HABITATS COMPLEX 9DECOMMISSIONING 44</v>
      </c>
      <c r="F441" s="3">
        <f>VLOOKUP($B441,'HABITATS COMPLEX 9'!$B$127:$I$235,F$1,FALSE)</f>
        <v>0</v>
      </c>
      <c r="G441" s="3">
        <f>VLOOKUP($B441,'HABITATS COMPLEX 9'!$B$127:$I$235,G$1,FALSE)</f>
        <v>0</v>
      </c>
      <c r="H441" s="3">
        <f>VLOOKUP($B441,'HABITATS COMPLEX 9'!$B$127:$I$235,H$1,FALSE)</f>
        <v>0</v>
      </c>
      <c r="I441" s="3">
        <f>VLOOKUP($B441,'HABITATS COMPLEX 9'!$B$127:$I$235,I$1,FALSE)</f>
        <v>0</v>
      </c>
      <c r="J441" s="3">
        <f>VLOOKUP($B441,'HABITATS COMPLEX 9'!$B$127:$I$235,J$1,FALSE)</f>
        <v>0</v>
      </c>
      <c r="K441" s="3">
        <f>VLOOKUP($B441,'HABITATS COMPLEX 9'!$B$127:$I$235,K$1,FALSE)</f>
        <v>0</v>
      </c>
      <c r="L441" s="3" t="str">
        <f>VLOOKUP($B441,'HABITATS COMPLEX 9'!$B$127:$I$235,L$1,FALSE)</f>
        <v/>
      </c>
    </row>
    <row r="442" spans="1:12" ht="15.75" customHeight="1">
      <c r="A442">
        <f t="shared" si="11"/>
        <v>44</v>
      </c>
      <c r="B442" t="str">
        <f>VLOOKUP(A442,ACTIVITIES!$B$2:$C$110,2,FALSE)</f>
        <v>DECOMMISSIONING 44</v>
      </c>
      <c r="C442" s="1">
        <v>10</v>
      </c>
      <c r="D442" s="1" t="str">
        <f>VLOOKUP(C442,HABITATS!$F$2:$G$13,2,FALSE)</f>
        <v>HABITATS COMPLEX 10</v>
      </c>
      <c r="E442" s="1" t="str">
        <f t="shared" si="12"/>
        <v>HABITATS COMPLEX 10DECOMMISSIONING 44</v>
      </c>
      <c r="F442" s="3">
        <f>VLOOKUP($B442,'HABITATS COMPLEX 10'!$B$127:$I$235,F$1,FALSE)</f>
        <v>0</v>
      </c>
      <c r="G442" s="3">
        <f>VLOOKUP($B442,'HABITATS COMPLEX 10'!$B$127:$I$235,G$1,FALSE)</f>
        <v>0</v>
      </c>
      <c r="H442" s="3">
        <f>VLOOKUP($B442,'HABITATS COMPLEX 10'!$B$127:$I$235,H$1,FALSE)</f>
        <v>0</v>
      </c>
      <c r="I442" s="3">
        <f>VLOOKUP($B442,'HABITATS COMPLEX 10'!$B$127:$I$235,I$1,FALSE)</f>
        <v>0</v>
      </c>
      <c r="J442" s="3">
        <f>VLOOKUP($B442,'HABITATS COMPLEX 10'!$B$127:$I$235,J$1,FALSE)</f>
        <v>0</v>
      </c>
      <c r="K442" s="3">
        <f>VLOOKUP($B442,'HABITATS COMPLEX 10'!$B$127:$I$235,K$1,FALSE)</f>
        <v>0</v>
      </c>
      <c r="L442" s="3" t="str">
        <f>VLOOKUP($B442,'HABITATS COMPLEX 10'!$B$127:$I$235,L$1,FALSE)</f>
        <v/>
      </c>
    </row>
    <row r="443" spans="1:12" ht="15.75" customHeight="1">
      <c r="A443">
        <f t="shared" si="11"/>
        <v>45</v>
      </c>
      <c r="B443" t="str">
        <f>VLOOKUP(A443,ACTIVITIES!$B$2:$C$110,2,FALSE)</f>
        <v>DECOMMISSIONING 45</v>
      </c>
      <c r="C443" s="1">
        <v>1</v>
      </c>
      <c r="D443" s="1" t="str">
        <f>VLOOKUP(C443,HABITATS!$F$2:$G$13,2,FALSE)</f>
        <v>Coastal Uplands</v>
      </c>
      <c r="E443" s="1" t="str">
        <f t="shared" si="12"/>
        <v>Coastal UplandsDECOMMISSIONING 45</v>
      </c>
      <c r="F443" s="3">
        <f>VLOOKUP($B443,'COASTAL UPLANDS'!$B$127:$I$235,F$1,FALSE)</f>
        <v>0</v>
      </c>
      <c r="G443" s="3">
        <f>VLOOKUP($B443,'COASTAL UPLANDS'!$B$127:$I$235,G$1,FALSE)</f>
        <v>0</v>
      </c>
      <c r="H443" s="3">
        <f>VLOOKUP($B443,'COASTAL UPLANDS'!$B$127:$I$235,H$1,FALSE)</f>
        <v>0</v>
      </c>
      <c r="I443" s="3">
        <f>VLOOKUP($B443,'COASTAL UPLANDS'!$B$127:$I$235,I$1,FALSE)</f>
        <v>0</v>
      </c>
      <c r="J443" s="3">
        <f>VLOOKUP($B443,'COASTAL UPLANDS'!$B$127:$I$235,J$1,FALSE)</f>
        <v>0</v>
      </c>
      <c r="K443" s="3">
        <f>VLOOKUP($B443,'COASTAL UPLANDS'!$B$127:$I$235,K$1,FALSE)</f>
        <v>0</v>
      </c>
      <c r="L443" s="3" t="str">
        <f>VLOOKUP($B443,'COASTAL UPLANDS'!$B$127:$I$235,L$1,FALSE)</f>
        <v/>
      </c>
    </row>
    <row r="444" spans="1:12" ht="15.75" customHeight="1">
      <c r="A444">
        <f t="shared" si="11"/>
        <v>45</v>
      </c>
      <c r="B444" t="str">
        <f>VLOOKUP(A444,ACTIVITIES!$B$2:$C$110,2,FALSE)</f>
        <v>DECOMMISSIONING 45</v>
      </c>
      <c r="C444" s="1">
        <v>2</v>
      </c>
      <c r="D444" s="1" t="str">
        <f>VLOOKUP(C444,HABITATS!$F$2:$G$13,2,FALSE)</f>
        <v>Beaches &amp; Dunes</v>
      </c>
      <c r="E444" s="1" t="str">
        <f t="shared" si="12"/>
        <v>Beaches &amp; DunesDECOMMISSIONING 45</v>
      </c>
      <c r="F444" s="3">
        <f>VLOOKUP($B444,'BEACHES &amp; DUNES'!$B$127:$I$235,F$1,FALSE)</f>
        <v>0</v>
      </c>
      <c r="G444" s="3">
        <f>VLOOKUP($B444,'BEACHES &amp; DUNES'!$B$127:$I$235,G$1,FALSE)</f>
        <v>0</v>
      </c>
      <c r="H444" s="3">
        <f>VLOOKUP($B444,'BEACHES &amp; DUNES'!$B$127:$I$235,H$1,FALSE)</f>
        <v>0</v>
      </c>
      <c r="I444" s="3">
        <f>VLOOKUP($B444,'BEACHES &amp; DUNES'!$B$127:$I$235,I$1,FALSE)</f>
        <v>0</v>
      </c>
      <c r="J444" s="3">
        <f>VLOOKUP($B444,'BEACHES &amp; DUNES'!$B$127:$I$235,J$1,FALSE)</f>
        <v>0</v>
      </c>
      <c r="K444" s="3">
        <f>VLOOKUP($B444,'BEACHES &amp; DUNES'!$B$127:$I$235,K$1,FALSE)</f>
        <v>0</v>
      </c>
      <c r="L444" s="3" t="str">
        <f>VLOOKUP($B444,'BEACHES &amp; DUNES'!$B$127:$I$235,L$1,FALSE)</f>
        <v/>
      </c>
    </row>
    <row r="445" spans="1:12" ht="15.75" customHeight="1">
      <c r="A445">
        <f t="shared" si="11"/>
        <v>45</v>
      </c>
      <c r="B445" t="str">
        <f>VLOOKUP(A445,ACTIVITIES!$B$2:$C$110,2,FALSE)</f>
        <v>DECOMMISSIONING 45</v>
      </c>
      <c r="C445" s="1">
        <v>3</v>
      </c>
      <c r="D445" s="1" t="str">
        <f>VLOOKUP(C445,HABITATS!$F$2:$G$13,2,FALSE)</f>
        <v>Tidal flats &amp; Rocky Intertidal</v>
      </c>
      <c r="E445" s="1" t="str">
        <f t="shared" si="12"/>
        <v>Tidal flats &amp; Rocky IntertidalDECOMMISSIONING 45</v>
      </c>
      <c r="F445" s="3">
        <f>VLOOKUP($B445,'TIDAL FLATS &amp; ROCKY INTERTIDAL'!$B$127:$I$235,F$1,FALSE)</f>
        <v>0</v>
      </c>
      <c r="G445" s="3">
        <f>VLOOKUP($B445,'TIDAL FLATS &amp; ROCKY INTERTIDAL'!$B$127:$I$235,G$1,FALSE)</f>
        <v>0</v>
      </c>
      <c r="H445" s="3">
        <f>VLOOKUP($B445,'TIDAL FLATS &amp; ROCKY INTERTIDAL'!$B$127:$I$235,H$1,FALSE)</f>
        <v>0</v>
      </c>
      <c r="I445" s="3">
        <f>VLOOKUP($B445,'TIDAL FLATS &amp; ROCKY INTERTIDAL'!$B$127:$I$235,I$1,FALSE)</f>
        <v>0</v>
      </c>
      <c r="J445" s="3">
        <f>VLOOKUP($B445,'TIDAL FLATS &amp; ROCKY INTERTIDAL'!$B$127:$I$235,J$1,FALSE)</f>
        <v>0</v>
      </c>
      <c r="K445" s="3">
        <f>VLOOKUP($B445,'TIDAL FLATS &amp; ROCKY INTERTIDAL'!$B$127:$I$235,K$1,FALSE)</f>
        <v>0</v>
      </c>
      <c r="L445" s="3" t="str">
        <f>VLOOKUP($B445,'TIDAL FLATS &amp; ROCKY INTERTIDAL'!$B$127:$I$235,L$1,FALSE)</f>
        <v/>
      </c>
    </row>
    <row r="446" spans="1:12" ht="15.75" customHeight="1">
      <c r="A446">
        <f t="shared" si="11"/>
        <v>45</v>
      </c>
      <c r="B446" t="str">
        <f>VLOOKUP(A446,ACTIVITIES!$B$2:$C$110,2,FALSE)</f>
        <v>DECOMMISSIONING 45</v>
      </c>
      <c r="C446" s="1">
        <v>4</v>
      </c>
      <c r="D446" s="1" t="str">
        <f>VLOOKUP(C446,HABITATS!$F$2:$G$13,2,FALSE)</f>
        <v>Marshes</v>
      </c>
      <c r="E446" s="1" t="str">
        <f t="shared" si="12"/>
        <v>MarshesDECOMMISSIONING 45</v>
      </c>
      <c r="F446" s="3">
        <f>VLOOKUP($B446,MARSHES!$B$127:$I$235,F$1,FALSE)</f>
        <v>0</v>
      </c>
      <c r="G446" s="3">
        <f>VLOOKUP($B446,MARSHES!$B$127:$I$235,G$1,FALSE)</f>
        <v>0</v>
      </c>
      <c r="H446" s="3">
        <f>VLOOKUP($B446,MARSHES!$B$127:$I$235,H$1,FALSE)</f>
        <v>0</v>
      </c>
      <c r="I446" s="3">
        <f>VLOOKUP($B446,MARSHES!$B$127:$I$235,I$1,FALSE)</f>
        <v>0</v>
      </c>
      <c r="J446" s="3">
        <f>VLOOKUP($B446,MARSHES!$B$127:$I$235,J$1,FALSE)</f>
        <v>0</v>
      </c>
      <c r="K446" s="3">
        <f>VLOOKUP($B446,MARSHES!$B$127:$I$235,K$1,FALSE)</f>
        <v>0</v>
      </c>
      <c r="L446" s="3" t="str">
        <f>VLOOKUP($B446,MARSHES!$B$127:$I$235,L$1,FALSE)</f>
        <v/>
      </c>
    </row>
    <row r="447" spans="1:12" ht="15.75" customHeight="1">
      <c r="A447">
        <f t="shared" si="11"/>
        <v>45</v>
      </c>
      <c r="B447" t="str">
        <f>VLOOKUP(A447,ACTIVITIES!$B$2:$C$110,2,FALSE)</f>
        <v>DECOMMISSIONING 45</v>
      </c>
      <c r="C447" s="1">
        <v>5</v>
      </c>
      <c r="D447" s="1" t="str">
        <f>VLOOKUP(C447,HABITATS!$F$2:$G$13,2,FALSE)</f>
        <v>Submersed Habitats</v>
      </c>
      <c r="E447" s="1" t="str">
        <f t="shared" si="12"/>
        <v>Submersed HabitatsDECOMMISSIONING 45</v>
      </c>
      <c r="F447" s="3">
        <f>VLOOKUP($B447,'SUBMERSED HABITATS'!$B$127:$I$235,F$1,FALSE)</f>
        <v>0</v>
      </c>
      <c r="G447" s="3">
        <f>VLOOKUP($B447,'SUBMERSED HABITATS'!$B$127:$I$235,G$1,FALSE)</f>
        <v>0</v>
      </c>
      <c r="H447" s="3">
        <f>VLOOKUP($B447,'SUBMERSED HABITATS'!$B$127:$I$235,H$1,FALSE)</f>
        <v>0</v>
      </c>
      <c r="I447" s="3">
        <f>VLOOKUP($B447,'SUBMERSED HABITATS'!$B$127:$I$235,I$1,FALSE)</f>
        <v>0</v>
      </c>
      <c r="J447" s="3">
        <f>VLOOKUP($B447,'SUBMERSED HABITATS'!$B$127:$I$235,J$1,FALSE)</f>
        <v>0</v>
      </c>
      <c r="K447" s="3">
        <f>VLOOKUP($B447,'SUBMERSED HABITATS'!$B$127:$I$235,K$1,FALSE)</f>
        <v>0</v>
      </c>
      <c r="L447" s="3" t="str">
        <f>VLOOKUP($B447,'SUBMERSED HABITATS'!$B$127:$I$235,L$1,FALSE)</f>
        <v/>
      </c>
    </row>
    <row r="448" spans="1:12" ht="15.75" customHeight="1">
      <c r="A448">
        <f t="shared" si="11"/>
        <v>45</v>
      </c>
      <c r="B448" t="str">
        <f>VLOOKUP(A448,ACTIVITIES!$B$2:$C$110,2,FALSE)</f>
        <v>DECOMMISSIONING 45</v>
      </c>
      <c r="C448" s="1">
        <v>6</v>
      </c>
      <c r="D448" s="1" t="str">
        <f>VLOOKUP(C448,HABITATS!$F$2:$G$13,2,FALSE)</f>
        <v>HABITATS COMPLEX 6</v>
      </c>
      <c r="E448" s="1" t="str">
        <f t="shared" si="12"/>
        <v>HABITATS COMPLEX 6DECOMMISSIONING 45</v>
      </c>
      <c r="F448" s="3">
        <f>VLOOKUP($B448,'HABITATS COMPLEX 6'!$B$127:$I$235,F$1,FALSE)</f>
        <v>0</v>
      </c>
      <c r="G448" s="3">
        <f>VLOOKUP($B448,'HABITATS COMPLEX 6'!$B$127:$I$235,G$1,FALSE)</f>
        <v>0</v>
      </c>
      <c r="H448" s="3">
        <f>VLOOKUP($B448,'HABITATS COMPLEX 6'!$B$127:$I$235,H$1,FALSE)</f>
        <v>0</v>
      </c>
      <c r="I448" s="3">
        <f>VLOOKUP($B448,'HABITATS COMPLEX 6'!$B$127:$I$235,I$1,FALSE)</f>
        <v>0</v>
      </c>
      <c r="J448" s="3">
        <f>VLOOKUP($B448,'HABITATS COMPLEX 6'!$B$127:$I$235,J$1,FALSE)</f>
        <v>0</v>
      </c>
      <c r="K448" s="3">
        <f>VLOOKUP($B448,'HABITATS COMPLEX 6'!$B$127:$I$235,K$1,FALSE)</f>
        <v>0</v>
      </c>
      <c r="L448" s="3" t="str">
        <f>VLOOKUP($B448,'HABITATS COMPLEX 6'!$B$127:$I$235,L$1,FALSE)</f>
        <v/>
      </c>
    </row>
    <row r="449" spans="1:12" ht="15.75" customHeight="1">
      <c r="A449">
        <f t="shared" si="11"/>
        <v>45</v>
      </c>
      <c r="B449" t="str">
        <f>VLOOKUP(A449,ACTIVITIES!$B$2:$C$110,2,FALSE)</f>
        <v>DECOMMISSIONING 45</v>
      </c>
      <c r="C449" s="1">
        <v>7</v>
      </c>
      <c r="D449" s="1" t="str">
        <f>VLOOKUP(C449,HABITATS!$F$2:$G$13,2,FALSE)</f>
        <v>HABITATS COMPLEX 7</v>
      </c>
      <c r="E449" s="1" t="str">
        <f t="shared" si="12"/>
        <v>HABITATS COMPLEX 7DECOMMISSIONING 45</v>
      </c>
      <c r="F449" s="3">
        <f>VLOOKUP($B449,'HABITATS COMPLEX 7'!$B$127:$I$235,F$1,FALSE)</f>
        <v>0</v>
      </c>
      <c r="G449" s="3">
        <f>VLOOKUP($B449,'HABITATS COMPLEX 7'!$B$127:$I$235,G$1,FALSE)</f>
        <v>0</v>
      </c>
      <c r="H449" s="3">
        <f>VLOOKUP($B449,'HABITATS COMPLEX 7'!$B$127:$I$235,H$1,FALSE)</f>
        <v>0</v>
      </c>
      <c r="I449" s="3">
        <f>VLOOKUP($B449,'HABITATS COMPLEX 7'!$B$127:$I$235,I$1,FALSE)</f>
        <v>0</v>
      </c>
      <c r="J449" s="3">
        <f>VLOOKUP($B449,'HABITATS COMPLEX 7'!$B$127:$I$235,J$1,FALSE)</f>
        <v>0</v>
      </c>
      <c r="K449" s="3">
        <f>VLOOKUP($B449,'HABITATS COMPLEX 7'!$B$127:$I$235,K$1,FALSE)</f>
        <v>0</v>
      </c>
      <c r="L449" s="3" t="str">
        <f>VLOOKUP($B449,'HABITATS COMPLEX 7'!$B$127:$I$235,L$1,FALSE)</f>
        <v/>
      </c>
    </row>
    <row r="450" spans="1:12" ht="15.75" customHeight="1">
      <c r="A450">
        <f t="shared" si="11"/>
        <v>45</v>
      </c>
      <c r="B450" t="str">
        <f>VLOOKUP(A450,ACTIVITIES!$B$2:$C$110,2,FALSE)</f>
        <v>DECOMMISSIONING 45</v>
      </c>
      <c r="C450" s="1">
        <v>8</v>
      </c>
      <c r="D450" s="1" t="str">
        <f>VLOOKUP(C450,HABITATS!$F$2:$G$13,2,FALSE)</f>
        <v>HABITATS COMPLEX 8</v>
      </c>
      <c r="E450" s="1" t="str">
        <f t="shared" si="12"/>
        <v>HABITATS COMPLEX 8DECOMMISSIONING 45</v>
      </c>
      <c r="F450" s="3">
        <f>VLOOKUP($B450,'HABITATS COMPLEX 8'!$B$127:$I$235,F$1,FALSE)</f>
        <v>0</v>
      </c>
      <c r="G450" s="3">
        <f>VLOOKUP($B450,'HABITATS COMPLEX 8'!$B$127:$I$235,G$1,FALSE)</f>
        <v>0</v>
      </c>
      <c r="H450" s="3">
        <f>VLOOKUP($B450,'HABITATS COMPLEX 8'!$B$127:$I$235,H$1,FALSE)</f>
        <v>0</v>
      </c>
      <c r="I450" s="3">
        <f>VLOOKUP($B450,'HABITATS COMPLEX 8'!$B$127:$I$235,I$1,FALSE)</f>
        <v>0</v>
      </c>
      <c r="J450" s="3">
        <f>VLOOKUP($B450,'HABITATS COMPLEX 8'!$B$127:$I$235,J$1,FALSE)</f>
        <v>0</v>
      </c>
      <c r="K450" s="3">
        <f>VLOOKUP($B450,'HABITATS COMPLEX 8'!$B$127:$I$235,K$1,FALSE)</f>
        <v>0</v>
      </c>
      <c r="L450" s="3" t="str">
        <f>VLOOKUP($B450,'HABITATS COMPLEX 8'!$B$127:$I$235,L$1,FALSE)</f>
        <v/>
      </c>
    </row>
    <row r="451" spans="1:12" ht="15.75" customHeight="1">
      <c r="A451">
        <f t="shared" si="11"/>
        <v>45</v>
      </c>
      <c r="B451" t="str">
        <f>VLOOKUP(A451,ACTIVITIES!$B$2:$C$110,2,FALSE)</f>
        <v>DECOMMISSIONING 45</v>
      </c>
      <c r="C451" s="1">
        <v>9</v>
      </c>
      <c r="D451" s="1" t="str">
        <f>VLOOKUP(C451,HABITATS!$F$2:$G$13,2,FALSE)</f>
        <v>HABITATS COMPLEX 9</v>
      </c>
      <c r="E451" s="1" t="str">
        <f t="shared" si="12"/>
        <v>HABITATS COMPLEX 9DECOMMISSIONING 45</v>
      </c>
      <c r="F451" s="3">
        <f>VLOOKUP($B451,'HABITATS COMPLEX 9'!$B$127:$I$235,F$1,FALSE)</f>
        <v>0</v>
      </c>
      <c r="G451" s="3">
        <f>VLOOKUP($B451,'HABITATS COMPLEX 9'!$B$127:$I$235,G$1,FALSE)</f>
        <v>0</v>
      </c>
      <c r="H451" s="3">
        <f>VLOOKUP($B451,'HABITATS COMPLEX 9'!$B$127:$I$235,H$1,FALSE)</f>
        <v>0</v>
      </c>
      <c r="I451" s="3">
        <f>VLOOKUP($B451,'HABITATS COMPLEX 9'!$B$127:$I$235,I$1,FALSE)</f>
        <v>0</v>
      </c>
      <c r="J451" s="3">
        <f>VLOOKUP($B451,'HABITATS COMPLEX 9'!$B$127:$I$235,J$1,FALSE)</f>
        <v>0</v>
      </c>
      <c r="K451" s="3">
        <f>VLOOKUP($B451,'HABITATS COMPLEX 9'!$B$127:$I$235,K$1,FALSE)</f>
        <v>0</v>
      </c>
      <c r="L451" s="3" t="str">
        <f>VLOOKUP($B451,'HABITATS COMPLEX 9'!$B$127:$I$235,L$1,FALSE)</f>
        <v/>
      </c>
    </row>
    <row r="452" spans="1:12" ht="15.75" customHeight="1">
      <c r="A452">
        <f t="shared" si="11"/>
        <v>45</v>
      </c>
      <c r="B452" t="str">
        <f>VLOOKUP(A452,ACTIVITIES!$B$2:$C$110,2,FALSE)</f>
        <v>DECOMMISSIONING 45</v>
      </c>
      <c r="C452" s="1">
        <v>10</v>
      </c>
      <c r="D452" s="1" t="str">
        <f>VLOOKUP(C452,HABITATS!$F$2:$G$13,2,FALSE)</f>
        <v>HABITATS COMPLEX 10</v>
      </c>
      <c r="E452" s="1" t="str">
        <f t="shared" si="12"/>
        <v>HABITATS COMPLEX 10DECOMMISSIONING 45</v>
      </c>
      <c r="F452" s="3">
        <f>VLOOKUP($B452,'HABITATS COMPLEX 10'!$B$127:$I$235,F$1,FALSE)</f>
        <v>0</v>
      </c>
      <c r="G452" s="3">
        <f>VLOOKUP($B452,'HABITATS COMPLEX 10'!$B$127:$I$235,G$1,FALSE)</f>
        <v>0</v>
      </c>
      <c r="H452" s="3">
        <f>VLOOKUP($B452,'HABITATS COMPLEX 10'!$B$127:$I$235,H$1,FALSE)</f>
        <v>0</v>
      </c>
      <c r="I452" s="3">
        <f>VLOOKUP($B452,'HABITATS COMPLEX 10'!$B$127:$I$235,I$1,FALSE)</f>
        <v>0</v>
      </c>
      <c r="J452" s="3">
        <f>VLOOKUP($B452,'HABITATS COMPLEX 10'!$B$127:$I$235,J$1,FALSE)</f>
        <v>0</v>
      </c>
      <c r="K452" s="3">
        <f>VLOOKUP($B452,'HABITATS COMPLEX 10'!$B$127:$I$235,K$1,FALSE)</f>
        <v>0</v>
      </c>
      <c r="L452" s="3" t="str">
        <f>VLOOKUP($B452,'HABITATS COMPLEX 10'!$B$127:$I$235,L$1,FALSE)</f>
        <v/>
      </c>
    </row>
    <row r="453" spans="1:12" ht="15.75" customHeight="1">
      <c r="A453">
        <f t="shared" si="11"/>
        <v>46</v>
      </c>
      <c r="B453" t="str">
        <f>VLOOKUP(A453,ACTIVITIES!$B$2:$C$110,2,FALSE)</f>
        <v>DECOMMISSIONING 46</v>
      </c>
      <c r="C453" s="1">
        <v>1</v>
      </c>
      <c r="D453" s="1" t="str">
        <f>VLOOKUP(C453,HABITATS!$F$2:$G$13,2,FALSE)</f>
        <v>Coastal Uplands</v>
      </c>
      <c r="E453" s="1" t="str">
        <f t="shared" si="12"/>
        <v>Coastal UplandsDECOMMISSIONING 46</v>
      </c>
      <c r="F453" s="3">
        <f>VLOOKUP($B453,'COASTAL UPLANDS'!$B$127:$I$235,F$1,FALSE)</f>
        <v>0</v>
      </c>
      <c r="G453" s="3">
        <f>VLOOKUP($B453,'COASTAL UPLANDS'!$B$127:$I$235,G$1,FALSE)</f>
        <v>0</v>
      </c>
      <c r="H453" s="3">
        <f>VLOOKUP($B453,'COASTAL UPLANDS'!$B$127:$I$235,H$1,FALSE)</f>
        <v>0</v>
      </c>
      <c r="I453" s="3">
        <f>VLOOKUP($B453,'COASTAL UPLANDS'!$B$127:$I$235,I$1,FALSE)</f>
        <v>0</v>
      </c>
      <c r="J453" s="3">
        <f>VLOOKUP($B453,'COASTAL UPLANDS'!$B$127:$I$235,J$1,FALSE)</f>
        <v>0</v>
      </c>
      <c r="K453" s="3">
        <f>VLOOKUP($B453,'COASTAL UPLANDS'!$B$127:$I$235,K$1,FALSE)</f>
        <v>0</v>
      </c>
      <c r="L453" s="3" t="str">
        <f>VLOOKUP($B453,'COASTAL UPLANDS'!$B$127:$I$235,L$1,FALSE)</f>
        <v/>
      </c>
    </row>
    <row r="454" spans="1:12" ht="15.75" customHeight="1">
      <c r="A454">
        <f t="shared" si="11"/>
        <v>46</v>
      </c>
      <c r="B454" t="str">
        <f>VLOOKUP(A454,ACTIVITIES!$B$2:$C$110,2,FALSE)</f>
        <v>DECOMMISSIONING 46</v>
      </c>
      <c r="C454" s="1">
        <v>2</v>
      </c>
      <c r="D454" s="1" t="str">
        <f>VLOOKUP(C454,HABITATS!$F$2:$G$13,2,FALSE)</f>
        <v>Beaches &amp; Dunes</v>
      </c>
      <c r="E454" s="1" t="str">
        <f t="shared" si="12"/>
        <v>Beaches &amp; DunesDECOMMISSIONING 46</v>
      </c>
      <c r="F454" s="3">
        <f>VLOOKUP($B454,'BEACHES &amp; DUNES'!$B$127:$I$235,F$1,FALSE)</f>
        <v>0</v>
      </c>
      <c r="G454" s="3">
        <f>VLOOKUP($B454,'BEACHES &amp; DUNES'!$B$127:$I$235,G$1,FALSE)</f>
        <v>0</v>
      </c>
      <c r="H454" s="3">
        <f>VLOOKUP($B454,'BEACHES &amp; DUNES'!$B$127:$I$235,H$1,FALSE)</f>
        <v>0</v>
      </c>
      <c r="I454" s="3">
        <f>VLOOKUP($B454,'BEACHES &amp; DUNES'!$B$127:$I$235,I$1,FALSE)</f>
        <v>0</v>
      </c>
      <c r="J454" s="3">
        <f>VLOOKUP($B454,'BEACHES &amp; DUNES'!$B$127:$I$235,J$1,FALSE)</f>
        <v>0</v>
      </c>
      <c r="K454" s="3">
        <f>VLOOKUP($B454,'BEACHES &amp; DUNES'!$B$127:$I$235,K$1,FALSE)</f>
        <v>0</v>
      </c>
      <c r="L454" s="3" t="str">
        <f>VLOOKUP($B454,'BEACHES &amp; DUNES'!$B$127:$I$235,L$1,FALSE)</f>
        <v/>
      </c>
    </row>
    <row r="455" spans="1:12" ht="15.75" customHeight="1">
      <c r="A455">
        <f t="shared" si="11"/>
        <v>46</v>
      </c>
      <c r="B455" t="str">
        <f>VLOOKUP(A455,ACTIVITIES!$B$2:$C$110,2,FALSE)</f>
        <v>DECOMMISSIONING 46</v>
      </c>
      <c r="C455" s="1">
        <v>3</v>
      </c>
      <c r="D455" s="1" t="str">
        <f>VLOOKUP(C455,HABITATS!$F$2:$G$13,2,FALSE)</f>
        <v>Tidal flats &amp; Rocky Intertidal</v>
      </c>
      <c r="E455" s="1" t="str">
        <f t="shared" si="12"/>
        <v>Tidal flats &amp; Rocky IntertidalDECOMMISSIONING 46</v>
      </c>
      <c r="F455" s="3">
        <f>VLOOKUP($B455,'TIDAL FLATS &amp; ROCKY INTERTIDAL'!$B$127:$I$235,F$1,FALSE)</f>
        <v>0</v>
      </c>
      <c r="G455" s="3">
        <f>VLOOKUP($B455,'TIDAL FLATS &amp; ROCKY INTERTIDAL'!$B$127:$I$235,G$1,FALSE)</f>
        <v>0</v>
      </c>
      <c r="H455" s="3">
        <f>VLOOKUP($B455,'TIDAL FLATS &amp; ROCKY INTERTIDAL'!$B$127:$I$235,H$1,FALSE)</f>
        <v>0</v>
      </c>
      <c r="I455" s="3">
        <f>VLOOKUP($B455,'TIDAL FLATS &amp; ROCKY INTERTIDAL'!$B$127:$I$235,I$1,FALSE)</f>
        <v>0</v>
      </c>
      <c r="J455" s="3">
        <f>VLOOKUP($B455,'TIDAL FLATS &amp; ROCKY INTERTIDAL'!$B$127:$I$235,J$1,FALSE)</f>
        <v>0</v>
      </c>
      <c r="K455" s="3">
        <f>VLOOKUP($B455,'TIDAL FLATS &amp; ROCKY INTERTIDAL'!$B$127:$I$235,K$1,FALSE)</f>
        <v>0</v>
      </c>
      <c r="L455" s="3" t="str">
        <f>VLOOKUP($B455,'TIDAL FLATS &amp; ROCKY INTERTIDAL'!$B$127:$I$235,L$1,FALSE)</f>
        <v/>
      </c>
    </row>
    <row r="456" spans="1:12" ht="15.75" customHeight="1">
      <c r="A456">
        <f t="shared" si="11"/>
        <v>46</v>
      </c>
      <c r="B456" t="str">
        <f>VLOOKUP(A456,ACTIVITIES!$B$2:$C$110,2,FALSE)</f>
        <v>DECOMMISSIONING 46</v>
      </c>
      <c r="C456" s="1">
        <v>4</v>
      </c>
      <c r="D456" s="1" t="str">
        <f>VLOOKUP(C456,HABITATS!$F$2:$G$13,2,FALSE)</f>
        <v>Marshes</v>
      </c>
      <c r="E456" s="1" t="str">
        <f t="shared" si="12"/>
        <v>MarshesDECOMMISSIONING 46</v>
      </c>
      <c r="F456" s="3">
        <f>VLOOKUP($B456,MARSHES!$B$127:$I$235,F$1,FALSE)</f>
        <v>0</v>
      </c>
      <c r="G456" s="3">
        <f>VLOOKUP($B456,MARSHES!$B$127:$I$235,G$1,FALSE)</f>
        <v>0</v>
      </c>
      <c r="H456" s="3">
        <f>VLOOKUP($B456,MARSHES!$B$127:$I$235,H$1,FALSE)</f>
        <v>0</v>
      </c>
      <c r="I456" s="3">
        <f>VLOOKUP($B456,MARSHES!$B$127:$I$235,I$1,FALSE)</f>
        <v>0</v>
      </c>
      <c r="J456" s="3">
        <f>VLOOKUP($B456,MARSHES!$B$127:$I$235,J$1,FALSE)</f>
        <v>0</v>
      </c>
      <c r="K456" s="3">
        <f>VLOOKUP($B456,MARSHES!$B$127:$I$235,K$1,FALSE)</f>
        <v>0</v>
      </c>
      <c r="L456" s="3" t="str">
        <f>VLOOKUP($B456,MARSHES!$B$127:$I$235,L$1,FALSE)</f>
        <v/>
      </c>
    </row>
    <row r="457" spans="1:12" ht="15.75" customHeight="1">
      <c r="A457">
        <f t="shared" si="11"/>
        <v>46</v>
      </c>
      <c r="B457" t="str">
        <f>VLOOKUP(A457,ACTIVITIES!$B$2:$C$110,2,FALSE)</f>
        <v>DECOMMISSIONING 46</v>
      </c>
      <c r="C457" s="1">
        <v>5</v>
      </c>
      <c r="D457" s="1" t="str">
        <f>VLOOKUP(C457,HABITATS!$F$2:$G$13,2,FALSE)</f>
        <v>Submersed Habitats</v>
      </c>
      <c r="E457" s="1" t="str">
        <f t="shared" si="12"/>
        <v>Submersed HabitatsDECOMMISSIONING 46</v>
      </c>
      <c r="F457" s="3">
        <f>VLOOKUP($B457,'SUBMERSED HABITATS'!$B$127:$I$235,F$1,FALSE)</f>
        <v>0</v>
      </c>
      <c r="G457" s="3">
        <f>VLOOKUP($B457,'SUBMERSED HABITATS'!$B$127:$I$235,G$1,FALSE)</f>
        <v>0</v>
      </c>
      <c r="H457" s="3">
        <f>VLOOKUP($B457,'SUBMERSED HABITATS'!$B$127:$I$235,H$1,FALSE)</f>
        <v>0</v>
      </c>
      <c r="I457" s="3">
        <f>VLOOKUP($B457,'SUBMERSED HABITATS'!$B$127:$I$235,I$1,FALSE)</f>
        <v>0</v>
      </c>
      <c r="J457" s="3">
        <f>VLOOKUP($B457,'SUBMERSED HABITATS'!$B$127:$I$235,J$1,FALSE)</f>
        <v>0</v>
      </c>
      <c r="K457" s="3">
        <f>VLOOKUP($B457,'SUBMERSED HABITATS'!$B$127:$I$235,K$1,FALSE)</f>
        <v>0</v>
      </c>
      <c r="L457" s="3" t="str">
        <f>VLOOKUP($B457,'SUBMERSED HABITATS'!$B$127:$I$235,L$1,FALSE)</f>
        <v/>
      </c>
    </row>
    <row r="458" spans="1:12" ht="15.75" customHeight="1">
      <c r="A458">
        <f t="shared" si="11"/>
        <v>46</v>
      </c>
      <c r="B458" t="str">
        <f>VLOOKUP(A458,ACTIVITIES!$B$2:$C$110,2,FALSE)</f>
        <v>DECOMMISSIONING 46</v>
      </c>
      <c r="C458" s="1">
        <v>6</v>
      </c>
      <c r="D458" s="1" t="str">
        <f>VLOOKUP(C458,HABITATS!$F$2:$G$13,2,FALSE)</f>
        <v>HABITATS COMPLEX 6</v>
      </c>
      <c r="E458" s="1" t="str">
        <f t="shared" si="12"/>
        <v>HABITATS COMPLEX 6DECOMMISSIONING 46</v>
      </c>
      <c r="F458" s="3">
        <f>VLOOKUP($B458,'HABITATS COMPLEX 6'!$B$127:$I$235,F$1,FALSE)</f>
        <v>0</v>
      </c>
      <c r="G458" s="3">
        <f>VLOOKUP($B458,'HABITATS COMPLEX 6'!$B$127:$I$235,G$1,FALSE)</f>
        <v>0</v>
      </c>
      <c r="H458" s="3">
        <f>VLOOKUP($B458,'HABITATS COMPLEX 6'!$B$127:$I$235,H$1,FALSE)</f>
        <v>0</v>
      </c>
      <c r="I458" s="3">
        <f>VLOOKUP($B458,'HABITATS COMPLEX 6'!$B$127:$I$235,I$1,FALSE)</f>
        <v>0</v>
      </c>
      <c r="J458" s="3">
        <f>VLOOKUP($B458,'HABITATS COMPLEX 6'!$B$127:$I$235,J$1,FALSE)</f>
        <v>0</v>
      </c>
      <c r="K458" s="3">
        <f>VLOOKUP($B458,'HABITATS COMPLEX 6'!$B$127:$I$235,K$1,FALSE)</f>
        <v>0</v>
      </c>
      <c r="L458" s="3" t="str">
        <f>VLOOKUP($B458,'HABITATS COMPLEX 6'!$B$127:$I$235,L$1,FALSE)</f>
        <v/>
      </c>
    </row>
    <row r="459" spans="1:12" ht="15.75" customHeight="1">
      <c r="A459">
        <f t="shared" si="11"/>
        <v>46</v>
      </c>
      <c r="B459" t="str">
        <f>VLOOKUP(A459,ACTIVITIES!$B$2:$C$110,2,FALSE)</f>
        <v>DECOMMISSIONING 46</v>
      </c>
      <c r="C459" s="1">
        <v>7</v>
      </c>
      <c r="D459" s="1" t="str">
        <f>VLOOKUP(C459,HABITATS!$F$2:$G$13,2,FALSE)</f>
        <v>HABITATS COMPLEX 7</v>
      </c>
      <c r="E459" s="1" t="str">
        <f t="shared" si="12"/>
        <v>HABITATS COMPLEX 7DECOMMISSIONING 46</v>
      </c>
      <c r="F459" s="3">
        <f>VLOOKUP($B459,'HABITATS COMPLEX 7'!$B$127:$I$235,F$1,FALSE)</f>
        <v>0</v>
      </c>
      <c r="G459" s="3">
        <f>VLOOKUP($B459,'HABITATS COMPLEX 7'!$B$127:$I$235,G$1,FALSE)</f>
        <v>0</v>
      </c>
      <c r="H459" s="3">
        <f>VLOOKUP($B459,'HABITATS COMPLEX 7'!$B$127:$I$235,H$1,FALSE)</f>
        <v>0</v>
      </c>
      <c r="I459" s="3">
        <f>VLOOKUP($B459,'HABITATS COMPLEX 7'!$B$127:$I$235,I$1,FALSE)</f>
        <v>0</v>
      </c>
      <c r="J459" s="3">
        <f>VLOOKUP($B459,'HABITATS COMPLEX 7'!$B$127:$I$235,J$1,FALSE)</f>
        <v>0</v>
      </c>
      <c r="K459" s="3">
        <f>VLOOKUP($B459,'HABITATS COMPLEX 7'!$B$127:$I$235,K$1,FALSE)</f>
        <v>0</v>
      </c>
      <c r="L459" s="3" t="str">
        <f>VLOOKUP($B459,'HABITATS COMPLEX 7'!$B$127:$I$235,L$1,FALSE)</f>
        <v/>
      </c>
    </row>
    <row r="460" spans="1:12" ht="15.75" customHeight="1">
      <c r="A460">
        <f t="shared" si="11"/>
        <v>46</v>
      </c>
      <c r="B460" t="str">
        <f>VLOOKUP(A460,ACTIVITIES!$B$2:$C$110,2,FALSE)</f>
        <v>DECOMMISSIONING 46</v>
      </c>
      <c r="C460" s="1">
        <v>8</v>
      </c>
      <c r="D460" s="1" t="str">
        <f>VLOOKUP(C460,HABITATS!$F$2:$G$13,2,FALSE)</f>
        <v>HABITATS COMPLEX 8</v>
      </c>
      <c r="E460" s="1" t="str">
        <f t="shared" si="12"/>
        <v>HABITATS COMPLEX 8DECOMMISSIONING 46</v>
      </c>
      <c r="F460" s="3">
        <f>VLOOKUP($B460,'HABITATS COMPLEX 8'!$B$127:$I$235,F$1,FALSE)</f>
        <v>0</v>
      </c>
      <c r="G460" s="3">
        <f>VLOOKUP($B460,'HABITATS COMPLEX 8'!$B$127:$I$235,G$1,FALSE)</f>
        <v>0</v>
      </c>
      <c r="H460" s="3">
        <f>VLOOKUP($B460,'HABITATS COMPLEX 8'!$B$127:$I$235,H$1,FALSE)</f>
        <v>0</v>
      </c>
      <c r="I460" s="3">
        <f>VLOOKUP($B460,'HABITATS COMPLEX 8'!$B$127:$I$235,I$1,FALSE)</f>
        <v>0</v>
      </c>
      <c r="J460" s="3">
        <f>VLOOKUP($B460,'HABITATS COMPLEX 8'!$B$127:$I$235,J$1,FALSE)</f>
        <v>0</v>
      </c>
      <c r="K460" s="3">
        <f>VLOOKUP($B460,'HABITATS COMPLEX 8'!$B$127:$I$235,K$1,FALSE)</f>
        <v>0</v>
      </c>
      <c r="L460" s="3" t="str">
        <f>VLOOKUP($B460,'HABITATS COMPLEX 8'!$B$127:$I$235,L$1,FALSE)</f>
        <v/>
      </c>
    </row>
    <row r="461" spans="1:12" ht="15.75" customHeight="1">
      <c r="A461">
        <f t="shared" si="11"/>
        <v>46</v>
      </c>
      <c r="B461" t="str">
        <f>VLOOKUP(A461,ACTIVITIES!$B$2:$C$110,2,FALSE)</f>
        <v>DECOMMISSIONING 46</v>
      </c>
      <c r="C461" s="1">
        <v>9</v>
      </c>
      <c r="D461" s="1" t="str">
        <f>VLOOKUP(C461,HABITATS!$F$2:$G$13,2,FALSE)</f>
        <v>HABITATS COMPLEX 9</v>
      </c>
      <c r="E461" s="1" t="str">
        <f t="shared" si="12"/>
        <v>HABITATS COMPLEX 9DECOMMISSIONING 46</v>
      </c>
      <c r="F461" s="3">
        <f>VLOOKUP($B461,'HABITATS COMPLEX 9'!$B$127:$I$235,F$1,FALSE)</f>
        <v>0</v>
      </c>
      <c r="G461" s="3">
        <f>VLOOKUP($B461,'HABITATS COMPLEX 9'!$B$127:$I$235,G$1,FALSE)</f>
        <v>0</v>
      </c>
      <c r="H461" s="3">
        <f>VLOOKUP($B461,'HABITATS COMPLEX 9'!$B$127:$I$235,H$1,FALSE)</f>
        <v>0</v>
      </c>
      <c r="I461" s="3">
        <f>VLOOKUP($B461,'HABITATS COMPLEX 9'!$B$127:$I$235,I$1,FALSE)</f>
        <v>0</v>
      </c>
      <c r="J461" s="3">
        <f>VLOOKUP($B461,'HABITATS COMPLEX 9'!$B$127:$I$235,J$1,FALSE)</f>
        <v>0</v>
      </c>
      <c r="K461" s="3">
        <f>VLOOKUP($B461,'HABITATS COMPLEX 9'!$B$127:$I$235,K$1,FALSE)</f>
        <v>0</v>
      </c>
      <c r="L461" s="3" t="str">
        <f>VLOOKUP($B461,'HABITATS COMPLEX 9'!$B$127:$I$235,L$1,FALSE)</f>
        <v/>
      </c>
    </row>
    <row r="462" spans="1:12" ht="15.75" customHeight="1">
      <c r="A462">
        <f t="shared" ref="A462:A512" si="13">A452+1</f>
        <v>46</v>
      </c>
      <c r="B462" t="str">
        <f>VLOOKUP(A462,ACTIVITIES!$B$2:$C$110,2,FALSE)</f>
        <v>DECOMMISSIONING 46</v>
      </c>
      <c r="C462" s="1">
        <v>10</v>
      </c>
      <c r="D462" s="1" t="str">
        <f>VLOOKUP(C462,HABITATS!$F$2:$G$13,2,FALSE)</f>
        <v>HABITATS COMPLEX 10</v>
      </c>
      <c r="E462" s="1" t="str">
        <f t="shared" si="12"/>
        <v>HABITATS COMPLEX 10DECOMMISSIONING 46</v>
      </c>
      <c r="F462" s="3">
        <f>VLOOKUP($B462,'HABITATS COMPLEX 10'!$B$127:$I$235,F$1,FALSE)</f>
        <v>0</v>
      </c>
      <c r="G462" s="3">
        <f>VLOOKUP($B462,'HABITATS COMPLEX 10'!$B$127:$I$235,G$1,FALSE)</f>
        <v>0</v>
      </c>
      <c r="H462" s="3">
        <f>VLOOKUP($B462,'HABITATS COMPLEX 10'!$B$127:$I$235,H$1,FALSE)</f>
        <v>0</v>
      </c>
      <c r="I462" s="3">
        <f>VLOOKUP($B462,'HABITATS COMPLEX 10'!$B$127:$I$235,I$1,FALSE)</f>
        <v>0</v>
      </c>
      <c r="J462" s="3">
        <f>VLOOKUP($B462,'HABITATS COMPLEX 10'!$B$127:$I$235,J$1,FALSE)</f>
        <v>0</v>
      </c>
      <c r="K462" s="3">
        <f>VLOOKUP($B462,'HABITATS COMPLEX 10'!$B$127:$I$235,K$1,FALSE)</f>
        <v>0</v>
      </c>
      <c r="L462" s="3" t="str">
        <f>VLOOKUP($B462,'HABITATS COMPLEX 10'!$B$127:$I$235,L$1,FALSE)</f>
        <v/>
      </c>
    </row>
    <row r="463" spans="1:12" ht="15.75" customHeight="1">
      <c r="A463">
        <f t="shared" si="13"/>
        <v>47</v>
      </c>
      <c r="B463" t="str">
        <f>VLOOKUP(A463,ACTIVITIES!$B$2:$C$110,2,FALSE)</f>
        <v>DECOMMISSIONING 47</v>
      </c>
      <c r="C463" s="1">
        <v>1</v>
      </c>
      <c r="D463" s="1" t="str">
        <f>VLOOKUP(C463,HABITATS!$F$2:$G$13,2,FALSE)</f>
        <v>Coastal Uplands</v>
      </c>
      <c r="E463" s="1" t="str">
        <f t="shared" si="12"/>
        <v>Coastal UplandsDECOMMISSIONING 47</v>
      </c>
      <c r="F463" s="3">
        <f>VLOOKUP($B463,'COASTAL UPLANDS'!$B$127:$I$235,F$1,FALSE)</f>
        <v>0</v>
      </c>
      <c r="G463" s="3">
        <f>VLOOKUP($B463,'COASTAL UPLANDS'!$B$127:$I$235,G$1,FALSE)</f>
        <v>0</v>
      </c>
      <c r="H463" s="3">
        <f>VLOOKUP($B463,'COASTAL UPLANDS'!$B$127:$I$235,H$1,FALSE)</f>
        <v>0</v>
      </c>
      <c r="I463" s="3">
        <f>VLOOKUP($B463,'COASTAL UPLANDS'!$B$127:$I$235,I$1,FALSE)</f>
        <v>0</v>
      </c>
      <c r="J463" s="3">
        <f>VLOOKUP($B463,'COASTAL UPLANDS'!$B$127:$I$235,J$1,FALSE)</f>
        <v>0</v>
      </c>
      <c r="K463" s="3">
        <f>VLOOKUP($B463,'COASTAL UPLANDS'!$B$127:$I$235,K$1,FALSE)</f>
        <v>0</v>
      </c>
      <c r="L463" s="3" t="str">
        <f>VLOOKUP($B463,'COASTAL UPLANDS'!$B$127:$I$235,L$1,FALSE)</f>
        <v/>
      </c>
    </row>
    <row r="464" spans="1:12" ht="15.75" customHeight="1">
      <c r="A464">
        <f t="shared" si="13"/>
        <v>47</v>
      </c>
      <c r="B464" t="str">
        <f>VLOOKUP(A464,ACTIVITIES!$B$2:$C$110,2,FALSE)</f>
        <v>DECOMMISSIONING 47</v>
      </c>
      <c r="C464" s="1">
        <v>2</v>
      </c>
      <c r="D464" s="1" t="str">
        <f>VLOOKUP(C464,HABITATS!$F$2:$G$13,2,FALSE)</f>
        <v>Beaches &amp; Dunes</v>
      </c>
      <c r="E464" s="1" t="str">
        <f t="shared" si="12"/>
        <v>Beaches &amp; DunesDECOMMISSIONING 47</v>
      </c>
      <c r="F464" s="3">
        <f>VLOOKUP($B464,'BEACHES &amp; DUNES'!$B$127:$I$235,F$1,FALSE)</f>
        <v>0</v>
      </c>
      <c r="G464" s="3">
        <f>VLOOKUP($B464,'BEACHES &amp; DUNES'!$B$127:$I$235,G$1,FALSE)</f>
        <v>0</v>
      </c>
      <c r="H464" s="3">
        <f>VLOOKUP($B464,'BEACHES &amp; DUNES'!$B$127:$I$235,H$1,FALSE)</f>
        <v>0</v>
      </c>
      <c r="I464" s="3">
        <f>VLOOKUP($B464,'BEACHES &amp; DUNES'!$B$127:$I$235,I$1,FALSE)</f>
        <v>0</v>
      </c>
      <c r="J464" s="3">
        <f>VLOOKUP($B464,'BEACHES &amp; DUNES'!$B$127:$I$235,J$1,FALSE)</f>
        <v>0</v>
      </c>
      <c r="K464" s="3">
        <f>VLOOKUP($B464,'BEACHES &amp; DUNES'!$B$127:$I$235,K$1,FALSE)</f>
        <v>0</v>
      </c>
      <c r="L464" s="3" t="str">
        <f>VLOOKUP($B464,'BEACHES &amp; DUNES'!$B$127:$I$235,L$1,FALSE)</f>
        <v/>
      </c>
    </row>
    <row r="465" spans="1:12" ht="15.75" customHeight="1">
      <c r="A465">
        <f t="shared" si="13"/>
        <v>47</v>
      </c>
      <c r="B465" t="str">
        <f>VLOOKUP(A465,ACTIVITIES!$B$2:$C$110,2,FALSE)</f>
        <v>DECOMMISSIONING 47</v>
      </c>
      <c r="C465" s="1">
        <v>3</v>
      </c>
      <c r="D465" s="1" t="str">
        <f>VLOOKUP(C465,HABITATS!$F$2:$G$13,2,FALSE)</f>
        <v>Tidal flats &amp; Rocky Intertidal</v>
      </c>
      <c r="E465" s="1" t="str">
        <f t="shared" si="12"/>
        <v>Tidal flats &amp; Rocky IntertidalDECOMMISSIONING 47</v>
      </c>
      <c r="F465" s="3">
        <f>VLOOKUP($B465,'TIDAL FLATS &amp; ROCKY INTERTIDAL'!$B$127:$I$235,F$1,FALSE)</f>
        <v>0</v>
      </c>
      <c r="G465" s="3">
        <f>VLOOKUP($B465,'TIDAL FLATS &amp; ROCKY INTERTIDAL'!$B$127:$I$235,G$1,FALSE)</f>
        <v>0</v>
      </c>
      <c r="H465" s="3">
        <f>VLOOKUP($B465,'TIDAL FLATS &amp; ROCKY INTERTIDAL'!$B$127:$I$235,H$1,FALSE)</f>
        <v>0</v>
      </c>
      <c r="I465" s="3">
        <f>VLOOKUP($B465,'TIDAL FLATS &amp; ROCKY INTERTIDAL'!$B$127:$I$235,I$1,FALSE)</f>
        <v>0</v>
      </c>
      <c r="J465" s="3">
        <f>VLOOKUP($B465,'TIDAL FLATS &amp; ROCKY INTERTIDAL'!$B$127:$I$235,J$1,FALSE)</f>
        <v>0</v>
      </c>
      <c r="K465" s="3">
        <f>VLOOKUP($B465,'TIDAL FLATS &amp; ROCKY INTERTIDAL'!$B$127:$I$235,K$1,FALSE)</f>
        <v>0</v>
      </c>
      <c r="L465" s="3" t="str">
        <f>VLOOKUP($B465,'TIDAL FLATS &amp; ROCKY INTERTIDAL'!$B$127:$I$235,L$1,FALSE)</f>
        <v/>
      </c>
    </row>
    <row r="466" spans="1:12" ht="15.75" customHeight="1">
      <c r="A466">
        <f t="shared" si="13"/>
        <v>47</v>
      </c>
      <c r="B466" t="str">
        <f>VLOOKUP(A466,ACTIVITIES!$B$2:$C$110,2,FALSE)</f>
        <v>DECOMMISSIONING 47</v>
      </c>
      <c r="C466" s="1">
        <v>4</v>
      </c>
      <c r="D466" s="1" t="str">
        <f>VLOOKUP(C466,HABITATS!$F$2:$G$13,2,FALSE)</f>
        <v>Marshes</v>
      </c>
      <c r="E466" s="1" t="str">
        <f t="shared" si="12"/>
        <v>MarshesDECOMMISSIONING 47</v>
      </c>
      <c r="F466" s="3">
        <f>VLOOKUP($B466,MARSHES!$B$127:$I$235,F$1,FALSE)</f>
        <v>0</v>
      </c>
      <c r="G466" s="3">
        <f>VLOOKUP($B466,MARSHES!$B$127:$I$235,G$1,FALSE)</f>
        <v>0</v>
      </c>
      <c r="H466" s="3">
        <f>VLOOKUP($B466,MARSHES!$B$127:$I$235,H$1,FALSE)</f>
        <v>0</v>
      </c>
      <c r="I466" s="3">
        <f>VLOOKUP($B466,MARSHES!$B$127:$I$235,I$1,FALSE)</f>
        <v>0</v>
      </c>
      <c r="J466" s="3">
        <f>VLOOKUP($B466,MARSHES!$B$127:$I$235,J$1,FALSE)</f>
        <v>0</v>
      </c>
      <c r="K466" s="3">
        <f>VLOOKUP($B466,MARSHES!$B$127:$I$235,K$1,FALSE)</f>
        <v>0</v>
      </c>
      <c r="L466" s="3" t="str">
        <f>VLOOKUP($B466,MARSHES!$B$127:$I$235,L$1,FALSE)</f>
        <v/>
      </c>
    </row>
    <row r="467" spans="1:12" ht="15.75" customHeight="1">
      <c r="A467">
        <f t="shared" si="13"/>
        <v>47</v>
      </c>
      <c r="B467" t="str">
        <f>VLOOKUP(A467,ACTIVITIES!$B$2:$C$110,2,FALSE)</f>
        <v>DECOMMISSIONING 47</v>
      </c>
      <c r="C467" s="1">
        <v>5</v>
      </c>
      <c r="D467" s="1" t="str">
        <f>VLOOKUP(C467,HABITATS!$F$2:$G$13,2,FALSE)</f>
        <v>Submersed Habitats</v>
      </c>
      <c r="E467" s="1" t="str">
        <f t="shared" si="12"/>
        <v>Submersed HabitatsDECOMMISSIONING 47</v>
      </c>
      <c r="F467" s="3">
        <f>VLOOKUP($B467,'SUBMERSED HABITATS'!$B$127:$I$235,F$1,FALSE)</f>
        <v>0</v>
      </c>
      <c r="G467" s="3">
        <f>VLOOKUP($B467,'SUBMERSED HABITATS'!$B$127:$I$235,G$1,FALSE)</f>
        <v>0</v>
      </c>
      <c r="H467" s="3">
        <f>VLOOKUP($B467,'SUBMERSED HABITATS'!$B$127:$I$235,H$1,FALSE)</f>
        <v>0</v>
      </c>
      <c r="I467" s="3">
        <f>VLOOKUP($B467,'SUBMERSED HABITATS'!$B$127:$I$235,I$1,FALSE)</f>
        <v>0</v>
      </c>
      <c r="J467" s="3">
        <f>VLOOKUP($B467,'SUBMERSED HABITATS'!$B$127:$I$235,J$1,FALSE)</f>
        <v>0</v>
      </c>
      <c r="K467" s="3">
        <f>VLOOKUP($B467,'SUBMERSED HABITATS'!$B$127:$I$235,K$1,FALSE)</f>
        <v>0</v>
      </c>
      <c r="L467" s="3" t="str">
        <f>VLOOKUP($B467,'SUBMERSED HABITATS'!$B$127:$I$235,L$1,FALSE)</f>
        <v/>
      </c>
    </row>
    <row r="468" spans="1:12" ht="15.75" customHeight="1">
      <c r="A468">
        <f t="shared" si="13"/>
        <v>47</v>
      </c>
      <c r="B468" t="str">
        <f>VLOOKUP(A468,ACTIVITIES!$B$2:$C$110,2,FALSE)</f>
        <v>DECOMMISSIONING 47</v>
      </c>
      <c r="C468" s="1">
        <v>6</v>
      </c>
      <c r="D468" s="1" t="str">
        <f>VLOOKUP(C468,HABITATS!$F$2:$G$13,2,FALSE)</f>
        <v>HABITATS COMPLEX 6</v>
      </c>
      <c r="E468" s="1" t="str">
        <f t="shared" si="12"/>
        <v>HABITATS COMPLEX 6DECOMMISSIONING 47</v>
      </c>
      <c r="F468" s="3">
        <f>VLOOKUP($B468,'HABITATS COMPLEX 6'!$B$127:$I$235,F$1,FALSE)</f>
        <v>0</v>
      </c>
      <c r="G468" s="3">
        <f>VLOOKUP($B468,'HABITATS COMPLEX 6'!$B$127:$I$235,G$1,FALSE)</f>
        <v>0</v>
      </c>
      <c r="H468" s="3">
        <f>VLOOKUP($B468,'HABITATS COMPLEX 6'!$B$127:$I$235,H$1,FALSE)</f>
        <v>0</v>
      </c>
      <c r="I468" s="3">
        <f>VLOOKUP($B468,'HABITATS COMPLEX 6'!$B$127:$I$235,I$1,FALSE)</f>
        <v>0</v>
      </c>
      <c r="J468" s="3">
        <f>VLOOKUP($B468,'HABITATS COMPLEX 6'!$B$127:$I$235,J$1,FALSE)</f>
        <v>0</v>
      </c>
      <c r="K468" s="3">
        <f>VLOOKUP($B468,'HABITATS COMPLEX 6'!$B$127:$I$235,K$1,FALSE)</f>
        <v>0</v>
      </c>
      <c r="L468" s="3" t="str">
        <f>VLOOKUP($B468,'HABITATS COMPLEX 6'!$B$127:$I$235,L$1,FALSE)</f>
        <v/>
      </c>
    </row>
    <row r="469" spans="1:12" ht="15.75" customHeight="1">
      <c r="A469">
        <f t="shared" si="13"/>
        <v>47</v>
      </c>
      <c r="B469" t="str">
        <f>VLOOKUP(A469,ACTIVITIES!$B$2:$C$110,2,FALSE)</f>
        <v>DECOMMISSIONING 47</v>
      </c>
      <c r="C469" s="1">
        <v>7</v>
      </c>
      <c r="D469" s="1" t="str">
        <f>VLOOKUP(C469,HABITATS!$F$2:$G$13,2,FALSE)</f>
        <v>HABITATS COMPLEX 7</v>
      </c>
      <c r="E469" s="1" t="str">
        <f t="shared" si="12"/>
        <v>HABITATS COMPLEX 7DECOMMISSIONING 47</v>
      </c>
      <c r="F469" s="3">
        <f>VLOOKUP($B469,'HABITATS COMPLEX 7'!$B$127:$I$235,F$1,FALSE)</f>
        <v>0</v>
      </c>
      <c r="G469" s="3">
        <f>VLOOKUP($B469,'HABITATS COMPLEX 7'!$B$127:$I$235,G$1,FALSE)</f>
        <v>0</v>
      </c>
      <c r="H469" s="3">
        <f>VLOOKUP($B469,'HABITATS COMPLEX 7'!$B$127:$I$235,H$1,FALSE)</f>
        <v>0</v>
      </c>
      <c r="I469" s="3">
        <f>VLOOKUP($B469,'HABITATS COMPLEX 7'!$B$127:$I$235,I$1,FALSE)</f>
        <v>0</v>
      </c>
      <c r="J469" s="3">
        <f>VLOOKUP($B469,'HABITATS COMPLEX 7'!$B$127:$I$235,J$1,FALSE)</f>
        <v>0</v>
      </c>
      <c r="K469" s="3">
        <f>VLOOKUP($B469,'HABITATS COMPLEX 7'!$B$127:$I$235,K$1,FALSE)</f>
        <v>0</v>
      </c>
      <c r="L469" s="3" t="str">
        <f>VLOOKUP($B469,'HABITATS COMPLEX 7'!$B$127:$I$235,L$1,FALSE)</f>
        <v/>
      </c>
    </row>
    <row r="470" spans="1:12" ht="15.75" customHeight="1">
      <c r="A470">
        <f t="shared" si="13"/>
        <v>47</v>
      </c>
      <c r="B470" t="str">
        <f>VLOOKUP(A470,ACTIVITIES!$B$2:$C$110,2,FALSE)</f>
        <v>DECOMMISSIONING 47</v>
      </c>
      <c r="C470" s="1">
        <v>8</v>
      </c>
      <c r="D470" s="1" t="str">
        <f>VLOOKUP(C470,HABITATS!$F$2:$G$13,2,FALSE)</f>
        <v>HABITATS COMPLEX 8</v>
      </c>
      <c r="E470" s="1" t="str">
        <f t="shared" si="12"/>
        <v>HABITATS COMPLEX 8DECOMMISSIONING 47</v>
      </c>
      <c r="F470" s="3">
        <f>VLOOKUP($B470,'HABITATS COMPLEX 8'!$B$127:$I$235,F$1,FALSE)</f>
        <v>0</v>
      </c>
      <c r="G470" s="3">
        <f>VLOOKUP($B470,'HABITATS COMPLEX 8'!$B$127:$I$235,G$1,FALSE)</f>
        <v>0</v>
      </c>
      <c r="H470" s="3">
        <f>VLOOKUP($B470,'HABITATS COMPLEX 8'!$B$127:$I$235,H$1,FALSE)</f>
        <v>0</v>
      </c>
      <c r="I470" s="3">
        <f>VLOOKUP($B470,'HABITATS COMPLEX 8'!$B$127:$I$235,I$1,FALSE)</f>
        <v>0</v>
      </c>
      <c r="J470" s="3">
        <f>VLOOKUP($B470,'HABITATS COMPLEX 8'!$B$127:$I$235,J$1,FALSE)</f>
        <v>0</v>
      </c>
      <c r="K470" s="3">
        <f>VLOOKUP($B470,'HABITATS COMPLEX 8'!$B$127:$I$235,K$1,FALSE)</f>
        <v>0</v>
      </c>
      <c r="L470" s="3" t="str">
        <f>VLOOKUP($B470,'HABITATS COMPLEX 8'!$B$127:$I$235,L$1,FALSE)</f>
        <v/>
      </c>
    </row>
    <row r="471" spans="1:12" ht="15.75" customHeight="1">
      <c r="A471">
        <f t="shared" si="13"/>
        <v>47</v>
      </c>
      <c r="B471" t="str">
        <f>VLOOKUP(A471,ACTIVITIES!$B$2:$C$110,2,FALSE)</f>
        <v>DECOMMISSIONING 47</v>
      </c>
      <c r="C471" s="1">
        <v>9</v>
      </c>
      <c r="D471" s="1" t="str">
        <f>VLOOKUP(C471,HABITATS!$F$2:$G$13,2,FALSE)</f>
        <v>HABITATS COMPLEX 9</v>
      </c>
      <c r="E471" s="1" t="str">
        <f t="shared" si="12"/>
        <v>HABITATS COMPLEX 9DECOMMISSIONING 47</v>
      </c>
      <c r="F471" s="3">
        <f>VLOOKUP($B471,'HABITATS COMPLEX 9'!$B$127:$I$235,F$1,FALSE)</f>
        <v>0</v>
      </c>
      <c r="G471" s="3">
        <f>VLOOKUP($B471,'HABITATS COMPLEX 9'!$B$127:$I$235,G$1,FALSE)</f>
        <v>0</v>
      </c>
      <c r="H471" s="3">
        <f>VLOOKUP($B471,'HABITATS COMPLEX 9'!$B$127:$I$235,H$1,FALSE)</f>
        <v>0</v>
      </c>
      <c r="I471" s="3">
        <f>VLOOKUP($B471,'HABITATS COMPLEX 9'!$B$127:$I$235,I$1,FALSE)</f>
        <v>0</v>
      </c>
      <c r="J471" s="3">
        <f>VLOOKUP($B471,'HABITATS COMPLEX 9'!$B$127:$I$235,J$1,FALSE)</f>
        <v>0</v>
      </c>
      <c r="K471" s="3">
        <f>VLOOKUP($B471,'HABITATS COMPLEX 9'!$B$127:$I$235,K$1,FALSE)</f>
        <v>0</v>
      </c>
      <c r="L471" s="3" t="str">
        <f>VLOOKUP($B471,'HABITATS COMPLEX 9'!$B$127:$I$235,L$1,FALSE)</f>
        <v/>
      </c>
    </row>
    <row r="472" spans="1:12" ht="15.75" customHeight="1">
      <c r="A472">
        <f t="shared" si="13"/>
        <v>47</v>
      </c>
      <c r="B472" t="str">
        <f>VLOOKUP(A472,ACTIVITIES!$B$2:$C$110,2,FALSE)</f>
        <v>DECOMMISSIONING 47</v>
      </c>
      <c r="C472" s="1">
        <v>10</v>
      </c>
      <c r="D472" s="1" t="str">
        <f>VLOOKUP(C472,HABITATS!$F$2:$G$13,2,FALSE)</f>
        <v>HABITATS COMPLEX 10</v>
      </c>
      <c r="E472" s="1" t="str">
        <f t="shared" si="12"/>
        <v>HABITATS COMPLEX 10DECOMMISSIONING 47</v>
      </c>
      <c r="F472" s="3">
        <f>VLOOKUP($B472,'HABITATS COMPLEX 10'!$B$127:$I$235,F$1,FALSE)</f>
        <v>0</v>
      </c>
      <c r="G472" s="3">
        <f>VLOOKUP($B472,'HABITATS COMPLEX 10'!$B$127:$I$235,G$1,FALSE)</f>
        <v>0</v>
      </c>
      <c r="H472" s="3">
        <f>VLOOKUP($B472,'HABITATS COMPLEX 10'!$B$127:$I$235,H$1,FALSE)</f>
        <v>0</v>
      </c>
      <c r="I472" s="3">
        <f>VLOOKUP($B472,'HABITATS COMPLEX 10'!$B$127:$I$235,I$1,FALSE)</f>
        <v>0</v>
      </c>
      <c r="J472" s="3">
        <f>VLOOKUP($B472,'HABITATS COMPLEX 10'!$B$127:$I$235,J$1,FALSE)</f>
        <v>0</v>
      </c>
      <c r="K472" s="3">
        <f>VLOOKUP($B472,'HABITATS COMPLEX 10'!$B$127:$I$235,K$1,FALSE)</f>
        <v>0</v>
      </c>
      <c r="L472" s="3" t="str">
        <f>VLOOKUP($B472,'HABITATS COMPLEX 10'!$B$127:$I$235,L$1,FALSE)</f>
        <v/>
      </c>
    </row>
    <row r="473" spans="1:12" ht="15.75" customHeight="1">
      <c r="A473">
        <f t="shared" si="13"/>
        <v>48</v>
      </c>
      <c r="B473" t="str">
        <f>VLOOKUP(A473,ACTIVITIES!$B$2:$C$110,2,FALSE)</f>
        <v>DECOMMISSIONING 48</v>
      </c>
      <c r="C473" s="1">
        <v>1</v>
      </c>
      <c r="D473" s="1" t="str">
        <f>VLOOKUP(C473,HABITATS!$F$2:$G$13,2,FALSE)</f>
        <v>Coastal Uplands</v>
      </c>
      <c r="E473" s="1" t="str">
        <f t="shared" si="12"/>
        <v>Coastal UplandsDECOMMISSIONING 48</v>
      </c>
      <c r="F473" s="3">
        <f>VLOOKUP($B473,'COASTAL UPLANDS'!$B$127:$I$235,F$1,FALSE)</f>
        <v>0</v>
      </c>
      <c r="G473" s="3">
        <f>VLOOKUP($B473,'COASTAL UPLANDS'!$B$127:$I$235,G$1,FALSE)</f>
        <v>0</v>
      </c>
      <c r="H473" s="3">
        <f>VLOOKUP($B473,'COASTAL UPLANDS'!$B$127:$I$235,H$1,FALSE)</f>
        <v>0</v>
      </c>
      <c r="I473" s="3">
        <f>VLOOKUP($B473,'COASTAL UPLANDS'!$B$127:$I$235,I$1,FALSE)</f>
        <v>0</v>
      </c>
      <c r="J473" s="3">
        <f>VLOOKUP($B473,'COASTAL UPLANDS'!$B$127:$I$235,J$1,FALSE)</f>
        <v>0</v>
      </c>
      <c r="K473" s="3">
        <f>VLOOKUP($B473,'COASTAL UPLANDS'!$B$127:$I$235,K$1,FALSE)</f>
        <v>0</v>
      </c>
      <c r="L473" s="3" t="str">
        <f>VLOOKUP($B473,'COASTAL UPLANDS'!$B$127:$I$235,L$1,FALSE)</f>
        <v/>
      </c>
    </row>
    <row r="474" spans="1:12" ht="15.75" customHeight="1">
      <c r="A474">
        <f t="shared" si="13"/>
        <v>48</v>
      </c>
      <c r="B474" t="str">
        <f>VLOOKUP(A474,ACTIVITIES!$B$2:$C$110,2,FALSE)</f>
        <v>DECOMMISSIONING 48</v>
      </c>
      <c r="C474" s="1">
        <v>2</v>
      </c>
      <c r="D474" s="1" t="str">
        <f>VLOOKUP(C474,HABITATS!$F$2:$G$13,2,FALSE)</f>
        <v>Beaches &amp; Dunes</v>
      </c>
      <c r="E474" s="1" t="str">
        <f t="shared" si="12"/>
        <v>Beaches &amp; DunesDECOMMISSIONING 48</v>
      </c>
      <c r="F474" s="3">
        <f>VLOOKUP($B474,'BEACHES &amp; DUNES'!$B$127:$I$235,F$1,FALSE)</f>
        <v>0</v>
      </c>
      <c r="G474" s="3">
        <f>VLOOKUP($B474,'BEACHES &amp; DUNES'!$B$127:$I$235,G$1,FALSE)</f>
        <v>0</v>
      </c>
      <c r="H474" s="3">
        <f>VLOOKUP($B474,'BEACHES &amp; DUNES'!$B$127:$I$235,H$1,FALSE)</f>
        <v>0</v>
      </c>
      <c r="I474" s="3">
        <f>VLOOKUP($B474,'BEACHES &amp; DUNES'!$B$127:$I$235,I$1,FALSE)</f>
        <v>0</v>
      </c>
      <c r="J474" s="3">
        <f>VLOOKUP($B474,'BEACHES &amp; DUNES'!$B$127:$I$235,J$1,FALSE)</f>
        <v>0</v>
      </c>
      <c r="K474" s="3">
        <f>VLOOKUP($B474,'BEACHES &amp; DUNES'!$B$127:$I$235,K$1,FALSE)</f>
        <v>0</v>
      </c>
      <c r="L474" s="3" t="str">
        <f>VLOOKUP($B474,'BEACHES &amp; DUNES'!$B$127:$I$235,L$1,FALSE)</f>
        <v/>
      </c>
    </row>
    <row r="475" spans="1:12" ht="15.75" customHeight="1">
      <c r="A475">
        <f t="shared" si="13"/>
        <v>48</v>
      </c>
      <c r="B475" t="str">
        <f>VLOOKUP(A475,ACTIVITIES!$B$2:$C$110,2,FALSE)</f>
        <v>DECOMMISSIONING 48</v>
      </c>
      <c r="C475" s="1">
        <v>3</v>
      </c>
      <c r="D475" s="1" t="str">
        <f>VLOOKUP(C475,HABITATS!$F$2:$G$13,2,FALSE)</f>
        <v>Tidal flats &amp; Rocky Intertidal</v>
      </c>
      <c r="E475" s="1" t="str">
        <f t="shared" si="12"/>
        <v>Tidal flats &amp; Rocky IntertidalDECOMMISSIONING 48</v>
      </c>
      <c r="F475" s="3">
        <f>VLOOKUP($B475,'TIDAL FLATS &amp; ROCKY INTERTIDAL'!$B$127:$I$235,F$1,FALSE)</f>
        <v>0</v>
      </c>
      <c r="G475" s="3">
        <f>VLOOKUP($B475,'TIDAL FLATS &amp; ROCKY INTERTIDAL'!$B$127:$I$235,G$1,FALSE)</f>
        <v>0</v>
      </c>
      <c r="H475" s="3">
        <f>VLOOKUP($B475,'TIDAL FLATS &amp; ROCKY INTERTIDAL'!$B$127:$I$235,H$1,FALSE)</f>
        <v>0</v>
      </c>
      <c r="I475" s="3">
        <f>VLOOKUP($B475,'TIDAL FLATS &amp; ROCKY INTERTIDAL'!$B$127:$I$235,I$1,FALSE)</f>
        <v>0</v>
      </c>
      <c r="J475" s="3">
        <f>VLOOKUP($B475,'TIDAL FLATS &amp; ROCKY INTERTIDAL'!$B$127:$I$235,J$1,FALSE)</f>
        <v>0</v>
      </c>
      <c r="K475" s="3">
        <f>VLOOKUP($B475,'TIDAL FLATS &amp; ROCKY INTERTIDAL'!$B$127:$I$235,K$1,FALSE)</f>
        <v>0</v>
      </c>
      <c r="L475" s="3" t="str">
        <f>VLOOKUP($B475,'TIDAL FLATS &amp; ROCKY INTERTIDAL'!$B$127:$I$235,L$1,FALSE)</f>
        <v/>
      </c>
    </row>
    <row r="476" spans="1:12" ht="15.75" customHeight="1">
      <c r="A476">
        <f t="shared" si="13"/>
        <v>48</v>
      </c>
      <c r="B476" t="str">
        <f>VLOOKUP(A476,ACTIVITIES!$B$2:$C$110,2,FALSE)</f>
        <v>DECOMMISSIONING 48</v>
      </c>
      <c r="C476" s="1">
        <v>4</v>
      </c>
      <c r="D476" s="1" t="str">
        <f>VLOOKUP(C476,HABITATS!$F$2:$G$13,2,FALSE)</f>
        <v>Marshes</v>
      </c>
      <c r="E476" s="1" t="str">
        <f t="shared" si="12"/>
        <v>MarshesDECOMMISSIONING 48</v>
      </c>
      <c r="F476" s="3">
        <f>VLOOKUP($B476,MARSHES!$B$127:$I$235,F$1,FALSE)</f>
        <v>0</v>
      </c>
      <c r="G476" s="3">
        <f>VLOOKUP($B476,MARSHES!$B$127:$I$235,G$1,FALSE)</f>
        <v>0</v>
      </c>
      <c r="H476" s="3">
        <f>VLOOKUP($B476,MARSHES!$B$127:$I$235,H$1,FALSE)</f>
        <v>0</v>
      </c>
      <c r="I476" s="3">
        <f>VLOOKUP($B476,MARSHES!$B$127:$I$235,I$1,FALSE)</f>
        <v>0</v>
      </c>
      <c r="J476" s="3">
        <f>VLOOKUP($B476,MARSHES!$B$127:$I$235,J$1,FALSE)</f>
        <v>0</v>
      </c>
      <c r="K476" s="3">
        <f>VLOOKUP($B476,MARSHES!$B$127:$I$235,K$1,FALSE)</f>
        <v>0</v>
      </c>
      <c r="L476" s="3" t="str">
        <f>VLOOKUP($B476,MARSHES!$B$127:$I$235,L$1,FALSE)</f>
        <v/>
      </c>
    </row>
    <row r="477" spans="1:12" ht="15.75" customHeight="1">
      <c r="A477">
        <f t="shared" si="13"/>
        <v>48</v>
      </c>
      <c r="B477" t="str">
        <f>VLOOKUP(A477,ACTIVITIES!$B$2:$C$110,2,FALSE)</f>
        <v>DECOMMISSIONING 48</v>
      </c>
      <c r="C477" s="1">
        <v>5</v>
      </c>
      <c r="D477" s="1" t="str">
        <f>VLOOKUP(C477,HABITATS!$F$2:$G$13,2,FALSE)</f>
        <v>Submersed Habitats</v>
      </c>
      <c r="E477" s="1" t="str">
        <f t="shared" si="12"/>
        <v>Submersed HabitatsDECOMMISSIONING 48</v>
      </c>
      <c r="F477" s="3">
        <f>VLOOKUP($B477,'SUBMERSED HABITATS'!$B$127:$I$235,F$1,FALSE)</f>
        <v>0</v>
      </c>
      <c r="G477" s="3">
        <f>VLOOKUP($B477,'SUBMERSED HABITATS'!$B$127:$I$235,G$1,FALSE)</f>
        <v>0</v>
      </c>
      <c r="H477" s="3">
        <f>VLOOKUP($B477,'SUBMERSED HABITATS'!$B$127:$I$235,H$1,FALSE)</f>
        <v>0</v>
      </c>
      <c r="I477" s="3">
        <f>VLOOKUP($B477,'SUBMERSED HABITATS'!$B$127:$I$235,I$1,FALSE)</f>
        <v>0</v>
      </c>
      <c r="J477" s="3">
        <f>VLOOKUP($B477,'SUBMERSED HABITATS'!$B$127:$I$235,J$1,FALSE)</f>
        <v>0</v>
      </c>
      <c r="K477" s="3">
        <f>VLOOKUP($B477,'SUBMERSED HABITATS'!$B$127:$I$235,K$1,FALSE)</f>
        <v>0</v>
      </c>
      <c r="L477" s="3" t="str">
        <f>VLOOKUP($B477,'SUBMERSED HABITATS'!$B$127:$I$235,L$1,FALSE)</f>
        <v/>
      </c>
    </row>
    <row r="478" spans="1:12" ht="15.75" customHeight="1">
      <c r="A478">
        <f t="shared" si="13"/>
        <v>48</v>
      </c>
      <c r="B478" t="str">
        <f>VLOOKUP(A478,ACTIVITIES!$B$2:$C$110,2,FALSE)</f>
        <v>DECOMMISSIONING 48</v>
      </c>
      <c r="C478" s="1">
        <v>6</v>
      </c>
      <c r="D478" s="1" t="str">
        <f>VLOOKUP(C478,HABITATS!$F$2:$G$13,2,FALSE)</f>
        <v>HABITATS COMPLEX 6</v>
      </c>
      <c r="E478" s="1" t="str">
        <f t="shared" si="12"/>
        <v>HABITATS COMPLEX 6DECOMMISSIONING 48</v>
      </c>
      <c r="F478" s="3">
        <f>VLOOKUP($B478,'HABITATS COMPLEX 6'!$B$127:$I$235,F$1,FALSE)</f>
        <v>0</v>
      </c>
      <c r="G478" s="3">
        <f>VLOOKUP($B478,'HABITATS COMPLEX 6'!$B$127:$I$235,G$1,FALSE)</f>
        <v>0</v>
      </c>
      <c r="H478" s="3">
        <f>VLOOKUP($B478,'HABITATS COMPLEX 6'!$B$127:$I$235,H$1,FALSE)</f>
        <v>0</v>
      </c>
      <c r="I478" s="3">
        <f>VLOOKUP($B478,'HABITATS COMPLEX 6'!$B$127:$I$235,I$1,FALSE)</f>
        <v>0</v>
      </c>
      <c r="J478" s="3">
        <f>VLOOKUP($B478,'HABITATS COMPLEX 6'!$B$127:$I$235,J$1,FALSE)</f>
        <v>0</v>
      </c>
      <c r="K478" s="3">
        <f>VLOOKUP($B478,'HABITATS COMPLEX 6'!$B$127:$I$235,K$1,FALSE)</f>
        <v>0</v>
      </c>
      <c r="L478" s="3" t="str">
        <f>VLOOKUP($B478,'HABITATS COMPLEX 6'!$B$127:$I$235,L$1,FALSE)</f>
        <v/>
      </c>
    </row>
    <row r="479" spans="1:12" ht="15.75" customHeight="1">
      <c r="A479">
        <f t="shared" si="13"/>
        <v>48</v>
      </c>
      <c r="B479" t="str">
        <f>VLOOKUP(A479,ACTIVITIES!$B$2:$C$110,2,FALSE)</f>
        <v>DECOMMISSIONING 48</v>
      </c>
      <c r="C479" s="1">
        <v>7</v>
      </c>
      <c r="D479" s="1" t="str">
        <f>VLOOKUP(C479,HABITATS!$F$2:$G$13,2,FALSE)</f>
        <v>HABITATS COMPLEX 7</v>
      </c>
      <c r="E479" s="1" t="str">
        <f t="shared" si="12"/>
        <v>HABITATS COMPLEX 7DECOMMISSIONING 48</v>
      </c>
      <c r="F479" s="3">
        <f>VLOOKUP($B479,'HABITATS COMPLEX 7'!$B$127:$I$235,F$1,FALSE)</f>
        <v>0</v>
      </c>
      <c r="G479" s="3">
        <f>VLOOKUP($B479,'HABITATS COMPLEX 7'!$B$127:$I$235,G$1,FALSE)</f>
        <v>0</v>
      </c>
      <c r="H479" s="3">
        <f>VLOOKUP($B479,'HABITATS COMPLEX 7'!$B$127:$I$235,H$1,FALSE)</f>
        <v>0</v>
      </c>
      <c r="I479" s="3">
        <f>VLOOKUP($B479,'HABITATS COMPLEX 7'!$B$127:$I$235,I$1,FALSE)</f>
        <v>0</v>
      </c>
      <c r="J479" s="3">
        <f>VLOOKUP($B479,'HABITATS COMPLEX 7'!$B$127:$I$235,J$1,FALSE)</f>
        <v>0</v>
      </c>
      <c r="K479" s="3">
        <f>VLOOKUP($B479,'HABITATS COMPLEX 7'!$B$127:$I$235,K$1,FALSE)</f>
        <v>0</v>
      </c>
      <c r="L479" s="3" t="str">
        <f>VLOOKUP($B479,'HABITATS COMPLEX 7'!$B$127:$I$235,L$1,FALSE)</f>
        <v/>
      </c>
    </row>
    <row r="480" spans="1:12" ht="15.75" customHeight="1">
      <c r="A480">
        <f t="shared" si="13"/>
        <v>48</v>
      </c>
      <c r="B480" t="str">
        <f>VLOOKUP(A480,ACTIVITIES!$B$2:$C$110,2,FALSE)</f>
        <v>DECOMMISSIONING 48</v>
      </c>
      <c r="C480" s="1">
        <v>8</v>
      </c>
      <c r="D480" s="1" t="str">
        <f>VLOOKUP(C480,HABITATS!$F$2:$G$13,2,FALSE)</f>
        <v>HABITATS COMPLEX 8</v>
      </c>
      <c r="E480" s="1" t="str">
        <f t="shared" si="12"/>
        <v>HABITATS COMPLEX 8DECOMMISSIONING 48</v>
      </c>
      <c r="F480" s="3">
        <f>VLOOKUP($B480,'HABITATS COMPLEX 8'!$B$127:$I$235,F$1,FALSE)</f>
        <v>0</v>
      </c>
      <c r="G480" s="3">
        <f>VLOOKUP($B480,'HABITATS COMPLEX 8'!$B$127:$I$235,G$1,FALSE)</f>
        <v>0</v>
      </c>
      <c r="H480" s="3">
        <f>VLOOKUP($B480,'HABITATS COMPLEX 8'!$B$127:$I$235,H$1,FALSE)</f>
        <v>0</v>
      </c>
      <c r="I480" s="3">
        <f>VLOOKUP($B480,'HABITATS COMPLEX 8'!$B$127:$I$235,I$1,FALSE)</f>
        <v>0</v>
      </c>
      <c r="J480" s="3">
        <f>VLOOKUP($B480,'HABITATS COMPLEX 8'!$B$127:$I$235,J$1,FALSE)</f>
        <v>0</v>
      </c>
      <c r="K480" s="3">
        <f>VLOOKUP($B480,'HABITATS COMPLEX 8'!$B$127:$I$235,K$1,FALSE)</f>
        <v>0</v>
      </c>
      <c r="L480" s="3" t="str">
        <f>VLOOKUP($B480,'HABITATS COMPLEX 8'!$B$127:$I$235,L$1,FALSE)</f>
        <v/>
      </c>
    </row>
    <row r="481" spans="1:12" ht="15.75" customHeight="1">
      <c r="A481">
        <f t="shared" si="13"/>
        <v>48</v>
      </c>
      <c r="B481" t="str">
        <f>VLOOKUP(A481,ACTIVITIES!$B$2:$C$110,2,FALSE)</f>
        <v>DECOMMISSIONING 48</v>
      </c>
      <c r="C481" s="1">
        <v>9</v>
      </c>
      <c r="D481" s="1" t="str">
        <f>VLOOKUP(C481,HABITATS!$F$2:$G$13,2,FALSE)</f>
        <v>HABITATS COMPLEX 9</v>
      </c>
      <c r="E481" s="1" t="str">
        <f t="shared" si="12"/>
        <v>HABITATS COMPLEX 9DECOMMISSIONING 48</v>
      </c>
      <c r="F481" s="3">
        <f>VLOOKUP($B481,'HABITATS COMPLEX 9'!$B$127:$I$235,F$1,FALSE)</f>
        <v>0</v>
      </c>
      <c r="G481" s="3">
        <f>VLOOKUP($B481,'HABITATS COMPLEX 9'!$B$127:$I$235,G$1,FALSE)</f>
        <v>0</v>
      </c>
      <c r="H481" s="3">
        <f>VLOOKUP($B481,'HABITATS COMPLEX 9'!$B$127:$I$235,H$1,FALSE)</f>
        <v>0</v>
      </c>
      <c r="I481" s="3">
        <f>VLOOKUP($B481,'HABITATS COMPLEX 9'!$B$127:$I$235,I$1,FALSE)</f>
        <v>0</v>
      </c>
      <c r="J481" s="3">
        <f>VLOOKUP($B481,'HABITATS COMPLEX 9'!$B$127:$I$235,J$1,FALSE)</f>
        <v>0</v>
      </c>
      <c r="K481" s="3">
        <f>VLOOKUP($B481,'HABITATS COMPLEX 9'!$B$127:$I$235,K$1,FALSE)</f>
        <v>0</v>
      </c>
      <c r="L481" s="3" t="str">
        <f>VLOOKUP($B481,'HABITATS COMPLEX 9'!$B$127:$I$235,L$1,FALSE)</f>
        <v/>
      </c>
    </row>
    <row r="482" spans="1:12" ht="15.75" customHeight="1">
      <c r="A482">
        <f t="shared" si="13"/>
        <v>48</v>
      </c>
      <c r="B482" t="str">
        <f>VLOOKUP(A482,ACTIVITIES!$B$2:$C$110,2,FALSE)</f>
        <v>DECOMMISSIONING 48</v>
      </c>
      <c r="C482" s="1">
        <v>10</v>
      </c>
      <c r="D482" s="1" t="str">
        <f>VLOOKUP(C482,HABITATS!$F$2:$G$13,2,FALSE)</f>
        <v>HABITATS COMPLEX 10</v>
      </c>
      <c r="E482" s="1" t="str">
        <f t="shared" si="12"/>
        <v>HABITATS COMPLEX 10DECOMMISSIONING 48</v>
      </c>
      <c r="F482" s="3">
        <f>VLOOKUP($B482,'HABITATS COMPLEX 10'!$B$127:$I$235,F$1,FALSE)</f>
        <v>0</v>
      </c>
      <c r="G482" s="3">
        <f>VLOOKUP($B482,'HABITATS COMPLEX 10'!$B$127:$I$235,G$1,FALSE)</f>
        <v>0</v>
      </c>
      <c r="H482" s="3">
        <f>VLOOKUP($B482,'HABITATS COMPLEX 10'!$B$127:$I$235,H$1,FALSE)</f>
        <v>0</v>
      </c>
      <c r="I482" s="3">
        <f>VLOOKUP($B482,'HABITATS COMPLEX 10'!$B$127:$I$235,I$1,FALSE)</f>
        <v>0</v>
      </c>
      <c r="J482" s="3">
        <f>VLOOKUP($B482,'HABITATS COMPLEX 10'!$B$127:$I$235,J$1,FALSE)</f>
        <v>0</v>
      </c>
      <c r="K482" s="3">
        <f>VLOOKUP($B482,'HABITATS COMPLEX 10'!$B$127:$I$235,K$1,FALSE)</f>
        <v>0</v>
      </c>
      <c r="L482" s="3" t="str">
        <f>VLOOKUP($B482,'HABITATS COMPLEX 10'!$B$127:$I$235,L$1,FALSE)</f>
        <v/>
      </c>
    </row>
    <row r="483" spans="1:12" ht="15.75" customHeight="1">
      <c r="A483">
        <f t="shared" si="13"/>
        <v>49</v>
      </c>
      <c r="B483" t="str">
        <f>VLOOKUP(A483,ACTIVITIES!$B$2:$C$110,2,FALSE)</f>
        <v>DECOMMISSIONING 49</v>
      </c>
      <c r="C483" s="1">
        <v>1</v>
      </c>
      <c r="D483" s="1" t="str">
        <f>VLOOKUP(C483,HABITATS!$F$2:$G$13,2,FALSE)</f>
        <v>Coastal Uplands</v>
      </c>
      <c r="E483" s="1" t="str">
        <f t="shared" si="12"/>
        <v>Coastal UplandsDECOMMISSIONING 49</v>
      </c>
      <c r="F483" s="3">
        <f>VLOOKUP($B483,'COASTAL UPLANDS'!$B$127:$I$235,F$1,FALSE)</f>
        <v>0</v>
      </c>
      <c r="G483" s="3">
        <f>VLOOKUP($B483,'COASTAL UPLANDS'!$B$127:$I$235,G$1,FALSE)</f>
        <v>0</v>
      </c>
      <c r="H483" s="3">
        <f>VLOOKUP($B483,'COASTAL UPLANDS'!$B$127:$I$235,H$1,FALSE)</f>
        <v>0</v>
      </c>
      <c r="I483" s="3">
        <f>VLOOKUP($B483,'COASTAL UPLANDS'!$B$127:$I$235,I$1,FALSE)</f>
        <v>0</v>
      </c>
      <c r="J483" s="3">
        <f>VLOOKUP($B483,'COASTAL UPLANDS'!$B$127:$I$235,J$1,FALSE)</f>
        <v>0</v>
      </c>
      <c r="K483" s="3">
        <f>VLOOKUP($B483,'COASTAL UPLANDS'!$B$127:$I$235,K$1,FALSE)</f>
        <v>0</v>
      </c>
      <c r="L483" s="3" t="str">
        <f>VLOOKUP($B483,'COASTAL UPLANDS'!$B$127:$I$235,L$1,FALSE)</f>
        <v/>
      </c>
    </row>
    <row r="484" spans="1:12" ht="15.75" customHeight="1">
      <c r="A484">
        <f t="shared" si="13"/>
        <v>49</v>
      </c>
      <c r="B484" t="str">
        <f>VLOOKUP(A484,ACTIVITIES!$B$2:$C$110,2,FALSE)</f>
        <v>DECOMMISSIONING 49</v>
      </c>
      <c r="C484" s="1">
        <v>2</v>
      </c>
      <c r="D484" s="1" t="str">
        <f>VLOOKUP(C484,HABITATS!$F$2:$G$13,2,FALSE)</f>
        <v>Beaches &amp; Dunes</v>
      </c>
      <c r="E484" s="1" t="str">
        <f t="shared" si="12"/>
        <v>Beaches &amp; DunesDECOMMISSIONING 49</v>
      </c>
      <c r="F484" s="3">
        <f>VLOOKUP($B484,'BEACHES &amp; DUNES'!$B$127:$I$235,F$1,FALSE)</f>
        <v>0</v>
      </c>
      <c r="G484" s="3">
        <f>VLOOKUP($B484,'BEACHES &amp; DUNES'!$B$127:$I$235,G$1,FALSE)</f>
        <v>0</v>
      </c>
      <c r="H484" s="3">
        <f>VLOOKUP($B484,'BEACHES &amp; DUNES'!$B$127:$I$235,H$1,FALSE)</f>
        <v>0</v>
      </c>
      <c r="I484" s="3">
        <f>VLOOKUP($B484,'BEACHES &amp; DUNES'!$B$127:$I$235,I$1,FALSE)</f>
        <v>0</v>
      </c>
      <c r="J484" s="3">
        <f>VLOOKUP($B484,'BEACHES &amp; DUNES'!$B$127:$I$235,J$1,FALSE)</f>
        <v>0</v>
      </c>
      <c r="K484" s="3">
        <f>VLOOKUP($B484,'BEACHES &amp; DUNES'!$B$127:$I$235,K$1,FALSE)</f>
        <v>0</v>
      </c>
      <c r="L484" s="3" t="str">
        <f>VLOOKUP($B484,'BEACHES &amp; DUNES'!$B$127:$I$235,L$1,FALSE)</f>
        <v/>
      </c>
    </row>
    <row r="485" spans="1:12" ht="15.75" customHeight="1">
      <c r="A485">
        <f t="shared" si="13"/>
        <v>49</v>
      </c>
      <c r="B485" t="str">
        <f>VLOOKUP(A485,ACTIVITIES!$B$2:$C$110,2,FALSE)</f>
        <v>DECOMMISSIONING 49</v>
      </c>
      <c r="C485" s="1">
        <v>3</v>
      </c>
      <c r="D485" s="1" t="str">
        <f>VLOOKUP(C485,HABITATS!$F$2:$G$13,2,FALSE)</f>
        <v>Tidal flats &amp; Rocky Intertidal</v>
      </c>
      <c r="E485" s="1" t="str">
        <f t="shared" si="12"/>
        <v>Tidal flats &amp; Rocky IntertidalDECOMMISSIONING 49</v>
      </c>
      <c r="F485" s="3">
        <f>VLOOKUP($B485,'TIDAL FLATS &amp; ROCKY INTERTIDAL'!$B$127:$I$235,F$1,FALSE)</f>
        <v>0</v>
      </c>
      <c r="G485" s="3">
        <f>VLOOKUP($B485,'TIDAL FLATS &amp; ROCKY INTERTIDAL'!$B$127:$I$235,G$1,FALSE)</f>
        <v>0</v>
      </c>
      <c r="H485" s="3">
        <f>VLOOKUP($B485,'TIDAL FLATS &amp; ROCKY INTERTIDAL'!$B$127:$I$235,H$1,FALSE)</f>
        <v>0</v>
      </c>
      <c r="I485" s="3">
        <f>VLOOKUP($B485,'TIDAL FLATS &amp; ROCKY INTERTIDAL'!$B$127:$I$235,I$1,FALSE)</f>
        <v>0</v>
      </c>
      <c r="J485" s="3">
        <f>VLOOKUP($B485,'TIDAL FLATS &amp; ROCKY INTERTIDAL'!$B$127:$I$235,J$1,FALSE)</f>
        <v>0</v>
      </c>
      <c r="K485" s="3">
        <f>VLOOKUP($B485,'TIDAL FLATS &amp; ROCKY INTERTIDAL'!$B$127:$I$235,K$1,FALSE)</f>
        <v>0</v>
      </c>
      <c r="L485" s="3" t="str">
        <f>VLOOKUP($B485,'TIDAL FLATS &amp; ROCKY INTERTIDAL'!$B$127:$I$235,L$1,FALSE)</f>
        <v/>
      </c>
    </row>
    <row r="486" spans="1:12" ht="15.75" customHeight="1">
      <c r="A486">
        <f t="shared" si="13"/>
        <v>49</v>
      </c>
      <c r="B486" t="str">
        <f>VLOOKUP(A486,ACTIVITIES!$B$2:$C$110,2,FALSE)</f>
        <v>DECOMMISSIONING 49</v>
      </c>
      <c r="C486" s="1">
        <v>4</v>
      </c>
      <c r="D486" s="1" t="str">
        <f>VLOOKUP(C486,HABITATS!$F$2:$G$13,2,FALSE)</f>
        <v>Marshes</v>
      </c>
      <c r="E486" s="1" t="str">
        <f t="shared" si="12"/>
        <v>MarshesDECOMMISSIONING 49</v>
      </c>
      <c r="F486" s="3">
        <f>VLOOKUP($B486,MARSHES!$B$127:$I$235,F$1,FALSE)</f>
        <v>0</v>
      </c>
      <c r="G486" s="3">
        <f>VLOOKUP($B486,MARSHES!$B$127:$I$235,G$1,FALSE)</f>
        <v>0</v>
      </c>
      <c r="H486" s="3">
        <f>VLOOKUP($B486,MARSHES!$B$127:$I$235,H$1,FALSE)</f>
        <v>0</v>
      </c>
      <c r="I486" s="3">
        <f>VLOOKUP($B486,MARSHES!$B$127:$I$235,I$1,FALSE)</f>
        <v>0</v>
      </c>
      <c r="J486" s="3">
        <f>VLOOKUP($B486,MARSHES!$B$127:$I$235,J$1,FALSE)</f>
        <v>0</v>
      </c>
      <c r="K486" s="3">
        <f>VLOOKUP($B486,MARSHES!$B$127:$I$235,K$1,FALSE)</f>
        <v>0</v>
      </c>
      <c r="L486" s="3" t="str">
        <f>VLOOKUP($B486,MARSHES!$B$127:$I$235,L$1,FALSE)</f>
        <v/>
      </c>
    </row>
    <row r="487" spans="1:12" ht="15.75" customHeight="1">
      <c r="A487">
        <f t="shared" si="13"/>
        <v>49</v>
      </c>
      <c r="B487" t="str">
        <f>VLOOKUP(A487,ACTIVITIES!$B$2:$C$110,2,FALSE)</f>
        <v>DECOMMISSIONING 49</v>
      </c>
      <c r="C487" s="1">
        <v>5</v>
      </c>
      <c r="D487" s="1" t="str">
        <f>VLOOKUP(C487,HABITATS!$F$2:$G$13,2,FALSE)</f>
        <v>Submersed Habitats</v>
      </c>
      <c r="E487" s="1" t="str">
        <f t="shared" si="12"/>
        <v>Submersed HabitatsDECOMMISSIONING 49</v>
      </c>
      <c r="F487" s="3">
        <f>VLOOKUP($B487,'SUBMERSED HABITATS'!$B$127:$I$235,F$1,FALSE)</f>
        <v>0</v>
      </c>
      <c r="G487" s="3">
        <f>VLOOKUP($B487,'SUBMERSED HABITATS'!$B$127:$I$235,G$1,FALSE)</f>
        <v>0</v>
      </c>
      <c r="H487" s="3">
        <f>VLOOKUP($B487,'SUBMERSED HABITATS'!$B$127:$I$235,H$1,FALSE)</f>
        <v>0</v>
      </c>
      <c r="I487" s="3">
        <f>VLOOKUP($B487,'SUBMERSED HABITATS'!$B$127:$I$235,I$1,FALSE)</f>
        <v>0</v>
      </c>
      <c r="J487" s="3">
        <f>VLOOKUP($B487,'SUBMERSED HABITATS'!$B$127:$I$235,J$1,FALSE)</f>
        <v>0</v>
      </c>
      <c r="K487" s="3">
        <f>VLOOKUP($B487,'SUBMERSED HABITATS'!$B$127:$I$235,K$1,FALSE)</f>
        <v>0</v>
      </c>
      <c r="L487" s="3" t="str">
        <f>VLOOKUP($B487,'SUBMERSED HABITATS'!$B$127:$I$235,L$1,FALSE)</f>
        <v/>
      </c>
    </row>
    <row r="488" spans="1:12" ht="15.75" customHeight="1">
      <c r="A488">
        <f t="shared" si="13"/>
        <v>49</v>
      </c>
      <c r="B488" t="str">
        <f>VLOOKUP(A488,ACTIVITIES!$B$2:$C$110,2,FALSE)</f>
        <v>DECOMMISSIONING 49</v>
      </c>
      <c r="C488" s="1">
        <v>6</v>
      </c>
      <c r="D488" s="1" t="str">
        <f>VLOOKUP(C488,HABITATS!$F$2:$G$13,2,FALSE)</f>
        <v>HABITATS COMPLEX 6</v>
      </c>
      <c r="E488" s="1" t="str">
        <f t="shared" si="12"/>
        <v>HABITATS COMPLEX 6DECOMMISSIONING 49</v>
      </c>
      <c r="F488" s="3">
        <f>VLOOKUP($B488,'HABITATS COMPLEX 6'!$B$127:$I$235,F$1,FALSE)</f>
        <v>0</v>
      </c>
      <c r="G488" s="3">
        <f>VLOOKUP($B488,'HABITATS COMPLEX 6'!$B$127:$I$235,G$1,FALSE)</f>
        <v>0</v>
      </c>
      <c r="H488" s="3">
        <f>VLOOKUP($B488,'HABITATS COMPLEX 6'!$B$127:$I$235,H$1,FALSE)</f>
        <v>0</v>
      </c>
      <c r="I488" s="3">
        <f>VLOOKUP($B488,'HABITATS COMPLEX 6'!$B$127:$I$235,I$1,FALSE)</f>
        <v>0</v>
      </c>
      <c r="J488" s="3">
        <f>VLOOKUP($B488,'HABITATS COMPLEX 6'!$B$127:$I$235,J$1,FALSE)</f>
        <v>0</v>
      </c>
      <c r="K488" s="3">
        <f>VLOOKUP($B488,'HABITATS COMPLEX 6'!$B$127:$I$235,K$1,FALSE)</f>
        <v>0</v>
      </c>
      <c r="L488" s="3" t="str">
        <f>VLOOKUP($B488,'HABITATS COMPLEX 6'!$B$127:$I$235,L$1,FALSE)</f>
        <v/>
      </c>
    </row>
    <row r="489" spans="1:12" ht="15.75" customHeight="1">
      <c r="A489">
        <f t="shared" si="13"/>
        <v>49</v>
      </c>
      <c r="B489" t="str">
        <f>VLOOKUP(A489,ACTIVITIES!$B$2:$C$110,2,FALSE)</f>
        <v>DECOMMISSIONING 49</v>
      </c>
      <c r="C489" s="1">
        <v>7</v>
      </c>
      <c r="D489" s="1" t="str">
        <f>VLOOKUP(C489,HABITATS!$F$2:$G$13,2,FALSE)</f>
        <v>HABITATS COMPLEX 7</v>
      </c>
      <c r="E489" s="1" t="str">
        <f t="shared" si="12"/>
        <v>HABITATS COMPLEX 7DECOMMISSIONING 49</v>
      </c>
      <c r="F489" s="3">
        <f>VLOOKUP($B489,'HABITATS COMPLEX 7'!$B$127:$I$235,F$1,FALSE)</f>
        <v>0</v>
      </c>
      <c r="G489" s="3">
        <f>VLOOKUP($B489,'HABITATS COMPLEX 7'!$B$127:$I$235,G$1,FALSE)</f>
        <v>0</v>
      </c>
      <c r="H489" s="3">
        <f>VLOOKUP($B489,'HABITATS COMPLEX 7'!$B$127:$I$235,H$1,FALSE)</f>
        <v>0</v>
      </c>
      <c r="I489" s="3">
        <f>VLOOKUP($B489,'HABITATS COMPLEX 7'!$B$127:$I$235,I$1,FALSE)</f>
        <v>0</v>
      </c>
      <c r="J489" s="3">
        <f>VLOOKUP($B489,'HABITATS COMPLEX 7'!$B$127:$I$235,J$1,FALSE)</f>
        <v>0</v>
      </c>
      <c r="K489" s="3">
        <f>VLOOKUP($B489,'HABITATS COMPLEX 7'!$B$127:$I$235,K$1,FALSE)</f>
        <v>0</v>
      </c>
      <c r="L489" s="3" t="str">
        <f>VLOOKUP($B489,'HABITATS COMPLEX 7'!$B$127:$I$235,L$1,FALSE)</f>
        <v/>
      </c>
    </row>
    <row r="490" spans="1:12" ht="15.75" customHeight="1">
      <c r="A490">
        <f t="shared" si="13"/>
        <v>49</v>
      </c>
      <c r="B490" t="str">
        <f>VLOOKUP(A490,ACTIVITIES!$B$2:$C$110,2,FALSE)</f>
        <v>DECOMMISSIONING 49</v>
      </c>
      <c r="C490" s="1">
        <v>8</v>
      </c>
      <c r="D490" s="1" t="str">
        <f>VLOOKUP(C490,HABITATS!$F$2:$G$13,2,FALSE)</f>
        <v>HABITATS COMPLEX 8</v>
      </c>
      <c r="E490" s="1" t="str">
        <f t="shared" si="12"/>
        <v>HABITATS COMPLEX 8DECOMMISSIONING 49</v>
      </c>
      <c r="F490" s="3">
        <f>VLOOKUP($B490,'HABITATS COMPLEX 8'!$B$127:$I$235,F$1,FALSE)</f>
        <v>0</v>
      </c>
      <c r="G490" s="3">
        <f>VLOOKUP($B490,'HABITATS COMPLEX 8'!$B$127:$I$235,G$1,FALSE)</f>
        <v>0</v>
      </c>
      <c r="H490" s="3">
        <f>VLOOKUP($B490,'HABITATS COMPLEX 8'!$B$127:$I$235,H$1,FALSE)</f>
        <v>0</v>
      </c>
      <c r="I490" s="3">
        <f>VLOOKUP($B490,'HABITATS COMPLEX 8'!$B$127:$I$235,I$1,FALSE)</f>
        <v>0</v>
      </c>
      <c r="J490" s="3">
        <f>VLOOKUP($B490,'HABITATS COMPLEX 8'!$B$127:$I$235,J$1,FALSE)</f>
        <v>0</v>
      </c>
      <c r="K490" s="3">
        <f>VLOOKUP($B490,'HABITATS COMPLEX 8'!$B$127:$I$235,K$1,FALSE)</f>
        <v>0</v>
      </c>
      <c r="L490" s="3" t="str">
        <f>VLOOKUP($B490,'HABITATS COMPLEX 8'!$B$127:$I$235,L$1,FALSE)</f>
        <v/>
      </c>
    </row>
    <row r="491" spans="1:12" ht="15.75" customHeight="1">
      <c r="A491">
        <f t="shared" si="13"/>
        <v>49</v>
      </c>
      <c r="B491" t="str">
        <f>VLOOKUP(A491,ACTIVITIES!$B$2:$C$110,2,FALSE)</f>
        <v>DECOMMISSIONING 49</v>
      </c>
      <c r="C491" s="1">
        <v>9</v>
      </c>
      <c r="D491" s="1" t="str">
        <f>VLOOKUP(C491,HABITATS!$F$2:$G$13,2,FALSE)</f>
        <v>HABITATS COMPLEX 9</v>
      </c>
      <c r="E491" s="1" t="str">
        <f t="shared" si="12"/>
        <v>HABITATS COMPLEX 9DECOMMISSIONING 49</v>
      </c>
      <c r="F491" s="3">
        <f>VLOOKUP($B491,'HABITATS COMPLEX 9'!$B$127:$I$235,F$1,FALSE)</f>
        <v>0</v>
      </c>
      <c r="G491" s="3">
        <f>VLOOKUP($B491,'HABITATS COMPLEX 9'!$B$127:$I$235,G$1,FALSE)</f>
        <v>0</v>
      </c>
      <c r="H491" s="3">
        <f>VLOOKUP($B491,'HABITATS COMPLEX 9'!$B$127:$I$235,H$1,FALSE)</f>
        <v>0</v>
      </c>
      <c r="I491" s="3">
        <f>VLOOKUP($B491,'HABITATS COMPLEX 9'!$B$127:$I$235,I$1,FALSE)</f>
        <v>0</v>
      </c>
      <c r="J491" s="3">
        <f>VLOOKUP($B491,'HABITATS COMPLEX 9'!$B$127:$I$235,J$1,FALSE)</f>
        <v>0</v>
      </c>
      <c r="K491" s="3">
        <f>VLOOKUP($B491,'HABITATS COMPLEX 9'!$B$127:$I$235,K$1,FALSE)</f>
        <v>0</v>
      </c>
      <c r="L491" s="3" t="str">
        <f>VLOOKUP($B491,'HABITATS COMPLEX 9'!$B$127:$I$235,L$1,FALSE)</f>
        <v/>
      </c>
    </row>
    <row r="492" spans="1:12" ht="15.75" customHeight="1">
      <c r="A492">
        <f t="shared" si="13"/>
        <v>49</v>
      </c>
      <c r="B492" t="str">
        <f>VLOOKUP(A492,ACTIVITIES!$B$2:$C$110,2,FALSE)</f>
        <v>DECOMMISSIONING 49</v>
      </c>
      <c r="C492" s="1">
        <v>10</v>
      </c>
      <c r="D492" s="1" t="str">
        <f>VLOOKUP(C492,HABITATS!$F$2:$G$13,2,FALSE)</f>
        <v>HABITATS COMPLEX 10</v>
      </c>
      <c r="E492" s="1" t="str">
        <f t="shared" si="12"/>
        <v>HABITATS COMPLEX 10DECOMMISSIONING 49</v>
      </c>
      <c r="F492" s="3">
        <f>VLOOKUP($B492,'HABITATS COMPLEX 10'!$B$127:$I$235,F$1,FALSE)</f>
        <v>0</v>
      </c>
      <c r="G492" s="3">
        <f>VLOOKUP($B492,'HABITATS COMPLEX 10'!$B$127:$I$235,G$1,FALSE)</f>
        <v>0</v>
      </c>
      <c r="H492" s="3">
        <f>VLOOKUP($B492,'HABITATS COMPLEX 10'!$B$127:$I$235,H$1,FALSE)</f>
        <v>0</v>
      </c>
      <c r="I492" s="3">
        <f>VLOOKUP($B492,'HABITATS COMPLEX 10'!$B$127:$I$235,I$1,FALSE)</f>
        <v>0</v>
      </c>
      <c r="J492" s="3">
        <f>VLOOKUP($B492,'HABITATS COMPLEX 10'!$B$127:$I$235,J$1,FALSE)</f>
        <v>0</v>
      </c>
      <c r="K492" s="3">
        <f>VLOOKUP($B492,'HABITATS COMPLEX 10'!$B$127:$I$235,K$1,FALSE)</f>
        <v>0</v>
      </c>
      <c r="L492" s="3" t="str">
        <f>VLOOKUP($B492,'HABITATS COMPLEX 10'!$B$127:$I$235,L$1,FALSE)</f>
        <v/>
      </c>
    </row>
    <row r="493" spans="1:12" ht="15.75" customHeight="1">
      <c r="A493">
        <f t="shared" si="13"/>
        <v>50</v>
      </c>
      <c r="B493" t="str">
        <f>VLOOKUP(A493,ACTIVITIES!$B$2:$C$110,2,FALSE)</f>
        <v>DECOMMISSIONING 50</v>
      </c>
      <c r="C493" s="1">
        <v>1</v>
      </c>
      <c r="D493" s="1" t="str">
        <f>VLOOKUP(C493,HABITATS!$F$2:$G$13,2,FALSE)</f>
        <v>Coastal Uplands</v>
      </c>
      <c r="E493" s="1" t="str">
        <f t="shared" si="12"/>
        <v>Coastal UplandsDECOMMISSIONING 50</v>
      </c>
      <c r="F493" s="3">
        <f>VLOOKUP($B493,'COASTAL UPLANDS'!$B$127:$I$235,F$1,FALSE)</f>
        <v>0</v>
      </c>
      <c r="G493" s="3">
        <f>VLOOKUP($B493,'COASTAL UPLANDS'!$B$127:$I$235,G$1,FALSE)</f>
        <v>0</v>
      </c>
      <c r="H493" s="3">
        <f>VLOOKUP($B493,'COASTAL UPLANDS'!$B$127:$I$235,H$1,FALSE)</f>
        <v>0</v>
      </c>
      <c r="I493" s="3">
        <f>VLOOKUP($B493,'COASTAL UPLANDS'!$B$127:$I$235,I$1,FALSE)</f>
        <v>0</v>
      </c>
      <c r="J493" s="3">
        <f>VLOOKUP($B493,'COASTAL UPLANDS'!$B$127:$I$235,J$1,FALSE)</f>
        <v>0</v>
      </c>
      <c r="K493" s="3">
        <f>VLOOKUP($B493,'COASTAL UPLANDS'!$B$127:$I$235,K$1,FALSE)</f>
        <v>0</v>
      </c>
      <c r="L493" s="3" t="str">
        <f>VLOOKUP($B493,'COASTAL UPLANDS'!$B$127:$I$235,L$1,FALSE)</f>
        <v/>
      </c>
    </row>
    <row r="494" spans="1:12" ht="15.75" customHeight="1">
      <c r="A494">
        <f t="shared" si="13"/>
        <v>50</v>
      </c>
      <c r="B494" t="str">
        <f>VLOOKUP(A494,ACTIVITIES!$B$2:$C$110,2,FALSE)</f>
        <v>DECOMMISSIONING 50</v>
      </c>
      <c r="C494" s="1">
        <v>2</v>
      </c>
      <c r="D494" s="1" t="str">
        <f>VLOOKUP(C494,HABITATS!$F$2:$G$13,2,FALSE)</f>
        <v>Beaches &amp; Dunes</v>
      </c>
      <c r="E494" s="1" t="str">
        <f t="shared" si="12"/>
        <v>Beaches &amp; DunesDECOMMISSIONING 50</v>
      </c>
      <c r="F494" s="3">
        <f>VLOOKUP($B494,'BEACHES &amp; DUNES'!$B$127:$I$235,F$1,FALSE)</f>
        <v>0</v>
      </c>
      <c r="G494" s="3">
        <f>VLOOKUP($B494,'BEACHES &amp; DUNES'!$B$127:$I$235,G$1,FALSE)</f>
        <v>0</v>
      </c>
      <c r="H494" s="3">
        <f>VLOOKUP($B494,'BEACHES &amp; DUNES'!$B$127:$I$235,H$1,FALSE)</f>
        <v>0</v>
      </c>
      <c r="I494" s="3">
        <f>VLOOKUP($B494,'BEACHES &amp; DUNES'!$B$127:$I$235,I$1,FALSE)</f>
        <v>0</v>
      </c>
      <c r="J494" s="3">
        <f>VLOOKUP($B494,'BEACHES &amp; DUNES'!$B$127:$I$235,J$1,FALSE)</f>
        <v>0</v>
      </c>
      <c r="K494" s="3">
        <f>VLOOKUP($B494,'BEACHES &amp; DUNES'!$B$127:$I$235,K$1,FALSE)</f>
        <v>0</v>
      </c>
      <c r="L494" s="3" t="str">
        <f>VLOOKUP($B494,'BEACHES &amp; DUNES'!$B$127:$I$235,L$1,FALSE)</f>
        <v/>
      </c>
    </row>
    <row r="495" spans="1:12" ht="15.75" customHeight="1">
      <c r="A495">
        <f t="shared" si="13"/>
        <v>50</v>
      </c>
      <c r="B495" t="str">
        <f>VLOOKUP(A495,ACTIVITIES!$B$2:$C$110,2,FALSE)</f>
        <v>DECOMMISSIONING 50</v>
      </c>
      <c r="C495" s="1">
        <v>3</v>
      </c>
      <c r="D495" s="1" t="str">
        <f>VLOOKUP(C495,HABITATS!$F$2:$G$13,2,FALSE)</f>
        <v>Tidal flats &amp; Rocky Intertidal</v>
      </c>
      <c r="E495" s="1" t="str">
        <f t="shared" si="12"/>
        <v>Tidal flats &amp; Rocky IntertidalDECOMMISSIONING 50</v>
      </c>
      <c r="F495" s="3">
        <f>VLOOKUP($B495,'TIDAL FLATS &amp; ROCKY INTERTIDAL'!$B$127:$I$235,F$1,FALSE)</f>
        <v>0</v>
      </c>
      <c r="G495" s="3">
        <f>VLOOKUP($B495,'TIDAL FLATS &amp; ROCKY INTERTIDAL'!$B$127:$I$235,G$1,FALSE)</f>
        <v>0</v>
      </c>
      <c r="H495" s="3">
        <f>VLOOKUP($B495,'TIDAL FLATS &amp; ROCKY INTERTIDAL'!$B$127:$I$235,H$1,FALSE)</f>
        <v>0</v>
      </c>
      <c r="I495" s="3">
        <f>VLOOKUP($B495,'TIDAL FLATS &amp; ROCKY INTERTIDAL'!$B$127:$I$235,I$1,FALSE)</f>
        <v>0</v>
      </c>
      <c r="J495" s="3">
        <f>VLOOKUP($B495,'TIDAL FLATS &amp; ROCKY INTERTIDAL'!$B$127:$I$235,J$1,FALSE)</f>
        <v>0</v>
      </c>
      <c r="K495" s="3">
        <f>VLOOKUP($B495,'TIDAL FLATS &amp; ROCKY INTERTIDAL'!$B$127:$I$235,K$1,FALSE)</f>
        <v>0</v>
      </c>
      <c r="L495" s="3" t="str">
        <f>VLOOKUP($B495,'TIDAL FLATS &amp; ROCKY INTERTIDAL'!$B$127:$I$235,L$1,FALSE)</f>
        <v/>
      </c>
    </row>
    <row r="496" spans="1:12" ht="15.75" customHeight="1">
      <c r="A496">
        <f t="shared" si="13"/>
        <v>50</v>
      </c>
      <c r="B496" t="str">
        <f>VLOOKUP(A496,ACTIVITIES!$B$2:$C$110,2,FALSE)</f>
        <v>DECOMMISSIONING 50</v>
      </c>
      <c r="C496" s="1">
        <v>4</v>
      </c>
      <c r="D496" s="1" t="str">
        <f>VLOOKUP(C496,HABITATS!$F$2:$G$13,2,FALSE)</f>
        <v>Marshes</v>
      </c>
      <c r="E496" s="1" t="str">
        <f t="shared" si="12"/>
        <v>MarshesDECOMMISSIONING 50</v>
      </c>
      <c r="F496" s="3">
        <f>VLOOKUP($B496,MARSHES!$B$127:$I$235,F$1,FALSE)</f>
        <v>0</v>
      </c>
      <c r="G496" s="3">
        <f>VLOOKUP($B496,MARSHES!$B$127:$I$235,G$1,FALSE)</f>
        <v>0</v>
      </c>
      <c r="H496" s="3">
        <f>VLOOKUP($B496,MARSHES!$B$127:$I$235,H$1,FALSE)</f>
        <v>0</v>
      </c>
      <c r="I496" s="3">
        <f>VLOOKUP($B496,MARSHES!$B$127:$I$235,I$1,FALSE)</f>
        <v>0</v>
      </c>
      <c r="J496" s="3">
        <f>VLOOKUP($B496,MARSHES!$B$127:$I$235,J$1,FALSE)</f>
        <v>0</v>
      </c>
      <c r="K496" s="3">
        <f>VLOOKUP($B496,MARSHES!$B$127:$I$235,K$1,FALSE)</f>
        <v>0</v>
      </c>
      <c r="L496" s="3" t="str">
        <f>VLOOKUP($B496,MARSHES!$B$127:$I$235,L$1,FALSE)</f>
        <v/>
      </c>
    </row>
    <row r="497" spans="1:12" ht="15.75" customHeight="1">
      <c r="A497">
        <f t="shared" si="13"/>
        <v>50</v>
      </c>
      <c r="B497" t="str">
        <f>VLOOKUP(A497,ACTIVITIES!$B$2:$C$110,2,FALSE)</f>
        <v>DECOMMISSIONING 50</v>
      </c>
      <c r="C497" s="1">
        <v>5</v>
      </c>
      <c r="D497" s="1" t="str">
        <f>VLOOKUP(C497,HABITATS!$F$2:$G$13,2,FALSE)</f>
        <v>Submersed Habitats</v>
      </c>
      <c r="E497" s="1" t="str">
        <f t="shared" si="12"/>
        <v>Submersed HabitatsDECOMMISSIONING 50</v>
      </c>
      <c r="F497" s="3">
        <f>VLOOKUP($B497,'SUBMERSED HABITATS'!$B$127:$I$235,F$1,FALSE)</f>
        <v>0</v>
      </c>
      <c r="G497" s="3">
        <f>VLOOKUP($B497,'SUBMERSED HABITATS'!$B$127:$I$235,G$1,FALSE)</f>
        <v>0</v>
      </c>
      <c r="H497" s="3">
        <f>VLOOKUP($B497,'SUBMERSED HABITATS'!$B$127:$I$235,H$1,FALSE)</f>
        <v>0</v>
      </c>
      <c r="I497" s="3">
        <f>VLOOKUP($B497,'SUBMERSED HABITATS'!$B$127:$I$235,I$1,FALSE)</f>
        <v>0</v>
      </c>
      <c r="J497" s="3">
        <f>VLOOKUP($B497,'SUBMERSED HABITATS'!$B$127:$I$235,J$1,FALSE)</f>
        <v>0</v>
      </c>
      <c r="K497" s="3">
        <f>VLOOKUP($B497,'SUBMERSED HABITATS'!$B$127:$I$235,K$1,FALSE)</f>
        <v>0</v>
      </c>
      <c r="L497" s="3" t="str">
        <f>VLOOKUP($B497,'SUBMERSED HABITATS'!$B$127:$I$235,L$1,FALSE)</f>
        <v/>
      </c>
    </row>
    <row r="498" spans="1:12" ht="15.75" customHeight="1">
      <c r="A498">
        <f t="shared" si="13"/>
        <v>50</v>
      </c>
      <c r="B498" t="str">
        <f>VLOOKUP(A498,ACTIVITIES!$B$2:$C$110,2,FALSE)</f>
        <v>DECOMMISSIONING 50</v>
      </c>
      <c r="C498" s="1">
        <v>6</v>
      </c>
      <c r="D498" s="1" t="str">
        <f>VLOOKUP(C498,HABITATS!$F$2:$G$13,2,FALSE)</f>
        <v>HABITATS COMPLEX 6</v>
      </c>
      <c r="E498" s="1" t="str">
        <f t="shared" si="12"/>
        <v>HABITATS COMPLEX 6DECOMMISSIONING 50</v>
      </c>
      <c r="F498" s="3">
        <f>VLOOKUP($B498,'HABITATS COMPLEX 6'!$B$127:$I$235,F$1,FALSE)</f>
        <v>0</v>
      </c>
      <c r="G498" s="3">
        <f>VLOOKUP($B498,'HABITATS COMPLEX 6'!$B$127:$I$235,G$1,FALSE)</f>
        <v>0</v>
      </c>
      <c r="H498" s="3">
        <f>VLOOKUP($B498,'HABITATS COMPLEX 6'!$B$127:$I$235,H$1,FALSE)</f>
        <v>0</v>
      </c>
      <c r="I498" s="3">
        <f>VLOOKUP($B498,'HABITATS COMPLEX 6'!$B$127:$I$235,I$1,FALSE)</f>
        <v>0</v>
      </c>
      <c r="J498" s="3">
        <f>VLOOKUP($B498,'HABITATS COMPLEX 6'!$B$127:$I$235,J$1,FALSE)</f>
        <v>0</v>
      </c>
      <c r="K498" s="3">
        <f>VLOOKUP($B498,'HABITATS COMPLEX 6'!$B$127:$I$235,K$1,FALSE)</f>
        <v>0</v>
      </c>
      <c r="L498" s="3" t="str">
        <f>VLOOKUP($B498,'HABITATS COMPLEX 6'!$B$127:$I$235,L$1,FALSE)</f>
        <v/>
      </c>
    </row>
    <row r="499" spans="1:12" ht="15.75" customHeight="1">
      <c r="A499">
        <f t="shared" si="13"/>
        <v>50</v>
      </c>
      <c r="B499" t="str">
        <f>VLOOKUP(A499,ACTIVITIES!$B$2:$C$110,2,FALSE)</f>
        <v>DECOMMISSIONING 50</v>
      </c>
      <c r="C499" s="1">
        <v>7</v>
      </c>
      <c r="D499" s="1" t="str">
        <f>VLOOKUP(C499,HABITATS!$F$2:$G$13,2,FALSE)</f>
        <v>HABITATS COMPLEX 7</v>
      </c>
      <c r="E499" s="1" t="str">
        <f t="shared" si="12"/>
        <v>HABITATS COMPLEX 7DECOMMISSIONING 50</v>
      </c>
      <c r="F499" s="3">
        <f>VLOOKUP($B499,'HABITATS COMPLEX 7'!$B$127:$I$235,F$1,FALSE)</f>
        <v>0</v>
      </c>
      <c r="G499" s="3">
        <f>VLOOKUP($B499,'HABITATS COMPLEX 7'!$B$127:$I$235,G$1,FALSE)</f>
        <v>0</v>
      </c>
      <c r="H499" s="3">
        <f>VLOOKUP($B499,'HABITATS COMPLEX 7'!$B$127:$I$235,H$1,FALSE)</f>
        <v>0</v>
      </c>
      <c r="I499" s="3">
        <f>VLOOKUP($B499,'HABITATS COMPLEX 7'!$B$127:$I$235,I$1,FALSE)</f>
        <v>0</v>
      </c>
      <c r="J499" s="3">
        <f>VLOOKUP($B499,'HABITATS COMPLEX 7'!$B$127:$I$235,J$1,FALSE)</f>
        <v>0</v>
      </c>
      <c r="K499" s="3">
        <f>VLOOKUP($B499,'HABITATS COMPLEX 7'!$B$127:$I$235,K$1,FALSE)</f>
        <v>0</v>
      </c>
      <c r="L499" s="3" t="str">
        <f>VLOOKUP($B499,'HABITATS COMPLEX 7'!$B$127:$I$235,L$1,FALSE)</f>
        <v/>
      </c>
    </row>
    <row r="500" spans="1:12" ht="15.75" customHeight="1">
      <c r="A500">
        <f t="shared" si="13"/>
        <v>50</v>
      </c>
      <c r="B500" t="str">
        <f>VLOOKUP(A500,ACTIVITIES!$B$2:$C$110,2,FALSE)</f>
        <v>DECOMMISSIONING 50</v>
      </c>
      <c r="C500" s="1">
        <v>8</v>
      </c>
      <c r="D500" s="1" t="str">
        <f>VLOOKUP(C500,HABITATS!$F$2:$G$13,2,FALSE)</f>
        <v>HABITATS COMPLEX 8</v>
      </c>
      <c r="E500" s="1" t="str">
        <f t="shared" si="12"/>
        <v>HABITATS COMPLEX 8DECOMMISSIONING 50</v>
      </c>
      <c r="F500" s="3">
        <f>VLOOKUP($B500,'HABITATS COMPLEX 8'!$B$127:$I$235,F$1,FALSE)</f>
        <v>0</v>
      </c>
      <c r="G500" s="3">
        <f>VLOOKUP($B500,'HABITATS COMPLEX 8'!$B$127:$I$235,G$1,FALSE)</f>
        <v>0</v>
      </c>
      <c r="H500" s="3">
        <f>VLOOKUP($B500,'HABITATS COMPLEX 8'!$B$127:$I$235,H$1,FALSE)</f>
        <v>0</v>
      </c>
      <c r="I500" s="3">
        <f>VLOOKUP($B500,'HABITATS COMPLEX 8'!$B$127:$I$235,I$1,FALSE)</f>
        <v>0</v>
      </c>
      <c r="J500" s="3">
        <f>VLOOKUP($B500,'HABITATS COMPLEX 8'!$B$127:$I$235,J$1,FALSE)</f>
        <v>0</v>
      </c>
      <c r="K500" s="3">
        <f>VLOOKUP($B500,'HABITATS COMPLEX 8'!$B$127:$I$235,K$1,FALSE)</f>
        <v>0</v>
      </c>
      <c r="L500" s="3" t="str">
        <f>VLOOKUP($B500,'HABITATS COMPLEX 8'!$B$127:$I$235,L$1,FALSE)</f>
        <v/>
      </c>
    </row>
    <row r="501" spans="1:12" ht="15.75" customHeight="1">
      <c r="A501">
        <f t="shared" si="13"/>
        <v>50</v>
      </c>
      <c r="B501" t="str">
        <f>VLOOKUP(A501,ACTIVITIES!$B$2:$C$110,2,FALSE)</f>
        <v>DECOMMISSIONING 50</v>
      </c>
      <c r="C501" s="1">
        <v>9</v>
      </c>
      <c r="D501" s="1" t="str">
        <f>VLOOKUP(C501,HABITATS!$F$2:$G$13,2,FALSE)</f>
        <v>HABITATS COMPLEX 9</v>
      </c>
      <c r="E501" s="1" t="str">
        <f t="shared" ref="E501:E564" si="14">D501&amp;B501</f>
        <v>HABITATS COMPLEX 9DECOMMISSIONING 50</v>
      </c>
      <c r="F501" s="3">
        <f>VLOOKUP($B501,'HABITATS COMPLEX 9'!$B$127:$I$235,F$1,FALSE)</f>
        <v>0</v>
      </c>
      <c r="G501" s="3">
        <f>VLOOKUP($B501,'HABITATS COMPLEX 9'!$B$127:$I$235,G$1,FALSE)</f>
        <v>0</v>
      </c>
      <c r="H501" s="3">
        <f>VLOOKUP($B501,'HABITATS COMPLEX 9'!$B$127:$I$235,H$1,FALSE)</f>
        <v>0</v>
      </c>
      <c r="I501" s="3">
        <f>VLOOKUP($B501,'HABITATS COMPLEX 9'!$B$127:$I$235,I$1,FALSE)</f>
        <v>0</v>
      </c>
      <c r="J501" s="3">
        <f>VLOOKUP($B501,'HABITATS COMPLEX 9'!$B$127:$I$235,J$1,FALSE)</f>
        <v>0</v>
      </c>
      <c r="K501" s="3">
        <f>VLOOKUP($B501,'HABITATS COMPLEX 9'!$B$127:$I$235,K$1,FALSE)</f>
        <v>0</v>
      </c>
      <c r="L501" s="3" t="str">
        <f>VLOOKUP($B501,'HABITATS COMPLEX 9'!$B$127:$I$235,L$1,FALSE)</f>
        <v/>
      </c>
    </row>
    <row r="502" spans="1:12" ht="15.75" customHeight="1">
      <c r="A502">
        <f t="shared" si="13"/>
        <v>50</v>
      </c>
      <c r="B502" t="str">
        <f>VLOOKUP(A502,ACTIVITIES!$B$2:$C$110,2,FALSE)</f>
        <v>DECOMMISSIONING 50</v>
      </c>
      <c r="C502" s="1">
        <v>10</v>
      </c>
      <c r="D502" s="1" t="str">
        <f>VLOOKUP(C502,HABITATS!$F$2:$G$13,2,FALSE)</f>
        <v>HABITATS COMPLEX 10</v>
      </c>
      <c r="E502" s="1" t="str">
        <f t="shared" si="14"/>
        <v>HABITATS COMPLEX 10DECOMMISSIONING 50</v>
      </c>
      <c r="F502" s="3">
        <f>VLOOKUP($B502,'HABITATS COMPLEX 10'!$B$127:$I$235,F$1,FALSE)</f>
        <v>0</v>
      </c>
      <c r="G502" s="3">
        <f>VLOOKUP($B502,'HABITATS COMPLEX 10'!$B$127:$I$235,G$1,FALSE)</f>
        <v>0</v>
      </c>
      <c r="H502" s="3">
        <f>VLOOKUP($B502,'HABITATS COMPLEX 10'!$B$127:$I$235,H$1,FALSE)</f>
        <v>0</v>
      </c>
      <c r="I502" s="3">
        <f>VLOOKUP($B502,'HABITATS COMPLEX 10'!$B$127:$I$235,I$1,FALSE)</f>
        <v>0</v>
      </c>
      <c r="J502" s="3">
        <f>VLOOKUP($B502,'HABITATS COMPLEX 10'!$B$127:$I$235,J$1,FALSE)</f>
        <v>0</v>
      </c>
      <c r="K502" s="3">
        <f>VLOOKUP($B502,'HABITATS COMPLEX 10'!$B$127:$I$235,K$1,FALSE)</f>
        <v>0</v>
      </c>
      <c r="L502" s="3" t="str">
        <f>VLOOKUP($B502,'HABITATS COMPLEX 10'!$B$127:$I$235,L$1,FALSE)</f>
        <v/>
      </c>
    </row>
    <row r="503" spans="1:12" ht="15.75" customHeight="1">
      <c r="A503">
        <f t="shared" si="13"/>
        <v>51</v>
      </c>
      <c r="B503" t="str">
        <f>VLOOKUP(A503,ACTIVITIES!$B$2:$C$110,2,FALSE)</f>
        <v>ACTIVITY CATEGORY 6 51</v>
      </c>
      <c r="C503" s="1">
        <v>1</v>
      </c>
      <c r="D503" s="1" t="str">
        <f>VLOOKUP(C503,HABITATS!$F$2:$G$13,2,FALSE)</f>
        <v>Coastal Uplands</v>
      </c>
      <c r="E503" s="1" t="str">
        <f t="shared" si="14"/>
        <v>Coastal UplandsACTIVITY CATEGORY 6 51</v>
      </c>
      <c r="F503" s="3">
        <f>VLOOKUP($B503,'COASTAL UPLANDS'!$B$127:$I$235,F$1,FALSE)</f>
        <v>0</v>
      </c>
      <c r="G503" s="3">
        <f>VLOOKUP($B503,'COASTAL UPLANDS'!$B$127:$I$235,G$1,FALSE)</f>
        <v>0</v>
      </c>
      <c r="H503" s="3">
        <f>VLOOKUP($B503,'COASTAL UPLANDS'!$B$127:$I$235,H$1,FALSE)</f>
        <v>0</v>
      </c>
      <c r="I503" s="3">
        <f>VLOOKUP($B503,'COASTAL UPLANDS'!$B$127:$I$235,I$1,FALSE)</f>
        <v>0</v>
      </c>
      <c r="J503" s="3">
        <f>VLOOKUP($B503,'COASTAL UPLANDS'!$B$127:$I$235,J$1,FALSE)</f>
        <v>0</v>
      </c>
      <c r="K503" s="3">
        <f>VLOOKUP($B503,'COASTAL UPLANDS'!$B$127:$I$235,K$1,FALSE)</f>
        <v>0</v>
      </c>
      <c r="L503" s="3" t="str">
        <f>VLOOKUP($B503,'COASTAL UPLANDS'!$B$127:$I$235,L$1,FALSE)</f>
        <v/>
      </c>
    </row>
    <row r="504" spans="1:12" ht="15.75" customHeight="1">
      <c r="A504">
        <f t="shared" si="13"/>
        <v>51</v>
      </c>
      <c r="B504" t="str">
        <f>VLOOKUP(A504,ACTIVITIES!$B$2:$C$110,2,FALSE)</f>
        <v>ACTIVITY CATEGORY 6 51</v>
      </c>
      <c r="C504" s="1">
        <v>2</v>
      </c>
      <c r="D504" s="1" t="str">
        <f>VLOOKUP(C504,HABITATS!$F$2:$G$13,2,FALSE)</f>
        <v>Beaches &amp; Dunes</v>
      </c>
      <c r="E504" s="1" t="str">
        <f t="shared" si="14"/>
        <v>Beaches &amp; DunesACTIVITY CATEGORY 6 51</v>
      </c>
      <c r="F504" s="3">
        <f>VLOOKUP($B504,'BEACHES &amp; DUNES'!$B$127:$I$235,F$1,FALSE)</f>
        <v>0</v>
      </c>
      <c r="G504" s="3">
        <f>VLOOKUP($B504,'BEACHES &amp; DUNES'!$B$127:$I$235,G$1,FALSE)</f>
        <v>0</v>
      </c>
      <c r="H504" s="3">
        <f>VLOOKUP($B504,'BEACHES &amp; DUNES'!$B$127:$I$235,H$1,FALSE)</f>
        <v>0</v>
      </c>
      <c r="I504" s="3">
        <f>VLOOKUP($B504,'BEACHES &amp; DUNES'!$B$127:$I$235,I$1,FALSE)</f>
        <v>0</v>
      </c>
      <c r="J504" s="3">
        <f>VLOOKUP($B504,'BEACHES &amp; DUNES'!$B$127:$I$235,J$1,FALSE)</f>
        <v>0</v>
      </c>
      <c r="K504" s="3">
        <f>VLOOKUP($B504,'BEACHES &amp; DUNES'!$B$127:$I$235,K$1,FALSE)</f>
        <v>0</v>
      </c>
      <c r="L504" s="3" t="str">
        <f>VLOOKUP($B504,'BEACHES &amp; DUNES'!$B$127:$I$235,L$1,FALSE)</f>
        <v/>
      </c>
    </row>
    <row r="505" spans="1:12" ht="15.75" customHeight="1">
      <c r="A505">
        <f t="shared" si="13"/>
        <v>51</v>
      </c>
      <c r="B505" t="str">
        <f>VLOOKUP(A505,ACTIVITIES!$B$2:$C$110,2,FALSE)</f>
        <v>ACTIVITY CATEGORY 6 51</v>
      </c>
      <c r="C505" s="1">
        <v>3</v>
      </c>
      <c r="D505" s="1" t="str">
        <f>VLOOKUP(C505,HABITATS!$F$2:$G$13,2,FALSE)</f>
        <v>Tidal flats &amp; Rocky Intertidal</v>
      </c>
      <c r="E505" s="1" t="str">
        <f t="shared" si="14"/>
        <v>Tidal flats &amp; Rocky IntertidalACTIVITY CATEGORY 6 51</v>
      </c>
      <c r="F505" s="3">
        <f>VLOOKUP($B505,'TIDAL FLATS &amp; ROCKY INTERTIDAL'!$B$127:$I$235,F$1,FALSE)</f>
        <v>0</v>
      </c>
      <c r="G505" s="3">
        <f>VLOOKUP($B505,'TIDAL FLATS &amp; ROCKY INTERTIDAL'!$B$127:$I$235,G$1,FALSE)</f>
        <v>0</v>
      </c>
      <c r="H505" s="3">
        <f>VLOOKUP($B505,'TIDAL FLATS &amp; ROCKY INTERTIDAL'!$B$127:$I$235,H$1,FALSE)</f>
        <v>0</v>
      </c>
      <c r="I505" s="3">
        <f>VLOOKUP($B505,'TIDAL FLATS &amp; ROCKY INTERTIDAL'!$B$127:$I$235,I$1,FALSE)</f>
        <v>0</v>
      </c>
      <c r="J505" s="3">
        <f>VLOOKUP($B505,'TIDAL FLATS &amp; ROCKY INTERTIDAL'!$B$127:$I$235,J$1,FALSE)</f>
        <v>0</v>
      </c>
      <c r="K505" s="3">
        <f>VLOOKUP($B505,'TIDAL FLATS &amp; ROCKY INTERTIDAL'!$B$127:$I$235,K$1,FALSE)</f>
        <v>0</v>
      </c>
      <c r="L505" s="3" t="str">
        <f>VLOOKUP($B505,'TIDAL FLATS &amp; ROCKY INTERTIDAL'!$B$127:$I$235,L$1,FALSE)</f>
        <v/>
      </c>
    </row>
    <row r="506" spans="1:12" ht="15.75" customHeight="1">
      <c r="A506">
        <f t="shared" si="13"/>
        <v>51</v>
      </c>
      <c r="B506" t="str">
        <f>VLOOKUP(A506,ACTIVITIES!$B$2:$C$110,2,FALSE)</f>
        <v>ACTIVITY CATEGORY 6 51</v>
      </c>
      <c r="C506" s="1">
        <v>4</v>
      </c>
      <c r="D506" s="1" t="str">
        <f>VLOOKUP(C506,HABITATS!$F$2:$G$13,2,FALSE)</f>
        <v>Marshes</v>
      </c>
      <c r="E506" s="1" t="str">
        <f t="shared" si="14"/>
        <v>MarshesACTIVITY CATEGORY 6 51</v>
      </c>
      <c r="F506" s="3">
        <f>VLOOKUP($B506,MARSHES!$B$127:$I$235,F$1,FALSE)</f>
        <v>0</v>
      </c>
      <c r="G506" s="3">
        <f>VLOOKUP($B506,MARSHES!$B$127:$I$235,G$1,FALSE)</f>
        <v>0</v>
      </c>
      <c r="H506" s="3">
        <f>VLOOKUP($B506,MARSHES!$B$127:$I$235,H$1,FALSE)</f>
        <v>0</v>
      </c>
      <c r="I506" s="3">
        <f>VLOOKUP($B506,MARSHES!$B$127:$I$235,I$1,FALSE)</f>
        <v>0</v>
      </c>
      <c r="J506" s="3">
        <f>VLOOKUP($B506,MARSHES!$B$127:$I$235,J$1,FALSE)</f>
        <v>0</v>
      </c>
      <c r="K506" s="3">
        <f>VLOOKUP($B506,MARSHES!$B$127:$I$235,K$1,FALSE)</f>
        <v>0</v>
      </c>
      <c r="L506" s="3" t="str">
        <f>VLOOKUP($B506,MARSHES!$B$127:$I$235,L$1,FALSE)</f>
        <v/>
      </c>
    </row>
    <row r="507" spans="1:12" ht="15.75" customHeight="1">
      <c r="A507">
        <f t="shared" si="13"/>
        <v>51</v>
      </c>
      <c r="B507" t="str">
        <f>VLOOKUP(A507,ACTIVITIES!$B$2:$C$110,2,FALSE)</f>
        <v>ACTIVITY CATEGORY 6 51</v>
      </c>
      <c r="C507" s="1">
        <v>5</v>
      </c>
      <c r="D507" s="1" t="str">
        <f>VLOOKUP(C507,HABITATS!$F$2:$G$13,2,FALSE)</f>
        <v>Submersed Habitats</v>
      </c>
      <c r="E507" s="1" t="str">
        <f t="shared" si="14"/>
        <v>Submersed HabitatsACTIVITY CATEGORY 6 51</v>
      </c>
      <c r="F507" s="3">
        <f>VLOOKUP($B507,'SUBMERSED HABITATS'!$B$127:$I$235,F$1,FALSE)</f>
        <v>0</v>
      </c>
      <c r="G507" s="3">
        <f>VLOOKUP($B507,'SUBMERSED HABITATS'!$B$127:$I$235,G$1,FALSE)</f>
        <v>0</v>
      </c>
      <c r="H507" s="3">
        <f>VLOOKUP($B507,'SUBMERSED HABITATS'!$B$127:$I$235,H$1,FALSE)</f>
        <v>0</v>
      </c>
      <c r="I507" s="3">
        <f>VLOOKUP($B507,'SUBMERSED HABITATS'!$B$127:$I$235,I$1,FALSE)</f>
        <v>0</v>
      </c>
      <c r="J507" s="3">
        <f>VLOOKUP($B507,'SUBMERSED HABITATS'!$B$127:$I$235,J$1,FALSE)</f>
        <v>0</v>
      </c>
      <c r="K507" s="3">
        <f>VLOOKUP($B507,'SUBMERSED HABITATS'!$B$127:$I$235,K$1,FALSE)</f>
        <v>0</v>
      </c>
      <c r="L507" s="3" t="str">
        <f>VLOOKUP($B507,'SUBMERSED HABITATS'!$B$127:$I$235,L$1,FALSE)</f>
        <v/>
      </c>
    </row>
    <row r="508" spans="1:12" ht="15.75" customHeight="1">
      <c r="A508">
        <f t="shared" si="13"/>
        <v>51</v>
      </c>
      <c r="B508" t="str">
        <f>VLOOKUP(A508,ACTIVITIES!$B$2:$C$110,2,FALSE)</f>
        <v>ACTIVITY CATEGORY 6 51</v>
      </c>
      <c r="C508" s="1">
        <v>6</v>
      </c>
      <c r="D508" s="1" t="str">
        <f>VLOOKUP(C508,HABITATS!$F$2:$G$13,2,FALSE)</f>
        <v>HABITATS COMPLEX 6</v>
      </c>
      <c r="E508" s="1" t="str">
        <f t="shared" si="14"/>
        <v>HABITATS COMPLEX 6ACTIVITY CATEGORY 6 51</v>
      </c>
      <c r="F508" s="3">
        <f>VLOOKUP($B508,'HABITATS COMPLEX 6'!$B$127:$I$235,F$1,FALSE)</f>
        <v>0</v>
      </c>
      <c r="G508" s="3">
        <f>VLOOKUP($B508,'HABITATS COMPLEX 6'!$B$127:$I$235,G$1,FALSE)</f>
        <v>0</v>
      </c>
      <c r="H508" s="3">
        <f>VLOOKUP($B508,'HABITATS COMPLEX 6'!$B$127:$I$235,H$1,FALSE)</f>
        <v>0</v>
      </c>
      <c r="I508" s="3">
        <f>VLOOKUP($B508,'HABITATS COMPLEX 6'!$B$127:$I$235,I$1,FALSE)</f>
        <v>0</v>
      </c>
      <c r="J508" s="3">
        <f>VLOOKUP($B508,'HABITATS COMPLEX 6'!$B$127:$I$235,J$1,FALSE)</f>
        <v>0</v>
      </c>
      <c r="K508" s="3">
        <f>VLOOKUP($B508,'HABITATS COMPLEX 6'!$B$127:$I$235,K$1,FALSE)</f>
        <v>0</v>
      </c>
      <c r="L508" s="3" t="str">
        <f>VLOOKUP($B508,'HABITATS COMPLEX 6'!$B$127:$I$235,L$1,FALSE)</f>
        <v/>
      </c>
    </row>
    <row r="509" spans="1:12" ht="15.75" customHeight="1">
      <c r="A509">
        <f t="shared" si="13"/>
        <v>51</v>
      </c>
      <c r="B509" t="str">
        <f>VLOOKUP(A509,ACTIVITIES!$B$2:$C$110,2,FALSE)</f>
        <v>ACTIVITY CATEGORY 6 51</v>
      </c>
      <c r="C509" s="1">
        <v>7</v>
      </c>
      <c r="D509" s="1" t="str">
        <f>VLOOKUP(C509,HABITATS!$F$2:$G$13,2,FALSE)</f>
        <v>HABITATS COMPLEX 7</v>
      </c>
      <c r="E509" s="1" t="str">
        <f t="shared" si="14"/>
        <v>HABITATS COMPLEX 7ACTIVITY CATEGORY 6 51</v>
      </c>
      <c r="F509" s="3">
        <f>VLOOKUP($B509,'HABITATS COMPLEX 7'!$B$127:$I$235,F$1,FALSE)</f>
        <v>0</v>
      </c>
      <c r="G509" s="3">
        <f>VLOOKUP($B509,'HABITATS COMPLEX 7'!$B$127:$I$235,G$1,FALSE)</f>
        <v>0</v>
      </c>
      <c r="H509" s="3">
        <f>VLOOKUP($B509,'HABITATS COMPLEX 7'!$B$127:$I$235,H$1,FALSE)</f>
        <v>0</v>
      </c>
      <c r="I509" s="3">
        <f>VLOOKUP($B509,'HABITATS COMPLEX 7'!$B$127:$I$235,I$1,FALSE)</f>
        <v>0</v>
      </c>
      <c r="J509" s="3">
        <f>VLOOKUP($B509,'HABITATS COMPLEX 7'!$B$127:$I$235,J$1,FALSE)</f>
        <v>0</v>
      </c>
      <c r="K509" s="3">
        <f>VLOOKUP($B509,'HABITATS COMPLEX 7'!$B$127:$I$235,K$1,FALSE)</f>
        <v>0</v>
      </c>
      <c r="L509" s="3" t="str">
        <f>VLOOKUP($B509,'HABITATS COMPLEX 7'!$B$127:$I$235,L$1,FALSE)</f>
        <v/>
      </c>
    </row>
    <row r="510" spans="1:12" ht="15.75" customHeight="1">
      <c r="A510">
        <f t="shared" si="13"/>
        <v>51</v>
      </c>
      <c r="B510" t="str">
        <f>VLOOKUP(A510,ACTIVITIES!$B$2:$C$110,2,FALSE)</f>
        <v>ACTIVITY CATEGORY 6 51</v>
      </c>
      <c r="C510" s="1">
        <v>8</v>
      </c>
      <c r="D510" s="1" t="str">
        <f>VLOOKUP(C510,HABITATS!$F$2:$G$13,2,FALSE)</f>
        <v>HABITATS COMPLEX 8</v>
      </c>
      <c r="E510" s="1" t="str">
        <f t="shared" si="14"/>
        <v>HABITATS COMPLEX 8ACTIVITY CATEGORY 6 51</v>
      </c>
      <c r="F510" s="3">
        <f>VLOOKUP($B510,'HABITATS COMPLEX 8'!$B$127:$I$235,F$1,FALSE)</f>
        <v>0</v>
      </c>
      <c r="G510" s="3">
        <f>VLOOKUP($B510,'HABITATS COMPLEX 8'!$B$127:$I$235,G$1,FALSE)</f>
        <v>0</v>
      </c>
      <c r="H510" s="3">
        <f>VLOOKUP($B510,'HABITATS COMPLEX 8'!$B$127:$I$235,H$1,FALSE)</f>
        <v>0</v>
      </c>
      <c r="I510" s="3">
        <f>VLOOKUP($B510,'HABITATS COMPLEX 8'!$B$127:$I$235,I$1,FALSE)</f>
        <v>0</v>
      </c>
      <c r="J510" s="3">
        <f>VLOOKUP($B510,'HABITATS COMPLEX 8'!$B$127:$I$235,J$1,FALSE)</f>
        <v>0</v>
      </c>
      <c r="K510" s="3">
        <f>VLOOKUP($B510,'HABITATS COMPLEX 8'!$B$127:$I$235,K$1,FALSE)</f>
        <v>0</v>
      </c>
      <c r="L510" s="3" t="str">
        <f>VLOOKUP($B510,'HABITATS COMPLEX 8'!$B$127:$I$235,L$1,FALSE)</f>
        <v/>
      </c>
    </row>
    <row r="511" spans="1:12" ht="15.75" customHeight="1">
      <c r="A511">
        <f t="shared" si="13"/>
        <v>51</v>
      </c>
      <c r="B511" t="str">
        <f>VLOOKUP(A511,ACTIVITIES!$B$2:$C$110,2,FALSE)</f>
        <v>ACTIVITY CATEGORY 6 51</v>
      </c>
      <c r="C511" s="1">
        <v>9</v>
      </c>
      <c r="D511" s="1" t="str">
        <f>VLOOKUP(C511,HABITATS!$F$2:$G$13,2,FALSE)</f>
        <v>HABITATS COMPLEX 9</v>
      </c>
      <c r="E511" s="1" t="str">
        <f t="shared" si="14"/>
        <v>HABITATS COMPLEX 9ACTIVITY CATEGORY 6 51</v>
      </c>
      <c r="F511" s="3">
        <f>VLOOKUP($B511,'HABITATS COMPLEX 9'!$B$127:$I$235,F$1,FALSE)</f>
        <v>0</v>
      </c>
      <c r="G511" s="3">
        <f>VLOOKUP($B511,'HABITATS COMPLEX 9'!$B$127:$I$235,G$1,FALSE)</f>
        <v>0</v>
      </c>
      <c r="H511" s="3">
        <f>VLOOKUP($B511,'HABITATS COMPLEX 9'!$B$127:$I$235,H$1,FALSE)</f>
        <v>0</v>
      </c>
      <c r="I511" s="3">
        <f>VLOOKUP($B511,'HABITATS COMPLEX 9'!$B$127:$I$235,I$1,FALSE)</f>
        <v>0</v>
      </c>
      <c r="J511" s="3">
        <f>VLOOKUP($B511,'HABITATS COMPLEX 9'!$B$127:$I$235,J$1,FALSE)</f>
        <v>0</v>
      </c>
      <c r="K511" s="3">
        <f>VLOOKUP($B511,'HABITATS COMPLEX 9'!$B$127:$I$235,K$1,FALSE)</f>
        <v>0</v>
      </c>
      <c r="L511" s="3" t="str">
        <f>VLOOKUP($B511,'HABITATS COMPLEX 9'!$B$127:$I$235,L$1,FALSE)</f>
        <v/>
      </c>
    </row>
    <row r="512" spans="1:12" ht="15.75" customHeight="1">
      <c r="A512">
        <f t="shared" si="13"/>
        <v>51</v>
      </c>
      <c r="B512" t="str">
        <f>VLOOKUP(A512,ACTIVITIES!$B$2:$C$110,2,FALSE)</f>
        <v>ACTIVITY CATEGORY 6 51</v>
      </c>
      <c r="C512" s="1">
        <v>10</v>
      </c>
      <c r="D512" s="1" t="str">
        <f>VLOOKUP(C512,HABITATS!$F$2:$G$13,2,FALSE)</f>
        <v>HABITATS COMPLEX 10</v>
      </c>
      <c r="E512" s="1" t="str">
        <f t="shared" si="14"/>
        <v>HABITATS COMPLEX 10ACTIVITY CATEGORY 6 51</v>
      </c>
      <c r="F512" s="3">
        <f>VLOOKUP($B512,'HABITATS COMPLEX 10'!$B$127:$I$235,F$1,FALSE)</f>
        <v>0</v>
      </c>
      <c r="G512" s="3">
        <f>VLOOKUP($B512,'HABITATS COMPLEX 10'!$B$127:$I$235,G$1,FALSE)</f>
        <v>0</v>
      </c>
      <c r="H512" s="3">
        <f>VLOOKUP($B512,'HABITATS COMPLEX 10'!$B$127:$I$235,H$1,FALSE)</f>
        <v>0</v>
      </c>
      <c r="I512" s="3">
        <f>VLOOKUP($B512,'HABITATS COMPLEX 10'!$B$127:$I$235,I$1,FALSE)</f>
        <v>0</v>
      </c>
      <c r="J512" s="3">
        <f>VLOOKUP($B512,'HABITATS COMPLEX 10'!$B$127:$I$235,J$1,FALSE)</f>
        <v>0</v>
      </c>
      <c r="K512" s="3">
        <f>VLOOKUP($B512,'HABITATS COMPLEX 10'!$B$127:$I$235,K$1,FALSE)</f>
        <v>0</v>
      </c>
      <c r="L512" s="3" t="str">
        <f>VLOOKUP($B512,'HABITATS COMPLEX 10'!$B$127:$I$235,L$1,FALSE)</f>
        <v/>
      </c>
    </row>
    <row r="513" spans="1:12" ht="15.75" customHeight="1">
      <c r="A513">
        <f>A503+1</f>
        <v>52</v>
      </c>
      <c r="B513" t="str">
        <f>VLOOKUP(A513,ACTIVITIES!$B$2:$C$110,2,FALSE)</f>
        <v>ACTIVITY CATEGORY 6 52</v>
      </c>
      <c r="C513" s="1">
        <v>1</v>
      </c>
      <c r="D513" s="1" t="str">
        <f>VLOOKUP(C513,HABITATS!$F$2:$G$13,2,FALSE)</f>
        <v>Coastal Uplands</v>
      </c>
      <c r="E513" s="1" t="str">
        <f t="shared" si="14"/>
        <v>Coastal UplandsACTIVITY CATEGORY 6 52</v>
      </c>
      <c r="F513" s="3">
        <f>VLOOKUP($B513,'COASTAL UPLANDS'!$B$127:$I$235,F$1,FALSE)</f>
        <v>0</v>
      </c>
      <c r="G513" s="3">
        <f>VLOOKUP($B513,'COASTAL UPLANDS'!$B$127:$I$235,G$1,FALSE)</f>
        <v>0</v>
      </c>
      <c r="H513" s="3">
        <f>VLOOKUP($B513,'COASTAL UPLANDS'!$B$127:$I$235,H$1,FALSE)</f>
        <v>0</v>
      </c>
      <c r="I513" s="3">
        <f>VLOOKUP($B513,'COASTAL UPLANDS'!$B$127:$I$235,I$1,FALSE)</f>
        <v>0</v>
      </c>
      <c r="J513" s="3">
        <f>VLOOKUP($B513,'COASTAL UPLANDS'!$B$127:$I$235,J$1,FALSE)</f>
        <v>0</v>
      </c>
      <c r="K513" s="3">
        <f>VLOOKUP($B513,'COASTAL UPLANDS'!$B$127:$I$235,K$1,FALSE)</f>
        <v>0</v>
      </c>
      <c r="L513" s="3" t="str">
        <f>VLOOKUP($B513,'COASTAL UPLANDS'!$B$127:$I$235,L$1,FALSE)</f>
        <v/>
      </c>
    </row>
    <row r="514" spans="1:12" ht="15.75" customHeight="1">
      <c r="A514">
        <f t="shared" ref="A514:A577" si="15">A504+1</f>
        <v>52</v>
      </c>
      <c r="B514" t="str">
        <f>VLOOKUP(A514,ACTIVITIES!$B$2:$C$110,2,FALSE)</f>
        <v>ACTIVITY CATEGORY 6 52</v>
      </c>
      <c r="C514" s="1">
        <v>2</v>
      </c>
      <c r="D514" s="1" t="str">
        <f>VLOOKUP(C514,HABITATS!$F$2:$G$13,2,FALSE)</f>
        <v>Beaches &amp; Dunes</v>
      </c>
      <c r="E514" s="1" t="str">
        <f t="shared" si="14"/>
        <v>Beaches &amp; DunesACTIVITY CATEGORY 6 52</v>
      </c>
      <c r="F514" s="3">
        <f>VLOOKUP($B514,'BEACHES &amp; DUNES'!$B$127:$I$235,F$1,FALSE)</f>
        <v>0</v>
      </c>
      <c r="G514" s="3">
        <f>VLOOKUP($B514,'BEACHES &amp; DUNES'!$B$127:$I$235,G$1,FALSE)</f>
        <v>0</v>
      </c>
      <c r="H514" s="3">
        <f>VLOOKUP($B514,'BEACHES &amp; DUNES'!$B$127:$I$235,H$1,FALSE)</f>
        <v>0</v>
      </c>
      <c r="I514" s="3">
        <f>VLOOKUP($B514,'BEACHES &amp; DUNES'!$B$127:$I$235,I$1,FALSE)</f>
        <v>0</v>
      </c>
      <c r="J514" s="3">
        <f>VLOOKUP($B514,'BEACHES &amp; DUNES'!$B$127:$I$235,J$1,FALSE)</f>
        <v>0</v>
      </c>
      <c r="K514" s="3">
        <f>VLOOKUP($B514,'BEACHES &amp; DUNES'!$B$127:$I$235,K$1,FALSE)</f>
        <v>0</v>
      </c>
      <c r="L514" s="3" t="str">
        <f>VLOOKUP($B514,'BEACHES &amp; DUNES'!$B$127:$I$235,L$1,FALSE)</f>
        <v/>
      </c>
    </row>
    <row r="515" spans="1:12" ht="15.75" customHeight="1">
      <c r="A515">
        <f t="shared" si="15"/>
        <v>52</v>
      </c>
      <c r="B515" t="str">
        <f>VLOOKUP(A515,ACTIVITIES!$B$2:$C$110,2,FALSE)</f>
        <v>ACTIVITY CATEGORY 6 52</v>
      </c>
      <c r="C515" s="1">
        <v>3</v>
      </c>
      <c r="D515" s="1" t="str">
        <f>VLOOKUP(C515,HABITATS!$F$2:$G$13,2,FALSE)</f>
        <v>Tidal flats &amp; Rocky Intertidal</v>
      </c>
      <c r="E515" s="1" t="str">
        <f t="shared" si="14"/>
        <v>Tidal flats &amp; Rocky IntertidalACTIVITY CATEGORY 6 52</v>
      </c>
      <c r="F515" s="3">
        <f>VLOOKUP($B515,'TIDAL FLATS &amp; ROCKY INTERTIDAL'!$B$127:$I$235,F$1,FALSE)</f>
        <v>0</v>
      </c>
      <c r="G515" s="3">
        <f>VLOOKUP($B515,'TIDAL FLATS &amp; ROCKY INTERTIDAL'!$B$127:$I$235,G$1,FALSE)</f>
        <v>0</v>
      </c>
      <c r="H515" s="3">
        <f>VLOOKUP($B515,'TIDAL FLATS &amp; ROCKY INTERTIDAL'!$B$127:$I$235,H$1,FALSE)</f>
        <v>0</v>
      </c>
      <c r="I515" s="3">
        <f>VLOOKUP($B515,'TIDAL FLATS &amp; ROCKY INTERTIDAL'!$B$127:$I$235,I$1,FALSE)</f>
        <v>0</v>
      </c>
      <c r="J515" s="3">
        <f>VLOOKUP($B515,'TIDAL FLATS &amp; ROCKY INTERTIDAL'!$B$127:$I$235,J$1,FALSE)</f>
        <v>0</v>
      </c>
      <c r="K515" s="3">
        <f>VLOOKUP($B515,'TIDAL FLATS &amp; ROCKY INTERTIDAL'!$B$127:$I$235,K$1,FALSE)</f>
        <v>0</v>
      </c>
      <c r="L515" s="3" t="str">
        <f>VLOOKUP($B515,'TIDAL FLATS &amp; ROCKY INTERTIDAL'!$B$127:$I$235,L$1,FALSE)</f>
        <v/>
      </c>
    </row>
    <row r="516" spans="1:12" ht="15.75" customHeight="1">
      <c r="A516">
        <f t="shared" si="15"/>
        <v>52</v>
      </c>
      <c r="B516" t="str">
        <f>VLOOKUP(A516,ACTIVITIES!$B$2:$C$110,2,FALSE)</f>
        <v>ACTIVITY CATEGORY 6 52</v>
      </c>
      <c r="C516" s="1">
        <v>4</v>
      </c>
      <c r="D516" s="1" t="str">
        <f>VLOOKUP(C516,HABITATS!$F$2:$G$13,2,FALSE)</f>
        <v>Marshes</v>
      </c>
      <c r="E516" s="1" t="str">
        <f t="shared" si="14"/>
        <v>MarshesACTIVITY CATEGORY 6 52</v>
      </c>
      <c r="F516" s="3">
        <f>VLOOKUP($B516,MARSHES!$B$127:$I$235,F$1,FALSE)</f>
        <v>0</v>
      </c>
      <c r="G516" s="3">
        <f>VLOOKUP($B516,MARSHES!$B$127:$I$235,G$1,FALSE)</f>
        <v>0</v>
      </c>
      <c r="H516" s="3">
        <f>VLOOKUP($B516,MARSHES!$B$127:$I$235,H$1,FALSE)</f>
        <v>0</v>
      </c>
      <c r="I516" s="3">
        <f>VLOOKUP($B516,MARSHES!$B$127:$I$235,I$1,FALSE)</f>
        <v>0</v>
      </c>
      <c r="J516" s="3">
        <f>VLOOKUP($B516,MARSHES!$B$127:$I$235,J$1,FALSE)</f>
        <v>0</v>
      </c>
      <c r="K516" s="3">
        <f>VLOOKUP($B516,MARSHES!$B$127:$I$235,K$1,FALSE)</f>
        <v>0</v>
      </c>
      <c r="L516" s="3" t="str">
        <f>VLOOKUP($B516,MARSHES!$B$127:$I$235,L$1,FALSE)</f>
        <v/>
      </c>
    </row>
    <row r="517" spans="1:12" ht="15.75" customHeight="1">
      <c r="A517">
        <f t="shared" si="15"/>
        <v>52</v>
      </c>
      <c r="B517" t="str">
        <f>VLOOKUP(A517,ACTIVITIES!$B$2:$C$110,2,FALSE)</f>
        <v>ACTIVITY CATEGORY 6 52</v>
      </c>
      <c r="C517" s="1">
        <v>5</v>
      </c>
      <c r="D517" s="1" t="str">
        <f>VLOOKUP(C517,HABITATS!$F$2:$G$13,2,FALSE)</f>
        <v>Submersed Habitats</v>
      </c>
      <c r="E517" s="1" t="str">
        <f t="shared" si="14"/>
        <v>Submersed HabitatsACTIVITY CATEGORY 6 52</v>
      </c>
      <c r="F517" s="3">
        <f>VLOOKUP($B517,'SUBMERSED HABITATS'!$B$127:$I$235,F$1,FALSE)</f>
        <v>0</v>
      </c>
      <c r="G517" s="3">
        <f>VLOOKUP($B517,'SUBMERSED HABITATS'!$B$127:$I$235,G$1,FALSE)</f>
        <v>0</v>
      </c>
      <c r="H517" s="3">
        <f>VLOOKUP($B517,'SUBMERSED HABITATS'!$B$127:$I$235,H$1,FALSE)</f>
        <v>0</v>
      </c>
      <c r="I517" s="3">
        <f>VLOOKUP($B517,'SUBMERSED HABITATS'!$B$127:$I$235,I$1,FALSE)</f>
        <v>0</v>
      </c>
      <c r="J517" s="3">
        <f>VLOOKUP($B517,'SUBMERSED HABITATS'!$B$127:$I$235,J$1,FALSE)</f>
        <v>0</v>
      </c>
      <c r="K517" s="3">
        <f>VLOOKUP($B517,'SUBMERSED HABITATS'!$B$127:$I$235,K$1,FALSE)</f>
        <v>0</v>
      </c>
      <c r="L517" s="3" t="str">
        <f>VLOOKUP($B517,'SUBMERSED HABITATS'!$B$127:$I$235,L$1,FALSE)</f>
        <v/>
      </c>
    </row>
    <row r="518" spans="1:12" ht="15.75" customHeight="1">
      <c r="A518">
        <f t="shared" si="15"/>
        <v>52</v>
      </c>
      <c r="B518" t="str">
        <f>VLOOKUP(A518,ACTIVITIES!$B$2:$C$110,2,FALSE)</f>
        <v>ACTIVITY CATEGORY 6 52</v>
      </c>
      <c r="C518" s="1">
        <v>6</v>
      </c>
      <c r="D518" s="1" t="str">
        <f>VLOOKUP(C518,HABITATS!$F$2:$G$13,2,FALSE)</f>
        <v>HABITATS COMPLEX 6</v>
      </c>
      <c r="E518" s="1" t="str">
        <f t="shared" si="14"/>
        <v>HABITATS COMPLEX 6ACTIVITY CATEGORY 6 52</v>
      </c>
      <c r="F518" s="3">
        <f>VLOOKUP($B518,'HABITATS COMPLEX 6'!$B$127:$I$235,F$1,FALSE)</f>
        <v>0</v>
      </c>
      <c r="G518" s="3">
        <f>VLOOKUP($B518,'HABITATS COMPLEX 6'!$B$127:$I$235,G$1,FALSE)</f>
        <v>0</v>
      </c>
      <c r="H518" s="3">
        <f>VLOOKUP($B518,'HABITATS COMPLEX 6'!$B$127:$I$235,H$1,FALSE)</f>
        <v>0</v>
      </c>
      <c r="I518" s="3">
        <f>VLOOKUP($B518,'HABITATS COMPLEX 6'!$B$127:$I$235,I$1,FALSE)</f>
        <v>0</v>
      </c>
      <c r="J518" s="3">
        <f>VLOOKUP($B518,'HABITATS COMPLEX 6'!$B$127:$I$235,J$1,FALSE)</f>
        <v>0</v>
      </c>
      <c r="K518" s="3">
        <f>VLOOKUP($B518,'HABITATS COMPLEX 6'!$B$127:$I$235,K$1,FALSE)</f>
        <v>0</v>
      </c>
      <c r="L518" s="3" t="str">
        <f>VLOOKUP($B518,'HABITATS COMPLEX 6'!$B$127:$I$235,L$1,FALSE)</f>
        <v/>
      </c>
    </row>
    <row r="519" spans="1:12" ht="15.75" customHeight="1">
      <c r="A519">
        <f t="shared" si="15"/>
        <v>52</v>
      </c>
      <c r="B519" t="str">
        <f>VLOOKUP(A519,ACTIVITIES!$B$2:$C$110,2,FALSE)</f>
        <v>ACTIVITY CATEGORY 6 52</v>
      </c>
      <c r="C519" s="1">
        <v>7</v>
      </c>
      <c r="D519" s="1" t="str">
        <f>VLOOKUP(C519,HABITATS!$F$2:$G$13,2,FALSE)</f>
        <v>HABITATS COMPLEX 7</v>
      </c>
      <c r="E519" s="1" t="str">
        <f t="shared" si="14"/>
        <v>HABITATS COMPLEX 7ACTIVITY CATEGORY 6 52</v>
      </c>
      <c r="F519" s="3">
        <f>VLOOKUP($B519,'HABITATS COMPLEX 7'!$B$127:$I$235,F$1,FALSE)</f>
        <v>0</v>
      </c>
      <c r="G519" s="3">
        <f>VLOOKUP($B519,'HABITATS COMPLEX 7'!$B$127:$I$235,G$1,FALSE)</f>
        <v>0</v>
      </c>
      <c r="H519" s="3">
        <f>VLOOKUP($B519,'HABITATS COMPLEX 7'!$B$127:$I$235,H$1,FALSE)</f>
        <v>0</v>
      </c>
      <c r="I519" s="3">
        <f>VLOOKUP($B519,'HABITATS COMPLEX 7'!$B$127:$I$235,I$1,FALSE)</f>
        <v>0</v>
      </c>
      <c r="J519" s="3">
        <f>VLOOKUP($B519,'HABITATS COMPLEX 7'!$B$127:$I$235,J$1,FALSE)</f>
        <v>0</v>
      </c>
      <c r="K519" s="3">
        <f>VLOOKUP($B519,'HABITATS COMPLEX 7'!$B$127:$I$235,K$1,FALSE)</f>
        <v>0</v>
      </c>
      <c r="L519" s="3" t="str">
        <f>VLOOKUP($B519,'HABITATS COMPLEX 7'!$B$127:$I$235,L$1,FALSE)</f>
        <v/>
      </c>
    </row>
    <row r="520" spans="1:12" ht="15.75" customHeight="1">
      <c r="A520">
        <f t="shared" si="15"/>
        <v>52</v>
      </c>
      <c r="B520" t="str">
        <f>VLOOKUP(A520,ACTIVITIES!$B$2:$C$110,2,FALSE)</f>
        <v>ACTIVITY CATEGORY 6 52</v>
      </c>
      <c r="C520" s="1">
        <v>8</v>
      </c>
      <c r="D520" s="1" t="str">
        <f>VLOOKUP(C520,HABITATS!$F$2:$G$13,2,FALSE)</f>
        <v>HABITATS COMPLEX 8</v>
      </c>
      <c r="E520" s="1" t="str">
        <f t="shared" si="14"/>
        <v>HABITATS COMPLEX 8ACTIVITY CATEGORY 6 52</v>
      </c>
      <c r="F520" s="3">
        <f>VLOOKUP($B520,'HABITATS COMPLEX 8'!$B$127:$I$235,F$1,FALSE)</f>
        <v>0</v>
      </c>
      <c r="G520" s="3">
        <f>VLOOKUP($B520,'HABITATS COMPLEX 8'!$B$127:$I$235,G$1,FALSE)</f>
        <v>0</v>
      </c>
      <c r="H520" s="3">
        <f>VLOOKUP($B520,'HABITATS COMPLEX 8'!$B$127:$I$235,H$1,FALSE)</f>
        <v>0</v>
      </c>
      <c r="I520" s="3">
        <f>VLOOKUP($B520,'HABITATS COMPLEX 8'!$B$127:$I$235,I$1,FALSE)</f>
        <v>0</v>
      </c>
      <c r="J520" s="3">
        <f>VLOOKUP($B520,'HABITATS COMPLEX 8'!$B$127:$I$235,J$1,FALSE)</f>
        <v>0</v>
      </c>
      <c r="K520" s="3">
        <f>VLOOKUP($B520,'HABITATS COMPLEX 8'!$B$127:$I$235,K$1,FALSE)</f>
        <v>0</v>
      </c>
      <c r="L520" s="3" t="str">
        <f>VLOOKUP($B520,'HABITATS COMPLEX 8'!$B$127:$I$235,L$1,FALSE)</f>
        <v/>
      </c>
    </row>
    <row r="521" spans="1:12" ht="15.75" customHeight="1">
      <c r="A521">
        <f t="shared" si="15"/>
        <v>52</v>
      </c>
      <c r="B521" t="str">
        <f>VLOOKUP(A521,ACTIVITIES!$B$2:$C$110,2,FALSE)</f>
        <v>ACTIVITY CATEGORY 6 52</v>
      </c>
      <c r="C521" s="1">
        <v>9</v>
      </c>
      <c r="D521" s="1" t="str">
        <f>VLOOKUP(C521,HABITATS!$F$2:$G$13,2,FALSE)</f>
        <v>HABITATS COMPLEX 9</v>
      </c>
      <c r="E521" s="1" t="str">
        <f t="shared" si="14"/>
        <v>HABITATS COMPLEX 9ACTIVITY CATEGORY 6 52</v>
      </c>
      <c r="F521" s="3">
        <f>VLOOKUP($B521,'HABITATS COMPLEX 9'!$B$127:$I$235,F$1,FALSE)</f>
        <v>0</v>
      </c>
      <c r="G521" s="3">
        <f>VLOOKUP($B521,'HABITATS COMPLEX 9'!$B$127:$I$235,G$1,FALSE)</f>
        <v>0</v>
      </c>
      <c r="H521" s="3">
        <f>VLOOKUP($B521,'HABITATS COMPLEX 9'!$B$127:$I$235,H$1,FALSE)</f>
        <v>0</v>
      </c>
      <c r="I521" s="3">
        <f>VLOOKUP($B521,'HABITATS COMPLEX 9'!$B$127:$I$235,I$1,FALSE)</f>
        <v>0</v>
      </c>
      <c r="J521" s="3">
        <f>VLOOKUP($B521,'HABITATS COMPLEX 9'!$B$127:$I$235,J$1,FALSE)</f>
        <v>0</v>
      </c>
      <c r="K521" s="3">
        <f>VLOOKUP($B521,'HABITATS COMPLEX 9'!$B$127:$I$235,K$1,FALSE)</f>
        <v>0</v>
      </c>
      <c r="L521" s="3" t="str">
        <f>VLOOKUP($B521,'HABITATS COMPLEX 9'!$B$127:$I$235,L$1,FALSE)</f>
        <v/>
      </c>
    </row>
    <row r="522" spans="1:12" ht="15.75" customHeight="1">
      <c r="A522">
        <f t="shared" si="15"/>
        <v>52</v>
      </c>
      <c r="B522" t="str">
        <f>VLOOKUP(A522,ACTIVITIES!$B$2:$C$110,2,FALSE)</f>
        <v>ACTIVITY CATEGORY 6 52</v>
      </c>
      <c r="C522" s="1">
        <v>10</v>
      </c>
      <c r="D522" s="1" t="str">
        <f>VLOOKUP(C522,HABITATS!$F$2:$G$13,2,FALSE)</f>
        <v>HABITATS COMPLEX 10</v>
      </c>
      <c r="E522" s="1" t="str">
        <f t="shared" si="14"/>
        <v>HABITATS COMPLEX 10ACTIVITY CATEGORY 6 52</v>
      </c>
      <c r="F522" s="3">
        <f>VLOOKUP($B522,'HABITATS COMPLEX 10'!$B$127:$I$235,F$1,FALSE)</f>
        <v>0</v>
      </c>
      <c r="G522" s="3">
        <f>VLOOKUP($B522,'HABITATS COMPLEX 10'!$B$127:$I$235,G$1,FALSE)</f>
        <v>0</v>
      </c>
      <c r="H522" s="3">
        <f>VLOOKUP($B522,'HABITATS COMPLEX 10'!$B$127:$I$235,H$1,FALSE)</f>
        <v>0</v>
      </c>
      <c r="I522" s="3">
        <f>VLOOKUP($B522,'HABITATS COMPLEX 10'!$B$127:$I$235,I$1,FALSE)</f>
        <v>0</v>
      </c>
      <c r="J522" s="3">
        <f>VLOOKUP($B522,'HABITATS COMPLEX 10'!$B$127:$I$235,J$1,FALSE)</f>
        <v>0</v>
      </c>
      <c r="K522" s="3">
        <f>VLOOKUP($B522,'HABITATS COMPLEX 10'!$B$127:$I$235,K$1,FALSE)</f>
        <v>0</v>
      </c>
      <c r="L522" s="3" t="str">
        <f>VLOOKUP($B522,'HABITATS COMPLEX 10'!$B$127:$I$235,L$1,FALSE)</f>
        <v/>
      </c>
    </row>
    <row r="523" spans="1:12" ht="15.75" customHeight="1">
      <c r="A523">
        <f t="shared" si="15"/>
        <v>53</v>
      </c>
      <c r="B523" t="str">
        <f>VLOOKUP(A523,ACTIVITIES!$B$2:$C$110,2,FALSE)</f>
        <v>ACTIVITY CATEGORY 6 53</v>
      </c>
      <c r="C523" s="1">
        <v>1</v>
      </c>
      <c r="D523" s="1" t="str">
        <f>VLOOKUP(C523,HABITATS!$F$2:$G$13,2,FALSE)</f>
        <v>Coastal Uplands</v>
      </c>
      <c r="E523" s="1" t="str">
        <f t="shared" si="14"/>
        <v>Coastal UplandsACTIVITY CATEGORY 6 53</v>
      </c>
      <c r="F523" s="3">
        <f>VLOOKUP($B523,'COASTAL UPLANDS'!$B$127:$I$235,F$1,FALSE)</f>
        <v>0</v>
      </c>
      <c r="G523" s="3">
        <f>VLOOKUP($B523,'COASTAL UPLANDS'!$B$127:$I$235,G$1,FALSE)</f>
        <v>0</v>
      </c>
      <c r="H523" s="3">
        <f>VLOOKUP($B523,'COASTAL UPLANDS'!$B$127:$I$235,H$1,FALSE)</f>
        <v>0</v>
      </c>
      <c r="I523" s="3">
        <f>VLOOKUP($B523,'COASTAL UPLANDS'!$B$127:$I$235,I$1,FALSE)</f>
        <v>0</v>
      </c>
      <c r="J523" s="3">
        <f>VLOOKUP($B523,'COASTAL UPLANDS'!$B$127:$I$235,J$1,FALSE)</f>
        <v>0</v>
      </c>
      <c r="K523" s="3">
        <f>VLOOKUP($B523,'COASTAL UPLANDS'!$B$127:$I$235,K$1,FALSE)</f>
        <v>0</v>
      </c>
      <c r="L523" s="3" t="str">
        <f>VLOOKUP($B523,'COASTAL UPLANDS'!$B$127:$I$235,L$1,FALSE)</f>
        <v/>
      </c>
    </row>
    <row r="524" spans="1:12" ht="15.75" customHeight="1">
      <c r="A524">
        <f t="shared" si="15"/>
        <v>53</v>
      </c>
      <c r="B524" t="str">
        <f>VLOOKUP(A524,ACTIVITIES!$B$2:$C$110,2,FALSE)</f>
        <v>ACTIVITY CATEGORY 6 53</v>
      </c>
      <c r="C524" s="1">
        <v>2</v>
      </c>
      <c r="D524" s="1" t="str">
        <f>VLOOKUP(C524,HABITATS!$F$2:$G$13,2,FALSE)</f>
        <v>Beaches &amp; Dunes</v>
      </c>
      <c r="E524" s="1" t="str">
        <f t="shared" si="14"/>
        <v>Beaches &amp; DunesACTIVITY CATEGORY 6 53</v>
      </c>
      <c r="F524" s="3">
        <f>VLOOKUP($B524,'BEACHES &amp; DUNES'!$B$127:$I$235,F$1,FALSE)</f>
        <v>0</v>
      </c>
      <c r="G524" s="3">
        <f>VLOOKUP($B524,'BEACHES &amp; DUNES'!$B$127:$I$235,G$1,FALSE)</f>
        <v>0</v>
      </c>
      <c r="H524" s="3">
        <f>VLOOKUP($B524,'BEACHES &amp; DUNES'!$B$127:$I$235,H$1,FALSE)</f>
        <v>0</v>
      </c>
      <c r="I524" s="3">
        <f>VLOOKUP($B524,'BEACHES &amp; DUNES'!$B$127:$I$235,I$1,FALSE)</f>
        <v>0</v>
      </c>
      <c r="J524" s="3">
        <f>VLOOKUP($B524,'BEACHES &amp; DUNES'!$B$127:$I$235,J$1,FALSE)</f>
        <v>0</v>
      </c>
      <c r="K524" s="3">
        <f>VLOOKUP($B524,'BEACHES &amp; DUNES'!$B$127:$I$235,K$1,FALSE)</f>
        <v>0</v>
      </c>
      <c r="L524" s="3" t="str">
        <f>VLOOKUP($B524,'BEACHES &amp; DUNES'!$B$127:$I$235,L$1,FALSE)</f>
        <v/>
      </c>
    </row>
    <row r="525" spans="1:12" ht="15.75" customHeight="1">
      <c r="A525">
        <f t="shared" si="15"/>
        <v>53</v>
      </c>
      <c r="B525" t="str">
        <f>VLOOKUP(A525,ACTIVITIES!$B$2:$C$110,2,FALSE)</f>
        <v>ACTIVITY CATEGORY 6 53</v>
      </c>
      <c r="C525" s="1">
        <v>3</v>
      </c>
      <c r="D525" s="1" t="str">
        <f>VLOOKUP(C525,HABITATS!$F$2:$G$13,2,FALSE)</f>
        <v>Tidal flats &amp; Rocky Intertidal</v>
      </c>
      <c r="E525" s="1" t="str">
        <f t="shared" si="14"/>
        <v>Tidal flats &amp; Rocky IntertidalACTIVITY CATEGORY 6 53</v>
      </c>
      <c r="F525" s="3">
        <f>VLOOKUP($B525,'TIDAL FLATS &amp; ROCKY INTERTIDAL'!$B$127:$I$235,F$1,FALSE)</f>
        <v>0</v>
      </c>
      <c r="G525" s="3">
        <f>VLOOKUP($B525,'TIDAL FLATS &amp; ROCKY INTERTIDAL'!$B$127:$I$235,G$1,FALSE)</f>
        <v>0</v>
      </c>
      <c r="H525" s="3">
        <f>VLOOKUP($B525,'TIDAL FLATS &amp; ROCKY INTERTIDAL'!$B$127:$I$235,H$1,FALSE)</f>
        <v>0</v>
      </c>
      <c r="I525" s="3">
        <f>VLOOKUP($B525,'TIDAL FLATS &amp; ROCKY INTERTIDAL'!$B$127:$I$235,I$1,FALSE)</f>
        <v>0</v>
      </c>
      <c r="J525" s="3">
        <f>VLOOKUP($B525,'TIDAL FLATS &amp; ROCKY INTERTIDAL'!$B$127:$I$235,J$1,FALSE)</f>
        <v>0</v>
      </c>
      <c r="K525" s="3">
        <f>VLOOKUP($B525,'TIDAL FLATS &amp; ROCKY INTERTIDAL'!$B$127:$I$235,K$1,FALSE)</f>
        <v>0</v>
      </c>
      <c r="L525" s="3" t="str">
        <f>VLOOKUP($B525,'TIDAL FLATS &amp; ROCKY INTERTIDAL'!$B$127:$I$235,L$1,FALSE)</f>
        <v/>
      </c>
    </row>
    <row r="526" spans="1:12" ht="15.75" customHeight="1">
      <c r="A526">
        <f t="shared" si="15"/>
        <v>53</v>
      </c>
      <c r="B526" t="str">
        <f>VLOOKUP(A526,ACTIVITIES!$B$2:$C$110,2,FALSE)</f>
        <v>ACTIVITY CATEGORY 6 53</v>
      </c>
      <c r="C526" s="1">
        <v>4</v>
      </c>
      <c r="D526" s="1" t="str">
        <f>VLOOKUP(C526,HABITATS!$F$2:$G$13,2,FALSE)</f>
        <v>Marshes</v>
      </c>
      <c r="E526" s="1" t="str">
        <f t="shared" si="14"/>
        <v>MarshesACTIVITY CATEGORY 6 53</v>
      </c>
      <c r="F526" s="3">
        <f>VLOOKUP($B526,MARSHES!$B$127:$I$235,F$1,FALSE)</f>
        <v>0</v>
      </c>
      <c r="G526" s="3">
        <f>VLOOKUP($B526,MARSHES!$B$127:$I$235,G$1,FALSE)</f>
        <v>0</v>
      </c>
      <c r="H526" s="3">
        <f>VLOOKUP($B526,MARSHES!$B$127:$I$235,H$1,FALSE)</f>
        <v>0</v>
      </c>
      <c r="I526" s="3">
        <f>VLOOKUP($B526,MARSHES!$B$127:$I$235,I$1,FALSE)</f>
        <v>0</v>
      </c>
      <c r="J526" s="3">
        <f>VLOOKUP($B526,MARSHES!$B$127:$I$235,J$1,FALSE)</f>
        <v>0</v>
      </c>
      <c r="K526" s="3">
        <f>VLOOKUP($B526,MARSHES!$B$127:$I$235,K$1,FALSE)</f>
        <v>0</v>
      </c>
      <c r="L526" s="3" t="str">
        <f>VLOOKUP($B526,MARSHES!$B$127:$I$235,L$1,FALSE)</f>
        <v/>
      </c>
    </row>
    <row r="527" spans="1:12" ht="15.75" customHeight="1">
      <c r="A527">
        <f t="shared" si="15"/>
        <v>53</v>
      </c>
      <c r="B527" t="str">
        <f>VLOOKUP(A527,ACTIVITIES!$B$2:$C$110,2,FALSE)</f>
        <v>ACTIVITY CATEGORY 6 53</v>
      </c>
      <c r="C527" s="1">
        <v>5</v>
      </c>
      <c r="D527" s="1" t="str">
        <f>VLOOKUP(C527,HABITATS!$F$2:$G$13,2,FALSE)</f>
        <v>Submersed Habitats</v>
      </c>
      <c r="E527" s="1" t="str">
        <f t="shared" si="14"/>
        <v>Submersed HabitatsACTIVITY CATEGORY 6 53</v>
      </c>
      <c r="F527" s="3">
        <f>VLOOKUP($B527,'SUBMERSED HABITATS'!$B$127:$I$235,F$1,FALSE)</f>
        <v>0</v>
      </c>
      <c r="G527" s="3">
        <f>VLOOKUP($B527,'SUBMERSED HABITATS'!$B$127:$I$235,G$1,FALSE)</f>
        <v>0</v>
      </c>
      <c r="H527" s="3">
        <f>VLOOKUP($B527,'SUBMERSED HABITATS'!$B$127:$I$235,H$1,FALSE)</f>
        <v>0</v>
      </c>
      <c r="I527" s="3">
        <f>VLOOKUP($B527,'SUBMERSED HABITATS'!$B$127:$I$235,I$1,FALSE)</f>
        <v>0</v>
      </c>
      <c r="J527" s="3">
        <f>VLOOKUP($B527,'SUBMERSED HABITATS'!$B$127:$I$235,J$1,FALSE)</f>
        <v>0</v>
      </c>
      <c r="K527" s="3">
        <f>VLOOKUP($B527,'SUBMERSED HABITATS'!$B$127:$I$235,K$1,FALSE)</f>
        <v>0</v>
      </c>
      <c r="L527" s="3" t="str">
        <f>VLOOKUP($B527,'SUBMERSED HABITATS'!$B$127:$I$235,L$1,FALSE)</f>
        <v/>
      </c>
    </row>
    <row r="528" spans="1:12" ht="15.75" customHeight="1">
      <c r="A528">
        <f t="shared" si="15"/>
        <v>53</v>
      </c>
      <c r="B528" t="str">
        <f>VLOOKUP(A528,ACTIVITIES!$B$2:$C$110,2,FALSE)</f>
        <v>ACTIVITY CATEGORY 6 53</v>
      </c>
      <c r="C528" s="1">
        <v>6</v>
      </c>
      <c r="D528" s="1" t="str">
        <f>VLOOKUP(C528,HABITATS!$F$2:$G$13,2,FALSE)</f>
        <v>HABITATS COMPLEX 6</v>
      </c>
      <c r="E528" s="1" t="str">
        <f t="shared" si="14"/>
        <v>HABITATS COMPLEX 6ACTIVITY CATEGORY 6 53</v>
      </c>
      <c r="F528" s="3">
        <f>VLOOKUP($B528,'HABITATS COMPLEX 6'!$B$127:$I$235,F$1,FALSE)</f>
        <v>0</v>
      </c>
      <c r="G528" s="3">
        <f>VLOOKUP($B528,'HABITATS COMPLEX 6'!$B$127:$I$235,G$1,FALSE)</f>
        <v>0</v>
      </c>
      <c r="H528" s="3">
        <f>VLOOKUP($B528,'HABITATS COMPLEX 6'!$B$127:$I$235,H$1,FALSE)</f>
        <v>0</v>
      </c>
      <c r="I528" s="3">
        <f>VLOOKUP($B528,'HABITATS COMPLEX 6'!$B$127:$I$235,I$1,FALSE)</f>
        <v>0</v>
      </c>
      <c r="J528" s="3">
        <f>VLOOKUP($B528,'HABITATS COMPLEX 6'!$B$127:$I$235,J$1,FALSE)</f>
        <v>0</v>
      </c>
      <c r="K528" s="3">
        <f>VLOOKUP($B528,'HABITATS COMPLEX 6'!$B$127:$I$235,K$1,FALSE)</f>
        <v>0</v>
      </c>
      <c r="L528" s="3" t="str">
        <f>VLOOKUP($B528,'HABITATS COMPLEX 6'!$B$127:$I$235,L$1,FALSE)</f>
        <v/>
      </c>
    </row>
    <row r="529" spans="1:12" ht="15.75" customHeight="1">
      <c r="A529">
        <f t="shared" si="15"/>
        <v>53</v>
      </c>
      <c r="B529" t="str">
        <f>VLOOKUP(A529,ACTIVITIES!$B$2:$C$110,2,FALSE)</f>
        <v>ACTIVITY CATEGORY 6 53</v>
      </c>
      <c r="C529" s="1">
        <v>7</v>
      </c>
      <c r="D529" s="1" t="str">
        <f>VLOOKUP(C529,HABITATS!$F$2:$G$13,2,FALSE)</f>
        <v>HABITATS COMPLEX 7</v>
      </c>
      <c r="E529" s="1" t="str">
        <f t="shared" si="14"/>
        <v>HABITATS COMPLEX 7ACTIVITY CATEGORY 6 53</v>
      </c>
      <c r="F529" s="3">
        <f>VLOOKUP($B529,'HABITATS COMPLEX 7'!$B$127:$I$235,F$1,FALSE)</f>
        <v>0</v>
      </c>
      <c r="G529" s="3">
        <f>VLOOKUP($B529,'HABITATS COMPLEX 7'!$B$127:$I$235,G$1,FALSE)</f>
        <v>0</v>
      </c>
      <c r="H529" s="3">
        <f>VLOOKUP($B529,'HABITATS COMPLEX 7'!$B$127:$I$235,H$1,FALSE)</f>
        <v>0</v>
      </c>
      <c r="I529" s="3">
        <f>VLOOKUP($B529,'HABITATS COMPLEX 7'!$B$127:$I$235,I$1,FALSE)</f>
        <v>0</v>
      </c>
      <c r="J529" s="3">
        <f>VLOOKUP($B529,'HABITATS COMPLEX 7'!$B$127:$I$235,J$1,FALSE)</f>
        <v>0</v>
      </c>
      <c r="K529" s="3">
        <f>VLOOKUP($B529,'HABITATS COMPLEX 7'!$B$127:$I$235,K$1,FALSE)</f>
        <v>0</v>
      </c>
      <c r="L529" s="3" t="str">
        <f>VLOOKUP($B529,'HABITATS COMPLEX 7'!$B$127:$I$235,L$1,FALSE)</f>
        <v/>
      </c>
    </row>
    <row r="530" spans="1:12" ht="15.75" customHeight="1">
      <c r="A530">
        <f t="shared" si="15"/>
        <v>53</v>
      </c>
      <c r="B530" t="str">
        <f>VLOOKUP(A530,ACTIVITIES!$B$2:$C$110,2,FALSE)</f>
        <v>ACTIVITY CATEGORY 6 53</v>
      </c>
      <c r="C530" s="1">
        <v>8</v>
      </c>
      <c r="D530" s="1" t="str">
        <f>VLOOKUP(C530,HABITATS!$F$2:$G$13,2,FALSE)</f>
        <v>HABITATS COMPLEX 8</v>
      </c>
      <c r="E530" s="1" t="str">
        <f t="shared" si="14"/>
        <v>HABITATS COMPLEX 8ACTIVITY CATEGORY 6 53</v>
      </c>
      <c r="F530" s="3">
        <f>VLOOKUP($B530,'HABITATS COMPLEX 8'!$B$127:$I$235,F$1,FALSE)</f>
        <v>0</v>
      </c>
      <c r="G530" s="3">
        <f>VLOOKUP($B530,'HABITATS COMPLEX 8'!$B$127:$I$235,G$1,FALSE)</f>
        <v>0</v>
      </c>
      <c r="H530" s="3">
        <f>VLOOKUP($B530,'HABITATS COMPLEX 8'!$B$127:$I$235,H$1,FALSE)</f>
        <v>0</v>
      </c>
      <c r="I530" s="3">
        <f>VLOOKUP($B530,'HABITATS COMPLEX 8'!$B$127:$I$235,I$1,FALSE)</f>
        <v>0</v>
      </c>
      <c r="J530" s="3">
        <f>VLOOKUP($B530,'HABITATS COMPLEX 8'!$B$127:$I$235,J$1,FALSE)</f>
        <v>0</v>
      </c>
      <c r="K530" s="3">
        <f>VLOOKUP($B530,'HABITATS COMPLEX 8'!$B$127:$I$235,K$1,FALSE)</f>
        <v>0</v>
      </c>
      <c r="L530" s="3" t="str">
        <f>VLOOKUP($B530,'HABITATS COMPLEX 8'!$B$127:$I$235,L$1,FALSE)</f>
        <v/>
      </c>
    </row>
    <row r="531" spans="1:12" ht="15.75" customHeight="1">
      <c r="A531">
        <f t="shared" si="15"/>
        <v>53</v>
      </c>
      <c r="B531" t="str">
        <f>VLOOKUP(A531,ACTIVITIES!$B$2:$C$110,2,FALSE)</f>
        <v>ACTIVITY CATEGORY 6 53</v>
      </c>
      <c r="C531" s="1">
        <v>9</v>
      </c>
      <c r="D531" s="1" t="str">
        <f>VLOOKUP(C531,HABITATS!$F$2:$G$13,2,FALSE)</f>
        <v>HABITATS COMPLEX 9</v>
      </c>
      <c r="E531" s="1" t="str">
        <f t="shared" si="14"/>
        <v>HABITATS COMPLEX 9ACTIVITY CATEGORY 6 53</v>
      </c>
      <c r="F531" s="3">
        <f>VLOOKUP($B531,'HABITATS COMPLEX 9'!$B$127:$I$235,F$1,FALSE)</f>
        <v>0</v>
      </c>
      <c r="G531" s="3">
        <f>VLOOKUP($B531,'HABITATS COMPLEX 9'!$B$127:$I$235,G$1,FALSE)</f>
        <v>0</v>
      </c>
      <c r="H531" s="3">
        <f>VLOOKUP($B531,'HABITATS COMPLEX 9'!$B$127:$I$235,H$1,FALSE)</f>
        <v>0</v>
      </c>
      <c r="I531" s="3">
        <f>VLOOKUP($B531,'HABITATS COMPLEX 9'!$B$127:$I$235,I$1,FALSE)</f>
        <v>0</v>
      </c>
      <c r="J531" s="3">
        <f>VLOOKUP($B531,'HABITATS COMPLEX 9'!$B$127:$I$235,J$1,FALSE)</f>
        <v>0</v>
      </c>
      <c r="K531" s="3">
        <f>VLOOKUP($B531,'HABITATS COMPLEX 9'!$B$127:$I$235,K$1,FALSE)</f>
        <v>0</v>
      </c>
      <c r="L531" s="3" t="str">
        <f>VLOOKUP($B531,'HABITATS COMPLEX 9'!$B$127:$I$235,L$1,FALSE)</f>
        <v/>
      </c>
    </row>
    <row r="532" spans="1:12" ht="15.75" customHeight="1">
      <c r="A532">
        <f t="shared" si="15"/>
        <v>53</v>
      </c>
      <c r="B532" t="str">
        <f>VLOOKUP(A532,ACTIVITIES!$B$2:$C$110,2,FALSE)</f>
        <v>ACTIVITY CATEGORY 6 53</v>
      </c>
      <c r="C532" s="1">
        <v>10</v>
      </c>
      <c r="D532" s="1" t="str">
        <f>VLOOKUP(C532,HABITATS!$F$2:$G$13,2,FALSE)</f>
        <v>HABITATS COMPLEX 10</v>
      </c>
      <c r="E532" s="1" t="str">
        <f t="shared" si="14"/>
        <v>HABITATS COMPLEX 10ACTIVITY CATEGORY 6 53</v>
      </c>
      <c r="F532" s="3">
        <f>VLOOKUP($B532,'HABITATS COMPLEX 10'!$B$127:$I$235,F$1,FALSE)</f>
        <v>0</v>
      </c>
      <c r="G532" s="3">
        <f>VLOOKUP($B532,'HABITATS COMPLEX 10'!$B$127:$I$235,G$1,FALSE)</f>
        <v>0</v>
      </c>
      <c r="H532" s="3">
        <f>VLOOKUP($B532,'HABITATS COMPLEX 10'!$B$127:$I$235,H$1,FALSE)</f>
        <v>0</v>
      </c>
      <c r="I532" s="3">
        <f>VLOOKUP($B532,'HABITATS COMPLEX 10'!$B$127:$I$235,I$1,FALSE)</f>
        <v>0</v>
      </c>
      <c r="J532" s="3">
        <f>VLOOKUP($B532,'HABITATS COMPLEX 10'!$B$127:$I$235,J$1,FALSE)</f>
        <v>0</v>
      </c>
      <c r="K532" s="3">
        <f>VLOOKUP($B532,'HABITATS COMPLEX 10'!$B$127:$I$235,K$1,FALSE)</f>
        <v>0</v>
      </c>
      <c r="L532" s="3" t="str">
        <f>VLOOKUP($B532,'HABITATS COMPLEX 10'!$B$127:$I$235,L$1,FALSE)</f>
        <v/>
      </c>
    </row>
    <row r="533" spans="1:12" ht="15.75" customHeight="1">
      <c r="A533">
        <f t="shared" si="15"/>
        <v>54</v>
      </c>
      <c r="B533" t="str">
        <f>VLOOKUP(A533,ACTIVITIES!$B$2:$C$110,2,FALSE)</f>
        <v>ACTIVITY CATEGORY 6 54</v>
      </c>
      <c r="C533" s="1">
        <v>1</v>
      </c>
      <c r="D533" s="1" t="str">
        <f>VLOOKUP(C533,HABITATS!$F$2:$G$13,2,FALSE)</f>
        <v>Coastal Uplands</v>
      </c>
      <c r="E533" s="1" t="str">
        <f t="shared" si="14"/>
        <v>Coastal UplandsACTIVITY CATEGORY 6 54</v>
      </c>
      <c r="F533" s="3">
        <f>VLOOKUP($B533,'COASTAL UPLANDS'!$B$127:$I$235,F$1,FALSE)</f>
        <v>0</v>
      </c>
      <c r="G533" s="3">
        <f>VLOOKUP($B533,'COASTAL UPLANDS'!$B$127:$I$235,G$1,FALSE)</f>
        <v>0</v>
      </c>
      <c r="H533" s="3">
        <f>VLOOKUP($B533,'COASTAL UPLANDS'!$B$127:$I$235,H$1,FALSE)</f>
        <v>0</v>
      </c>
      <c r="I533" s="3">
        <f>VLOOKUP($B533,'COASTAL UPLANDS'!$B$127:$I$235,I$1,FALSE)</f>
        <v>0</v>
      </c>
      <c r="J533" s="3">
        <f>VLOOKUP($B533,'COASTAL UPLANDS'!$B$127:$I$235,J$1,FALSE)</f>
        <v>0</v>
      </c>
      <c r="K533" s="3">
        <f>VLOOKUP($B533,'COASTAL UPLANDS'!$B$127:$I$235,K$1,FALSE)</f>
        <v>0</v>
      </c>
      <c r="L533" s="3" t="str">
        <f>VLOOKUP($B533,'COASTAL UPLANDS'!$B$127:$I$235,L$1,FALSE)</f>
        <v/>
      </c>
    </row>
    <row r="534" spans="1:12" ht="15.75" customHeight="1">
      <c r="A534">
        <f t="shared" si="15"/>
        <v>54</v>
      </c>
      <c r="B534" t="str">
        <f>VLOOKUP(A534,ACTIVITIES!$B$2:$C$110,2,FALSE)</f>
        <v>ACTIVITY CATEGORY 6 54</v>
      </c>
      <c r="C534" s="1">
        <v>2</v>
      </c>
      <c r="D534" s="1" t="str">
        <f>VLOOKUP(C534,HABITATS!$F$2:$G$13,2,FALSE)</f>
        <v>Beaches &amp; Dunes</v>
      </c>
      <c r="E534" s="1" t="str">
        <f t="shared" si="14"/>
        <v>Beaches &amp; DunesACTIVITY CATEGORY 6 54</v>
      </c>
      <c r="F534" s="3">
        <f>VLOOKUP($B534,'BEACHES &amp; DUNES'!$B$127:$I$235,F$1,FALSE)</f>
        <v>0</v>
      </c>
      <c r="G534" s="3">
        <f>VLOOKUP($B534,'BEACHES &amp; DUNES'!$B$127:$I$235,G$1,FALSE)</f>
        <v>0</v>
      </c>
      <c r="H534" s="3">
        <f>VLOOKUP($B534,'BEACHES &amp; DUNES'!$B$127:$I$235,H$1,FALSE)</f>
        <v>0</v>
      </c>
      <c r="I534" s="3">
        <f>VLOOKUP($B534,'BEACHES &amp; DUNES'!$B$127:$I$235,I$1,FALSE)</f>
        <v>0</v>
      </c>
      <c r="J534" s="3">
        <f>VLOOKUP($B534,'BEACHES &amp; DUNES'!$B$127:$I$235,J$1,FALSE)</f>
        <v>0</v>
      </c>
      <c r="K534" s="3">
        <f>VLOOKUP($B534,'BEACHES &amp; DUNES'!$B$127:$I$235,K$1,FALSE)</f>
        <v>0</v>
      </c>
      <c r="L534" s="3" t="str">
        <f>VLOOKUP($B534,'BEACHES &amp; DUNES'!$B$127:$I$235,L$1,FALSE)</f>
        <v/>
      </c>
    </row>
    <row r="535" spans="1:12" ht="15.75" customHeight="1">
      <c r="A535">
        <f t="shared" si="15"/>
        <v>54</v>
      </c>
      <c r="B535" t="str">
        <f>VLOOKUP(A535,ACTIVITIES!$B$2:$C$110,2,FALSE)</f>
        <v>ACTIVITY CATEGORY 6 54</v>
      </c>
      <c r="C535" s="1">
        <v>3</v>
      </c>
      <c r="D535" s="1" t="str">
        <f>VLOOKUP(C535,HABITATS!$F$2:$G$13,2,FALSE)</f>
        <v>Tidal flats &amp; Rocky Intertidal</v>
      </c>
      <c r="E535" s="1" t="str">
        <f t="shared" si="14"/>
        <v>Tidal flats &amp; Rocky IntertidalACTIVITY CATEGORY 6 54</v>
      </c>
      <c r="F535" s="3">
        <f>VLOOKUP($B535,'TIDAL FLATS &amp; ROCKY INTERTIDAL'!$B$127:$I$235,F$1,FALSE)</f>
        <v>0</v>
      </c>
      <c r="G535" s="3">
        <f>VLOOKUP($B535,'TIDAL FLATS &amp; ROCKY INTERTIDAL'!$B$127:$I$235,G$1,FALSE)</f>
        <v>0</v>
      </c>
      <c r="H535" s="3">
        <f>VLOOKUP($B535,'TIDAL FLATS &amp; ROCKY INTERTIDAL'!$B$127:$I$235,H$1,FALSE)</f>
        <v>0</v>
      </c>
      <c r="I535" s="3">
        <f>VLOOKUP($B535,'TIDAL FLATS &amp; ROCKY INTERTIDAL'!$B$127:$I$235,I$1,FALSE)</f>
        <v>0</v>
      </c>
      <c r="J535" s="3">
        <f>VLOOKUP($B535,'TIDAL FLATS &amp; ROCKY INTERTIDAL'!$B$127:$I$235,J$1,FALSE)</f>
        <v>0</v>
      </c>
      <c r="K535" s="3">
        <f>VLOOKUP($B535,'TIDAL FLATS &amp; ROCKY INTERTIDAL'!$B$127:$I$235,K$1,FALSE)</f>
        <v>0</v>
      </c>
      <c r="L535" s="3" t="str">
        <f>VLOOKUP($B535,'TIDAL FLATS &amp; ROCKY INTERTIDAL'!$B$127:$I$235,L$1,FALSE)</f>
        <v/>
      </c>
    </row>
    <row r="536" spans="1:12" ht="15.75" customHeight="1">
      <c r="A536">
        <f t="shared" si="15"/>
        <v>54</v>
      </c>
      <c r="B536" t="str">
        <f>VLOOKUP(A536,ACTIVITIES!$B$2:$C$110,2,FALSE)</f>
        <v>ACTIVITY CATEGORY 6 54</v>
      </c>
      <c r="C536" s="1">
        <v>4</v>
      </c>
      <c r="D536" s="1" t="str">
        <f>VLOOKUP(C536,HABITATS!$F$2:$G$13,2,FALSE)</f>
        <v>Marshes</v>
      </c>
      <c r="E536" s="1" t="str">
        <f t="shared" si="14"/>
        <v>MarshesACTIVITY CATEGORY 6 54</v>
      </c>
      <c r="F536" s="3">
        <f>VLOOKUP($B536,MARSHES!$B$127:$I$235,F$1,FALSE)</f>
        <v>0</v>
      </c>
      <c r="G536" s="3">
        <f>VLOOKUP($B536,MARSHES!$B$127:$I$235,G$1,FALSE)</f>
        <v>0</v>
      </c>
      <c r="H536" s="3">
        <f>VLOOKUP($B536,MARSHES!$B$127:$I$235,H$1,FALSE)</f>
        <v>0</v>
      </c>
      <c r="I536" s="3">
        <f>VLOOKUP($B536,MARSHES!$B$127:$I$235,I$1,FALSE)</f>
        <v>0</v>
      </c>
      <c r="J536" s="3">
        <f>VLOOKUP($B536,MARSHES!$B$127:$I$235,J$1,FALSE)</f>
        <v>0</v>
      </c>
      <c r="K536" s="3">
        <f>VLOOKUP($B536,MARSHES!$B$127:$I$235,K$1,FALSE)</f>
        <v>0</v>
      </c>
      <c r="L536" s="3" t="str">
        <f>VLOOKUP($B536,MARSHES!$B$127:$I$235,L$1,FALSE)</f>
        <v/>
      </c>
    </row>
    <row r="537" spans="1:12" ht="15.75" customHeight="1">
      <c r="A537">
        <f t="shared" si="15"/>
        <v>54</v>
      </c>
      <c r="B537" t="str">
        <f>VLOOKUP(A537,ACTIVITIES!$B$2:$C$110,2,FALSE)</f>
        <v>ACTIVITY CATEGORY 6 54</v>
      </c>
      <c r="C537" s="1">
        <v>5</v>
      </c>
      <c r="D537" s="1" t="str">
        <f>VLOOKUP(C537,HABITATS!$F$2:$G$13,2,FALSE)</f>
        <v>Submersed Habitats</v>
      </c>
      <c r="E537" s="1" t="str">
        <f t="shared" si="14"/>
        <v>Submersed HabitatsACTIVITY CATEGORY 6 54</v>
      </c>
      <c r="F537" s="3">
        <f>VLOOKUP($B537,'SUBMERSED HABITATS'!$B$127:$I$235,F$1,FALSE)</f>
        <v>0</v>
      </c>
      <c r="G537" s="3">
        <f>VLOOKUP($B537,'SUBMERSED HABITATS'!$B$127:$I$235,G$1,FALSE)</f>
        <v>0</v>
      </c>
      <c r="H537" s="3">
        <f>VLOOKUP($B537,'SUBMERSED HABITATS'!$B$127:$I$235,H$1,FALSE)</f>
        <v>0</v>
      </c>
      <c r="I537" s="3">
        <f>VLOOKUP($B537,'SUBMERSED HABITATS'!$B$127:$I$235,I$1,FALSE)</f>
        <v>0</v>
      </c>
      <c r="J537" s="3">
        <f>VLOOKUP($B537,'SUBMERSED HABITATS'!$B$127:$I$235,J$1,FALSE)</f>
        <v>0</v>
      </c>
      <c r="K537" s="3">
        <f>VLOOKUP($B537,'SUBMERSED HABITATS'!$B$127:$I$235,K$1,FALSE)</f>
        <v>0</v>
      </c>
      <c r="L537" s="3" t="str">
        <f>VLOOKUP($B537,'SUBMERSED HABITATS'!$B$127:$I$235,L$1,FALSE)</f>
        <v/>
      </c>
    </row>
    <row r="538" spans="1:12" ht="15.75" customHeight="1">
      <c r="A538">
        <f t="shared" si="15"/>
        <v>54</v>
      </c>
      <c r="B538" t="str">
        <f>VLOOKUP(A538,ACTIVITIES!$B$2:$C$110,2,FALSE)</f>
        <v>ACTIVITY CATEGORY 6 54</v>
      </c>
      <c r="C538" s="1">
        <v>6</v>
      </c>
      <c r="D538" s="1" t="str">
        <f>VLOOKUP(C538,HABITATS!$F$2:$G$13,2,FALSE)</f>
        <v>HABITATS COMPLEX 6</v>
      </c>
      <c r="E538" s="1" t="str">
        <f t="shared" si="14"/>
        <v>HABITATS COMPLEX 6ACTIVITY CATEGORY 6 54</v>
      </c>
      <c r="F538" s="3">
        <f>VLOOKUP($B538,'HABITATS COMPLEX 6'!$B$127:$I$235,F$1,FALSE)</f>
        <v>0</v>
      </c>
      <c r="G538" s="3">
        <f>VLOOKUP($B538,'HABITATS COMPLEX 6'!$B$127:$I$235,G$1,FALSE)</f>
        <v>0</v>
      </c>
      <c r="H538" s="3">
        <f>VLOOKUP($B538,'HABITATS COMPLEX 6'!$B$127:$I$235,H$1,FALSE)</f>
        <v>0</v>
      </c>
      <c r="I538" s="3">
        <f>VLOOKUP($B538,'HABITATS COMPLEX 6'!$B$127:$I$235,I$1,FALSE)</f>
        <v>0</v>
      </c>
      <c r="J538" s="3">
        <f>VLOOKUP($B538,'HABITATS COMPLEX 6'!$B$127:$I$235,J$1,FALSE)</f>
        <v>0</v>
      </c>
      <c r="K538" s="3">
        <f>VLOOKUP($B538,'HABITATS COMPLEX 6'!$B$127:$I$235,K$1,FALSE)</f>
        <v>0</v>
      </c>
      <c r="L538" s="3" t="str">
        <f>VLOOKUP($B538,'HABITATS COMPLEX 6'!$B$127:$I$235,L$1,FALSE)</f>
        <v/>
      </c>
    </row>
    <row r="539" spans="1:12" ht="15.75" customHeight="1">
      <c r="A539">
        <f t="shared" si="15"/>
        <v>54</v>
      </c>
      <c r="B539" t="str">
        <f>VLOOKUP(A539,ACTIVITIES!$B$2:$C$110,2,FALSE)</f>
        <v>ACTIVITY CATEGORY 6 54</v>
      </c>
      <c r="C539" s="1">
        <v>7</v>
      </c>
      <c r="D539" s="1" t="str">
        <f>VLOOKUP(C539,HABITATS!$F$2:$G$13,2,FALSE)</f>
        <v>HABITATS COMPLEX 7</v>
      </c>
      <c r="E539" s="1" t="str">
        <f t="shared" si="14"/>
        <v>HABITATS COMPLEX 7ACTIVITY CATEGORY 6 54</v>
      </c>
      <c r="F539" s="3">
        <f>VLOOKUP($B539,'HABITATS COMPLEX 7'!$B$127:$I$235,F$1,FALSE)</f>
        <v>0</v>
      </c>
      <c r="G539" s="3">
        <f>VLOOKUP($B539,'HABITATS COMPLEX 7'!$B$127:$I$235,G$1,FALSE)</f>
        <v>0</v>
      </c>
      <c r="H539" s="3">
        <f>VLOOKUP($B539,'HABITATS COMPLEX 7'!$B$127:$I$235,H$1,FALSE)</f>
        <v>0</v>
      </c>
      <c r="I539" s="3">
        <f>VLOOKUP($B539,'HABITATS COMPLEX 7'!$B$127:$I$235,I$1,FALSE)</f>
        <v>0</v>
      </c>
      <c r="J539" s="3">
        <f>VLOOKUP($B539,'HABITATS COMPLEX 7'!$B$127:$I$235,J$1,FALSE)</f>
        <v>0</v>
      </c>
      <c r="K539" s="3">
        <f>VLOOKUP($B539,'HABITATS COMPLEX 7'!$B$127:$I$235,K$1,FALSE)</f>
        <v>0</v>
      </c>
      <c r="L539" s="3" t="str">
        <f>VLOOKUP($B539,'HABITATS COMPLEX 7'!$B$127:$I$235,L$1,FALSE)</f>
        <v/>
      </c>
    </row>
    <row r="540" spans="1:12" ht="15.75" customHeight="1">
      <c r="A540">
        <f t="shared" si="15"/>
        <v>54</v>
      </c>
      <c r="B540" t="str">
        <f>VLOOKUP(A540,ACTIVITIES!$B$2:$C$110,2,FALSE)</f>
        <v>ACTIVITY CATEGORY 6 54</v>
      </c>
      <c r="C540" s="1">
        <v>8</v>
      </c>
      <c r="D540" s="1" t="str">
        <f>VLOOKUP(C540,HABITATS!$F$2:$G$13,2,FALSE)</f>
        <v>HABITATS COMPLEX 8</v>
      </c>
      <c r="E540" s="1" t="str">
        <f t="shared" si="14"/>
        <v>HABITATS COMPLEX 8ACTIVITY CATEGORY 6 54</v>
      </c>
      <c r="F540" s="3">
        <f>VLOOKUP($B540,'HABITATS COMPLEX 8'!$B$127:$I$235,F$1,FALSE)</f>
        <v>0</v>
      </c>
      <c r="G540" s="3">
        <f>VLOOKUP($B540,'HABITATS COMPLEX 8'!$B$127:$I$235,G$1,FALSE)</f>
        <v>0</v>
      </c>
      <c r="H540" s="3">
        <f>VLOOKUP($B540,'HABITATS COMPLEX 8'!$B$127:$I$235,H$1,FALSE)</f>
        <v>0</v>
      </c>
      <c r="I540" s="3">
        <f>VLOOKUP($B540,'HABITATS COMPLEX 8'!$B$127:$I$235,I$1,FALSE)</f>
        <v>0</v>
      </c>
      <c r="J540" s="3">
        <f>VLOOKUP($B540,'HABITATS COMPLEX 8'!$B$127:$I$235,J$1,FALSE)</f>
        <v>0</v>
      </c>
      <c r="K540" s="3">
        <f>VLOOKUP($B540,'HABITATS COMPLEX 8'!$B$127:$I$235,K$1,FALSE)</f>
        <v>0</v>
      </c>
      <c r="L540" s="3" t="str">
        <f>VLOOKUP($B540,'HABITATS COMPLEX 8'!$B$127:$I$235,L$1,FALSE)</f>
        <v/>
      </c>
    </row>
    <row r="541" spans="1:12" ht="15.75" customHeight="1">
      <c r="A541">
        <f t="shared" si="15"/>
        <v>54</v>
      </c>
      <c r="B541" t="str">
        <f>VLOOKUP(A541,ACTIVITIES!$B$2:$C$110,2,FALSE)</f>
        <v>ACTIVITY CATEGORY 6 54</v>
      </c>
      <c r="C541" s="1">
        <v>9</v>
      </c>
      <c r="D541" s="1" t="str">
        <f>VLOOKUP(C541,HABITATS!$F$2:$G$13,2,FALSE)</f>
        <v>HABITATS COMPLEX 9</v>
      </c>
      <c r="E541" s="1" t="str">
        <f t="shared" si="14"/>
        <v>HABITATS COMPLEX 9ACTIVITY CATEGORY 6 54</v>
      </c>
      <c r="F541" s="3">
        <f>VLOOKUP($B541,'HABITATS COMPLEX 9'!$B$127:$I$235,F$1,FALSE)</f>
        <v>0</v>
      </c>
      <c r="G541" s="3">
        <f>VLOOKUP($B541,'HABITATS COMPLEX 9'!$B$127:$I$235,G$1,FALSE)</f>
        <v>0</v>
      </c>
      <c r="H541" s="3">
        <f>VLOOKUP($B541,'HABITATS COMPLEX 9'!$B$127:$I$235,H$1,FALSE)</f>
        <v>0</v>
      </c>
      <c r="I541" s="3">
        <f>VLOOKUP($B541,'HABITATS COMPLEX 9'!$B$127:$I$235,I$1,FALSE)</f>
        <v>0</v>
      </c>
      <c r="J541" s="3">
        <f>VLOOKUP($B541,'HABITATS COMPLEX 9'!$B$127:$I$235,J$1,FALSE)</f>
        <v>0</v>
      </c>
      <c r="K541" s="3">
        <f>VLOOKUP($B541,'HABITATS COMPLEX 9'!$B$127:$I$235,K$1,FALSE)</f>
        <v>0</v>
      </c>
      <c r="L541" s="3" t="str">
        <f>VLOOKUP($B541,'HABITATS COMPLEX 9'!$B$127:$I$235,L$1,FALSE)</f>
        <v/>
      </c>
    </row>
    <row r="542" spans="1:12" ht="15.75" customHeight="1">
      <c r="A542">
        <f t="shared" si="15"/>
        <v>54</v>
      </c>
      <c r="B542" t="str">
        <f>VLOOKUP(A542,ACTIVITIES!$B$2:$C$110,2,FALSE)</f>
        <v>ACTIVITY CATEGORY 6 54</v>
      </c>
      <c r="C542" s="1">
        <v>10</v>
      </c>
      <c r="D542" s="1" t="str">
        <f>VLOOKUP(C542,HABITATS!$F$2:$G$13,2,FALSE)</f>
        <v>HABITATS COMPLEX 10</v>
      </c>
      <c r="E542" s="1" t="str">
        <f t="shared" si="14"/>
        <v>HABITATS COMPLEX 10ACTIVITY CATEGORY 6 54</v>
      </c>
      <c r="F542" s="3">
        <f>VLOOKUP($B542,'HABITATS COMPLEX 10'!$B$127:$I$235,F$1,FALSE)</f>
        <v>0</v>
      </c>
      <c r="G542" s="3">
        <f>VLOOKUP($B542,'HABITATS COMPLEX 10'!$B$127:$I$235,G$1,FALSE)</f>
        <v>0</v>
      </c>
      <c r="H542" s="3">
        <f>VLOOKUP($B542,'HABITATS COMPLEX 10'!$B$127:$I$235,H$1,FALSE)</f>
        <v>0</v>
      </c>
      <c r="I542" s="3">
        <f>VLOOKUP($B542,'HABITATS COMPLEX 10'!$B$127:$I$235,I$1,FALSE)</f>
        <v>0</v>
      </c>
      <c r="J542" s="3">
        <f>VLOOKUP($B542,'HABITATS COMPLEX 10'!$B$127:$I$235,J$1,FALSE)</f>
        <v>0</v>
      </c>
      <c r="K542" s="3">
        <f>VLOOKUP($B542,'HABITATS COMPLEX 10'!$B$127:$I$235,K$1,FALSE)</f>
        <v>0</v>
      </c>
      <c r="L542" s="3" t="str">
        <f>VLOOKUP($B542,'HABITATS COMPLEX 10'!$B$127:$I$235,L$1,FALSE)</f>
        <v/>
      </c>
    </row>
    <row r="543" spans="1:12" ht="15.75" customHeight="1">
      <c r="A543">
        <f t="shared" si="15"/>
        <v>55</v>
      </c>
      <c r="B543" t="str">
        <f>VLOOKUP(A543,ACTIVITIES!$B$2:$C$110,2,FALSE)</f>
        <v>ACTIVITY CATEGORY 6 55</v>
      </c>
      <c r="C543" s="1">
        <v>1</v>
      </c>
      <c r="D543" s="1" t="str">
        <f>VLOOKUP(C543,HABITATS!$F$2:$G$13,2,FALSE)</f>
        <v>Coastal Uplands</v>
      </c>
      <c r="E543" s="1" t="str">
        <f t="shared" si="14"/>
        <v>Coastal UplandsACTIVITY CATEGORY 6 55</v>
      </c>
      <c r="F543" s="3">
        <f>VLOOKUP($B543,'COASTAL UPLANDS'!$B$127:$I$235,F$1,FALSE)</f>
        <v>0</v>
      </c>
      <c r="G543" s="3">
        <f>VLOOKUP($B543,'COASTAL UPLANDS'!$B$127:$I$235,G$1,FALSE)</f>
        <v>0</v>
      </c>
      <c r="H543" s="3">
        <f>VLOOKUP($B543,'COASTAL UPLANDS'!$B$127:$I$235,H$1,FALSE)</f>
        <v>0</v>
      </c>
      <c r="I543" s="3">
        <f>VLOOKUP($B543,'COASTAL UPLANDS'!$B$127:$I$235,I$1,FALSE)</f>
        <v>0</v>
      </c>
      <c r="J543" s="3">
        <f>VLOOKUP($B543,'COASTAL UPLANDS'!$B$127:$I$235,J$1,FALSE)</f>
        <v>0</v>
      </c>
      <c r="K543" s="3">
        <f>VLOOKUP($B543,'COASTAL UPLANDS'!$B$127:$I$235,K$1,FALSE)</f>
        <v>0</v>
      </c>
      <c r="L543" s="3" t="str">
        <f>VLOOKUP($B543,'COASTAL UPLANDS'!$B$127:$I$235,L$1,FALSE)</f>
        <v/>
      </c>
    </row>
    <row r="544" spans="1:12" ht="15.75" customHeight="1">
      <c r="A544">
        <f t="shared" si="15"/>
        <v>55</v>
      </c>
      <c r="B544" t="str">
        <f>VLOOKUP(A544,ACTIVITIES!$B$2:$C$110,2,FALSE)</f>
        <v>ACTIVITY CATEGORY 6 55</v>
      </c>
      <c r="C544" s="1">
        <v>2</v>
      </c>
      <c r="D544" s="1" t="str">
        <f>VLOOKUP(C544,HABITATS!$F$2:$G$13,2,FALSE)</f>
        <v>Beaches &amp; Dunes</v>
      </c>
      <c r="E544" s="1" t="str">
        <f t="shared" si="14"/>
        <v>Beaches &amp; DunesACTIVITY CATEGORY 6 55</v>
      </c>
      <c r="F544" s="3">
        <f>VLOOKUP($B544,'BEACHES &amp; DUNES'!$B$127:$I$235,F$1,FALSE)</f>
        <v>0</v>
      </c>
      <c r="G544" s="3">
        <f>VLOOKUP($B544,'BEACHES &amp; DUNES'!$B$127:$I$235,G$1,FALSE)</f>
        <v>0</v>
      </c>
      <c r="H544" s="3">
        <f>VLOOKUP($B544,'BEACHES &amp; DUNES'!$B$127:$I$235,H$1,FALSE)</f>
        <v>0</v>
      </c>
      <c r="I544" s="3">
        <f>VLOOKUP($B544,'BEACHES &amp; DUNES'!$B$127:$I$235,I$1,FALSE)</f>
        <v>0</v>
      </c>
      <c r="J544" s="3">
        <f>VLOOKUP($B544,'BEACHES &amp; DUNES'!$B$127:$I$235,J$1,FALSE)</f>
        <v>0</v>
      </c>
      <c r="K544" s="3">
        <f>VLOOKUP($B544,'BEACHES &amp; DUNES'!$B$127:$I$235,K$1,FALSE)</f>
        <v>0</v>
      </c>
      <c r="L544" s="3" t="str">
        <f>VLOOKUP($B544,'BEACHES &amp; DUNES'!$B$127:$I$235,L$1,FALSE)</f>
        <v/>
      </c>
    </row>
    <row r="545" spans="1:12" ht="15.75" customHeight="1">
      <c r="A545">
        <f t="shared" si="15"/>
        <v>55</v>
      </c>
      <c r="B545" t="str">
        <f>VLOOKUP(A545,ACTIVITIES!$B$2:$C$110,2,FALSE)</f>
        <v>ACTIVITY CATEGORY 6 55</v>
      </c>
      <c r="C545" s="1">
        <v>3</v>
      </c>
      <c r="D545" s="1" t="str">
        <f>VLOOKUP(C545,HABITATS!$F$2:$G$13,2,FALSE)</f>
        <v>Tidal flats &amp; Rocky Intertidal</v>
      </c>
      <c r="E545" s="1" t="str">
        <f t="shared" si="14"/>
        <v>Tidal flats &amp; Rocky IntertidalACTIVITY CATEGORY 6 55</v>
      </c>
      <c r="F545" s="3">
        <f>VLOOKUP($B545,'TIDAL FLATS &amp; ROCKY INTERTIDAL'!$B$127:$I$235,F$1,FALSE)</f>
        <v>0</v>
      </c>
      <c r="G545" s="3">
        <f>VLOOKUP($B545,'TIDAL FLATS &amp; ROCKY INTERTIDAL'!$B$127:$I$235,G$1,FALSE)</f>
        <v>0</v>
      </c>
      <c r="H545" s="3">
        <f>VLOOKUP($B545,'TIDAL FLATS &amp; ROCKY INTERTIDAL'!$B$127:$I$235,H$1,FALSE)</f>
        <v>0</v>
      </c>
      <c r="I545" s="3">
        <f>VLOOKUP($B545,'TIDAL FLATS &amp; ROCKY INTERTIDAL'!$B$127:$I$235,I$1,FALSE)</f>
        <v>0</v>
      </c>
      <c r="J545" s="3">
        <f>VLOOKUP($B545,'TIDAL FLATS &amp; ROCKY INTERTIDAL'!$B$127:$I$235,J$1,FALSE)</f>
        <v>0</v>
      </c>
      <c r="K545" s="3">
        <f>VLOOKUP($B545,'TIDAL FLATS &amp; ROCKY INTERTIDAL'!$B$127:$I$235,K$1,FALSE)</f>
        <v>0</v>
      </c>
      <c r="L545" s="3" t="str">
        <f>VLOOKUP($B545,'TIDAL FLATS &amp; ROCKY INTERTIDAL'!$B$127:$I$235,L$1,FALSE)</f>
        <v/>
      </c>
    </row>
    <row r="546" spans="1:12" ht="15.75" customHeight="1">
      <c r="A546">
        <f t="shared" si="15"/>
        <v>55</v>
      </c>
      <c r="B546" t="str">
        <f>VLOOKUP(A546,ACTIVITIES!$B$2:$C$110,2,FALSE)</f>
        <v>ACTIVITY CATEGORY 6 55</v>
      </c>
      <c r="C546" s="1">
        <v>4</v>
      </c>
      <c r="D546" s="1" t="str">
        <f>VLOOKUP(C546,HABITATS!$F$2:$G$13,2,FALSE)</f>
        <v>Marshes</v>
      </c>
      <c r="E546" s="1" t="str">
        <f t="shared" si="14"/>
        <v>MarshesACTIVITY CATEGORY 6 55</v>
      </c>
      <c r="F546" s="3">
        <f>VLOOKUP($B546,MARSHES!$B$127:$I$235,F$1,FALSE)</f>
        <v>0</v>
      </c>
      <c r="G546" s="3">
        <f>VLOOKUP($B546,MARSHES!$B$127:$I$235,G$1,FALSE)</f>
        <v>0</v>
      </c>
      <c r="H546" s="3">
        <f>VLOOKUP($B546,MARSHES!$B$127:$I$235,H$1,FALSE)</f>
        <v>0</v>
      </c>
      <c r="I546" s="3">
        <f>VLOOKUP($B546,MARSHES!$B$127:$I$235,I$1,FALSE)</f>
        <v>0</v>
      </c>
      <c r="J546" s="3">
        <f>VLOOKUP($B546,MARSHES!$B$127:$I$235,J$1,FALSE)</f>
        <v>0</v>
      </c>
      <c r="K546" s="3">
        <f>VLOOKUP($B546,MARSHES!$B$127:$I$235,K$1,FALSE)</f>
        <v>0</v>
      </c>
      <c r="L546" s="3" t="str">
        <f>VLOOKUP($B546,MARSHES!$B$127:$I$235,L$1,FALSE)</f>
        <v/>
      </c>
    </row>
    <row r="547" spans="1:12" ht="15.75" customHeight="1">
      <c r="A547">
        <f t="shared" si="15"/>
        <v>55</v>
      </c>
      <c r="B547" t="str">
        <f>VLOOKUP(A547,ACTIVITIES!$B$2:$C$110,2,FALSE)</f>
        <v>ACTIVITY CATEGORY 6 55</v>
      </c>
      <c r="C547" s="1">
        <v>5</v>
      </c>
      <c r="D547" s="1" t="str">
        <f>VLOOKUP(C547,HABITATS!$F$2:$G$13,2,FALSE)</f>
        <v>Submersed Habitats</v>
      </c>
      <c r="E547" s="1" t="str">
        <f t="shared" si="14"/>
        <v>Submersed HabitatsACTIVITY CATEGORY 6 55</v>
      </c>
      <c r="F547" s="3">
        <f>VLOOKUP($B547,'SUBMERSED HABITATS'!$B$127:$I$235,F$1,FALSE)</f>
        <v>0</v>
      </c>
      <c r="G547" s="3">
        <f>VLOOKUP($B547,'SUBMERSED HABITATS'!$B$127:$I$235,G$1,FALSE)</f>
        <v>0</v>
      </c>
      <c r="H547" s="3">
        <f>VLOOKUP($B547,'SUBMERSED HABITATS'!$B$127:$I$235,H$1,FALSE)</f>
        <v>0</v>
      </c>
      <c r="I547" s="3">
        <f>VLOOKUP($B547,'SUBMERSED HABITATS'!$B$127:$I$235,I$1,FALSE)</f>
        <v>0</v>
      </c>
      <c r="J547" s="3">
        <f>VLOOKUP($B547,'SUBMERSED HABITATS'!$B$127:$I$235,J$1,FALSE)</f>
        <v>0</v>
      </c>
      <c r="K547" s="3">
        <f>VLOOKUP($B547,'SUBMERSED HABITATS'!$B$127:$I$235,K$1,FALSE)</f>
        <v>0</v>
      </c>
      <c r="L547" s="3" t="str">
        <f>VLOOKUP($B547,'SUBMERSED HABITATS'!$B$127:$I$235,L$1,FALSE)</f>
        <v/>
      </c>
    </row>
    <row r="548" spans="1:12" ht="15.75" customHeight="1">
      <c r="A548">
        <f t="shared" si="15"/>
        <v>55</v>
      </c>
      <c r="B548" t="str">
        <f>VLOOKUP(A548,ACTIVITIES!$B$2:$C$110,2,FALSE)</f>
        <v>ACTIVITY CATEGORY 6 55</v>
      </c>
      <c r="C548" s="1">
        <v>6</v>
      </c>
      <c r="D548" s="1" t="str">
        <f>VLOOKUP(C548,HABITATS!$F$2:$G$13,2,FALSE)</f>
        <v>HABITATS COMPLEX 6</v>
      </c>
      <c r="E548" s="1" t="str">
        <f t="shared" si="14"/>
        <v>HABITATS COMPLEX 6ACTIVITY CATEGORY 6 55</v>
      </c>
      <c r="F548" s="3">
        <f>VLOOKUP($B548,'HABITATS COMPLEX 6'!$B$127:$I$235,F$1,FALSE)</f>
        <v>0</v>
      </c>
      <c r="G548" s="3">
        <f>VLOOKUP($B548,'HABITATS COMPLEX 6'!$B$127:$I$235,G$1,FALSE)</f>
        <v>0</v>
      </c>
      <c r="H548" s="3">
        <f>VLOOKUP($B548,'HABITATS COMPLEX 6'!$B$127:$I$235,H$1,FALSE)</f>
        <v>0</v>
      </c>
      <c r="I548" s="3">
        <f>VLOOKUP($B548,'HABITATS COMPLEX 6'!$B$127:$I$235,I$1,FALSE)</f>
        <v>0</v>
      </c>
      <c r="J548" s="3">
        <f>VLOOKUP($B548,'HABITATS COMPLEX 6'!$B$127:$I$235,J$1,FALSE)</f>
        <v>0</v>
      </c>
      <c r="K548" s="3">
        <f>VLOOKUP($B548,'HABITATS COMPLEX 6'!$B$127:$I$235,K$1,FALSE)</f>
        <v>0</v>
      </c>
      <c r="L548" s="3" t="str">
        <f>VLOOKUP($B548,'HABITATS COMPLEX 6'!$B$127:$I$235,L$1,FALSE)</f>
        <v/>
      </c>
    </row>
    <row r="549" spans="1:12" ht="15.75" customHeight="1">
      <c r="A549">
        <f t="shared" si="15"/>
        <v>55</v>
      </c>
      <c r="B549" t="str">
        <f>VLOOKUP(A549,ACTIVITIES!$B$2:$C$110,2,FALSE)</f>
        <v>ACTIVITY CATEGORY 6 55</v>
      </c>
      <c r="C549" s="1">
        <v>7</v>
      </c>
      <c r="D549" s="1" t="str">
        <f>VLOOKUP(C549,HABITATS!$F$2:$G$13,2,FALSE)</f>
        <v>HABITATS COMPLEX 7</v>
      </c>
      <c r="E549" s="1" t="str">
        <f t="shared" si="14"/>
        <v>HABITATS COMPLEX 7ACTIVITY CATEGORY 6 55</v>
      </c>
      <c r="F549" s="3">
        <f>VLOOKUP($B549,'HABITATS COMPLEX 7'!$B$127:$I$235,F$1,FALSE)</f>
        <v>0</v>
      </c>
      <c r="G549" s="3">
        <f>VLOOKUP($B549,'HABITATS COMPLEX 7'!$B$127:$I$235,G$1,FALSE)</f>
        <v>0</v>
      </c>
      <c r="H549" s="3">
        <f>VLOOKUP($B549,'HABITATS COMPLEX 7'!$B$127:$I$235,H$1,FALSE)</f>
        <v>0</v>
      </c>
      <c r="I549" s="3">
        <f>VLOOKUP($B549,'HABITATS COMPLEX 7'!$B$127:$I$235,I$1,FALSE)</f>
        <v>0</v>
      </c>
      <c r="J549" s="3">
        <f>VLOOKUP($B549,'HABITATS COMPLEX 7'!$B$127:$I$235,J$1,FALSE)</f>
        <v>0</v>
      </c>
      <c r="K549" s="3">
        <f>VLOOKUP($B549,'HABITATS COMPLEX 7'!$B$127:$I$235,K$1,FALSE)</f>
        <v>0</v>
      </c>
      <c r="L549" s="3" t="str">
        <f>VLOOKUP($B549,'HABITATS COMPLEX 7'!$B$127:$I$235,L$1,FALSE)</f>
        <v/>
      </c>
    </row>
    <row r="550" spans="1:12" ht="15.75" customHeight="1">
      <c r="A550">
        <f t="shared" si="15"/>
        <v>55</v>
      </c>
      <c r="B550" t="str">
        <f>VLOOKUP(A550,ACTIVITIES!$B$2:$C$110,2,FALSE)</f>
        <v>ACTIVITY CATEGORY 6 55</v>
      </c>
      <c r="C550" s="1">
        <v>8</v>
      </c>
      <c r="D550" s="1" t="str">
        <f>VLOOKUP(C550,HABITATS!$F$2:$G$13,2,FALSE)</f>
        <v>HABITATS COMPLEX 8</v>
      </c>
      <c r="E550" s="1" t="str">
        <f t="shared" si="14"/>
        <v>HABITATS COMPLEX 8ACTIVITY CATEGORY 6 55</v>
      </c>
      <c r="F550" s="3">
        <f>VLOOKUP($B550,'HABITATS COMPLEX 8'!$B$127:$I$235,F$1,FALSE)</f>
        <v>0</v>
      </c>
      <c r="G550" s="3">
        <f>VLOOKUP($B550,'HABITATS COMPLEX 8'!$B$127:$I$235,G$1,FALSE)</f>
        <v>0</v>
      </c>
      <c r="H550" s="3">
        <f>VLOOKUP($B550,'HABITATS COMPLEX 8'!$B$127:$I$235,H$1,FALSE)</f>
        <v>0</v>
      </c>
      <c r="I550" s="3">
        <f>VLOOKUP($B550,'HABITATS COMPLEX 8'!$B$127:$I$235,I$1,FALSE)</f>
        <v>0</v>
      </c>
      <c r="J550" s="3">
        <f>VLOOKUP($B550,'HABITATS COMPLEX 8'!$B$127:$I$235,J$1,FALSE)</f>
        <v>0</v>
      </c>
      <c r="K550" s="3">
        <f>VLOOKUP($B550,'HABITATS COMPLEX 8'!$B$127:$I$235,K$1,FALSE)</f>
        <v>0</v>
      </c>
      <c r="L550" s="3" t="str">
        <f>VLOOKUP($B550,'HABITATS COMPLEX 8'!$B$127:$I$235,L$1,FALSE)</f>
        <v/>
      </c>
    </row>
    <row r="551" spans="1:12" ht="15.75" customHeight="1">
      <c r="A551">
        <f t="shared" si="15"/>
        <v>55</v>
      </c>
      <c r="B551" t="str">
        <f>VLOOKUP(A551,ACTIVITIES!$B$2:$C$110,2,FALSE)</f>
        <v>ACTIVITY CATEGORY 6 55</v>
      </c>
      <c r="C551" s="1">
        <v>9</v>
      </c>
      <c r="D551" s="1" t="str">
        <f>VLOOKUP(C551,HABITATS!$F$2:$G$13,2,FALSE)</f>
        <v>HABITATS COMPLEX 9</v>
      </c>
      <c r="E551" s="1" t="str">
        <f t="shared" si="14"/>
        <v>HABITATS COMPLEX 9ACTIVITY CATEGORY 6 55</v>
      </c>
      <c r="F551" s="3">
        <f>VLOOKUP($B551,'HABITATS COMPLEX 9'!$B$127:$I$235,F$1,FALSE)</f>
        <v>0</v>
      </c>
      <c r="G551" s="3">
        <f>VLOOKUP($B551,'HABITATS COMPLEX 9'!$B$127:$I$235,G$1,FALSE)</f>
        <v>0</v>
      </c>
      <c r="H551" s="3">
        <f>VLOOKUP($B551,'HABITATS COMPLEX 9'!$B$127:$I$235,H$1,FALSE)</f>
        <v>0</v>
      </c>
      <c r="I551" s="3">
        <f>VLOOKUP($B551,'HABITATS COMPLEX 9'!$B$127:$I$235,I$1,FALSE)</f>
        <v>0</v>
      </c>
      <c r="J551" s="3">
        <f>VLOOKUP($B551,'HABITATS COMPLEX 9'!$B$127:$I$235,J$1,FALSE)</f>
        <v>0</v>
      </c>
      <c r="K551" s="3">
        <f>VLOOKUP($B551,'HABITATS COMPLEX 9'!$B$127:$I$235,K$1,FALSE)</f>
        <v>0</v>
      </c>
      <c r="L551" s="3" t="str">
        <f>VLOOKUP($B551,'HABITATS COMPLEX 9'!$B$127:$I$235,L$1,FALSE)</f>
        <v/>
      </c>
    </row>
    <row r="552" spans="1:12" ht="15.75" customHeight="1">
      <c r="A552">
        <f t="shared" si="15"/>
        <v>55</v>
      </c>
      <c r="B552" t="str">
        <f>VLOOKUP(A552,ACTIVITIES!$B$2:$C$110,2,FALSE)</f>
        <v>ACTIVITY CATEGORY 6 55</v>
      </c>
      <c r="C552" s="1">
        <v>10</v>
      </c>
      <c r="D552" s="1" t="str">
        <f>VLOOKUP(C552,HABITATS!$F$2:$G$13,2,FALSE)</f>
        <v>HABITATS COMPLEX 10</v>
      </c>
      <c r="E552" s="1" t="str">
        <f t="shared" si="14"/>
        <v>HABITATS COMPLEX 10ACTIVITY CATEGORY 6 55</v>
      </c>
      <c r="F552" s="3">
        <f>VLOOKUP($B552,'HABITATS COMPLEX 10'!$B$127:$I$235,F$1,FALSE)</f>
        <v>0</v>
      </c>
      <c r="G552" s="3">
        <f>VLOOKUP($B552,'HABITATS COMPLEX 10'!$B$127:$I$235,G$1,FALSE)</f>
        <v>0</v>
      </c>
      <c r="H552" s="3">
        <f>VLOOKUP($B552,'HABITATS COMPLEX 10'!$B$127:$I$235,H$1,FALSE)</f>
        <v>0</v>
      </c>
      <c r="I552" s="3">
        <f>VLOOKUP($B552,'HABITATS COMPLEX 10'!$B$127:$I$235,I$1,FALSE)</f>
        <v>0</v>
      </c>
      <c r="J552" s="3">
        <f>VLOOKUP($B552,'HABITATS COMPLEX 10'!$B$127:$I$235,J$1,FALSE)</f>
        <v>0</v>
      </c>
      <c r="K552" s="3">
        <f>VLOOKUP($B552,'HABITATS COMPLEX 10'!$B$127:$I$235,K$1,FALSE)</f>
        <v>0</v>
      </c>
      <c r="L552" s="3" t="str">
        <f>VLOOKUP($B552,'HABITATS COMPLEX 10'!$B$127:$I$235,L$1,FALSE)</f>
        <v/>
      </c>
    </row>
    <row r="553" spans="1:12" ht="15.75" customHeight="1">
      <c r="A553">
        <f t="shared" si="15"/>
        <v>56</v>
      </c>
      <c r="B553" t="str">
        <f>VLOOKUP(A553,ACTIVITIES!$B$2:$C$110,2,FALSE)</f>
        <v>ACTIVITY CATEGORY 6 56</v>
      </c>
      <c r="C553" s="1">
        <v>1</v>
      </c>
      <c r="D553" s="1" t="str">
        <f>VLOOKUP(C553,HABITATS!$F$2:$G$13,2,FALSE)</f>
        <v>Coastal Uplands</v>
      </c>
      <c r="E553" s="1" t="str">
        <f t="shared" si="14"/>
        <v>Coastal UplandsACTIVITY CATEGORY 6 56</v>
      </c>
      <c r="F553" s="3">
        <f>VLOOKUP($B553,'COASTAL UPLANDS'!$B$127:$I$235,F$1,FALSE)</f>
        <v>0</v>
      </c>
      <c r="G553" s="3">
        <f>VLOOKUP($B553,'COASTAL UPLANDS'!$B$127:$I$235,G$1,FALSE)</f>
        <v>0</v>
      </c>
      <c r="H553" s="3">
        <f>VLOOKUP($B553,'COASTAL UPLANDS'!$B$127:$I$235,H$1,FALSE)</f>
        <v>0</v>
      </c>
      <c r="I553" s="3">
        <f>VLOOKUP($B553,'COASTAL UPLANDS'!$B$127:$I$235,I$1,FALSE)</f>
        <v>0</v>
      </c>
      <c r="J553" s="3">
        <f>VLOOKUP($B553,'COASTAL UPLANDS'!$B$127:$I$235,J$1,FALSE)</f>
        <v>0</v>
      </c>
      <c r="K553" s="3">
        <f>VLOOKUP($B553,'COASTAL UPLANDS'!$B$127:$I$235,K$1,FALSE)</f>
        <v>0</v>
      </c>
      <c r="L553" s="3" t="str">
        <f>VLOOKUP($B553,'COASTAL UPLANDS'!$B$127:$I$235,L$1,FALSE)</f>
        <v/>
      </c>
    </row>
    <row r="554" spans="1:12" ht="15.75" customHeight="1">
      <c r="A554">
        <f t="shared" si="15"/>
        <v>56</v>
      </c>
      <c r="B554" t="str">
        <f>VLOOKUP(A554,ACTIVITIES!$B$2:$C$110,2,FALSE)</f>
        <v>ACTIVITY CATEGORY 6 56</v>
      </c>
      <c r="C554" s="1">
        <v>2</v>
      </c>
      <c r="D554" s="1" t="str">
        <f>VLOOKUP(C554,HABITATS!$F$2:$G$13,2,FALSE)</f>
        <v>Beaches &amp; Dunes</v>
      </c>
      <c r="E554" s="1" t="str">
        <f t="shared" si="14"/>
        <v>Beaches &amp; DunesACTIVITY CATEGORY 6 56</v>
      </c>
      <c r="F554" s="3">
        <f>VLOOKUP($B554,'BEACHES &amp; DUNES'!$B$127:$I$235,F$1,FALSE)</f>
        <v>0</v>
      </c>
      <c r="G554" s="3">
        <f>VLOOKUP($B554,'BEACHES &amp; DUNES'!$B$127:$I$235,G$1,FALSE)</f>
        <v>0</v>
      </c>
      <c r="H554" s="3">
        <f>VLOOKUP($B554,'BEACHES &amp; DUNES'!$B$127:$I$235,H$1,FALSE)</f>
        <v>0</v>
      </c>
      <c r="I554" s="3">
        <f>VLOOKUP($B554,'BEACHES &amp; DUNES'!$B$127:$I$235,I$1,FALSE)</f>
        <v>0</v>
      </c>
      <c r="J554" s="3">
        <f>VLOOKUP($B554,'BEACHES &amp; DUNES'!$B$127:$I$235,J$1,FALSE)</f>
        <v>0</v>
      </c>
      <c r="K554" s="3">
        <f>VLOOKUP($B554,'BEACHES &amp; DUNES'!$B$127:$I$235,K$1,FALSE)</f>
        <v>0</v>
      </c>
      <c r="L554" s="3" t="str">
        <f>VLOOKUP($B554,'BEACHES &amp; DUNES'!$B$127:$I$235,L$1,FALSE)</f>
        <v/>
      </c>
    </row>
    <row r="555" spans="1:12" ht="15.75" customHeight="1">
      <c r="A555">
        <f t="shared" si="15"/>
        <v>56</v>
      </c>
      <c r="B555" t="str">
        <f>VLOOKUP(A555,ACTIVITIES!$B$2:$C$110,2,FALSE)</f>
        <v>ACTIVITY CATEGORY 6 56</v>
      </c>
      <c r="C555" s="1">
        <v>3</v>
      </c>
      <c r="D555" s="1" t="str">
        <f>VLOOKUP(C555,HABITATS!$F$2:$G$13,2,FALSE)</f>
        <v>Tidal flats &amp; Rocky Intertidal</v>
      </c>
      <c r="E555" s="1" t="str">
        <f t="shared" si="14"/>
        <v>Tidal flats &amp; Rocky IntertidalACTIVITY CATEGORY 6 56</v>
      </c>
      <c r="F555" s="3">
        <f>VLOOKUP($B555,'TIDAL FLATS &amp; ROCKY INTERTIDAL'!$B$127:$I$235,F$1,FALSE)</f>
        <v>0</v>
      </c>
      <c r="G555" s="3">
        <f>VLOOKUP($B555,'TIDAL FLATS &amp; ROCKY INTERTIDAL'!$B$127:$I$235,G$1,FALSE)</f>
        <v>0</v>
      </c>
      <c r="H555" s="3">
        <f>VLOOKUP($B555,'TIDAL FLATS &amp; ROCKY INTERTIDAL'!$B$127:$I$235,H$1,FALSE)</f>
        <v>0</v>
      </c>
      <c r="I555" s="3">
        <f>VLOOKUP($B555,'TIDAL FLATS &amp; ROCKY INTERTIDAL'!$B$127:$I$235,I$1,FALSE)</f>
        <v>0</v>
      </c>
      <c r="J555" s="3">
        <f>VLOOKUP($B555,'TIDAL FLATS &amp; ROCKY INTERTIDAL'!$B$127:$I$235,J$1,FALSE)</f>
        <v>0</v>
      </c>
      <c r="K555" s="3">
        <f>VLOOKUP($B555,'TIDAL FLATS &amp; ROCKY INTERTIDAL'!$B$127:$I$235,K$1,FALSE)</f>
        <v>0</v>
      </c>
      <c r="L555" s="3" t="str">
        <f>VLOOKUP($B555,'TIDAL FLATS &amp; ROCKY INTERTIDAL'!$B$127:$I$235,L$1,FALSE)</f>
        <v/>
      </c>
    </row>
    <row r="556" spans="1:12" ht="15.75" customHeight="1">
      <c r="A556">
        <f t="shared" si="15"/>
        <v>56</v>
      </c>
      <c r="B556" t="str">
        <f>VLOOKUP(A556,ACTIVITIES!$B$2:$C$110,2,FALSE)</f>
        <v>ACTIVITY CATEGORY 6 56</v>
      </c>
      <c r="C556" s="1">
        <v>4</v>
      </c>
      <c r="D556" s="1" t="str">
        <f>VLOOKUP(C556,HABITATS!$F$2:$G$13,2,FALSE)</f>
        <v>Marshes</v>
      </c>
      <c r="E556" s="1" t="str">
        <f t="shared" si="14"/>
        <v>MarshesACTIVITY CATEGORY 6 56</v>
      </c>
      <c r="F556" s="3">
        <f>VLOOKUP($B556,MARSHES!$B$127:$I$235,F$1,FALSE)</f>
        <v>0</v>
      </c>
      <c r="G556" s="3">
        <f>VLOOKUP($B556,MARSHES!$B$127:$I$235,G$1,FALSE)</f>
        <v>0</v>
      </c>
      <c r="H556" s="3">
        <f>VLOOKUP($B556,MARSHES!$B$127:$I$235,H$1,FALSE)</f>
        <v>0</v>
      </c>
      <c r="I556" s="3">
        <f>VLOOKUP($B556,MARSHES!$B$127:$I$235,I$1,FALSE)</f>
        <v>0</v>
      </c>
      <c r="J556" s="3">
        <f>VLOOKUP($B556,MARSHES!$B$127:$I$235,J$1,FALSE)</f>
        <v>0</v>
      </c>
      <c r="K556" s="3">
        <f>VLOOKUP($B556,MARSHES!$B$127:$I$235,K$1,FALSE)</f>
        <v>0</v>
      </c>
      <c r="L556" s="3" t="str">
        <f>VLOOKUP($B556,MARSHES!$B$127:$I$235,L$1,FALSE)</f>
        <v/>
      </c>
    </row>
    <row r="557" spans="1:12" ht="15.75" customHeight="1">
      <c r="A557">
        <f t="shared" si="15"/>
        <v>56</v>
      </c>
      <c r="B557" t="str">
        <f>VLOOKUP(A557,ACTIVITIES!$B$2:$C$110,2,FALSE)</f>
        <v>ACTIVITY CATEGORY 6 56</v>
      </c>
      <c r="C557" s="1">
        <v>5</v>
      </c>
      <c r="D557" s="1" t="str">
        <f>VLOOKUP(C557,HABITATS!$F$2:$G$13,2,FALSE)</f>
        <v>Submersed Habitats</v>
      </c>
      <c r="E557" s="1" t="str">
        <f t="shared" si="14"/>
        <v>Submersed HabitatsACTIVITY CATEGORY 6 56</v>
      </c>
      <c r="F557" s="3">
        <f>VLOOKUP($B557,'SUBMERSED HABITATS'!$B$127:$I$235,F$1,FALSE)</f>
        <v>0</v>
      </c>
      <c r="G557" s="3">
        <f>VLOOKUP($B557,'SUBMERSED HABITATS'!$B$127:$I$235,G$1,FALSE)</f>
        <v>0</v>
      </c>
      <c r="H557" s="3">
        <f>VLOOKUP($B557,'SUBMERSED HABITATS'!$B$127:$I$235,H$1,FALSE)</f>
        <v>0</v>
      </c>
      <c r="I557" s="3">
        <f>VLOOKUP($B557,'SUBMERSED HABITATS'!$B$127:$I$235,I$1,FALSE)</f>
        <v>0</v>
      </c>
      <c r="J557" s="3">
        <f>VLOOKUP($B557,'SUBMERSED HABITATS'!$B$127:$I$235,J$1,FALSE)</f>
        <v>0</v>
      </c>
      <c r="K557" s="3">
        <f>VLOOKUP($B557,'SUBMERSED HABITATS'!$B$127:$I$235,K$1,FALSE)</f>
        <v>0</v>
      </c>
      <c r="L557" s="3" t="str">
        <f>VLOOKUP($B557,'SUBMERSED HABITATS'!$B$127:$I$235,L$1,FALSE)</f>
        <v/>
      </c>
    </row>
    <row r="558" spans="1:12" ht="15.75" customHeight="1">
      <c r="A558">
        <f t="shared" si="15"/>
        <v>56</v>
      </c>
      <c r="B558" t="str">
        <f>VLOOKUP(A558,ACTIVITIES!$B$2:$C$110,2,FALSE)</f>
        <v>ACTIVITY CATEGORY 6 56</v>
      </c>
      <c r="C558" s="1">
        <v>6</v>
      </c>
      <c r="D558" s="1" t="str">
        <f>VLOOKUP(C558,HABITATS!$F$2:$G$13,2,FALSE)</f>
        <v>HABITATS COMPLEX 6</v>
      </c>
      <c r="E558" s="1" t="str">
        <f t="shared" si="14"/>
        <v>HABITATS COMPLEX 6ACTIVITY CATEGORY 6 56</v>
      </c>
      <c r="F558" s="3">
        <f>VLOOKUP($B558,'HABITATS COMPLEX 6'!$B$127:$I$235,F$1,FALSE)</f>
        <v>0</v>
      </c>
      <c r="G558" s="3">
        <f>VLOOKUP($B558,'HABITATS COMPLEX 6'!$B$127:$I$235,G$1,FALSE)</f>
        <v>0</v>
      </c>
      <c r="H558" s="3">
        <f>VLOOKUP($B558,'HABITATS COMPLEX 6'!$B$127:$I$235,H$1,FALSE)</f>
        <v>0</v>
      </c>
      <c r="I558" s="3">
        <f>VLOOKUP($B558,'HABITATS COMPLEX 6'!$B$127:$I$235,I$1,FALSE)</f>
        <v>0</v>
      </c>
      <c r="J558" s="3">
        <f>VLOOKUP($B558,'HABITATS COMPLEX 6'!$B$127:$I$235,J$1,FALSE)</f>
        <v>0</v>
      </c>
      <c r="K558" s="3">
        <f>VLOOKUP($B558,'HABITATS COMPLEX 6'!$B$127:$I$235,K$1,FALSE)</f>
        <v>0</v>
      </c>
      <c r="L558" s="3" t="str">
        <f>VLOOKUP($B558,'HABITATS COMPLEX 6'!$B$127:$I$235,L$1,FALSE)</f>
        <v/>
      </c>
    </row>
    <row r="559" spans="1:12" ht="15.75" customHeight="1">
      <c r="A559">
        <f t="shared" si="15"/>
        <v>56</v>
      </c>
      <c r="B559" t="str">
        <f>VLOOKUP(A559,ACTIVITIES!$B$2:$C$110,2,FALSE)</f>
        <v>ACTIVITY CATEGORY 6 56</v>
      </c>
      <c r="C559" s="1">
        <v>7</v>
      </c>
      <c r="D559" s="1" t="str">
        <f>VLOOKUP(C559,HABITATS!$F$2:$G$13,2,FALSE)</f>
        <v>HABITATS COMPLEX 7</v>
      </c>
      <c r="E559" s="1" t="str">
        <f t="shared" si="14"/>
        <v>HABITATS COMPLEX 7ACTIVITY CATEGORY 6 56</v>
      </c>
      <c r="F559" s="3">
        <f>VLOOKUP($B559,'HABITATS COMPLEX 7'!$B$127:$I$235,F$1,FALSE)</f>
        <v>0</v>
      </c>
      <c r="G559" s="3">
        <f>VLOOKUP($B559,'HABITATS COMPLEX 7'!$B$127:$I$235,G$1,FALSE)</f>
        <v>0</v>
      </c>
      <c r="H559" s="3">
        <f>VLOOKUP($B559,'HABITATS COMPLEX 7'!$B$127:$I$235,H$1,FALSE)</f>
        <v>0</v>
      </c>
      <c r="I559" s="3">
        <f>VLOOKUP($B559,'HABITATS COMPLEX 7'!$B$127:$I$235,I$1,FALSE)</f>
        <v>0</v>
      </c>
      <c r="J559" s="3">
        <f>VLOOKUP($B559,'HABITATS COMPLEX 7'!$B$127:$I$235,J$1,FALSE)</f>
        <v>0</v>
      </c>
      <c r="K559" s="3">
        <f>VLOOKUP($B559,'HABITATS COMPLEX 7'!$B$127:$I$235,K$1,FALSE)</f>
        <v>0</v>
      </c>
      <c r="L559" s="3" t="str">
        <f>VLOOKUP($B559,'HABITATS COMPLEX 7'!$B$127:$I$235,L$1,FALSE)</f>
        <v/>
      </c>
    </row>
    <row r="560" spans="1:12" ht="15.75" customHeight="1">
      <c r="A560">
        <f t="shared" si="15"/>
        <v>56</v>
      </c>
      <c r="B560" t="str">
        <f>VLOOKUP(A560,ACTIVITIES!$B$2:$C$110,2,FALSE)</f>
        <v>ACTIVITY CATEGORY 6 56</v>
      </c>
      <c r="C560" s="1">
        <v>8</v>
      </c>
      <c r="D560" s="1" t="str">
        <f>VLOOKUP(C560,HABITATS!$F$2:$G$13,2,FALSE)</f>
        <v>HABITATS COMPLEX 8</v>
      </c>
      <c r="E560" s="1" t="str">
        <f t="shared" si="14"/>
        <v>HABITATS COMPLEX 8ACTIVITY CATEGORY 6 56</v>
      </c>
      <c r="F560" s="3">
        <f>VLOOKUP($B560,'HABITATS COMPLEX 8'!$B$127:$I$235,F$1,FALSE)</f>
        <v>0</v>
      </c>
      <c r="G560" s="3">
        <f>VLOOKUP($B560,'HABITATS COMPLEX 8'!$B$127:$I$235,G$1,FALSE)</f>
        <v>0</v>
      </c>
      <c r="H560" s="3">
        <f>VLOOKUP($B560,'HABITATS COMPLEX 8'!$B$127:$I$235,H$1,FALSE)</f>
        <v>0</v>
      </c>
      <c r="I560" s="3">
        <f>VLOOKUP($B560,'HABITATS COMPLEX 8'!$B$127:$I$235,I$1,FALSE)</f>
        <v>0</v>
      </c>
      <c r="J560" s="3">
        <f>VLOOKUP($B560,'HABITATS COMPLEX 8'!$B$127:$I$235,J$1,FALSE)</f>
        <v>0</v>
      </c>
      <c r="K560" s="3">
        <f>VLOOKUP($B560,'HABITATS COMPLEX 8'!$B$127:$I$235,K$1,FALSE)</f>
        <v>0</v>
      </c>
      <c r="L560" s="3" t="str">
        <f>VLOOKUP($B560,'HABITATS COMPLEX 8'!$B$127:$I$235,L$1,FALSE)</f>
        <v/>
      </c>
    </row>
    <row r="561" spans="1:12" ht="15.75" customHeight="1">
      <c r="A561">
        <f t="shared" si="15"/>
        <v>56</v>
      </c>
      <c r="B561" t="str">
        <f>VLOOKUP(A561,ACTIVITIES!$B$2:$C$110,2,FALSE)</f>
        <v>ACTIVITY CATEGORY 6 56</v>
      </c>
      <c r="C561" s="1">
        <v>9</v>
      </c>
      <c r="D561" s="1" t="str">
        <f>VLOOKUP(C561,HABITATS!$F$2:$G$13,2,FALSE)</f>
        <v>HABITATS COMPLEX 9</v>
      </c>
      <c r="E561" s="1" t="str">
        <f t="shared" si="14"/>
        <v>HABITATS COMPLEX 9ACTIVITY CATEGORY 6 56</v>
      </c>
      <c r="F561" s="3">
        <f>VLOOKUP($B561,'HABITATS COMPLEX 9'!$B$127:$I$235,F$1,FALSE)</f>
        <v>0</v>
      </c>
      <c r="G561" s="3">
        <f>VLOOKUP($B561,'HABITATS COMPLEX 9'!$B$127:$I$235,G$1,FALSE)</f>
        <v>0</v>
      </c>
      <c r="H561" s="3">
        <f>VLOOKUP($B561,'HABITATS COMPLEX 9'!$B$127:$I$235,H$1,FALSE)</f>
        <v>0</v>
      </c>
      <c r="I561" s="3">
        <f>VLOOKUP($B561,'HABITATS COMPLEX 9'!$B$127:$I$235,I$1,FALSE)</f>
        <v>0</v>
      </c>
      <c r="J561" s="3">
        <f>VLOOKUP($B561,'HABITATS COMPLEX 9'!$B$127:$I$235,J$1,FALSE)</f>
        <v>0</v>
      </c>
      <c r="K561" s="3">
        <f>VLOOKUP($B561,'HABITATS COMPLEX 9'!$B$127:$I$235,K$1,FALSE)</f>
        <v>0</v>
      </c>
      <c r="L561" s="3" t="str">
        <f>VLOOKUP($B561,'HABITATS COMPLEX 9'!$B$127:$I$235,L$1,FALSE)</f>
        <v/>
      </c>
    </row>
    <row r="562" spans="1:12" ht="15.75" customHeight="1">
      <c r="A562">
        <f t="shared" si="15"/>
        <v>56</v>
      </c>
      <c r="B562" t="str">
        <f>VLOOKUP(A562,ACTIVITIES!$B$2:$C$110,2,FALSE)</f>
        <v>ACTIVITY CATEGORY 6 56</v>
      </c>
      <c r="C562" s="1">
        <v>10</v>
      </c>
      <c r="D562" s="1" t="str">
        <f>VLOOKUP(C562,HABITATS!$F$2:$G$13,2,FALSE)</f>
        <v>HABITATS COMPLEX 10</v>
      </c>
      <c r="E562" s="1" t="str">
        <f t="shared" si="14"/>
        <v>HABITATS COMPLEX 10ACTIVITY CATEGORY 6 56</v>
      </c>
      <c r="F562" s="3">
        <f>VLOOKUP($B562,'HABITATS COMPLEX 10'!$B$127:$I$235,F$1,FALSE)</f>
        <v>0</v>
      </c>
      <c r="G562" s="3">
        <f>VLOOKUP($B562,'HABITATS COMPLEX 10'!$B$127:$I$235,G$1,FALSE)</f>
        <v>0</v>
      </c>
      <c r="H562" s="3">
        <f>VLOOKUP($B562,'HABITATS COMPLEX 10'!$B$127:$I$235,H$1,FALSE)</f>
        <v>0</v>
      </c>
      <c r="I562" s="3">
        <f>VLOOKUP($B562,'HABITATS COMPLEX 10'!$B$127:$I$235,I$1,FALSE)</f>
        <v>0</v>
      </c>
      <c r="J562" s="3">
        <f>VLOOKUP($B562,'HABITATS COMPLEX 10'!$B$127:$I$235,J$1,FALSE)</f>
        <v>0</v>
      </c>
      <c r="K562" s="3">
        <f>VLOOKUP($B562,'HABITATS COMPLEX 10'!$B$127:$I$235,K$1,FALSE)</f>
        <v>0</v>
      </c>
      <c r="L562" s="3" t="str">
        <f>VLOOKUP($B562,'HABITATS COMPLEX 10'!$B$127:$I$235,L$1,FALSE)</f>
        <v/>
      </c>
    </row>
    <row r="563" spans="1:12" ht="15.75" customHeight="1">
      <c r="A563">
        <f t="shared" si="15"/>
        <v>57</v>
      </c>
      <c r="B563" t="str">
        <f>VLOOKUP(A563,ACTIVITIES!$B$2:$C$110,2,FALSE)</f>
        <v>ACTIVITY CATEGORY 6 57</v>
      </c>
      <c r="C563" s="1">
        <v>1</v>
      </c>
      <c r="D563" s="1" t="str">
        <f>VLOOKUP(C563,HABITATS!$F$2:$G$13,2,FALSE)</f>
        <v>Coastal Uplands</v>
      </c>
      <c r="E563" s="1" t="str">
        <f t="shared" si="14"/>
        <v>Coastal UplandsACTIVITY CATEGORY 6 57</v>
      </c>
      <c r="F563" s="3">
        <f>VLOOKUP($B563,'COASTAL UPLANDS'!$B$127:$I$235,F$1,FALSE)</f>
        <v>0</v>
      </c>
      <c r="G563" s="3">
        <f>VLOOKUP($B563,'COASTAL UPLANDS'!$B$127:$I$235,G$1,FALSE)</f>
        <v>0</v>
      </c>
      <c r="H563" s="3">
        <f>VLOOKUP($B563,'COASTAL UPLANDS'!$B$127:$I$235,H$1,FALSE)</f>
        <v>0</v>
      </c>
      <c r="I563" s="3">
        <f>VLOOKUP($B563,'COASTAL UPLANDS'!$B$127:$I$235,I$1,FALSE)</f>
        <v>0</v>
      </c>
      <c r="J563" s="3">
        <f>VLOOKUP($B563,'COASTAL UPLANDS'!$B$127:$I$235,J$1,FALSE)</f>
        <v>0</v>
      </c>
      <c r="K563" s="3">
        <f>VLOOKUP($B563,'COASTAL UPLANDS'!$B$127:$I$235,K$1,FALSE)</f>
        <v>0</v>
      </c>
      <c r="L563" s="3" t="str">
        <f>VLOOKUP($B563,'COASTAL UPLANDS'!$B$127:$I$235,L$1,FALSE)</f>
        <v/>
      </c>
    </row>
    <row r="564" spans="1:12" ht="15.75" customHeight="1">
      <c r="A564">
        <f t="shared" si="15"/>
        <v>57</v>
      </c>
      <c r="B564" t="str">
        <f>VLOOKUP(A564,ACTIVITIES!$B$2:$C$110,2,FALSE)</f>
        <v>ACTIVITY CATEGORY 6 57</v>
      </c>
      <c r="C564" s="1">
        <v>2</v>
      </c>
      <c r="D564" s="1" t="str">
        <f>VLOOKUP(C564,HABITATS!$F$2:$G$13,2,FALSE)</f>
        <v>Beaches &amp; Dunes</v>
      </c>
      <c r="E564" s="1" t="str">
        <f t="shared" si="14"/>
        <v>Beaches &amp; DunesACTIVITY CATEGORY 6 57</v>
      </c>
      <c r="F564" s="3">
        <f>VLOOKUP($B564,'BEACHES &amp; DUNES'!$B$127:$I$235,F$1,FALSE)</f>
        <v>0</v>
      </c>
      <c r="G564" s="3">
        <f>VLOOKUP($B564,'BEACHES &amp; DUNES'!$B$127:$I$235,G$1,FALSE)</f>
        <v>0</v>
      </c>
      <c r="H564" s="3">
        <f>VLOOKUP($B564,'BEACHES &amp; DUNES'!$B$127:$I$235,H$1,FALSE)</f>
        <v>0</v>
      </c>
      <c r="I564" s="3">
        <f>VLOOKUP($B564,'BEACHES &amp; DUNES'!$B$127:$I$235,I$1,FALSE)</f>
        <v>0</v>
      </c>
      <c r="J564" s="3">
        <f>VLOOKUP($B564,'BEACHES &amp; DUNES'!$B$127:$I$235,J$1,FALSE)</f>
        <v>0</v>
      </c>
      <c r="K564" s="3">
        <f>VLOOKUP($B564,'BEACHES &amp; DUNES'!$B$127:$I$235,K$1,FALSE)</f>
        <v>0</v>
      </c>
      <c r="L564" s="3" t="str">
        <f>VLOOKUP($B564,'BEACHES &amp; DUNES'!$B$127:$I$235,L$1,FALSE)</f>
        <v/>
      </c>
    </row>
    <row r="565" spans="1:12" ht="15.75" customHeight="1">
      <c r="A565">
        <f t="shared" si="15"/>
        <v>57</v>
      </c>
      <c r="B565" t="str">
        <f>VLOOKUP(A565,ACTIVITIES!$B$2:$C$110,2,FALSE)</f>
        <v>ACTIVITY CATEGORY 6 57</v>
      </c>
      <c r="C565" s="1">
        <v>3</v>
      </c>
      <c r="D565" s="1" t="str">
        <f>VLOOKUP(C565,HABITATS!$F$2:$G$13,2,FALSE)</f>
        <v>Tidal flats &amp; Rocky Intertidal</v>
      </c>
      <c r="E565" s="1" t="str">
        <f t="shared" ref="E565:E628" si="16">D565&amp;B565</f>
        <v>Tidal flats &amp; Rocky IntertidalACTIVITY CATEGORY 6 57</v>
      </c>
      <c r="F565" s="3">
        <f>VLOOKUP($B565,'TIDAL FLATS &amp; ROCKY INTERTIDAL'!$B$127:$I$235,F$1,FALSE)</f>
        <v>0</v>
      </c>
      <c r="G565" s="3">
        <f>VLOOKUP($B565,'TIDAL FLATS &amp; ROCKY INTERTIDAL'!$B$127:$I$235,G$1,FALSE)</f>
        <v>0</v>
      </c>
      <c r="H565" s="3">
        <f>VLOOKUP($B565,'TIDAL FLATS &amp; ROCKY INTERTIDAL'!$B$127:$I$235,H$1,FALSE)</f>
        <v>0</v>
      </c>
      <c r="I565" s="3">
        <f>VLOOKUP($B565,'TIDAL FLATS &amp; ROCKY INTERTIDAL'!$B$127:$I$235,I$1,FALSE)</f>
        <v>0</v>
      </c>
      <c r="J565" s="3">
        <f>VLOOKUP($B565,'TIDAL FLATS &amp; ROCKY INTERTIDAL'!$B$127:$I$235,J$1,FALSE)</f>
        <v>0</v>
      </c>
      <c r="K565" s="3">
        <f>VLOOKUP($B565,'TIDAL FLATS &amp; ROCKY INTERTIDAL'!$B$127:$I$235,K$1,FALSE)</f>
        <v>0</v>
      </c>
      <c r="L565" s="3" t="str">
        <f>VLOOKUP($B565,'TIDAL FLATS &amp; ROCKY INTERTIDAL'!$B$127:$I$235,L$1,FALSE)</f>
        <v/>
      </c>
    </row>
    <row r="566" spans="1:12" ht="15.75" customHeight="1">
      <c r="A566">
        <f t="shared" si="15"/>
        <v>57</v>
      </c>
      <c r="B566" t="str">
        <f>VLOOKUP(A566,ACTIVITIES!$B$2:$C$110,2,FALSE)</f>
        <v>ACTIVITY CATEGORY 6 57</v>
      </c>
      <c r="C566" s="1">
        <v>4</v>
      </c>
      <c r="D566" s="1" t="str">
        <f>VLOOKUP(C566,HABITATS!$F$2:$G$13,2,FALSE)</f>
        <v>Marshes</v>
      </c>
      <c r="E566" s="1" t="str">
        <f t="shared" si="16"/>
        <v>MarshesACTIVITY CATEGORY 6 57</v>
      </c>
      <c r="F566" s="3">
        <f>VLOOKUP($B566,MARSHES!$B$127:$I$235,F$1,FALSE)</f>
        <v>0</v>
      </c>
      <c r="G566" s="3">
        <f>VLOOKUP($B566,MARSHES!$B$127:$I$235,G$1,FALSE)</f>
        <v>0</v>
      </c>
      <c r="H566" s="3">
        <f>VLOOKUP($B566,MARSHES!$B$127:$I$235,H$1,FALSE)</f>
        <v>0</v>
      </c>
      <c r="I566" s="3">
        <f>VLOOKUP($B566,MARSHES!$B$127:$I$235,I$1,FALSE)</f>
        <v>0</v>
      </c>
      <c r="J566" s="3">
        <f>VLOOKUP($B566,MARSHES!$B$127:$I$235,J$1,FALSE)</f>
        <v>0</v>
      </c>
      <c r="K566" s="3">
        <f>VLOOKUP($B566,MARSHES!$B$127:$I$235,K$1,FALSE)</f>
        <v>0</v>
      </c>
      <c r="L566" s="3" t="str">
        <f>VLOOKUP($B566,MARSHES!$B$127:$I$235,L$1,FALSE)</f>
        <v/>
      </c>
    </row>
    <row r="567" spans="1:12" ht="15.75" customHeight="1">
      <c r="A567">
        <f t="shared" si="15"/>
        <v>57</v>
      </c>
      <c r="B567" t="str">
        <f>VLOOKUP(A567,ACTIVITIES!$B$2:$C$110,2,FALSE)</f>
        <v>ACTIVITY CATEGORY 6 57</v>
      </c>
      <c r="C567" s="1">
        <v>5</v>
      </c>
      <c r="D567" s="1" t="str">
        <f>VLOOKUP(C567,HABITATS!$F$2:$G$13,2,FALSE)</f>
        <v>Submersed Habitats</v>
      </c>
      <c r="E567" s="1" t="str">
        <f t="shared" si="16"/>
        <v>Submersed HabitatsACTIVITY CATEGORY 6 57</v>
      </c>
      <c r="F567" s="3">
        <f>VLOOKUP($B567,'SUBMERSED HABITATS'!$B$127:$I$235,F$1,FALSE)</f>
        <v>0</v>
      </c>
      <c r="G567" s="3">
        <f>VLOOKUP($B567,'SUBMERSED HABITATS'!$B$127:$I$235,G$1,FALSE)</f>
        <v>0</v>
      </c>
      <c r="H567" s="3">
        <f>VLOOKUP($B567,'SUBMERSED HABITATS'!$B$127:$I$235,H$1,FALSE)</f>
        <v>0</v>
      </c>
      <c r="I567" s="3">
        <f>VLOOKUP($B567,'SUBMERSED HABITATS'!$B$127:$I$235,I$1,FALSE)</f>
        <v>0</v>
      </c>
      <c r="J567" s="3">
        <f>VLOOKUP($B567,'SUBMERSED HABITATS'!$B$127:$I$235,J$1,FALSE)</f>
        <v>0</v>
      </c>
      <c r="K567" s="3">
        <f>VLOOKUP($B567,'SUBMERSED HABITATS'!$B$127:$I$235,K$1,FALSE)</f>
        <v>0</v>
      </c>
      <c r="L567" s="3" t="str">
        <f>VLOOKUP($B567,'SUBMERSED HABITATS'!$B$127:$I$235,L$1,FALSE)</f>
        <v/>
      </c>
    </row>
    <row r="568" spans="1:12" ht="15.75" customHeight="1">
      <c r="A568">
        <f t="shared" si="15"/>
        <v>57</v>
      </c>
      <c r="B568" t="str">
        <f>VLOOKUP(A568,ACTIVITIES!$B$2:$C$110,2,FALSE)</f>
        <v>ACTIVITY CATEGORY 6 57</v>
      </c>
      <c r="C568" s="1">
        <v>6</v>
      </c>
      <c r="D568" s="1" t="str">
        <f>VLOOKUP(C568,HABITATS!$F$2:$G$13,2,FALSE)</f>
        <v>HABITATS COMPLEX 6</v>
      </c>
      <c r="E568" s="1" t="str">
        <f t="shared" si="16"/>
        <v>HABITATS COMPLEX 6ACTIVITY CATEGORY 6 57</v>
      </c>
      <c r="F568" s="3">
        <f>VLOOKUP($B568,'HABITATS COMPLEX 6'!$B$127:$I$235,F$1,FALSE)</f>
        <v>0</v>
      </c>
      <c r="G568" s="3">
        <f>VLOOKUP($B568,'HABITATS COMPLEX 6'!$B$127:$I$235,G$1,FALSE)</f>
        <v>0</v>
      </c>
      <c r="H568" s="3">
        <f>VLOOKUP($B568,'HABITATS COMPLEX 6'!$B$127:$I$235,H$1,FALSE)</f>
        <v>0</v>
      </c>
      <c r="I568" s="3">
        <f>VLOOKUP($B568,'HABITATS COMPLEX 6'!$B$127:$I$235,I$1,FALSE)</f>
        <v>0</v>
      </c>
      <c r="J568" s="3">
        <f>VLOOKUP($B568,'HABITATS COMPLEX 6'!$B$127:$I$235,J$1,FALSE)</f>
        <v>0</v>
      </c>
      <c r="K568" s="3">
        <f>VLOOKUP($B568,'HABITATS COMPLEX 6'!$B$127:$I$235,K$1,FALSE)</f>
        <v>0</v>
      </c>
      <c r="L568" s="3" t="str">
        <f>VLOOKUP($B568,'HABITATS COMPLEX 6'!$B$127:$I$235,L$1,FALSE)</f>
        <v/>
      </c>
    </row>
    <row r="569" spans="1:12" ht="15.75" customHeight="1">
      <c r="A569">
        <f t="shared" si="15"/>
        <v>57</v>
      </c>
      <c r="B569" t="str">
        <f>VLOOKUP(A569,ACTIVITIES!$B$2:$C$110,2,FALSE)</f>
        <v>ACTIVITY CATEGORY 6 57</v>
      </c>
      <c r="C569" s="1">
        <v>7</v>
      </c>
      <c r="D569" s="1" t="str">
        <f>VLOOKUP(C569,HABITATS!$F$2:$G$13,2,FALSE)</f>
        <v>HABITATS COMPLEX 7</v>
      </c>
      <c r="E569" s="1" t="str">
        <f t="shared" si="16"/>
        <v>HABITATS COMPLEX 7ACTIVITY CATEGORY 6 57</v>
      </c>
      <c r="F569" s="3">
        <f>VLOOKUP($B569,'HABITATS COMPLEX 7'!$B$127:$I$235,F$1,FALSE)</f>
        <v>0</v>
      </c>
      <c r="G569" s="3">
        <f>VLOOKUP($B569,'HABITATS COMPLEX 7'!$B$127:$I$235,G$1,FALSE)</f>
        <v>0</v>
      </c>
      <c r="H569" s="3">
        <f>VLOOKUP($B569,'HABITATS COMPLEX 7'!$B$127:$I$235,H$1,FALSE)</f>
        <v>0</v>
      </c>
      <c r="I569" s="3">
        <f>VLOOKUP($B569,'HABITATS COMPLEX 7'!$B$127:$I$235,I$1,FALSE)</f>
        <v>0</v>
      </c>
      <c r="J569" s="3">
        <f>VLOOKUP($B569,'HABITATS COMPLEX 7'!$B$127:$I$235,J$1,FALSE)</f>
        <v>0</v>
      </c>
      <c r="K569" s="3">
        <f>VLOOKUP($B569,'HABITATS COMPLEX 7'!$B$127:$I$235,K$1,FALSE)</f>
        <v>0</v>
      </c>
      <c r="L569" s="3" t="str">
        <f>VLOOKUP($B569,'HABITATS COMPLEX 7'!$B$127:$I$235,L$1,FALSE)</f>
        <v/>
      </c>
    </row>
    <row r="570" spans="1:12" ht="15.75" customHeight="1">
      <c r="A570">
        <f t="shared" si="15"/>
        <v>57</v>
      </c>
      <c r="B570" t="str">
        <f>VLOOKUP(A570,ACTIVITIES!$B$2:$C$110,2,FALSE)</f>
        <v>ACTIVITY CATEGORY 6 57</v>
      </c>
      <c r="C570" s="1">
        <v>8</v>
      </c>
      <c r="D570" s="1" t="str">
        <f>VLOOKUP(C570,HABITATS!$F$2:$G$13,2,FALSE)</f>
        <v>HABITATS COMPLEX 8</v>
      </c>
      <c r="E570" s="1" t="str">
        <f t="shared" si="16"/>
        <v>HABITATS COMPLEX 8ACTIVITY CATEGORY 6 57</v>
      </c>
      <c r="F570" s="3">
        <f>VLOOKUP($B570,'HABITATS COMPLEX 8'!$B$127:$I$235,F$1,FALSE)</f>
        <v>0</v>
      </c>
      <c r="G570" s="3">
        <f>VLOOKUP($B570,'HABITATS COMPLEX 8'!$B$127:$I$235,G$1,FALSE)</f>
        <v>0</v>
      </c>
      <c r="H570" s="3">
        <f>VLOOKUP($B570,'HABITATS COMPLEX 8'!$B$127:$I$235,H$1,FALSE)</f>
        <v>0</v>
      </c>
      <c r="I570" s="3">
        <f>VLOOKUP($B570,'HABITATS COMPLEX 8'!$B$127:$I$235,I$1,FALSE)</f>
        <v>0</v>
      </c>
      <c r="J570" s="3">
        <f>VLOOKUP($B570,'HABITATS COMPLEX 8'!$B$127:$I$235,J$1,FALSE)</f>
        <v>0</v>
      </c>
      <c r="K570" s="3">
        <f>VLOOKUP($B570,'HABITATS COMPLEX 8'!$B$127:$I$235,K$1,FALSE)</f>
        <v>0</v>
      </c>
      <c r="L570" s="3" t="str">
        <f>VLOOKUP($B570,'HABITATS COMPLEX 8'!$B$127:$I$235,L$1,FALSE)</f>
        <v/>
      </c>
    </row>
    <row r="571" spans="1:12" ht="15.75" customHeight="1">
      <c r="A571">
        <f t="shared" si="15"/>
        <v>57</v>
      </c>
      <c r="B571" t="str">
        <f>VLOOKUP(A571,ACTIVITIES!$B$2:$C$110,2,FALSE)</f>
        <v>ACTIVITY CATEGORY 6 57</v>
      </c>
      <c r="C571" s="1">
        <v>9</v>
      </c>
      <c r="D571" s="1" t="str">
        <f>VLOOKUP(C571,HABITATS!$F$2:$G$13,2,FALSE)</f>
        <v>HABITATS COMPLEX 9</v>
      </c>
      <c r="E571" s="1" t="str">
        <f t="shared" si="16"/>
        <v>HABITATS COMPLEX 9ACTIVITY CATEGORY 6 57</v>
      </c>
      <c r="F571" s="3">
        <f>VLOOKUP($B571,'HABITATS COMPLEX 9'!$B$127:$I$235,F$1,FALSE)</f>
        <v>0</v>
      </c>
      <c r="G571" s="3">
        <f>VLOOKUP($B571,'HABITATS COMPLEX 9'!$B$127:$I$235,G$1,FALSE)</f>
        <v>0</v>
      </c>
      <c r="H571" s="3">
        <f>VLOOKUP($B571,'HABITATS COMPLEX 9'!$B$127:$I$235,H$1,FALSE)</f>
        <v>0</v>
      </c>
      <c r="I571" s="3">
        <f>VLOOKUP($B571,'HABITATS COMPLEX 9'!$B$127:$I$235,I$1,FALSE)</f>
        <v>0</v>
      </c>
      <c r="J571" s="3">
        <f>VLOOKUP($B571,'HABITATS COMPLEX 9'!$B$127:$I$235,J$1,FALSE)</f>
        <v>0</v>
      </c>
      <c r="K571" s="3">
        <f>VLOOKUP($B571,'HABITATS COMPLEX 9'!$B$127:$I$235,K$1,FALSE)</f>
        <v>0</v>
      </c>
      <c r="L571" s="3" t="str">
        <f>VLOOKUP($B571,'HABITATS COMPLEX 9'!$B$127:$I$235,L$1,FALSE)</f>
        <v/>
      </c>
    </row>
    <row r="572" spans="1:12" ht="15.75" customHeight="1">
      <c r="A572">
        <f t="shared" si="15"/>
        <v>57</v>
      </c>
      <c r="B572" t="str">
        <f>VLOOKUP(A572,ACTIVITIES!$B$2:$C$110,2,FALSE)</f>
        <v>ACTIVITY CATEGORY 6 57</v>
      </c>
      <c r="C572" s="1">
        <v>10</v>
      </c>
      <c r="D572" s="1" t="str">
        <f>VLOOKUP(C572,HABITATS!$F$2:$G$13,2,FALSE)</f>
        <v>HABITATS COMPLEX 10</v>
      </c>
      <c r="E572" s="1" t="str">
        <f t="shared" si="16"/>
        <v>HABITATS COMPLEX 10ACTIVITY CATEGORY 6 57</v>
      </c>
      <c r="F572" s="3">
        <f>VLOOKUP($B572,'HABITATS COMPLEX 10'!$B$127:$I$235,F$1,FALSE)</f>
        <v>0</v>
      </c>
      <c r="G572" s="3">
        <f>VLOOKUP($B572,'HABITATS COMPLEX 10'!$B$127:$I$235,G$1,FALSE)</f>
        <v>0</v>
      </c>
      <c r="H572" s="3">
        <f>VLOOKUP($B572,'HABITATS COMPLEX 10'!$B$127:$I$235,H$1,FALSE)</f>
        <v>0</v>
      </c>
      <c r="I572" s="3">
        <f>VLOOKUP($B572,'HABITATS COMPLEX 10'!$B$127:$I$235,I$1,FALSE)</f>
        <v>0</v>
      </c>
      <c r="J572" s="3">
        <f>VLOOKUP($B572,'HABITATS COMPLEX 10'!$B$127:$I$235,J$1,FALSE)</f>
        <v>0</v>
      </c>
      <c r="K572" s="3">
        <f>VLOOKUP($B572,'HABITATS COMPLEX 10'!$B$127:$I$235,K$1,FALSE)</f>
        <v>0</v>
      </c>
      <c r="L572" s="3" t="str">
        <f>VLOOKUP($B572,'HABITATS COMPLEX 10'!$B$127:$I$235,L$1,FALSE)</f>
        <v/>
      </c>
    </row>
    <row r="573" spans="1:12" ht="15.75" customHeight="1">
      <c r="A573">
        <f t="shared" si="15"/>
        <v>58</v>
      </c>
      <c r="B573" t="str">
        <f>VLOOKUP(A573,ACTIVITIES!$B$2:$C$110,2,FALSE)</f>
        <v>ACTIVITY CATEGORY 6 58</v>
      </c>
      <c r="C573" s="1">
        <v>1</v>
      </c>
      <c r="D573" s="1" t="str">
        <f>VLOOKUP(C573,HABITATS!$F$2:$G$13,2,FALSE)</f>
        <v>Coastal Uplands</v>
      </c>
      <c r="E573" s="1" t="str">
        <f t="shared" si="16"/>
        <v>Coastal UplandsACTIVITY CATEGORY 6 58</v>
      </c>
      <c r="F573" s="3">
        <f>VLOOKUP($B573,'COASTAL UPLANDS'!$B$127:$I$235,F$1,FALSE)</f>
        <v>0</v>
      </c>
      <c r="G573" s="3">
        <f>VLOOKUP($B573,'COASTAL UPLANDS'!$B$127:$I$235,G$1,FALSE)</f>
        <v>0</v>
      </c>
      <c r="H573" s="3">
        <f>VLOOKUP($B573,'COASTAL UPLANDS'!$B$127:$I$235,H$1,FALSE)</f>
        <v>0</v>
      </c>
      <c r="I573" s="3">
        <f>VLOOKUP($B573,'COASTAL UPLANDS'!$B$127:$I$235,I$1,FALSE)</f>
        <v>0</v>
      </c>
      <c r="J573" s="3">
        <f>VLOOKUP($B573,'COASTAL UPLANDS'!$B$127:$I$235,J$1,FALSE)</f>
        <v>0</v>
      </c>
      <c r="K573" s="3">
        <f>VLOOKUP($B573,'COASTAL UPLANDS'!$B$127:$I$235,K$1,FALSE)</f>
        <v>0</v>
      </c>
      <c r="L573" s="3" t="str">
        <f>VLOOKUP($B573,'COASTAL UPLANDS'!$B$127:$I$235,L$1,FALSE)</f>
        <v/>
      </c>
    </row>
    <row r="574" spans="1:12" ht="15.75" customHeight="1">
      <c r="A574">
        <f t="shared" si="15"/>
        <v>58</v>
      </c>
      <c r="B574" t="str">
        <f>VLOOKUP(A574,ACTIVITIES!$B$2:$C$110,2,FALSE)</f>
        <v>ACTIVITY CATEGORY 6 58</v>
      </c>
      <c r="C574" s="1">
        <v>2</v>
      </c>
      <c r="D574" s="1" t="str">
        <f>VLOOKUP(C574,HABITATS!$F$2:$G$13,2,FALSE)</f>
        <v>Beaches &amp; Dunes</v>
      </c>
      <c r="E574" s="1" t="str">
        <f t="shared" si="16"/>
        <v>Beaches &amp; DunesACTIVITY CATEGORY 6 58</v>
      </c>
      <c r="F574" s="3">
        <f>VLOOKUP($B574,'BEACHES &amp; DUNES'!$B$127:$I$235,F$1,FALSE)</f>
        <v>0</v>
      </c>
      <c r="G574" s="3">
        <f>VLOOKUP($B574,'BEACHES &amp; DUNES'!$B$127:$I$235,G$1,FALSE)</f>
        <v>0</v>
      </c>
      <c r="H574" s="3">
        <f>VLOOKUP($B574,'BEACHES &amp; DUNES'!$B$127:$I$235,H$1,FALSE)</f>
        <v>0</v>
      </c>
      <c r="I574" s="3">
        <f>VLOOKUP($B574,'BEACHES &amp; DUNES'!$B$127:$I$235,I$1,FALSE)</f>
        <v>0</v>
      </c>
      <c r="J574" s="3">
        <f>VLOOKUP($B574,'BEACHES &amp; DUNES'!$B$127:$I$235,J$1,FALSE)</f>
        <v>0</v>
      </c>
      <c r="K574" s="3">
        <f>VLOOKUP($B574,'BEACHES &amp; DUNES'!$B$127:$I$235,K$1,FALSE)</f>
        <v>0</v>
      </c>
      <c r="L574" s="3" t="str">
        <f>VLOOKUP($B574,'BEACHES &amp; DUNES'!$B$127:$I$235,L$1,FALSE)</f>
        <v/>
      </c>
    </row>
    <row r="575" spans="1:12" ht="15.75" customHeight="1">
      <c r="A575">
        <f t="shared" si="15"/>
        <v>58</v>
      </c>
      <c r="B575" t="str">
        <f>VLOOKUP(A575,ACTIVITIES!$B$2:$C$110,2,FALSE)</f>
        <v>ACTIVITY CATEGORY 6 58</v>
      </c>
      <c r="C575" s="1">
        <v>3</v>
      </c>
      <c r="D575" s="1" t="str">
        <f>VLOOKUP(C575,HABITATS!$F$2:$G$13,2,FALSE)</f>
        <v>Tidal flats &amp; Rocky Intertidal</v>
      </c>
      <c r="E575" s="1" t="str">
        <f t="shared" si="16"/>
        <v>Tidal flats &amp; Rocky IntertidalACTIVITY CATEGORY 6 58</v>
      </c>
      <c r="F575" s="3">
        <f>VLOOKUP($B575,'TIDAL FLATS &amp; ROCKY INTERTIDAL'!$B$127:$I$235,F$1,FALSE)</f>
        <v>0</v>
      </c>
      <c r="G575" s="3">
        <f>VLOOKUP($B575,'TIDAL FLATS &amp; ROCKY INTERTIDAL'!$B$127:$I$235,G$1,FALSE)</f>
        <v>0</v>
      </c>
      <c r="H575" s="3">
        <f>VLOOKUP($B575,'TIDAL FLATS &amp; ROCKY INTERTIDAL'!$B$127:$I$235,H$1,FALSE)</f>
        <v>0</v>
      </c>
      <c r="I575" s="3">
        <f>VLOOKUP($B575,'TIDAL FLATS &amp; ROCKY INTERTIDAL'!$B$127:$I$235,I$1,FALSE)</f>
        <v>0</v>
      </c>
      <c r="J575" s="3">
        <f>VLOOKUP($B575,'TIDAL FLATS &amp; ROCKY INTERTIDAL'!$B$127:$I$235,J$1,FALSE)</f>
        <v>0</v>
      </c>
      <c r="K575" s="3">
        <f>VLOOKUP($B575,'TIDAL FLATS &amp; ROCKY INTERTIDAL'!$B$127:$I$235,K$1,FALSE)</f>
        <v>0</v>
      </c>
      <c r="L575" s="3" t="str">
        <f>VLOOKUP($B575,'TIDAL FLATS &amp; ROCKY INTERTIDAL'!$B$127:$I$235,L$1,FALSE)</f>
        <v/>
      </c>
    </row>
    <row r="576" spans="1:12" ht="15.75" customHeight="1">
      <c r="A576">
        <f t="shared" si="15"/>
        <v>58</v>
      </c>
      <c r="B576" t="str">
        <f>VLOOKUP(A576,ACTIVITIES!$B$2:$C$110,2,FALSE)</f>
        <v>ACTIVITY CATEGORY 6 58</v>
      </c>
      <c r="C576" s="1">
        <v>4</v>
      </c>
      <c r="D576" s="1" t="str">
        <f>VLOOKUP(C576,HABITATS!$F$2:$G$13,2,FALSE)</f>
        <v>Marshes</v>
      </c>
      <c r="E576" s="1" t="str">
        <f t="shared" si="16"/>
        <v>MarshesACTIVITY CATEGORY 6 58</v>
      </c>
      <c r="F576" s="3">
        <f>VLOOKUP($B576,MARSHES!$B$127:$I$235,F$1,FALSE)</f>
        <v>0</v>
      </c>
      <c r="G576" s="3">
        <f>VLOOKUP($B576,MARSHES!$B$127:$I$235,G$1,FALSE)</f>
        <v>0</v>
      </c>
      <c r="H576" s="3">
        <f>VLOOKUP($B576,MARSHES!$B$127:$I$235,H$1,FALSE)</f>
        <v>0</v>
      </c>
      <c r="I576" s="3">
        <f>VLOOKUP($B576,MARSHES!$B$127:$I$235,I$1,FALSE)</f>
        <v>0</v>
      </c>
      <c r="J576" s="3">
        <f>VLOOKUP($B576,MARSHES!$B$127:$I$235,J$1,FALSE)</f>
        <v>0</v>
      </c>
      <c r="K576" s="3">
        <f>VLOOKUP($B576,MARSHES!$B$127:$I$235,K$1,FALSE)</f>
        <v>0</v>
      </c>
      <c r="L576" s="3" t="str">
        <f>VLOOKUP($B576,MARSHES!$B$127:$I$235,L$1,FALSE)</f>
        <v/>
      </c>
    </row>
    <row r="577" spans="1:12" ht="15.75" customHeight="1">
      <c r="A577">
        <f t="shared" si="15"/>
        <v>58</v>
      </c>
      <c r="B577" t="str">
        <f>VLOOKUP(A577,ACTIVITIES!$B$2:$C$110,2,FALSE)</f>
        <v>ACTIVITY CATEGORY 6 58</v>
      </c>
      <c r="C577" s="1">
        <v>5</v>
      </c>
      <c r="D577" s="1" t="str">
        <f>VLOOKUP(C577,HABITATS!$F$2:$G$13,2,FALSE)</f>
        <v>Submersed Habitats</v>
      </c>
      <c r="E577" s="1" t="str">
        <f t="shared" si="16"/>
        <v>Submersed HabitatsACTIVITY CATEGORY 6 58</v>
      </c>
      <c r="F577" s="3">
        <f>VLOOKUP($B577,'SUBMERSED HABITATS'!$B$127:$I$235,F$1,FALSE)</f>
        <v>0</v>
      </c>
      <c r="G577" s="3">
        <f>VLOOKUP($B577,'SUBMERSED HABITATS'!$B$127:$I$235,G$1,FALSE)</f>
        <v>0</v>
      </c>
      <c r="H577" s="3">
        <f>VLOOKUP($B577,'SUBMERSED HABITATS'!$B$127:$I$235,H$1,FALSE)</f>
        <v>0</v>
      </c>
      <c r="I577" s="3">
        <f>VLOOKUP($B577,'SUBMERSED HABITATS'!$B$127:$I$235,I$1,FALSE)</f>
        <v>0</v>
      </c>
      <c r="J577" s="3">
        <f>VLOOKUP($B577,'SUBMERSED HABITATS'!$B$127:$I$235,J$1,FALSE)</f>
        <v>0</v>
      </c>
      <c r="K577" s="3">
        <f>VLOOKUP($B577,'SUBMERSED HABITATS'!$B$127:$I$235,K$1,FALSE)</f>
        <v>0</v>
      </c>
      <c r="L577" s="3" t="str">
        <f>VLOOKUP($B577,'SUBMERSED HABITATS'!$B$127:$I$235,L$1,FALSE)</f>
        <v/>
      </c>
    </row>
    <row r="578" spans="1:12" ht="15.75" customHeight="1">
      <c r="A578">
        <f t="shared" ref="A578:A641" si="17">A568+1</f>
        <v>58</v>
      </c>
      <c r="B578" t="str">
        <f>VLOOKUP(A578,ACTIVITIES!$B$2:$C$110,2,FALSE)</f>
        <v>ACTIVITY CATEGORY 6 58</v>
      </c>
      <c r="C578" s="1">
        <v>6</v>
      </c>
      <c r="D578" s="1" t="str">
        <f>VLOOKUP(C578,HABITATS!$F$2:$G$13,2,FALSE)</f>
        <v>HABITATS COMPLEX 6</v>
      </c>
      <c r="E578" s="1" t="str">
        <f t="shared" si="16"/>
        <v>HABITATS COMPLEX 6ACTIVITY CATEGORY 6 58</v>
      </c>
      <c r="F578" s="3">
        <f>VLOOKUP($B578,'HABITATS COMPLEX 6'!$B$127:$I$235,F$1,FALSE)</f>
        <v>0</v>
      </c>
      <c r="G578" s="3">
        <f>VLOOKUP($B578,'HABITATS COMPLEX 6'!$B$127:$I$235,G$1,FALSE)</f>
        <v>0</v>
      </c>
      <c r="H578" s="3">
        <f>VLOOKUP($B578,'HABITATS COMPLEX 6'!$B$127:$I$235,H$1,FALSE)</f>
        <v>0</v>
      </c>
      <c r="I578" s="3">
        <f>VLOOKUP($B578,'HABITATS COMPLEX 6'!$B$127:$I$235,I$1,FALSE)</f>
        <v>0</v>
      </c>
      <c r="J578" s="3">
        <f>VLOOKUP($B578,'HABITATS COMPLEX 6'!$B$127:$I$235,J$1,FALSE)</f>
        <v>0</v>
      </c>
      <c r="K578" s="3">
        <f>VLOOKUP($B578,'HABITATS COMPLEX 6'!$B$127:$I$235,K$1,FALSE)</f>
        <v>0</v>
      </c>
      <c r="L578" s="3" t="str">
        <f>VLOOKUP($B578,'HABITATS COMPLEX 6'!$B$127:$I$235,L$1,FALSE)</f>
        <v/>
      </c>
    </row>
    <row r="579" spans="1:12" ht="15.75" customHeight="1">
      <c r="A579">
        <f t="shared" si="17"/>
        <v>58</v>
      </c>
      <c r="B579" t="str">
        <f>VLOOKUP(A579,ACTIVITIES!$B$2:$C$110,2,FALSE)</f>
        <v>ACTIVITY CATEGORY 6 58</v>
      </c>
      <c r="C579" s="1">
        <v>7</v>
      </c>
      <c r="D579" s="1" t="str">
        <f>VLOOKUP(C579,HABITATS!$F$2:$G$13,2,FALSE)</f>
        <v>HABITATS COMPLEX 7</v>
      </c>
      <c r="E579" s="1" t="str">
        <f t="shared" si="16"/>
        <v>HABITATS COMPLEX 7ACTIVITY CATEGORY 6 58</v>
      </c>
      <c r="F579" s="3">
        <f>VLOOKUP($B579,'HABITATS COMPLEX 7'!$B$127:$I$235,F$1,FALSE)</f>
        <v>0</v>
      </c>
      <c r="G579" s="3">
        <f>VLOOKUP($B579,'HABITATS COMPLEX 7'!$B$127:$I$235,G$1,FALSE)</f>
        <v>0</v>
      </c>
      <c r="H579" s="3">
        <f>VLOOKUP($B579,'HABITATS COMPLEX 7'!$B$127:$I$235,H$1,FALSE)</f>
        <v>0</v>
      </c>
      <c r="I579" s="3">
        <f>VLOOKUP($B579,'HABITATS COMPLEX 7'!$B$127:$I$235,I$1,FALSE)</f>
        <v>0</v>
      </c>
      <c r="J579" s="3">
        <f>VLOOKUP($B579,'HABITATS COMPLEX 7'!$B$127:$I$235,J$1,FALSE)</f>
        <v>0</v>
      </c>
      <c r="K579" s="3">
        <f>VLOOKUP($B579,'HABITATS COMPLEX 7'!$B$127:$I$235,K$1,FALSE)</f>
        <v>0</v>
      </c>
      <c r="L579" s="3" t="str">
        <f>VLOOKUP($B579,'HABITATS COMPLEX 7'!$B$127:$I$235,L$1,FALSE)</f>
        <v/>
      </c>
    </row>
    <row r="580" spans="1:12" ht="15.75" customHeight="1">
      <c r="A580">
        <f t="shared" si="17"/>
        <v>58</v>
      </c>
      <c r="B580" t="str">
        <f>VLOOKUP(A580,ACTIVITIES!$B$2:$C$110,2,FALSE)</f>
        <v>ACTIVITY CATEGORY 6 58</v>
      </c>
      <c r="C580" s="1">
        <v>8</v>
      </c>
      <c r="D580" s="1" t="str">
        <f>VLOOKUP(C580,HABITATS!$F$2:$G$13,2,FALSE)</f>
        <v>HABITATS COMPLEX 8</v>
      </c>
      <c r="E580" s="1" t="str">
        <f t="shared" si="16"/>
        <v>HABITATS COMPLEX 8ACTIVITY CATEGORY 6 58</v>
      </c>
      <c r="F580" s="3">
        <f>VLOOKUP($B580,'HABITATS COMPLEX 8'!$B$127:$I$235,F$1,FALSE)</f>
        <v>0</v>
      </c>
      <c r="G580" s="3">
        <f>VLOOKUP($B580,'HABITATS COMPLEX 8'!$B$127:$I$235,G$1,FALSE)</f>
        <v>0</v>
      </c>
      <c r="H580" s="3">
        <f>VLOOKUP($B580,'HABITATS COMPLEX 8'!$B$127:$I$235,H$1,FALSE)</f>
        <v>0</v>
      </c>
      <c r="I580" s="3">
        <f>VLOOKUP($B580,'HABITATS COMPLEX 8'!$B$127:$I$235,I$1,FALSE)</f>
        <v>0</v>
      </c>
      <c r="J580" s="3">
        <f>VLOOKUP($B580,'HABITATS COMPLEX 8'!$B$127:$I$235,J$1,FALSE)</f>
        <v>0</v>
      </c>
      <c r="K580" s="3">
        <f>VLOOKUP($B580,'HABITATS COMPLEX 8'!$B$127:$I$235,K$1,FALSE)</f>
        <v>0</v>
      </c>
      <c r="L580" s="3" t="str">
        <f>VLOOKUP($B580,'HABITATS COMPLEX 8'!$B$127:$I$235,L$1,FALSE)</f>
        <v/>
      </c>
    </row>
    <row r="581" spans="1:12" ht="15.75" customHeight="1">
      <c r="A581">
        <f t="shared" si="17"/>
        <v>58</v>
      </c>
      <c r="B581" t="str">
        <f>VLOOKUP(A581,ACTIVITIES!$B$2:$C$110,2,FALSE)</f>
        <v>ACTIVITY CATEGORY 6 58</v>
      </c>
      <c r="C581" s="1">
        <v>9</v>
      </c>
      <c r="D581" s="1" t="str">
        <f>VLOOKUP(C581,HABITATS!$F$2:$G$13,2,FALSE)</f>
        <v>HABITATS COMPLEX 9</v>
      </c>
      <c r="E581" s="1" t="str">
        <f t="shared" si="16"/>
        <v>HABITATS COMPLEX 9ACTIVITY CATEGORY 6 58</v>
      </c>
      <c r="F581" s="3">
        <f>VLOOKUP($B581,'HABITATS COMPLEX 9'!$B$127:$I$235,F$1,FALSE)</f>
        <v>0</v>
      </c>
      <c r="G581" s="3">
        <f>VLOOKUP($B581,'HABITATS COMPLEX 9'!$B$127:$I$235,G$1,FALSE)</f>
        <v>0</v>
      </c>
      <c r="H581" s="3">
        <f>VLOOKUP($B581,'HABITATS COMPLEX 9'!$B$127:$I$235,H$1,FALSE)</f>
        <v>0</v>
      </c>
      <c r="I581" s="3">
        <f>VLOOKUP($B581,'HABITATS COMPLEX 9'!$B$127:$I$235,I$1,FALSE)</f>
        <v>0</v>
      </c>
      <c r="J581" s="3">
        <f>VLOOKUP($B581,'HABITATS COMPLEX 9'!$B$127:$I$235,J$1,FALSE)</f>
        <v>0</v>
      </c>
      <c r="K581" s="3">
        <f>VLOOKUP($B581,'HABITATS COMPLEX 9'!$B$127:$I$235,K$1,FALSE)</f>
        <v>0</v>
      </c>
      <c r="L581" s="3" t="str">
        <f>VLOOKUP($B581,'HABITATS COMPLEX 9'!$B$127:$I$235,L$1,FALSE)</f>
        <v/>
      </c>
    </row>
    <row r="582" spans="1:12" ht="15.75" customHeight="1">
      <c r="A582">
        <f t="shared" si="17"/>
        <v>58</v>
      </c>
      <c r="B582" t="str">
        <f>VLOOKUP(A582,ACTIVITIES!$B$2:$C$110,2,FALSE)</f>
        <v>ACTIVITY CATEGORY 6 58</v>
      </c>
      <c r="C582" s="1">
        <v>10</v>
      </c>
      <c r="D582" s="1" t="str">
        <f>VLOOKUP(C582,HABITATS!$F$2:$G$13,2,FALSE)</f>
        <v>HABITATS COMPLEX 10</v>
      </c>
      <c r="E582" s="1" t="str">
        <f t="shared" si="16"/>
        <v>HABITATS COMPLEX 10ACTIVITY CATEGORY 6 58</v>
      </c>
      <c r="F582" s="3">
        <f>VLOOKUP($B582,'HABITATS COMPLEX 10'!$B$127:$I$235,F$1,FALSE)</f>
        <v>0</v>
      </c>
      <c r="G582" s="3">
        <f>VLOOKUP($B582,'HABITATS COMPLEX 10'!$B$127:$I$235,G$1,FALSE)</f>
        <v>0</v>
      </c>
      <c r="H582" s="3">
        <f>VLOOKUP($B582,'HABITATS COMPLEX 10'!$B$127:$I$235,H$1,FALSE)</f>
        <v>0</v>
      </c>
      <c r="I582" s="3">
        <f>VLOOKUP($B582,'HABITATS COMPLEX 10'!$B$127:$I$235,I$1,FALSE)</f>
        <v>0</v>
      </c>
      <c r="J582" s="3">
        <f>VLOOKUP($B582,'HABITATS COMPLEX 10'!$B$127:$I$235,J$1,FALSE)</f>
        <v>0</v>
      </c>
      <c r="K582" s="3">
        <f>VLOOKUP($B582,'HABITATS COMPLEX 10'!$B$127:$I$235,K$1,FALSE)</f>
        <v>0</v>
      </c>
      <c r="L582" s="3" t="str">
        <f>VLOOKUP($B582,'HABITATS COMPLEX 10'!$B$127:$I$235,L$1,FALSE)</f>
        <v/>
      </c>
    </row>
    <row r="583" spans="1:12" ht="15.75" customHeight="1">
      <c r="A583">
        <f t="shared" si="17"/>
        <v>59</v>
      </c>
      <c r="B583" t="str">
        <f>VLOOKUP(A583,ACTIVITIES!$B$2:$C$110,2,FALSE)</f>
        <v>ACTIVITY CATEGORY 6 59</v>
      </c>
      <c r="C583" s="1">
        <v>1</v>
      </c>
      <c r="D583" s="1" t="str">
        <f>VLOOKUP(C583,HABITATS!$F$2:$G$13,2,FALSE)</f>
        <v>Coastal Uplands</v>
      </c>
      <c r="E583" s="1" t="str">
        <f t="shared" si="16"/>
        <v>Coastal UplandsACTIVITY CATEGORY 6 59</v>
      </c>
      <c r="F583" s="3">
        <f>VLOOKUP($B583,'COASTAL UPLANDS'!$B$127:$I$235,F$1,FALSE)</f>
        <v>0</v>
      </c>
      <c r="G583" s="3">
        <f>VLOOKUP($B583,'COASTAL UPLANDS'!$B$127:$I$235,G$1,FALSE)</f>
        <v>0</v>
      </c>
      <c r="H583" s="3">
        <f>VLOOKUP($B583,'COASTAL UPLANDS'!$B$127:$I$235,H$1,FALSE)</f>
        <v>0</v>
      </c>
      <c r="I583" s="3">
        <f>VLOOKUP($B583,'COASTAL UPLANDS'!$B$127:$I$235,I$1,FALSE)</f>
        <v>0</v>
      </c>
      <c r="J583" s="3">
        <f>VLOOKUP($B583,'COASTAL UPLANDS'!$B$127:$I$235,J$1,FALSE)</f>
        <v>0</v>
      </c>
      <c r="K583" s="3">
        <f>VLOOKUP($B583,'COASTAL UPLANDS'!$B$127:$I$235,K$1,FALSE)</f>
        <v>0</v>
      </c>
      <c r="L583" s="3" t="str">
        <f>VLOOKUP($B583,'COASTAL UPLANDS'!$B$127:$I$235,L$1,FALSE)</f>
        <v/>
      </c>
    </row>
    <row r="584" spans="1:12" ht="15.75" customHeight="1">
      <c r="A584">
        <f t="shared" si="17"/>
        <v>59</v>
      </c>
      <c r="B584" t="str">
        <f>VLOOKUP(A584,ACTIVITIES!$B$2:$C$110,2,FALSE)</f>
        <v>ACTIVITY CATEGORY 6 59</v>
      </c>
      <c r="C584" s="1">
        <v>2</v>
      </c>
      <c r="D584" s="1" t="str">
        <f>VLOOKUP(C584,HABITATS!$F$2:$G$13,2,FALSE)</f>
        <v>Beaches &amp; Dunes</v>
      </c>
      <c r="E584" s="1" t="str">
        <f t="shared" si="16"/>
        <v>Beaches &amp; DunesACTIVITY CATEGORY 6 59</v>
      </c>
      <c r="F584" s="3">
        <f>VLOOKUP($B584,'BEACHES &amp; DUNES'!$B$127:$I$235,F$1,FALSE)</f>
        <v>0</v>
      </c>
      <c r="G584" s="3">
        <f>VLOOKUP($B584,'BEACHES &amp; DUNES'!$B$127:$I$235,G$1,FALSE)</f>
        <v>0</v>
      </c>
      <c r="H584" s="3">
        <f>VLOOKUP($B584,'BEACHES &amp; DUNES'!$B$127:$I$235,H$1,FALSE)</f>
        <v>0</v>
      </c>
      <c r="I584" s="3">
        <f>VLOOKUP($B584,'BEACHES &amp; DUNES'!$B$127:$I$235,I$1,FALSE)</f>
        <v>0</v>
      </c>
      <c r="J584" s="3">
        <f>VLOOKUP($B584,'BEACHES &amp; DUNES'!$B$127:$I$235,J$1,FALSE)</f>
        <v>0</v>
      </c>
      <c r="K584" s="3">
        <f>VLOOKUP($B584,'BEACHES &amp; DUNES'!$B$127:$I$235,K$1,FALSE)</f>
        <v>0</v>
      </c>
      <c r="L584" s="3" t="str">
        <f>VLOOKUP($B584,'BEACHES &amp; DUNES'!$B$127:$I$235,L$1,FALSE)</f>
        <v/>
      </c>
    </row>
    <row r="585" spans="1:12" ht="15.75" customHeight="1">
      <c r="A585">
        <f t="shared" si="17"/>
        <v>59</v>
      </c>
      <c r="B585" t="str">
        <f>VLOOKUP(A585,ACTIVITIES!$B$2:$C$110,2,FALSE)</f>
        <v>ACTIVITY CATEGORY 6 59</v>
      </c>
      <c r="C585" s="1">
        <v>3</v>
      </c>
      <c r="D585" s="1" t="str">
        <f>VLOOKUP(C585,HABITATS!$F$2:$G$13,2,FALSE)</f>
        <v>Tidal flats &amp; Rocky Intertidal</v>
      </c>
      <c r="E585" s="1" t="str">
        <f t="shared" si="16"/>
        <v>Tidal flats &amp; Rocky IntertidalACTIVITY CATEGORY 6 59</v>
      </c>
      <c r="F585" s="3">
        <f>VLOOKUP($B585,'TIDAL FLATS &amp; ROCKY INTERTIDAL'!$B$127:$I$235,F$1,FALSE)</f>
        <v>0</v>
      </c>
      <c r="G585" s="3">
        <f>VLOOKUP($B585,'TIDAL FLATS &amp; ROCKY INTERTIDAL'!$B$127:$I$235,G$1,FALSE)</f>
        <v>0</v>
      </c>
      <c r="H585" s="3">
        <f>VLOOKUP($B585,'TIDAL FLATS &amp; ROCKY INTERTIDAL'!$B$127:$I$235,H$1,FALSE)</f>
        <v>0</v>
      </c>
      <c r="I585" s="3">
        <f>VLOOKUP($B585,'TIDAL FLATS &amp; ROCKY INTERTIDAL'!$B$127:$I$235,I$1,FALSE)</f>
        <v>0</v>
      </c>
      <c r="J585" s="3">
        <f>VLOOKUP($B585,'TIDAL FLATS &amp; ROCKY INTERTIDAL'!$B$127:$I$235,J$1,FALSE)</f>
        <v>0</v>
      </c>
      <c r="K585" s="3">
        <f>VLOOKUP($B585,'TIDAL FLATS &amp; ROCKY INTERTIDAL'!$B$127:$I$235,K$1,FALSE)</f>
        <v>0</v>
      </c>
      <c r="L585" s="3" t="str">
        <f>VLOOKUP($B585,'TIDAL FLATS &amp; ROCKY INTERTIDAL'!$B$127:$I$235,L$1,FALSE)</f>
        <v/>
      </c>
    </row>
    <row r="586" spans="1:12" ht="15.75" customHeight="1">
      <c r="A586">
        <f t="shared" si="17"/>
        <v>59</v>
      </c>
      <c r="B586" t="str">
        <f>VLOOKUP(A586,ACTIVITIES!$B$2:$C$110,2,FALSE)</f>
        <v>ACTIVITY CATEGORY 6 59</v>
      </c>
      <c r="C586" s="1">
        <v>4</v>
      </c>
      <c r="D586" s="1" t="str">
        <f>VLOOKUP(C586,HABITATS!$F$2:$G$13,2,FALSE)</f>
        <v>Marshes</v>
      </c>
      <c r="E586" s="1" t="str">
        <f t="shared" si="16"/>
        <v>MarshesACTIVITY CATEGORY 6 59</v>
      </c>
      <c r="F586" s="3">
        <f>VLOOKUP($B586,MARSHES!$B$127:$I$235,F$1,FALSE)</f>
        <v>0</v>
      </c>
      <c r="G586" s="3">
        <f>VLOOKUP($B586,MARSHES!$B$127:$I$235,G$1,FALSE)</f>
        <v>0</v>
      </c>
      <c r="H586" s="3">
        <f>VLOOKUP($B586,MARSHES!$B$127:$I$235,H$1,FALSE)</f>
        <v>0</v>
      </c>
      <c r="I586" s="3">
        <f>VLOOKUP($B586,MARSHES!$B$127:$I$235,I$1,FALSE)</f>
        <v>0</v>
      </c>
      <c r="J586" s="3">
        <f>VLOOKUP($B586,MARSHES!$B$127:$I$235,J$1,FALSE)</f>
        <v>0</v>
      </c>
      <c r="K586" s="3">
        <f>VLOOKUP($B586,MARSHES!$B$127:$I$235,K$1,FALSE)</f>
        <v>0</v>
      </c>
      <c r="L586" s="3" t="str">
        <f>VLOOKUP($B586,MARSHES!$B$127:$I$235,L$1,FALSE)</f>
        <v/>
      </c>
    </row>
    <row r="587" spans="1:12" ht="15.75" customHeight="1">
      <c r="A587">
        <f t="shared" si="17"/>
        <v>59</v>
      </c>
      <c r="B587" t="str">
        <f>VLOOKUP(A587,ACTIVITIES!$B$2:$C$110,2,FALSE)</f>
        <v>ACTIVITY CATEGORY 6 59</v>
      </c>
      <c r="C587" s="1">
        <v>5</v>
      </c>
      <c r="D587" s="1" t="str">
        <f>VLOOKUP(C587,HABITATS!$F$2:$G$13,2,FALSE)</f>
        <v>Submersed Habitats</v>
      </c>
      <c r="E587" s="1" t="str">
        <f t="shared" si="16"/>
        <v>Submersed HabitatsACTIVITY CATEGORY 6 59</v>
      </c>
      <c r="F587" s="3">
        <f>VLOOKUP($B587,'SUBMERSED HABITATS'!$B$127:$I$235,F$1,FALSE)</f>
        <v>0</v>
      </c>
      <c r="G587" s="3">
        <f>VLOOKUP($B587,'SUBMERSED HABITATS'!$B$127:$I$235,G$1,FALSE)</f>
        <v>0</v>
      </c>
      <c r="H587" s="3">
        <f>VLOOKUP($B587,'SUBMERSED HABITATS'!$B$127:$I$235,H$1,FALSE)</f>
        <v>0</v>
      </c>
      <c r="I587" s="3">
        <f>VLOOKUP($B587,'SUBMERSED HABITATS'!$B$127:$I$235,I$1,FALSE)</f>
        <v>0</v>
      </c>
      <c r="J587" s="3">
        <f>VLOOKUP($B587,'SUBMERSED HABITATS'!$B$127:$I$235,J$1,FALSE)</f>
        <v>0</v>
      </c>
      <c r="K587" s="3">
        <f>VLOOKUP($B587,'SUBMERSED HABITATS'!$B$127:$I$235,K$1,FALSE)</f>
        <v>0</v>
      </c>
      <c r="L587" s="3" t="str">
        <f>VLOOKUP($B587,'SUBMERSED HABITATS'!$B$127:$I$235,L$1,FALSE)</f>
        <v/>
      </c>
    </row>
    <row r="588" spans="1:12" ht="15.75" customHeight="1">
      <c r="A588">
        <f t="shared" si="17"/>
        <v>59</v>
      </c>
      <c r="B588" t="str">
        <f>VLOOKUP(A588,ACTIVITIES!$B$2:$C$110,2,FALSE)</f>
        <v>ACTIVITY CATEGORY 6 59</v>
      </c>
      <c r="C588" s="1">
        <v>6</v>
      </c>
      <c r="D588" s="1" t="str">
        <f>VLOOKUP(C588,HABITATS!$F$2:$G$13,2,FALSE)</f>
        <v>HABITATS COMPLEX 6</v>
      </c>
      <c r="E588" s="1" t="str">
        <f t="shared" si="16"/>
        <v>HABITATS COMPLEX 6ACTIVITY CATEGORY 6 59</v>
      </c>
      <c r="F588" s="3">
        <f>VLOOKUP($B588,'HABITATS COMPLEX 6'!$B$127:$I$235,F$1,FALSE)</f>
        <v>0</v>
      </c>
      <c r="G588" s="3">
        <f>VLOOKUP($B588,'HABITATS COMPLEX 6'!$B$127:$I$235,G$1,FALSE)</f>
        <v>0</v>
      </c>
      <c r="H588" s="3">
        <f>VLOOKUP($B588,'HABITATS COMPLEX 6'!$B$127:$I$235,H$1,FALSE)</f>
        <v>0</v>
      </c>
      <c r="I588" s="3">
        <f>VLOOKUP($B588,'HABITATS COMPLEX 6'!$B$127:$I$235,I$1,FALSE)</f>
        <v>0</v>
      </c>
      <c r="J588" s="3">
        <f>VLOOKUP($B588,'HABITATS COMPLEX 6'!$B$127:$I$235,J$1,FALSE)</f>
        <v>0</v>
      </c>
      <c r="K588" s="3">
        <f>VLOOKUP($B588,'HABITATS COMPLEX 6'!$B$127:$I$235,K$1,FALSE)</f>
        <v>0</v>
      </c>
      <c r="L588" s="3" t="str">
        <f>VLOOKUP($B588,'HABITATS COMPLEX 6'!$B$127:$I$235,L$1,FALSE)</f>
        <v/>
      </c>
    </row>
    <row r="589" spans="1:12" ht="15.75" customHeight="1">
      <c r="A589">
        <f t="shared" si="17"/>
        <v>59</v>
      </c>
      <c r="B589" t="str">
        <f>VLOOKUP(A589,ACTIVITIES!$B$2:$C$110,2,FALSE)</f>
        <v>ACTIVITY CATEGORY 6 59</v>
      </c>
      <c r="C589" s="1">
        <v>7</v>
      </c>
      <c r="D589" s="1" t="str">
        <f>VLOOKUP(C589,HABITATS!$F$2:$G$13,2,FALSE)</f>
        <v>HABITATS COMPLEX 7</v>
      </c>
      <c r="E589" s="1" t="str">
        <f t="shared" si="16"/>
        <v>HABITATS COMPLEX 7ACTIVITY CATEGORY 6 59</v>
      </c>
      <c r="F589" s="3">
        <f>VLOOKUP($B589,'HABITATS COMPLEX 7'!$B$127:$I$235,F$1,FALSE)</f>
        <v>0</v>
      </c>
      <c r="G589" s="3">
        <f>VLOOKUP($B589,'HABITATS COMPLEX 7'!$B$127:$I$235,G$1,FALSE)</f>
        <v>0</v>
      </c>
      <c r="H589" s="3">
        <f>VLOOKUP($B589,'HABITATS COMPLEX 7'!$B$127:$I$235,H$1,FALSE)</f>
        <v>0</v>
      </c>
      <c r="I589" s="3">
        <f>VLOOKUP($B589,'HABITATS COMPLEX 7'!$B$127:$I$235,I$1,FALSE)</f>
        <v>0</v>
      </c>
      <c r="J589" s="3">
        <f>VLOOKUP($B589,'HABITATS COMPLEX 7'!$B$127:$I$235,J$1,FALSE)</f>
        <v>0</v>
      </c>
      <c r="K589" s="3">
        <f>VLOOKUP($B589,'HABITATS COMPLEX 7'!$B$127:$I$235,K$1,FALSE)</f>
        <v>0</v>
      </c>
      <c r="L589" s="3" t="str">
        <f>VLOOKUP($B589,'HABITATS COMPLEX 7'!$B$127:$I$235,L$1,FALSE)</f>
        <v/>
      </c>
    </row>
    <row r="590" spans="1:12" ht="15.75" customHeight="1">
      <c r="A590">
        <f t="shared" si="17"/>
        <v>59</v>
      </c>
      <c r="B590" t="str">
        <f>VLOOKUP(A590,ACTIVITIES!$B$2:$C$110,2,FALSE)</f>
        <v>ACTIVITY CATEGORY 6 59</v>
      </c>
      <c r="C590" s="1">
        <v>8</v>
      </c>
      <c r="D590" s="1" t="str">
        <f>VLOOKUP(C590,HABITATS!$F$2:$G$13,2,FALSE)</f>
        <v>HABITATS COMPLEX 8</v>
      </c>
      <c r="E590" s="1" t="str">
        <f t="shared" si="16"/>
        <v>HABITATS COMPLEX 8ACTIVITY CATEGORY 6 59</v>
      </c>
      <c r="F590" s="3">
        <f>VLOOKUP($B590,'HABITATS COMPLEX 8'!$B$127:$I$235,F$1,FALSE)</f>
        <v>0</v>
      </c>
      <c r="G590" s="3">
        <f>VLOOKUP($B590,'HABITATS COMPLEX 8'!$B$127:$I$235,G$1,FALSE)</f>
        <v>0</v>
      </c>
      <c r="H590" s="3">
        <f>VLOOKUP($B590,'HABITATS COMPLEX 8'!$B$127:$I$235,H$1,FALSE)</f>
        <v>0</v>
      </c>
      <c r="I590" s="3">
        <f>VLOOKUP($B590,'HABITATS COMPLEX 8'!$B$127:$I$235,I$1,FALSE)</f>
        <v>0</v>
      </c>
      <c r="J590" s="3">
        <f>VLOOKUP($B590,'HABITATS COMPLEX 8'!$B$127:$I$235,J$1,FALSE)</f>
        <v>0</v>
      </c>
      <c r="K590" s="3">
        <f>VLOOKUP($B590,'HABITATS COMPLEX 8'!$B$127:$I$235,K$1,FALSE)</f>
        <v>0</v>
      </c>
      <c r="L590" s="3" t="str">
        <f>VLOOKUP($B590,'HABITATS COMPLEX 8'!$B$127:$I$235,L$1,FALSE)</f>
        <v/>
      </c>
    </row>
    <row r="591" spans="1:12" ht="15.75" customHeight="1">
      <c r="A591">
        <f t="shared" si="17"/>
        <v>59</v>
      </c>
      <c r="B591" t="str">
        <f>VLOOKUP(A591,ACTIVITIES!$B$2:$C$110,2,FALSE)</f>
        <v>ACTIVITY CATEGORY 6 59</v>
      </c>
      <c r="C591" s="1">
        <v>9</v>
      </c>
      <c r="D591" s="1" t="str">
        <f>VLOOKUP(C591,HABITATS!$F$2:$G$13,2,FALSE)</f>
        <v>HABITATS COMPLEX 9</v>
      </c>
      <c r="E591" s="1" t="str">
        <f t="shared" si="16"/>
        <v>HABITATS COMPLEX 9ACTIVITY CATEGORY 6 59</v>
      </c>
      <c r="F591" s="3">
        <f>VLOOKUP($B591,'HABITATS COMPLEX 9'!$B$127:$I$235,F$1,FALSE)</f>
        <v>0</v>
      </c>
      <c r="G591" s="3">
        <f>VLOOKUP($B591,'HABITATS COMPLEX 9'!$B$127:$I$235,G$1,FALSE)</f>
        <v>0</v>
      </c>
      <c r="H591" s="3">
        <f>VLOOKUP($B591,'HABITATS COMPLEX 9'!$B$127:$I$235,H$1,FALSE)</f>
        <v>0</v>
      </c>
      <c r="I591" s="3">
        <f>VLOOKUP($B591,'HABITATS COMPLEX 9'!$B$127:$I$235,I$1,FALSE)</f>
        <v>0</v>
      </c>
      <c r="J591" s="3">
        <f>VLOOKUP($B591,'HABITATS COMPLEX 9'!$B$127:$I$235,J$1,FALSE)</f>
        <v>0</v>
      </c>
      <c r="K591" s="3">
        <f>VLOOKUP($B591,'HABITATS COMPLEX 9'!$B$127:$I$235,K$1,FALSE)</f>
        <v>0</v>
      </c>
      <c r="L591" s="3" t="str">
        <f>VLOOKUP($B591,'HABITATS COMPLEX 9'!$B$127:$I$235,L$1,FALSE)</f>
        <v/>
      </c>
    </row>
    <row r="592" spans="1:12" ht="15.75" customHeight="1">
      <c r="A592">
        <f t="shared" si="17"/>
        <v>59</v>
      </c>
      <c r="B592" t="str">
        <f>VLOOKUP(A592,ACTIVITIES!$B$2:$C$110,2,FALSE)</f>
        <v>ACTIVITY CATEGORY 6 59</v>
      </c>
      <c r="C592" s="1">
        <v>10</v>
      </c>
      <c r="D592" s="1" t="str">
        <f>VLOOKUP(C592,HABITATS!$F$2:$G$13,2,FALSE)</f>
        <v>HABITATS COMPLEX 10</v>
      </c>
      <c r="E592" s="1" t="str">
        <f t="shared" si="16"/>
        <v>HABITATS COMPLEX 10ACTIVITY CATEGORY 6 59</v>
      </c>
      <c r="F592" s="3">
        <f>VLOOKUP($B592,'HABITATS COMPLEX 10'!$B$127:$I$235,F$1,FALSE)</f>
        <v>0</v>
      </c>
      <c r="G592" s="3">
        <f>VLOOKUP($B592,'HABITATS COMPLEX 10'!$B$127:$I$235,G$1,FALSE)</f>
        <v>0</v>
      </c>
      <c r="H592" s="3">
        <f>VLOOKUP($B592,'HABITATS COMPLEX 10'!$B$127:$I$235,H$1,FALSE)</f>
        <v>0</v>
      </c>
      <c r="I592" s="3">
        <f>VLOOKUP($B592,'HABITATS COMPLEX 10'!$B$127:$I$235,I$1,FALSE)</f>
        <v>0</v>
      </c>
      <c r="J592" s="3">
        <f>VLOOKUP($B592,'HABITATS COMPLEX 10'!$B$127:$I$235,J$1,FALSE)</f>
        <v>0</v>
      </c>
      <c r="K592" s="3">
        <f>VLOOKUP($B592,'HABITATS COMPLEX 10'!$B$127:$I$235,K$1,FALSE)</f>
        <v>0</v>
      </c>
      <c r="L592" s="3" t="str">
        <f>VLOOKUP($B592,'HABITATS COMPLEX 10'!$B$127:$I$235,L$1,FALSE)</f>
        <v/>
      </c>
    </row>
    <row r="593" spans="1:12" ht="15.75" customHeight="1">
      <c r="A593">
        <f t="shared" si="17"/>
        <v>60</v>
      </c>
      <c r="B593" t="str">
        <f>VLOOKUP(A593,ACTIVITIES!$B$2:$C$110,2,FALSE)</f>
        <v>ACTIVITY CATEGORY 6 60</v>
      </c>
      <c r="C593" s="1">
        <v>1</v>
      </c>
      <c r="D593" s="1" t="str">
        <f>VLOOKUP(C593,HABITATS!$F$2:$G$13,2,FALSE)</f>
        <v>Coastal Uplands</v>
      </c>
      <c r="E593" s="1" t="str">
        <f t="shared" si="16"/>
        <v>Coastal UplandsACTIVITY CATEGORY 6 60</v>
      </c>
      <c r="F593" s="3">
        <f>VLOOKUP($B593,'COASTAL UPLANDS'!$B$127:$I$235,F$1,FALSE)</f>
        <v>0</v>
      </c>
      <c r="G593" s="3">
        <f>VLOOKUP($B593,'COASTAL UPLANDS'!$B$127:$I$235,G$1,FALSE)</f>
        <v>0</v>
      </c>
      <c r="H593" s="3">
        <f>VLOOKUP($B593,'COASTAL UPLANDS'!$B$127:$I$235,H$1,FALSE)</f>
        <v>0</v>
      </c>
      <c r="I593" s="3">
        <f>VLOOKUP($B593,'COASTAL UPLANDS'!$B$127:$I$235,I$1,FALSE)</f>
        <v>0</v>
      </c>
      <c r="J593" s="3">
        <f>VLOOKUP($B593,'COASTAL UPLANDS'!$B$127:$I$235,J$1,FALSE)</f>
        <v>0</v>
      </c>
      <c r="K593" s="3">
        <f>VLOOKUP($B593,'COASTAL UPLANDS'!$B$127:$I$235,K$1,FALSE)</f>
        <v>0</v>
      </c>
      <c r="L593" s="3" t="str">
        <f>VLOOKUP($B593,'COASTAL UPLANDS'!$B$127:$I$235,L$1,FALSE)</f>
        <v/>
      </c>
    </row>
    <row r="594" spans="1:12" ht="15.75" customHeight="1">
      <c r="A594">
        <f t="shared" si="17"/>
        <v>60</v>
      </c>
      <c r="B594" t="str">
        <f>VLOOKUP(A594,ACTIVITIES!$B$2:$C$110,2,FALSE)</f>
        <v>ACTIVITY CATEGORY 6 60</v>
      </c>
      <c r="C594" s="1">
        <v>2</v>
      </c>
      <c r="D594" s="1" t="str">
        <f>VLOOKUP(C594,HABITATS!$F$2:$G$13,2,FALSE)</f>
        <v>Beaches &amp; Dunes</v>
      </c>
      <c r="E594" s="1" t="str">
        <f t="shared" si="16"/>
        <v>Beaches &amp; DunesACTIVITY CATEGORY 6 60</v>
      </c>
      <c r="F594" s="3">
        <f>VLOOKUP($B594,'BEACHES &amp; DUNES'!$B$127:$I$235,F$1,FALSE)</f>
        <v>0</v>
      </c>
      <c r="G594" s="3">
        <f>VLOOKUP($B594,'BEACHES &amp; DUNES'!$B$127:$I$235,G$1,FALSE)</f>
        <v>0</v>
      </c>
      <c r="H594" s="3">
        <f>VLOOKUP($B594,'BEACHES &amp; DUNES'!$B$127:$I$235,H$1,FALSE)</f>
        <v>0</v>
      </c>
      <c r="I594" s="3">
        <f>VLOOKUP($B594,'BEACHES &amp; DUNES'!$B$127:$I$235,I$1,FALSE)</f>
        <v>0</v>
      </c>
      <c r="J594" s="3">
        <f>VLOOKUP($B594,'BEACHES &amp; DUNES'!$B$127:$I$235,J$1,FALSE)</f>
        <v>0</v>
      </c>
      <c r="K594" s="3">
        <f>VLOOKUP($B594,'BEACHES &amp; DUNES'!$B$127:$I$235,K$1,FALSE)</f>
        <v>0</v>
      </c>
      <c r="L594" s="3" t="str">
        <f>VLOOKUP($B594,'BEACHES &amp; DUNES'!$B$127:$I$235,L$1,FALSE)</f>
        <v/>
      </c>
    </row>
    <row r="595" spans="1:12" ht="15.75" customHeight="1">
      <c r="A595">
        <f t="shared" si="17"/>
        <v>60</v>
      </c>
      <c r="B595" t="str">
        <f>VLOOKUP(A595,ACTIVITIES!$B$2:$C$110,2,FALSE)</f>
        <v>ACTIVITY CATEGORY 6 60</v>
      </c>
      <c r="C595" s="1">
        <v>3</v>
      </c>
      <c r="D595" s="1" t="str">
        <f>VLOOKUP(C595,HABITATS!$F$2:$G$13,2,FALSE)</f>
        <v>Tidal flats &amp; Rocky Intertidal</v>
      </c>
      <c r="E595" s="1" t="str">
        <f t="shared" si="16"/>
        <v>Tidal flats &amp; Rocky IntertidalACTIVITY CATEGORY 6 60</v>
      </c>
      <c r="F595" s="3">
        <f>VLOOKUP($B595,'TIDAL FLATS &amp; ROCKY INTERTIDAL'!$B$127:$I$235,F$1,FALSE)</f>
        <v>0</v>
      </c>
      <c r="G595" s="3">
        <f>VLOOKUP($B595,'TIDAL FLATS &amp; ROCKY INTERTIDAL'!$B$127:$I$235,G$1,FALSE)</f>
        <v>0</v>
      </c>
      <c r="H595" s="3">
        <f>VLOOKUP($B595,'TIDAL FLATS &amp; ROCKY INTERTIDAL'!$B$127:$I$235,H$1,FALSE)</f>
        <v>0</v>
      </c>
      <c r="I595" s="3">
        <f>VLOOKUP($B595,'TIDAL FLATS &amp; ROCKY INTERTIDAL'!$B$127:$I$235,I$1,FALSE)</f>
        <v>0</v>
      </c>
      <c r="J595" s="3">
        <f>VLOOKUP($B595,'TIDAL FLATS &amp; ROCKY INTERTIDAL'!$B$127:$I$235,J$1,FALSE)</f>
        <v>0</v>
      </c>
      <c r="K595" s="3">
        <f>VLOOKUP($B595,'TIDAL FLATS &amp; ROCKY INTERTIDAL'!$B$127:$I$235,K$1,FALSE)</f>
        <v>0</v>
      </c>
      <c r="L595" s="3" t="str">
        <f>VLOOKUP($B595,'TIDAL FLATS &amp; ROCKY INTERTIDAL'!$B$127:$I$235,L$1,FALSE)</f>
        <v/>
      </c>
    </row>
    <row r="596" spans="1:12" ht="15.75" customHeight="1">
      <c r="A596">
        <f t="shared" si="17"/>
        <v>60</v>
      </c>
      <c r="B596" t="str">
        <f>VLOOKUP(A596,ACTIVITIES!$B$2:$C$110,2,FALSE)</f>
        <v>ACTIVITY CATEGORY 6 60</v>
      </c>
      <c r="C596" s="1">
        <v>4</v>
      </c>
      <c r="D596" s="1" t="str">
        <f>VLOOKUP(C596,HABITATS!$F$2:$G$13,2,FALSE)</f>
        <v>Marshes</v>
      </c>
      <c r="E596" s="1" t="str">
        <f t="shared" si="16"/>
        <v>MarshesACTIVITY CATEGORY 6 60</v>
      </c>
      <c r="F596" s="3">
        <f>VLOOKUP($B596,MARSHES!$B$127:$I$235,F$1,FALSE)</f>
        <v>0</v>
      </c>
      <c r="G596" s="3">
        <f>VLOOKUP($B596,MARSHES!$B$127:$I$235,G$1,FALSE)</f>
        <v>0</v>
      </c>
      <c r="H596" s="3">
        <f>VLOOKUP($B596,MARSHES!$B$127:$I$235,H$1,FALSE)</f>
        <v>0</v>
      </c>
      <c r="I596" s="3">
        <f>VLOOKUP($B596,MARSHES!$B$127:$I$235,I$1,FALSE)</f>
        <v>0</v>
      </c>
      <c r="J596" s="3">
        <f>VLOOKUP($B596,MARSHES!$B$127:$I$235,J$1,FALSE)</f>
        <v>0</v>
      </c>
      <c r="K596" s="3">
        <f>VLOOKUP($B596,MARSHES!$B$127:$I$235,K$1,FALSE)</f>
        <v>0</v>
      </c>
      <c r="L596" s="3" t="str">
        <f>VLOOKUP($B596,MARSHES!$B$127:$I$235,L$1,FALSE)</f>
        <v/>
      </c>
    </row>
    <row r="597" spans="1:12" ht="15.75" customHeight="1">
      <c r="A597">
        <f t="shared" si="17"/>
        <v>60</v>
      </c>
      <c r="B597" t="str">
        <f>VLOOKUP(A597,ACTIVITIES!$B$2:$C$110,2,FALSE)</f>
        <v>ACTIVITY CATEGORY 6 60</v>
      </c>
      <c r="C597" s="1">
        <v>5</v>
      </c>
      <c r="D597" s="1" t="str">
        <f>VLOOKUP(C597,HABITATS!$F$2:$G$13,2,FALSE)</f>
        <v>Submersed Habitats</v>
      </c>
      <c r="E597" s="1" t="str">
        <f t="shared" si="16"/>
        <v>Submersed HabitatsACTIVITY CATEGORY 6 60</v>
      </c>
      <c r="F597" s="3">
        <f>VLOOKUP($B597,'SUBMERSED HABITATS'!$B$127:$I$235,F$1,FALSE)</f>
        <v>0</v>
      </c>
      <c r="G597" s="3">
        <f>VLOOKUP($B597,'SUBMERSED HABITATS'!$B$127:$I$235,G$1,FALSE)</f>
        <v>0</v>
      </c>
      <c r="H597" s="3">
        <f>VLOOKUP($B597,'SUBMERSED HABITATS'!$B$127:$I$235,H$1,FALSE)</f>
        <v>0</v>
      </c>
      <c r="I597" s="3">
        <f>VLOOKUP($B597,'SUBMERSED HABITATS'!$B$127:$I$235,I$1,FALSE)</f>
        <v>0</v>
      </c>
      <c r="J597" s="3">
        <f>VLOOKUP($B597,'SUBMERSED HABITATS'!$B$127:$I$235,J$1,FALSE)</f>
        <v>0</v>
      </c>
      <c r="K597" s="3">
        <f>VLOOKUP($B597,'SUBMERSED HABITATS'!$B$127:$I$235,K$1,FALSE)</f>
        <v>0</v>
      </c>
      <c r="L597" s="3" t="str">
        <f>VLOOKUP($B597,'SUBMERSED HABITATS'!$B$127:$I$235,L$1,FALSE)</f>
        <v/>
      </c>
    </row>
    <row r="598" spans="1:12" ht="15.75" customHeight="1">
      <c r="A598">
        <f t="shared" si="17"/>
        <v>60</v>
      </c>
      <c r="B598" t="str">
        <f>VLOOKUP(A598,ACTIVITIES!$B$2:$C$110,2,FALSE)</f>
        <v>ACTIVITY CATEGORY 6 60</v>
      </c>
      <c r="C598" s="1">
        <v>6</v>
      </c>
      <c r="D598" s="1" t="str">
        <f>VLOOKUP(C598,HABITATS!$F$2:$G$13,2,FALSE)</f>
        <v>HABITATS COMPLEX 6</v>
      </c>
      <c r="E598" s="1" t="str">
        <f t="shared" si="16"/>
        <v>HABITATS COMPLEX 6ACTIVITY CATEGORY 6 60</v>
      </c>
      <c r="F598" s="3">
        <f>VLOOKUP($B598,'HABITATS COMPLEX 6'!$B$127:$I$235,F$1,FALSE)</f>
        <v>0</v>
      </c>
      <c r="G598" s="3">
        <f>VLOOKUP($B598,'HABITATS COMPLEX 6'!$B$127:$I$235,G$1,FALSE)</f>
        <v>0</v>
      </c>
      <c r="H598" s="3">
        <f>VLOOKUP($B598,'HABITATS COMPLEX 6'!$B$127:$I$235,H$1,FALSE)</f>
        <v>0</v>
      </c>
      <c r="I598" s="3">
        <f>VLOOKUP($B598,'HABITATS COMPLEX 6'!$B$127:$I$235,I$1,FALSE)</f>
        <v>0</v>
      </c>
      <c r="J598" s="3">
        <f>VLOOKUP($B598,'HABITATS COMPLEX 6'!$B$127:$I$235,J$1,FALSE)</f>
        <v>0</v>
      </c>
      <c r="K598" s="3">
        <f>VLOOKUP($B598,'HABITATS COMPLEX 6'!$B$127:$I$235,K$1,FALSE)</f>
        <v>0</v>
      </c>
      <c r="L598" s="3" t="str">
        <f>VLOOKUP($B598,'HABITATS COMPLEX 6'!$B$127:$I$235,L$1,FALSE)</f>
        <v/>
      </c>
    </row>
    <row r="599" spans="1:12" ht="15.75" customHeight="1">
      <c r="A599">
        <f t="shared" si="17"/>
        <v>60</v>
      </c>
      <c r="B599" t="str">
        <f>VLOOKUP(A599,ACTIVITIES!$B$2:$C$110,2,FALSE)</f>
        <v>ACTIVITY CATEGORY 6 60</v>
      </c>
      <c r="C599" s="1">
        <v>7</v>
      </c>
      <c r="D599" s="1" t="str">
        <f>VLOOKUP(C599,HABITATS!$F$2:$G$13,2,FALSE)</f>
        <v>HABITATS COMPLEX 7</v>
      </c>
      <c r="E599" s="1" t="str">
        <f t="shared" si="16"/>
        <v>HABITATS COMPLEX 7ACTIVITY CATEGORY 6 60</v>
      </c>
      <c r="F599" s="3">
        <f>VLOOKUP($B599,'HABITATS COMPLEX 7'!$B$127:$I$235,F$1,FALSE)</f>
        <v>0</v>
      </c>
      <c r="G599" s="3">
        <f>VLOOKUP($B599,'HABITATS COMPLEX 7'!$B$127:$I$235,G$1,FALSE)</f>
        <v>0</v>
      </c>
      <c r="H599" s="3">
        <f>VLOOKUP($B599,'HABITATS COMPLEX 7'!$B$127:$I$235,H$1,FALSE)</f>
        <v>0</v>
      </c>
      <c r="I599" s="3">
        <f>VLOOKUP($B599,'HABITATS COMPLEX 7'!$B$127:$I$235,I$1,FALSE)</f>
        <v>0</v>
      </c>
      <c r="J599" s="3">
        <f>VLOOKUP($B599,'HABITATS COMPLEX 7'!$B$127:$I$235,J$1,FALSE)</f>
        <v>0</v>
      </c>
      <c r="K599" s="3">
        <f>VLOOKUP($B599,'HABITATS COMPLEX 7'!$B$127:$I$235,K$1,FALSE)</f>
        <v>0</v>
      </c>
      <c r="L599" s="3" t="str">
        <f>VLOOKUP($B599,'HABITATS COMPLEX 7'!$B$127:$I$235,L$1,FALSE)</f>
        <v/>
      </c>
    </row>
    <row r="600" spans="1:12" ht="15.75" customHeight="1">
      <c r="A600">
        <f t="shared" si="17"/>
        <v>60</v>
      </c>
      <c r="B600" t="str">
        <f>VLOOKUP(A600,ACTIVITIES!$B$2:$C$110,2,FALSE)</f>
        <v>ACTIVITY CATEGORY 6 60</v>
      </c>
      <c r="C600" s="1">
        <v>8</v>
      </c>
      <c r="D600" s="1" t="str">
        <f>VLOOKUP(C600,HABITATS!$F$2:$G$13,2,FALSE)</f>
        <v>HABITATS COMPLEX 8</v>
      </c>
      <c r="E600" s="1" t="str">
        <f t="shared" si="16"/>
        <v>HABITATS COMPLEX 8ACTIVITY CATEGORY 6 60</v>
      </c>
      <c r="F600" s="3">
        <f>VLOOKUP($B600,'HABITATS COMPLEX 8'!$B$127:$I$235,F$1,FALSE)</f>
        <v>0</v>
      </c>
      <c r="G600" s="3">
        <f>VLOOKUP($B600,'HABITATS COMPLEX 8'!$B$127:$I$235,G$1,FALSE)</f>
        <v>0</v>
      </c>
      <c r="H600" s="3">
        <f>VLOOKUP($B600,'HABITATS COMPLEX 8'!$B$127:$I$235,H$1,FALSE)</f>
        <v>0</v>
      </c>
      <c r="I600" s="3">
        <f>VLOOKUP($B600,'HABITATS COMPLEX 8'!$B$127:$I$235,I$1,FALSE)</f>
        <v>0</v>
      </c>
      <c r="J600" s="3">
        <f>VLOOKUP($B600,'HABITATS COMPLEX 8'!$B$127:$I$235,J$1,FALSE)</f>
        <v>0</v>
      </c>
      <c r="K600" s="3">
        <f>VLOOKUP($B600,'HABITATS COMPLEX 8'!$B$127:$I$235,K$1,FALSE)</f>
        <v>0</v>
      </c>
      <c r="L600" s="3" t="str">
        <f>VLOOKUP($B600,'HABITATS COMPLEX 8'!$B$127:$I$235,L$1,FALSE)</f>
        <v/>
      </c>
    </row>
    <row r="601" spans="1:12" ht="15.75" customHeight="1">
      <c r="A601">
        <f t="shared" si="17"/>
        <v>60</v>
      </c>
      <c r="B601" t="str">
        <f>VLOOKUP(A601,ACTIVITIES!$B$2:$C$110,2,FALSE)</f>
        <v>ACTIVITY CATEGORY 6 60</v>
      </c>
      <c r="C601" s="1">
        <v>9</v>
      </c>
      <c r="D601" s="1" t="str">
        <f>VLOOKUP(C601,HABITATS!$F$2:$G$13,2,FALSE)</f>
        <v>HABITATS COMPLEX 9</v>
      </c>
      <c r="E601" s="1" t="str">
        <f t="shared" si="16"/>
        <v>HABITATS COMPLEX 9ACTIVITY CATEGORY 6 60</v>
      </c>
      <c r="F601" s="3">
        <f>VLOOKUP($B601,'HABITATS COMPLEX 9'!$B$127:$I$235,F$1,FALSE)</f>
        <v>0</v>
      </c>
      <c r="G601" s="3">
        <f>VLOOKUP($B601,'HABITATS COMPLEX 9'!$B$127:$I$235,G$1,FALSE)</f>
        <v>0</v>
      </c>
      <c r="H601" s="3">
        <f>VLOOKUP($B601,'HABITATS COMPLEX 9'!$B$127:$I$235,H$1,FALSE)</f>
        <v>0</v>
      </c>
      <c r="I601" s="3">
        <f>VLOOKUP($B601,'HABITATS COMPLEX 9'!$B$127:$I$235,I$1,FALSE)</f>
        <v>0</v>
      </c>
      <c r="J601" s="3">
        <f>VLOOKUP($B601,'HABITATS COMPLEX 9'!$B$127:$I$235,J$1,FALSE)</f>
        <v>0</v>
      </c>
      <c r="K601" s="3">
        <f>VLOOKUP($B601,'HABITATS COMPLEX 9'!$B$127:$I$235,K$1,FALSE)</f>
        <v>0</v>
      </c>
      <c r="L601" s="3" t="str">
        <f>VLOOKUP($B601,'HABITATS COMPLEX 9'!$B$127:$I$235,L$1,FALSE)</f>
        <v/>
      </c>
    </row>
    <row r="602" spans="1:12" ht="15.75" customHeight="1">
      <c r="A602">
        <f t="shared" si="17"/>
        <v>60</v>
      </c>
      <c r="B602" t="str">
        <f>VLOOKUP(A602,ACTIVITIES!$B$2:$C$110,2,FALSE)</f>
        <v>ACTIVITY CATEGORY 6 60</v>
      </c>
      <c r="C602" s="1">
        <v>10</v>
      </c>
      <c r="D602" s="1" t="str">
        <f>VLOOKUP(C602,HABITATS!$F$2:$G$13,2,FALSE)</f>
        <v>HABITATS COMPLEX 10</v>
      </c>
      <c r="E602" s="1" t="str">
        <f t="shared" si="16"/>
        <v>HABITATS COMPLEX 10ACTIVITY CATEGORY 6 60</v>
      </c>
      <c r="F602" s="3">
        <f>VLOOKUP($B602,'HABITATS COMPLEX 10'!$B$127:$I$235,F$1,FALSE)</f>
        <v>0</v>
      </c>
      <c r="G602" s="3">
        <f>VLOOKUP($B602,'HABITATS COMPLEX 10'!$B$127:$I$235,G$1,FALSE)</f>
        <v>0</v>
      </c>
      <c r="H602" s="3">
        <f>VLOOKUP($B602,'HABITATS COMPLEX 10'!$B$127:$I$235,H$1,FALSE)</f>
        <v>0</v>
      </c>
      <c r="I602" s="3">
        <f>VLOOKUP($B602,'HABITATS COMPLEX 10'!$B$127:$I$235,I$1,FALSE)</f>
        <v>0</v>
      </c>
      <c r="J602" s="3">
        <f>VLOOKUP($B602,'HABITATS COMPLEX 10'!$B$127:$I$235,J$1,FALSE)</f>
        <v>0</v>
      </c>
      <c r="K602" s="3">
        <f>VLOOKUP($B602,'HABITATS COMPLEX 10'!$B$127:$I$235,K$1,FALSE)</f>
        <v>0</v>
      </c>
      <c r="L602" s="3" t="str">
        <f>VLOOKUP($B602,'HABITATS COMPLEX 10'!$B$127:$I$235,L$1,FALSE)</f>
        <v/>
      </c>
    </row>
    <row r="603" spans="1:12" ht="15.75" customHeight="1">
      <c r="A603">
        <f t="shared" si="17"/>
        <v>61</v>
      </c>
      <c r="B603" t="str">
        <f>VLOOKUP(A603,ACTIVITIES!$B$2:$C$110,2,FALSE)</f>
        <v>ACTIVITY CATEGORY 7 61</v>
      </c>
      <c r="C603" s="1">
        <v>1</v>
      </c>
      <c r="D603" s="1" t="str">
        <f>VLOOKUP(C603,HABITATS!$F$2:$G$13,2,FALSE)</f>
        <v>Coastal Uplands</v>
      </c>
      <c r="E603" s="1" t="str">
        <f t="shared" si="16"/>
        <v>Coastal UplandsACTIVITY CATEGORY 7 61</v>
      </c>
      <c r="F603" s="3">
        <f>VLOOKUP($B603,'COASTAL UPLANDS'!$B$127:$I$235,F$1,FALSE)</f>
        <v>0</v>
      </c>
      <c r="G603" s="3">
        <f>VLOOKUP($B603,'COASTAL UPLANDS'!$B$127:$I$235,G$1,FALSE)</f>
        <v>0</v>
      </c>
      <c r="H603" s="3">
        <f>VLOOKUP($B603,'COASTAL UPLANDS'!$B$127:$I$235,H$1,FALSE)</f>
        <v>0</v>
      </c>
      <c r="I603" s="3">
        <f>VLOOKUP($B603,'COASTAL UPLANDS'!$B$127:$I$235,I$1,FALSE)</f>
        <v>0</v>
      </c>
      <c r="J603" s="3">
        <f>VLOOKUP($B603,'COASTAL UPLANDS'!$B$127:$I$235,J$1,FALSE)</f>
        <v>0</v>
      </c>
      <c r="K603" s="3">
        <f>VLOOKUP($B603,'COASTAL UPLANDS'!$B$127:$I$235,K$1,FALSE)</f>
        <v>0</v>
      </c>
      <c r="L603" s="3" t="str">
        <f>VLOOKUP($B603,'COASTAL UPLANDS'!$B$127:$I$235,L$1,FALSE)</f>
        <v/>
      </c>
    </row>
    <row r="604" spans="1:12" ht="15.75" customHeight="1">
      <c r="A604">
        <f t="shared" si="17"/>
        <v>61</v>
      </c>
      <c r="B604" t="str">
        <f>VLOOKUP(A604,ACTIVITIES!$B$2:$C$110,2,FALSE)</f>
        <v>ACTIVITY CATEGORY 7 61</v>
      </c>
      <c r="C604" s="1">
        <v>2</v>
      </c>
      <c r="D604" s="1" t="str">
        <f>VLOOKUP(C604,HABITATS!$F$2:$G$13,2,FALSE)</f>
        <v>Beaches &amp; Dunes</v>
      </c>
      <c r="E604" s="1" t="str">
        <f t="shared" si="16"/>
        <v>Beaches &amp; DunesACTIVITY CATEGORY 7 61</v>
      </c>
      <c r="F604" s="3">
        <f>VLOOKUP($B604,'BEACHES &amp; DUNES'!$B$127:$I$235,F$1,FALSE)</f>
        <v>0</v>
      </c>
      <c r="G604" s="3">
        <f>VLOOKUP($B604,'BEACHES &amp; DUNES'!$B$127:$I$235,G$1,FALSE)</f>
        <v>0</v>
      </c>
      <c r="H604" s="3">
        <f>VLOOKUP($B604,'BEACHES &amp; DUNES'!$B$127:$I$235,H$1,FALSE)</f>
        <v>0</v>
      </c>
      <c r="I604" s="3">
        <f>VLOOKUP($B604,'BEACHES &amp; DUNES'!$B$127:$I$235,I$1,FALSE)</f>
        <v>0</v>
      </c>
      <c r="J604" s="3">
        <f>VLOOKUP($B604,'BEACHES &amp; DUNES'!$B$127:$I$235,J$1,FALSE)</f>
        <v>0</v>
      </c>
      <c r="K604" s="3">
        <f>VLOOKUP($B604,'BEACHES &amp; DUNES'!$B$127:$I$235,K$1,FALSE)</f>
        <v>0</v>
      </c>
      <c r="L604" s="3" t="str">
        <f>VLOOKUP($B604,'BEACHES &amp; DUNES'!$B$127:$I$235,L$1,FALSE)</f>
        <v/>
      </c>
    </row>
    <row r="605" spans="1:12" ht="15.75" customHeight="1">
      <c r="A605">
        <f t="shared" si="17"/>
        <v>61</v>
      </c>
      <c r="B605" t="str">
        <f>VLOOKUP(A605,ACTIVITIES!$B$2:$C$110,2,FALSE)</f>
        <v>ACTIVITY CATEGORY 7 61</v>
      </c>
      <c r="C605" s="1">
        <v>3</v>
      </c>
      <c r="D605" s="1" t="str">
        <f>VLOOKUP(C605,HABITATS!$F$2:$G$13,2,FALSE)</f>
        <v>Tidal flats &amp; Rocky Intertidal</v>
      </c>
      <c r="E605" s="1" t="str">
        <f t="shared" si="16"/>
        <v>Tidal flats &amp; Rocky IntertidalACTIVITY CATEGORY 7 61</v>
      </c>
      <c r="F605" s="3">
        <f>VLOOKUP($B605,'TIDAL FLATS &amp; ROCKY INTERTIDAL'!$B$127:$I$235,F$1,FALSE)</f>
        <v>0</v>
      </c>
      <c r="G605" s="3">
        <f>VLOOKUP($B605,'TIDAL FLATS &amp; ROCKY INTERTIDAL'!$B$127:$I$235,G$1,FALSE)</f>
        <v>0</v>
      </c>
      <c r="H605" s="3">
        <f>VLOOKUP($B605,'TIDAL FLATS &amp; ROCKY INTERTIDAL'!$B$127:$I$235,H$1,FALSE)</f>
        <v>0</v>
      </c>
      <c r="I605" s="3">
        <f>VLOOKUP($B605,'TIDAL FLATS &amp; ROCKY INTERTIDAL'!$B$127:$I$235,I$1,FALSE)</f>
        <v>0</v>
      </c>
      <c r="J605" s="3">
        <f>VLOOKUP($B605,'TIDAL FLATS &amp; ROCKY INTERTIDAL'!$B$127:$I$235,J$1,FALSE)</f>
        <v>0</v>
      </c>
      <c r="K605" s="3">
        <f>VLOOKUP($B605,'TIDAL FLATS &amp; ROCKY INTERTIDAL'!$B$127:$I$235,K$1,FALSE)</f>
        <v>0</v>
      </c>
      <c r="L605" s="3" t="str">
        <f>VLOOKUP($B605,'TIDAL FLATS &amp; ROCKY INTERTIDAL'!$B$127:$I$235,L$1,FALSE)</f>
        <v/>
      </c>
    </row>
    <row r="606" spans="1:12" ht="15.75" customHeight="1">
      <c r="A606">
        <f t="shared" si="17"/>
        <v>61</v>
      </c>
      <c r="B606" t="str">
        <f>VLOOKUP(A606,ACTIVITIES!$B$2:$C$110,2,FALSE)</f>
        <v>ACTIVITY CATEGORY 7 61</v>
      </c>
      <c r="C606" s="1">
        <v>4</v>
      </c>
      <c r="D606" s="1" t="str">
        <f>VLOOKUP(C606,HABITATS!$F$2:$G$13,2,FALSE)</f>
        <v>Marshes</v>
      </c>
      <c r="E606" s="1" t="str">
        <f t="shared" si="16"/>
        <v>MarshesACTIVITY CATEGORY 7 61</v>
      </c>
      <c r="F606" s="3">
        <f>VLOOKUP($B606,MARSHES!$B$127:$I$235,F$1,FALSE)</f>
        <v>0</v>
      </c>
      <c r="G606" s="3">
        <f>VLOOKUP($B606,MARSHES!$B$127:$I$235,G$1,FALSE)</f>
        <v>0</v>
      </c>
      <c r="H606" s="3">
        <f>VLOOKUP($B606,MARSHES!$B$127:$I$235,H$1,FALSE)</f>
        <v>0</v>
      </c>
      <c r="I606" s="3">
        <f>VLOOKUP($B606,MARSHES!$B$127:$I$235,I$1,FALSE)</f>
        <v>0</v>
      </c>
      <c r="J606" s="3">
        <f>VLOOKUP($B606,MARSHES!$B$127:$I$235,J$1,FALSE)</f>
        <v>0</v>
      </c>
      <c r="K606" s="3">
        <f>VLOOKUP($B606,MARSHES!$B$127:$I$235,K$1,FALSE)</f>
        <v>0</v>
      </c>
      <c r="L606" s="3" t="str">
        <f>VLOOKUP($B606,MARSHES!$B$127:$I$235,L$1,FALSE)</f>
        <v/>
      </c>
    </row>
    <row r="607" spans="1:12" ht="15.75" customHeight="1">
      <c r="A607">
        <f t="shared" si="17"/>
        <v>61</v>
      </c>
      <c r="B607" t="str">
        <f>VLOOKUP(A607,ACTIVITIES!$B$2:$C$110,2,FALSE)</f>
        <v>ACTIVITY CATEGORY 7 61</v>
      </c>
      <c r="C607" s="1">
        <v>5</v>
      </c>
      <c r="D607" s="1" t="str">
        <f>VLOOKUP(C607,HABITATS!$F$2:$G$13,2,FALSE)</f>
        <v>Submersed Habitats</v>
      </c>
      <c r="E607" s="1" t="str">
        <f t="shared" si="16"/>
        <v>Submersed HabitatsACTIVITY CATEGORY 7 61</v>
      </c>
      <c r="F607" s="3">
        <f>VLOOKUP($B607,'SUBMERSED HABITATS'!$B$127:$I$235,F$1,FALSE)</f>
        <v>0</v>
      </c>
      <c r="G607" s="3">
        <f>VLOOKUP($B607,'SUBMERSED HABITATS'!$B$127:$I$235,G$1,FALSE)</f>
        <v>0</v>
      </c>
      <c r="H607" s="3">
        <f>VLOOKUP($B607,'SUBMERSED HABITATS'!$B$127:$I$235,H$1,FALSE)</f>
        <v>0</v>
      </c>
      <c r="I607" s="3">
        <f>VLOOKUP($B607,'SUBMERSED HABITATS'!$B$127:$I$235,I$1,FALSE)</f>
        <v>0</v>
      </c>
      <c r="J607" s="3">
        <f>VLOOKUP($B607,'SUBMERSED HABITATS'!$B$127:$I$235,J$1,FALSE)</f>
        <v>0</v>
      </c>
      <c r="K607" s="3">
        <f>VLOOKUP($B607,'SUBMERSED HABITATS'!$B$127:$I$235,K$1,FALSE)</f>
        <v>0</v>
      </c>
      <c r="L607" s="3" t="str">
        <f>VLOOKUP($B607,'SUBMERSED HABITATS'!$B$127:$I$235,L$1,FALSE)</f>
        <v/>
      </c>
    </row>
    <row r="608" spans="1:12" ht="15.75" customHeight="1">
      <c r="A608">
        <f t="shared" si="17"/>
        <v>61</v>
      </c>
      <c r="B608" t="str">
        <f>VLOOKUP(A608,ACTIVITIES!$B$2:$C$110,2,FALSE)</f>
        <v>ACTIVITY CATEGORY 7 61</v>
      </c>
      <c r="C608" s="1">
        <v>6</v>
      </c>
      <c r="D608" s="1" t="str">
        <f>VLOOKUP(C608,HABITATS!$F$2:$G$13,2,FALSE)</f>
        <v>HABITATS COMPLEX 6</v>
      </c>
      <c r="E608" s="1" t="str">
        <f t="shared" si="16"/>
        <v>HABITATS COMPLEX 6ACTIVITY CATEGORY 7 61</v>
      </c>
      <c r="F608" s="3">
        <f>VLOOKUP($B608,'HABITATS COMPLEX 6'!$B$127:$I$235,F$1,FALSE)</f>
        <v>0</v>
      </c>
      <c r="G608" s="3">
        <f>VLOOKUP($B608,'HABITATS COMPLEX 6'!$B$127:$I$235,G$1,FALSE)</f>
        <v>0</v>
      </c>
      <c r="H608" s="3">
        <f>VLOOKUP($B608,'HABITATS COMPLEX 6'!$B$127:$I$235,H$1,FALSE)</f>
        <v>0</v>
      </c>
      <c r="I608" s="3">
        <f>VLOOKUP($B608,'HABITATS COMPLEX 6'!$B$127:$I$235,I$1,FALSE)</f>
        <v>0</v>
      </c>
      <c r="J608" s="3">
        <f>VLOOKUP($B608,'HABITATS COMPLEX 6'!$B$127:$I$235,J$1,FALSE)</f>
        <v>0</v>
      </c>
      <c r="K608" s="3">
        <f>VLOOKUP($B608,'HABITATS COMPLEX 6'!$B$127:$I$235,K$1,FALSE)</f>
        <v>0</v>
      </c>
      <c r="L608" s="3" t="str">
        <f>VLOOKUP($B608,'HABITATS COMPLEX 6'!$B$127:$I$235,L$1,FALSE)</f>
        <v/>
      </c>
    </row>
    <row r="609" spans="1:12" ht="15.75" customHeight="1">
      <c r="A609">
        <f t="shared" si="17"/>
        <v>61</v>
      </c>
      <c r="B609" t="str">
        <f>VLOOKUP(A609,ACTIVITIES!$B$2:$C$110,2,FALSE)</f>
        <v>ACTIVITY CATEGORY 7 61</v>
      </c>
      <c r="C609" s="1">
        <v>7</v>
      </c>
      <c r="D609" s="1" t="str">
        <f>VLOOKUP(C609,HABITATS!$F$2:$G$13,2,FALSE)</f>
        <v>HABITATS COMPLEX 7</v>
      </c>
      <c r="E609" s="1" t="str">
        <f t="shared" si="16"/>
        <v>HABITATS COMPLEX 7ACTIVITY CATEGORY 7 61</v>
      </c>
      <c r="F609" s="3">
        <f>VLOOKUP($B609,'HABITATS COMPLEX 7'!$B$127:$I$235,F$1,FALSE)</f>
        <v>0</v>
      </c>
      <c r="G609" s="3">
        <f>VLOOKUP($B609,'HABITATS COMPLEX 7'!$B$127:$I$235,G$1,FALSE)</f>
        <v>0</v>
      </c>
      <c r="H609" s="3">
        <f>VLOOKUP($B609,'HABITATS COMPLEX 7'!$B$127:$I$235,H$1,FALSE)</f>
        <v>0</v>
      </c>
      <c r="I609" s="3">
        <f>VLOOKUP($B609,'HABITATS COMPLEX 7'!$B$127:$I$235,I$1,FALSE)</f>
        <v>0</v>
      </c>
      <c r="J609" s="3">
        <f>VLOOKUP($B609,'HABITATS COMPLEX 7'!$B$127:$I$235,J$1,FALSE)</f>
        <v>0</v>
      </c>
      <c r="K609" s="3">
        <f>VLOOKUP($B609,'HABITATS COMPLEX 7'!$B$127:$I$235,K$1,FALSE)</f>
        <v>0</v>
      </c>
      <c r="L609" s="3" t="str">
        <f>VLOOKUP($B609,'HABITATS COMPLEX 7'!$B$127:$I$235,L$1,FALSE)</f>
        <v/>
      </c>
    </row>
    <row r="610" spans="1:12" ht="15.75" customHeight="1">
      <c r="A610">
        <f t="shared" si="17"/>
        <v>61</v>
      </c>
      <c r="B610" t="str">
        <f>VLOOKUP(A610,ACTIVITIES!$B$2:$C$110,2,FALSE)</f>
        <v>ACTIVITY CATEGORY 7 61</v>
      </c>
      <c r="C610" s="1">
        <v>8</v>
      </c>
      <c r="D610" s="1" t="str">
        <f>VLOOKUP(C610,HABITATS!$F$2:$G$13,2,FALSE)</f>
        <v>HABITATS COMPLEX 8</v>
      </c>
      <c r="E610" s="1" t="str">
        <f t="shared" si="16"/>
        <v>HABITATS COMPLEX 8ACTIVITY CATEGORY 7 61</v>
      </c>
      <c r="F610" s="3">
        <f>VLOOKUP($B610,'HABITATS COMPLEX 8'!$B$127:$I$235,F$1,FALSE)</f>
        <v>0</v>
      </c>
      <c r="G610" s="3">
        <f>VLOOKUP($B610,'HABITATS COMPLEX 8'!$B$127:$I$235,G$1,FALSE)</f>
        <v>0</v>
      </c>
      <c r="H610" s="3">
        <f>VLOOKUP($B610,'HABITATS COMPLEX 8'!$B$127:$I$235,H$1,FALSE)</f>
        <v>0</v>
      </c>
      <c r="I610" s="3">
        <f>VLOOKUP($B610,'HABITATS COMPLEX 8'!$B$127:$I$235,I$1,FALSE)</f>
        <v>0</v>
      </c>
      <c r="J610" s="3">
        <f>VLOOKUP($B610,'HABITATS COMPLEX 8'!$B$127:$I$235,J$1,FALSE)</f>
        <v>0</v>
      </c>
      <c r="K610" s="3">
        <f>VLOOKUP($B610,'HABITATS COMPLEX 8'!$B$127:$I$235,K$1,FALSE)</f>
        <v>0</v>
      </c>
      <c r="L610" s="3" t="str">
        <f>VLOOKUP($B610,'HABITATS COMPLEX 8'!$B$127:$I$235,L$1,FALSE)</f>
        <v/>
      </c>
    </row>
    <row r="611" spans="1:12" ht="15.75" customHeight="1">
      <c r="A611">
        <f t="shared" si="17"/>
        <v>61</v>
      </c>
      <c r="B611" t="str">
        <f>VLOOKUP(A611,ACTIVITIES!$B$2:$C$110,2,FALSE)</f>
        <v>ACTIVITY CATEGORY 7 61</v>
      </c>
      <c r="C611" s="1">
        <v>9</v>
      </c>
      <c r="D611" s="1" t="str">
        <f>VLOOKUP(C611,HABITATS!$F$2:$G$13,2,FALSE)</f>
        <v>HABITATS COMPLEX 9</v>
      </c>
      <c r="E611" s="1" t="str">
        <f t="shared" si="16"/>
        <v>HABITATS COMPLEX 9ACTIVITY CATEGORY 7 61</v>
      </c>
      <c r="F611" s="3">
        <f>VLOOKUP($B611,'HABITATS COMPLEX 9'!$B$127:$I$235,F$1,FALSE)</f>
        <v>0</v>
      </c>
      <c r="G611" s="3">
        <f>VLOOKUP($B611,'HABITATS COMPLEX 9'!$B$127:$I$235,G$1,FALSE)</f>
        <v>0</v>
      </c>
      <c r="H611" s="3">
        <f>VLOOKUP($B611,'HABITATS COMPLEX 9'!$B$127:$I$235,H$1,FALSE)</f>
        <v>0</v>
      </c>
      <c r="I611" s="3">
        <f>VLOOKUP($B611,'HABITATS COMPLEX 9'!$B$127:$I$235,I$1,FALSE)</f>
        <v>0</v>
      </c>
      <c r="J611" s="3">
        <f>VLOOKUP($B611,'HABITATS COMPLEX 9'!$B$127:$I$235,J$1,FALSE)</f>
        <v>0</v>
      </c>
      <c r="K611" s="3">
        <f>VLOOKUP($B611,'HABITATS COMPLEX 9'!$B$127:$I$235,K$1,FALSE)</f>
        <v>0</v>
      </c>
      <c r="L611" s="3" t="str">
        <f>VLOOKUP($B611,'HABITATS COMPLEX 9'!$B$127:$I$235,L$1,FALSE)</f>
        <v/>
      </c>
    </row>
    <row r="612" spans="1:12" ht="15.75" customHeight="1">
      <c r="A612">
        <f t="shared" si="17"/>
        <v>61</v>
      </c>
      <c r="B612" t="str">
        <f>VLOOKUP(A612,ACTIVITIES!$B$2:$C$110,2,FALSE)</f>
        <v>ACTIVITY CATEGORY 7 61</v>
      </c>
      <c r="C612" s="1">
        <v>10</v>
      </c>
      <c r="D612" s="1" t="str">
        <f>VLOOKUP(C612,HABITATS!$F$2:$G$13,2,FALSE)</f>
        <v>HABITATS COMPLEX 10</v>
      </c>
      <c r="E612" s="1" t="str">
        <f t="shared" si="16"/>
        <v>HABITATS COMPLEX 10ACTIVITY CATEGORY 7 61</v>
      </c>
      <c r="F612" s="3">
        <f>VLOOKUP($B612,'HABITATS COMPLEX 10'!$B$127:$I$235,F$1,FALSE)</f>
        <v>0</v>
      </c>
      <c r="G612" s="3">
        <f>VLOOKUP($B612,'HABITATS COMPLEX 10'!$B$127:$I$235,G$1,FALSE)</f>
        <v>0</v>
      </c>
      <c r="H612" s="3">
        <f>VLOOKUP($B612,'HABITATS COMPLEX 10'!$B$127:$I$235,H$1,FALSE)</f>
        <v>0</v>
      </c>
      <c r="I612" s="3">
        <f>VLOOKUP($B612,'HABITATS COMPLEX 10'!$B$127:$I$235,I$1,FALSE)</f>
        <v>0</v>
      </c>
      <c r="J612" s="3">
        <f>VLOOKUP($B612,'HABITATS COMPLEX 10'!$B$127:$I$235,J$1,FALSE)</f>
        <v>0</v>
      </c>
      <c r="K612" s="3">
        <f>VLOOKUP($B612,'HABITATS COMPLEX 10'!$B$127:$I$235,K$1,FALSE)</f>
        <v>0</v>
      </c>
      <c r="L612" s="3" t="str">
        <f>VLOOKUP($B612,'HABITATS COMPLEX 10'!$B$127:$I$235,L$1,FALSE)</f>
        <v/>
      </c>
    </row>
    <row r="613" spans="1:12" ht="15.75" customHeight="1">
      <c r="A613">
        <f t="shared" si="17"/>
        <v>62</v>
      </c>
      <c r="B613" t="str">
        <f>VLOOKUP(A613,ACTIVITIES!$B$2:$C$110,2,FALSE)</f>
        <v>ACTIVITY CATEGORY 7 62</v>
      </c>
      <c r="C613" s="1">
        <v>1</v>
      </c>
      <c r="D613" s="1" t="str">
        <f>VLOOKUP(C613,HABITATS!$F$2:$G$13,2,FALSE)</f>
        <v>Coastal Uplands</v>
      </c>
      <c r="E613" s="1" t="str">
        <f t="shared" si="16"/>
        <v>Coastal UplandsACTIVITY CATEGORY 7 62</v>
      </c>
      <c r="F613" s="3">
        <f>VLOOKUP($B613,'COASTAL UPLANDS'!$B$127:$I$235,F$1,FALSE)</f>
        <v>0</v>
      </c>
      <c r="G613" s="3">
        <f>VLOOKUP($B613,'COASTAL UPLANDS'!$B$127:$I$235,G$1,FALSE)</f>
        <v>0</v>
      </c>
      <c r="H613" s="3">
        <f>VLOOKUP($B613,'COASTAL UPLANDS'!$B$127:$I$235,H$1,FALSE)</f>
        <v>0</v>
      </c>
      <c r="I613" s="3">
        <f>VLOOKUP($B613,'COASTAL UPLANDS'!$B$127:$I$235,I$1,FALSE)</f>
        <v>0</v>
      </c>
      <c r="J613" s="3">
        <f>VLOOKUP($B613,'COASTAL UPLANDS'!$B$127:$I$235,J$1,FALSE)</f>
        <v>0</v>
      </c>
      <c r="K613" s="3">
        <f>VLOOKUP($B613,'COASTAL UPLANDS'!$B$127:$I$235,K$1,FALSE)</f>
        <v>0</v>
      </c>
      <c r="L613" s="3" t="str">
        <f>VLOOKUP($B613,'COASTAL UPLANDS'!$B$127:$I$235,L$1,FALSE)</f>
        <v/>
      </c>
    </row>
    <row r="614" spans="1:12" ht="15.75" customHeight="1">
      <c r="A614">
        <f t="shared" si="17"/>
        <v>62</v>
      </c>
      <c r="B614" t="str">
        <f>VLOOKUP(A614,ACTIVITIES!$B$2:$C$110,2,FALSE)</f>
        <v>ACTIVITY CATEGORY 7 62</v>
      </c>
      <c r="C614" s="1">
        <v>2</v>
      </c>
      <c r="D614" s="1" t="str">
        <f>VLOOKUP(C614,HABITATS!$F$2:$G$13,2,FALSE)</f>
        <v>Beaches &amp; Dunes</v>
      </c>
      <c r="E614" s="1" t="str">
        <f t="shared" si="16"/>
        <v>Beaches &amp; DunesACTIVITY CATEGORY 7 62</v>
      </c>
      <c r="F614" s="3">
        <f>VLOOKUP($B614,'BEACHES &amp; DUNES'!$B$127:$I$235,F$1,FALSE)</f>
        <v>0</v>
      </c>
      <c r="G614" s="3">
        <f>VLOOKUP($B614,'BEACHES &amp; DUNES'!$B$127:$I$235,G$1,FALSE)</f>
        <v>0</v>
      </c>
      <c r="H614" s="3">
        <f>VLOOKUP($B614,'BEACHES &amp; DUNES'!$B$127:$I$235,H$1,FALSE)</f>
        <v>0</v>
      </c>
      <c r="I614" s="3">
        <f>VLOOKUP($B614,'BEACHES &amp; DUNES'!$B$127:$I$235,I$1,FALSE)</f>
        <v>0</v>
      </c>
      <c r="J614" s="3">
        <f>VLOOKUP($B614,'BEACHES &amp; DUNES'!$B$127:$I$235,J$1,FALSE)</f>
        <v>0</v>
      </c>
      <c r="K614" s="3">
        <f>VLOOKUP($B614,'BEACHES &amp; DUNES'!$B$127:$I$235,K$1,FALSE)</f>
        <v>0</v>
      </c>
      <c r="L614" s="3" t="str">
        <f>VLOOKUP($B614,'BEACHES &amp; DUNES'!$B$127:$I$235,L$1,FALSE)</f>
        <v/>
      </c>
    </row>
    <row r="615" spans="1:12" ht="15.75" customHeight="1">
      <c r="A615">
        <f t="shared" si="17"/>
        <v>62</v>
      </c>
      <c r="B615" t="str">
        <f>VLOOKUP(A615,ACTIVITIES!$B$2:$C$110,2,FALSE)</f>
        <v>ACTIVITY CATEGORY 7 62</v>
      </c>
      <c r="C615" s="1">
        <v>3</v>
      </c>
      <c r="D615" s="1" t="str">
        <f>VLOOKUP(C615,HABITATS!$F$2:$G$13,2,FALSE)</f>
        <v>Tidal flats &amp; Rocky Intertidal</v>
      </c>
      <c r="E615" s="1" t="str">
        <f t="shared" si="16"/>
        <v>Tidal flats &amp; Rocky IntertidalACTIVITY CATEGORY 7 62</v>
      </c>
      <c r="F615" s="3">
        <f>VLOOKUP($B615,'TIDAL FLATS &amp; ROCKY INTERTIDAL'!$B$127:$I$235,F$1,FALSE)</f>
        <v>0</v>
      </c>
      <c r="G615" s="3">
        <f>VLOOKUP($B615,'TIDAL FLATS &amp; ROCKY INTERTIDAL'!$B$127:$I$235,G$1,FALSE)</f>
        <v>0</v>
      </c>
      <c r="H615" s="3">
        <f>VLOOKUP($B615,'TIDAL FLATS &amp; ROCKY INTERTIDAL'!$B$127:$I$235,H$1,FALSE)</f>
        <v>0</v>
      </c>
      <c r="I615" s="3">
        <f>VLOOKUP($B615,'TIDAL FLATS &amp; ROCKY INTERTIDAL'!$B$127:$I$235,I$1,FALSE)</f>
        <v>0</v>
      </c>
      <c r="J615" s="3">
        <f>VLOOKUP($B615,'TIDAL FLATS &amp; ROCKY INTERTIDAL'!$B$127:$I$235,J$1,FALSE)</f>
        <v>0</v>
      </c>
      <c r="K615" s="3">
        <f>VLOOKUP($B615,'TIDAL FLATS &amp; ROCKY INTERTIDAL'!$B$127:$I$235,K$1,FALSE)</f>
        <v>0</v>
      </c>
      <c r="L615" s="3" t="str">
        <f>VLOOKUP($B615,'TIDAL FLATS &amp; ROCKY INTERTIDAL'!$B$127:$I$235,L$1,FALSE)</f>
        <v/>
      </c>
    </row>
    <row r="616" spans="1:12" ht="15.75" customHeight="1">
      <c r="A616">
        <f t="shared" si="17"/>
        <v>62</v>
      </c>
      <c r="B616" t="str">
        <f>VLOOKUP(A616,ACTIVITIES!$B$2:$C$110,2,FALSE)</f>
        <v>ACTIVITY CATEGORY 7 62</v>
      </c>
      <c r="C616" s="1">
        <v>4</v>
      </c>
      <c r="D616" s="1" t="str">
        <f>VLOOKUP(C616,HABITATS!$F$2:$G$13,2,FALSE)</f>
        <v>Marshes</v>
      </c>
      <c r="E616" s="1" t="str">
        <f t="shared" si="16"/>
        <v>MarshesACTIVITY CATEGORY 7 62</v>
      </c>
      <c r="F616" s="3">
        <f>VLOOKUP($B616,MARSHES!$B$127:$I$235,F$1,FALSE)</f>
        <v>0</v>
      </c>
      <c r="G616" s="3">
        <f>VLOOKUP($B616,MARSHES!$B$127:$I$235,G$1,FALSE)</f>
        <v>0</v>
      </c>
      <c r="H616" s="3">
        <f>VLOOKUP($B616,MARSHES!$B$127:$I$235,H$1,FALSE)</f>
        <v>0</v>
      </c>
      <c r="I616" s="3">
        <f>VLOOKUP($B616,MARSHES!$B$127:$I$235,I$1,FALSE)</f>
        <v>0</v>
      </c>
      <c r="J616" s="3">
        <f>VLOOKUP($B616,MARSHES!$B$127:$I$235,J$1,FALSE)</f>
        <v>0</v>
      </c>
      <c r="K616" s="3">
        <f>VLOOKUP($B616,MARSHES!$B$127:$I$235,K$1,FALSE)</f>
        <v>0</v>
      </c>
      <c r="L616" s="3" t="str">
        <f>VLOOKUP($B616,MARSHES!$B$127:$I$235,L$1,FALSE)</f>
        <v/>
      </c>
    </row>
    <row r="617" spans="1:12" ht="15.75" customHeight="1">
      <c r="A617">
        <f t="shared" si="17"/>
        <v>62</v>
      </c>
      <c r="B617" t="str">
        <f>VLOOKUP(A617,ACTIVITIES!$B$2:$C$110,2,FALSE)</f>
        <v>ACTIVITY CATEGORY 7 62</v>
      </c>
      <c r="C617" s="1">
        <v>5</v>
      </c>
      <c r="D617" s="1" t="str">
        <f>VLOOKUP(C617,HABITATS!$F$2:$G$13,2,FALSE)</f>
        <v>Submersed Habitats</v>
      </c>
      <c r="E617" s="1" t="str">
        <f t="shared" si="16"/>
        <v>Submersed HabitatsACTIVITY CATEGORY 7 62</v>
      </c>
      <c r="F617" s="3">
        <f>VLOOKUP($B617,'SUBMERSED HABITATS'!$B$127:$I$235,F$1,FALSE)</f>
        <v>0</v>
      </c>
      <c r="G617" s="3">
        <f>VLOOKUP($B617,'SUBMERSED HABITATS'!$B$127:$I$235,G$1,FALSE)</f>
        <v>0</v>
      </c>
      <c r="H617" s="3">
        <f>VLOOKUP($B617,'SUBMERSED HABITATS'!$B$127:$I$235,H$1,FALSE)</f>
        <v>0</v>
      </c>
      <c r="I617" s="3">
        <f>VLOOKUP($B617,'SUBMERSED HABITATS'!$B$127:$I$235,I$1,FALSE)</f>
        <v>0</v>
      </c>
      <c r="J617" s="3">
        <f>VLOOKUP($B617,'SUBMERSED HABITATS'!$B$127:$I$235,J$1,FALSE)</f>
        <v>0</v>
      </c>
      <c r="K617" s="3">
        <f>VLOOKUP($B617,'SUBMERSED HABITATS'!$B$127:$I$235,K$1,FALSE)</f>
        <v>0</v>
      </c>
      <c r="L617" s="3" t="str">
        <f>VLOOKUP($B617,'SUBMERSED HABITATS'!$B$127:$I$235,L$1,FALSE)</f>
        <v/>
      </c>
    </row>
    <row r="618" spans="1:12" ht="15.75" customHeight="1">
      <c r="A618">
        <f t="shared" si="17"/>
        <v>62</v>
      </c>
      <c r="B618" t="str">
        <f>VLOOKUP(A618,ACTIVITIES!$B$2:$C$110,2,FALSE)</f>
        <v>ACTIVITY CATEGORY 7 62</v>
      </c>
      <c r="C618" s="1">
        <v>6</v>
      </c>
      <c r="D618" s="1" t="str">
        <f>VLOOKUP(C618,HABITATS!$F$2:$G$13,2,FALSE)</f>
        <v>HABITATS COMPLEX 6</v>
      </c>
      <c r="E618" s="1" t="str">
        <f t="shared" si="16"/>
        <v>HABITATS COMPLEX 6ACTIVITY CATEGORY 7 62</v>
      </c>
      <c r="F618" s="3">
        <f>VLOOKUP($B618,'HABITATS COMPLEX 6'!$B$127:$I$235,F$1,FALSE)</f>
        <v>0</v>
      </c>
      <c r="G618" s="3">
        <f>VLOOKUP($B618,'HABITATS COMPLEX 6'!$B$127:$I$235,G$1,FALSE)</f>
        <v>0</v>
      </c>
      <c r="H618" s="3">
        <f>VLOOKUP($B618,'HABITATS COMPLEX 6'!$B$127:$I$235,H$1,FALSE)</f>
        <v>0</v>
      </c>
      <c r="I618" s="3">
        <f>VLOOKUP($B618,'HABITATS COMPLEX 6'!$B$127:$I$235,I$1,FALSE)</f>
        <v>0</v>
      </c>
      <c r="J618" s="3">
        <f>VLOOKUP($B618,'HABITATS COMPLEX 6'!$B$127:$I$235,J$1,FALSE)</f>
        <v>0</v>
      </c>
      <c r="K618" s="3">
        <f>VLOOKUP($B618,'HABITATS COMPLEX 6'!$B$127:$I$235,K$1,FALSE)</f>
        <v>0</v>
      </c>
      <c r="L618" s="3" t="str">
        <f>VLOOKUP($B618,'HABITATS COMPLEX 6'!$B$127:$I$235,L$1,FALSE)</f>
        <v/>
      </c>
    </row>
    <row r="619" spans="1:12" ht="15.75" customHeight="1">
      <c r="A619">
        <f t="shared" si="17"/>
        <v>62</v>
      </c>
      <c r="B619" t="str">
        <f>VLOOKUP(A619,ACTIVITIES!$B$2:$C$110,2,FALSE)</f>
        <v>ACTIVITY CATEGORY 7 62</v>
      </c>
      <c r="C619" s="1">
        <v>7</v>
      </c>
      <c r="D619" s="1" t="str">
        <f>VLOOKUP(C619,HABITATS!$F$2:$G$13,2,FALSE)</f>
        <v>HABITATS COMPLEX 7</v>
      </c>
      <c r="E619" s="1" t="str">
        <f t="shared" si="16"/>
        <v>HABITATS COMPLEX 7ACTIVITY CATEGORY 7 62</v>
      </c>
      <c r="F619" s="3">
        <f>VLOOKUP($B619,'HABITATS COMPLEX 7'!$B$127:$I$235,F$1,FALSE)</f>
        <v>0</v>
      </c>
      <c r="G619" s="3">
        <f>VLOOKUP($B619,'HABITATS COMPLEX 7'!$B$127:$I$235,G$1,FALSE)</f>
        <v>0</v>
      </c>
      <c r="H619" s="3">
        <f>VLOOKUP($B619,'HABITATS COMPLEX 7'!$B$127:$I$235,H$1,FALSE)</f>
        <v>0</v>
      </c>
      <c r="I619" s="3">
        <f>VLOOKUP($B619,'HABITATS COMPLEX 7'!$B$127:$I$235,I$1,FALSE)</f>
        <v>0</v>
      </c>
      <c r="J619" s="3">
        <f>VLOOKUP($B619,'HABITATS COMPLEX 7'!$B$127:$I$235,J$1,FALSE)</f>
        <v>0</v>
      </c>
      <c r="K619" s="3">
        <f>VLOOKUP($B619,'HABITATS COMPLEX 7'!$B$127:$I$235,K$1,FALSE)</f>
        <v>0</v>
      </c>
      <c r="L619" s="3" t="str">
        <f>VLOOKUP($B619,'HABITATS COMPLEX 7'!$B$127:$I$235,L$1,FALSE)</f>
        <v/>
      </c>
    </row>
    <row r="620" spans="1:12" ht="15.75" customHeight="1">
      <c r="A620">
        <f t="shared" si="17"/>
        <v>62</v>
      </c>
      <c r="B620" t="str">
        <f>VLOOKUP(A620,ACTIVITIES!$B$2:$C$110,2,FALSE)</f>
        <v>ACTIVITY CATEGORY 7 62</v>
      </c>
      <c r="C620" s="1">
        <v>8</v>
      </c>
      <c r="D620" s="1" t="str">
        <f>VLOOKUP(C620,HABITATS!$F$2:$G$13,2,FALSE)</f>
        <v>HABITATS COMPLEX 8</v>
      </c>
      <c r="E620" s="1" t="str">
        <f t="shared" si="16"/>
        <v>HABITATS COMPLEX 8ACTIVITY CATEGORY 7 62</v>
      </c>
      <c r="F620" s="3">
        <f>VLOOKUP($B620,'HABITATS COMPLEX 8'!$B$127:$I$235,F$1,FALSE)</f>
        <v>0</v>
      </c>
      <c r="G620" s="3">
        <f>VLOOKUP($B620,'HABITATS COMPLEX 8'!$B$127:$I$235,G$1,FALSE)</f>
        <v>0</v>
      </c>
      <c r="H620" s="3">
        <f>VLOOKUP($B620,'HABITATS COMPLEX 8'!$B$127:$I$235,H$1,FALSE)</f>
        <v>0</v>
      </c>
      <c r="I620" s="3">
        <f>VLOOKUP($B620,'HABITATS COMPLEX 8'!$B$127:$I$235,I$1,FALSE)</f>
        <v>0</v>
      </c>
      <c r="J620" s="3">
        <f>VLOOKUP($B620,'HABITATS COMPLEX 8'!$B$127:$I$235,J$1,FALSE)</f>
        <v>0</v>
      </c>
      <c r="K620" s="3">
        <f>VLOOKUP($B620,'HABITATS COMPLEX 8'!$B$127:$I$235,K$1,FALSE)</f>
        <v>0</v>
      </c>
      <c r="L620" s="3" t="str">
        <f>VLOOKUP($B620,'HABITATS COMPLEX 8'!$B$127:$I$235,L$1,FALSE)</f>
        <v/>
      </c>
    </row>
    <row r="621" spans="1:12" ht="15.75" customHeight="1">
      <c r="A621">
        <f t="shared" si="17"/>
        <v>62</v>
      </c>
      <c r="B621" t="str">
        <f>VLOOKUP(A621,ACTIVITIES!$B$2:$C$110,2,FALSE)</f>
        <v>ACTIVITY CATEGORY 7 62</v>
      </c>
      <c r="C621" s="1">
        <v>9</v>
      </c>
      <c r="D621" s="1" t="str">
        <f>VLOOKUP(C621,HABITATS!$F$2:$G$13,2,FALSE)</f>
        <v>HABITATS COMPLEX 9</v>
      </c>
      <c r="E621" s="1" t="str">
        <f t="shared" si="16"/>
        <v>HABITATS COMPLEX 9ACTIVITY CATEGORY 7 62</v>
      </c>
      <c r="F621" s="3">
        <f>VLOOKUP($B621,'HABITATS COMPLEX 9'!$B$127:$I$235,F$1,FALSE)</f>
        <v>0</v>
      </c>
      <c r="G621" s="3">
        <f>VLOOKUP($B621,'HABITATS COMPLEX 9'!$B$127:$I$235,G$1,FALSE)</f>
        <v>0</v>
      </c>
      <c r="H621" s="3">
        <f>VLOOKUP($B621,'HABITATS COMPLEX 9'!$B$127:$I$235,H$1,FALSE)</f>
        <v>0</v>
      </c>
      <c r="I621" s="3">
        <f>VLOOKUP($B621,'HABITATS COMPLEX 9'!$B$127:$I$235,I$1,FALSE)</f>
        <v>0</v>
      </c>
      <c r="J621" s="3">
        <f>VLOOKUP($B621,'HABITATS COMPLEX 9'!$B$127:$I$235,J$1,FALSE)</f>
        <v>0</v>
      </c>
      <c r="K621" s="3">
        <f>VLOOKUP($B621,'HABITATS COMPLEX 9'!$B$127:$I$235,K$1,FALSE)</f>
        <v>0</v>
      </c>
      <c r="L621" s="3" t="str">
        <f>VLOOKUP($B621,'HABITATS COMPLEX 9'!$B$127:$I$235,L$1,FALSE)</f>
        <v/>
      </c>
    </row>
    <row r="622" spans="1:12" ht="15.75" customHeight="1">
      <c r="A622">
        <f t="shared" si="17"/>
        <v>62</v>
      </c>
      <c r="B622" t="str">
        <f>VLOOKUP(A622,ACTIVITIES!$B$2:$C$110,2,FALSE)</f>
        <v>ACTIVITY CATEGORY 7 62</v>
      </c>
      <c r="C622" s="1">
        <v>10</v>
      </c>
      <c r="D622" s="1" t="str">
        <f>VLOOKUP(C622,HABITATS!$F$2:$G$13,2,FALSE)</f>
        <v>HABITATS COMPLEX 10</v>
      </c>
      <c r="E622" s="1" t="str">
        <f t="shared" si="16"/>
        <v>HABITATS COMPLEX 10ACTIVITY CATEGORY 7 62</v>
      </c>
      <c r="F622" s="3">
        <f>VLOOKUP($B622,'HABITATS COMPLEX 10'!$B$127:$I$235,F$1,FALSE)</f>
        <v>0</v>
      </c>
      <c r="G622" s="3">
        <f>VLOOKUP($B622,'HABITATS COMPLEX 10'!$B$127:$I$235,G$1,FALSE)</f>
        <v>0</v>
      </c>
      <c r="H622" s="3">
        <f>VLOOKUP($B622,'HABITATS COMPLEX 10'!$B$127:$I$235,H$1,FALSE)</f>
        <v>0</v>
      </c>
      <c r="I622" s="3">
        <f>VLOOKUP($B622,'HABITATS COMPLEX 10'!$B$127:$I$235,I$1,FALSE)</f>
        <v>0</v>
      </c>
      <c r="J622" s="3">
        <f>VLOOKUP($B622,'HABITATS COMPLEX 10'!$B$127:$I$235,J$1,FALSE)</f>
        <v>0</v>
      </c>
      <c r="K622" s="3">
        <f>VLOOKUP($B622,'HABITATS COMPLEX 10'!$B$127:$I$235,K$1,FALSE)</f>
        <v>0</v>
      </c>
      <c r="L622" s="3" t="str">
        <f>VLOOKUP($B622,'HABITATS COMPLEX 10'!$B$127:$I$235,L$1,FALSE)</f>
        <v/>
      </c>
    </row>
    <row r="623" spans="1:12" ht="15.75" customHeight="1">
      <c r="A623">
        <f t="shared" si="17"/>
        <v>63</v>
      </c>
      <c r="B623" t="str">
        <f>VLOOKUP(A623,ACTIVITIES!$B$2:$C$110,2,FALSE)</f>
        <v>ACTIVITY CATEGORY 7 63</v>
      </c>
      <c r="C623" s="1">
        <v>1</v>
      </c>
      <c r="D623" s="1" t="str">
        <f>VLOOKUP(C623,HABITATS!$F$2:$G$13,2,FALSE)</f>
        <v>Coastal Uplands</v>
      </c>
      <c r="E623" s="1" t="str">
        <f t="shared" si="16"/>
        <v>Coastal UplandsACTIVITY CATEGORY 7 63</v>
      </c>
      <c r="F623" s="3">
        <f>VLOOKUP($B623,'COASTAL UPLANDS'!$B$127:$I$235,F$1,FALSE)</f>
        <v>0</v>
      </c>
      <c r="G623" s="3">
        <f>VLOOKUP($B623,'COASTAL UPLANDS'!$B$127:$I$235,G$1,FALSE)</f>
        <v>0</v>
      </c>
      <c r="H623" s="3">
        <f>VLOOKUP($B623,'COASTAL UPLANDS'!$B$127:$I$235,H$1,FALSE)</f>
        <v>0</v>
      </c>
      <c r="I623" s="3">
        <f>VLOOKUP($B623,'COASTAL UPLANDS'!$B$127:$I$235,I$1,FALSE)</f>
        <v>0</v>
      </c>
      <c r="J623" s="3">
        <f>VLOOKUP($B623,'COASTAL UPLANDS'!$B$127:$I$235,J$1,FALSE)</f>
        <v>0</v>
      </c>
      <c r="K623" s="3">
        <f>VLOOKUP($B623,'COASTAL UPLANDS'!$B$127:$I$235,K$1,FALSE)</f>
        <v>0</v>
      </c>
      <c r="L623" s="3" t="str">
        <f>VLOOKUP($B623,'COASTAL UPLANDS'!$B$127:$I$235,L$1,FALSE)</f>
        <v/>
      </c>
    </row>
    <row r="624" spans="1:12" ht="15.75" customHeight="1">
      <c r="A624">
        <f t="shared" si="17"/>
        <v>63</v>
      </c>
      <c r="B624" t="str">
        <f>VLOOKUP(A624,ACTIVITIES!$B$2:$C$110,2,FALSE)</f>
        <v>ACTIVITY CATEGORY 7 63</v>
      </c>
      <c r="C624" s="1">
        <v>2</v>
      </c>
      <c r="D624" s="1" t="str">
        <f>VLOOKUP(C624,HABITATS!$F$2:$G$13,2,FALSE)</f>
        <v>Beaches &amp; Dunes</v>
      </c>
      <c r="E624" s="1" t="str">
        <f t="shared" si="16"/>
        <v>Beaches &amp; DunesACTIVITY CATEGORY 7 63</v>
      </c>
      <c r="F624" s="3">
        <f>VLOOKUP($B624,'BEACHES &amp; DUNES'!$B$127:$I$235,F$1,FALSE)</f>
        <v>0</v>
      </c>
      <c r="G624" s="3">
        <f>VLOOKUP($B624,'BEACHES &amp; DUNES'!$B$127:$I$235,G$1,FALSE)</f>
        <v>0</v>
      </c>
      <c r="H624" s="3">
        <f>VLOOKUP($B624,'BEACHES &amp; DUNES'!$B$127:$I$235,H$1,FALSE)</f>
        <v>0</v>
      </c>
      <c r="I624" s="3">
        <f>VLOOKUP($B624,'BEACHES &amp; DUNES'!$B$127:$I$235,I$1,FALSE)</f>
        <v>0</v>
      </c>
      <c r="J624" s="3">
        <f>VLOOKUP($B624,'BEACHES &amp; DUNES'!$B$127:$I$235,J$1,FALSE)</f>
        <v>0</v>
      </c>
      <c r="K624" s="3">
        <f>VLOOKUP($B624,'BEACHES &amp; DUNES'!$B$127:$I$235,K$1,FALSE)</f>
        <v>0</v>
      </c>
      <c r="L624" s="3" t="str">
        <f>VLOOKUP($B624,'BEACHES &amp; DUNES'!$B$127:$I$235,L$1,FALSE)</f>
        <v/>
      </c>
    </row>
    <row r="625" spans="1:12" ht="15.75" customHeight="1">
      <c r="A625">
        <f t="shared" si="17"/>
        <v>63</v>
      </c>
      <c r="B625" t="str">
        <f>VLOOKUP(A625,ACTIVITIES!$B$2:$C$110,2,FALSE)</f>
        <v>ACTIVITY CATEGORY 7 63</v>
      </c>
      <c r="C625" s="1">
        <v>3</v>
      </c>
      <c r="D625" s="1" t="str">
        <f>VLOOKUP(C625,HABITATS!$F$2:$G$13,2,FALSE)</f>
        <v>Tidal flats &amp; Rocky Intertidal</v>
      </c>
      <c r="E625" s="1" t="str">
        <f t="shared" si="16"/>
        <v>Tidal flats &amp; Rocky IntertidalACTIVITY CATEGORY 7 63</v>
      </c>
      <c r="F625" s="3">
        <f>VLOOKUP($B625,'TIDAL FLATS &amp; ROCKY INTERTIDAL'!$B$127:$I$235,F$1,FALSE)</f>
        <v>0</v>
      </c>
      <c r="G625" s="3">
        <f>VLOOKUP($B625,'TIDAL FLATS &amp; ROCKY INTERTIDAL'!$B$127:$I$235,G$1,FALSE)</f>
        <v>0</v>
      </c>
      <c r="H625" s="3">
        <f>VLOOKUP($B625,'TIDAL FLATS &amp; ROCKY INTERTIDAL'!$B$127:$I$235,H$1,FALSE)</f>
        <v>0</v>
      </c>
      <c r="I625" s="3">
        <f>VLOOKUP($B625,'TIDAL FLATS &amp; ROCKY INTERTIDAL'!$B$127:$I$235,I$1,FALSE)</f>
        <v>0</v>
      </c>
      <c r="J625" s="3">
        <f>VLOOKUP($B625,'TIDAL FLATS &amp; ROCKY INTERTIDAL'!$B$127:$I$235,J$1,FALSE)</f>
        <v>0</v>
      </c>
      <c r="K625" s="3">
        <f>VLOOKUP($B625,'TIDAL FLATS &amp; ROCKY INTERTIDAL'!$B$127:$I$235,K$1,FALSE)</f>
        <v>0</v>
      </c>
      <c r="L625" s="3" t="str">
        <f>VLOOKUP($B625,'TIDAL FLATS &amp; ROCKY INTERTIDAL'!$B$127:$I$235,L$1,FALSE)</f>
        <v/>
      </c>
    </row>
    <row r="626" spans="1:12" ht="15.75" customHeight="1">
      <c r="A626">
        <f t="shared" si="17"/>
        <v>63</v>
      </c>
      <c r="B626" t="str">
        <f>VLOOKUP(A626,ACTIVITIES!$B$2:$C$110,2,FALSE)</f>
        <v>ACTIVITY CATEGORY 7 63</v>
      </c>
      <c r="C626" s="1">
        <v>4</v>
      </c>
      <c r="D626" s="1" t="str">
        <f>VLOOKUP(C626,HABITATS!$F$2:$G$13,2,FALSE)</f>
        <v>Marshes</v>
      </c>
      <c r="E626" s="1" t="str">
        <f t="shared" si="16"/>
        <v>MarshesACTIVITY CATEGORY 7 63</v>
      </c>
      <c r="F626" s="3">
        <f>VLOOKUP($B626,MARSHES!$B$127:$I$235,F$1,FALSE)</f>
        <v>0</v>
      </c>
      <c r="G626" s="3">
        <f>VLOOKUP($B626,MARSHES!$B$127:$I$235,G$1,FALSE)</f>
        <v>0</v>
      </c>
      <c r="H626" s="3">
        <f>VLOOKUP($B626,MARSHES!$B$127:$I$235,H$1,FALSE)</f>
        <v>0</v>
      </c>
      <c r="I626" s="3">
        <f>VLOOKUP($B626,MARSHES!$B$127:$I$235,I$1,FALSE)</f>
        <v>0</v>
      </c>
      <c r="J626" s="3">
        <f>VLOOKUP($B626,MARSHES!$B$127:$I$235,J$1,FALSE)</f>
        <v>0</v>
      </c>
      <c r="K626" s="3">
        <f>VLOOKUP($B626,MARSHES!$B$127:$I$235,K$1,FALSE)</f>
        <v>0</v>
      </c>
      <c r="L626" s="3" t="str">
        <f>VLOOKUP($B626,MARSHES!$B$127:$I$235,L$1,FALSE)</f>
        <v/>
      </c>
    </row>
    <row r="627" spans="1:12" ht="15.75" customHeight="1">
      <c r="A627">
        <f t="shared" si="17"/>
        <v>63</v>
      </c>
      <c r="B627" t="str">
        <f>VLOOKUP(A627,ACTIVITIES!$B$2:$C$110,2,FALSE)</f>
        <v>ACTIVITY CATEGORY 7 63</v>
      </c>
      <c r="C627" s="1">
        <v>5</v>
      </c>
      <c r="D627" s="1" t="str">
        <f>VLOOKUP(C627,HABITATS!$F$2:$G$13,2,FALSE)</f>
        <v>Submersed Habitats</v>
      </c>
      <c r="E627" s="1" t="str">
        <f t="shared" si="16"/>
        <v>Submersed HabitatsACTIVITY CATEGORY 7 63</v>
      </c>
      <c r="F627" s="3">
        <f>VLOOKUP($B627,'SUBMERSED HABITATS'!$B$127:$I$235,F$1,FALSE)</f>
        <v>0</v>
      </c>
      <c r="G627" s="3">
        <f>VLOOKUP($B627,'SUBMERSED HABITATS'!$B$127:$I$235,G$1,FALSE)</f>
        <v>0</v>
      </c>
      <c r="H627" s="3">
        <f>VLOOKUP($B627,'SUBMERSED HABITATS'!$B$127:$I$235,H$1,FALSE)</f>
        <v>0</v>
      </c>
      <c r="I627" s="3">
        <f>VLOOKUP($B627,'SUBMERSED HABITATS'!$B$127:$I$235,I$1,FALSE)</f>
        <v>0</v>
      </c>
      <c r="J627" s="3">
        <f>VLOOKUP($B627,'SUBMERSED HABITATS'!$B$127:$I$235,J$1,FALSE)</f>
        <v>0</v>
      </c>
      <c r="K627" s="3">
        <f>VLOOKUP($B627,'SUBMERSED HABITATS'!$B$127:$I$235,K$1,FALSE)</f>
        <v>0</v>
      </c>
      <c r="L627" s="3" t="str">
        <f>VLOOKUP($B627,'SUBMERSED HABITATS'!$B$127:$I$235,L$1,FALSE)</f>
        <v/>
      </c>
    </row>
    <row r="628" spans="1:12" ht="15.75" customHeight="1">
      <c r="A628">
        <f t="shared" si="17"/>
        <v>63</v>
      </c>
      <c r="B628" t="str">
        <f>VLOOKUP(A628,ACTIVITIES!$B$2:$C$110,2,FALSE)</f>
        <v>ACTIVITY CATEGORY 7 63</v>
      </c>
      <c r="C628" s="1">
        <v>6</v>
      </c>
      <c r="D628" s="1" t="str">
        <f>VLOOKUP(C628,HABITATS!$F$2:$G$13,2,FALSE)</f>
        <v>HABITATS COMPLEX 6</v>
      </c>
      <c r="E628" s="1" t="str">
        <f t="shared" si="16"/>
        <v>HABITATS COMPLEX 6ACTIVITY CATEGORY 7 63</v>
      </c>
      <c r="F628" s="3">
        <f>VLOOKUP($B628,'HABITATS COMPLEX 6'!$B$127:$I$235,F$1,FALSE)</f>
        <v>0</v>
      </c>
      <c r="G628" s="3">
        <f>VLOOKUP($B628,'HABITATS COMPLEX 6'!$B$127:$I$235,G$1,FALSE)</f>
        <v>0</v>
      </c>
      <c r="H628" s="3">
        <f>VLOOKUP($B628,'HABITATS COMPLEX 6'!$B$127:$I$235,H$1,FALSE)</f>
        <v>0</v>
      </c>
      <c r="I628" s="3">
        <f>VLOOKUP($B628,'HABITATS COMPLEX 6'!$B$127:$I$235,I$1,FALSE)</f>
        <v>0</v>
      </c>
      <c r="J628" s="3">
        <f>VLOOKUP($B628,'HABITATS COMPLEX 6'!$B$127:$I$235,J$1,FALSE)</f>
        <v>0</v>
      </c>
      <c r="K628" s="3">
        <f>VLOOKUP($B628,'HABITATS COMPLEX 6'!$B$127:$I$235,K$1,FALSE)</f>
        <v>0</v>
      </c>
      <c r="L628" s="3" t="str">
        <f>VLOOKUP($B628,'HABITATS COMPLEX 6'!$B$127:$I$235,L$1,FALSE)</f>
        <v/>
      </c>
    </row>
    <row r="629" spans="1:12" ht="15.75" customHeight="1">
      <c r="A629">
        <f t="shared" si="17"/>
        <v>63</v>
      </c>
      <c r="B629" t="str">
        <f>VLOOKUP(A629,ACTIVITIES!$B$2:$C$110,2,FALSE)</f>
        <v>ACTIVITY CATEGORY 7 63</v>
      </c>
      <c r="C629" s="1">
        <v>7</v>
      </c>
      <c r="D629" s="1" t="str">
        <f>VLOOKUP(C629,HABITATS!$F$2:$G$13,2,FALSE)</f>
        <v>HABITATS COMPLEX 7</v>
      </c>
      <c r="E629" s="1" t="str">
        <f t="shared" ref="E629:E692" si="18">D629&amp;B629</f>
        <v>HABITATS COMPLEX 7ACTIVITY CATEGORY 7 63</v>
      </c>
      <c r="F629" s="3">
        <f>VLOOKUP($B629,'HABITATS COMPLEX 7'!$B$127:$I$235,F$1,FALSE)</f>
        <v>0</v>
      </c>
      <c r="G629" s="3">
        <f>VLOOKUP($B629,'HABITATS COMPLEX 7'!$B$127:$I$235,G$1,FALSE)</f>
        <v>0</v>
      </c>
      <c r="H629" s="3">
        <f>VLOOKUP($B629,'HABITATS COMPLEX 7'!$B$127:$I$235,H$1,FALSE)</f>
        <v>0</v>
      </c>
      <c r="I629" s="3">
        <f>VLOOKUP($B629,'HABITATS COMPLEX 7'!$B$127:$I$235,I$1,FALSE)</f>
        <v>0</v>
      </c>
      <c r="J629" s="3">
        <f>VLOOKUP($B629,'HABITATS COMPLEX 7'!$B$127:$I$235,J$1,FALSE)</f>
        <v>0</v>
      </c>
      <c r="K629" s="3">
        <f>VLOOKUP($B629,'HABITATS COMPLEX 7'!$B$127:$I$235,K$1,FALSE)</f>
        <v>0</v>
      </c>
      <c r="L629" s="3" t="str">
        <f>VLOOKUP($B629,'HABITATS COMPLEX 7'!$B$127:$I$235,L$1,FALSE)</f>
        <v/>
      </c>
    </row>
    <row r="630" spans="1:12" ht="15.75" customHeight="1">
      <c r="A630">
        <f t="shared" si="17"/>
        <v>63</v>
      </c>
      <c r="B630" t="str">
        <f>VLOOKUP(A630,ACTIVITIES!$B$2:$C$110,2,FALSE)</f>
        <v>ACTIVITY CATEGORY 7 63</v>
      </c>
      <c r="C630" s="1">
        <v>8</v>
      </c>
      <c r="D630" s="1" t="str">
        <f>VLOOKUP(C630,HABITATS!$F$2:$G$13,2,FALSE)</f>
        <v>HABITATS COMPLEX 8</v>
      </c>
      <c r="E630" s="1" t="str">
        <f t="shared" si="18"/>
        <v>HABITATS COMPLEX 8ACTIVITY CATEGORY 7 63</v>
      </c>
      <c r="F630" s="3">
        <f>VLOOKUP($B630,'HABITATS COMPLEX 8'!$B$127:$I$235,F$1,FALSE)</f>
        <v>0</v>
      </c>
      <c r="G630" s="3">
        <f>VLOOKUP($B630,'HABITATS COMPLEX 8'!$B$127:$I$235,G$1,FALSE)</f>
        <v>0</v>
      </c>
      <c r="H630" s="3">
        <f>VLOOKUP($B630,'HABITATS COMPLEX 8'!$B$127:$I$235,H$1,FALSE)</f>
        <v>0</v>
      </c>
      <c r="I630" s="3">
        <f>VLOOKUP($B630,'HABITATS COMPLEX 8'!$B$127:$I$235,I$1,FALSE)</f>
        <v>0</v>
      </c>
      <c r="J630" s="3">
        <f>VLOOKUP($B630,'HABITATS COMPLEX 8'!$B$127:$I$235,J$1,FALSE)</f>
        <v>0</v>
      </c>
      <c r="K630" s="3">
        <f>VLOOKUP($B630,'HABITATS COMPLEX 8'!$B$127:$I$235,K$1,FALSE)</f>
        <v>0</v>
      </c>
      <c r="L630" s="3" t="str">
        <f>VLOOKUP($B630,'HABITATS COMPLEX 8'!$B$127:$I$235,L$1,FALSE)</f>
        <v/>
      </c>
    </row>
    <row r="631" spans="1:12" ht="15.75" customHeight="1">
      <c r="A631">
        <f t="shared" si="17"/>
        <v>63</v>
      </c>
      <c r="B631" t="str">
        <f>VLOOKUP(A631,ACTIVITIES!$B$2:$C$110,2,FALSE)</f>
        <v>ACTIVITY CATEGORY 7 63</v>
      </c>
      <c r="C631" s="1">
        <v>9</v>
      </c>
      <c r="D631" s="1" t="str">
        <f>VLOOKUP(C631,HABITATS!$F$2:$G$13,2,FALSE)</f>
        <v>HABITATS COMPLEX 9</v>
      </c>
      <c r="E631" s="1" t="str">
        <f t="shared" si="18"/>
        <v>HABITATS COMPLEX 9ACTIVITY CATEGORY 7 63</v>
      </c>
      <c r="F631" s="3">
        <f>VLOOKUP($B631,'HABITATS COMPLEX 9'!$B$127:$I$235,F$1,FALSE)</f>
        <v>0</v>
      </c>
      <c r="G631" s="3">
        <f>VLOOKUP($B631,'HABITATS COMPLEX 9'!$B$127:$I$235,G$1,FALSE)</f>
        <v>0</v>
      </c>
      <c r="H631" s="3">
        <f>VLOOKUP($B631,'HABITATS COMPLEX 9'!$B$127:$I$235,H$1,FALSE)</f>
        <v>0</v>
      </c>
      <c r="I631" s="3">
        <f>VLOOKUP($B631,'HABITATS COMPLEX 9'!$B$127:$I$235,I$1,FALSE)</f>
        <v>0</v>
      </c>
      <c r="J631" s="3">
        <f>VLOOKUP($B631,'HABITATS COMPLEX 9'!$B$127:$I$235,J$1,FALSE)</f>
        <v>0</v>
      </c>
      <c r="K631" s="3">
        <f>VLOOKUP($B631,'HABITATS COMPLEX 9'!$B$127:$I$235,K$1,FALSE)</f>
        <v>0</v>
      </c>
      <c r="L631" s="3" t="str">
        <f>VLOOKUP($B631,'HABITATS COMPLEX 9'!$B$127:$I$235,L$1,FALSE)</f>
        <v/>
      </c>
    </row>
    <row r="632" spans="1:12" ht="15.75" customHeight="1">
      <c r="A632">
        <f t="shared" si="17"/>
        <v>63</v>
      </c>
      <c r="B632" t="str">
        <f>VLOOKUP(A632,ACTIVITIES!$B$2:$C$110,2,FALSE)</f>
        <v>ACTIVITY CATEGORY 7 63</v>
      </c>
      <c r="C632" s="1">
        <v>10</v>
      </c>
      <c r="D632" s="1" t="str">
        <f>VLOOKUP(C632,HABITATS!$F$2:$G$13,2,FALSE)</f>
        <v>HABITATS COMPLEX 10</v>
      </c>
      <c r="E632" s="1" t="str">
        <f t="shared" si="18"/>
        <v>HABITATS COMPLEX 10ACTIVITY CATEGORY 7 63</v>
      </c>
      <c r="F632" s="3">
        <f>VLOOKUP($B632,'HABITATS COMPLEX 10'!$B$127:$I$235,F$1,FALSE)</f>
        <v>0</v>
      </c>
      <c r="G632" s="3">
        <f>VLOOKUP($B632,'HABITATS COMPLEX 10'!$B$127:$I$235,G$1,FALSE)</f>
        <v>0</v>
      </c>
      <c r="H632" s="3">
        <f>VLOOKUP($B632,'HABITATS COMPLEX 10'!$B$127:$I$235,H$1,FALSE)</f>
        <v>0</v>
      </c>
      <c r="I632" s="3">
        <f>VLOOKUP($B632,'HABITATS COMPLEX 10'!$B$127:$I$235,I$1,FALSE)</f>
        <v>0</v>
      </c>
      <c r="J632" s="3">
        <f>VLOOKUP($B632,'HABITATS COMPLEX 10'!$B$127:$I$235,J$1,FALSE)</f>
        <v>0</v>
      </c>
      <c r="K632" s="3">
        <f>VLOOKUP($B632,'HABITATS COMPLEX 10'!$B$127:$I$235,K$1,FALSE)</f>
        <v>0</v>
      </c>
      <c r="L632" s="3" t="str">
        <f>VLOOKUP($B632,'HABITATS COMPLEX 10'!$B$127:$I$235,L$1,FALSE)</f>
        <v/>
      </c>
    </row>
    <row r="633" spans="1:12" ht="15.75" customHeight="1">
      <c r="A633">
        <f t="shared" si="17"/>
        <v>64</v>
      </c>
      <c r="B633" t="str">
        <f>VLOOKUP(A633,ACTIVITIES!$B$2:$C$110,2,FALSE)</f>
        <v>ACTIVITY CATEGORY 7 64</v>
      </c>
      <c r="C633" s="1">
        <v>1</v>
      </c>
      <c r="D633" s="1" t="str">
        <f>VLOOKUP(C633,HABITATS!$F$2:$G$13,2,FALSE)</f>
        <v>Coastal Uplands</v>
      </c>
      <c r="E633" s="1" t="str">
        <f t="shared" si="18"/>
        <v>Coastal UplandsACTIVITY CATEGORY 7 64</v>
      </c>
      <c r="F633" s="3">
        <f>VLOOKUP($B633,'COASTAL UPLANDS'!$B$127:$I$235,F$1,FALSE)</f>
        <v>0</v>
      </c>
      <c r="G633" s="3">
        <f>VLOOKUP($B633,'COASTAL UPLANDS'!$B$127:$I$235,G$1,FALSE)</f>
        <v>0</v>
      </c>
      <c r="H633" s="3">
        <f>VLOOKUP($B633,'COASTAL UPLANDS'!$B$127:$I$235,H$1,FALSE)</f>
        <v>0</v>
      </c>
      <c r="I633" s="3">
        <f>VLOOKUP($B633,'COASTAL UPLANDS'!$B$127:$I$235,I$1,FALSE)</f>
        <v>0</v>
      </c>
      <c r="J633" s="3">
        <f>VLOOKUP($B633,'COASTAL UPLANDS'!$B$127:$I$235,J$1,FALSE)</f>
        <v>0</v>
      </c>
      <c r="K633" s="3">
        <f>VLOOKUP($B633,'COASTAL UPLANDS'!$B$127:$I$235,K$1,FALSE)</f>
        <v>0</v>
      </c>
      <c r="L633" s="3" t="str">
        <f>VLOOKUP($B633,'COASTAL UPLANDS'!$B$127:$I$235,L$1,FALSE)</f>
        <v/>
      </c>
    </row>
    <row r="634" spans="1:12" ht="15.75" customHeight="1">
      <c r="A634">
        <f t="shared" si="17"/>
        <v>64</v>
      </c>
      <c r="B634" t="str">
        <f>VLOOKUP(A634,ACTIVITIES!$B$2:$C$110,2,FALSE)</f>
        <v>ACTIVITY CATEGORY 7 64</v>
      </c>
      <c r="C634" s="1">
        <v>2</v>
      </c>
      <c r="D634" s="1" t="str">
        <f>VLOOKUP(C634,HABITATS!$F$2:$G$13,2,FALSE)</f>
        <v>Beaches &amp; Dunes</v>
      </c>
      <c r="E634" s="1" t="str">
        <f t="shared" si="18"/>
        <v>Beaches &amp; DunesACTIVITY CATEGORY 7 64</v>
      </c>
      <c r="F634" s="3">
        <f>VLOOKUP($B634,'BEACHES &amp; DUNES'!$B$127:$I$235,F$1,FALSE)</f>
        <v>0</v>
      </c>
      <c r="G634" s="3">
        <f>VLOOKUP($B634,'BEACHES &amp; DUNES'!$B$127:$I$235,G$1,FALSE)</f>
        <v>0</v>
      </c>
      <c r="H634" s="3">
        <f>VLOOKUP($B634,'BEACHES &amp; DUNES'!$B$127:$I$235,H$1,FALSE)</f>
        <v>0</v>
      </c>
      <c r="I634" s="3">
        <f>VLOOKUP($B634,'BEACHES &amp; DUNES'!$B$127:$I$235,I$1,FALSE)</f>
        <v>0</v>
      </c>
      <c r="J634" s="3">
        <f>VLOOKUP($B634,'BEACHES &amp; DUNES'!$B$127:$I$235,J$1,FALSE)</f>
        <v>0</v>
      </c>
      <c r="K634" s="3">
        <f>VLOOKUP($B634,'BEACHES &amp; DUNES'!$B$127:$I$235,K$1,FALSE)</f>
        <v>0</v>
      </c>
      <c r="L634" s="3" t="str">
        <f>VLOOKUP($B634,'BEACHES &amp; DUNES'!$B$127:$I$235,L$1,FALSE)</f>
        <v/>
      </c>
    </row>
    <row r="635" spans="1:12" ht="15.75" customHeight="1">
      <c r="A635">
        <f t="shared" si="17"/>
        <v>64</v>
      </c>
      <c r="B635" t="str">
        <f>VLOOKUP(A635,ACTIVITIES!$B$2:$C$110,2,FALSE)</f>
        <v>ACTIVITY CATEGORY 7 64</v>
      </c>
      <c r="C635" s="1">
        <v>3</v>
      </c>
      <c r="D635" s="1" t="str">
        <f>VLOOKUP(C635,HABITATS!$F$2:$G$13,2,FALSE)</f>
        <v>Tidal flats &amp; Rocky Intertidal</v>
      </c>
      <c r="E635" s="1" t="str">
        <f t="shared" si="18"/>
        <v>Tidal flats &amp; Rocky IntertidalACTIVITY CATEGORY 7 64</v>
      </c>
      <c r="F635" s="3">
        <f>VLOOKUP($B635,'TIDAL FLATS &amp; ROCKY INTERTIDAL'!$B$127:$I$235,F$1,FALSE)</f>
        <v>0</v>
      </c>
      <c r="G635" s="3">
        <f>VLOOKUP($B635,'TIDAL FLATS &amp; ROCKY INTERTIDAL'!$B$127:$I$235,G$1,FALSE)</f>
        <v>0</v>
      </c>
      <c r="H635" s="3">
        <f>VLOOKUP($B635,'TIDAL FLATS &amp; ROCKY INTERTIDAL'!$B$127:$I$235,H$1,FALSE)</f>
        <v>0</v>
      </c>
      <c r="I635" s="3">
        <f>VLOOKUP($B635,'TIDAL FLATS &amp; ROCKY INTERTIDAL'!$B$127:$I$235,I$1,FALSE)</f>
        <v>0</v>
      </c>
      <c r="J635" s="3">
        <f>VLOOKUP($B635,'TIDAL FLATS &amp; ROCKY INTERTIDAL'!$B$127:$I$235,J$1,FALSE)</f>
        <v>0</v>
      </c>
      <c r="K635" s="3">
        <f>VLOOKUP($B635,'TIDAL FLATS &amp; ROCKY INTERTIDAL'!$B$127:$I$235,K$1,FALSE)</f>
        <v>0</v>
      </c>
      <c r="L635" s="3" t="str">
        <f>VLOOKUP($B635,'TIDAL FLATS &amp; ROCKY INTERTIDAL'!$B$127:$I$235,L$1,FALSE)</f>
        <v/>
      </c>
    </row>
    <row r="636" spans="1:12" ht="15.75" customHeight="1">
      <c r="A636">
        <f t="shared" si="17"/>
        <v>64</v>
      </c>
      <c r="B636" t="str">
        <f>VLOOKUP(A636,ACTIVITIES!$B$2:$C$110,2,FALSE)</f>
        <v>ACTIVITY CATEGORY 7 64</v>
      </c>
      <c r="C636" s="1">
        <v>4</v>
      </c>
      <c r="D636" s="1" t="str">
        <f>VLOOKUP(C636,HABITATS!$F$2:$G$13,2,FALSE)</f>
        <v>Marshes</v>
      </c>
      <c r="E636" s="1" t="str">
        <f t="shared" si="18"/>
        <v>MarshesACTIVITY CATEGORY 7 64</v>
      </c>
      <c r="F636" s="3">
        <f>VLOOKUP($B636,MARSHES!$B$127:$I$235,F$1,FALSE)</f>
        <v>0</v>
      </c>
      <c r="G636" s="3">
        <f>VLOOKUP($B636,MARSHES!$B$127:$I$235,G$1,FALSE)</f>
        <v>0</v>
      </c>
      <c r="H636" s="3">
        <f>VLOOKUP($B636,MARSHES!$B$127:$I$235,H$1,FALSE)</f>
        <v>0</v>
      </c>
      <c r="I636" s="3">
        <f>VLOOKUP($B636,MARSHES!$B$127:$I$235,I$1,FALSE)</f>
        <v>0</v>
      </c>
      <c r="J636" s="3">
        <f>VLOOKUP($B636,MARSHES!$B$127:$I$235,J$1,FALSE)</f>
        <v>0</v>
      </c>
      <c r="K636" s="3">
        <f>VLOOKUP($B636,MARSHES!$B$127:$I$235,K$1,FALSE)</f>
        <v>0</v>
      </c>
      <c r="L636" s="3" t="str">
        <f>VLOOKUP($B636,MARSHES!$B$127:$I$235,L$1,FALSE)</f>
        <v/>
      </c>
    </row>
    <row r="637" spans="1:12" ht="15.75" customHeight="1">
      <c r="A637">
        <f t="shared" si="17"/>
        <v>64</v>
      </c>
      <c r="B637" t="str">
        <f>VLOOKUP(A637,ACTIVITIES!$B$2:$C$110,2,FALSE)</f>
        <v>ACTIVITY CATEGORY 7 64</v>
      </c>
      <c r="C637" s="1">
        <v>5</v>
      </c>
      <c r="D637" s="1" t="str">
        <f>VLOOKUP(C637,HABITATS!$F$2:$G$13,2,FALSE)</f>
        <v>Submersed Habitats</v>
      </c>
      <c r="E637" s="1" t="str">
        <f t="shared" si="18"/>
        <v>Submersed HabitatsACTIVITY CATEGORY 7 64</v>
      </c>
      <c r="F637" s="3">
        <f>VLOOKUP($B637,'SUBMERSED HABITATS'!$B$127:$I$235,F$1,FALSE)</f>
        <v>0</v>
      </c>
      <c r="G637" s="3">
        <f>VLOOKUP($B637,'SUBMERSED HABITATS'!$B$127:$I$235,G$1,FALSE)</f>
        <v>0</v>
      </c>
      <c r="H637" s="3">
        <f>VLOOKUP($B637,'SUBMERSED HABITATS'!$B$127:$I$235,H$1,FALSE)</f>
        <v>0</v>
      </c>
      <c r="I637" s="3">
        <f>VLOOKUP($B637,'SUBMERSED HABITATS'!$B$127:$I$235,I$1,FALSE)</f>
        <v>0</v>
      </c>
      <c r="J637" s="3">
        <f>VLOOKUP($B637,'SUBMERSED HABITATS'!$B$127:$I$235,J$1,FALSE)</f>
        <v>0</v>
      </c>
      <c r="K637" s="3">
        <f>VLOOKUP($B637,'SUBMERSED HABITATS'!$B$127:$I$235,K$1,FALSE)</f>
        <v>0</v>
      </c>
      <c r="L637" s="3" t="str">
        <f>VLOOKUP($B637,'SUBMERSED HABITATS'!$B$127:$I$235,L$1,FALSE)</f>
        <v/>
      </c>
    </row>
    <row r="638" spans="1:12" ht="15.75" customHeight="1">
      <c r="A638">
        <f t="shared" si="17"/>
        <v>64</v>
      </c>
      <c r="B638" t="str">
        <f>VLOOKUP(A638,ACTIVITIES!$B$2:$C$110,2,FALSE)</f>
        <v>ACTIVITY CATEGORY 7 64</v>
      </c>
      <c r="C638" s="1">
        <v>6</v>
      </c>
      <c r="D638" s="1" t="str">
        <f>VLOOKUP(C638,HABITATS!$F$2:$G$13,2,FALSE)</f>
        <v>HABITATS COMPLEX 6</v>
      </c>
      <c r="E638" s="1" t="str">
        <f t="shared" si="18"/>
        <v>HABITATS COMPLEX 6ACTIVITY CATEGORY 7 64</v>
      </c>
      <c r="F638" s="3">
        <f>VLOOKUP($B638,'HABITATS COMPLEX 6'!$B$127:$I$235,F$1,FALSE)</f>
        <v>0</v>
      </c>
      <c r="G638" s="3">
        <f>VLOOKUP($B638,'HABITATS COMPLEX 6'!$B$127:$I$235,G$1,FALSE)</f>
        <v>0</v>
      </c>
      <c r="H638" s="3">
        <f>VLOOKUP($B638,'HABITATS COMPLEX 6'!$B$127:$I$235,H$1,FALSE)</f>
        <v>0</v>
      </c>
      <c r="I638" s="3">
        <f>VLOOKUP($B638,'HABITATS COMPLEX 6'!$B$127:$I$235,I$1,FALSE)</f>
        <v>0</v>
      </c>
      <c r="J638" s="3">
        <f>VLOOKUP($B638,'HABITATS COMPLEX 6'!$B$127:$I$235,J$1,FALSE)</f>
        <v>0</v>
      </c>
      <c r="K638" s="3">
        <f>VLOOKUP($B638,'HABITATS COMPLEX 6'!$B$127:$I$235,K$1,FALSE)</f>
        <v>0</v>
      </c>
      <c r="L638" s="3" t="str">
        <f>VLOOKUP($B638,'HABITATS COMPLEX 6'!$B$127:$I$235,L$1,FALSE)</f>
        <v/>
      </c>
    </row>
    <row r="639" spans="1:12" ht="15.75" customHeight="1">
      <c r="A639">
        <f t="shared" si="17"/>
        <v>64</v>
      </c>
      <c r="B639" t="str">
        <f>VLOOKUP(A639,ACTIVITIES!$B$2:$C$110,2,FALSE)</f>
        <v>ACTIVITY CATEGORY 7 64</v>
      </c>
      <c r="C639" s="1">
        <v>7</v>
      </c>
      <c r="D639" s="1" t="str">
        <f>VLOOKUP(C639,HABITATS!$F$2:$G$13,2,FALSE)</f>
        <v>HABITATS COMPLEX 7</v>
      </c>
      <c r="E639" s="1" t="str">
        <f t="shared" si="18"/>
        <v>HABITATS COMPLEX 7ACTIVITY CATEGORY 7 64</v>
      </c>
      <c r="F639" s="3">
        <f>VLOOKUP($B639,'HABITATS COMPLEX 7'!$B$127:$I$235,F$1,FALSE)</f>
        <v>0</v>
      </c>
      <c r="G639" s="3">
        <f>VLOOKUP($B639,'HABITATS COMPLEX 7'!$B$127:$I$235,G$1,FALSE)</f>
        <v>0</v>
      </c>
      <c r="H639" s="3">
        <f>VLOOKUP($B639,'HABITATS COMPLEX 7'!$B$127:$I$235,H$1,FALSE)</f>
        <v>0</v>
      </c>
      <c r="I639" s="3">
        <f>VLOOKUP($B639,'HABITATS COMPLEX 7'!$B$127:$I$235,I$1,FALSE)</f>
        <v>0</v>
      </c>
      <c r="J639" s="3">
        <f>VLOOKUP($B639,'HABITATS COMPLEX 7'!$B$127:$I$235,J$1,FALSE)</f>
        <v>0</v>
      </c>
      <c r="K639" s="3">
        <f>VLOOKUP($B639,'HABITATS COMPLEX 7'!$B$127:$I$235,K$1,FALSE)</f>
        <v>0</v>
      </c>
      <c r="L639" s="3" t="str">
        <f>VLOOKUP($B639,'HABITATS COMPLEX 7'!$B$127:$I$235,L$1,FALSE)</f>
        <v/>
      </c>
    </row>
    <row r="640" spans="1:12" ht="15.75" customHeight="1">
      <c r="A640">
        <f t="shared" si="17"/>
        <v>64</v>
      </c>
      <c r="B640" t="str">
        <f>VLOOKUP(A640,ACTIVITIES!$B$2:$C$110,2,FALSE)</f>
        <v>ACTIVITY CATEGORY 7 64</v>
      </c>
      <c r="C640" s="1">
        <v>8</v>
      </c>
      <c r="D640" s="1" t="str">
        <f>VLOOKUP(C640,HABITATS!$F$2:$G$13,2,FALSE)</f>
        <v>HABITATS COMPLEX 8</v>
      </c>
      <c r="E640" s="1" t="str">
        <f t="shared" si="18"/>
        <v>HABITATS COMPLEX 8ACTIVITY CATEGORY 7 64</v>
      </c>
      <c r="F640" s="3">
        <f>VLOOKUP($B640,'HABITATS COMPLEX 8'!$B$127:$I$235,F$1,FALSE)</f>
        <v>0</v>
      </c>
      <c r="G640" s="3">
        <f>VLOOKUP($B640,'HABITATS COMPLEX 8'!$B$127:$I$235,G$1,FALSE)</f>
        <v>0</v>
      </c>
      <c r="H640" s="3">
        <f>VLOOKUP($B640,'HABITATS COMPLEX 8'!$B$127:$I$235,H$1,FALSE)</f>
        <v>0</v>
      </c>
      <c r="I640" s="3">
        <f>VLOOKUP($B640,'HABITATS COMPLEX 8'!$B$127:$I$235,I$1,FALSE)</f>
        <v>0</v>
      </c>
      <c r="J640" s="3">
        <f>VLOOKUP($B640,'HABITATS COMPLEX 8'!$B$127:$I$235,J$1,FALSE)</f>
        <v>0</v>
      </c>
      <c r="K640" s="3">
        <f>VLOOKUP($B640,'HABITATS COMPLEX 8'!$B$127:$I$235,K$1,FALSE)</f>
        <v>0</v>
      </c>
      <c r="L640" s="3" t="str">
        <f>VLOOKUP($B640,'HABITATS COMPLEX 8'!$B$127:$I$235,L$1,FALSE)</f>
        <v/>
      </c>
    </row>
    <row r="641" spans="1:12" ht="15.75" customHeight="1">
      <c r="A641">
        <f t="shared" si="17"/>
        <v>64</v>
      </c>
      <c r="B641" t="str">
        <f>VLOOKUP(A641,ACTIVITIES!$B$2:$C$110,2,FALSE)</f>
        <v>ACTIVITY CATEGORY 7 64</v>
      </c>
      <c r="C641" s="1">
        <v>9</v>
      </c>
      <c r="D641" s="1" t="str">
        <f>VLOOKUP(C641,HABITATS!$F$2:$G$13,2,FALSE)</f>
        <v>HABITATS COMPLEX 9</v>
      </c>
      <c r="E641" s="1" t="str">
        <f t="shared" si="18"/>
        <v>HABITATS COMPLEX 9ACTIVITY CATEGORY 7 64</v>
      </c>
      <c r="F641" s="3">
        <f>VLOOKUP($B641,'HABITATS COMPLEX 9'!$B$127:$I$235,F$1,FALSE)</f>
        <v>0</v>
      </c>
      <c r="G641" s="3">
        <f>VLOOKUP($B641,'HABITATS COMPLEX 9'!$B$127:$I$235,G$1,FALSE)</f>
        <v>0</v>
      </c>
      <c r="H641" s="3">
        <f>VLOOKUP($B641,'HABITATS COMPLEX 9'!$B$127:$I$235,H$1,FALSE)</f>
        <v>0</v>
      </c>
      <c r="I641" s="3">
        <f>VLOOKUP($B641,'HABITATS COMPLEX 9'!$B$127:$I$235,I$1,FALSE)</f>
        <v>0</v>
      </c>
      <c r="J641" s="3">
        <f>VLOOKUP($B641,'HABITATS COMPLEX 9'!$B$127:$I$235,J$1,FALSE)</f>
        <v>0</v>
      </c>
      <c r="K641" s="3">
        <f>VLOOKUP($B641,'HABITATS COMPLEX 9'!$B$127:$I$235,K$1,FALSE)</f>
        <v>0</v>
      </c>
      <c r="L641" s="3" t="str">
        <f>VLOOKUP($B641,'HABITATS COMPLEX 9'!$B$127:$I$235,L$1,FALSE)</f>
        <v/>
      </c>
    </row>
    <row r="642" spans="1:12" ht="15.75" customHeight="1">
      <c r="A642">
        <f t="shared" ref="A642:A705" si="19">A632+1</f>
        <v>64</v>
      </c>
      <c r="B642" t="str">
        <f>VLOOKUP(A642,ACTIVITIES!$B$2:$C$110,2,FALSE)</f>
        <v>ACTIVITY CATEGORY 7 64</v>
      </c>
      <c r="C642" s="1">
        <v>10</v>
      </c>
      <c r="D642" s="1" t="str">
        <f>VLOOKUP(C642,HABITATS!$F$2:$G$13,2,FALSE)</f>
        <v>HABITATS COMPLEX 10</v>
      </c>
      <c r="E642" s="1" t="str">
        <f t="shared" si="18"/>
        <v>HABITATS COMPLEX 10ACTIVITY CATEGORY 7 64</v>
      </c>
      <c r="F642" s="3">
        <f>VLOOKUP($B642,'HABITATS COMPLEX 10'!$B$127:$I$235,F$1,FALSE)</f>
        <v>0</v>
      </c>
      <c r="G642" s="3">
        <f>VLOOKUP($B642,'HABITATS COMPLEX 10'!$B$127:$I$235,G$1,FALSE)</f>
        <v>0</v>
      </c>
      <c r="H642" s="3">
        <f>VLOOKUP($B642,'HABITATS COMPLEX 10'!$B$127:$I$235,H$1,FALSE)</f>
        <v>0</v>
      </c>
      <c r="I642" s="3">
        <f>VLOOKUP($B642,'HABITATS COMPLEX 10'!$B$127:$I$235,I$1,FALSE)</f>
        <v>0</v>
      </c>
      <c r="J642" s="3">
        <f>VLOOKUP($B642,'HABITATS COMPLEX 10'!$B$127:$I$235,J$1,FALSE)</f>
        <v>0</v>
      </c>
      <c r="K642" s="3">
        <f>VLOOKUP($B642,'HABITATS COMPLEX 10'!$B$127:$I$235,K$1,FALSE)</f>
        <v>0</v>
      </c>
      <c r="L642" s="3" t="str">
        <f>VLOOKUP($B642,'HABITATS COMPLEX 10'!$B$127:$I$235,L$1,FALSE)</f>
        <v/>
      </c>
    </row>
    <row r="643" spans="1:12" ht="15.75" customHeight="1">
      <c r="A643">
        <f t="shared" si="19"/>
        <v>65</v>
      </c>
      <c r="B643" t="str">
        <f>VLOOKUP(A643,ACTIVITIES!$B$2:$C$110,2,FALSE)</f>
        <v>ACTIVITY CATEGORY 7 65</v>
      </c>
      <c r="C643" s="1">
        <v>1</v>
      </c>
      <c r="D643" s="1" t="str">
        <f>VLOOKUP(C643,HABITATS!$F$2:$G$13,2,FALSE)</f>
        <v>Coastal Uplands</v>
      </c>
      <c r="E643" s="1" t="str">
        <f t="shared" si="18"/>
        <v>Coastal UplandsACTIVITY CATEGORY 7 65</v>
      </c>
      <c r="F643" s="3">
        <f>VLOOKUP($B643,'COASTAL UPLANDS'!$B$127:$I$235,F$1,FALSE)</f>
        <v>0</v>
      </c>
      <c r="G643" s="3">
        <f>VLOOKUP($B643,'COASTAL UPLANDS'!$B$127:$I$235,G$1,FALSE)</f>
        <v>0</v>
      </c>
      <c r="H643" s="3">
        <f>VLOOKUP($B643,'COASTAL UPLANDS'!$B$127:$I$235,H$1,FALSE)</f>
        <v>0</v>
      </c>
      <c r="I643" s="3">
        <f>VLOOKUP($B643,'COASTAL UPLANDS'!$B$127:$I$235,I$1,FALSE)</f>
        <v>0</v>
      </c>
      <c r="J643" s="3">
        <f>VLOOKUP($B643,'COASTAL UPLANDS'!$B$127:$I$235,J$1,FALSE)</f>
        <v>0</v>
      </c>
      <c r="K643" s="3">
        <f>VLOOKUP($B643,'COASTAL UPLANDS'!$B$127:$I$235,K$1,FALSE)</f>
        <v>0</v>
      </c>
      <c r="L643" s="3" t="str">
        <f>VLOOKUP($B643,'COASTAL UPLANDS'!$B$127:$I$235,L$1,FALSE)</f>
        <v/>
      </c>
    </row>
    <row r="644" spans="1:12" ht="15.75" customHeight="1">
      <c r="A644">
        <f t="shared" si="19"/>
        <v>65</v>
      </c>
      <c r="B644" t="str">
        <f>VLOOKUP(A644,ACTIVITIES!$B$2:$C$110,2,FALSE)</f>
        <v>ACTIVITY CATEGORY 7 65</v>
      </c>
      <c r="C644" s="1">
        <v>2</v>
      </c>
      <c r="D644" s="1" t="str">
        <f>VLOOKUP(C644,HABITATS!$F$2:$G$13,2,FALSE)</f>
        <v>Beaches &amp; Dunes</v>
      </c>
      <c r="E644" s="1" t="str">
        <f t="shared" si="18"/>
        <v>Beaches &amp; DunesACTIVITY CATEGORY 7 65</v>
      </c>
      <c r="F644" s="3">
        <f>VLOOKUP($B644,'BEACHES &amp; DUNES'!$B$127:$I$235,F$1,FALSE)</f>
        <v>0</v>
      </c>
      <c r="G644" s="3">
        <f>VLOOKUP($B644,'BEACHES &amp; DUNES'!$B$127:$I$235,G$1,FALSE)</f>
        <v>0</v>
      </c>
      <c r="H644" s="3">
        <f>VLOOKUP($B644,'BEACHES &amp; DUNES'!$B$127:$I$235,H$1,FALSE)</f>
        <v>0</v>
      </c>
      <c r="I644" s="3">
        <f>VLOOKUP($B644,'BEACHES &amp; DUNES'!$B$127:$I$235,I$1,FALSE)</f>
        <v>0</v>
      </c>
      <c r="J644" s="3">
        <f>VLOOKUP($B644,'BEACHES &amp; DUNES'!$B$127:$I$235,J$1,FALSE)</f>
        <v>0</v>
      </c>
      <c r="K644" s="3">
        <f>VLOOKUP($B644,'BEACHES &amp; DUNES'!$B$127:$I$235,K$1,FALSE)</f>
        <v>0</v>
      </c>
      <c r="L644" s="3" t="str">
        <f>VLOOKUP($B644,'BEACHES &amp; DUNES'!$B$127:$I$235,L$1,FALSE)</f>
        <v/>
      </c>
    </row>
    <row r="645" spans="1:12" ht="15.75" customHeight="1">
      <c r="A645">
        <f t="shared" si="19"/>
        <v>65</v>
      </c>
      <c r="B645" t="str">
        <f>VLOOKUP(A645,ACTIVITIES!$B$2:$C$110,2,FALSE)</f>
        <v>ACTIVITY CATEGORY 7 65</v>
      </c>
      <c r="C645" s="1">
        <v>3</v>
      </c>
      <c r="D645" s="1" t="str">
        <f>VLOOKUP(C645,HABITATS!$F$2:$G$13,2,FALSE)</f>
        <v>Tidal flats &amp; Rocky Intertidal</v>
      </c>
      <c r="E645" s="1" t="str">
        <f t="shared" si="18"/>
        <v>Tidal flats &amp; Rocky IntertidalACTIVITY CATEGORY 7 65</v>
      </c>
      <c r="F645" s="3">
        <f>VLOOKUP($B645,'TIDAL FLATS &amp; ROCKY INTERTIDAL'!$B$127:$I$235,F$1,FALSE)</f>
        <v>0</v>
      </c>
      <c r="G645" s="3">
        <f>VLOOKUP($B645,'TIDAL FLATS &amp; ROCKY INTERTIDAL'!$B$127:$I$235,G$1,FALSE)</f>
        <v>0</v>
      </c>
      <c r="H645" s="3">
        <f>VLOOKUP($B645,'TIDAL FLATS &amp; ROCKY INTERTIDAL'!$B$127:$I$235,H$1,FALSE)</f>
        <v>0</v>
      </c>
      <c r="I645" s="3">
        <f>VLOOKUP($B645,'TIDAL FLATS &amp; ROCKY INTERTIDAL'!$B$127:$I$235,I$1,FALSE)</f>
        <v>0</v>
      </c>
      <c r="J645" s="3">
        <f>VLOOKUP($B645,'TIDAL FLATS &amp; ROCKY INTERTIDAL'!$B$127:$I$235,J$1,FALSE)</f>
        <v>0</v>
      </c>
      <c r="K645" s="3">
        <f>VLOOKUP($B645,'TIDAL FLATS &amp; ROCKY INTERTIDAL'!$B$127:$I$235,K$1,FALSE)</f>
        <v>0</v>
      </c>
      <c r="L645" s="3" t="str">
        <f>VLOOKUP($B645,'TIDAL FLATS &amp; ROCKY INTERTIDAL'!$B$127:$I$235,L$1,FALSE)</f>
        <v/>
      </c>
    </row>
    <row r="646" spans="1:12" ht="15.75" customHeight="1">
      <c r="A646">
        <f t="shared" si="19"/>
        <v>65</v>
      </c>
      <c r="B646" t="str">
        <f>VLOOKUP(A646,ACTIVITIES!$B$2:$C$110,2,FALSE)</f>
        <v>ACTIVITY CATEGORY 7 65</v>
      </c>
      <c r="C646" s="1">
        <v>4</v>
      </c>
      <c r="D646" s="1" t="str">
        <f>VLOOKUP(C646,HABITATS!$F$2:$G$13,2,FALSE)</f>
        <v>Marshes</v>
      </c>
      <c r="E646" s="1" t="str">
        <f t="shared" si="18"/>
        <v>MarshesACTIVITY CATEGORY 7 65</v>
      </c>
      <c r="F646" s="3">
        <f>VLOOKUP($B646,MARSHES!$B$127:$I$235,F$1,FALSE)</f>
        <v>0</v>
      </c>
      <c r="G646" s="3">
        <f>VLOOKUP($B646,MARSHES!$B$127:$I$235,G$1,FALSE)</f>
        <v>0</v>
      </c>
      <c r="H646" s="3">
        <f>VLOOKUP($B646,MARSHES!$B$127:$I$235,H$1,FALSE)</f>
        <v>0</v>
      </c>
      <c r="I646" s="3">
        <f>VLOOKUP($B646,MARSHES!$B$127:$I$235,I$1,FALSE)</f>
        <v>0</v>
      </c>
      <c r="J646" s="3">
        <f>VLOOKUP($B646,MARSHES!$B$127:$I$235,J$1,FALSE)</f>
        <v>0</v>
      </c>
      <c r="K646" s="3">
        <f>VLOOKUP($B646,MARSHES!$B$127:$I$235,K$1,FALSE)</f>
        <v>0</v>
      </c>
      <c r="L646" s="3" t="str">
        <f>VLOOKUP($B646,MARSHES!$B$127:$I$235,L$1,FALSE)</f>
        <v/>
      </c>
    </row>
    <row r="647" spans="1:12" ht="15.75" customHeight="1">
      <c r="A647">
        <f t="shared" si="19"/>
        <v>65</v>
      </c>
      <c r="B647" t="str">
        <f>VLOOKUP(A647,ACTIVITIES!$B$2:$C$110,2,FALSE)</f>
        <v>ACTIVITY CATEGORY 7 65</v>
      </c>
      <c r="C647" s="1">
        <v>5</v>
      </c>
      <c r="D647" s="1" t="str">
        <f>VLOOKUP(C647,HABITATS!$F$2:$G$13,2,FALSE)</f>
        <v>Submersed Habitats</v>
      </c>
      <c r="E647" s="1" t="str">
        <f t="shared" si="18"/>
        <v>Submersed HabitatsACTIVITY CATEGORY 7 65</v>
      </c>
      <c r="F647" s="3">
        <f>VLOOKUP($B647,'SUBMERSED HABITATS'!$B$127:$I$235,F$1,FALSE)</f>
        <v>0</v>
      </c>
      <c r="G647" s="3">
        <f>VLOOKUP($B647,'SUBMERSED HABITATS'!$B$127:$I$235,G$1,FALSE)</f>
        <v>0</v>
      </c>
      <c r="H647" s="3">
        <f>VLOOKUP($B647,'SUBMERSED HABITATS'!$B$127:$I$235,H$1,FALSE)</f>
        <v>0</v>
      </c>
      <c r="I647" s="3">
        <f>VLOOKUP($B647,'SUBMERSED HABITATS'!$B$127:$I$235,I$1,FALSE)</f>
        <v>0</v>
      </c>
      <c r="J647" s="3">
        <f>VLOOKUP($B647,'SUBMERSED HABITATS'!$B$127:$I$235,J$1,FALSE)</f>
        <v>0</v>
      </c>
      <c r="K647" s="3">
        <f>VLOOKUP($B647,'SUBMERSED HABITATS'!$B$127:$I$235,K$1,FALSE)</f>
        <v>0</v>
      </c>
      <c r="L647" s="3" t="str">
        <f>VLOOKUP($B647,'SUBMERSED HABITATS'!$B$127:$I$235,L$1,FALSE)</f>
        <v/>
      </c>
    </row>
    <row r="648" spans="1:12" ht="15.75" customHeight="1">
      <c r="A648">
        <f t="shared" si="19"/>
        <v>65</v>
      </c>
      <c r="B648" t="str">
        <f>VLOOKUP(A648,ACTIVITIES!$B$2:$C$110,2,FALSE)</f>
        <v>ACTIVITY CATEGORY 7 65</v>
      </c>
      <c r="C648" s="1">
        <v>6</v>
      </c>
      <c r="D648" s="1" t="str">
        <f>VLOOKUP(C648,HABITATS!$F$2:$G$13,2,FALSE)</f>
        <v>HABITATS COMPLEX 6</v>
      </c>
      <c r="E648" s="1" t="str">
        <f t="shared" si="18"/>
        <v>HABITATS COMPLEX 6ACTIVITY CATEGORY 7 65</v>
      </c>
      <c r="F648" s="3">
        <f>VLOOKUP($B648,'HABITATS COMPLEX 6'!$B$127:$I$235,F$1,FALSE)</f>
        <v>0</v>
      </c>
      <c r="G648" s="3">
        <f>VLOOKUP($B648,'HABITATS COMPLEX 6'!$B$127:$I$235,G$1,FALSE)</f>
        <v>0</v>
      </c>
      <c r="H648" s="3">
        <f>VLOOKUP($B648,'HABITATS COMPLEX 6'!$B$127:$I$235,H$1,FALSE)</f>
        <v>0</v>
      </c>
      <c r="I648" s="3">
        <f>VLOOKUP($B648,'HABITATS COMPLEX 6'!$B$127:$I$235,I$1,FALSE)</f>
        <v>0</v>
      </c>
      <c r="J648" s="3">
        <f>VLOOKUP($B648,'HABITATS COMPLEX 6'!$B$127:$I$235,J$1,FALSE)</f>
        <v>0</v>
      </c>
      <c r="K648" s="3">
        <f>VLOOKUP($B648,'HABITATS COMPLEX 6'!$B$127:$I$235,K$1,FALSE)</f>
        <v>0</v>
      </c>
      <c r="L648" s="3" t="str">
        <f>VLOOKUP($B648,'HABITATS COMPLEX 6'!$B$127:$I$235,L$1,FALSE)</f>
        <v/>
      </c>
    </row>
    <row r="649" spans="1:12" ht="15.75" customHeight="1">
      <c r="A649">
        <f t="shared" si="19"/>
        <v>65</v>
      </c>
      <c r="B649" t="str">
        <f>VLOOKUP(A649,ACTIVITIES!$B$2:$C$110,2,FALSE)</f>
        <v>ACTIVITY CATEGORY 7 65</v>
      </c>
      <c r="C649" s="1">
        <v>7</v>
      </c>
      <c r="D649" s="1" t="str">
        <f>VLOOKUP(C649,HABITATS!$F$2:$G$13,2,FALSE)</f>
        <v>HABITATS COMPLEX 7</v>
      </c>
      <c r="E649" s="1" t="str">
        <f t="shared" si="18"/>
        <v>HABITATS COMPLEX 7ACTIVITY CATEGORY 7 65</v>
      </c>
      <c r="F649" s="3">
        <f>VLOOKUP($B649,'HABITATS COMPLEX 7'!$B$127:$I$235,F$1,FALSE)</f>
        <v>0</v>
      </c>
      <c r="G649" s="3">
        <f>VLOOKUP($B649,'HABITATS COMPLEX 7'!$B$127:$I$235,G$1,FALSE)</f>
        <v>0</v>
      </c>
      <c r="H649" s="3">
        <f>VLOOKUP($B649,'HABITATS COMPLEX 7'!$B$127:$I$235,H$1,FALSE)</f>
        <v>0</v>
      </c>
      <c r="I649" s="3">
        <f>VLOOKUP($B649,'HABITATS COMPLEX 7'!$B$127:$I$235,I$1,FALSE)</f>
        <v>0</v>
      </c>
      <c r="J649" s="3">
        <f>VLOOKUP($B649,'HABITATS COMPLEX 7'!$B$127:$I$235,J$1,FALSE)</f>
        <v>0</v>
      </c>
      <c r="K649" s="3">
        <f>VLOOKUP($B649,'HABITATS COMPLEX 7'!$B$127:$I$235,K$1,FALSE)</f>
        <v>0</v>
      </c>
      <c r="L649" s="3" t="str">
        <f>VLOOKUP($B649,'HABITATS COMPLEX 7'!$B$127:$I$235,L$1,FALSE)</f>
        <v/>
      </c>
    </row>
    <row r="650" spans="1:12" ht="15.75" customHeight="1">
      <c r="A650">
        <f t="shared" si="19"/>
        <v>65</v>
      </c>
      <c r="B650" t="str">
        <f>VLOOKUP(A650,ACTIVITIES!$B$2:$C$110,2,FALSE)</f>
        <v>ACTIVITY CATEGORY 7 65</v>
      </c>
      <c r="C650" s="1">
        <v>8</v>
      </c>
      <c r="D650" s="1" t="str">
        <f>VLOOKUP(C650,HABITATS!$F$2:$G$13,2,FALSE)</f>
        <v>HABITATS COMPLEX 8</v>
      </c>
      <c r="E650" s="1" t="str">
        <f t="shared" si="18"/>
        <v>HABITATS COMPLEX 8ACTIVITY CATEGORY 7 65</v>
      </c>
      <c r="F650" s="3">
        <f>VLOOKUP($B650,'HABITATS COMPLEX 8'!$B$127:$I$235,F$1,FALSE)</f>
        <v>0</v>
      </c>
      <c r="G650" s="3">
        <f>VLOOKUP($B650,'HABITATS COMPLEX 8'!$B$127:$I$235,G$1,FALSE)</f>
        <v>0</v>
      </c>
      <c r="H650" s="3">
        <f>VLOOKUP($B650,'HABITATS COMPLEX 8'!$B$127:$I$235,H$1,FALSE)</f>
        <v>0</v>
      </c>
      <c r="I650" s="3">
        <f>VLOOKUP($B650,'HABITATS COMPLEX 8'!$B$127:$I$235,I$1,FALSE)</f>
        <v>0</v>
      </c>
      <c r="J650" s="3">
        <f>VLOOKUP($B650,'HABITATS COMPLEX 8'!$B$127:$I$235,J$1,FALSE)</f>
        <v>0</v>
      </c>
      <c r="K650" s="3">
        <f>VLOOKUP($B650,'HABITATS COMPLEX 8'!$B$127:$I$235,K$1,FALSE)</f>
        <v>0</v>
      </c>
      <c r="L650" s="3" t="str">
        <f>VLOOKUP($B650,'HABITATS COMPLEX 8'!$B$127:$I$235,L$1,FALSE)</f>
        <v/>
      </c>
    </row>
    <row r="651" spans="1:12" ht="15.75" customHeight="1">
      <c r="A651">
        <f t="shared" si="19"/>
        <v>65</v>
      </c>
      <c r="B651" t="str">
        <f>VLOOKUP(A651,ACTIVITIES!$B$2:$C$110,2,FALSE)</f>
        <v>ACTIVITY CATEGORY 7 65</v>
      </c>
      <c r="C651" s="1">
        <v>9</v>
      </c>
      <c r="D651" s="1" t="str">
        <f>VLOOKUP(C651,HABITATS!$F$2:$G$13,2,FALSE)</f>
        <v>HABITATS COMPLEX 9</v>
      </c>
      <c r="E651" s="1" t="str">
        <f t="shared" si="18"/>
        <v>HABITATS COMPLEX 9ACTIVITY CATEGORY 7 65</v>
      </c>
      <c r="F651" s="3">
        <f>VLOOKUP($B651,'HABITATS COMPLEX 9'!$B$127:$I$235,F$1,FALSE)</f>
        <v>0</v>
      </c>
      <c r="G651" s="3">
        <f>VLOOKUP($B651,'HABITATS COMPLEX 9'!$B$127:$I$235,G$1,FALSE)</f>
        <v>0</v>
      </c>
      <c r="H651" s="3">
        <f>VLOOKUP($B651,'HABITATS COMPLEX 9'!$B$127:$I$235,H$1,FALSE)</f>
        <v>0</v>
      </c>
      <c r="I651" s="3">
        <f>VLOOKUP($B651,'HABITATS COMPLEX 9'!$B$127:$I$235,I$1,FALSE)</f>
        <v>0</v>
      </c>
      <c r="J651" s="3">
        <f>VLOOKUP($B651,'HABITATS COMPLEX 9'!$B$127:$I$235,J$1,FALSE)</f>
        <v>0</v>
      </c>
      <c r="K651" s="3">
        <f>VLOOKUP($B651,'HABITATS COMPLEX 9'!$B$127:$I$235,K$1,FALSE)</f>
        <v>0</v>
      </c>
      <c r="L651" s="3" t="str">
        <f>VLOOKUP($B651,'HABITATS COMPLEX 9'!$B$127:$I$235,L$1,FALSE)</f>
        <v/>
      </c>
    </row>
    <row r="652" spans="1:12" ht="15.75" customHeight="1">
      <c r="A652">
        <f t="shared" si="19"/>
        <v>65</v>
      </c>
      <c r="B652" t="str">
        <f>VLOOKUP(A652,ACTIVITIES!$B$2:$C$110,2,FALSE)</f>
        <v>ACTIVITY CATEGORY 7 65</v>
      </c>
      <c r="C652" s="1">
        <v>10</v>
      </c>
      <c r="D652" s="1" t="str">
        <f>VLOOKUP(C652,HABITATS!$F$2:$G$13,2,FALSE)</f>
        <v>HABITATS COMPLEX 10</v>
      </c>
      <c r="E652" s="1" t="str">
        <f t="shared" si="18"/>
        <v>HABITATS COMPLEX 10ACTIVITY CATEGORY 7 65</v>
      </c>
      <c r="F652" s="3">
        <f>VLOOKUP($B652,'HABITATS COMPLEX 10'!$B$127:$I$235,F$1,FALSE)</f>
        <v>0</v>
      </c>
      <c r="G652" s="3">
        <f>VLOOKUP($B652,'HABITATS COMPLEX 10'!$B$127:$I$235,G$1,FALSE)</f>
        <v>0</v>
      </c>
      <c r="H652" s="3">
        <f>VLOOKUP($B652,'HABITATS COMPLEX 10'!$B$127:$I$235,H$1,FALSE)</f>
        <v>0</v>
      </c>
      <c r="I652" s="3">
        <f>VLOOKUP($B652,'HABITATS COMPLEX 10'!$B$127:$I$235,I$1,FALSE)</f>
        <v>0</v>
      </c>
      <c r="J652" s="3">
        <f>VLOOKUP($B652,'HABITATS COMPLEX 10'!$B$127:$I$235,J$1,FALSE)</f>
        <v>0</v>
      </c>
      <c r="K652" s="3">
        <f>VLOOKUP($B652,'HABITATS COMPLEX 10'!$B$127:$I$235,K$1,FALSE)</f>
        <v>0</v>
      </c>
      <c r="L652" s="3" t="str">
        <f>VLOOKUP($B652,'HABITATS COMPLEX 10'!$B$127:$I$235,L$1,FALSE)</f>
        <v/>
      </c>
    </row>
    <row r="653" spans="1:12" ht="15.75" customHeight="1">
      <c r="A653">
        <f t="shared" si="19"/>
        <v>66</v>
      </c>
      <c r="B653" t="str">
        <f>VLOOKUP(A653,ACTIVITIES!$B$2:$C$110,2,FALSE)</f>
        <v>ACTIVITY CATEGORY 7 66</v>
      </c>
      <c r="C653" s="1">
        <v>1</v>
      </c>
      <c r="D653" s="1" t="str">
        <f>VLOOKUP(C653,HABITATS!$F$2:$G$13,2,FALSE)</f>
        <v>Coastal Uplands</v>
      </c>
      <c r="E653" s="1" t="str">
        <f t="shared" si="18"/>
        <v>Coastal UplandsACTIVITY CATEGORY 7 66</v>
      </c>
      <c r="F653" s="3">
        <f>VLOOKUP($B653,'COASTAL UPLANDS'!$B$127:$I$235,F$1,FALSE)</f>
        <v>0</v>
      </c>
      <c r="G653" s="3">
        <f>VLOOKUP($B653,'COASTAL UPLANDS'!$B$127:$I$235,G$1,FALSE)</f>
        <v>0</v>
      </c>
      <c r="H653" s="3">
        <f>VLOOKUP($B653,'COASTAL UPLANDS'!$B$127:$I$235,H$1,FALSE)</f>
        <v>0</v>
      </c>
      <c r="I653" s="3">
        <f>VLOOKUP($B653,'COASTAL UPLANDS'!$B$127:$I$235,I$1,FALSE)</f>
        <v>0</v>
      </c>
      <c r="J653" s="3">
        <f>VLOOKUP($B653,'COASTAL UPLANDS'!$B$127:$I$235,J$1,FALSE)</f>
        <v>0</v>
      </c>
      <c r="K653" s="3">
        <f>VLOOKUP($B653,'COASTAL UPLANDS'!$B$127:$I$235,K$1,FALSE)</f>
        <v>0</v>
      </c>
      <c r="L653" s="3" t="str">
        <f>VLOOKUP($B653,'COASTAL UPLANDS'!$B$127:$I$235,L$1,FALSE)</f>
        <v/>
      </c>
    </row>
    <row r="654" spans="1:12" ht="15.75" customHeight="1">
      <c r="A654">
        <f t="shared" si="19"/>
        <v>66</v>
      </c>
      <c r="B654" t="str">
        <f>VLOOKUP(A654,ACTIVITIES!$B$2:$C$110,2,FALSE)</f>
        <v>ACTIVITY CATEGORY 7 66</v>
      </c>
      <c r="C654" s="1">
        <v>2</v>
      </c>
      <c r="D654" s="1" t="str">
        <f>VLOOKUP(C654,HABITATS!$F$2:$G$13,2,FALSE)</f>
        <v>Beaches &amp; Dunes</v>
      </c>
      <c r="E654" s="1" t="str">
        <f t="shared" si="18"/>
        <v>Beaches &amp; DunesACTIVITY CATEGORY 7 66</v>
      </c>
      <c r="F654" s="3">
        <f>VLOOKUP($B654,'BEACHES &amp; DUNES'!$B$127:$I$235,F$1,FALSE)</f>
        <v>0</v>
      </c>
      <c r="G654" s="3">
        <f>VLOOKUP($B654,'BEACHES &amp; DUNES'!$B$127:$I$235,G$1,FALSE)</f>
        <v>0</v>
      </c>
      <c r="H654" s="3">
        <f>VLOOKUP($B654,'BEACHES &amp; DUNES'!$B$127:$I$235,H$1,FALSE)</f>
        <v>0</v>
      </c>
      <c r="I654" s="3">
        <f>VLOOKUP($B654,'BEACHES &amp; DUNES'!$B$127:$I$235,I$1,FALSE)</f>
        <v>0</v>
      </c>
      <c r="J654" s="3">
        <f>VLOOKUP($B654,'BEACHES &amp; DUNES'!$B$127:$I$235,J$1,FALSE)</f>
        <v>0</v>
      </c>
      <c r="K654" s="3">
        <f>VLOOKUP($B654,'BEACHES &amp; DUNES'!$B$127:$I$235,K$1,FALSE)</f>
        <v>0</v>
      </c>
      <c r="L654" s="3" t="str">
        <f>VLOOKUP($B654,'BEACHES &amp; DUNES'!$B$127:$I$235,L$1,FALSE)</f>
        <v/>
      </c>
    </row>
    <row r="655" spans="1:12" ht="15.75" customHeight="1">
      <c r="A655">
        <f t="shared" si="19"/>
        <v>66</v>
      </c>
      <c r="B655" t="str">
        <f>VLOOKUP(A655,ACTIVITIES!$B$2:$C$110,2,FALSE)</f>
        <v>ACTIVITY CATEGORY 7 66</v>
      </c>
      <c r="C655" s="1">
        <v>3</v>
      </c>
      <c r="D655" s="1" t="str">
        <f>VLOOKUP(C655,HABITATS!$F$2:$G$13,2,FALSE)</f>
        <v>Tidal flats &amp; Rocky Intertidal</v>
      </c>
      <c r="E655" s="1" t="str">
        <f t="shared" si="18"/>
        <v>Tidal flats &amp; Rocky IntertidalACTIVITY CATEGORY 7 66</v>
      </c>
      <c r="F655" s="3">
        <f>VLOOKUP($B655,'TIDAL FLATS &amp; ROCKY INTERTIDAL'!$B$127:$I$235,F$1,FALSE)</f>
        <v>0</v>
      </c>
      <c r="G655" s="3">
        <f>VLOOKUP($B655,'TIDAL FLATS &amp; ROCKY INTERTIDAL'!$B$127:$I$235,G$1,FALSE)</f>
        <v>0</v>
      </c>
      <c r="H655" s="3">
        <f>VLOOKUP($B655,'TIDAL FLATS &amp; ROCKY INTERTIDAL'!$B$127:$I$235,H$1,FALSE)</f>
        <v>0</v>
      </c>
      <c r="I655" s="3">
        <f>VLOOKUP($B655,'TIDAL FLATS &amp; ROCKY INTERTIDAL'!$B$127:$I$235,I$1,FALSE)</f>
        <v>0</v>
      </c>
      <c r="J655" s="3">
        <f>VLOOKUP($B655,'TIDAL FLATS &amp; ROCKY INTERTIDAL'!$B$127:$I$235,J$1,FALSE)</f>
        <v>0</v>
      </c>
      <c r="K655" s="3">
        <f>VLOOKUP($B655,'TIDAL FLATS &amp; ROCKY INTERTIDAL'!$B$127:$I$235,K$1,FALSE)</f>
        <v>0</v>
      </c>
      <c r="L655" s="3" t="str">
        <f>VLOOKUP($B655,'TIDAL FLATS &amp; ROCKY INTERTIDAL'!$B$127:$I$235,L$1,FALSE)</f>
        <v/>
      </c>
    </row>
    <row r="656" spans="1:12" ht="15.75" customHeight="1">
      <c r="A656">
        <f t="shared" si="19"/>
        <v>66</v>
      </c>
      <c r="B656" t="str">
        <f>VLOOKUP(A656,ACTIVITIES!$B$2:$C$110,2,FALSE)</f>
        <v>ACTIVITY CATEGORY 7 66</v>
      </c>
      <c r="C656" s="1">
        <v>4</v>
      </c>
      <c r="D656" s="1" t="str">
        <f>VLOOKUP(C656,HABITATS!$F$2:$G$13,2,FALSE)</f>
        <v>Marshes</v>
      </c>
      <c r="E656" s="1" t="str">
        <f t="shared" si="18"/>
        <v>MarshesACTIVITY CATEGORY 7 66</v>
      </c>
      <c r="F656" s="3">
        <f>VLOOKUP($B656,MARSHES!$B$127:$I$235,F$1,FALSE)</f>
        <v>0</v>
      </c>
      <c r="G656" s="3">
        <f>VLOOKUP($B656,MARSHES!$B$127:$I$235,G$1,FALSE)</f>
        <v>0</v>
      </c>
      <c r="H656" s="3">
        <f>VLOOKUP($B656,MARSHES!$B$127:$I$235,H$1,FALSE)</f>
        <v>0</v>
      </c>
      <c r="I656" s="3">
        <f>VLOOKUP($B656,MARSHES!$B$127:$I$235,I$1,FALSE)</f>
        <v>0</v>
      </c>
      <c r="J656" s="3">
        <f>VLOOKUP($B656,MARSHES!$B$127:$I$235,J$1,FALSE)</f>
        <v>0</v>
      </c>
      <c r="K656" s="3">
        <f>VLOOKUP($B656,MARSHES!$B$127:$I$235,K$1,FALSE)</f>
        <v>0</v>
      </c>
      <c r="L656" s="3" t="str">
        <f>VLOOKUP($B656,MARSHES!$B$127:$I$235,L$1,FALSE)</f>
        <v/>
      </c>
    </row>
    <row r="657" spans="1:12" ht="15.75" customHeight="1">
      <c r="A657">
        <f t="shared" si="19"/>
        <v>66</v>
      </c>
      <c r="B657" t="str">
        <f>VLOOKUP(A657,ACTIVITIES!$B$2:$C$110,2,FALSE)</f>
        <v>ACTIVITY CATEGORY 7 66</v>
      </c>
      <c r="C657" s="1">
        <v>5</v>
      </c>
      <c r="D657" s="1" t="str">
        <f>VLOOKUP(C657,HABITATS!$F$2:$G$13,2,FALSE)</f>
        <v>Submersed Habitats</v>
      </c>
      <c r="E657" s="1" t="str">
        <f t="shared" si="18"/>
        <v>Submersed HabitatsACTIVITY CATEGORY 7 66</v>
      </c>
      <c r="F657" s="3">
        <f>VLOOKUP($B657,'SUBMERSED HABITATS'!$B$127:$I$235,F$1,FALSE)</f>
        <v>0</v>
      </c>
      <c r="G657" s="3">
        <f>VLOOKUP($B657,'SUBMERSED HABITATS'!$B$127:$I$235,G$1,FALSE)</f>
        <v>0</v>
      </c>
      <c r="H657" s="3">
        <f>VLOOKUP($B657,'SUBMERSED HABITATS'!$B$127:$I$235,H$1,FALSE)</f>
        <v>0</v>
      </c>
      <c r="I657" s="3">
        <f>VLOOKUP($B657,'SUBMERSED HABITATS'!$B$127:$I$235,I$1,FALSE)</f>
        <v>0</v>
      </c>
      <c r="J657" s="3">
        <f>VLOOKUP($B657,'SUBMERSED HABITATS'!$B$127:$I$235,J$1,FALSE)</f>
        <v>0</v>
      </c>
      <c r="K657" s="3">
        <f>VLOOKUP($B657,'SUBMERSED HABITATS'!$B$127:$I$235,K$1,FALSE)</f>
        <v>0</v>
      </c>
      <c r="L657" s="3" t="str">
        <f>VLOOKUP($B657,'SUBMERSED HABITATS'!$B$127:$I$235,L$1,FALSE)</f>
        <v/>
      </c>
    </row>
    <row r="658" spans="1:12" ht="15.75" customHeight="1">
      <c r="A658">
        <f t="shared" si="19"/>
        <v>66</v>
      </c>
      <c r="B658" t="str">
        <f>VLOOKUP(A658,ACTIVITIES!$B$2:$C$110,2,FALSE)</f>
        <v>ACTIVITY CATEGORY 7 66</v>
      </c>
      <c r="C658" s="1">
        <v>6</v>
      </c>
      <c r="D658" s="1" t="str">
        <f>VLOOKUP(C658,HABITATS!$F$2:$G$13,2,FALSE)</f>
        <v>HABITATS COMPLEX 6</v>
      </c>
      <c r="E658" s="1" t="str">
        <f t="shared" si="18"/>
        <v>HABITATS COMPLEX 6ACTIVITY CATEGORY 7 66</v>
      </c>
      <c r="F658" s="3">
        <f>VLOOKUP($B658,'HABITATS COMPLEX 6'!$B$127:$I$235,F$1,FALSE)</f>
        <v>0</v>
      </c>
      <c r="G658" s="3">
        <f>VLOOKUP($B658,'HABITATS COMPLEX 6'!$B$127:$I$235,G$1,FALSE)</f>
        <v>0</v>
      </c>
      <c r="H658" s="3">
        <f>VLOOKUP($B658,'HABITATS COMPLEX 6'!$B$127:$I$235,H$1,FALSE)</f>
        <v>0</v>
      </c>
      <c r="I658" s="3">
        <f>VLOOKUP($B658,'HABITATS COMPLEX 6'!$B$127:$I$235,I$1,FALSE)</f>
        <v>0</v>
      </c>
      <c r="J658" s="3">
        <f>VLOOKUP($B658,'HABITATS COMPLEX 6'!$B$127:$I$235,J$1,FALSE)</f>
        <v>0</v>
      </c>
      <c r="K658" s="3">
        <f>VLOOKUP($B658,'HABITATS COMPLEX 6'!$B$127:$I$235,K$1,FALSE)</f>
        <v>0</v>
      </c>
      <c r="L658" s="3" t="str">
        <f>VLOOKUP($B658,'HABITATS COMPLEX 6'!$B$127:$I$235,L$1,FALSE)</f>
        <v/>
      </c>
    </row>
    <row r="659" spans="1:12" ht="15.75" customHeight="1">
      <c r="A659">
        <f t="shared" si="19"/>
        <v>66</v>
      </c>
      <c r="B659" t="str">
        <f>VLOOKUP(A659,ACTIVITIES!$B$2:$C$110,2,FALSE)</f>
        <v>ACTIVITY CATEGORY 7 66</v>
      </c>
      <c r="C659" s="1">
        <v>7</v>
      </c>
      <c r="D659" s="1" t="str">
        <f>VLOOKUP(C659,HABITATS!$F$2:$G$13,2,FALSE)</f>
        <v>HABITATS COMPLEX 7</v>
      </c>
      <c r="E659" s="1" t="str">
        <f t="shared" si="18"/>
        <v>HABITATS COMPLEX 7ACTIVITY CATEGORY 7 66</v>
      </c>
      <c r="F659" s="3">
        <f>VLOOKUP($B659,'HABITATS COMPLEX 7'!$B$127:$I$235,F$1,FALSE)</f>
        <v>0</v>
      </c>
      <c r="G659" s="3">
        <f>VLOOKUP($B659,'HABITATS COMPLEX 7'!$B$127:$I$235,G$1,FALSE)</f>
        <v>0</v>
      </c>
      <c r="H659" s="3">
        <f>VLOOKUP($B659,'HABITATS COMPLEX 7'!$B$127:$I$235,H$1,FALSE)</f>
        <v>0</v>
      </c>
      <c r="I659" s="3">
        <f>VLOOKUP($B659,'HABITATS COMPLEX 7'!$B$127:$I$235,I$1,FALSE)</f>
        <v>0</v>
      </c>
      <c r="J659" s="3">
        <f>VLOOKUP($B659,'HABITATS COMPLEX 7'!$B$127:$I$235,J$1,FALSE)</f>
        <v>0</v>
      </c>
      <c r="K659" s="3">
        <f>VLOOKUP($B659,'HABITATS COMPLEX 7'!$B$127:$I$235,K$1,FALSE)</f>
        <v>0</v>
      </c>
      <c r="L659" s="3" t="str">
        <f>VLOOKUP($B659,'HABITATS COMPLEX 7'!$B$127:$I$235,L$1,FALSE)</f>
        <v/>
      </c>
    </row>
    <row r="660" spans="1:12" ht="15.75" customHeight="1">
      <c r="A660">
        <f t="shared" si="19"/>
        <v>66</v>
      </c>
      <c r="B660" t="str">
        <f>VLOOKUP(A660,ACTIVITIES!$B$2:$C$110,2,FALSE)</f>
        <v>ACTIVITY CATEGORY 7 66</v>
      </c>
      <c r="C660" s="1">
        <v>8</v>
      </c>
      <c r="D660" s="1" t="str">
        <f>VLOOKUP(C660,HABITATS!$F$2:$G$13,2,FALSE)</f>
        <v>HABITATS COMPLEX 8</v>
      </c>
      <c r="E660" s="1" t="str">
        <f t="shared" si="18"/>
        <v>HABITATS COMPLEX 8ACTIVITY CATEGORY 7 66</v>
      </c>
      <c r="F660" s="3">
        <f>VLOOKUP($B660,'HABITATS COMPLEX 8'!$B$127:$I$235,F$1,FALSE)</f>
        <v>0</v>
      </c>
      <c r="G660" s="3">
        <f>VLOOKUP($B660,'HABITATS COMPLEX 8'!$B$127:$I$235,G$1,FALSE)</f>
        <v>0</v>
      </c>
      <c r="H660" s="3">
        <f>VLOOKUP($B660,'HABITATS COMPLEX 8'!$B$127:$I$235,H$1,FALSE)</f>
        <v>0</v>
      </c>
      <c r="I660" s="3">
        <f>VLOOKUP($B660,'HABITATS COMPLEX 8'!$B$127:$I$235,I$1,FALSE)</f>
        <v>0</v>
      </c>
      <c r="J660" s="3">
        <f>VLOOKUP($B660,'HABITATS COMPLEX 8'!$B$127:$I$235,J$1,FALSE)</f>
        <v>0</v>
      </c>
      <c r="K660" s="3">
        <f>VLOOKUP($B660,'HABITATS COMPLEX 8'!$B$127:$I$235,K$1,FALSE)</f>
        <v>0</v>
      </c>
      <c r="L660" s="3" t="str">
        <f>VLOOKUP($B660,'HABITATS COMPLEX 8'!$B$127:$I$235,L$1,FALSE)</f>
        <v/>
      </c>
    </row>
    <row r="661" spans="1:12" ht="15.75" customHeight="1">
      <c r="A661">
        <f t="shared" si="19"/>
        <v>66</v>
      </c>
      <c r="B661" t="str">
        <f>VLOOKUP(A661,ACTIVITIES!$B$2:$C$110,2,FALSE)</f>
        <v>ACTIVITY CATEGORY 7 66</v>
      </c>
      <c r="C661" s="1">
        <v>9</v>
      </c>
      <c r="D661" s="1" t="str">
        <f>VLOOKUP(C661,HABITATS!$F$2:$G$13,2,FALSE)</f>
        <v>HABITATS COMPLEX 9</v>
      </c>
      <c r="E661" s="1" t="str">
        <f t="shared" si="18"/>
        <v>HABITATS COMPLEX 9ACTIVITY CATEGORY 7 66</v>
      </c>
      <c r="F661" s="3">
        <f>VLOOKUP($B661,'HABITATS COMPLEX 9'!$B$127:$I$235,F$1,FALSE)</f>
        <v>0</v>
      </c>
      <c r="G661" s="3">
        <f>VLOOKUP($B661,'HABITATS COMPLEX 9'!$B$127:$I$235,G$1,FALSE)</f>
        <v>0</v>
      </c>
      <c r="H661" s="3">
        <f>VLOOKUP($B661,'HABITATS COMPLEX 9'!$B$127:$I$235,H$1,FALSE)</f>
        <v>0</v>
      </c>
      <c r="I661" s="3">
        <f>VLOOKUP($B661,'HABITATS COMPLEX 9'!$B$127:$I$235,I$1,FALSE)</f>
        <v>0</v>
      </c>
      <c r="J661" s="3">
        <f>VLOOKUP($B661,'HABITATS COMPLEX 9'!$B$127:$I$235,J$1,FALSE)</f>
        <v>0</v>
      </c>
      <c r="K661" s="3">
        <f>VLOOKUP($B661,'HABITATS COMPLEX 9'!$B$127:$I$235,K$1,FALSE)</f>
        <v>0</v>
      </c>
      <c r="L661" s="3" t="str">
        <f>VLOOKUP($B661,'HABITATS COMPLEX 9'!$B$127:$I$235,L$1,FALSE)</f>
        <v/>
      </c>
    </row>
    <row r="662" spans="1:12" ht="15.75" customHeight="1">
      <c r="A662">
        <f t="shared" si="19"/>
        <v>66</v>
      </c>
      <c r="B662" t="str">
        <f>VLOOKUP(A662,ACTIVITIES!$B$2:$C$110,2,FALSE)</f>
        <v>ACTIVITY CATEGORY 7 66</v>
      </c>
      <c r="C662" s="1">
        <v>10</v>
      </c>
      <c r="D662" s="1" t="str">
        <f>VLOOKUP(C662,HABITATS!$F$2:$G$13,2,FALSE)</f>
        <v>HABITATS COMPLEX 10</v>
      </c>
      <c r="E662" s="1" t="str">
        <f t="shared" si="18"/>
        <v>HABITATS COMPLEX 10ACTIVITY CATEGORY 7 66</v>
      </c>
      <c r="F662" s="3">
        <f>VLOOKUP($B662,'HABITATS COMPLEX 10'!$B$127:$I$235,F$1,FALSE)</f>
        <v>0</v>
      </c>
      <c r="G662" s="3">
        <f>VLOOKUP($B662,'HABITATS COMPLEX 10'!$B$127:$I$235,G$1,FALSE)</f>
        <v>0</v>
      </c>
      <c r="H662" s="3">
        <f>VLOOKUP($B662,'HABITATS COMPLEX 10'!$B$127:$I$235,H$1,FALSE)</f>
        <v>0</v>
      </c>
      <c r="I662" s="3">
        <f>VLOOKUP($B662,'HABITATS COMPLEX 10'!$B$127:$I$235,I$1,FALSE)</f>
        <v>0</v>
      </c>
      <c r="J662" s="3">
        <f>VLOOKUP($B662,'HABITATS COMPLEX 10'!$B$127:$I$235,J$1,FALSE)</f>
        <v>0</v>
      </c>
      <c r="K662" s="3">
        <f>VLOOKUP($B662,'HABITATS COMPLEX 10'!$B$127:$I$235,K$1,FALSE)</f>
        <v>0</v>
      </c>
      <c r="L662" s="3" t="str">
        <f>VLOOKUP($B662,'HABITATS COMPLEX 10'!$B$127:$I$235,L$1,FALSE)</f>
        <v/>
      </c>
    </row>
    <row r="663" spans="1:12" ht="15.75" customHeight="1">
      <c r="A663">
        <f t="shared" si="19"/>
        <v>67</v>
      </c>
      <c r="B663" t="str">
        <f>VLOOKUP(A663,ACTIVITIES!$B$2:$C$110,2,FALSE)</f>
        <v>ACTIVITY CATEGORY 7 67</v>
      </c>
      <c r="C663" s="1">
        <v>1</v>
      </c>
      <c r="D663" s="1" t="str">
        <f>VLOOKUP(C663,HABITATS!$F$2:$G$13,2,FALSE)</f>
        <v>Coastal Uplands</v>
      </c>
      <c r="E663" s="1" t="str">
        <f t="shared" si="18"/>
        <v>Coastal UplandsACTIVITY CATEGORY 7 67</v>
      </c>
      <c r="F663" s="3">
        <f>VLOOKUP($B663,'COASTAL UPLANDS'!$B$127:$I$235,F$1,FALSE)</f>
        <v>0</v>
      </c>
      <c r="G663" s="3">
        <f>VLOOKUP($B663,'COASTAL UPLANDS'!$B$127:$I$235,G$1,FALSE)</f>
        <v>0</v>
      </c>
      <c r="H663" s="3">
        <f>VLOOKUP($B663,'COASTAL UPLANDS'!$B$127:$I$235,H$1,FALSE)</f>
        <v>0</v>
      </c>
      <c r="I663" s="3">
        <f>VLOOKUP($B663,'COASTAL UPLANDS'!$B$127:$I$235,I$1,FALSE)</f>
        <v>0</v>
      </c>
      <c r="J663" s="3">
        <f>VLOOKUP($B663,'COASTAL UPLANDS'!$B$127:$I$235,J$1,FALSE)</f>
        <v>0</v>
      </c>
      <c r="K663" s="3">
        <f>VLOOKUP($B663,'COASTAL UPLANDS'!$B$127:$I$235,K$1,FALSE)</f>
        <v>0</v>
      </c>
      <c r="L663" s="3" t="str">
        <f>VLOOKUP($B663,'COASTAL UPLANDS'!$B$127:$I$235,L$1,FALSE)</f>
        <v/>
      </c>
    </row>
    <row r="664" spans="1:12" ht="15.75" customHeight="1">
      <c r="A664">
        <f t="shared" si="19"/>
        <v>67</v>
      </c>
      <c r="B664" t="str">
        <f>VLOOKUP(A664,ACTIVITIES!$B$2:$C$110,2,FALSE)</f>
        <v>ACTIVITY CATEGORY 7 67</v>
      </c>
      <c r="C664" s="1">
        <v>2</v>
      </c>
      <c r="D664" s="1" t="str">
        <f>VLOOKUP(C664,HABITATS!$F$2:$G$13,2,FALSE)</f>
        <v>Beaches &amp; Dunes</v>
      </c>
      <c r="E664" s="1" t="str">
        <f t="shared" si="18"/>
        <v>Beaches &amp; DunesACTIVITY CATEGORY 7 67</v>
      </c>
      <c r="F664" s="3">
        <f>VLOOKUP($B664,'BEACHES &amp; DUNES'!$B$127:$I$235,F$1,FALSE)</f>
        <v>0</v>
      </c>
      <c r="G664" s="3">
        <f>VLOOKUP($B664,'BEACHES &amp; DUNES'!$B$127:$I$235,G$1,FALSE)</f>
        <v>0</v>
      </c>
      <c r="H664" s="3">
        <f>VLOOKUP($B664,'BEACHES &amp; DUNES'!$B$127:$I$235,H$1,FALSE)</f>
        <v>0</v>
      </c>
      <c r="I664" s="3">
        <f>VLOOKUP($B664,'BEACHES &amp; DUNES'!$B$127:$I$235,I$1,FALSE)</f>
        <v>0</v>
      </c>
      <c r="J664" s="3">
        <f>VLOOKUP($B664,'BEACHES &amp; DUNES'!$B$127:$I$235,J$1,FALSE)</f>
        <v>0</v>
      </c>
      <c r="K664" s="3">
        <f>VLOOKUP($B664,'BEACHES &amp; DUNES'!$B$127:$I$235,K$1,FALSE)</f>
        <v>0</v>
      </c>
      <c r="L664" s="3" t="str">
        <f>VLOOKUP($B664,'BEACHES &amp; DUNES'!$B$127:$I$235,L$1,FALSE)</f>
        <v/>
      </c>
    </row>
    <row r="665" spans="1:12" ht="15.75" customHeight="1">
      <c r="A665">
        <f t="shared" si="19"/>
        <v>67</v>
      </c>
      <c r="B665" t="str">
        <f>VLOOKUP(A665,ACTIVITIES!$B$2:$C$110,2,FALSE)</f>
        <v>ACTIVITY CATEGORY 7 67</v>
      </c>
      <c r="C665" s="1">
        <v>3</v>
      </c>
      <c r="D665" s="1" t="str">
        <f>VLOOKUP(C665,HABITATS!$F$2:$G$13,2,FALSE)</f>
        <v>Tidal flats &amp; Rocky Intertidal</v>
      </c>
      <c r="E665" s="1" t="str">
        <f t="shared" si="18"/>
        <v>Tidal flats &amp; Rocky IntertidalACTIVITY CATEGORY 7 67</v>
      </c>
      <c r="F665" s="3">
        <f>VLOOKUP($B665,'TIDAL FLATS &amp; ROCKY INTERTIDAL'!$B$127:$I$235,F$1,FALSE)</f>
        <v>0</v>
      </c>
      <c r="G665" s="3">
        <f>VLOOKUP($B665,'TIDAL FLATS &amp; ROCKY INTERTIDAL'!$B$127:$I$235,G$1,FALSE)</f>
        <v>0</v>
      </c>
      <c r="H665" s="3">
        <f>VLOOKUP($B665,'TIDAL FLATS &amp; ROCKY INTERTIDAL'!$B$127:$I$235,H$1,FALSE)</f>
        <v>0</v>
      </c>
      <c r="I665" s="3">
        <f>VLOOKUP($B665,'TIDAL FLATS &amp; ROCKY INTERTIDAL'!$B$127:$I$235,I$1,FALSE)</f>
        <v>0</v>
      </c>
      <c r="J665" s="3">
        <f>VLOOKUP($B665,'TIDAL FLATS &amp; ROCKY INTERTIDAL'!$B$127:$I$235,J$1,FALSE)</f>
        <v>0</v>
      </c>
      <c r="K665" s="3">
        <f>VLOOKUP($B665,'TIDAL FLATS &amp; ROCKY INTERTIDAL'!$B$127:$I$235,K$1,FALSE)</f>
        <v>0</v>
      </c>
      <c r="L665" s="3" t="str">
        <f>VLOOKUP($B665,'TIDAL FLATS &amp; ROCKY INTERTIDAL'!$B$127:$I$235,L$1,FALSE)</f>
        <v/>
      </c>
    </row>
    <row r="666" spans="1:12" ht="15.75" customHeight="1">
      <c r="A666">
        <f t="shared" si="19"/>
        <v>67</v>
      </c>
      <c r="B666" t="str">
        <f>VLOOKUP(A666,ACTIVITIES!$B$2:$C$110,2,FALSE)</f>
        <v>ACTIVITY CATEGORY 7 67</v>
      </c>
      <c r="C666" s="1">
        <v>4</v>
      </c>
      <c r="D666" s="1" t="str">
        <f>VLOOKUP(C666,HABITATS!$F$2:$G$13,2,FALSE)</f>
        <v>Marshes</v>
      </c>
      <c r="E666" s="1" t="str">
        <f t="shared" si="18"/>
        <v>MarshesACTIVITY CATEGORY 7 67</v>
      </c>
      <c r="F666" s="3">
        <f>VLOOKUP($B666,MARSHES!$B$127:$I$235,F$1,FALSE)</f>
        <v>0</v>
      </c>
      <c r="G666" s="3">
        <f>VLOOKUP($B666,MARSHES!$B$127:$I$235,G$1,FALSE)</f>
        <v>0</v>
      </c>
      <c r="H666" s="3">
        <f>VLOOKUP($B666,MARSHES!$B$127:$I$235,H$1,FALSE)</f>
        <v>0</v>
      </c>
      <c r="I666" s="3">
        <f>VLOOKUP($B666,MARSHES!$B$127:$I$235,I$1,FALSE)</f>
        <v>0</v>
      </c>
      <c r="J666" s="3">
        <f>VLOOKUP($B666,MARSHES!$B$127:$I$235,J$1,FALSE)</f>
        <v>0</v>
      </c>
      <c r="K666" s="3">
        <f>VLOOKUP($B666,MARSHES!$B$127:$I$235,K$1,FALSE)</f>
        <v>0</v>
      </c>
      <c r="L666" s="3" t="str">
        <f>VLOOKUP($B666,MARSHES!$B$127:$I$235,L$1,FALSE)</f>
        <v/>
      </c>
    </row>
    <row r="667" spans="1:12" ht="15.75" customHeight="1">
      <c r="A667">
        <f t="shared" si="19"/>
        <v>67</v>
      </c>
      <c r="B667" t="str">
        <f>VLOOKUP(A667,ACTIVITIES!$B$2:$C$110,2,FALSE)</f>
        <v>ACTIVITY CATEGORY 7 67</v>
      </c>
      <c r="C667" s="1">
        <v>5</v>
      </c>
      <c r="D667" s="1" t="str">
        <f>VLOOKUP(C667,HABITATS!$F$2:$G$13,2,FALSE)</f>
        <v>Submersed Habitats</v>
      </c>
      <c r="E667" s="1" t="str">
        <f t="shared" si="18"/>
        <v>Submersed HabitatsACTIVITY CATEGORY 7 67</v>
      </c>
      <c r="F667" s="3">
        <f>VLOOKUP($B667,'SUBMERSED HABITATS'!$B$127:$I$235,F$1,FALSE)</f>
        <v>0</v>
      </c>
      <c r="G667" s="3">
        <f>VLOOKUP($B667,'SUBMERSED HABITATS'!$B$127:$I$235,G$1,FALSE)</f>
        <v>0</v>
      </c>
      <c r="H667" s="3">
        <f>VLOOKUP($B667,'SUBMERSED HABITATS'!$B$127:$I$235,H$1,FALSE)</f>
        <v>0</v>
      </c>
      <c r="I667" s="3">
        <f>VLOOKUP($B667,'SUBMERSED HABITATS'!$B$127:$I$235,I$1,FALSE)</f>
        <v>0</v>
      </c>
      <c r="J667" s="3">
        <f>VLOOKUP($B667,'SUBMERSED HABITATS'!$B$127:$I$235,J$1,FALSE)</f>
        <v>0</v>
      </c>
      <c r="K667" s="3">
        <f>VLOOKUP($B667,'SUBMERSED HABITATS'!$B$127:$I$235,K$1,FALSE)</f>
        <v>0</v>
      </c>
      <c r="L667" s="3" t="str">
        <f>VLOOKUP($B667,'SUBMERSED HABITATS'!$B$127:$I$235,L$1,FALSE)</f>
        <v/>
      </c>
    </row>
    <row r="668" spans="1:12" ht="15.75" customHeight="1">
      <c r="A668">
        <f t="shared" si="19"/>
        <v>67</v>
      </c>
      <c r="B668" t="str">
        <f>VLOOKUP(A668,ACTIVITIES!$B$2:$C$110,2,FALSE)</f>
        <v>ACTIVITY CATEGORY 7 67</v>
      </c>
      <c r="C668" s="1">
        <v>6</v>
      </c>
      <c r="D668" s="1" t="str">
        <f>VLOOKUP(C668,HABITATS!$F$2:$G$13,2,FALSE)</f>
        <v>HABITATS COMPLEX 6</v>
      </c>
      <c r="E668" s="1" t="str">
        <f t="shared" si="18"/>
        <v>HABITATS COMPLEX 6ACTIVITY CATEGORY 7 67</v>
      </c>
      <c r="F668" s="3">
        <f>VLOOKUP($B668,'HABITATS COMPLEX 6'!$B$127:$I$235,F$1,FALSE)</f>
        <v>0</v>
      </c>
      <c r="G668" s="3">
        <f>VLOOKUP($B668,'HABITATS COMPLEX 6'!$B$127:$I$235,G$1,FALSE)</f>
        <v>0</v>
      </c>
      <c r="H668" s="3">
        <f>VLOOKUP($B668,'HABITATS COMPLEX 6'!$B$127:$I$235,H$1,FALSE)</f>
        <v>0</v>
      </c>
      <c r="I668" s="3">
        <f>VLOOKUP($B668,'HABITATS COMPLEX 6'!$B$127:$I$235,I$1,FALSE)</f>
        <v>0</v>
      </c>
      <c r="J668" s="3">
        <f>VLOOKUP($B668,'HABITATS COMPLEX 6'!$B$127:$I$235,J$1,FALSE)</f>
        <v>0</v>
      </c>
      <c r="K668" s="3">
        <f>VLOOKUP($B668,'HABITATS COMPLEX 6'!$B$127:$I$235,K$1,FALSE)</f>
        <v>0</v>
      </c>
      <c r="L668" s="3" t="str">
        <f>VLOOKUP($B668,'HABITATS COMPLEX 6'!$B$127:$I$235,L$1,FALSE)</f>
        <v/>
      </c>
    </row>
    <row r="669" spans="1:12" ht="15.75" customHeight="1">
      <c r="A669">
        <f t="shared" si="19"/>
        <v>67</v>
      </c>
      <c r="B669" t="str">
        <f>VLOOKUP(A669,ACTIVITIES!$B$2:$C$110,2,FALSE)</f>
        <v>ACTIVITY CATEGORY 7 67</v>
      </c>
      <c r="C669" s="1">
        <v>7</v>
      </c>
      <c r="D669" s="1" t="str">
        <f>VLOOKUP(C669,HABITATS!$F$2:$G$13,2,FALSE)</f>
        <v>HABITATS COMPLEX 7</v>
      </c>
      <c r="E669" s="1" t="str">
        <f t="shared" si="18"/>
        <v>HABITATS COMPLEX 7ACTIVITY CATEGORY 7 67</v>
      </c>
      <c r="F669" s="3">
        <f>VLOOKUP($B669,'HABITATS COMPLEX 7'!$B$127:$I$235,F$1,FALSE)</f>
        <v>0</v>
      </c>
      <c r="G669" s="3">
        <f>VLOOKUP($B669,'HABITATS COMPLEX 7'!$B$127:$I$235,G$1,FALSE)</f>
        <v>0</v>
      </c>
      <c r="H669" s="3">
        <f>VLOOKUP($B669,'HABITATS COMPLEX 7'!$B$127:$I$235,H$1,FALSE)</f>
        <v>0</v>
      </c>
      <c r="I669" s="3">
        <f>VLOOKUP($B669,'HABITATS COMPLEX 7'!$B$127:$I$235,I$1,FALSE)</f>
        <v>0</v>
      </c>
      <c r="J669" s="3">
        <f>VLOOKUP($B669,'HABITATS COMPLEX 7'!$B$127:$I$235,J$1,FALSE)</f>
        <v>0</v>
      </c>
      <c r="K669" s="3">
        <f>VLOOKUP($B669,'HABITATS COMPLEX 7'!$B$127:$I$235,K$1,FALSE)</f>
        <v>0</v>
      </c>
      <c r="L669" s="3" t="str">
        <f>VLOOKUP($B669,'HABITATS COMPLEX 7'!$B$127:$I$235,L$1,FALSE)</f>
        <v/>
      </c>
    </row>
    <row r="670" spans="1:12" ht="15.75" customHeight="1">
      <c r="A670">
        <f t="shared" si="19"/>
        <v>67</v>
      </c>
      <c r="B670" t="str">
        <f>VLOOKUP(A670,ACTIVITIES!$B$2:$C$110,2,FALSE)</f>
        <v>ACTIVITY CATEGORY 7 67</v>
      </c>
      <c r="C670" s="1">
        <v>8</v>
      </c>
      <c r="D670" s="1" t="str">
        <f>VLOOKUP(C670,HABITATS!$F$2:$G$13,2,FALSE)</f>
        <v>HABITATS COMPLEX 8</v>
      </c>
      <c r="E670" s="1" t="str">
        <f t="shared" si="18"/>
        <v>HABITATS COMPLEX 8ACTIVITY CATEGORY 7 67</v>
      </c>
      <c r="F670" s="3">
        <f>VLOOKUP($B670,'HABITATS COMPLEX 8'!$B$127:$I$235,F$1,FALSE)</f>
        <v>0</v>
      </c>
      <c r="G670" s="3">
        <f>VLOOKUP($B670,'HABITATS COMPLEX 8'!$B$127:$I$235,G$1,FALSE)</f>
        <v>0</v>
      </c>
      <c r="H670" s="3">
        <f>VLOOKUP($B670,'HABITATS COMPLEX 8'!$B$127:$I$235,H$1,FALSE)</f>
        <v>0</v>
      </c>
      <c r="I670" s="3">
        <f>VLOOKUP($B670,'HABITATS COMPLEX 8'!$B$127:$I$235,I$1,FALSE)</f>
        <v>0</v>
      </c>
      <c r="J670" s="3">
        <f>VLOOKUP($B670,'HABITATS COMPLEX 8'!$B$127:$I$235,J$1,FALSE)</f>
        <v>0</v>
      </c>
      <c r="K670" s="3">
        <f>VLOOKUP($B670,'HABITATS COMPLEX 8'!$B$127:$I$235,K$1,FALSE)</f>
        <v>0</v>
      </c>
      <c r="L670" s="3" t="str">
        <f>VLOOKUP($B670,'HABITATS COMPLEX 8'!$B$127:$I$235,L$1,FALSE)</f>
        <v/>
      </c>
    </row>
    <row r="671" spans="1:12" ht="15.75" customHeight="1">
      <c r="A671">
        <f t="shared" si="19"/>
        <v>67</v>
      </c>
      <c r="B671" t="str">
        <f>VLOOKUP(A671,ACTIVITIES!$B$2:$C$110,2,FALSE)</f>
        <v>ACTIVITY CATEGORY 7 67</v>
      </c>
      <c r="C671" s="1">
        <v>9</v>
      </c>
      <c r="D671" s="1" t="str">
        <f>VLOOKUP(C671,HABITATS!$F$2:$G$13,2,FALSE)</f>
        <v>HABITATS COMPLEX 9</v>
      </c>
      <c r="E671" s="1" t="str">
        <f t="shared" si="18"/>
        <v>HABITATS COMPLEX 9ACTIVITY CATEGORY 7 67</v>
      </c>
      <c r="F671" s="3">
        <f>VLOOKUP($B671,'HABITATS COMPLEX 9'!$B$127:$I$235,F$1,FALSE)</f>
        <v>0</v>
      </c>
      <c r="G671" s="3">
        <f>VLOOKUP($B671,'HABITATS COMPLEX 9'!$B$127:$I$235,G$1,FALSE)</f>
        <v>0</v>
      </c>
      <c r="H671" s="3">
        <f>VLOOKUP($B671,'HABITATS COMPLEX 9'!$B$127:$I$235,H$1,FALSE)</f>
        <v>0</v>
      </c>
      <c r="I671" s="3">
        <f>VLOOKUP($B671,'HABITATS COMPLEX 9'!$B$127:$I$235,I$1,FALSE)</f>
        <v>0</v>
      </c>
      <c r="J671" s="3">
        <f>VLOOKUP($B671,'HABITATS COMPLEX 9'!$B$127:$I$235,J$1,FALSE)</f>
        <v>0</v>
      </c>
      <c r="K671" s="3">
        <f>VLOOKUP($B671,'HABITATS COMPLEX 9'!$B$127:$I$235,K$1,FALSE)</f>
        <v>0</v>
      </c>
      <c r="L671" s="3" t="str">
        <f>VLOOKUP($B671,'HABITATS COMPLEX 9'!$B$127:$I$235,L$1,FALSE)</f>
        <v/>
      </c>
    </row>
    <row r="672" spans="1:12" ht="15.75" customHeight="1">
      <c r="A672">
        <f t="shared" si="19"/>
        <v>67</v>
      </c>
      <c r="B672" t="str">
        <f>VLOOKUP(A672,ACTIVITIES!$B$2:$C$110,2,FALSE)</f>
        <v>ACTIVITY CATEGORY 7 67</v>
      </c>
      <c r="C672" s="1">
        <v>10</v>
      </c>
      <c r="D672" s="1" t="str">
        <f>VLOOKUP(C672,HABITATS!$F$2:$G$13,2,FALSE)</f>
        <v>HABITATS COMPLEX 10</v>
      </c>
      <c r="E672" s="1" t="str">
        <f t="shared" si="18"/>
        <v>HABITATS COMPLEX 10ACTIVITY CATEGORY 7 67</v>
      </c>
      <c r="F672" s="3">
        <f>VLOOKUP($B672,'HABITATS COMPLEX 10'!$B$127:$I$235,F$1,FALSE)</f>
        <v>0</v>
      </c>
      <c r="G672" s="3">
        <f>VLOOKUP($B672,'HABITATS COMPLEX 10'!$B$127:$I$235,G$1,FALSE)</f>
        <v>0</v>
      </c>
      <c r="H672" s="3">
        <f>VLOOKUP($B672,'HABITATS COMPLEX 10'!$B$127:$I$235,H$1,FALSE)</f>
        <v>0</v>
      </c>
      <c r="I672" s="3">
        <f>VLOOKUP($B672,'HABITATS COMPLEX 10'!$B$127:$I$235,I$1,FALSE)</f>
        <v>0</v>
      </c>
      <c r="J672" s="3">
        <f>VLOOKUP($B672,'HABITATS COMPLEX 10'!$B$127:$I$235,J$1,FALSE)</f>
        <v>0</v>
      </c>
      <c r="K672" s="3">
        <f>VLOOKUP($B672,'HABITATS COMPLEX 10'!$B$127:$I$235,K$1,FALSE)</f>
        <v>0</v>
      </c>
      <c r="L672" s="3" t="str">
        <f>VLOOKUP($B672,'HABITATS COMPLEX 10'!$B$127:$I$235,L$1,FALSE)</f>
        <v/>
      </c>
    </row>
    <row r="673" spans="1:12" ht="15.75" customHeight="1">
      <c r="A673">
        <f t="shared" si="19"/>
        <v>68</v>
      </c>
      <c r="B673" t="str">
        <f>VLOOKUP(A673,ACTIVITIES!$B$2:$C$110,2,FALSE)</f>
        <v>ACTIVITY CATEGORY 7 68</v>
      </c>
      <c r="C673" s="1">
        <v>1</v>
      </c>
      <c r="D673" s="1" t="str">
        <f>VLOOKUP(C673,HABITATS!$F$2:$G$13,2,FALSE)</f>
        <v>Coastal Uplands</v>
      </c>
      <c r="E673" s="1" t="str">
        <f t="shared" si="18"/>
        <v>Coastal UplandsACTIVITY CATEGORY 7 68</v>
      </c>
      <c r="F673" s="3">
        <f>VLOOKUP($B673,'COASTAL UPLANDS'!$B$127:$I$235,F$1,FALSE)</f>
        <v>0</v>
      </c>
      <c r="G673" s="3">
        <f>VLOOKUP($B673,'COASTAL UPLANDS'!$B$127:$I$235,G$1,FALSE)</f>
        <v>0</v>
      </c>
      <c r="H673" s="3">
        <f>VLOOKUP($B673,'COASTAL UPLANDS'!$B$127:$I$235,H$1,FALSE)</f>
        <v>0</v>
      </c>
      <c r="I673" s="3">
        <f>VLOOKUP($B673,'COASTAL UPLANDS'!$B$127:$I$235,I$1,FALSE)</f>
        <v>0</v>
      </c>
      <c r="J673" s="3">
        <f>VLOOKUP($B673,'COASTAL UPLANDS'!$B$127:$I$235,J$1,FALSE)</f>
        <v>0</v>
      </c>
      <c r="K673" s="3">
        <f>VLOOKUP($B673,'COASTAL UPLANDS'!$B$127:$I$235,K$1,FALSE)</f>
        <v>0</v>
      </c>
      <c r="L673" s="3" t="str">
        <f>VLOOKUP($B673,'COASTAL UPLANDS'!$B$127:$I$235,L$1,FALSE)</f>
        <v/>
      </c>
    </row>
    <row r="674" spans="1:12" ht="15.75" customHeight="1">
      <c r="A674">
        <f t="shared" si="19"/>
        <v>68</v>
      </c>
      <c r="B674" t="str">
        <f>VLOOKUP(A674,ACTIVITIES!$B$2:$C$110,2,FALSE)</f>
        <v>ACTIVITY CATEGORY 7 68</v>
      </c>
      <c r="C674" s="1">
        <v>2</v>
      </c>
      <c r="D674" s="1" t="str">
        <f>VLOOKUP(C674,HABITATS!$F$2:$G$13,2,FALSE)</f>
        <v>Beaches &amp; Dunes</v>
      </c>
      <c r="E674" s="1" t="str">
        <f t="shared" si="18"/>
        <v>Beaches &amp; DunesACTIVITY CATEGORY 7 68</v>
      </c>
      <c r="F674" s="3">
        <f>VLOOKUP($B674,'BEACHES &amp; DUNES'!$B$127:$I$235,F$1,FALSE)</f>
        <v>0</v>
      </c>
      <c r="G674" s="3">
        <f>VLOOKUP($B674,'BEACHES &amp; DUNES'!$B$127:$I$235,G$1,FALSE)</f>
        <v>0</v>
      </c>
      <c r="H674" s="3">
        <f>VLOOKUP($B674,'BEACHES &amp; DUNES'!$B$127:$I$235,H$1,FALSE)</f>
        <v>0</v>
      </c>
      <c r="I674" s="3">
        <f>VLOOKUP($B674,'BEACHES &amp; DUNES'!$B$127:$I$235,I$1,FALSE)</f>
        <v>0</v>
      </c>
      <c r="J674" s="3">
        <f>VLOOKUP($B674,'BEACHES &amp; DUNES'!$B$127:$I$235,J$1,FALSE)</f>
        <v>0</v>
      </c>
      <c r="K674" s="3">
        <f>VLOOKUP($B674,'BEACHES &amp; DUNES'!$B$127:$I$235,K$1,FALSE)</f>
        <v>0</v>
      </c>
      <c r="L674" s="3" t="str">
        <f>VLOOKUP($B674,'BEACHES &amp; DUNES'!$B$127:$I$235,L$1,FALSE)</f>
        <v/>
      </c>
    </row>
    <row r="675" spans="1:12" ht="15.75" customHeight="1">
      <c r="A675">
        <f t="shared" si="19"/>
        <v>68</v>
      </c>
      <c r="B675" t="str">
        <f>VLOOKUP(A675,ACTIVITIES!$B$2:$C$110,2,FALSE)</f>
        <v>ACTIVITY CATEGORY 7 68</v>
      </c>
      <c r="C675" s="1">
        <v>3</v>
      </c>
      <c r="D675" s="1" t="str">
        <f>VLOOKUP(C675,HABITATS!$F$2:$G$13,2,FALSE)</f>
        <v>Tidal flats &amp; Rocky Intertidal</v>
      </c>
      <c r="E675" s="1" t="str">
        <f t="shared" si="18"/>
        <v>Tidal flats &amp; Rocky IntertidalACTIVITY CATEGORY 7 68</v>
      </c>
      <c r="F675" s="3">
        <f>VLOOKUP($B675,'TIDAL FLATS &amp; ROCKY INTERTIDAL'!$B$127:$I$235,F$1,FALSE)</f>
        <v>0</v>
      </c>
      <c r="G675" s="3">
        <f>VLOOKUP($B675,'TIDAL FLATS &amp; ROCKY INTERTIDAL'!$B$127:$I$235,G$1,FALSE)</f>
        <v>0</v>
      </c>
      <c r="H675" s="3">
        <f>VLOOKUP($B675,'TIDAL FLATS &amp; ROCKY INTERTIDAL'!$B$127:$I$235,H$1,FALSE)</f>
        <v>0</v>
      </c>
      <c r="I675" s="3">
        <f>VLOOKUP($B675,'TIDAL FLATS &amp; ROCKY INTERTIDAL'!$B$127:$I$235,I$1,FALSE)</f>
        <v>0</v>
      </c>
      <c r="J675" s="3">
        <f>VLOOKUP($B675,'TIDAL FLATS &amp; ROCKY INTERTIDAL'!$B$127:$I$235,J$1,FALSE)</f>
        <v>0</v>
      </c>
      <c r="K675" s="3">
        <f>VLOOKUP($B675,'TIDAL FLATS &amp; ROCKY INTERTIDAL'!$B$127:$I$235,K$1,FALSE)</f>
        <v>0</v>
      </c>
      <c r="L675" s="3" t="str">
        <f>VLOOKUP($B675,'TIDAL FLATS &amp; ROCKY INTERTIDAL'!$B$127:$I$235,L$1,FALSE)</f>
        <v/>
      </c>
    </row>
    <row r="676" spans="1:12" ht="15.75" customHeight="1">
      <c r="A676">
        <f t="shared" si="19"/>
        <v>68</v>
      </c>
      <c r="B676" t="str">
        <f>VLOOKUP(A676,ACTIVITIES!$B$2:$C$110,2,FALSE)</f>
        <v>ACTIVITY CATEGORY 7 68</v>
      </c>
      <c r="C676" s="1">
        <v>4</v>
      </c>
      <c r="D676" s="1" t="str">
        <f>VLOOKUP(C676,HABITATS!$F$2:$G$13,2,FALSE)</f>
        <v>Marshes</v>
      </c>
      <c r="E676" s="1" t="str">
        <f t="shared" si="18"/>
        <v>MarshesACTIVITY CATEGORY 7 68</v>
      </c>
      <c r="F676" s="3">
        <f>VLOOKUP($B676,MARSHES!$B$127:$I$235,F$1,FALSE)</f>
        <v>0</v>
      </c>
      <c r="G676" s="3">
        <f>VLOOKUP($B676,MARSHES!$B$127:$I$235,G$1,FALSE)</f>
        <v>0</v>
      </c>
      <c r="H676" s="3">
        <f>VLOOKUP($B676,MARSHES!$B$127:$I$235,H$1,FALSE)</f>
        <v>0</v>
      </c>
      <c r="I676" s="3">
        <f>VLOOKUP($B676,MARSHES!$B$127:$I$235,I$1,FALSE)</f>
        <v>0</v>
      </c>
      <c r="J676" s="3">
        <f>VLOOKUP($B676,MARSHES!$B$127:$I$235,J$1,FALSE)</f>
        <v>0</v>
      </c>
      <c r="K676" s="3">
        <f>VLOOKUP($B676,MARSHES!$B$127:$I$235,K$1,FALSE)</f>
        <v>0</v>
      </c>
      <c r="L676" s="3" t="str">
        <f>VLOOKUP($B676,MARSHES!$B$127:$I$235,L$1,FALSE)</f>
        <v/>
      </c>
    </row>
    <row r="677" spans="1:12" ht="15.75" customHeight="1">
      <c r="A677">
        <f t="shared" si="19"/>
        <v>68</v>
      </c>
      <c r="B677" t="str">
        <f>VLOOKUP(A677,ACTIVITIES!$B$2:$C$110,2,FALSE)</f>
        <v>ACTIVITY CATEGORY 7 68</v>
      </c>
      <c r="C677" s="1">
        <v>5</v>
      </c>
      <c r="D677" s="1" t="str">
        <f>VLOOKUP(C677,HABITATS!$F$2:$G$13,2,FALSE)</f>
        <v>Submersed Habitats</v>
      </c>
      <c r="E677" s="1" t="str">
        <f t="shared" si="18"/>
        <v>Submersed HabitatsACTIVITY CATEGORY 7 68</v>
      </c>
      <c r="F677" s="3">
        <f>VLOOKUP($B677,'SUBMERSED HABITATS'!$B$127:$I$235,F$1,FALSE)</f>
        <v>0</v>
      </c>
      <c r="G677" s="3">
        <f>VLOOKUP($B677,'SUBMERSED HABITATS'!$B$127:$I$235,G$1,FALSE)</f>
        <v>0</v>
      </c>
      <c r="H677" s="3">
        <f>VLOOKUP($B677,'SUBMERSED HABITATS'!$B$127:$I$235,H$1,FALSE)</f>
        <v>0</v>
      </c>
      <c r="I677" s="3">
        <f>VLOOKUP($B677,'SUBMERSED HABITATS'!$B$127:$I$235,I$1,FALSE)</f>
        <v>0</v>
      </c>
      <c r="J677" s="3">
        <f>VLOOKUP($B677,'SUBMERSED HABITATS'!$B$127:$I$235,J$1,FALSE)</f>
        <v>0</v>
      </c>
      <c r="K677" s="3">
        <f>VLOOKUP($B677,'SUBMERSED HABITATS'!$B$127:$I$235,K$1,FALSE)</f>
        <v>0</v>
      </c>
      <c r="L677" s="3" t="str">
        <f>VLOOKUP($B677,'SUBMERSED HABITATS'!$B$127:$I$235,L$1,FALSE)</f>
        <v/>
      </c>
    </row>
    <row r="678" spans="1:12" ht="15.75" customHeight="1">
      <c r="A678">
        <f t="shared" si="19"/>
        <v>68</v>
      </c>
      <c r="B678" t="str">
        <f>VLOOKUP(A678,ACTIVITIES!$B$2:$C$110,2,FALSE)</f>
        <v>ACTIVITY CATEGORY 7 68</v>
      </c>
      <c r="C678" s="1">
        <v>6</v>
      </c>
      <c r="D678" s="1" t="str">
        <f>VLOOKUP(C678,HABITATS!$F$2:$G$13,2,FALSE)</f>
        <v>HABITATS COMPLEX 6</v>
      </c>
      <c r="E678" s="1" t="str">
        <f t="shared" si="18"/>
        <v>HABITATS COMPLEX 6ACTIVITY CATEGORY 7 68</v>
      </c>
      <c r="F678" s="3">
        <f>VLOOKUP($B678,'HABITATS COMPLEX 6'!$B$127:$I$235,F$1,FALSE)</f>
        <v>0</v>
      </c>
      <c r="G678" s="3">
        <f>VLOOKUP($B678,'HABITATS COMPLEX 6'!$B$127:$I$235,G$1,FALSE)</f>
        <v>0</v>
      </c>
      <c r="H678" s="3">
        <f>VLOOKUP($B678,'HABITATS COMPLEX 6'!$B$127:$I$235,H$1,FALSE)</f>
        <v>0</v>
      </c>
      <c r="I678" s="3">
        <f>VLOOKUP($B678,'HABITATS COMPLEX 6'!$B$127:$I$235,I$1,FALSE)</f>
        <v>0</v>
      </c>
      <c r="J678" s="3">
        <f>VLOOKUP($B678,'HABITATS COMPLEX 6'!$B$127:$I$235,J$1,FALSE)</f>
        <v>0</v>
      </c>
      <c r="K678" s="3">
        <f>VLOOKUP($B678,'HABITATS COMPLEX 6'!$B$127:$I$235,K$1,FALSE)</f>
        <v>0</v>
      </c>
      <c r="L678" s="3" t="str">
        <f>VLOOKUP($B678,'HABITATS COMPLEX 6'!$B$127:$I$235,L$1,FALSE)</f>
        <v/>
      </c>
    </row>
    <row r="679" spans="1:12" ht="15.75" customHeight="1">
      <c r="A679">
        <f t="shared" si="19"/>
        <v>68</v>
      </c>
      <c r="B679" t="str">
        <f>VLOOKUP(A679,ACTIVITIES!$B$2:$C$110,2,FALSE)</f>
        <v>ACTIVITY CATEGORY 7 68</v>
      </c>
      <c r="C679" s="1">
        <v>7</v>
      </c>
      <c r="D679" s="1" t="str">
        <f>VLOOKUP(C679,HABITATS!$F$2:$G$13,2,FALSE)</f>
        <v>HABITATS COMPLEX 7</v>
      </c>
      <c r="E679" s="1" t="str">
        <f t="shared" si="18"/>
        <v>HABITATS COMPLEX 7ACTIVITY CATEGORY 7 68</v>
      </c>
      <c r="F679" s="3">
        <f>VLOOKUP($B679,'HABITATS COMPLEX 7'!$B$127:$I$235,F$1,FALSE)</f>
        <v>0</v>
      </c>
      <c r="G679" s="3">
        <f>VLOOKUP($B679,'HABITATS COMPLEX 7'!$B$127:$I$235,G$1,FALSE)</f>
        <v>0</v>
      </c>
      <c r="H679" s="3">
        <f>VLOOKUP($B679,'HABITATS COMPLEX 7'!$B$127:$I$235,H$1,FALSE)</f>
        <v>0</v>
      </c>
      <c r="I679" s="3">
        <f>VLOOKUP($B679,'HABITATS COMPLEX 7'!$B$127:$I$235,I$1,FALSE)</f>
        <v>0</v>
      </c>
      <c r="J679" s="3">
        <f>VLOOKUP($B679,'HABITATS COMPLEX 7'!$B$127:$I$235,J$1,FALSE)</f>
        <v>0</v>
      </c>
      <c r="K679" s="3">
        <f>VLOOKUP($B679,'HABITATS COMPLEX 7'!$B$127:$I$235,K$1,FALSE)</f>
        <v>0</v>
      </c>
      <c r="L679" s="3" t="str">
        <f>VLOOKUP($B679,'HABITATS COMPLEX 7'!$B$127:$I$235,L$1,FALSE)</f>
        <v/>
      </c>
    </row>
    <row r="680" spans="1:12" ht="15.75" customHeight="1">
      <c r="A680">
        <f t="shared" si="19"/>
        <v>68</v>
      </c>
      <c r="B680" t="str">
        <f>VLOOKUP(A680,ACTIVITIES!$B$2:$C$110,2,FALSE)</f>
        <v>ACTIVITY CATEGORY 7 68</v>
      </c>
      <c r="C680" s="1">
        <v>8</v>
      </c>
      <c r="D680" s="1" t="str">
        <f>VLOOKUP(C680,HABITATS!$F$2:$G$13,2,FALSE)</f>
        <v>HABITATS COMPLEX 8</v>
      </c>
      <c r="E680" s="1" t="str">
        <f t="shared" si="18"/>
        <v>HABITATS COMPLEX 8ACTIVITY CATEGORY 7 68</v>
      </c>
      <c r="F680" s="3">
        <f>VLOOKUP($B680,'HABITATS COMPLEX 8'!$B$127:$I$235,F$1,FALSE)</f>
        <v>0</v>
      </c>
      <c r="G680" s="3">
        <f>VLOOKUP($B680,'HABITATS COMPLEX 8'!$B$127:$I$235,G$1,FALSE)</f>
        <v>0</v>
      </c>
      <c r="H680" s="3">
        <f>VLOOKUP($B680,'HABITATS COMPLEX 8'!$B$127:$I$235,H$1,FALSE)</f>
        <v>0</v>
      </c>
      <c r="I680" s="3">
        <f>VLOOKUP($B680,'HABITATS COMPLEX 8'!$B$127:$I$235,I$1,FALSE)</f>
        <v>0</v>
      </c>
      <c r="J680" s="3">
        <f>VLOOKUP($B680,'HABITATS COMPLEX 8'!$B$127:$I$235,J$1,FALSE)</f>
        <v>0</v>
      </c>
      <c r="K680" s="3">
        <f>VLOOKUP($B680,'HABITATS COMPLEX 8'!$B$127:$I$235,K$1,FALSE)</f>
        <v>0</v>
      </c>
      <c r="L680" s="3" t="str">
        <f>VLOOKUP($B680,'HABITATS COMPLEX 8'!$B$127:$I$235,L$1,FALSE)</f>
        <v/>
      </c>
    </row>
    <row r="681" spans="1:12" ht="15.75" customHeight="1">
      <c r="A681">
        <f t="shared" si="19"/>
        <v>68</v>
      </c>
      <c r="B681" t="str">
        <f>VLOOKUP(A681,ACTIVITIES!$B$2:$C$110,2,FALSE)</f>
        <v>ACTIVITY CATEGORY 7 68</v>
      </c>
      <c r="C681" s="1">
        <v>9</v>
      </c>
      <c r="D681" s="1" t="str">
        <f>VLOOKUP(C681,HABITATS!$F$2:$G$13,2,FALSE)</f>
        <v>HABITATS COMPLEX 9</v>
      </c>
      <c r="E681" s="1" t="str">
        <f t="shared" si="18"/>
        <v>HABITATS COMPLEX 9ACTIVITY CATEGORY 7 68</v>
      </c>
      <c r="F681" s="3">
        <f>VLOOKUP($B681,'HABITATS COMPLEX 9'!$B$127:$I$235,F$1,FALSE)</f>
        <v>0</v>
      </c>
      <c r="G681" s="3">
        <f>VLOOKUP($B681,'HABITATS COMPLEX 9'!$B$127:$I$235,G$1,FALSE)</f>
        <v>0</v>
      </c>
      <c r="H681" s="3">
        <f>VLOOKUP($B681,'HABITATS COMPLEX 9'!$B$127:$I$235,H$1,FALSE)</f>
        <v>0</v>
      </c>
      <c r="I681" s="3">
        <f>VLOOKUP($B681,'HABITATS COMPLEX 9'!$B$127:$I$235,I$1,FALSE)</f>
        <v>0</v>
      </c>
      <c r="J681" s="3">
        <f>VLOOKUP($B681,'HABITATS COMPLEX 9'!$B$127:$I$235,J$1,FALSE)</f>
        <v>0</v>
      </c>
      <c r="K681" s="3">
        <f>VLOOKUP($B681,'HABITATS COMPLEX 9'!$B$127:$I$235,K$1,FALSE)</f>
        <v>0</v>
      </c>
      <c r="L681" s="3" t="str">
        <f>VLOOKUP($B681,'HABITATS COMPLEX 9'!$B$127:$I$235,L$1,FALSE)</f>
        <v/>
      </c>
    </row>
    <row r="682" spans="1:12" ht="15.75" customHeight="1">
      <c r="A682">
        <f t="shared" si="19"/>
        <v>68</v>
      </c>
      <c r="B682" t="str">
        <f>VLOOKUP(A682,ACTIVITIES!$B$2:$C$110,2,FALSE)</f>
        <v>ACTIVITY CATEGORY 7 68</v>
      </c>
      <c r="C682" s="1">
        <v>10</v>
      </c>
      <c r="D682" s="1" t="str">
        <f>VLOOKUP(C682,HABITATS!$F$2:$G$13,2,FALSE)</f>
        <v>HABITATS COMPLEX 10</v>
      </c>
      <c r="E682" s="1" t="str">
        <f t="shared" si="18"/>
        <v>HABITATS COMPLEX 10ACTIVITY CATEGORY 7 68</v>
      </c>
      <c r="F682" s="3">
        <f>VLOOKUP($B682,'HABITATS COMPLEX 10'!$B$127:$I$235,F$1,FALSE)</f>
        <v>0</v>
      </c>
      <c r="G682" s="3">
        <f>VLOOKUP($B682,'HABITATS COMPLEX 10'!$B$127:$I$235,G$1,FALSE)</f>
        <v>0</v>
      </c>
      <c r="H682" s="3">
        <f>VLOOKUP($B682,'HABITATS COMPLEX 10'!$B$127:$I$235,H$1,FALSE)</f>
        <v>0</v>
      </c>
      <c r="I682" s="3">
        <f>VLOOKUP($B682,'HABITATS COMPLEX 10'!$B$127:$I$235,I$1,FALSE)</f>
        <v>0</v>
      </c>
      <c r="J682" s="3">
        <f>VLOOKUP($B682,'HABITATS COMPLEX 10'!$B$127:$I$235,J$1,FALSE)</f>
        <v>0</v>
      </c>
      <c r="K682" s="3">
        <f>VLOOKUP($B682,'HABITATS COMPLEX 10'!$B$127:$I$235,K$1,FALSE)</f>
        <v>0</v>
      </c>
      <c r="L682" s="3" t="str">
        <f>VLOOKUP($B682,'HABITATS COMPLEX 10'!$B$127:$I$235,L$1,FALSE)</f>
        <v/>
      </c>
    </row>
    <row r="683" spans="1:12" ht="15.75" customHeight="1">
      <c r="A683">
        <f t="shared" si="19"/>
        <v>69</v>
      </c>
      <c r="B683" t="str">
        <f>VLOOKUP(A683,ACTIVITIES!$B$2:$C$110,2,FALSE)</f>
        <v>ACTIVITY CATEGORY 7 69</v>
      </c>
      <c r="C683" s="1">
        <v>1</v>
      </c>
      <c r="D683" s="1" t="str">
        <f>VLOOKUP(C683,HABITATS!$F$2:$G$13,2,FALSE)</f>
        <v>Coastal Uplands</v>
      </c>
      <c r="E683" s="1" t="str">
        <f t="shared" si="18"/>
        <v>Coastal UplandsACTIVITY CATEGORY 7 69</v>
      </c>
      <c r="F683" s="3">
        <f>VLOOKUP($B683,'COASTAL UPLANDS'!$B$127:$I$235,F$1,FALSE)</f>
        <v>0</v>
      </c>
      <c r="G683" s="3">
        <f>VLOOKUP($B683,'COASTAL UPLANDS'!$B$127:$I$235,G$1,FALSE)</f>
        <v>0</v>
      </c>
      <c r="H683" s="3">
        <f>VLOOKUP($B683,'COASTAL UPLANDS'!$B$127:$I$235,H$1,FALSE)</f>
        <v>0</v>
      </c>
      <c r="I683" s="3">
        <f>VLOOKUP($B683,'COASTAL UPLANDS'!$B$127:$I$235,I$1,FALSE)</f>
        <v>0</v>
      </c>
      <c r="J683" s="3">
        <f>VLOOKUP($B683,'COASTAL UPLANDS'!$B$127:$I$235,J$1,FALSE)</f>
        <v>0</v>
      </c>
      <c r="K683" s="3">
        <f>VLOOKUP($B683,'COASTAL UPLANDS'!$B$127:$I$235,K$1,FALSE)</f>
        <v>0</v>
      </c>
      <c r="L683" s="3" t="str">
        <f>VLOOKUP($B683,'COASTAL UPLANDS'!$B$127:$I$235,L$1,FALSE)</f>
        <v/>
      </c>
    </row>
    <row r="684" spans="1:12" ht="15.75" customHeight="1">
      <c r="A684">
        <f t="shared" si="19"/>
        <v>69</v>
      </c>
      <c r="B684" t="str">
        <f>VLOOKUP(A684,ACTIVITIES!$B$2:$C$110,2,FALSE)</f>
        <v>ACTIVITY CATEGORY 7 69</v>
      </c>
      <c r="C684" s="1">
        <v>2</v>
      </c>
      <c r="D684" s="1" t="str">
        <f>VLOOKUP(C684,HABITATS!$F$2:$G$13,2,FALSE)</f>
        <v>Beaches &amp; Dunes</v>
      </c>
      <c r="E684" s="1" t="str">
        <f t="shared" si="18"/>
        <v>Beaches &amp; DunesACTIVITY CATEGORY 7 69</v>
      </c>
      <c r="F684" s="3">
        <f>VLOOKUP($B684,'BEACHES &amp; DUNES'!$B$127:$I$235,F$1,FALSE)</f>
        <v>0</v>
      </c>
      <c r="G684" s="3">
        <f>VLOOKUP($B684,'BEACHES &amp; DUNES'!$B$127:$I$235,G$1,FALSE)</f>
        <v>0</v>
      </c>
      <c r="H684" s="3">
        <f>VLOOKUP($B684,'BEACHES &amp; DUNES'!$B$127:$I$235,H$1,FALSE)</f>
        <v>0</v>
      </c>
      <c r="I684" s="3">
        <f>VLOOKUP($B684,'BEACHES &amp; DUNES'!$B$127:$I$235,I$1,FALSE)</f>
        <v>0</v>
      </c>
      <c r="J684" s="3">
        <f>VLOOKUP($B684,'BEACHES &amp; DUNES'!$B$127:$I$235,J$1,FALSE)</f>
        <v>0</v>
      </c>
      <c r="K684" s="3">
        <f>VLOOKUP($B684,'BEACHES &amp; DUNES'!$B$127:$I$235,K$1,FALSE)</f>
        <v>0</v>
      </c>
      <c r="L684" s="3" t="str">
        <f>VLOOKUP($B684,'BEACHES &amp; DUNES'!$B$127:$I$235,L$1,FALSE)</f>
        <v/>
      </c>
    </row>
    <row r="685" spans="1:12" ht="15.75" customHeight="1">
      <c r="A685">
        <f t="shared" si="19"/>
        <v>69</v>
      </c>
      <c r="B685" t="str">
        <f>VLOOKUP(A685,ACTIVITIES!$B$2:$C$110,2,FALSE)</f>
        <v>ACTIVITY CATEGORY 7 69</v>
      </c>
      <c r="C685" s="1">
        <v>3</v>
      </c>
      <c r="D685" s="1" t="str">
        <f>VLOOKUP(C685,HABITATS!$F$2:$G$13,2,FALSE)</f>
        <v>Tidal flats &amp; Rocky Intertidal</v>
      </c>
      <c r="E685" s="1" t="str">
        <f t="shared" si="18"/>
        <v>Tidal flats &amp; Rocky IntertidalACTIVITY CATEGORY 7 69</v>
      </c>
      <c r="F685" s="3">
        <f>VLOOKUP($B685,'TIDAL FLATS &amp; ROCKY INTERTIDAL'!$B$127:$I$235,F$1,FALSE)</f>
        <v>0</v>
      </c>
      <c r="G685" s="3">
        <f>VLOOKUP($B685,'TIDAL FLATS &amp; ROCKY INTERTIDAL'!$B$127:$I$235,G$1,FALSE)</f>
        <v>0</v>
      </c>
      <c r="H685" s="3">
        <f>VLOOKUP($B685,'TIDAL FLATS &amp; ROCKY INTERTIDAL'!$B$127:$I$235,H$1,FALSE)</f>
        <v>0</v>
      </c>
      <c r="I685" s="3">
        <f>VLOOKUP($B685,'TIDAL FLATS &amp; ROCKY INTERTIDAL'!$B$127:$I$235,I$1,FALSE)</f>
        <v>0</v>
      </c>
      <c r="J685" s="3">
        <f>VLOOKUP($B685,'TIDAL FLATS &amp; ROCKY INTERTIDAL'!$B$127:$I$235,J$1,FALSE)</f>
        <v>0</v>
      </c>
      <c r="K685" s="3">
        <f>VLOOKUP($B685,'TIDAL FLATS &amp; ROCKY INTERTIDAL'!$B$127:$I$235,K$1,FALSE)</f>
        <v>0</v>
      </c>
      <c r="L685" s="3" t="str">
        <f>VLOOKUP($B685,'TIDAL FLATS &amp; ROCKY INTERTIDAL'!$B$127:$I$235,L$1,FALSE)</f>
        <v/>
      </c>
    </row>
    <row r="686" spans="1:12" ht="15.75" customHeight="1">
      <c r="A686">
        <f t="shared" si="19"/>
        <v>69</v>
      </c>
      <c r="B686" t="str">
        <f>VLOOKUP(A686,ACTIVITIES!$B$2:$C$110,2,FALSE)</f>
        <v>ACTIVITY CATEGORY 7 69</v>
      </c>
      <c r="C686" s="1">
        <v>4</v>
      </c>
      <c r="D686" s="1" t="str">
        <f>VLOOKUP(C686,HABITATS!$F$2:$G$13,2,FALSE)</f>
        <v>Marshes</v>
      </c>
      <c r="E686" s="1" t="str">
        <f t="shared" si="18"/>
        <v>MarshesACTIVITY CATEGORY 7 69</v>
      </c>
      <c r="F686" s="3">
        <f>VLOOKUP($B686,MARSHES!$B$127:$I$235,F$1,FALSE)</f>
        <v>0</v>
      </c>
      <c r="G686" s="3">
        <f>VLOOKUP($B686,MARSHES!$B$127:$I$235,G$1,FALSE)</f>
        <v>0</v>
      </c>
      <c r="H686" s="3">
        <f>VLOOKUP($B686,MARSHES!$B$127:$I$235,H$1,FALSE)</f>
        <v>0</v>
      </c>
      <c r="I686" s="3">
        <f>VLOOKUP($B686,MARSHES!$B$127:$I$235,I$1,FALSE)</f>
        <v>0</v>
      </c>
      <c r="J686" s="3">
        <f>VLOOKUP($B686,MARSHES!$B$127:$I$235,J$1,FALSE)</f>
        <v>0</v>
      </c>
      <c r="K686" s="3">
        <f>VLOOKUP($B686,MARSHES!$B$127:$I$235,K$1,FALSE)</f>
        <v>0</v>
      </c>
      <c r="L686" s="3" t="str">
        <f>VLOOKUP($B686,MARSHES!$B$127:$I$235,L$1,FALSE)</f>
        <v/>
      </c>
    </row>
    <row r="687" spans="1:12" ht="15.75" customHeight="1">
      <c r="A687">
        <f t="shared" si="19"/>
        <v>69</v>
      </c>
      <c r="B687" t="str">
        <f>VLOOKUP(A687,ACTIVITIES!$B$2:$C$110,2,FALSE)</f>
        <v>ACTIVITY CATEGORY 7 69</v>
      </c>
      <c r="C687" s="1">
        <v>5</v>
      </c>
      <c r="D687" s="1" t="str">
        <f>VLOOKUP(C687,HABITATS!$F$2:$G$13,2,FALSE)</f>
        <v>Submersed Habitats</v>
      </c>
      <c r="E687" s="1" t="str">
        <f t="shared" si="18"/>
        <v>Submersed HabitatsACTIVITY CATEGORY 7 69</v>
      </c>
      <c r="F687" s="3">
        <f>VLOOKUP($B687,'SUBMERSED HABITATS'!$B$127:$I$235,F$1,FALSE)</f>
        <v>0</v>
      </c>
      <c r="G687" s="3">
        <f>VLOOKUP($B687,'SUBMERSED HABITATS'!$B$127:$I$235,G$1,FALSE)</f>
        <v>0</v>
      </c>
      <c r="H687" s="3">
        <f>VLOOKUP($B687,'SUBMERSED HABITATS'!$B$127:$I$235,H$1,FALSE)</f>
        <v>0</v>
      </c>
      <c r="I687" s="3">
        <f>VLOOKUP($B687,'SUBMERSED HABITATS'!$B$127:$I$235,I$1,FALSE)</f>
        <v>0</v>
      </c>
      <c r="J687" s="3">
        <f>VLOOKUP($B687,'SUBMERSED HABITATS'!$B$127:$I$235,J$1,FALSE)</f>
        <v>0</v>
      </c>
      <c r="K687" s="3">
        <f>VLOOKUP($B687,'SUBMERSED HABITATS'!$B$127:$I$235,K$1,FALSE)</f>
        <v>0</v>
      </c>
      <c r="L687" s="3" t="str">
        <f>VLOOKUP($B687,'SUBMERSED HABITATS'!$B$127:$I$235,L$1,FALSE)</f>
        <v/>
      </c>
    </row>
    <row r="688" spans="1:12" ht="15.75" customHeight="1">
      <c r="A688">
        <f t="shared" si="19"/>
        <v>69</v>
      </c>
      <c r="B688" t="str">
        <f>VLOOKUP(A688,ACTIVITIES!$B$2:$C$110,2,FALSE)</f>
        <v>ACTIVITY CATEGORY 7 69</v>
      </c>
      <c r="C688" s="1">
        <v>6</v>
      </c>
      <c r="D688" s="1" t="str">
        <f>VLOOKUP(C688,HABITATS!$F$2:$G$13,2,FALSE)</f>
        <v>HABITATS COMPLEX 6</v>
      </c>
      <c r="E688" s="1" t="str">
        <f t="shared" si="18"/>
        <v>HABITATS COMPLEX 6ACTIVITY CATEGORY 7 69</v>
      </c>
      <c r="F688" s="3">
        <f>VLOOKUP($B688,'HABITATS COMPLEX 6'!$B$127:$I$235,F$1,FALSE)</f>
        <v>0</v>
      </c>
      <c r="G688" s="3">
        <f>VLOOKUP($B688,'HABITATS COMPLEX 6'!$B$127:$I$235,G$1,FALSE)</f>
        <v>0</v>
      </c>
      <c r="H688" s="3">
        <f>VLOOKUP($B688,'HABITATS COMPLEX 6'!$B$127:$I$235,H$1,FALSE)</f>
        <v>0</v>
      </c>
      <c r="I688" s="3">
        <f>VLOOKUP($B688,'HABITATS COMPLEX 6'!$B$127:$I$235,I$1,FALSE)</f>
        <v>0</v>
      </c>
      <c r="J688" s="3">
        <f>VLOOKUP($B688,'HABITATS COMPLEX 6'!$B$127:$I$235,J$1,FALSE)</f>
        <v>0</v>
      </c>
      <c r="K688" s="3">
        <f>VLOOKUP($B688,'HABITATS COMPLEX 6'!$B$127:$I$235,K$1,FALSE)</f>
        <v>0</v>
      </c>
      <c r="L688" s="3" t="str">
        <f>VLOOKUP($B688,'HABITATS COMPLEX 6'!$B$127:$I$235,L$1,FALSE)</f>
        <v/>
      </c>
    </row>
    <row r="689" spans="1:12" ht="15.75" customHeight="1">
      <c r="A689">
        <f t="shared" si="19"/>
        <v>69</v>
      </c>
      <c r="B689" t="str">
        <f>VLOOKUP(A689,ACTIVITIES!$B$2:$C$110,2,FALSE)</f>
        <v>ACTIVITY CATEGORY 7 69</v>
      </c>
      <c r="C689" s="1">
        <v>7</v>
      </c>
      <c r="D689" s="1" t="str">
        <f>VLOOKUP(C689,HABITATS!$F$2:$G$13,2,FALSE)</f>
        <v>HABITATS COMPLEX 7</v>
      </c>
      <c r="E689" s="1" t="str">
        <f t="shared" si="18"/>
        <v>HABITATS COMPLEX 7ACTIVITY CATEGORY 7 69</v>
      </c>
      <c r="F689" s="3">
        <f>VLOOKUP($B689,'HABITATS COMPLEX 7'!$B$127:$I$235,F$1,FALSE)</f>
        <v>0</v>
      </c>
      <c r="G689" s="3">
        <f>VLOOKUP($B689,'HABITATS COMPLEX 7'!$B$127:$I$235,G$1,FALSE)</f>
        <v>0</v>
      </c>
      <c r="H689" s="3">
        <f>VLOOKUP($B689,'HABITATS COMPLEX 7'!$B$127:$I$235,H$1,FALSE)</f>
        <v>0</v>
      </c>
      <c r="I689" s="3">
        <f>VLOOKUP($B689,'HABITATS COMPLEX 7'!$B$127:$I$235,I$1,FALSE)</f>
        <v>0</v>
      </c>
      <c r="J689" s="3">
        <f>VLOOKUP($B689,'HABITATS COMPLEX 7'!$B$127:$I$235,J$1,FALSE)</f>
        <v>0</v>
      </c>
      <c r="K689" s="3">
        <f>VLOOKUP($B689,'HABITATS COMPLEX 7'!$B$127:$I$235,K$1,FALSE)</f>
        <v>0</v>
      </c>
      <c r="L689" s="3" t="str">
        <f>VLOOKUP($B689,'HABITATS COMPLEX 7'!$B$127:$I$235,L$1,FALSE)</f>
        <v/>
      </c>
    </row>
    <row r="690" spans="1:12" ht="15.75" customHeight="1">
      <c r="A690">
        <f t="shared" si="19"/>
        <v>69</v>
      </c>
      <c r="B690" t="str">
        <f>VLOOKUP(A690,ACTIVITIES!$B$2:$C$110,2,FALSE)</f>
        <v>ACTIVITY CATEGORY 7 69</v>
      </c>
      <c r="C690" s="1">
        <v>8</v>
      </c>
      <c r="D690" s="1" t="str">
        <f>VLOOKUP(C690,HABITATS!$F$2:$G$13,2,FALSE)</f>
        <v>HABITATS COMPLEX 8</v>
      </c>
      <c r="E690" s="1" t="str">
        <f t="shared" si="18"/>
        <v>HABITATS COMPLEX 8ACTIVITY CATEGORY 7 69</v>
      </c>
      <c r="F690" s="3">
        <f>VLOOKUP($B690,'HABITATS COMPLEX 8'!$B$127:$I$235,F$1,FALSE)</f>
        <v>0</v>
      </c>
      <c r="G690" s="3">
        <f>VLOOKUP($B690,'HABITATS COMPLEX 8'!$B$127:$I$235,G$1,FALSE)</f>
        <v>0</v>
      </c>
      <c r="H690" s="3">
        <f>VLOOKUP($B690,'HABITATS COMPLEX 8'!$B$127:$I$235,H$1,FALSE)</f>
        <v>0</v>
      </c>
      <c r="I690" s="3">
        <f>VLOOKUP($B690,'HABITATS COMPLEX 8'!$B$127:$I$235,I$1,FALSE)</f>
        <v>0</v>
      </c>
      <c r="J690" s="3">
        <f>VLOOKUP($B690,'HABITATS COMPLEX 8'!$B$127:$I$235,J$1,FALSE)</f>
        <v>0</v>
      </c>
      <c r="K690" s="3">
        <f>VLOOKUP($B690,'HABITATS COMPLEX 8'!$B$127:$I$235,K$1,FALSE)</f>
        <v>0</v>
      </c>
      <c r="L690" s="3" t="str">
        <f>VLOOKUP($B690,'HABITATS COMPLEX 8'!$B$127:$I$235,L$1,FALSE)</f>
        <v/>
      </c>
    </row>
    <row r="691" spans="1:12" ht="15.75" customHeight="1">
      <c r="A691">
        <f t="shared" si="19"/>
        <v>69</v>
      </c>
      <c r="B691" t="str">
        <f>VLOOKUP(A691,ACTIVITIES!$B$2:$C$110,2,FALSE)</f>
        <v>ACTIVITY CATEGORY 7 69</v>
      </c>
      <c r="C691" s="1">
        <v>9</v>
      </c>
      <c r="D691" s="1" t="str">
        <f>VLOOKUP(C691,HABITATS!$F$2:$G$13,2,FALSE)</f>
        <v>HABITATS COMPLEX 9</v>
      </c>
      <c r="E691" s="1" t="str">
        <f t="shared" si="18"/>
        <v>HABITATS COMPLEX 9ACTIVITY CATEGORY 7 69</v>
      </c>
      <c r="F691" s="3">
        <f>VLOOKUP($B691,'HABITATS COMPLEX 9'!$B$127:$I$235,F$1,FALSE)</f>
        <v>0</v>
      </c>
      <c r="G691" s="3">
        <f>VLOOKUP($B691,'HABITATS COMPLEX 9'!$B$127:$I$235,G$1,FALSE)</f>
        <v>0</v>
      </c>
      <c r="H691" s="3">
        <f>VLOOKUP($B691,'HABITATS COMPLEX 9'!$B$127:$I$235,H$1,FALSE)</f>
        <v>0</v>
      </c>
      <c r="I691" s="3">
        <f>VLOOKUP($B691,'HABITATS COMPLEX 9'!$B$127:$I$235,I$1,FALSE)</f>
        <v>0</v>
      </c>
      <c r="J691" s="3">
        <f>VLOOKUP($B691,'HABITATS COMPLEX 9'!$B$127:$I$235,J$1,FALSE)</f>
        <v>0</v>
      </c>
      <c r="K691" s="3">
        <f>VLOOKUP($B691,'HABITATS COMPLEX 9'!$B$127:$I$235,K$1,FALSE)</f>
        <v>0</v>
      </c>
      <c r="L691" s="3" t="str">
        <f>VLOOKUP($B691,'HABITATS COMPLEX 9'!$B$127:$I$235,L$1,FALSE)</f>
        <v/>
      </c>
    </row>
    <row r="692" spans="1:12" ht="15.75" customHeight="1">
      <c r="A692">
        <f t="shared" si="19"/>
        <v>69</v>
      </c>
      <c r="B692" t="str">
        <f>VLOOKUP(A692,ACTIVITIES!$B$2:$C$110,2,FALSE)</f>
        <v>ACTIVITY CATEGORY 7 69</v>
      </c>
      <c r="C692" s="1">
        <v>10</v>
      </c>
      <c r="D692" s="1" t="str">
        <f>VLOOKUP(C692,HABITATS!$F$2:$G$13,2,FALSE)</f>
        <v>HABITATS COMPLEX 10</v>
      </c>
      <c r="E692" s="1" t="str">
        <f t="shared" si="18"/>
        <v>HABITATS COMPLEX 10ACTIVITY CATEGORY 7 69</v>
      </c>
      <c r="F692" s="3">
        <f>VLOOKUP($B692,'HABITATS COMPLEX 10'!$B$127:$I$235,F$1,FALSE)</f>
        <v>0</v>
      </c>
      <c r="G692" s="3">
        <f>VLOOKUP($B692,'HABITATS COMPLEX 10'!$B$127:$I$235,G$1,FALSE)</f>
        <v>0</v>
      </c>
      <c r="H692" s="3">
        <f>VLOOKUP($B692,'HABITATS COMPLEX 10'!$B$127:$I$235,H$1,FALSE)</f>
        <v>0</v>
      </c>
      <c r="I692" s="3">
        <f>VLOOKUP($B692,'HABITATS COMPLEX 10'!$B$127:$I$235,I$1,FALSE)</f>
        <v>0</v>
      </c>
      <c r="J692" s="3">
        <f>VLOOKUP($B692,'HABITATS COMPLEX 10'!$B$127:$I$235,J$1,FALSE)</f>
        <v>0</v>
      </c>
      <c r="K692" s="3">
        <f>VLOOKUP($B692,'HABITATS COMPLEX 10'!$B$127:$I$235,K$1,FALSE)</f>
        <v>0</v>
      </c>
      <c r="L692" s="3" t="str">
        <f>VLOOKUP($B692,'HABITATS COMPLEX 10'!$B$127:$I$235,L$1,FALSE)</f>
        <v/>
      </c>
    </row>
    <row r="693" spans="1:12" ht="15.75" customHeight="1">
      <c r="A693">
        <f t="shared" si="19"/>
        <v>70</v>
      </c>
      <c r="B693" t="str">
        <f>VLOOKUP(A693,ACTIVITIES!$B$2:$C$110,2,FALSE)</f>
        <v>ACTIVITY CATEGORY 7 70</v>
      </c>
      <c r="C693" s="1">
        <v>1</v>
      </c>
      <c r="D693" s="1" t="str">
        <f>VLOOKUP(C693,HABITATS!$F$2:$G$13,2,FALSE)</f>
        <v>Coastal Uplands</v>
      </c>
      <c r="E693" s="1" t="str">
        <f t="shared" ref="E693:E756" si="20">D693&amp;B693</f>
        <v>Coastal UplandsACTIVITY CATEGORY 7 70</v>
      </c>
      <c r="F693" s="3">
        <f>VLOOKUP($B693,'COASTAL UPLANDS'!$B$127:$I$235,F$1,FALSE)</f>
        <v>0</v>
      </c>
      <c r="G693" s="3">
        <f>VLOOKUP($B693,'COASTAL UPLANDS'!$B$127:$I$235,G$1,FALSE)</f>
        <v>0</v>
      </c>
      <c r="H693" s="3">
        <f>VLOOKUP($B693,'COASTAL UPLANDS'!$B$127:$I$235,H$1,FALSE)</f>
        <v>0</v>
      </c>
      <c r="I693" s="3">
        <f>VLOOKUP($B693,'COASTAL UPLANDS'!$B$127:$I$235,I$1,FALSE)</f>
        <v>0</v>
      </c>
      <c r="J693" s="3">
        <f>VLOOKUP($B693,'COASTAL UPLANDS'!$B$127:$I$235,J$1,FALSE)</f>
        <v>0</v>
      </c>
      <c r="K693" s="3">
        <f>VLOOKUP($B693,'COASTAL UPLANDS'!$B$127:$I$235,K$1,FALSE)</f>
        <v>0</v>
      </c>
      <c r="L693" s="3" t="str">
        <f>VLOOKUP($B693,'COASTAL UPLANDS'!$B$127:$I$235,L$1,FALSE)</f>
        <v/>
      </c>
    </row>
    <row r="694" spans="1:12" ht="15.75" customHeight="1">
      <c r="A694">
        <f t="shared" si="19"/>
        <v>70</v>
      </c>
      <c r="B694" t="str">
        <f>VLOOKUP(A694,ACTIVITIES!$B$2:$C$110,2,FALSE)</f>
        <v>ACTIVITY CATEGORY 7 70</v>
      </c>
      <c r="C694" s="1">
        <v>2</v>
      </c>
      <c r="D694" s="1" t="str">
        <f>VLOOKUP(C694,HABITATS!$F$2:$G$13,2,FALSE)</f>
        <v>Beaches &amp; Dunes</v>
      </c>
      <c r="E694" s="1" t="str">
        <f t="shared" si="20"/>
        <v>Beaches &amp; DunesACTIVITY CATEGORY 7 70</v>
      </c>
      <c r="F694" s="3">
        <f>VLOOKUP($B694,'BEACHES &amp; DUNES'!$B$127:$I$235,F$1,FALSE)</f>
        <v>0</v>
      </c>
      <c r="G694" s="3">
        <f>VLOOKUP($B694,'BEACHES &amp; DUNES'!$B$127:$I$235,G$1,FALSE)</f>
        <v>0</v>
      </c>
      <c r="H694" s="3">
        <f>VLOOKUP($B694,'BEACHES &amp; DUNES'!$B$127:$I$235,H$1,FALSE)</f>
        <v>0</v>
      </c>
      <c r="I694" s="3">
        <f>VLOOKUP($B694,'BEACHES &amp; DUNES'!$B$127:$I$235,I$1,FALSE)</f>
        <v>0</v>
      </c>
      <c r="J694" s="3">
        <f>VLOOKUP($B694,'BEACHES &amp; DUNES'!$B$127:$I$235,J$1,FALSE)</f>
        <v>0</v>
      </c>
      <c r="K694" s="3">
        <f>VLOOKUP($B694,'BEACHES &amp; DUNES'!$B$127:$I$235,K$1,FALSE)</f>
        <v>0</v>
      </c>
      <c r="L694" s="3" t="str">
        <f>VLOOKUP($B694,'BEACHES &amp; DUNES'!$B$127:$I$235,L$1,FALSE)</f>
        <v/>
      </c>
    </row>
    <row r="695" spans="1:12" ht="15.75" customHeight="1">
      <c r="A695">
        <f t="shared" si="19"/>
        <v>70</v>
      </c>
      <c r="B695" t="str">
        <f>VLOOKUP(A695,ACTIVITIES!$B$2:$C$110,2,FALSE)</f>
        <v>ACTIVITY CATEGORY 7 70</v>
      </c>
      <c r="C695" s="1">
        <v>3</v>
      </c>
      <c r="D695" s="1" t="str">
        <f>VLOOKUP(C695,HABITATS!$F$2:$G$13,2,FALSE)</f>
        <v>Tidal flats &amp; Rocky Intertidal</v>
      </c>
      <c r="E695" s="1" t="str">
        <f t="shared" si="20"/>
        <v>Tidal flats &amp; Rocky IntertidalACTIVITY CATEGORY 7 70</v>
      </c>
      <c r="F695" s="3">
        <f>VLOOKUP($B695,'TIDAL FLATS &amp; ROCKY INTERTIDAL'!$B$127:$I$235,F$1,FALSE)</f>
        <v>0</v>
      </c>
      <c r="G695" s="3">
        <f>VLOOKUP($B695,'TIDAL FLATS &amp; ROCKY INTERTIDAL'!$B$127:$I$235,G$1,FALSE)</f>
        <v>0</v>
      </c>
      <c r="H695" s="3">
        <f>VLOOKUP($B695,'TIDAL FLATS &amp; ROCKY INTERTIDAL'!$B$127:$I$235,H$1,FALSE)</f>
        <v>0</v>
      </c>
      <c r="I695" s="3">
        <f>VLOOKUP($B695,'TIDAL FLATS &amp; ROCKY INTERTIDAL'!$B$127:$I$235,I$1,FALSE)</f>
        <v>0</v>
      </c>
      <c r="J695" s="3">
        <f>VLOOKUP($B695,'TIDAL FLATS &amp; ROCKY INTERTIDAL'!$B$127:$I$235,J$1,FALSE)</f>
        <v>0</v>
      </c>
      <c r="K695" s="3">
        <f>VLOOKUP($B695,'TIDAL FLATS &amp; ROCKY INTERTIDAL'!$B$127:$I$235,K$1,FALSE)</f>
        <v>0</v>
      </c>
      <c r="L695" s="3" t="str">
        <f>VLOOKUP($B695,'TIDAL FLATS &amp; ROCKY INTERTIDAL'!$B$127:$I$235,L$1,FALSE)</f>
        <v/>
      </c>
    </row>
    <row r="696" spans="1:12" ht="15.75" customHeight="1">
      <c r="A696">
        <f t="shared" si="19"/>
        <v>70</v>
      </c>
      <c r="B696" t="str">
        <f>VLOOKUP(A696,ACTIVITIES!$B$2:$C$110,2,FALSE)</f>
        <v>ACTIVITY CATEGORY 7 70</v>
      </c>
      <c r="C696" s="1">
        <v>4</v>
      </c>
      <c r="D696" s="1" t="str">
        <f>VLOOKUP(C696,HABITATS!$F$2:$G$13,2,FALSE)</f>
        <v>Marshes</v>
      </c>
      <c r="E696" s="1" t="str">
        <f t="shared" si="20"/>
        <v>MarshesACTIVITY CATEGORY 7 70</v>
      </c>
      <c r="F696" s="3">
        <f>VLOOKUP($B696,MARSHES!$B$127:$I$235,F$1,FALSE)</f>
        <v>0</v>
      </c>
      <c r="G696" s="3">
        <f>VLOOKUP($B696,MARSHES!$B$127:$I$235,G$1,FALSE)</f>
        <v>0</v>
      </c>
      <c r="H696" s="3">
        <f>VLOOKUP($B696,MARSHES!$B$127:$I$235,H$1,FALSE)</f>
        <v>0</v>
      </c>
      <c r="I696" s="3">
        <f>VLOOKUP($B696,MARSHES!$B$127:$I$235,I$1,FALSE)</f>
        <v>0</v>
      </c>
      <c r="J696" s="3">
        <f>VLOOKUP($B696,MARSHES!$B$127:$I$235,J$1,FALSE)</f>
        <v>0</v>
      </c>
      <c r="K696" s="3">
        <f>VLOOKUP($B696,MARSHES!$B$127:$I$235,K$1,FALSE)</f>
        <v>0</v>
      </c>
      <c r="L696" s="3" t="str">
        <f>VLOOKUP($B696,MARSHES!$B$127:$I$235,L$1,FALSE)</f>
        <v/>
      </c>
    </row>
    <row r="697" spans="1:12" ht="15.75" customHeight="1">
      <c r="A697">
        <f t="shared" si="19"/>
        <v>70</v>
      </c>
      <c r="B697" t="str">
        <f>VLOOKUP(A697,ACTIVITIES!$B$2:$C$110,2,FALSE)</f>
        <v>ACTIVITY CATEGORY 7 70</v>
      </c>
      <c r="C697" s="1">
        <v>5</v>
      </c>
      <c r="D697" s="1" t="str">
        <f>VLOOKUP(C697,HABITATS!$F$2:$G$13,2,FALSE)</f>
        <v>Submersed Habitats</v>
      </c>
      <c r="E697" s="1" t="str">
        <f t="shared" si="20"/>
        <v>Submersed HabitatsACTIVITY CATEGORY 7 70</v>
      </c>
      <c r="F697" s="3">
        <f>VLOOKUP($B697,'SUBMERSED HABITATS'!$B$127:$I$235,F$1,FALSE)</f>
        <v>0</v>
      </c>
      <c r="G697" s="3">
        <f>VLOOKUP($B697,'SUBMERSED HABITATS'!$B$127:$I$235,G$1,FALSE)</f>
        <v>0</v>
      </c>
      <c r="H697" s="3">
        <f>VLOOKUP($B697,'SUBMERSED HABITATS'!$B$127:$I$235,H$1,FALSE)</f>
        <v>0</v>
      </c>
      <c r="I697" s="3">
        <f>VLOOKUP($B697,'SUBMERSED HABITATS'!$B$127:$I$235,I$1,FALSE)</f>
        <v>0</v>
      </c>
      <c r="J697" s="3">
        <f>VLOOKUP($B697,'SUBMERSED HABITATS'!$B$127:$I$235,J$1,FALSE)</f>
        <v>0</v>
      </c>
      <c r="K697" s="3">
        <f>VLOOKUP($B697,'SUBMERSED HABITATS'!$B$127:$I$235,K$1,FALSE)</f>
        <v>0</v>
      </c>
      <c r="L697" s="3" t="str">
        <f>VLOOKUP($B697,'SUBMERSED HABITATS'!$B$127:$I$235,L$1,FALSE)</f>
        <v/>
      </c>
    </row>
    <row r="698" spans="1:12" ht="15.75" customHeight="1">
      <c r="A698">
        <f t="shared" si="19"/>
        <v>70</v>
      </c>
      <c r="B698" t="str">
        <f>VLOOKUP(A698,ACTIVITIES!$B$2:$C$110,2,FALSE)</f>
        <v>ACTIVITY CATEGORY 7 70</v>
      </c>
      <c r="C698" s="1">
        <v>6</v>
      </c>
      <c r="D698" s="1" t="str">
        <f>VLOOKUP(C698,HABITATS!$F$2:$G$13,2,FALSE)</f>
        <v>HABITATS COMPLEX 6</v>
      </c>
      <c r="E698" s="1" t="str">
        <f t="shared" si="20"/>
        <v>HABITATS COMPLEX 6ACTIVITY CATEGORY 7 70</v>
      </c>
      <c r="F698" s="3">
        <f>VLOOKUP($B698,'HABITATS COMPLEX 6'!$B$127:$I$235,F$1,FALSE)</f>
        <v>0</v>
      </c>
      <c r="G698" s="3">
        <f>VLOOKUP($B698,'HABITATS COMPLEX 6'!$B$127:$I$235,G$1,FALSE)</f>
        <v>0</v>
      </c>
      <c r="H698" s="3">
        <f>VLOOKUP($B698,'HABITATS COMPLEX 6'!$B$127:$I$235,H$1,FALSE)</f>
        <v>0</v>
      </c>
      <c r="I698" s="3">
        <f>VLOOKUP($B698,'HABITATS COMPLEX 6'!$B$127:$I$235,I$1,FALSE)</f>
        <v>0</v>
      </c>
      <c r="J698" s="3">
        <f>VLOOKUP($B698,'HABITATS COMPLEX 6'!$B$127:$I$235,J$1,FALSE)</f>
        <v>0</v>
      </c>
      <c r="K698" s="3">
        <f>VLOOKUP($B698,'HABITATS COMPLEX 6'!$B$127:$I$235,K$1,FALSE)</f>
        <v>0</v>
      </c>
      <c r="L698" s="3" t="str">
        <f>VLOOKUP($B698,'HABITATS COMPLEX 6'!$B$127:$I$235,L$1,FALSE)</f>
        <v/>
      </c>
    </row>
    <row r="699" spans="1:12" ht="15.75" customHeight="1">
      <c r="A699">
        <f t="shared" si="19"/>
        <v>70</v>
      </c>
      <c r="B699" t="str">
        <f>VLOOKUP(A699,ACTIVITIES!$B$2:$C$110,2,FALSE)</f>
        <v>ACTIVITY CATEGORY 7 70</v>
      </c>
      <c r="C699" s="1">
        <v>7</v>
      </c>
      <c r="D699" s="1" t="str">
        <f>VLOOKUP(C699,HABITATS!$F$2:$G$13,2,FALSE)</f>
        <v>HABITATS COMPLEX 7</v>
      </c>
      <c r="E699" s="1" t="str">
        <f t="shared" si="20"/>
        <v>HABITATS COMPLEX 7ACTIVITY CATEGORY 7 70</v>
      </c>
      <c r="F699" s="3">
        <f>VLOOKUP($B699,'HABITATS COMPLEX 7'!$B$127:$I$235,F$1,FALSE)</f>
        <v>0</v>
      </c>
      <c r="G699" s="3">
        <f>VLOOKUP($B699,'HABITATS COMPLEX 7'!$B$127:$I$235,G$1,FALSE)</f>
        <v>0</v>
      </c>
      <c r="H699" s="3">
        <f>VLOOKUP($B699,'HABITATS COMPLEX 7'!$B$127:$I$235,H$1,FALSE)</f>
        <v>0</v>
      </c>
      <c r="I699" s="3">
        <f>VLOOKUP($B699,'HABITATS COMPLEX 7'!$B$127:$I$235,I$1,FALSE)</f>
        <v>0</v>
      </c>
      <c r="J699" s="3">
        <f>VLOOKUP($B699,'HABITATS COMPLEX 7'!$B$127:$I$235,J$1,FALSE)</f>
        <v>0</v>
      </c>
      <c r="K699" s="3">
        <f>VLOOKUP($B699,'HABITATS COMPLEX 7'!$B$127:$I$235,K$1,FALSE)</f>
        <v>0</v>
      </c>
      <c r="L699" s="3" t="str">
        <f>VLOOKUP($B699,'HABITATS COMPLEX 7'!$B$127:$I$235,L$1,FALSE)</f>
        <v/>
      </c>
    </row>
    <row r="700" spans="1:12" ht="15.75" customHeight="1">
      <c r="A700">
        <f t="shared" si="19"/>
        <v>70</v>
      </c>
      <c r="B700" t="str">
        <f>VLOOKUP(A700,ACTIVITIES!$B$2:$C$110,2,FALSE)</f>
        <v>ACTIVITY CATEGORY 7 70</v>
      </c>
      <c r="C700" s="1">
        <v>8</v>
      </c>
      <c r="D700" s="1" t="str">
        <f>VLOOKUP(C700,HABITATS!$F$2:$G$13,2,FALSE)</f>
        <v>HABITATS COMPLEX 8</v>
      </c>
      <c r="E700" s="1" t="str">
        <f t="shared" si="20"/>
        <v>HABITATS COMPLEX 8ACTIVITY CATEGORY 7 70</v>
      </c>
      <c r="F700" s="3">
        <f>VLOOKUP($B700,'HABITATS COMPLEX 8'!$B$127:$I$235,F$1,FALSE)</f>
        <v>0</v>
      </c>
      <c r="G700" s="3">
        <f>VLOOKUP($B700,'HABITATS COMPLEX 8'!$B$127:$I$235,G$1,FALSE)</f>
        <v>0</v>
      </c>
      <c r="H700" s="3">
        <f>VLOOKUP($B700,'HABITATS COMPLEX 8'!$B$127:$I$235,H$1,FALSE)</f>
        <v>0</v>
      </c>
      <c r="I700" s="3">
        <f>VLOOKUP($B700,'HABITATS COMPLEX 8'!$B$127:$I$235,I$1,FALSE)</f>
        <v>0</v>
      </c>
      <c r="J700" s="3">
        <f>VLOOKUP($B700,'HABITATS COMPLEX 8'!$B$127:$I$235,J$1,FALSE)</f>
        <v>0</v>
      </c>
      <c r="K700" s="3">
        <f>VLOOKUP($B700,'HABITATS COMPLEX 8'!$B$127:$I$235,K$1,FALSE)</f>
        <v>0</v>
      </c>
      <c r="L700" s="3" t="str">
        <f>VLOOKUP($B700,'HABITATS COMPLEX 8'!$B$127:$I$235,L$1,FALSE)</f>
        <v/>
      </c>
    </row>
    <row r="701" spans="1:12" ht="15.75" customHeight="1">
      <c r="A701">
        <f t="shared" si="19"/>
        <v>70</v>
      </c>
      <c r="B701" t="str">
        <f>VLOOKUP(A701,ACTIVITIES!$B$2:$C$110,2,FALSE)</f>
        <v>ACTIVITY CATEGORY 7 70</v>
      </c>
      <c r="C701" s="1">
        <v>9</v>
      </c>
      <c r="D701" s="1" t="str">
        <f>VLOOKUP(C701,HABITATS!$F$2:$G$13,2,FALSE)</f>
        <v>HABITATS COMPLEX 9</v>
      </c>
      <c r="E701" s="1" t="str">
        <f t="shared" si="20"/>
        <v>HABITATS COMPLEX 9ACTIVITY CATEGORY 7 70</v>
      </c>
      <c r="F701" s="3">
        <f>VLOOKUP($B701,'HABITATS COMPLEX 9'!$B$127:$I$235,F$1,FALSE)</f>
        <v>0</v>
      </c>
      <c r="G701" s="3">
        <f>VLOOKUP($B701,'HABITATS COMPLEX 9'!$B$127:$I$235,G$1,FALSE)</f>
        <v>0</v>
      </c>
      <c r="H701" s="3">
        <f>VLOOKUP($B701,'HABITATS COMPLEX 9'!$B$127:$I$235,H$1,FALSE)</f>
        <v>0</v>
      </c>
      <c r="I701" s="3">
        <f>VLOOKUP($B701,'HABITATS COMPLEX 9'!$B$127:$I$235,I$1,FALSE)</f>
        <v>0</v>
      </c>
      <c r="J701" s="3">
        <f>VLOOKUP($B701,'HABITATS COMPLEX 9'!$B$127:$I$235,J$1,FALSE)</f>
        <v>0</v>
      </c>
      <c r="K701" s="3">
        <f>VLOOKUP($B701,'HABITATS COMPLEX 9'!$B$127:$I$235,K$1,FALSE)</f>
        <v>0</v>
      </c>
      <c r="L701" s="3" t="str">
        <f>VLOOKUP($B701,'HABITATS COMPLEX 9'!$B$127:$I$235,L$1,FALSE)</f>
        <v/>
      </c>
    </row>
    <row r="702" spans="1:12" ht="15.75" customHeight="1">
      <c r="A702">
        <f t="shared" si="19"/>
        <v>70</v>
      </c>
      <c r="B702" t="str">
        <f>VLOOKUP(A702,ACTIVITIES!$B$2:$C$110,2,FALSE)</f>
        <v>ACTIVITY CATEGORY 7 70</v>
      </c>
      <c r="C702" s="1">
        <v>10</v>
      </c>
      <c r="D702" s="1" t="str">
        <f>VLOOKUP(C702,HABITATS!$F$2:$G$13,2,FALSE)</f>
        <v>HABITATS COMPLEX 10</v>
      </c>
      <c r="E702" s="1" t="str">
        <f t="shared" si="20"/>
        <v>HABITATS COMPLEX 10ACTIVITY CATEGORY 7 70</v>
      </c>
      <c r="F702" s="3">
        <f>VLOOKUP($B702,'HABITATS COMPLEX 10'!$B$127:$I$235,F$1,FALSE)</f>
        <v>0</v>
      </c>
      <c r="G702" s="3">
        <f>VLOOKUP($B702,'HABITATS COMPLEX 10'!$B$127:$I$235,G$1,FALSE)</f>
        <v>0</v>
      </c>
      <c r="H702" s="3">
        <f>VLOOKUP($B702,'HABITATS COMPLEX 10'!$B$127:$I$235,H$1,FALSE)</f>
        <v>0</v>
      </c>
      <c r="I702" s="3">
        <f>VLOOKUP($B702,'HABITATS COMPLEX 10'!$B$127:$I$235,I$1,FALSE)</f>
        <v>0</v>
      </c>
      <c r="J702" s="3">
        <f>VLOOKUP($B702,'HABITATS COMPLEX 10'!$B$127:$I$235,J$1,FALSE)</f>
        <v>0</v>
      </c>
      <c r="K702" s="3">
        <f>VLOOKUP($B702,'HABITATS COMPLEX 10'!$B$127:$I$235,K$1,FALSE)</f>
        <v>0</v>
      </c>
      <c r="L702" s="3" t="str">
        <f>VLOOKUP($B702,'HABITATS COMPLEX 10'!$B$127:$I$235,L$1,FALSE)</f>
        <v/>
      </c>
    </row>
    <row r="703" spans="1:12" ht="15.75" customHeight="1">
      <c r="A703">
        <f t="shared" si="19"/>
        <v>71</v>
      </c>
      <c r="B703" t="str">
        <f>VLOOKUP(A703,ACTIVITIES!$B$2:$C$110,2,FALSE)</f>
        <v>ACTIVITY CATEGORY 8 71</v>
      </c>
      <c r="C703" s="1">
        <v>1</v>
      </c>
      <c r="D703" s="1" t="str">
        <f>VLOOKUP(C703,HABITATS!$F$2:$G$13,2,FALSE)</f>
        <v>Coastal Uplands</v>
      </c>
      <c r="E703" s="1" t="str">
        <f t="shared" si="20"/>
        <v>Coastal UplandsACTIVITY CATEGORY 8 71</v>
      </c>
      <c r="F703" s="3">
        <f>VLOOKUP($B703,'COASTAL UPLANDS'!$B$127:$I$235,F$1,FALSE)</f>
        <v>0</v>
      </c>
      <c r="G703" s="3">
        <f>VLOOKUP($B703,'COASTAL UPLANDS'!$B$127:$I$235,G$1,FALSE)</f>
        <v>0</v>
      </c>
      <c r="H703" s="3">
        <f>VLOOKUP($B703,'COASTAL UPLANDS'!$B$127:$I$235,H$1,FALSE)</f>
        <v>0</v>
      </c>
      <c r="I703" s="3">
        <f>VLOOKUP($B703,'COASTAL UPLANDS'!$B$127:$I$235,I$1,FALSE)</f>
        <v>0</v>
      </c>
      <c r="J703" s="3">
        <f>VLOOKUP($B703,'COASTAL UPLANDS'!$B$127:$I$235,J$1,FALSE)</f>
        <v>0</v>
      </c>
      <c r="K703" s="3">
        <f>VLOOKUP($B703,'COASTAL UPLANDS'!$B$127:$I$235,K$1,FALSE)</f>
        <v>0</v>
      </c>
      <c r="L703" s="3" t="str">
        <f>VLOOKUP($B703,'COASTAL UPLANDS'!$B$127:$I$235,L$1,FALSE)</f>
        <v/>
      </c>
    </row>
    <row r="704" spans="1:12" ht="15.75" customHeight="1">
      <c r="A704">
        <f t="shared" si="19"/>
        <v>71</v>
      </c>
      <c r="B704" t="str">
        <f>VLOOKUP(A704,ACTIVITIES!$B$2:$C$110,2,FALSE)</f>
        <v>ACTIVITY CATEGORY 8 71</v>
      </c>
      <c r="C704" s="1">
        <v>2</v>
      </c>
      <c r="D704" s="1" t="str">
        <f>VLOOKUP(C704,HABITATS!$F$2:$G$13,2,FALSE)</f>
        <v>Beaches &amp; Dunes</v>
      </c>
      <c r="E704" s="1" t="str">
        <f t="shared" si="20"/>
        <v>Beaches &amp; DunesACTIVITY CATEGORY 8 71</v>
      </c>
      <c r="F704" s="3">
        <f>VLOOKUP($B704,'BEACHES &amp; DUNES'!$B$127:$I$235,F$1,FALSE)</f>
        <v>0</v>
      </c>
      <c r="G704" s="3">
        <f>VLOOKUP($B704,'BEACHES &amp; DUNES'!$B$127:$I$235,G$1,FALSE)</f>
        <v>0</v>
      </c>
      <c r="H704" s="3">
        <f>VLOOKUP($B704,'BEACHES &amp; DUNES'!$B$127:$I$235,H$1,FALSE)</f>
        <v>0</v>
      </c>
      <c r="I704" s="3">
        <f>VLOOKUP($B704,'BEACHES &amp; DUNES'!$B$127:$I$235,I$1,FALSE)</f>
        <v>0</v>
      </c>
      <c r="J704" s="3">
        <f>VLOOKUP($B704,'BEACHES &amp; DUNES'!$B$127:$I$235,J$1,FALSE)</f>
        <v>0</v>
      </c>
      <c r="K704" s="3">
        <f>VLOOKUP($B704,'BEACHES &amp; DUNES'!$B$127:$I$235,K$1,FALSE)</f>
        <v>0</v>
      </c>
      <c r="L704" s="3" t="str">
        <f>VLOOKUP($B704,'BEACHES &amp; DUNES'!$B$127:$I$235,L$1,FALSE)</f>
        <v/>
      </c>
    </row>
    <row r="705" spans="1:12" ht="15.75" customHeight="1">
      <c r="A705">
        <f t="shared" si="19"/>
        <v>71</v>
      </c>
      <c r="B705" t="str">
        <f>VLOOKUP(A705,ACTIVITIES!$B$2:$C$110,2,FALSE)</f>
        <v>ACTIVITY CATEGORY 8 71</v>
      </c>
      <c r="C705" s="1">
        <v>3</v>
      </c>
      <c r="D705" s="1" t="str">
        <f>VLOOKUP(C705,HABITATS!$F$2:$G$13,2,FALSE)</f>
        <v>Tidal flats &amp; Rocky Intertidal</v>
      </c>
      <c r="E705" s="1" t="str">
        <f t="shared" si="20"/>
        <v>Tidal flats &amp; Rocky IntertidalACTIVITY CATEGORY 8 71</v>
      </c>
      <c r="F705" s="3">
        <f>VLOOKUP($B705,'TIDAL FLATS &amp; ROCKY INTERTIDAL'!$B$127:$I$235,F$1,FALSE)</f>
        <v>0</v>
      </c>
      <c r="G705" s="3">
        <f>VLOOKUP($B705,'TIDAL FLATS &amp; ROCKY INTERTIDAL'!$B$127:$I$235,G$1,FALSE)</f>
        <v>0</v>
      </c>
      <c r="H705" s="3">
        <f>VLOOKUP($B705,'TIDAL FLATS &amp; ROCKY INTERTIDAL'!$B$127:$I$235,H$1,FALSE)</f>
        <v>0</v>
      </c>
      <c r="I705" s="3">
        <f>VLOOKUP($B705,'TIDAL FLATS &amp; ROCKY INTERTIDAL'!$B$127:$I$235,I$1,FALSE)</f>
        <v>0</v>
      </c>
      <c r="J705" s="3">
        <f>VLOOKUP($B705,'TIDAL FLATS &amp; ROCKY INTERTIDAL'!$B$127:$I$235,J$1,FALSE)</f>
        <v>0</v>
      </c>
      <c r="K705" s="3">
        <f>VLOOKUP($B705,'TIDAL FLATS &amp; ROCKY INTERTIDAL'!$B$127:$I$235,K$1,FALSE)</f>
        <v>0</v>
      </c>
      <c r="L705" s="3" t="str">
        <f>VLOOKUP($B705,'TIDAL FLATS &amp; ROCKY INTERTIDAL'!$B$127:$I$235,L$1,FALSE)</f>
        <v/>
      </c>
    </row>
    <row r="706" spans="1:12" ht="15.75" customHeight="1">
      <c r="A706">
        <f t="shared" ref="A706:A769" si="21">A696+1</f>
        <v>71</v>
      </c>
      <c r="B706" t="str">
        <f>VLOOKUP(A706,ACTIVITIES!$B$2:$C$110,2,FALSE)</f>
        <v>ACTIVITY CATEGORY 8 71</v>
      </c>
      <c r="C706" s="1">
        <v>4</v>
      </c>
      <c r="D706" s="1" t="str">
        <f>VLOOKUP(C706,HABITATS!$F$2:$G$13,2,FALSE)</f>
        <v>Marshes</v>
      </c>
      <c r="E706" s="1" t="str">
        <f t="shared" si="20"/>
        <v>MarshesACTIVITY CATEGORY 8 71</v>
      </c>
      <c r="F706" s="3">
        <f>VLOOKUP($B706,MARSHES!$B$127:$I$235,F$1,FALSE)</f>
        <v>0</v>
      </c>
      <c r="G706" s="3">
        <f>VLOOKUP($B706,MARSHES!$B$127:$I$235,G$1,FALSE)</f>
        <v>0</v>
      </c>
      <c r="H706" s="3">
        <f>VLOOKUP($B706,MARSHES!$B$127:$I$235,H$1,FALSE)</f>
        <v>0</v>
      </c>
      <c r="I706" s="3">
        <f>VLOOKUP($B706,MARSHES!$B$127:$I$235,I$1,FALSE)</f>
        <v>0</v>
      </c>
      <c r="J706" s="3">
        <f>VLOOKUP($B706,MARSHES!$B$127:$I$235,J$1,FALSE)</f>
        <v>0</v>
      </c>
      <c r="K706" s="3">
        <f>VLOOKUP($B706,MARSHES!$B$127:$I$235,K$1,FALSE)</f>
        <v>0</v>
      </c>
      <c r="L706" s="3" t="str">
        <f>VLOOKUP($B706,MARSHES!$B$127:$I$235,L$1,FALSE)</f>
        <v/>
      </c>
    </row>
    <row r="707" spans="1:12" ht="15.75" customHeight="1">
      <c r="A707">
        <f t="shared" si="21"/>
        <v>71</v>
      </c>
      <c r="B707" t="str">
        <f>VLOOKUP(A707,ACTIVITIES!$B$2:$C$110,2,FALSE)</f>
        <v>ACTIVITY CATEGORY 8 71</v>
      </c>
      <c r="C707" s="1">
        <v>5</v>
      </c>
      <c r="D707" s="1" t="str">
        <f>VLOOKUP(C707,HABITATS!$F$2:$G$13,2,FALSE)</f>
        <v>Submersed Habitats</v>
      </c>
      <c r="E707" s="1" t="str">
        <f t="shared" si="20"/>
        <v>Submersed HabitatsACTIVITY CATEGORY 8 71</v>
      </c>
      <c r="F707" s="3">
        <f>VLOOKUP($B707,'SUBMERSED HABITATS'!$B$127:$I$235,F$1,FALSE)</f>
        <v>0</v>
      </c>
      <c r="G707" s="3">
        <f>VLOOKUP($B707,'SUBMERSED HABITATS'!$B$127:$I$235,G$1,FALSE)</f>
        <v>0</v>
      </c>
      <c r="H707" s="3">
        <f>VLOOKUP($B707,'SUBMERSED HABITATS'!$B$127:$I$235,H$1,FALSE)</f>
        <v>0</v>
      </c>
      <c r="I707" s="3">
        <f>VLOOKUP($B707,'SUBMERSED HABITATS'!$B$127:$I$235,I$1,FALSE)</f>
        <v>0</v>
      </c>
      <c r="J707" s="3">
        <f>VLOOKUP($B707,'SUBMERSED HABITATS'!$B$127:$I$235,J$1,FALSE)</f>
        <v>0</v>
      </c>
      <c r="K707" s="3">
        <f>VLOOKUP($B707,'SUBMERSED HABITATS'!$B$127:$I$235,K$1,FALSE)</f>
        <v>0</v>
      </c>
      <c r="L707" s="3" t="str">
        <f>VLOOKUP($B707,'SUBMERSED HABITATS'!$B$127:$I$235,L$1,FALSE)</f>
        <v/>
      </c>
    </row>
    <row r="708" spans="1:12" ht="15.75" customHeight="1">
      <c r="A708">
        <f t="shared" si="21"/>
        <v>71</v>
      </c>
      <c r="B708" t="str">
        <f>VLOOKUP(A708,ACTIVITIES!$B$2:$C$110,2,FALSE)</f>
        <v>ACTIVITY CATEGORY 8 71</v>
      </c>
      <c r="C708" s="1">
        <v>6</v>
      </c>
      <c r="D708" s="1" t="str">
        <f>VLOOKUP(C708,HABITATS!$F$2:$G$13,2,FALSE)</f>
        <v>HABITATS COMPLEX 6</v>
      </c>
      <c r="E708" s="1" t="str">
        <f t="shared" si="20"/>
        <v>HABITATS COMPLEX 6ACTIVITY CATEGORY 8 71</v>
      </c>
      <c r="F708" s="3">
        <f>VLOOKUP($B708,'HABITATS COMPLEX 6'!$B$127:$I$235,F$1,FALSE)</f>
        <v>0</v>
      </c>
      <c r="G708" s="3">
        <f>VLOOKUP($B708,'HABITATS COMPLEX 6'!$B$127:$I$235,G$1,FALSE)</f>
        <v>0</v>
      </c>
      <c r="H708" s="3">
        <f>VLOOKUP($B708,'HABITATS COMPLEX 6'!$B$127:$I$235,H$1,FALSE)</f>
        <v>0</v>
      </c>
      <c r="I708" s="3">
        <f>VLOOKUP($B708,'HABITATS COMPLEX 6'!$B$127:$I$235,I$1,FALSE)</f>
        <v>0</v>
      </c>
      <c r="J708" s="3">
        <f>VLOOKUP($B708,'HABITATS COMPLEX 6'!$B$127:$I$235,J$1,FALSE)</f>
        <v>0</v>
      </c>
      <c r="K708" s="3">
        <f>VLOOKUP($B708,'HABITATS COMPLEX 6'!$B$127:$I$235,K$1,FALSE)</f>
        <v>0</v>
      </c>
      <c r="L708" s="3" t="str">
        <f>VLOOKUP($B708,'HABITATS COMPLEX 6'!$B$127:$I$235,L$1,FALSE)</f>
        <v/>
      </c>
    </row>
    <row r="709" spans="1:12" ht="15.75" customHeight="1">
      <c r="A709">
        <f t="shared" si="21"/>
        <v>71</v>
      </c>
      <c r="B709" t="str">
        <f>VLOOKUP(A709,ACTIVITIES!$B$2:$C$110,2,FALSE)</f>
        <v>ACTIVITY CATEGORY 8 71</v>
      </c>
      <c r="C709" s="1">
        <v>7</v>
      </c>
      <c r="D709" s="1" t="str">
        <f>VLOOKUP(C709,HABITATS!$F$2:$G$13,2,FALSE)</f>
        <v>HABITATS COMPLEX 7</v>
      </c>
      <c r="E709" s="1" t="str">
        <f t="shared" si="20"/>
        <v>HABITATS COMPLEX 7ACTIVITY CATEGORY 8 71</v>
      </c>
      <c r="F709" s="3">
        <f>VLOOKUP($B709,'HABITATS COMPLEX 7'!$B$127:$I$235,F$1,FALSE)</f>
        <v>0</v>
      </c>
      <c r="G709" s="3">
        <f>VLOOKUP($B709,'HABITATS COMPLEX 7'!$B$127:$I$235,G$1,FALSE)</f>
        <v>0</v>
      </c>
      <c r="H709" s="3">
        <f>VLOOKUP($B709,'HABITATS COMPLEX 7'!$B$127:$I$235,H$1,FALSE)</f>
        <v>0</v>
      </c>
      <c r="I709" s="3">
        <f>VLOOKUP($B709,'HABITATS COMPLEX 7'!$B$127:$I$235,I$1,FALSE)</f>
        <v>0</v>
      </c>
      <c r="J709" s="3">
        <f>VLOOKUP($B709,'HABITATS COMPLEX 7'!$B$127:$I$235,J$1,FALSE)</f>
        <v>0</v>
      </c>
      <c r="K709" s="3">
        <f>VLOOKUP($B709,'HABITATS COMPLEX 7'!$B$127:$I$235,K$1,FALSE)</f>
        <v>0</v>
      </c>
      <c r="L709" s="3" t="str">
        <f>VLOOKUP($B709,'HABITATS COMPLEX 7'!$B$127:$I$235,L$1,FALSE)</f>
        <v/>
      </c>
    </row>
    <row r="710" spans="1:12" ht="15.75" customHeight="1">
      <c r="A710">
        <f t="shared" si="21"/>
        <v>71</v>
      </c>
      <c r="B710" t="str">
        <f>VLOOKUP(A710,ACTIVITIES!$B$2:$C$110,2,FALSE)</f>
        <v>ACTIVITY CATEGORY 8 71</v>
      </c>
      <c r="C710" s="1">
        <v>8</v>
      </c>
      <c r="D710" s="1" t="str">
        <f>VLOOKUP(C710,HABITATS!$F$2:$G$13,2,FALSE)</f>
        <v>HABITATS COMPLEX 8</v>
      </c>
      <c r="E710" s="1" t="str">
        <f t="shared" si="20"/>
        <v>HABITATS COMPLEX 8ACTIVITY CATEGORY 8 71</v>
      </c>
      <c r="F710" s="3">
        <f>VLOOKUP($B710,'HABITATS COMPLEX 8'!$B$127:$I$235,F$1,FALSE)</f>
        <v>0</v>
      </c>
      <c r="G710" s="3">
        <f>VLOOKUP($B710,'HABITATS COMPLEX 8'!$B$127:$I$235,G$1,FALSE)</f>
        <v>0</v>
      </c>
      <c r="H710" s="3">
        <f>VLOOKUP($B710,'HABITATS COMPLEX 8'!$B$127:$I$235,H$1,FALSE)</f>
        <v>0</v>
      </c>
      <c r="I710" s="3">
        <f>VLOOKUP($B710,'HABITATS COMPLEX 8'!$B$127:$I$235,I$1,FALSE)</f>
        <v>0</v>
      </c>
      <c r="J710" s="3">
        <f>VLOOKUP($B710,'HABITATS COMPLEX 8'!$B$127:$I$235,J$1,FALSE)</f>
        <v>0</v>
      </c>
      <c r="K710" s="3">
        <f>VLOOKUP($B710,'HABITATS COMPLEX 8'!$B$127:$I$235,K$1,FALSE)</f>
        <v>0</v>
      </c>
      <c r="L710" s="3" t="str">
        <f>VLOOKUP($B710,'HABITATS COMPLEX 8'!$B$127:$I$235,L$1,FALSE)</f>
        <v/>
      </c>
    </row>
    <row r="711" spans="1:12" ht="15.75" customHeight="1">
      <c r="A711">
        <f t="shared" si="21"/>
        <v>71</v>
      </c>
      <c r="B711" t="str">
        <f>VLOOKUP(A711,ACTIVITIES!$B$2:$C$110,2,FALSE)</f>
        <v>ACTIVITY CATEGORY 8 71</v>
      </c>
      <c r="C711" s="1">
        <v>9</v>
      </c>
      <c r="D711" s="1" t="str">
        <f>VLOOKUP(C711,HABITATS!$F$2:$G$13,2,FALSE)</f>
        <v>HABITATS COMPLEX 9</v>
      </c>
      <c r="E711" s="1" t="str">
        <f t="shared" si="20"/>
        <v>HABITATS COMPLEX 9ACTIVITY CATEGORY 8 71</v>
      </c>
      <c r="F711" s="3">
        <f>VLOOKUP($B711,'HABITATS COMPLEX 9'!$B$127:$I$235,F$1,FALSE)</f>
        <v>0</v>
      </c>
      <c r="G711" s="3">
        <f>VLOOKUP($B711,'HABITATS COMPLEX 9'!$B$127:$I$235,G$1,FALSE)</f>
        <v>0</v>
      </c>
      <c r="H711" s="3">
        <f>VLOOKUP($B711,'HABITATS COMPLEX 9'!$B$127:$I$235,H$1,FALSE)</f>
        <v>0</v>
      </c>
      <c r="I711" s="3">
        <f>VLOOKUP($B711,'HABITATS COMPLEX 9'!$B$127:$I$235,I$1,FALSE)</f>
        <v>0</v>
      </c>
      <c r="J711" s="3">
        <f>VLOOKUP($B711,'HABITATS COMPLEX 9'!$B$127:$I$235,J$1,FALSE)</f>
        <v>0</v>
      </c>
      <c r="K711" s="3">
        <f>VLOOKUP($B711,'HABITATS COMPLEX 9'!$B$127:$I$235,K$1,FALSE)</f>
        <v>0</v>
      </c>
      <c r="L711" s="3" t="str">
        <f>VLOOKUP($B711,'HABITATS COMPLEX 9'!$B$127:$I$235,L$1,FALSE)</f>
        <v/>
      </c>
    </row>
    <row r="712" spans="1:12" ht="15.75" customHeight="1">
      <c r="A712">
        <f t="shared" si="21"/>
        <v>71</v>
      </c>
      <c r="B712" t="str">
        <f>VLOOKUP(A712,ACTIVITIES!$B$2:$C$110,2,FALSE)</f>
        <v>ACTIVITY CATEGORY 8 71</v>
      </c>
      <c r="C712" s="1">
        <v>10</v>
      </c>
      <c r="D712" s="1" t="str">
        <f>VLOOKUP(C712,HABITATS!$F$2:$G$13,2,FALSE)</f>
        <v>HABITATS COMPLEX 10</v>
      </c>
      <c r="E712" s="1" t="str">
        <f t="shared" si="20"/>
        <v>HABITATS COMPLEX 10ACTIVITY CATEGORY 8 71</v>
      </c>
      <c r="F712" s="3">
        <f>VLOOKUP($B712,'HABITATS COMPLEX 10'!$B$127:$I$235,F$1,FALSE)</f>
        <v>0</v>
      </c>
      <c r="G712" s="3">
        <f>VLOOKUP($B712,'HABITATS COMPLEX 10'!$B$127:$I$235,G$1,FALSE)</f>
        <v>0</v>
      </c>
      <c r="H712" s="3">
        <f>VLOOKUP($B712,'HABITATS COMPLEX 10'!$B$127:$I$235,H$1,FALSE)</f>
        <v>0</v>
      </c>
      <c r="I712" s="3">
        <f>VLOOKUP($B712,'HABITATS COMPLEX 10'!$B$127:$I$235,I$1,FALSE)</f>
        <v>0</v>
      </c>
      <c r="J712" s="3">
        <f>VLOOKUP($B712,'HABITATS COMPLEX 10'!$B$127:$I$235,J$1,FALSE)</f>
        <v>0</v>
      </c>
      <c r="K712" s="3">
        <f>VLOOKUP($B712,'HABITATS COMPLEX 10'!$B$127:$I$235,K$1,FALSE)</f>
        <v>0</v>
      </c>
      <c r="L712" s="3" t="str">
        <f>VLOOKUP($B712,'HABITATS COMPLEX 10'!$B$127:$I$235,L$1,FALSE)</f>
        <v/>
      </c>
    </row>
    <row r="713" spans="1:12" ht="15.75" customHeight="1">
      <c r="A713">
        <f t="shared" si="21"/>
        <v>72</v>
      </c>
      <c r="B713" t="str">
        <f>VLOOKUP(A713,ACTIVITIES!$B$2:$C$110,2,FALSE)</f>
        <v>ACTIVITY CATEGORY 8 72</v>
      </c>
      <c r="C713" s="1">
        <v>1</v>
      </c>
      <c r="D713" s="1" t="str">
        <f>VLOOKUP(C713,HABITATS!$F$2:$G$13,2,FALSE)</f>
        <v>Coastal Uplands</v>
      </c>
      <c r="E713" s="1" t="str">
        <f t="shared" si="20"/>
        <v>Coastal UplandsACTIVITY CATEGORY 8 72</v>
      </c>
      <c r="F713" s="3">
        <f>VLOOKUP($B713,'COASTAL UPLANDS'!$B$127:$I$235,F$1,FALSE)</f>
        <v>0</v>
      </c>
      <c r="G713" s="3">
        <f>VLOOKUP($B713,'COASTAL UPLANDS'!$B$127:$I$235,G$1,FALSE)</f>
        <v>0</v>
      </c>
      <c r="H713" s="3">
        <f>VLOOKUP($B713,'COASTAL UPLANDS'!$B$127:$I$235,H$1,FALSE)</f>
        <v>0</v>
      </c>
      <c r="I713" s="3">
        <f>VLOOKUP($B713,'COASTAL UPLANDS'!$B$127:$I$235,I$1,FALSE)</f>
        <v>0</v>
      </c>
      <c r="J713" s="3">
        <f>VLOOKUP($B713,'COASTAL UPLANDS'!$B$127:$I$235,J$1,FALSE)</f>
        <v>0</v>
      </c>
      <c r="K713" s="3">
        <f>VLOOKUP($B713,'COASTAL UPLANDS'!$B$127:$I$235,K$1,FALSE)</f>
        <v>0</v>
      </c>
      <c r="L713" s="3" t="str">
        <f>VLOOKUP($B713,'COASTAL UPLANDS'!$B$127:$I$235,L$1,FALSE)</f>
        <v/>
      </c>
    </row>
    <row r="714" spans="1:12" ht="15.75" customHeight="1">
      <c r="A714">
        <f t="shared" si="21"/>
        <v>72</v>
      </c>
      <c r="B714" t="str">
        <f>VLOOKUP(A714,ACTIVITIES!$B$2:$C$110,2,FALSE)</f>
        <v>ACTIVITY CATEGORY 8 72</v>
      </c>
      <c r="C714" s="1">
        <v>2</v>
      </c>
      <c r="D714" s="1" t="str">
        <f>VLOOKUP(C714,HABITATS!$F$2:$G$13,2,FALSE)</f>
        <v>Beaches &amp; Dunes</v>
      </c>
      <c r="E714" s="1" t="str">
        <f t="shared" si="20"/>
        <v>Beaches &amp; DunesACTIVITY CATEGORY 8 72</v>
      </c>
      <c r="F714" s="3">
        <f>VLOOKUP($B714,'BEACHES &amp; DUNES'!$B$127:$I$235,F$1,FALSE)</f>
        <v>0</v>
      </c>
      <c r="G714" s="3">
        <f>VLOOKUP($B714,'BEACHES &amp; DUNES'!$B$127:$I$235,G$1,FALSE)</f>
        <v>0</v>
      </c>
      <c r="H714" s="3">
        <f>VLOOKUP($B714,'BEACHES &amp; DUNES'!$B$127:$I$235,H$1,FALSE)</f>
        <v>0</v>
      </c>
      <c r="I714" s="3">
        <f>VLOOKUP($B714,'BEACHES &amp; DUNES'!$B$127:$I$235,I$1,FALSE)</f>
        <v>0</v>
      </c>
      <c r="J714" s="3">
        <f>VLOOKUP($B714,'BEACHES &amp; DUNES'!$B$127:$I$235,J$1,FALSE)</f>
        <v>0</v>
      </c>
      <c r="K714" s="3">
        <f>VLOOKUP($B714,'BEACHES &amp; DUNES'!$B$127:$I$235,K$1,FALSE)</f>
        <v>0</v>
      </c>
      <c r="L714" s="3" t="str">
        <f>VLOOKUP($B714,'BEACHES &amp; DUNES'!$B$127:$I$235,L$1,FALSE)</f>
        <v/>
      </c>
    </row>
    <row r="715" spans="1:12" ht="15.75" customHeight="1">
      <c r="A715">
        <f t="shared" si="21"/>
        <v>72</v>
      </c>
      <c r="B715" t="str">
        <f>VLOOKUP(A715,ACTIVITIES!$B$2:$C$110,2,FALSE)</f>
        <v>ACTIVITY CATEGORY 8 72</v>
      </c>
      <c r="C715" s="1">
        <v>3</v>
      </c>
      <c r="D715" s="1" t="str">
        <f>VLOOKUP(C715,HABITATS!$F$2:$G$13,2,FALSE)</f>
        <v>Tidal flats &amp; Rocky Intertidal</v>
      </c>
      <c r="E715" s="1" t="str">
        <f t="shared" si="20"/>
        <v>Tidal flats &amp; Rocky IntertidalACTIVITY CATEGORY 8 72</v>
      </c>
      <c r="F715" s="3">
        <f>VLOOKUP($B715,'TIDAL FLATS &amp; ROCKY INTERTIDAL'!$B$127:$I$235,F$1,FALSE)</f>
        <v>0</v>
      </c>
      <c r="G715" s="3">
        <f>VLOOKUP($B715,'TIDAL FLATS &amp; ROCKY INTERTIDAL'!$B$127:$I$235,G$1,FALSE)</f>
        <v>0</v>
      </c>
      <c r="H715" s="3">
        <f>VLOOKUP($B715,'TIDAL FLATS &amp; ROCKY INTERTIDAL'!$B$127:$I$235,H$1,FALSE)</f>
        <v>0</v>
      </c>
      <c r="I715" s="3">
        <f>VLOOKUP($B715,'TIDAL FLATS &amp; ROCKY INTERTIDAL'!$B$127:$I$235,I$1,FALSE)</f>
        <v>0</v>
      </c>
      <c r="J715" s="3">
        <f>VLOOKUP($B715,'TIDAL FLATS &amp; ROCKY INTERTIDAL'!$B$127:$I$235,J$1,FALSE)</f>
        <v>0</v>
      </c>
      <c r="K715" s="3">
        <f>VLOOKUP($B715,'TIDAL FLATS &amp; ROCKY INTERTIDAL'!$B$127:$I$235,K$1,FALSE)</f>
        <v>0</v>
      </c>
      <c r="L715" s="3" t="str">
        <f>VLOOKUP($B715,'TIDAL FLATS &amp; ROCKY INTERTIDAL'!$B$127:$I$235,L$1,FALSE)</f>
        <v/>
      </c>
    </row>
    <row r="716" spans="1:12" ht="15.75" customHeight="1">
      <c r="A716">
        <f t="shared" si="21"/>
        <v>72</v>
      </c>
      <c r="B716" t="str">
        <f>VLOOKUP(A716,ACTIVITIES!$B$2:$C$110,2,FALSE)</f>
        <v>ACTIVITY CATEGORY 8 72</v>
      </c>
      <c r="C716" s="1">
        <v>4</v>
      </c>
      <c r="D716" s="1" t="str">
        <f>VLOOKUP(C716,HABITATS!$F$2:$G$13,2,FALSE)</f>
        <v>Marshes</v>
      </c>
      <c r="E716" s="1" t="str">
        <f t="shared" si="20"/>
        <v>MarshesACTIVITY CATEGORY 8 72</v>
      </c>
      <c r="F716" s="3">
        <f>VLOOKUP($B716,MARSHES!$B$127:$I$235,F$1,FALSE)</f>
        <v>0</v>
      </c>
      <c r="G716" s="3">
        <f>VLOOKUP($B716,MARSHES!$B$127:$I$235,G$1,FALSE)</f>
        <v>0</v>
      </c>
      <c r="H716" s="3">
        <f>VLOOKUP($B716,MARSHES!$B$127:$I$235,H$1,FALSE)</f>
        <v>0</v>
      </c>
      <c r="I716" s="3">
        <f>VLOOKUP($B716,MARSHES!$B$127:$I$235,I$1,FALSE)</f>
        <v>0</v>
      </c>
      <c r="J716" s="3">
        <f>VLOOKUP($B716,MARSHES!$B$127:$I$235,J$1,FALSE)</f>
        <v>0</v>
      </c>
      <c r="K716" s="3">
        <f>VLOOKUP($B716,MARSHES!$B$127:$I$235,K$1,FALSE)</f>
        <v>0</v>
      </c>
      <c r="L716" s="3" t="str">
        <f>VLOOKUP($B716,MARSHES!$B$127:$I$235,L$1,FALSE)</f>
        <v/>
      </c>
    </row>
    <row r="717" spans="1:12" ht="15.75" customHeight="1">
      <c r="A717">
        <f t="shared" si="21"/>
        <v>72</v>
      </c>
      <c r="B717" t="str">
        <f>VLOOKUP(A717,ACTIVITIES!$B$2:$C$110,2,FALSE)</f>
        <v>ACTIVITY CATEGORY 8 72</v>
      </c>
      <c r="C717" s="1">
        <v>5</v>
      </c>
      <c r="D717" s="1" t="str">
        <f>VLOOKUP(C717,HABITATS!$F$2:$G$13,2,FALSE)</f>
        <v>Submersed Habitats</v>
      </c>
      <c r="E717" s="1" t="str">
        <f t="shared" si="20"/>
        <v>Submersed HabitatsACTIVITY CATEGORY 8 72</v>
      </c>
      <c r="F717" s="3">
        <f>VLOOKUP($B717,'SUBMERSED HABITATS'!$B$127:$I$235,F$1,FALSE)</f>
        <v>0</v>
      </c>
      <c r="G717" s="3">
        <f>VLOOKUP($B717,'SUBMERSED HABITATS'!$B$127:$I$235,G$1,FALSE)</f>
        <v>0</v>
      </c>
      <c r="H717" s="3">
        <f>VLOOKUP($B717,'SUBMERSED HABITATS'!$B$127:$I$235,H$1,FALSE)</f>
        <v>0</v>
      </c>
      <c r="I717" s="3">
        <f>VLOOKUP($B717,'SUBMERSED HABITATS'!$B$127:$I$235,I$1,FALSE)</f>
        <v>0</v>
      </c>
      <c r="J717" s="3">
        <f>VLOOKUP($B717,'SUBMERSED HABITATS'!$B$127:$I$235,J$1,FALSE)</f>
        <v>0</v>
      </c>
      <c r="K717" s="3">
        <f>VLOOKUP($B717,'SUBMERSED HABITATS'!$B$127:$I$235,K$1,FALSE)</f>
        <v>0</v>
      </c>
      <c r="L717" s="3" t="str">
        <f>VLOOKUP($B717,'SUBMERSED HABITATS'!$B$127:$I$235,L$1,FALSE)</f>
        <v/>
      </c>
    </row>
    <row r="718" spans="1:12" ht="15.75" customHeight="1">
      <c r="A718">
        <f t="shared" si="21"/>
        <v>72</v>
      </c>
      <c r="B718" t="str">
        <f>VLOOKUP(A718,ACTIVITIES!$B$2:$C$110,2,FALSE)</f>
        <v>ACTIVITY CATEGORY 8 72</v>
      </c>
      <c r="C718" s="1">
        <v>6</v>
      </c>
      <c r="D718" s="1" t="str">
        <f>VLOOKUP(C718,HABITATS!$F$2:$G$13,2,FALSE)</f>
        <v>HABITATS COMPLEX 6</v>
      </c>
      <c r="E718" s="1" t="str">
        <f t="shared" si="20"/>
        <v>HABITATS COMPLEX 6ACTIVITY CATEGORY 8 72</v>
      </c>
      <c r="F718" s="3">
        <f>VLOOKUP($B718,'HABITATS COMPLEX 6'!$B$127:$I$235,F$1,FALSE)</f>
        <v>0</v>
      </c>
      <c r="G718" s="3">
        <f>VLOOKUP($B718,'HABITATS COMPLEX 6'!$B$127:$I$235,G$1,FALSE)</f>
        <v>0</v>
      </c>
      <c r="H718" s="3">
        <f>VLOOKUP($B718,'HABITATS COMPLEX 6'!$B$127:$I$235,H$1,FALSE)</f>
        <v>0</v>
      </c>
      <c r="I718" s="3">
        <f>VLOOKUP($B718,'HABITATS COMPLEX 6'!$B$127:$I$235,I$1,FALSE)</f>
        <v>0</v>
      </c>
      <c r="J718" s="3">
        <f>VLOOKUP($B718,'HABITATS COMPLEX 6'!$B$127:$I$235,J$1,FALSE)</f>
        <v>0</v>
      </c>
      <c r="K718" s="3">
        <f>VLOOKUP($B718,'HABITATS COMPLEX 6'!$B$127:$I$235,K$1,FALSE)</f>
        <v>0</v>
      </c>
      <c r="L718" s="3" t="str">
        <f>VLOOKUP($B718,'HABITATS COMPLEX 6'!$B$127:$I$235,L$1,FALSE)</f>
        <v/>
      </c>
    </row>
    <row r="719" spans="1:12" ht="15.75" customHeight="1">
      <c r="A719">
        <f t="shared" si="21"/>
        <v>72</v>
      </c>
      <c r="B719" t="str">
        <f>VLOOKUP(A719,ACTIVITIES!$B$2:$C$110,2,FALSE)</f>
        <v>ACTIVITY CATEGORY 8 72</v>
      </c>
      <c r="C719" s="1">
        <v>7</v>
      </c>
      <c r="D719" s="1" t="str">
        <f>VLOOKUP(C719,HABITATS!$F$2:$G$13,2,FALSE)</f>
        <v>HABITATS COMPLEX 7</v>
      </c>
      <c r="E719" s="1" t="str">
        <f t="shared" si="20"/>
        <v>HABITATS COMPLEX 7ACTIVITY CATEGORY 8 72</v>
      </c>
      <c r="F719" s="3">
        <f>VLOOKUP($B719,'HABITATS COMPLEX 7'!$B$127:$I$235,F$1,FALSE)</f>
        <v>0</v>
      </c>
      <c r="G719" s="3">
        <f>VLOOKUP($B719,'HABITATS COMPLEX 7'!$B$127:$I$235,G$1,FALSE)</f>
        <v>0</v>
      </c>
      <c r="H719" s="3">
        <f>VLOOKUP($B719,'HABITATS COMPLEX 7'!$B$127:$I$235,H$1,FALSE)</f>
        <v>0</v>
      </c>
      <c r="I719" s="3">
        <f>VLOOKUP($B719,'HABITATS COMPLEX 7'!$B$127:$I$235,I$1,FALSE)</f>
        <v>0</v>
      </c>
      <c r="J719" s="3">
        <f>VLOOKUP($B719,'HABITATS COMPLEX 7'!$B$127:$I$235,J$1,FALSE)</f>
        <v>0</v>
      </c>
      <c r="K719" s="3">
        <f>VLOOKUP($B719,'HABITATS COMPLEX 7'!$B$127:$I$235,K$1,FALSE)</f>
        <v>0</v>
      </c>
      <c r="L719" s="3" t="str">
        <f>VLOOKUP($B719,'HABITATS COMPLEX 7'!$B$127:$I$235,L$1,FALSE)</f>
        <v/>
      </c>
    </row>
    <row r="720" spans="1:12" ht="15.75" customHeight="1">
      <c r="A720">
        <f t="shared" si="21"/>
        <v>72</v>
      </c>
      <c r="B720" t="str">
        <f>VLOOKUP(A720,ACTIVITIES!$B$2:$C$110,2,FALSE)</f>
        <v>ACTIVITY CATEGORY 8 72</v>
      </c>
      <c r="C720" s="1">
        <v>8</v>
      </c>
      <c r="D720" s="1" t="str">
        <f>VLOOKUP(C720,HABITATS!$F$2:$G$13,2,FALSE)</f>
        <v>HABITATS COMPLEX 8</v>
      </c>
      <c r="E720" s="1" t="str">
        <f t="shared" si="20"/>
        <v>HABITATS COMPLEX 8ACTIVITY CATEGORY 8 72</v>
      </c>
      <c r="F720" s="3">
        <f>VLOOKUP($B720,'HABITATS COMPLEX 8'!$B$127:$I$235,F$1,FALSE)</f>
        <v>0</v>
      </c>
      <c r="G720" s="3">
        <f>VLOOKUP($B720,'HABITATS COMPLEX 8'!$B$127:$I$235,G$1,FALSE)</f>
        <v>0</v>
      </c>
      <c r="H720" s="3">
        <f>VLOOKUP($B720,'HABITATS COMPLEX 8'!$B$127:$I$235,H$1,FALSE)</f>
        <v>0</v>
      </c>
      <c r="I720" s="3">
        <f>VLOOKUP($B720,'HABITATS COMPLEX 8'!$B$127:$I$235,I$1,FALSE)</f>
        <v>0</v>
      </c>
      <c r="J720" s="3">
        <f>VLOOKUP($B720,'HABITATS COMPLEX 8'!$B$127:$I$235,J$1,FALSE)</f>
        <v>0</v>
      </c>
      <c r="K720" s="3">
        <f>VLOOKUP($B720,'HABITATS COMPLEX 8'!$B$127:$I$235,K$1,FALSE)</f>
        <v>0</v>
      </c>
      <c r="L720" s="3" t="str">
        <f>VLOOKUP($B720,'HABITATS COMPLEX 8'!$B$127:$I$235,L$1,FALSE)</f>
        <v/>
      </c>
    </row>
    <row r="721" spans="1:12" ht="15.75" customHeight="1">
      <c r="A721">
        <f t="shared" si="21"/>
        <v>72</v>
      </c>
      <c r="B721" t="str">
        <f>VLOOKUP(A721,ACTIVITIES!$B$2:$C$110,2,FALSE)</f>
        <v>ACTIVITY CATEGORY 8 72</v>
      </c>
      <c r="C721" s="1">
        <v>9</v>
      </c>
      <c r="D721" s="1" t="str">
        <f>VLOOKUP(C721,HABITATS!$F$2:$G$13,2,FALSE)</f>
        <v>HABITATS COMPLEX 9</v>
      </c>
      <c r="E721" s="1" t="str">
        <f t="shared" si="20"/>
        <v>HABITATS COMPLEX 9ACTIVITY CATEGORY 8 72</v>
      </c>
      <c r="F721" s="3">
        <f>VLOOKUP($B721,'HABITATS COMPLEX 9'!$B$127:$I$235,F$1,FALSE)</f>
        <v>0</v>
      </c>
      <c r="G721" s="3">
        <f>VLOOKUP($B721,'HABITATS COMPLEX 9'!$B$127:$I$235,G$1,FALSE)</f>
        <v>0</v>
      </c>
      <c r="H721" s="3">
        <f>VLOOKUP($B721,'HABITATS COMPLEX 9'!$B$127:$I$235,H$1,FALSE)</f>
        <v>0</v>
      </c>
      <c r="I721" s="3">
        <f>VLOOKUP($B721,'HABITATS COMPLEX 9'!$B$127:$I$235,I$1,FALSE)</f>
        <v>0</v>
      </c>
      <c r="J721" s="3">
        <f>VLOOKUP($B721,'HABITATS COMPLEX 9'!$B$127:$I$235,J$1,FALSE)</f>
        <v>0</v>
      </c>
      <c r="K721" s="3">
        <f>VLOOKUP($B721,'HABITATS COMPLEX 9'!$B$127:$I$235,K$1,FALSE)</f>
        <v>0</v>
      </c>
      <c r="L721" s="3" t="str">
        <f>VLOOKUP($B721,'HABITATS COMPLEX 9'!$B$127:$I$235,L$1,FALSE)</f>
        <v/>
      </c>
    </row>
    <row r="722" spans="1:12" ht="15.75" customHeight="1">
      <c r="A722">
        <f t="shared" si="21"/>
        <v>72</v>
      </c>
      <c r="B722" t="str">
        <f>VLOOKUP(A722,ACTIVITIES!$B$2:$C$110,2,FALSE)</f>
        <v>ACTIVITY CATEGORY 8 72</v>
      </c>
      <c r="C722" s="1">
        <v>10</v>
      </c>
      <c r="D722" s="1" t="str">
        <f>VLOOKUP(C722,HABITATS!$F$2:$G$13,2,FALSE)</f>
        <v>HABITATS COMPLEX 10</v>
      </c>
      <c r="E722" s="1" t="str">
        <f t="shared" si="20"/>
        <v>HABITATS COMPLEX 10ACTIVITY CATEGORY 8 72</v>
      </c>
      <c r="F722" s="3">
        <f>VLOOKUP($B722,'HABITATS COMPLEX 10'!$B$127:$I$235,F$1,FALSE)</f>
        <v>0</v>
      </c>
      <c r="G722" s="3">
        <f>VLOOKUP($B722,'HABITATS COMPLEX 10'!$B$127:$I$235,G$1,FALSE)</f>
        <v>0</v>
      </c>
      <c r="H722" s="3">
        <f>VLOOKUP($B722,'HABITATS COMPLEX 10'!$B$127:$I$235,H$1,FALSE)</f>
        <v>0</v>
      </c>
      <c r="I722" s="3">
        <f>VLOOKUP($B722,'HABITATS COMPLEX 10'!$B$127:$I$235,I$1,FALSE)</f>
        <v>0</v>
      </c>
      <c r="J722" s="3">
        <f>VLOOKUP($B722,'HABITATS COMPLEX 10'!$B$127:$I$235,J$1,FALSE)</f>
        <v>0</v>
      </c>
      <c r="K722" s="3">
        <f>VLOOKUP($B722,'HABITATS COMPLEX 10'!$B$127:$I$235,K$1,FALSE)</f>
        <v>0</v>
      </c>
      <c r="L722" s="3" t="str">
        <f>VLOOKUP($B722,'HABITATS COMPLEX 10'!$B$127:$I$235,L$1,FALSE)</f>
        <v/>
      </c>
    </row>
    <row r="723" spans="1:12" ht="15.75" customHeight="1">
      <c r="A723">
        <f t="shared" si="21"/>
        <v>73</v>
      </c>
      <c r="B723" t="str">
        <f>VLOOKUP(A723,ACTIVITIES!$B$2:$C$110,2,FALSE)</f>
        <v>ACTIVITY CATEGORY 8 73</v>
      </c>
      <c r="C723" s="1">
        <v>1</v>
      </c>
      <c r="D723" s="1" t="str">
        <f>VLOOKUP(C723,HABITATS!$F$2:$G$13,2,FALSE)</f>
        <v>Coastal Uplands</v>
      </c>
      <c r="E723" s="1" t="str">
        <f t="shared" si="20"/>
        <v>Coastal UplandsACTIVITY CATEGORY 8 73</v>
      </c>
      <c r="F723" s="3">
        <f>VLOOKUP($B723,'COASTAL UPLANDS'!$B$127:$I$235,F$1,FALSE)</f>
        <v>0</v>
      </c>
      <c r="G723" s="3">
        <f>VLOOKUP($B723,'COASTAL UPLANDS'!$B$127:$I$235,G$1,FALSE)</f>
        <v>0</v>
      </c>
      <c r="H723" s="3">
        <f>VLOOKUP($B723,'COASTAL UPLANDS'!$B$127:$I$235,H$1,FALSE)</f>
        <v>0</v>
      </c>
      <c r="I723" s="3">
        <f>VLOOKUP($B723,'COASTAL UPLANDS'!$B$127:$I$235,I$1,FALSE)</f>
        <v>0</v>
      </c>
      <c r="J723" s="3">
        <f>VLOOKUP($B723,'COASTAL UPLANDS'!$B$127:$I$235,J$1,FALSE)</f>
        <v>0</v>
      </c>
      <c r="K723" s="3">
        <f>VLOOKUP($B723,'COASTAL UPLANDS'!$B$127:$I$235,K$1,FALSE)</f>
        <v>0</v>
      </c>
      <c r="L723" s="3" t="str">
        <f>VLOOKUP($B723,'COASTAL UPLANDS'!$B$127:$I$235,L$1,FALSE)</f>
        <v/>
      </c>
    </row>
    <row r="724" spans="1:12" ht="15.75" customHeight="1">
      <c r="A724">
        <f t="shared" si="21"/>
        <v>73</v>
      </c>
      <c r="B724" t="str">
        <f>VLOOKUP(A724,ACTIVITIES!$B$2:$C$110,2,FALSE)</f>
        <v>ACTIVITY CATEGORY 8 73</v>
      </c>
      <c r="C724" s="1">
        <v>2</v>
      </c>
      <c r="D724" s="1" t="str">
        <f>VLOOKUP(C724,HABITATS!$F$2:$G$13,2,FALSE)</f>
        <v>Beaches &amp; Dunes</v>
      </c>
      <c r="E724" s="1" t="str">
        <f t="shared" si="20"/>
        <v>Beaches &amp; DunesACTIVITY CATEGORY 8 73</v>
      </c>
      <c r="F724" s="3">
        <f>VLOOKUP($B724,'BEACHES &amp; DUNES'!$B$127:$I$235,F$1,FALSE)</f>
        <v>0</v>
      </c>
      <c r="G724" s="3">
        <f>VLOOKUP($B724,'BEACHES &amp; DUNES'!$B$127:$I$235,G$1,FALSE)</f>
        <v>0</v>
      </c>
      <c r="H724" s="3">
        <f>VLOOKUP($B724,'BEACHES &amp; DUNES'!$B$127:$I$235,H$1,FALSE)</f>
        <v>0</v>
      </c>
      <c r="I724" s="3">
        <f>VLOOKUP($B724,'BEACHES &amp; DUNES'!$B$127:$I$235,I$1,FALSE)</f>
        <v>0</v>
      </c>
      <c r="J724" s="3">
        <f>VLOOKUP($B724,'BEACHES &amp; DUNES'!$B$127:$I$235,J$1,FALSE)</f>
        <v>0</v>
      </c>
      <c r="K724" s="3">
        <f>VLOOKUP($B724,'BEACHES &amp; DUNES'!$B$127:$I$235,K$1,FALSE)</f>
        <v>0</v>
      </c>
      <c r="L724" s="3" t="str">
        <f>VLOOKUP($B724,'BEACHES &amp; DUNES'!$B$127:$I$235,L$1,FALSE)</f>
        <v/>
      </c>
    </row>
    <row r="725" spans="1:12" ht="15.75" customHeight="1">
      <c r="A725">
        <f t="shared" si="21"/>
        <v>73</v>
      </c>
      <c r="B725" t="str">
        <f>VLOOKUP(A725,ACTIVITIES!$B$2:$C$110,2,FALSE)</f>
        <v>ACTIVITY CATEGORY 8 73</v>
      </c>
      <c r="C725" s="1">
        <v>3</v>
      </c>
      <c r="D725" s="1" t="str">
        <f>VLOOKUP(C725,HABITATS!$F$2:$G$13,2,FALSE)</f>
        <v>Tidal flats &amp; Rocky Intertidal</v>
      </c>
      <c r="E725" s="1" t="str">
        <f t="shared" si="20"/>
        <v>Tidal flats &amp; Rocky IntertidalACTIVITY CATEGORY 8 73</v>
      </c>
      <c r="F725" s="3">
        <f>VLOOKUP($B725,'TIDAL FLATS &amp; ROCKY INTERTIDAL'!$B$127:$I$235,F$1,FALSE)</f>
        <v>0</v>
      </c>
      <c r="G725" s="3">
        <f>VLOOKUP($B725,'TIDAL FLATS &amp; ROCKY INTERTIDAL'!$B$127:$I$235,G$1,FALSE)</f>
        <v>0</v>
      </c>
      <c r="H725" s="3">
        <f>VLOOKUP($B725,'TIDAL FLATS &amp; ROCKY INTERTIDAL'!$B$127:$I$235,H$1,FALSE)</f>
        <v>0</v>
      </c>
      <c r="I725" s="3">
        <f>VLOOKUP($B725,'TIDAL FLATS &amp; ROCKY INTERTIDAL'!$B$127:$I$235,I$1,FALSE)</f>
        <v>0</v>
      </c>
      <c r="J725" s="3">
        <f>VLOOKUP($B725,'TIDAL FLATS &amp; ROCKY INTERTIDAL'!$B$127:$I$235,J$1,FALSE)</f>
        <v>0</v>
      </c>
      <c r="K725" s="3">
        <f>VLOOKUP($B725,'TIDAL FLATS &amp; ROCKY INTERTIDAL'!$B$127:$I$235,K$1,FALSE)</f>
        <v>0</v>
      </c>
      <c r="L725" s="3" t="str">
        <f>VLOOKUP($B725,'TIDAL FLATS &amp; ROCKY INTERTIDAL'!$B$127:$I$235,L$1,FALSE)</f>
        <v/>
      </c>
    </row>
    <row r="726" spans="1:12" ht="15.75" customHeight="1">
      <c r="A726">
        <f t="shared" si="21"/>
        <v>73</v>
      </c>
      <c r="B726" t="str">
        <f>VLOOKUP(A726,ACTIVITIES!$B$2:$C$110,2,FALSE)</f>
        <v>ACTIVITY CATEGORY 8 73</v>
      </c>
      <c r="C726" s="1">
        <v>4</v>
      </c>
      <c r="D726" s="1" t="str">
        <f>VLOOKUP(C726,HABITATS!$F$2:$G$13,2,FALSE)</f>
        <v>Marshes</v>
      </c>
      <c r="E726" s="1" t="str">
        <f t="shared" si="20"/>
        <v>MarshesACTIVITY CATEGORY 8 73</v>
      </c>
      <c r="F726" s="3">
        <f>VLOOKUP($B726,MARSHES!$B$127:$I$235,F$1,FALSE)</f>
        <v>0</v>
      </c>
      <c r="G726" s="3">
        <f>VLOOKUP($B726,MARSHES!$B$127:$I$235,G$1,FALSE)</f>
        <v>0</v>
      </c>
      <c r="H726" s="3">
        <f>VLOOKUP($B726,MARSHES!$B$127:$I$235,H$1,FALSE)</f>
        <v>0</v>
      </c>
      <c r="I726" s="3">
        <f>VLOOKUP($B726,MARSHES!$B$127:$I$235,I$1,FALSE)</f>
        <v>0</v>
      </c>
      <c r="J726" s="3">
        <f>VLOOKUP($B726,MARSHES!$B$127:$I$235,J$1,FALSE)</f>
        <v>0</v>
      </c>
      <c r="K726" s="3">
        <f>VLOOKUP($B726,MARSHES!$B$127:$I$235,K$1,FALSE)</f>
        <v>0</v>
      </c>
      <c r="L726" s="3" t="str">
        <f>VLOOKUP($B726,MARSHES!$B$127:$I$235,L$1,FALSE)</f>
        <v/>
      </c>
    </row>
    <row r="727" spans="1:12" ht="15.75" customHeight="1">
      <c r="A727">
        <f t="shared" si="21"/>
        <v>73</v>
      </c>
      <c r="B727" t="str">
        <f>VLOOKUP(A727,ACTIVITIES!$B$2:$C$110,2,FALSE)</f>
        <v>ACTIVITY CATEGORY 8 73</v>
      </c>
      <c r="C727" s="1">
        <v>5</v>
      </c>
      <c r="D727" s="1" t="str">
        <f>VLOOKUP(C727,HABITATS!$F$2:$G$13,2,FALSE)</f>
        <v>Submersed Habitats</v>
      </c>
      <c r="E727" s="1" t="str">
        <f t="shared" si="20"/>
        <v>Submersed HabitatsACTIVITY CATEGORY 8 73</v>
      </c>
      <c r="F727" s="3">
        <f>VLOOKUP($B727,'SUBMERSED HABITATS'!$B$127:$I$235,F$1,FALSE)</f>
        <v>0</v>
      </c>
      <c r="G727" s="3">
        <f>VLOOKUP($B727,'SUBMERSED HABITATS'!$B$127:$I$235,G$1,FALSE)</f>
        <v>0</v>
      </c>
      <c r="H727" s="3">
        <f>VLOOKUP($B727,'SUBMERSED HABITATS'!$B$127:$I$235,H$1,FALSE)</f>
        <v>0</v>
      </c>
      <c r="I727" s="3">
        <f>VLOOKUP($B727,'SUBMERSED HABITATS'!$B$127:$I$235,I$1,FALSE)</f>
        <v>0</v>
      </c>
      <c r="J727" s="3">
        <f>VLOOKUP($B727,'SUBMERSED HABITATS'!$B$127:$I$235,J$1,FALSE)</f>
        <v>0</v>
      </c>
      <c r="K727" s="3">
        <f>VLOOKUP($B727,'SUBMERSED HABITATS'!$B$127:$I$235,K$1,FALSE)</f>
        <v>0</v>
      </c>
      <c r="L727" s="3" t="str">
        <f>VLOOKUP($B727,'SUBMERSED HABITATS'!$B$127:$I$235,L$1,FALSE)</f>
        <v/>
      </c>
    </row>
    <row r="728" spans="1:12" ht="15.75" customHeight="1">
      <c r="A728">
        <f t="shared" si="21"/>
        <v>73</v>
      </c>
      <c r="B728" t="str">
        <f>VLOOKUP(A728,ACTIVITIES!$B$2:$C$110,2,FALSE)</f>
        <v>ACTIVITY CATEGORY 8 73</v>
      </c>
      <c r="C728" s="1">
        <v>6</v>
      </c>
      <c r="D728" s="1" t="str">
        <f>VLOOKUP(C728,HABITATS!$F$2:$G$13,2,FALSE)</f>
        <v>HABITATS COMPLEX 6</v>
      </c>
      <c r="E728" s="1" t="str">
        <f t="shared" si="20"/>
        <v>HABITATS COMPLEX 6ACTIVITY CATEGORY 8 73</v>
      </c>
      <c r="F728" s="3">
        <f>VLOOKUP($B728,'HABITATS COMPLEX 6'!$B$127:$I$235,F$1,FALSE)</f>
        <v>0</v>
      </c>
      <c r="G728" s="3">
        <f>VLOOKUP($B728,'HABITATS COMPLEX 6'!$B$127:$I$235,G$1,FALSE)</f>
        <v>0</v>
      </c>
      <c r="H728" s="3">
        <f>VLOOKUP($B728,'HABITATS COMPLEX 6'!$B$127:$I$235,H$1,FALSE)</f>
        <v>0</v>
      </c>
      <c r="I728" s="3">
        <f>VLOOKUP($B728,'HABITATS COMPLEX 6'!$B$127:$I$235,I$1,FALSE)</f>
        <v>0</v>
      </c>
      <c r="J728" s="3">
        <f>VLOOKUP($B728,'HABITATS COMPLEX 6'!$B$127:$I$235,J$1,FALSE)</f>
        <v>0</v>
      </c>
      <c r="K728" s="3">
        <f>VLOOKUP($B728,'HABITATS COMPLEX 6'!$B$127:$I$235,K$1,FALSE)</f>
        <v>0</v>
      </c>
      <c r="L728" s="3" t="str">
        <f>VLOOKUP($B728,'HABITATS COMPLEX 6'!$B$127:$I$235,L$1,FALSE)</f>
        <v/>
      </c>
    </row>
    <row r="729" spans="1:12" ht="15.75" customHeight="1">
      <c r="A729">
        <f t="shared" si="21"/>
        <v>73</v>
      </c>
      <c r="B729" t="str">
        <f>VLOOKUP(A729,ACTIVITIES!$B$2:$C$110,2,FALSE)</f>
        <v>ACTIVITY CATEGORY 8 73</v>
      </c>
      <c r="C729" s="1">
        <v>7</v>
      </c>
      <c r="D729" s="1" t="str">
        <f>VLOOKUP(C729,HABITATS!$F$2:$G$13,2,FALSE)</f>
        <v>HABITATS COMPLEX 7</v>
      </c>
      <c r="E729" s="1" t="str">
        <f t="shared" si="20"/>
        <v>HABITATS COMPLEX 7ACTIVITY CATEGORY 8 73</v>
      </c>
      <c r="F729" s="3">
        <f>VLOOKUP($B729,'HABITATS COMPLEX 7'!$B$127:$I$235,F$1,FALSE)</f>
        <v>0</v>
      </c>
      <c r="G729" s="3">
        <f>VLOOKUP($B729,'HABITATS COMPLEX 7'!$B$127:$I$235,G$1,FALSE)</f>
        <v>0</v>
      </c>
      <c r="H729" s="3">
        <f>VLOOKUP($B729,'HABITATS COMPLEX 7'!$B$127:$I$235,H$1,FALSE)</f>
        <v>0</v>
      </c>
      <c r="I729" s="3">
        <f>VLOOKUP($B729,'HABITATS COMPLEX 7'!$B$127:$I$235,I$1,FALSE)</f>
        <v>0</v>
      </c>
      <c r="J729" s="3">
        <f>VLOOKUP($B729,'HABITATS COMPLEX 7'!$B$127:$I$235,J$1,FALSE)</f>
        <v>0</v>
      </c>
      <c r="K729" s="3">
        <f>VLOOKUP($B729,'HABITATS COMPLEX 7'!$B$127:$I$235,K$1,FALSE)</f>
        <v>0</v>
      </c>
      <c r="L729" s="3" t="str">
        <f>VLOOKUP($B729,'HABITATS COMPLEX 7'!$B$127:$I$235,L$1,FALSE)</f>
        <v/>
      </c>
    </row>
    <row r="730" spans="1:12" ht="15.75" customHeight="1">
      <c r="A730">
        <f t="shared" si="21"/>
        <v>73</v>
      </c>
      <c r="B730" t="str">
        <f>VLOOKUP(A730,ACTIVITIES!$B$2:$C$110,2,FALSE)</f>
        <v>ACTIVITY CATEGORY 8 73</v>
      </c>
      <c r="C730" s="1">
        <v>8</v>
      </c>
      <c r="D730" s="1" t="str">
        <f>VLOOKUP(C730,HABITATS!$F$2:$G$13,2,FALSE)</f>
        <v>HABITATS COMPLEX 8</v>
      </c>
      <c r="E730" s="1" t="str">
        <f t="shared" si="20"/>
        <v>HABITATS COMPLEX 8ACTIVITY CATEGORY 8 73</v>
      </c>
      <c r="F730" s="3">
        <f>VLOOKUP($B730,'HABITATS COMPLEX 8'!$B$127:$I$235,F$1,FALSE)</f>
        <v>0</v>
      </c>
      <c r="G730" s="3">
        <f>VLOOKUP($B730,'HABITATS COMPLEX 8'!$B$127:$I$235,G$1,FALSE)</f>
        <v>0</v>
      </c>
      <c r="H730" s="3">
        <f>VLOOKUP($B730,'HABITATS COMPLEX 8'!$B$127:$I$235,H$1,FALSE)</f>
        <v>0</v>
      </c>
      <c r="I730" s="3">
        <f>VLOOKUP($B730,'HABITATS COMPLEX 8'!$B$127:$I$235,I$1,FALSE)</f>
        <v>0</v>
      </c>
      <c r="J730" s="3">
        <f>VLOOKUP($B730,'HABITATS COMPLEX 8'!$B$127:$I$235,J$1,FALSE)</f>
        <v>0</v>
      </c>
      <c r="K730" s="3">
        <f>VLOOKUP($B730,'HABITATS COMPLEX 8'!$B$127:$I$235,K$1,FALSE)</f>
        <v>0</v>
      </c>
      <c r="L730" s="3" t="str">
        <f>VLOOKUP($B730,'HABITATS COMPLEX 8'!$B$127:$I$235,L$1,FALSE)</f>
        <v/>
      </c>
    </row>
    <row r="731" spans="1:12" ht="15.75" customHeight="1">
      <c r="A731">
        <f t="shared" si="21"/>
        <v>73</v>
      </c>
      <c r="B731" t="str">
        <f>VLOOKUP(A731,ACTIVITIES!$B$2:$C$110,2,FALSE)</f>
        <v>ACTIVITY CATEGORY 8 73</v>
      </c>
      <c r="C731" s="1">
        <v>9</v>
      </c>
      <c r="D731" s="1" t="str">
        <f>VLOOKUP(C731,HABITATS!$F$2:$G$13,2,FALSE)</f>
        <v>HABITATS COMPLEX 9</v>
      </c>
      <c r="E731" s="1" t="str">
        <f t="shared" si="20"/>
        <v>HABITATS COMPLEX 9ACTIVITY CATEGORY 8 73</v>
      </c>
      <c r="F731" s="3">
        <f>VLOOKUP($B731,'HABITATS COMPLEX 9'!$B$127:$I$235,F$1,FALSE)</f>
        <v>0</v>
      </c>
      <c r="G731" s="3">
        <f>VLOOKUP($B731,'HABITATS COMPLEX 9'!$B$127:$I$235,G$1,FALSE)</f>
        <v>0</v>
      </c>
      <c r="H731" s="3">
        <f>VLOOKUP($B731,'HABITATS COMPLEX 9'!$B$127:$I$235,H$1,FALSE)</f>
        <v>0</v>
      </c>
      <c r="I731" s="3">
        <f>VLOOKUP($B731,'HABITATS COMPLEX 9'!$B$127:$I$235,I$1,FALSE)</f>
        <v>0</v>
      </c>
      <c r="J731" s="3">
        <f>VLOOKUP($B731,'HABITATS COMPLEX 9'!$B$127:$I$235,J$1,FALSE)</f>
        <v>0</v>
      </c>
      <c r="K731" s="3">
        <f>VLOOKUP($B731,'HABITATS COMPLEX 9'!$B$127:$I$235,K$1,FALSE)</f>
        <v>0</v>
      </c>
      <c r="L731" s="3" t="str">
        <f>VLOOKUP($B731,'HABITATS COMPLEX 9'!$B$127:$I$235,L$1,FALSE)</f>
        <v/>
      </c>
    </row>
    <row r="732" spans="1:12" ht="15.75" customHeight="1">
      <c r="A732">
        <f t="shared" si="21"/>
        <v>73</v>
      </c>
      <c r="B732" t="str">
        <f>VLOOKUP(A732,ACTIVITIES!$B$2:$C$110,2,FALSE)</f>
        <v>ACTIVITY CATEGORY 8 73</v>
      </c>
      <c r="C732" s="1">
        <v>10</v>
      </c>
      <c r="D732" s="1" t="str">
        <f>VLOOKUP(C732,HABITATS!$F$2:$G$13,2,FALSE)</f>
        <v>HABITATS COMPLEX 10</v>
      </c>
      <c r="E732" s="1" t="str">
        <f t="shared" si="20"/>
        <v>HABITATS COMPLEX 10ACTIVITY CATEGORY 8 73</v>
      </c>
      <c r="F732" s="3">
        <f>VLOOKUP($B732,'HABITATS COMPLEX 10'!$B$127:$I$235,F$1,FALSE)</f>
        <v>0</v>
      </c>
      <c r="G732" s="3">
        <f>VLOOKUP($B732,'HABITATS COMPLEX 10'!$B$127:$I$235,G$1,FALSE)</f>
        <v>0</v>
      </c>
      <c r="H732" s="3">
        <f>VLOOKUP($B732,'HABITATS COMPLEX 10'!$B$127:$I$235,H$1,FALSE)</f>
        <v>0</v>
      </c>
      <c r="I732" s="3">
        <f>VLOOKUP($B732,'HABITATS COMPLEX 10'!$B$127:$I$235,I$1,FALSE)</f>
        <v>0</v>
      </c>
      <c r="J732" s="3">
        <f>VLOOKUP($B732,'HABITATS COMPLEX 10'!$B$127:$I$235,J$1,FALSE)</f>
        <v>0</v>
      </c>
      <c r="K732" s="3">
        <f>VLOOKUP($B732,'HABITATS COMPLEX 10'!$B$127:$I$235,K$1,FALSE)</f>
        <v>0</v>
      </c>
      <c r="L732" s="3" t="str">
        <f>VLOOKUP($B732,'HABITATS COMPLEX 10'!$B$127:$I$235,L$1,FALSE)</f>
        <v/>
      </c>
    </row>
    <row r="733" spans="1:12" ht="15.75" customHeight="1">
      <c r="A733">
        <f t="shared" si="21"/>
        <v>74</v>
      </c>
      <c r="B733" t="str">
        <f>VLOOKUP(A733,ACTIVITIES!$B$2:$C$110,2,FALSE)</f>
        <v>ACTIVITY CATEGORY 8 74</v>
      </c>
      <c r="C733" s="1">
        <v>1</v>
      </c>
      <c r="D733" s="1" t="str">
        <f>VLOOKUP(C733,HABITATS!$F$2:$G$13,2,FALSE)</f>
        <v>Coastal Uplands</v>
      </c>
      <c r="E733" s="1" t="str">
        <f t="shared" si="20"/>
        <v>Coastal UplandsACTIVITY CATEGORY 8 74</v>
      </c>
      <c r="F733" s="3">
        <f>VLOOKUP($B733,'COASTAL UPLANDS'!$B$127:$I$235,F$1,FALSE)</f>
        <v>0</v>
      </c>
      <c r="G733" s="3">
        <f>VLOOKUP($B733,'COASTAL UPLANDS'!$B$127:$I$235,G$1,FALSE)</f>
        <v>0</v>
      </c>
      <c r="H733" s="3">
        <f>VLOOKUP($B733,'COASTAL UPLANDS'!$B$127:$I$235,H$1,FALSE)</f>
        <v>0</v>
      </c>
      <c r="I733" s="3">
        <f>VLOOKUP($B733,'COASTAL UPLANDS'!$B$127:$I$235,I$1,FALSE)</f>
        <v>0</v>
      </c>
      <c r="J733" s="3">
        <f>VLOOKUP($B733,'COASTAL UPLANDS'!$B$127:$I$235,J$1,FALSE)</f>
        <v>0</v>
      </c>
      <c r="K733" s="3">
        <f>VLOOKUP($B733,'COASTAL UPLANDS'!$B$127:$I$235,K$1,FALSE)</f>
        <v>0</v>
      </c>
      <c r="L733" s="3" t="str">
        <f>VLOOKUP($B733,'COASTAL UPLANDS'!$B$127:$I$235,L$1,FALSE)</f>
        <v/>
      </c>
    </row>
    <row r="734" spans="1:12" ht="15.75" customHeight="1">
      <c r="A734">
        <f t="shared" si="21"/>
        <v>74</v>
      </c>
      <c r="B734" t="str">
        <f>VLOOKUP(A734,ACTIVITIES!$B$2:$C$110,2,FALSE)</f>
        <v>ACTIVITY CATEGORY 8 74</v>
      </c>
      <c r="C734" s="1">
        <v>2</v>
      </c>
      <c r="D734" s="1" t="str">
        <f>VLOOKUP(C734,HABITATS!$F$2:$G$13,2,FALSE)</f>
        <v>Beaches &amp; Dunes</v>
      </c>
      <c r="E734" s="1" t="str">
        <f t="shared" si="20"/>
        <v>Beaches &amp; DunesACTIVITY CATEGORY 8 74</v>
      </c>
      <c r="F734" s="3">
        <f>VLOOKUP($B734,'BEACHES &amp; DUNES'!$B$127:$I$235,F$1,FALSE)</f>
        <v>0</v>
      </c>
      <c r="G734" s="3">
        <f>VLOOKUP($B734,'BEACHES &amp; DUNES'!$B$127:$I$235,G$1,FALSE)</f>
        <v>0</v>
      </c>
      <c r="H734" s="3">
        <f>VLOOKUP($B734,'BEACHES &amp; DUNES'!$B$127:$I$235,H$1,FALSE)</f>
        <v>0</v>
      </c>
      <c r="I734" s="3">
        <f>VLOOKUP($B734,'BEACHES &amp; DUNES'!$B$127:$I$235,I$1,FALSE)</f>
        <v>0</v>
      </c>
      <c r="J734" s="3">
        <f>VLOOKUP($B734,'BEACHES &amp; DUNES'!$B$127:$I$235,J$1,FALSE)</f>
        <v>0</v>
      </c>
      <c r="K734" s="3">
        <f>VLOOKUP($B734,'BEACHES &amp; DUNES'!$B$127:$I$235,K$1,FALSE)</f>
        <v>0</v>
      </c>
      <c r="L734" s="3" t="str">
        <f>VLOOKUP($B734,'BEACHES &amp; DUNES'!$B$127:$I$235,L$1,FALSE)</f>
        <v/>
      </c>
    </row>
    <row r="735" spans="1:12" ht="15.75" customHeight="1">
      <c r="A735">
        <f t="shared" si="21"/>
        <v>74</v>
      </c>
      <c r="B735" t="str">
        <f>VLOOKUP(A735,ACTIVITIES!$B$2:$C$110,2,FALSE)</f>
        <v>ACTIVITY CATEGORY 8 74</v>
      </c>
      <c r="C735" s="1">
        <v>3</v>
      </c>
      <c r="D735" s="1" t="str">
        <f>VLOOKUP(C735,HABITATS!$F$2:$G$13,2,FALSE)</f>
        <v>Tidal flats &amp; Rocky Intertidal</v>
      </c>
      <c r="E735" s="1" t="str">
        <f t="shared" si="20"/>
        <v>Tidal flats &amp; Rocky IntertidalACTIVITY CATEGORY 8 74</v>
      </c>
      <c r="F735" s="3">
        <f>VLOOKUP($B735,'TIDAL FLATS &amp; ROCKY INTERTIDAL'!$B$127:$I$235,F$1,FALSE)</f>
        <v>0</v>
      </c>
      <c r="G735" s="3">
        <f>VLOOKUP($B735,'TIDAL FLATS &amp; ROCKY INTERTIDAL'!$B$127:$I$235,G$1,FALSE)</f>
        <v>0</v>
      </c>
      <c r="H735" s="3">
        <f>VLOOKUP($B735,'TIDAL FLATS &amp; ROCKY INTERTIDAL'!$B$127:$I$235,H$1,FALSE)</f>
        <v>0</v>
      </c>
      <c r="I735" s="3">
        <f>VLOOKUP($B735,'TIDAL FLATS &amp; ROCKY INTERTIDAL'!$B$127:$I$235,I$1,FALSE)</f>
        <v>0</v>
      </c>
      <c r="J735" s="3">
        <f>VLOOKUP($B735,'TIDAL FLATS &amp; ROCKY INTERTIDAL'!$B$127:$I$235,J$1,FALSE)</f>
        <v>0</v>
      </c>
      <c r="K735" s="3">
        <f>VLOOKUP($B735,'TIDAL FLATS &amp; ROCKY INTERTIDAL'!$B$127:$I$235,K$1,FALSE)</f>
        <v>0</v>
      </c>
      <c r="L735" s="3" t="str">
        <f>VLOOKUP($B735,'TIDAL FLATS &amp; ROCKY INTERTIDAL'!$B$127:$I$235,L$1,FALSE)</f>
        <v/>
      </c>
    </row>
    <row r="736" spans="1:12" ht="15.75" customHeight="1">
      <c r="A736">
        <f t="shared" si="21"/>
        <v>74</v>
      </c>
      <c r="B736" t="str">
        <f>VLOOKUP(A736,ACTIVITIES!$B$2:$C$110,2,FALSE)</f>
        <v>ACTIVITY CATEGORY 8 74</v>
      </c>
      <c r="C736" s="1">
        <v>4</v>
      </c>
      <c r="D736" s="1" t="str">
        <f>VLOOKUP(C736,HABITATS!$F$2:$G$13,2,FALSE)</f>
        <v>Marshes</v>
      </c>
      <c r="E736" s="1" t="str">
        <f t="shared" si="20"/>
        <v>MarshesACTIVITY CATEGORY 8 74</v>
      </c>
      <c r="F736" s="3">
        <f>VLOOKUP($B736,MARSHES!$B$127:$I$235,F$1,FALSE)</f>
        <v>0</v>
      </c>
      <c r="G736" s="3">
        <f>VLOOKUP($B736,MARSHES!$B$127:$I$235,G$1,FALSE)</f>
        <v>0</v>
      </c>
      <c r="H736" s="3">
        <f>VLOOKUP($B736,MARSHES!$B$127:$I$235,H$1,FALSE)</f>
        <v>0</v>
      </c>
      <c r="I736" s="3">
        <f>VLOOKUP($B736,MARSHES!$B$127:$I$235,I$1,FALSE)</f>
        <v>0</v>
      </c>
      <c r="J736" s="3">
        <f>VLOOKUP($B736,MARSHES!$B$127:$I$235,J$1,FALSE)</f>
        <v>0</v>
      </c>
      <c r="K736" s="3">
        <f>VLOOKUP($B736,MARSHES!$B$127:$I$235,K$1,FALSE)</f>
        <v>0</v>
      </c>
      <c r="L736" s="3" t="str">
        <f>VLOOKUP($B736,MARSHES!$B$127:$I$235,L$1,FALSE)</f>
        <v/>
      </c>
    </row>
    <row r="737" spans="1:12" ht="15.75" customHeight="1">
      <c r="A737">
        <f t="shared" si="21"/>
        <v>74</v>
      </c>
      <c r="B737" t="str">
        <f>VLOOKUP(A737,ACTIVITIES!$B$2:$C$110,2,FALSE)</f>
        <v>ACTIVITY CATEGORY 8 74</v>
      </c>
      <c r="C737" s="1">
        <v>5</v>
      </c>
      <c r="D737" s="1" t="str">
        <f>VLOOKUP(C737,HABITATS!$F$2:$G$13,2,FALSE)</f>
        <v>Submersed Habitats</v>
      </c>
      <c r="E737" s="1" t="str">
        <f t="shared" si="20"/>
        <v>Submersed HabitatsACTIVITY CATEGORY 8 74</v>
      </c>
      <c r="F737" s="3">
        <f>VLOOKUP($B737,'SUBMERSED HABITATS'!$B$127:$I$235,F$1,FALSE)</f>
        <v>0</v>
      </c>
      <c r="G737" s="3">
        <f>VLOOKUP($B737,'SUBMERSED HABITATS'!$B$127:$I$235,G$1,FALSE)</f>
        <v>0</v>
      </c>
      <c r="H737" s="3">
        <f>VLOOKUP($B737,'SUBMERSED HABITATS'!$B$127:$I$235,H$1,FALSE)</f>
        <v>0</v>
      </c>
      <c r="I737" s="3">
        <f>VLOOKUP($B737,'SUBMERSED HABITATS'!$B$127:$I$235,I$1,FALSE)</f>
        <v>0</v>
      </c>
      <c r="J737" s="3">
        <f>VLOOKUP($B737,'SUBMERSED HABITATS'!$B$127:$I$235,J$1,FALSE)</f>
        <v>0</v>
      </c>
      <c r="K737" s="3">
        <f>VLOOKUP($B737,'SUBMERSED HABITATS'!$B$127:$I$235,K$1,FALSE)</f>
        <v>0</v>
      </c>
      <c r="L737" s="3" t="str">
        <f>VLOOKUP($B737,'SUBMERSED HABITATS'!$B$127:$I$235,L$1,FALSE)</f>
        <v/>
      </c>
    </row>
    <row r="738" spans="1:12" ht="15.75" customHeight="1">
      <c r="A738">
        <f t="shared" si="21"/>
        <v>74</v>
      </c>
      <c r="B738" t="str">
        <f>VLOOKUP(A738,ACTIVITIES!$B$2:$C$110,2,FALSE)</f>
        <v>ACTIVITY CATEGORY 8 74</v>
      </c>
      <c r="C738" s="1">
        <v>6</v>
      </c>
      <c r="D738" s="1" t="str">
        <f>VLOOKUP(C738,HABITATS!$F$2:$G$13,2,FALSE)</f>
        <v>HABITATS COMPLEX 6</v>
      </c>
      <c r="E738" s="1" t="str">
        <f t="shared" si="20"/>
        <v>HABITATS COMPLEX 6ACTIVITY CATEGORY 8 74</v>
      </c>
      <c r="F738" s="3">
        <f>VLOOKUP($B738,'HABITATS COMPLEX 6'!$B$127:$I$235,F$1,FALSE)</f>
        <v>0</v>
      </c>
      <c r="G738" s="3">
        <f>VLOOKUP($B738,'HABITATS COMPLEX 6'!$B$127:$I$235,G$1,FALSE)</f>
        <v>0</v>
      </c>
      <c r="H738" s="3">
        <f>VLOOKUP($B738,'HABITATS COMPLEX 6'!$B$127:$I$235,H$1,FALSE)</f>
        <v>0</v>
      </c>
      <c r="I738" s="3">
        <f>VLOOKUP($B738,'HABITATS COMPLEX 6'!$B$127:$I$235,I$1,FALSE)</f>
        <v>0</v>
      </c>
      <c r="J738" s="3">
        <f>VLOOKUP($B738,'HABITATS COMPLEX 6'!$B$127:$I$235,J$1,FALSE)</f>
        <v>0</v>
      </c>
      <c r="K738" s="3">
        <f>VLOOKUP($B738,'HABITATS COMPLEX 6'!$B$127:$I$235,K$1,FALSE)</f>
        <v>0</v>
      </c>
      <c r="L738" s="3" t="str">
        <f>VLOOKUP($B738,'HABITATS COMPLEX 6'!$B$127:$I$235,L$1,FALSE)</f>
        <v/>
      </c>
    </row>
    <row r="739" spans="1:12" ht="15.75" customHeight="1">
      <c r="A739">
        <f t="shared" si="21"/>
        <v>74</v>
      </c>
      <c r="B739" t="str">
        <f>VLOOKUP(A739,ACTIVITIES!$B$2:$C$110,2,FALSE)</f>
        <v>ACTIVITY CATEGORY 8 74</v>
      </c>
      <c r="C739" s="1">
        <v>7</v>
      </c>
      <c r="D739" s="1" t="str">
        <f>VLOOKUP(C739,HABITATS!$F$2:$G$13,2,FALSE)</f>
        <v>HABITATS COMPLEX 7</v>
      </c>
      <c r="E739" s="1" t="str">
        <f t="shared" si="20"/>
        <v>HABITATS COMPLEX 7ACTIVITY CATEGORY 8 74</v>
      </c>
      <c r="F739" s="3">
        <f>VLOOKUP($B739,'HABITATS COMPLEX 7'!$B$127:$I$235,F$1,FALSE)</f>
        <v>0</v>
      </c>
      <c r="G739" s="3">
        <f>VLOOKUP($B739,'HABITATS COMPLEX 7'!$B$127:$I$235,G$1,FALSE)</f>
        <v>0</v>
      </c>
      <c r="H739" s="3">
        <f>VLOOKUP($B739,'HABITATS COMPLEX 7'!$B$127:$I$235,H$1,FALSE)</f>
        <v>0</v>
      </c>
      <c r="I739" s="3">
        <f>VLOOKUP($B739,'HABITATS COMPLEX 7'!$B$127:$I$235,I$1,FALSE)</f>
        <v>0</v>
      </c>
      <c r="J739" s="3">
        <f>VLOOKUP($B739,'HABITATS COMPLEX 7'!$B$127:$I$235,J$1,FALSE)</f>
        <v>0</v>
      </c>
      <c r="K739" s="3">
        <f>VLOOKUP($B739,'HABITATS COMPLEX 7'!$B$127:$I$235,K$1,FALSE)</f>
        <v>0</v>
      </c>
      <c r="L739" s="3" t="str">
        <f>VLOOKUP($B739,'HABITATS COMPLEX 7'!$B$127:$I$235,L$1,FALSE)</f>
        <v/>
      </c>
    </row>
    <row r="740" spans="1:12" ht="15.75" customHeight="1">
      <c r="A740">
        <f t="shared" si="21"/>
        <v>74</v>
      </c>
      <c r="B740" t="str">
        <f>VLOOKUP(A740,ACTIVITIES!$B$2:$C$110,2,FALSE)</f>
        <v>ACTIVITY CATEGORY 8 74</v>
      </c>
      <c r="C740" s="1">
        <v>8</v>
      </c>
      <c r="D740" s="1" t="str">
        <f>VLOOKUP(C740,HABITATS!$F$2:$G$13,2,FALSE)</f>
        <v>HABITATS COMPLEX 8</v>
      </c>
      <c r="E740" s="1" t="str">
        <f t="shared" si="20"/>
        <v>HABITATS COMPLEX 8ACTIVITY CATEGORY 8 74</v>
      </c>
      <c r="F740" s="3">
        <f>VLOOKUP($B740,'HABITATS COMPLEX 8'!$B$127:$I$235,F$1,FALSE)</f>
        <v>0</v>
      </c>
      <c r="G740" s="3">
        <f>VLOOKUP($B740,'HABITATS COMPLEX 8'!$B$127:$I$235,G$1,FALSE)</f>
        <v>0</v>
      </c>
      <c r="H740" s="3">
        <f>VLOOKUP($B740,'HABITATS COMPLEX 8'!$B$127:$I$235,H$1,FALSE)</f>
        <v>0</v>
      </c>
      <c r="I740" s="3">
        <f>VLOOKUP($B740,'HABITATS COMPLEX 8'!$B$127:$I$235,I$1,FALSE)</f>
        <v>0</v>
      </c>
      <c r="J740" s="3">
        <f>VLOOKUP($B740,'HABITATS COMPLEX 8'!$B$127:$I$235,J$1,FALSE)</f>
        <v>0</v>
      </c>
      <c r="K740" s="3">
        <f>VLOOKUP($B740,'HABITATS COMPLEX 8'!$B$127:$I$235,K$1,FALSE)</f>
        <v>0</v>
      </c>
      <c r="L740" s="3" t="str">
        <f>VLOOKUP($B740,'HABITATS COMPLEX 8'!$B$127:$I$235,L$1,FALSE)</f>
        <v/>
      </c>
    </row>
    <row r="741" spans="1:12" ht="15.75" customHeight="1">
      <c r="A741">
        <f t="shared" si="21"/>
        <v>74</v>
      </c>
      <c r="B741" t="str">
        <f>VLOOKUP(A741,ACTIVITIES!$B$2:$C$110,2,FALSE)</f>
        <v>ACTIVITY CATEGORY 8 74</v>
      </c>
      <c r="C741" s="1">
        <v>9</v>
      </c>
      <c r="D741" s="1" t="str">
        <f>VLOOKUP(C741,HABITATS!$F$2:$G$13,2,FALSE)</f>
        <v>HABITATS COMPLEX 9</v>
      </c>
      <c r="E741" s="1" t="str">
        <f t="shared" si="20"/>
        <v>HABITATS COMPLEX 9ACTIVITY CATEGORY 8 74</v>
      </c>
      <c r="F741" s="3">
        <f>VLOOKUP($B741,'HABITATS COMPLEX 9'!$B$127:$I$235,F$1,FALSE)</f>
        <v>0</v>
      </c>
      <c r="G741" s="3">
        <f>VLOOKUP($B741,'HABITATS COMPLEX 9'!$B$127:$I$235,G$1,FALSE)</f>
        <v>0</v>
      </c>
      <c r="H741" s="3">
        <f>VLOOKUP($B741,'HABITATS COMPLEX 9'!$B$127:$I$235,H$1,FALSE)</f>
        <v>0</v>
      </c>
      <c r="I741" s="3">
        <f>VLOOKUP($B741,'HABITATS COMPLEX 9'!$B$127:$I$235,I$1,FALSE)</f>
        <v>0</v>
      </c>
      <c r="J741" s="3">
        <f>VLOOKUP($B741,'HABITATS COMPLEX 9'!$B$127:$I$235,J$1,FALSE)</f>
        <v>0</v>
      </c>
      <c r="K741" s="3">
        <f>VLOOKUP($B741,'HABITATS COMPLEX 9'!$B$127:$I$235,K$1,FALSE)</f>
        <v>0</v>
      </c>
      <c r="L741" s="3" t="str">
        <f>VLOOKUP($B741,'HABITATS COMPLEX 9'!$B$127:$I$235,L$1,FALSE)</f>
        <v/>
      </c>
    </row>
    <row r="742" spans="1:12" ht="15.75" customHeight="1">
      <c r="A742">
        <f t="shared" si="21"/>
        <v>74</v>
      </c>
      <c r="B742" t="str">
        <f>VLOOKUP(A742,ACTIVITIES!$B$2:$C$110,2,FALSE)</f>
        <v>ACTIVITY CATEGORY 8 74</v>
      </c>
      <c r="C742" s="1">
        <v>10</v>
      </c>
      <c r="D742" s="1" t="str">
        <f>VLOOKUP(C742,HABITATS!$F$2:$G$13,2,FALSE)</f>
        <v>HABITATS COMPLEX 10</v>
      </c>
      <c r="E742" s="1" t="str">
        <f t="shared" si="20"/>
        <v>HABITATS COMPLEX 10ACTIVITY CATEGORY 8 74</v>
      </c>
      <c r="F742" s="3">
        <f>VLOOKUP($B742,'HABITATS COMPLEX 10'!$B$127:$I$235,F$1,FALSE)</f>
        <v>0</v>
      </c>
      <c r="G742" s="3">
        <f>VLOOKUP($B742,'HABITATS COMPLEX 10'!$B$127:$I$235,G$1,FALSE)</f>
        <v>0</v>
      </c>
      <c r="H742" s="3">
        <f>VLOOKUP($B742,'HABITATS COMPLEX 10'!$B$127:$I$235,H$1,FALSE)</f>
        <v>0</v>
      </c>
      <c r="I742" s="3">
        <f>VLOOKUP($B742,'HABITATS COMPLEX 10'!$B$127:$I$235,I$1,FALSE)</f>
        <v>0</v>
      </c>
      <c r="J742" s="3">
        <f>VLOOKUP($B742,'HABITATS COMPLEX 10'!$B$127:$I$235,J$1,FALSE)</f>
        <v>0</v>
      </c>
      <c r="K742" s="3">
        <f>VLOOKUP($B742,'HABITATS COMPLEX 10'!$B$127:$I$235,K$1,FALSE)</f>
        <v>0</v>
      </c>
      <c r="L742" s="3" t="str">
        <f>VLOOKUP($B742,'HABITATS COMPLEX 10'!$B$127:$I$235,L$1,FALSE)</f>
        <v/>
      </c>
    </row>
    <row r="743" spans="1:12" ht="15.75" customHeight="1">
      <c r="A743">
        <f t="shared" si="21"/>
        <v>75</v>
      </c>
      <c r="B743" t="str">
        <f>VLOOKUP(A743,ACTIVITIES!$B$2:$C$110,2,FALSE)</f>
        <v>ACTIVITY CATEGORY 8 75</v>
      </c>
      <c r="C743" s="1">
        <v>1</v>
      </c>
      <c r="D743" s="1" t="str">
        <f>VLOOKUP(C743,HABITATS!$F$2:$G$13,2,FALSE)</f>
        <v>Coastal Uplands</v>
      </c>
      <c r="E743" s="1" t="str">
        <f t="shared" si="20"/>
        <v>Coastal UplandsACTIVITY CATEGORY 8 75</v>
      </c>
      <c r="F743" s="3">
        <f>VLOOKUP($B743,'COASTAL UPLANDS'!$B$127:$I$235,F$1,FALSE)</f>
        <v>0</v>
      </c>
      <c r="G743" s="3">
        <f>VLOOKUP($B743,'COASTAL UPLANDS'!$B$127:$I$235,G$1,FALSE)</f>
        <v>0</v>
      </c>
      <c r="H743" s="3">
        <f>VLOOKUP($B743,'COASTAL UPLANDS'!$B$127:$I$235,H$1,FALSE)</f>
        <v>0</v>
      </c>
      <c r="I743" s="3">
        <f>VLOOKUP($B743,'COASTAL UPLANDS'!$B$127:$I$235,I$1,FALSE)</f>
        <v>0</v>
      </c>
      <c r="J743" s="3">
        <f>VLOOKUP($B743,'COASTAL UPLANDS'!$B$127:$I$235,J$1,FALSE)</f>
        <v>0</v>
      </c>
      <c r="K743" s="3">
        <f>VLOOKUP($B743,'COASTAL UPLANDS'!$B$127:$I$235,K$1,FALSE)</f>
        <v>0</v>
      </c>
      <c r="L743" s="3" t="str">
        <f>VLOOKUP($B743,'COASTAL UPLANDS'!$B$127:$I$235,L$1,FALSE)</f>
        <v/>
      </c>
    </row>
    <row r="744" spans="1:12" ht="15.75" customHeight="1">
      <c r="A744">
        <f t="shared" si="21"/>
        <v>75</v>
      </c>
      <c r="B744" t="str">
        <f>VLOOKUP(A744,ACTIVITIES!$B$2:$C$110,2,FALSE)</f>
        <v>ACTIVITY CATEGORY 8 75</v>
      </c>
      <c r="C744" s="1">
        <v>2</v>
      </c>
      <c r="D744" s="1" t="str">
        <f>VLOOKUP(C744,HABITATS!$F$2:$G$13,2,FALSE)</f>
        <v>Beaches &amp; Dunes</v>
      </c>
      <c r="E744" s="1" t="str">
        <f t="shared" si="20"/>
        <v>Beaches &amp; DunesACTIVITY CATEGORY 8 75</v>
      </c>
      <c r="F744" s="3">
        <f>VLOOKUP($B744,'BEACHES &amp; DUNES'!$B$127:$I$235,F$1,FALSE)</f>
        <v>0</v>
      </c>
      <c r="G744" s="3">
        <f>VLOOKUP($B744,'BEACHES &amp; DUNES'!$B$127:$I$235,G$1,FALSE)</f>
        <v>0</v>
      </c>
      <c r="H744" s="3">
        <f>VLOOKUP($B744,'BEACHES &amp; DUNES'!$B$127:$I$235,H$1,FALSE)</f>
        <v>0</v>
      </c>
      <c r="I744" s="3">
        <f>VLOOKUP($B744,'BEACHES &amp; DUNES'!$B$127:$I$235,I$1,FALSE)</f>
        <v>0</v>
      </c>
      <c r="J744" s="3">
        <f>VLOOKUP($B744,'BEACHES &amp; DUNES'!$B$127:$I$235,J$1,FALSE)</f>
        <v>0</v>
      </c>
      <c r="K744" s="3">
        <f>VLOOKUP($B744,'BEACHES &amp; DUNES'!$B$127:$I$235,K$1,FALSE)</f>
        <v>0</v>
      </c>
      <c r="L744" s="3" t="str">
        <f>VLOOKUP($B744,'BEACHES &amp; DUNES'!$B$127:$I$235,L$1,FALSE)</f>
        <v/>
      </c>
    </row>
    <row r="745" spans="1:12" ht="15.75" customHeight="1">
      <c r="A745">
        <f t="shared" si="21"/>
        <v>75</v>
      </c>
      <c r="B745" t="str">
        <f>VLOOKUP(A745,ACTIVITIES!$B$2:$C$110,2,FALSE)</f>
        <v>ACTIVITY CATEGORY 8 75</v>
      </c>
      <c r="C745" s="1">
        <v>3</v>
      </c>
      <c r="D745" s="1" t="str">
        <f>VLOOKUP(C745,HABITATS!$F$2:$G$13,2,FALSE)</f>
        <v>Tidal flats &amp; Rocky Intertidal</v>
      </c>
      <c r="E745" s="1" t="str">
        <f t="shared" si="20"/>
        <v>Tidal flats &amp; Rocky IntertidalACTIVITY CATEGORY 8 75</v>
      </c>
      <c r="F745" s="3">
        <f>VLOOKUP($B745,'TIDAL FLATS &amp; ROCKY INTERTIDAL'!$B$127:$I$235,F$1,FALSE)</f>
        <v>0</v>
      </c>
      <c r="G745" s="3">
        <f>VLOOKUP($B745,'TIDAL FLATS &amp; ROCKY INTERTIDAL'!$B$127:$I$235,G$1,FALSE)</f>
        <v>0</v>
      </c>
      <c r="H745" s="3">
        <f>VLOOKUP($B745,'TIDAL FLATS &amp; ROCKY INTERTIDAL'!$B$127:$I$235,H$1,FALSE)</f>
        <v>0</v>
      </c>
      <c r="I745" s="3">
        <f>VLOOKUP($B745,'TIDAL FLATS &amp; ROCKY INTERTIDAL'!$B$127:$I$235,I$1,FALSE)</f>
        <v>0</v>
      </c>
      <c r="J745" s="3">
        <f>VLOOKUP($B745,'TIDAL FLATS &amp; ROCKY INTERTIDAL'!$B$127:$I$235,J$1,FALSE)</f>
        <v>0</v>
      </c>
      <c r="K745" s="3">
        <f>VLOOKUP($B745,'TIDAL FLATS &amp; ROCKY INTERTIDAL'!$B$127:$I$235,K$1,FALSE)</f>
        <v>0</v>
      </c>
      <c r="L745" s="3" t="str">
        <f>VLOOKUP($B745,'TIDAL FLATS &amp; ROCKY INTERTIDAL'!$B$127:$I$235,L$1,FALSE)</f>
        <v/>
      </c>
    </row>
    <row r="746" spans="1:12" ht="15.75" customHeight="1">
      <c r="A746">
        <f t="shared" si="21"/>
        <v>75</v>
      </c>
      <c r="B746" t="str">
        <f>VLOOKUP(A746,ACTIVITIES!$B$2:$C$110,2,FALSE)</f>
        <v>ACTIVITY CATEGORY 8 75</v>
      </c>
      <c r="C746" s="1">
        <v>4</v>
      </c>
      <c r="D746" s="1" t="str">
        <f>VLOOKUP(C746,HABITATS!$F$2:$G$13,2,FALSE)</f>
        <v>Marshes</v>
      </c>
      <c r="E746" s="1" t="str">
        <f t="shared" si="20"/>
        <v>MarshesACTIVITY CATEGORY 8 75</v>
      </c>
      <c r="F746" s="3">
        <f>VLOOKUP($B746,MARSHES!$B$127:$I$235,F$1,FALSE)</f>
        <v>0</v>
      </c>
      <c r="G746" s="3">
        <f>VLOOKUP($B746,MARSHES!$B$127:$I$235,G$1,FALSE)</f>
        <v>0</v>
      </c>
      <c r="H746" s="3">
        <f>VLOOKUP($B746,MARSHES!$B$127:$I$235,H$1,FALSE)</f>
        <v>0</v>
      </c>
      <c r="I746" s="3">
        <f>VLOOKUP($B746,MARSHES!$B$127:$I$235,I$1,FALSE)</f>
        <v>0</v>
      </c>
      <c r="J746" s="3">
        <f>VLOOKUP($B746,MARSHES!$B$127:$I$235,J$1,FALSE)</f>
        <v>0</v>
      </c>
      <c r="K746" s="3">
        <f>VLOOKUP($B746,MARSHES!$B$127:$I$235,K$1,FALSE)</f>
        <v>0</v>
      </c>
      <c r="L746" s="3" t="str">
        <f>VLOOKUP($B746,MARSHES!$B$127:$I$235,L$1,FALSE)</f>
        <v/>
      </c>
    </row>
    <row r="747" spans="1:12" ht="15.75" customHeight="1">
      <c r="A747">
        <f t="shared" si="21"/>
        <v>75</v>
      </c>
      <c r="B747" t="str">
        <f>VLOOKUP(A747,ACTIVITIES!$B$2:$C$110,2,FALSE)</f>
        <v>ACTIVITY CATEGORY 8 75</v>
      </c>
      <c r="C747" s="1">
        <v>5</v>
      </c>
      <c r="D747" s="1" t="str">
        <f>VLOOKUP(C747,HABITATS!$F$2:$G$13,2,FALSE)</f>
        <v>Submersed Habitats</v>
      </c>
      <c r="E747" s="1" t="str">
        <f t="shared" si="20"/>
        <v>Submersed HabitatsACTIVITY CATEGORY 8 75</v>
      </c>
      <c r="F747" s="3">
        <f>VLOOKUP($B747,'SUBMERSED HABITATS'!$B$127:$I$235,F$1,FALSE)</f>
        <v>0</v>
      </c>
      <c r="G747" s="3">
        <f>VLOOKUP($B747,'SUBMERSED HABITATS'!$B$127:$I$235,G$1,FALSE)</f>
        <v>0</v>
      </c>
      <c r="H747" s="3">
        <f>VLOOKUP($B747,'SUBMERSED HABITATS'!$B$127:$I$235,H$1,FALSE)</f>
        <v>0</v>
      </c>
      <c r="I747" s="3">
        <f>VLOOKUP($B747,'SUBMERSED HABITATS'!$B$127:$I$235,I$1,FALSE)</f>
        <v>0</v>
      </c>
      <c r="J747" s="3">
        <f>VLOOKUP($B747,'SUBMERSED HABITATS'!$B$127:$I$235,J$1,FALSE)</f>
        <v>0</v>
      </c>
      <c r="K747" s="3">
        <f>VLOOKUP($B747,'SUBMERSED HABITATS'!$B$127:$I$235,K$1,FALSE)</f>
        <v>0</v>
      </c>
      <c r="L747" s="3" t="str">
        <f>VLOOKUP($B747,'SUBMERSED HABITATS'!$B$127:$I$235,L$1,FALSE)</f>
        <v/>
      </c>
    </row>
    <row r="748" spans="1:12" ht="15.75" customHeight="1">
      <c r="A748">
        <f t="shared" si="21"/>
        <v>75</v>
      </c>
      <c r="B748" t="str">
        <f>VLOOKUP(A748,ACTIVITIES!$B$2:$C$110,2,FALSE)</f>
        <v>ACTIVITY CATEGORY 8 75</v>
      </c>
      <c r="C748" s="1">
        <v>6</v>
      </c>
      <c r="D748" s="1" t="str">
        <f>VLOOKUP(C748,HABITATS!$F$2:$G$13,2,FALSE)</f>
        <v>HABITATS COMPLEX 6</v>
      </c>
      <c r="E748" s="1" t="str">
        <f t="shared" si="20"/>
        <v>HABITATS COMPLEX 6ACTIVITY CATEGORY 8 75</v>
      </c>
      <c r="F748" s="3">
        <f>VLOOKUP($B748,'HABITATS COMPLEX 6'!$B$127:$I$235,F$1,FALSE)</f>
        <v>0</v>
      </c>
      <c r="G748" s="3">
        <f>VLOOKUP($B748,'HABITATS COMPLEX 6'!$B$127:$I$235,G$1,FALSE)</f>
        <v>0</v>
      </c>
      <c r="H748" s="3">
        <f>VLOOKUP($B748,'HABITATS COMPLEX 6'!$B$127:$I$235,H$1,FALSE)</f>
        <v>0</v>
      </c>
      <c r="I748" s="3">
        <f>VLOOKUP($B748,'HABITATS COMPLEX 6'!$B$127:$I$235,I$1,FALSE)</f>
        <v>0</v>
      </c>
      <c r="J748" s="3">
        <f>VLOOKUP($B748,'HABITATS COMPLEX 6'!$B$127:$I$235,J$1,FALSE)</f>
        <v>0</v>
      </c>
      <c r="K748" s="3">
        <f>VLOOKUP($B748,'HABITATS COMPLEX 6'!$B$127:$I$235,K$1,FALSE)</f>
        <v>0</v>
      </c>
      <c r="L748" s="3" t="str">
        <f>VLOOKUP($B748,'HABITATS COMPLEX 6'!$B$127:$I$235,L$1,FALSE)</f>
        <v/>
      </c>
    </row>
    <row r="749" spans="1:12" ht="15.75" customHeight="1">
      <c r="A749">
        <f t="shared" si="21"/>
        <v>75</v>
      </c>
      <c r="B749" t="str">
        <f>VLOOKUP(A749,ACTIVITIES!$B$2:$C$110,2,FALSE)</f>
        <v>ACTIVITY CATEGORY 8 75</v>
      </c>
      <c r="C749" s="1">
        <v>7</v>
      </c>
      <c r="D749" s="1" t="str">
        <f>VLOOKUP(C749,HABITATS!$F$2:$G$13,2,FALSE)</f>
        <v>HABITATS COMPLEX 7</v>
      </c>
      <c r="E749" s="1" t="str">
        <f t="shared" si="20"/>
        <v>HABITATS COMPLEX 7ACTIVITY CATEGORY 8 75</v>
      </c>
      <c r="F749" s="3">
        <f>VLOOKUP($B749,'HABITATS COMPLEX 7'!$B$127:$I$235,F$1,FALSE)</f>
        <v>0</v>
      </c>
      <c r="G749" s="3">
        <f>VLOOKUP($B749,'HABITATS COMPLEX 7'!$B$127:$I$235,G$1,FALSE)</f>
        <v>0</v>
      </c>
      <c r="H749" s="3">
        <f>VLOOKUP($B749,'HABITATS COMPLEX 7'!$B$127:$I$235,H$1,FALSE)</f>
        <v>0</v>
      </c>
      <c r="I749" s="3">
        <f>VLOOKUP($B749,'HABITATS COMPLEX 7'!$B$127:$I$235,I$1,FALSE)</f>
        <v>0</v>
      </c>
      <c r="J749" s="3">
        <f>VLOOKUP($B749,'HABITATS COMPLEX 7'!$B$127:$I$235,J$1,FALSE)</f>
        <v>0</v>
      </c>
      <c r="K749" s="3">
        <f>VLOOKUP($B749,'HABITATS COMPLEX 7'!$B$127:$I$235,K$1,FALSE)</f>
        <v>0</v>
      </c>
      <c r="L749" s="3" t="str">
        <f>VLOOKUP($B749,'HABITATS COMPLEX 7'!$B$127:$I$235,L$1,FALSE)</f>
        <v/>
      </c>
    </row>
    <row r="750" spans="1:12" ht="15.75" customHeight="1">
      <c r="A750">
        <f t="shared" si="21"/>
        <v>75</v>
      </c>
      <c r="B750" t="str">
        <f>VLOOKUP(A750,ACTIVITIES!$B$2:$C$110,2,FALSE)</f>
        <v>ACTIVITY CATEGORY 8 75</v>
      </c>
      <c r="C750" s="1">
        <v>8</v>
      </c>
      <c r="D750" s="1" t="str">
        <f>VLOOKUP(C750,HABITATS!$F$2:$G$13,2,FALSE)</f>
        <v>HABITATS COMPLEX 8</v>
      </c>
      <c r="E750" s="1" t="str">
        <f t="shared" si="20"/>
        <v>HABITATS COMPLEX 8ACTIVITY CATEGORY 8 75</v>
      </c>
      <c r="F750" s="3">
        <f>VLOOKUP($B750,'HABITATS COMPLEX 8'!$B$127:$I$235,F$1,FALSE)</f>
        <v>0</v>
      </c>
      <c r="G750" s="3">
        <f>VLOOKUP($B750,'HABITATS COMPLEX 8'!$B$127:$I$235,G$1,FALSE)</f>
        <v>0</v>
      </c>
      <c r="H750" s="3">
        <f>VLOOKUP($B750,'HABITATS COMPLEX 8'!$B$127:$I$235,H$1,FALSE)</f>
        <v>0</v>
      </c>
      <c r="I750" s="3">
        <f>VLOOKUP($B750,'HABITATS COMPLEX 8'!$B$127:$I$235,I$1,FALSE)</f>
        <v>0</v>
      </c>
      <c r="J750" s="3">
        <f>VLOOKUP($B750,'HABITATS COMPLEX 8'!$B$127:$I$235,J$1,FALSE)</f>
        <v>0</v>
      </c>
      <c r="K750" s="3">
        <f>VLOOKUP($B750,'HABITATS COMPLEX 8'!$B$127:$I$235,K$1,FALSE)</f>
        <v>0</v>
      </c>
      <c r="L750" s="3" t="str">
        <f>VLOOKUP($B750,'HABITATS COMPLEX 8'!$B$127:$I$235,L$1,FALSE)</f>
        <v/>
      </c>
    </row>
    <row r="751" spans="1:12" ht="15.75" customHeight="1">
      <c r="A751">
        <f t="shared" si="21"/>
        <v>75</v>
      </c>
      <c r="B751" t="str">
        <f>VLOOKUP(A751,ACTIVITIES!$B$2:$C$110,2,FALSE)</f>
        <v>ACTIVITY CATEGORY 8 75</v>
      </c>
      <c r="C751" s="1">
        <v>9</v>
      </c>
      <c r="D751" s="1" t="str">
        <f>VLOOKUP(C751,HABITATS!$F$2:$G$13,2,FALSE)</f>
        <v>HABITATS COMPLEX 9</v>
      </c>
      <c r="E751" s="1" t="str">
        <f t="shared" si="20"/>
        <v>HABITATS COMPLEX 9ACTIVITY CATEGORY 8 75</v>
      </c>
      <c r="F751" s="3">
        <f>VLOOKUP($B751,'HABITATS COMPLEX 9'!$B$127:$I$235,F$1,FALSE)</f>
        <v>0</v>
      </c>
      <c r="G751" s="3">
        <f>VLOOKUP($B751,'HABITATS COMPLEX 9'!$B$127:$I$235,G$1,FALSE)</f>
        <v>0</v>
      </c>
      <c r="H751" s="3">
        <f>VLOOKUP($B751,'HABITATS COMPLEX 9'!$B$127:$I$235,H$1,FALSE)</f>
        <v>0</v>
      </c>
      <c r="I751" s="3">
        <f>VLOOKUP($B751,'HABITATS COMPLEX 9'!$B$127:$I$235,I$1,FALSE)</f>
        <v>0</v>
      </c>
      <c r="J751" s="3">
        <f>VLOOKUP($B751,'HABITATS COMPLEX 9'!$B$127:$I$235,J$1,FALSE)</f>
        <v>0</v>
      </c>
      <c r="K751" s="3">
        <f>VLOOKUP($B751,'HABITATS COMPLEX 9'!$B$127:$I$235,K$1,FALSE)</f>
        <v>0</v>
      </c>
      <c r="L751" s="3" t="str">
        <f>VLOOKUP($B751,'HABITATS COMPLEX 9'!$B$127:$I$235,L$1,FALSE)</f>
        <v/>
      </c>
    </row>
    <row r="752" spans="1:12" ht="15.75" customHeight="1">
      <c r="A752">
        <f t="shared" si="21"/>
        <v>75</v>
      </c>
      <c r="B752" t="str">
        <f>VLOOKUP(A752,ACTIVITIES!$B$2:$C$110,2,FALSE)</f>
        <v>ACTIVITY CATEGORY 8 75</v>
      </c>
      <c r="C752" s="1">
        <v>10</v>
      </c>
      <c r="D752" s="1" t="str">
        <f>VLOOKUP(C752,HABITATS!$F$2:$G$13,2,FALSE)</f>
        <v>HABITATS COMPLEX 10</v>
      </c>
      <c r="E752" s="1" t="str">
        <f t="shared" si="20"/>
        <v>HABITATS COMPLEX 10ACTIVITY CATEGORY 8 75</v>
      </c>
      <c r="F752" s="3">
        <f>VLOOKUP($B752,'HABITATS COMPLEX 10'!$B$127:$I$235,F$1,FALSE)</f>
        <v>0</v>
      </c>
      <c r="G752" s="3">
        <f>VLOOKUP($B752,'HABITATS COMPLEX 10'!$B$127:$I$235,G$1,FALSE)</f>
        <v>0</v>
      </c>
      <c r="H752" s="3">
        <f>VLOOKUP($B752,'HABITATS COMPLEX 10'!$B$127:$I$235,H$1,FALSE)</f>
        <v>0</v>
      </c>
      <c r="I752" s="3">
        <f>VLOOKUP($B752,'HABITATS COMPLEX 10'!$B$127:$I$235,I$1,FALSE)</f>
        <v>0</v>
      </c>
      <c r="J752" s="3">
        <f>VLOOKUP($B752,'HABITATS COMPLEX 10'!$B$127:$I$235,J$1,FALSE)</f>
        <v>0</v>
      </c>
      <c r="K752" s="3">
        <f>VLOOKUP($B752,'HABITATS COMPLEX 10'!$B$127:$I$235,K$1,FALSE)</f>
        <v>0</v>
      </c>
      <c r="L752" s="3" t="str">
        <f>VLOOKUP($B752,'HABITATS COMPLEX 10'!$B$127:$I$235,L$1,FALSE)</f>
        <v/>
      </c>
    </row>
    <row r="753" spans="1:12" ht="15.75" customHeight="1">
      <c r="A753">
        <f t="shared" si="21"/>
        <v>76</v>
      </c>
      <c r="B753" t="str">
        <f>VLOOKUP(A753,ACTIVITIES!$B$2:$C$110,2,FALSE)</f>
        <v>ACTIVITY CATEGORY 8 76</v>
      </c>
      <c r="C753" s="1">
        <v>1</v>
      </c>
      <c r="D753" s="1" t="str">
        <f>VLOOKUP(C753,HABITATS!$F$2:$G$13,2,FALSE)</f>
        <v>Coastal Uplands</v>
      </c>
      <c r="E753" s="1" t="str">
        <f t="shared" si="20"/>
        <v>Coastal UplandsACTIVITY CATEGORY 8 76</v>
      </c>
      <c r="F753" s="3">
        <f>VLOOKUP($B753,'COASTAL UPLANDS'!$B$127:$I$235,F$1,FALSE)</f>
        <v>0</v>
      </c>
      <c r="G753" s="3">
        <f>VLOOKUP($B753,'COASTAL UPLANDS'!$B$127:$I$235,G$1,FALSE)</f>
        <v>0</v>
      </c>
      <c r="H753" s="3">
        <f>VLOOKUP($B753,'COASTAL UPLANDS'!$B$127:$I$235,H$1,FALSE)</f>
        <v>0</v>
      </c>
      <c r="I753" s="3">
        <f>VLOOKUP($B753,'COASTAL UPLANDS'!$B$127:$I$235,I$1,FALSE)</f>
        <v>0</v>
      </c>
      <c r="J753" s="3">
        <f>VLOOKUP($B753,'COASTAL UPLANDS'!$B$127:$I$235,J$1,FALSE)</f>
        <v>0</v>
      </c>
      <c r="K753" s="3">
        <f>VLOOKUP($B753,'COASTAL UPLANDS'!$B$127:$I$235,K$1,FALSE)</f>
        <v>0</v>
      </c>
      <c r="L753" s="3" t="str">
        <f>VLOOKUP($B753,'COASTAL UPLANDS'!$B$127:$I$235,L$1,FALSE)</f>
        <v/>
      </c>
    </row>
    <row r="754" spans="1:12" ht="15.75" customHeight="1">
      <c r="A754">
        <f t="shared" si="21"/>
        <v>76</v>
      </c>
      <c r="B754" t="str">
        <f>VLOOKUP(A754,ACTIVITIES!$B$2:$C$110,2,FALSE)</f>
        <v>ACTIVITY CATEGORY 8 76</v>
      </c>
      <c r="C754" s="1">
        <v>2</v>
      </c>
      <c r="D754" s="1" t="str">
        <f>VLOOKUP(C754,HABITATS!$F$2:$G$13,2,FALSE)</f>
        <v>Beaches &amp; Dunes</v>
      </c>
      <c r="E754" s="1" t="str">
        <f t="shared" si="20"/>
        <v>Beaches &amp; DunesACTIVITY CATEGORY 8 76</v>
      </c>
      <c r="F754" s="3">
        <f>VLOOKUP($B754,'BEACHES &amp; DUNES'!$B$127:$I$235,F$1,FALSE)</f>
        <v>0</v>
      </c>
      <c r="G754" s="3">
        <f>VLOOKUP($B754,'BEACHES &amp; DUNES'!$B$127:$I$235,G$1,FALSE)</f>
        <v>0</v>
      </c>
      <c r="H754" s="3">
        <f>VLOOKUP($B754,'BEACHES &amp; DUNES'!$B$127:$I$235,H$1,FALSE)</f>
        <v>0</v>
      </c>
      <c r="I754" s="3">
        <f>VLOOKUP($B754,'BEACHES &amp; DUNES'!$B$127:$I$235,I$1,FALSE)</f>
        <v>0</v>
      </c>
      <c r="J754" s="3">
        <f>VLOOKUP($B754,'BEACHES &amp; DUNES'!$B$127:$I$235,J$1,FALSE)</f>
        <v>0</v>
      </c>
      <c r="K754" s="3">
        <f>VLOOKUP($B754,'BEACHES &amp; DUNES'!$B$127:$I$235,K$1,FALSE)</f>
        <v>0</v>
      </c>
      <c r="L754" s="3" t="str">
        <f>VLOOKUP($B754,'BEACHES &amp; DUNES'!$B$127:$I$235,L$1,FALSE)</f>
        <v/>
      </c>
    </row>
    <row r="755" spans="1:12" ht="15.75" customHeight="1">
      <c r="A755">
        <f t="shared" si="21"/>
        <v>76</v>
      </c>
      <c r="B755" t="str">
        <f>VLOOKUP(A755,ACTIVITIES!$B$2:$C$110,2,FALSE)</f>
        <v>ACTIVITY CATEGORY 8 76</v>
      </c>
      <c r="C755" s="1">
        <v>3</v>
      </c>
      <c r="D755" s="1" t="str">
        <f>VLOOKUP(C755,HABITATS!$F$2:$G$13,2,FALSE)</f>
        <v>Tidal flats &amp; Rocky Intertidal</v>
      </c>
      <c r="E755" s="1" t="str">
        <f t="shared" si="20"/>
        <v>Tidal flats &amp; Rocky IntertidalACTIVITY CATEGORY 8 76</v>
      </c>
      <c r="F755" s="3">
        <f>VLOOKUP($B755,'TIDAL FLATS &amp; ROCKY INTERTIDAL'!$B$127:$I$235,F$1,FALSE)</f>
        <v>0</v>
      </c>
      <c r="G755" s="3">
        <f>VLOOKUP($B755,'TIDAL FLATS &amp; ROCKY INTERTIDAL'!$B$127:$I$235,G$1,FALSE)</f>
        <v>0</v>
      </c>
      <c r="H755" s="3">
        <f>VLOOKUP($B755,'TIDAL FLATS &amp; ROCKY INTERTIDAL'!$B$127:$I$235,H$1,FALSE)</f>
        <v>0</v>
      </c>
      <c r="I755" s="3">
        <f>VLOOKUP($B755,'TIDAL FLATS &amp; ROCKY INTERTIDAL'!$B$127:$I$235,I$1,FALSE)</f>
        <v>0</v>
      </c>
      <c r="J755" s="3">
        <f>VLOOKUP($B755,'TIDAL FLATS &amp; ROCKY INTERTIDAL'!$B$127:$I$235,J$1,FALSE)</f>
        <v>0</v>
      </c>
      <c r="K755" s="3">
        <f>VLOOKUP($B755,'TIDAL FLATS &amp; ROCKY INTERTIDAL'!$B$127:$I$235,K$1,FALSE)</f>
        <v>0</v>
      </c>
      <c r="L755" s="3" t="str">
        <f>VLOOKUP($B755,'TIDAL FLATS &amp; ROCKY INTERTIDAL'!$B$127:$I$235,L$1,FALSE)</f>
        <v/>
      </c>
    </row>
    <row r="756" spans="1:12" ht="15.75" customHeight="1">
      <c r="A756">
        <f t="shared" si="21"/>
        <v>76</v>
      </c>
      <c r="B756" t="str">
        <f>VLOOKUP(A756,ACTIVITIES!$B$2:$C$110,2,FALSE)</f>
        <v>ACTIVITY CATEGORY 8 76</v>
      </c>
      <c r="C756" s="1">
        <v>4</v>
      </c>
      <c r="D756" s="1" t="str">
        <f>VLOOKUP(C756,HABITATS!$F$2:$G$13,2,FALSE)</f>
        <v>Marshes</v>
      </c>
      <c r="E756" s="1" t="str">
        <f t="shared" si="20"/>
        <v>MarshesACTIVITY CATEGORY 8 76</v>
      </c>
      <c r="F756" s="3">
        <f>VLOOKUP($B756,MARSHES!$B$127:$I$235,F$1,FALSE)</f>
        <v>0</v>
      </c>
      <c r="G756" s="3">
        <f>VLOOKUP($B756,MARSHES!$B$127:$I$235,G$1,FALSE)</f>
        <v>0</v>
      </c>
      <c r="H756" s="3">
        <f>VLOOKUP($B756,MARSHES!$B$127:$I$235,H$1,FALSE)</f>
        <v>0</v>
      </c>
      <c r="I756" s="3">
        <f>VLOOKUP($B756,MARSHES!$B$127:$I$235,I$1,FALSE)</f>
        <v>0</v>
      </c>
      <c r="J756" s="3">
        <f>VLOOKUP($B756,MARSHES!$B$127:$I$235,J$1,FALSE)</f>
        <v>0</v>
      </c>
      <c r="K756" s="3">
        <f>VLOOKUP($B756,MARSHES!$B$127:$I$235,K$1,FALSE)</f>
        <v>0</v>
      </c>
      <c r="L756" s="3" t="str">
        <f>VLOOKUP($B756,MARSHES!$B$127:$I$235,L$1,FALSE)</f>
        <v/>
      </c>
    </row>
    <row r="757" spans="1:12" ht="15.75" customHeight="1">
      <c r="A757">
        <f t="shared" si="21"/>
        <v>76</v>
      </c>
      <c r="B757" t="str">
        <f>VLOOKUP(A757,ACTIVITIES!$B$2:$C$110,2,FALSE)</f>
        <v>ACTIVITY CATEGORY 8 76</v>
      </c>
      <c r="C757" s="1">
        <v>5</v>
      </c>
      <c r="D757" s="1" t="str">
        <f>VLOOKUP(C757,HABITATS!$F$2:$G$13,2,FALSE)</f>
        <v>Submersed Habitats</v>
      </c>
      <c r="E757" s="1" t="str">
        <f t="shared" ref="E757:E820" si="22">D757&amp;B757</f>
        <v>Submersed HabitatsACTIVITY CATEGORY 8 76</v>
      </c>
      <c r="F757" s="3">
        <f>VLOOKUP($B757,'SUBMERSED HABITATS'!$B$127:$I$235,F$1,FALSE)</f>
        <v>0</v>
      </c>
      <c r="G757" s="3">
        <f>VLOOKUP($B757,'SUBMERSED HABITATS'!$B$127:$I$235,G$1,FALSE)</f>
        <v>0</v>
      </c>
      <c r="H757" s="3">
        <f>VLOOKUP($B757,'SUBMERSED HABITATS'!$B$127:$I$235,H$1,FALSE)</f>
        <v>0</v>
      </c>
      <c r="I757" s="3">
        <f>VLOOKUP($B757,'SUBMERSED HABITATS'!$B$127:$I$235,I$1,FALSE)</f>
        <v>0</v>
      </c>
      <c r="J757" s="3">
        <f>VLOOKUP($B757,'SUBMERSED HABITATS'!$B$127:$I$235,J$1,FALSE)</f>
        <v>0</v>
      </c>
      <c r="K757" s="3">
        <f>VLOOKUP($B757,'SUBMERSED HABITATS'!$B$127:$I$235,K$1,FALSE)</f>
        <v>0</v>
      </c>
      <c r="L757" s="3" t="str">
        <f>VLOOKUP($B757,'SUBMERSED HABITATS'!$B$127:$I$235,L$1,FALSE)</f>
        <v/>
      </c>
    </row>
    <row r="758" spans="1:12" ht="15.75" customHeight="1">
      <c r="A758">
        <f t="shared" si="21"/>
        <v>76</v>
      </c>
      <c r="B758" t="str">
        <f>VLOOKUP(A758,ACTIVITIES!$B$2:$C$110,2,FALSE)</f>
        <v>ACTIVITY CATEGORY 8 76</v>
      </c>
      <c r="C758" s="1">
        <v>6</v>
      </c>
      <c r="D758" s="1" t="str">
        <f>VLOOKUP(C758,HABITATS!$F$2:$G$13,2,FALSE)</f>
        <v>HABITATS COMPLEX 6</v>
      </c>
      <c r="E758" s="1" t="str">
        <f t="shared" si="22"/>
        <v>HABITATS COMPLEX 6ACTIVITY CATEGORY 8 76</v>
      </c>
      <c r="F758" s="3">
        <f>VLOOKUP($B758,'HABITATS COMPLEX 6'!$B$127:$I$235,F$1,FALSE)</f>
        <v>0</v>
      </c>
      <c r="G758" s="3">
        <f>VLOOKUP($B758,'HABITATS COMPLEX 6'!$B$127:$I$235,G$1,FALSE)</f>
        <v>0</v>
      </c>
      <c r="H758" s="3">
        <f>VLOOKUP($B758,'HABITATS COMPLEX 6'!$B$127:$I$235,H$1,FALSE)</f>
        <v>0</v>
      </c>
      <c r="I758" s="3">
        <f>VLOOKUP($B758,'HABITATS COMPLEX 6'!$B$127:$I$235,I$1,FALSE)</f>
        <v>0</v>
      </c>
      <c r="J758" s="3">
        <f>VLOOKUP($B758,'HABITATS COMPLEX 6'!$B$127:$I$235,J$1,FALSE)</f>
        <v>0</v>
      </c>
      <c r="K758" s="3">
        <f>VLOOKUP($B758,'HABITATS COMPLEX 6'!$B$127:$I$235,K$1,FALSE)</f>
        <v>0</v>
      </c>
      <c r="L758" s="3" t="str">
        <f>VLOOKUP($B758,'HABITATS COMPLEX 6'!$B$127:$I$235,L$1,FALSE)</f>
        <v/>
      </c>
    </row>
    <row r="759" spans="1:12" ht="15.75" customHeight="1">
      <c r="A759">
        <f t="shared" si="21"/>
        <v>76</v>
      </c>
      <c r="B759" t="str">
        <f>VLOOKUP(A759,ACTIVITIES!$B$2:$C$110,2,FALSE)</f>
        <v>ACTIVITY CATEGORY 8 76</v>
      </c>
      <c r="C759" s="1">
        <v>7</v>
      </c>
      <c r="D759" s="1" t="str">
        <f>VLOOKUP(C759,HABITATS!$F$2:$G$13,2,FALSE)</f>
        <v>HABITATS COMPLEX 7</v>
      </c>
      <c r="E759" s="1" t="str">
        <f t="shared" si="22"/>
        <v>HABITATS COMPLEX 7ACTIVITY CATEGORY 8 76</v>
      </c>
      <c r="F759" s="3">
        <f>VLOOKUP($B759,'HABITATS COMPLEX 7'!$B$127:$I$235,F$1,FALSE)</f>
        <v>0</v>
      </c>
      <c r="G759" s="3">
        <f>VLOOKUP($B759,'HABITATS COMPLEX 7'!$B$127:$I$235,G$1,FALSE)</f>
        <v>0</v>
      </c>
      <c r="H759" s="3">
        <f>VLOOKUP($B759,'HABITATS COMPLEX 7'!$B$127:$I$235,H$1,FALSE)</f>
        <v>0</v>
      </c>
      <c r="I759" s="3">
        <f>VLOOKUP($B759,'HABITATS COMPLEX 7'!$B$127:$I$235,I$1,FALSE)</f>
        <v>0</v>
      </c>
      <c r="J759" s="3">
        <f>VLOOKUP($B759,'HABITATS COMPLEX 7'!$B$127:$I$235,J$1,FALSE)</f>
        <v>0</v>
      </c>
      <c r="K759" s="3">
        <f>VLOOKUP($B759,'HABITATS COMPLEX 7'!$B$127:$I$235,K$1,FALSE)</f>
        <v>0</v>
      </c>
      <c r="L759" s="3" t="str">
        <f>VLOOKUP($B759,'HABITATS COMPLEX 7'!$B$127:$I$235,L$1,FALSE)</f>
        <v/>
      </c>
    </row>
    <row r="760" spans="1:12" ht="15.75" customHeight="1">
      <c r="A760">
        <f t="shared" si="21"/>
        <v>76</v>
      </c>
      <c r="B760" t="str">
        <f>VLOOKUP(A760,ACTIVITIES!$B$2:$C$110,2,FALSE)</f>
        <v>ACTIVITY CATEGORY 8 76</v>
      </c>
      <c r="C760" s="1">
        <v>8</v>
      </c>
      <c r="D760" s="1" t="str">
        <f>VLOOKUP(C760,HABITATS!$F$2:$G$13,2,FALSE)</f>
        <v>HABITATS COMPLEX 8</v>
      </c>
      <c r="E760" s="1" t="str">
        <f t="shared" si="22"/>
        <v>HABITATS COMPLEX 8ACTIVITY CATEGORY 8 76</v>
      </c>
      <c r="F760" s="3">
        <f>VLOOKUP($B760,'HABITATS COMPLEX 8'!$B$127:$I$235,F$1,FALSE)</f>
        <v>0</v>
      </c>
      <c r="G760" s="3">
        <f>VLOOKUP($B760,'HABITATS COMPLEX 8'!$B$127:$I$235,G$1,FALSE)</f>
        <v>0</v>
      </c>
      <c r="H760" s="3">
        <f>VLOOKUP($B760,'HABITATS COMPLEX 8'!$B$127:$I$235,H$1,FALSE)</f>
        <v>0</v>
      </c>
      <c r="I760" s="3">
        <f>VLOOKUP($B760,'HABITATS COMPLEX 8'!$B$127:$I$235,I$1,FALSE)</f>
        <v>0</v>
      </c>
      <c r="J760" s="3">
        <f>VLOOKUP($B760,'HABITATS COMPLEX 8'!$B$127:$I$235,J$1,FALSE)</f>
        <v>0</v>
      </c>
      <c r="K760" s="3">
        <f>VLOOKUP($B760,'HABITATS COMPLEX 8'!$B$127:$I$235,K$1,FALSE)</f>
        <v>0</v>
      </c>
      <c r="L760" s="3" t="str">
        <f>VLOOKUP($B760,'HABITATS COMPLEX 8'!$B$127:$I$235,L$1,FALSE)</f>
        <v/>
      </c>
    </row>
    <row r="761" spans="1:12" ht="15.75" customHeight="1">
      <c r="A761">
        <f t="shared" si="21"/>
        <v>76</v>
      </c>
      <c r="B761" t="str">
        <f>VLOOKUP(A761,ACTIVITIES!$B$2:$C$110,2,FALSE)</f>
        <v>ACTIVITY CATEGORY 8 76</v>
      </c>
      <c r="C761" s="1">
        <v>9</v>
      </c>
      <c r="D761" s="1" t="str">
        <f>VLOOKUP(C761,HABITATS!$F$2:$G$13,2,FALSE)</f>
        <v>HABITATS COMPLEX 9</v>
      </c>
      <c r="E761" s="1" t="str">
        <f t="shared" si="22"/>
        <v>HABITATS COMPLEX 9ACTIVITY CATEGORY 8 76</v>
      </c>
      <c r="F761" s="3">
        <f>VLOOKUP($B761,'HABITATS COMPLEX 9'!$B$127:$I$235,F$1,FALSE)</f>
        <v>0</v>
      </c>
      <c r="G761" s="3">
        <f>VLOOKUP($B761,'HABITATS COMPLEX 9'!$B$127:$I$235,G$1,FALSE)</f>
        <v>0</v>
      </c>
      <c r="H761" s="3">
        <f>VLOOKUP($B761,'HABITATS COMPLEX 9'!$B$127:$I$235,H$1,FALSE)</f>
        <v>0</v>
      </c>
      <c r="I761" s="3">
        <f>VLOOKUP($B761,'HABITATS COMPLEX 9'!$B$127:$I$235,I$1,FALSE)</f>
        <v>0</v>
      </c>
      <c r="J761" s="3">
        <f>VLOOKUP($B761,'HABITATS COMPLEX 9'!$B$127:$I$235,J$1,FALSE)</f>
        <v>0</v>
      </c>
      <c r="K761" s="3">
        <f>VLOOKUP($B761,'HABITATS COMPLEX 9'!$B$127:$I$235,K$1,FALSE)</f>
        <v>0</v>
      </c>
      <c r="L761" s="3" t="str">
        <f>VLOOKUP($B761,'HABITATS COMPLEX 9'!$B$127:$I$235,L$1,FALSE)</f>
        <v/>
      </c>
    </row>
    <row r="762" spans="1:12" ht="15.75" customHeight="1">
      <c r="A762">
        <f t="shared" si="21"/>
        <v>76</v>
      </c>
      <c r="B762" t="str">
        <f>VLOOKUP(A762,ACTIVITIES!$B$2:$C$110,2,FALSE)</f>
        <v>ACTIVITY CATEGORY 8 76</v>
      </c>
      <c r="C762" s="1">
        <v>10</v>
      </c>
      <c r="D762" s="1" t="str">
        <f>VLOOKUP(C762,HABITATS!$F$2:$G$13,2,FALSE)</f>
        <v>HABITATS COMPLEX 10</v>
      </c>
      <c r="E762" s="1" t="str">
        <f t="shared" si="22"/>
        <v>HABITATS COMPLEX 10ACTIVITY CATEGORY 8 76</v>
      </c>
      <c r="F762" s="3">
        <f>VLOOKUP($B762,'HABITATS COMPLEX 10'!$B$127:$I$235,F$1,FALSE)</f>
        <v>0</v>
      </c>
      <c r="G762" s="3">
        <f>VLOOKUP($B762,'HABITATS COMPLEX 10'!$B$127:$I$235,G$1,FALSE)</f>
        <v>0</v>
      </c>
      <c r="H762" s="3">
        <f>VLOOKUP($B762,'HABITATS COMPLEX 10'!$B$127:$I$235,H$1,FALSE)</f>
        <v>0</v>
      </c>
      <c r="I762" s="3">
        <f>VLOOKUP($B762,'HABITATS COMPLEX 10'!$B$127:$I$235,I$1,FALSE)</f>
        <v>0</v>
      </c>
      <c r="J762" s="3">
        <f>VLOOKUP($B762,'HABITATS COMPLEX 10'!$B$127:$I$235,J$1,FALSE)</f>
        <v>0</v>
      </c>
      <c r="K762" s="3">
        <f>VLOOKUP($B762,'HABITATS COMPLEX 10'!$B$127:$I$235,K$1,FALSE)</f>
        <v>0</v>
      </c>
      <c r="L762" s="3" t="str">
        <f>VLOOKUP($B762,'HABITATS COMPLEX 10'!$B$127:$I$235,L$1,FALSE)</f>
        <v/>
      </c>
    </row>
    <row r="763" spans="1:12" ht="15.75" customHeight="1">
      <c r="A763">
        <f t="shared" si="21"/>
        <v>77</v>
      </c>
      <c r="B763" t="str">
        <f>VLOOKUP(A763,ACTIVITIES!$B$2:$C$110,2,FALSE)</f>
        <v>ACTIVITY CATEGORY 8 77</v>
      </c>
      <c r="C763" s="1">
        <v>1</v>
      </c>
      <c r="D763" s="1" t="str">
        <f>VLOOKUP(C763,HABITATS!$F$2:$G$13,2,FALSE)</f>
        <v>Coastal Uplands</v>
      </c>
      <c r="E763" s="1" t="str">
        <f t="shared" si="22"/>
        <v>Coastal UplandsACTIVITY CATEGORY 8 77</v>
      </c>
      <c r="F763" s="3">
        <f>VLOOKUP($B763,'COASTAL UPLANDS'!$B$127:$I$235,F$1,FALSE)</f>
        <v>0</v>
      </c>
      <c r="G763" s="3">
        <f>VLOOKUP($B763,'COASTAL UPLANDS'!$B$127:$I$235,G$1,FALSE)</f>
        <v>0</v>
      </c>
      <c r="H763" s="3">
        <f>VLOOKUP($B763,'COASTAL UPLANDS'!$B$127:$I$235,H$1,FALSE)</f>
        <v>0</v>
      </c>
      <c r="I763" s="3">
        <f>VLOOKUP($B763,'COASTAL UPLANDS'!$B$127:$I$235,I$1,FALSE)</f>
        <v>0</v>
      </c>
      <c r="J763" s="3">
        <f>VLOOKUP($B763,'COASTAL UPLANDS'!$B$127:$I$235,J$1,FALSE)</f>
        <v>0</v>
      </c>
      <c r="K763" s="3">
        <f>VLOOKUP($B763,'COASTAL UPLANDS'!$B$127:$I$235,K$1,FALSE)</f>
        <v>0</v>
      </c>
      <c r="L763" s="3" t="str">
        <f>VLOOKUP($B763,'COASTAL UPLANDS'!$B$127:$I$235,L$1,FALSE)</f>
        <v/>
      </c>
    </row>
    <row r="764" spans="1:12" ht="15.75" customHeight="1">
      <c r="A764">
        <f t="shared" si="21"/>
        <v>77</v>
      </c>
      <c r="B764" t="str">
        <f>VLOOKUP(A764,ACTIVITIES!$B$2:$C$110,2,FALSE)</f>
        <v>ACTIVITY CATEGORY 8 77</v>
      </c>
      <c r="C764" s="1">
        <v>2</v>
      </c>
      <c r="D764" s="1" t="str">
        <f>VLOOKUP(C764,HABITATS!$F$2:$G$13,2,FALSE)</f>
        <v>Beaches &amp; Dunes</v>
      </c>
      <c r="E764" s="1" t="str">
        <f t="shared" si="22"/>
        <v>Beaches &amp; DunesACTIVITY CATEGORY 8 77</v>
      </c>
      <c r="F764" s="3">
        <f>VLOOKUP($B764,'BEACHES &amp; DUNES'!$B$127:$I$235,F$1,FALSE)</f>
        <v>0</v>
      </c>
      <c r="G764" s="3">
        <f>VLOOKUP($B764,'BEACHES &amp; DUNES'!$B$127:$I$235,G$1,FALSE)</f>
        <v>0</v>
      </c>
      <c r="H764" s="3">
        <f>VLOOKUP($B764,'BEACHES &amp; DUNES'!$B$127:$I$235,H$1,FALSE)</f>
        <v>0</v>
      </c>
      <c r="I764" s="3">
        <f>VLOOKUP($B764,'BEACHES &amp; DUNES'!$B$127:$I$235,I$1,FALSE)</f>
        <v>0</v>
      </c>
      <c r="J764" s="3">
        <f>VLOOKUP($B764,'BEACHES &amp; DUNES'!$B$127:$I$235,J$1,FALSE)</f>
        <v>0</v>
      </c>
      <c r="K764" s="3">
        <f>VLOOKUP($B764,'BEACHES &amp; DUNES'!$B$127:$I$235,K$1,FALSE)</f>
        <v>0</v>
      </c>
      <c r="L764" s="3" t="str">
        <f>VLOOKUP($B764,'BEACHES &amp; DUNES'!$B$127:$I$235,L$1,FALSE)</f>
        <v/>
      </c>
    </row>
    <row r="765" spans="1:12" ht="15.75" customHeight="1">
      <c r="A765">
        <f t="shared" si="21"/>
        <v>77</v>
      </c>
      <c r="B765" t="str">
        <f>VLOOKUP(A765,ACTIVITIES!$B$2:$C$110,2,FALSE)</f>
        <v>ACTIVITY CATEGORY 8 77</v>
      </c>
      <c r="C765" s="1">
        <v>3</v>
      </c>
      <c r="D765" s="1" t="str">
        <f>VLOOKUP(C765,HABITATS!$F$2:$G$13,2,FALSE)</f>
        <v>Tidal flats &amp; Rocky Intertidal</v>
      </c>
      <c r="E765" s="1" t="str">
        <f t="shared" si="22"/>
        <v>Tidal flats &amp; Rocky IntertidalACTIVITY CATEGORY 8 77</v>
      </c>
      <c r="F765" s="3">
        <f>VLOOKUP($B765,'TIDAL FLATS &amp; ROCKY INTERTIDAL'!$B$127:$I$235,F$1,FALSE)</f>
        <v>0</v>
      </c>
      <c r="G765" s="3">
        <f>VLOOKUP($B765,'TIDAL FLATS &amp; ROCKY INTERTIDAL'!$B$127:$I$235,G$1,FALSE)</f>
        <v>0</v>
      </c>
      <c r="H765" s="3">
        <f>VLOOKUP($B765,'TIDAL FLATS &amp; ROCKY INTERTIDAL'!$B$127:$I$235,H$1,FALSE)</f>
        <v>0</v>
      </c>
      <c r="I765" s="3">
        <f>VLOOKUP($B765,'TIDAL FLATS &amp; ROCKY INTERTIDAL'!$B$127:$I$235,I$1,FALSE)</f>
        <v>0</v>
      </c>
      <c r="J765" s="3">
        <f>VLOOKUP($B765,'TIDAL FLATS &amp; ROCKY INTERTIDAL'!$B$127:$I$235,J$1,FALSE)</f>
        <v>0</v>
      </c>
      <c r="K765" s="3">
        <f>VLOOKUP($B765,'TIDAL FLATS &amp; ROCKY INTERTIDAL'!$B$127:$I$235,K$1,FALSE)</f>
        <v>0</v>
      </c>
      <c r="L765" s="3" t="str">
        <f>VLOOKUP($B765,'TIDAL FLATS &amp; ROCKY INTERTIDAL'!$B$127:$I$235,L$1,FALSE)</f>
        <v/>
      </c>
    </row>
    <row r="766" spans="1:12" ht="15.75" customHeight="1">
      <c r="A766">
        <f t="shared" si="21"/>
        <v>77</v>
      </c>
      <c r="B766" t="str">
        <f>VLOOKUP(A766,ACTIVITIES!$B$2:$C$110,2,FALSE)</f>
        <v>ACTIVITY CATEGORY 8 77</v>
      </c>
      <c r="C766" s="1">
        <v>4</v>
      </c>
      <c r="D766" s="1" t="str">
        <f>VLOOKUP(C766,HABITATS!$F$2:$G$13,2,FALSE)</f>
        <v>Marshes</v>
      </c>
      <c r="E766" s="1" t="str">
        <f t="shared" si="22"/>
        <v>MarshesACTIVITY CATEGORY 8 77</v>
      </c>
      <c r="F766" s="3">
        <f>VLOOKUP($B766,MARSHES!$B$127:$I$235,F$1,FALSE)</f>
        <v>0</v>
      </c>
      <c r="G766" s="3">
        <f>VLOOKUP($B766,MARSHES!$B$127:$I$235,G$1,FALSE)</f>
        <v>0</v>
      </c>
      <c r="H766" s="3">
        <f>VLOOKUP($B766,MARSHES!$B$127:$I$235,H$1,FALSE)</f>
        <v>0</v>
      </c>
      <c r="I766" s="3">
        <f>VLOOKUP($B766,MARSHES!$B$127:$I$235,I$1,FALSE)</f>
        <v>0</v>
      </c>
      <c r="J766" s="3">
        <f>VLOOKUP($B766,MARSHES!$B$127:$I$235,J$1,FALSE)</f>
        <v>0</v>
      </c>
      <c r="K766" s="3">
        <f>VLOOKUP($B766,MARSHES!$B$127:$I$235,K$1,FALSE)</f>
        <v>0</v>
      </c>
      <c r="L766" s="3" t="str">
        <f>VLOOKUP($B766,MARSHES!$B$127:$I$235,L$1,FALSE)</f>
        <v/>
      </c>
    </row>
    <row r="767" spans="1:12" ht="15.75" customHeight="1">
      <c r="A767">
        <f t="shared" si="21"/>
        <v>77</v>
      </c>
      <c r="B767" t="str">
        <f>VLOOKUP(A767,ACTIVITIES!$B$2:$C$110,2,FALSE)</f>
        <v>ACTIVITY CATEGORY 8 77</v>
      </c>
      <c r="C767" s="1">
        <v>5</v>
      </c>
      <c r="D767" s="1" t="str">
        <f>VLOOKUP(C767,HABITATS!$F$2:$G$13,2,FALSE)</f>
        <v>Submersed Habitats</v>
      </c>
      <c r="E767" s="1" t="str">
        <f t="shared" si="22"/>
        <v>Submersed HabitatsACTIVITY CATEGORY 8 77</v>
      </c>
      <c r="F767" s="3">
        <f>VLOOKUP($B767,'SUBMERSED HABITATS'!$B$127:$I$235,F$1,FALSE)</f>
        <v>0</v>
      </c>
      <c r="G767" s="3">
        <f>VLOOKUP($B767,'SUBMERSED HABITATS'!$B$127:$I$235,G$1,FALSE)</f>
        <v>0</v>
      </c>
      <c r="H767" s="3">
        <f>VLOOKUP($B767,'SUBMERSED HABITATS'!$B$127:$I$235,H$1,FALSE)</f>
        <v>0</v>
      </c>
      <c r="I767" s="3">
        <f>VLOOKUP($B767,'SUBMERSED HABITATS'!$B$127:$I$235,I$1,FALSE)</f>
        <v>0</v>
      </c>
      <c r="J767" s="3">
        <f>VLOOKUP($B767,'SUBMERSED HABITATS'!$B$127:$I$235,J$1,FALSE)</f>
        <v>0</v>
      </c>
      <c r="K767" s="3">
        <f>VLOOKUP($B767,'SUBMERSED HABITATS'!$B$127:$I$235,K$1,FALSE)</f>
        <v>0</v>
      </c>
      <c r="L767" s="3" t="str">
        <f>VLOOKUP($B767,'SUBMERSED HABITATS'!$B$127:$I$235,L$1,FALSE)</f>
        <v/>
      </c>
    </row>
    <row r="768" spans="1:12" ht="15.75" customHeight="1">
      <c r="A768">
        <f t="shared" si="21"/>
        <v>77</v>
      </c>
      <c r="B768" t="str">
        <f>VLOOKUP(A768,ACTIVITIES!$B$2:$C$110,2,FALSE)</f>
        <v>ACTIVITY CATEGORY 8 77</v>
      </c>
      <c r="C768" s="1">
        <v>6</v>
      </c>
      <c r="D768" s="1" t="str">
        <f>VLOOKUP(C768,HABITATS!$F$2:$G$13,2,FALSE)</f>
        <v>HABITATS COMPLEX 6</v>
      </c>
      <c r="E768" s="1" t="str">
        <f t="shared" si="22"/>
        <v>HABITATS COMPLEX 6ACTIVITY CATEGORY 8 77</v>
      </c>
      <c r="F768" s="3">
        <f>VLOOKUP($B768,'HABITATS COMPLEX 6'!$B$127:$I$235,F$1,FALSE)</f>
        <v>0</v>
      </c>
      <c r="G768" s="3">
        <f>VLOOKUP($B768,'HABITATS COMPLEX 6'!$B$127:$I$235,G$1,FALSE)</f>
        <v>0</v>
      </c>
      <c r="H768" s="3">
        <f>VLOOKUP($B768,'HABITATS COMPLEX 6'!$B$127:$I$235,H$1,FALSE)</f>
        <v>0</v>
      </c>
      <c r="I768" s="3">
        <f>VLOOKUP($B768,'HABITATS COMPLEX 6'!$B$127:$I$235,I$1,FALSE)</f>
        <v>0</v>
      </c>
      <c r="J768" s="3">
        <f>VLOOKUP($B768,'HABITATS COMPLEX 6'!$B$127:$I$235,J$1,FALSE)</f>
        <v>0</v>
      </c>
      <c r="K768" s="3">
        <f>VLOOKUP($B768,'HABITATS COMPLEX 6'!$B$127:$I$235,K$1,FALSE)</f>
        <v>0</v>
      </c>
      <c r="L768" s="3" t="str">
        <f>VLOOKUP($B768,'HABITATS COMPLEX 6'!$B$127:$I$235,L$1,FALSE)</f>
        <v/>
      </c>
    </row>
    <row r="769" spans="1:12" ht="15.75" customHeight="1">
      <c r="A769">
        <f t="shared" si="21"/>
        <v>77</v>
      </c>
      <c r="B769" t="str">
        <f>VLOOKUP(A769,ACTIVITIES!$B$2:$C$110,2,FALSE)</f>
        <v>ACTIVITY CATEGORY 8 77</v>
      </c>
      <c r="C769" s="1">
        <v>7</v>
      </c>
      <c r="D769" s="1" t="str">
        <f>VLOOKUP(C769,HABITATS!$F$2:$G$13,2,FALSE)</f>
        <v>HABITATS COMPLEX 7</v>
      </c>
      <c r="E769" s="1" t="str">
        <f t="shared" si="22"/>
        <v>HABITATS COMPLEX 7ACTIVITY CATEGORY 8 77</v>
      </c>
      <c r="F769" s="3">
        <f>VLOOKUP($B769,'HABITATS COMPLEX 7'!$B$127:$I$235,F$1,FALSE)</f>
        <v>0</v>
      </c>
      <c r="G769" s="3">
        <f>VLOOKUP($B769,'HABITATS COMPLEX 7'!$B$127:$I$235,G$1,FALSE)</f>
        <v>0</v>
      </c>
      <c r="H769" s="3">
        <f>VLOOKUP($B769,'HABITATS COMPLEX 7'!$B$127:$I$235,H$1,FALSE)</f>
        <v>0</v>
      </c>
      <c r="I769" s="3">
        <f>VLOOKUP($B769,'HABITATS COMPLEX 7'!$B$127:$I$235,I$1,FALSE)</f>
        <v>0</v>
      </c>
      <c r="J769" s="3">
        <f>VLOOKUP($B769,'HABITATS COMPLEX 7'!$B$127:$I$235,J$1,FALSE)</f>
        <v>0</v>
      </c>
      <c r="K769" s="3">
        <f>VLOOKUP($B769,'HABITATS COMPLEX 7'!$B$127:$I$235,K$1,FALSE)</f>
        <v>0</v>
      </c>
      <c r="L769" s="3" t="str">
        <f>VLOOKUP($B769,'HABITATS COMPLEX 7'!$B$127:$I$235,L$1,FALSE)</f>
        <v/>
      </c>
    </row>
    <row r="770" spans="1:12" ht="15.75" customHeight="1">
      <c r="A770">
        <f t="shared" ref="A770:A833" si="23">A760+1</f>
        <v>77</v>
      </c>
      <c r="B770" t="str">
        <f>VLOOKUP(A770,ACTIVITIES!$B$2:$C$110,2,FALSE)</f>
        <v>ACTIVITY CATEGORY 8 77</v>
      </c>
      <c r="C770" s="1">
        <v>8</v>
      </c>
      <c r="D770" s="1" t="str">
        <f>VLOOKUP(C770,HABITATS!$F$2:$G$13,2,FALSE)</f>
        <v>HABITATS COMPLEX 8</v>
      </c>
      <c r="E770" s="1" t="str">
        <f t="shared" si="22"/>
        <v>HABITATS COMPLEX 8ACTIVITY CATEGORY 8 77</v>
      </c>
      <c r="F770" s="3">
        <f>VLOOKUP($B770,'HABITATS COMPLEX 8'!$B$127:$I$235,F$1,FALSE)</f>
        <v>0</v>
      </c>
      <c r="G770" s="3">
        <f>VLOOKUP($B770,'HABITATS COMPLEX 8'!$B$127:$I$235,G$1,FALSE)</f>
        <v>0</v>
      </c>
      <c r="H770" s="3">
        <f>VLOOKUP($B770,'HABITATS COMPLEX 8'!$B$127:$I$235,H$1,FALSE)</f>
        <v>0</v>
      </c>
      <c r="I770" s="3">
        <f>VLOOKUP($B770,'HABITATS COMPLEX 8'!$B$127:$I$235,I$1,FALSE)</f>
        <v>0</v>
      </c>
      <c r="J770" s="3">
        <f>VLOOKUP($B770,'HABITATS COMPLEX 8'!$B$127:$I$235,J$1,FALSE)</f>
        <v>0</v>
      </c>
      <c r="K770" s="3">
        <f>VLOOKUP($B770,'HABITATS COMPLEX 8'!$B$127:$I$235,K$1,FALSE)</f>
        <v>0</v>
      </c>
      <c r="L770" s="3" t="str">
        <f>VLOOKUP($B770,'HABITATS COMPLEX 8'!$B$127:$I$235,L$1,FALSE)</f>
        <v/>
      </c>
    </row>
    <row r="771" spans="1:12" ht="15.75" customHeight="1">
      <c r="A771">
        <f t="shared" si="23"/>
        <v>77</v>
      </c>
      <c r="B771" t="str">
        <f>VLOOKUP(A771,ACTIVITIES!$B$2:$C$110,2,FALSE)</f>
        <v>ACTIVITY CATEGORY 8 77</v>
      </c>
      <c r="C771" s="1">
        <v>9</v>
      </c>
      <c r="D771" s="1" t="str">
        <f>VLOOKUP(C771,HABITATS!$F$2:$G$13,2,FALSE)</f>
        <v>HABITATS COMPLEX 9</v>
      </c>
      <c r="E771" s="1" t="str">
        <f t="shared" si="22"/>
        <v>HABITATS COMPLEX 9ACTIVITY CATEGORY 8 77</v>
      </c>
      <c r="F771" s="3">
        <f>VLOOKUP($B771,'HABITATS COMPLEX 9'!$B$127:$I$235,F$1,FALSE)</f>
        <v>0</v>
      </c>
      <c r="G771" s="3">
        <f>VLOOKUP($B771,'HABITATS COMPLEX 9'!$B$127:$I$235,G$1,FALSE)</f>
        <v>0</v>
      </c>
      <c r="H771" s="3">
        <f>VLOOKUP($B771,'HABITATS COMPLEX 9'!$B$127:$I$235,H$1,FALSE)</f>
        <v>0</v>
      </c>
      <c r="I771" s="3">
        <f>VLOOKUP($B771,'HABITATS COMPLEX 9'!$B$127:$I$235,I$1,FALSE)</f>
        <v>0</v>
      </c>
      <c r="J771" s="3">
        <f>VLOOKUP($B771,'HABITATS COMPLEX 9'!$B$127:$I$235,J$1,FALSE)</f>
        <v>0</v>
      </c>
      <c r="K771" s="3">
        <f>VLOOKUP($B771,'HABITATS COMPLEX 9'!$B$127:$I$235,K$1,FALSE)</f>
        <v>0</v>
      </c>
      <c r="L771" s="3" t="str">
        <f>VLOOKUP($B771,'HABITATS COMPLEX 9'!$B$127:$I$235,L$1,FALSE)</f>
        <v/>
      </c>
    </row>
    <row r="772" spans="1:12" ht="15.75" customHeight="1">
      <c r="A772">
        <f t="shared" si="23"/>
        <v>77</v>
      </c>
      <c r="B772" t="str">
        <f>VLOOKUP(A772,ACTIVITIES!$B$2:$C$110,2,FALSE)</f>
        <v>ACTIVITY CATEGORY 8 77</v>
      </c>
      <c r="C772" s="1">
        <v>10</v>
      </c>
      <c r="D772" s="1" t="str">
        <f>VLOOKUP(C772,HABITATS!$F$2:$G$13,2,FALSE)</f>
        <v>HABITATS COMPLEX 10</v>
      </c>
      <c r="E772" s="1" t="str">
        <f t="shared" si="22"/>
        <v>HABITATS COMPLEX 10ACTIVITY CATEGORY 8 77</v>
      </c>
      <c r="F772" s="3">
        <f>VLOOKUP($B772,'HABITATS COMPLEX 10'!$B$127:$I$235,F$1,FALSE)</f>
        <v>0</v>
      </c>
      <c r="G772" s="3">
        <f>VLOOKUP($B772,'HABITATS COMPLEX 10'!$B$127:$I$235,G$1,FALSE)</f>
        <v>0</v>
      </c>
      <c r="H772" s="3">
        <f>VLOOKUP($B772,'HABITATS COMPLEX 10'!$B$127:$I$235,H$1,FALSE)</f>
        <v>0</v>
      </c>
      <c r="I772" s="3">
        <f>VLOOKUP($B772,'HABITATS COMPLEX 10'!$B$127:$I$235,I$1,FALSE)</f>
        <v>0</v>
      </c>
      <c r="J772" s="3">
        <f>VLOOKUP($B772,'HABITATS COMPLEX 10'!$B$127:$I$235,J$1,FALSE)</f>
        <v>0</v>
      </c>
      <c r="K772" s="3">
        <f>VLOOKUP($B772,'HABITATS COMPLEX 10'!$B$127:$I$235,K$1,FALSE)</f>
        <v>0</v>
      </c>
      <c r="L772" s="3" t="str">
        <f>VLOOKUP($B772,'HABITATS COMPLEX 10'!$B$127:$I$235,L$1,FALSE)</f>
        <v/>
      </c>
    </row>
    <row r="773" spans="1:12" ht="15.75" customHeight="1">
      <c r="A773">
        <f t="shared" si="23"/>
        <v>78</v>
      </c>
      <c r="B773" t="str">
        <f>VLOOKUP(A773,ACTIVITIES!$B$2:$C$110,2,FALSE)</f>
        <v>ACTIVITY CATEGORY 8 78</v>
      </c>
      <c r="C773" s="1">
        <v>1</v>
      </c>
      <c r="D773" s="1" t="str">
        <f>VLOOKUP(C773,HABITATS!$F$2:$G$13,2,FALSE)</f>
        <v>Coastal Uplands</v>
      </c>
      <c r="E773" s="1" t="str">
        <f t="shared" si="22"/>
        <v>Coastal UplandsACTIVITY CATEGORY 8 78</v>
      </c>
      <c r="F773" s="3">
        <f>VLOOKUP($B773,'COASTAL UPLANDS'!$B$127:$I$235,F$1,FALSE)</f>
        <v>0</v>
      </c>
      <c r="G773" s="3">
        <f>VLOOKUP($B773,'COASTAL UPLANDS'!$B$127:$I$235,G$1,FALSE)</f>
        <v>0</v>
      </c>
      <c r="H773" s="3">
        <f>VLOOKUP($B773,'COASTAL UPLANDS'!$B$127:$I$235,H$1,FALSE)</f>
        <v>0</v>
      </c>
      <c r="I773" s="3">
        <f>VLOOKUP($B773,'COASTAL UPLANDS'!$B$127:$I$235,I$1,FALSE)</f>
        <v>0</v>
      </c>
      <c r="J773" s="3">
        <f>VLOOKUP($B773,'COASTAL UPLANDS'!$B$127:$I$235,J$1,FALSE)</f>
        <v>0</v>
      </c>
      <c r="K773" s="3">
        <f>VLOOKUP($B773,'COASTAL UPLANDS'!$B$127:$I$235,K$1,FALSE)</f>
        <v>0</v>
      </c>
      <c r="L773" s="3" t="str">
        <f>VLOOKUP($B773,'COASTAL UPLANDS'!$B$127:$I$235,L$1,FALSE)</f>
        <v/>
      </c>
    </row>
    <row r="774" spans="1:12" ht="15.75" customHeight="1">
      <c r="A774">
        <f t="shared" si="23"/>
        <v>78</v>
      </c>
      <c r="B774" t="str">
        <f>VLOOKUP(A774,ACTIVITIES!$B$2:$C$110,2,FALSE)</f>
        <v>ACTIVITY CATEGORY 8 78</v>
      </c>
      <c r="C774" s="1">
        <v>2</v>
      </c>
      <c r="D774" s="1" t="str">
        <f>VLOOKUP(C774,HABITATS!$F$2:$G$13,2,FALSE)</f>
        <v>Beaches &amp; Dunes</v>
      </c>
      <c r="E774" s="1" t="str">
        <f t="shared" si="22"/>
        <v>Beaches &amp; DunesACTIVITY CATEGORY 8 78</v>
      </c>
      <c r="F774" s="3">
        <f>VLOOKUP($B774,'BEACHES &amp; DUNES'!$B$127:$I$235,F$1,FALSE)</f>
        <v>0</v>
      </c>
      <c r="G774" s="3">
        <f>VLOOKUP($B774,'BEACHES &amp; DUNES'!$B$127:$I$235,G$1,FALSE)</f>
        <v>0</v>
      </c>
      <c r="H774" s="3">
        <f>VLOOKUP($B774,'BEACHES &amp; DUNES'!$B$127:$I$235,H$1,FALSE)</f>
        <v>0</v>
      </c>
      <c r="I774" s="3">
        <f>VLOOKUP($B774,'BEACHES &amp; DUNES'!$B$127:$I$235,I$1,FALSE)</f>
        <v>0</v>
      </c>
      <c r="J774" s="3">
        <f>VLOOKUP($B774,'BEACHES &amp; DUNES'!$B$127:$I$235,J$1,FALSE)</f>
        <v>0</v>
      </c>
      <c r="K774" s="3">
        <f>VLOOKUP($B774,'BEACHES &amp; DUNES'!$B$127:$I$235,K$1,FALSE)</f>
        <v>0</v>
      </c>
      <c r="L774" s="3" t="str">
        <f>VLOOKUP($B774,'BEACHES &amp; DUNES'!$B$127:$I$235,L$1,FALSE)</f>
        <v/>
      </c>
    </row>
    <row r="775" spans="1:12" ht="15.75" customHeight="1">
      <c r="A775">
        <f t="shared" si="23"/>
        <v>78</v>
      </c>
      <c r="B775" t="str">
        <f>VLOOKUP(A775,ACTIVITIES!$B$2:$C$110,2,FALSE)</f>
        <v>ACTIVITY CATEGORY 8 78</v>
      </c>
      <c r="C775" s="1">
        <v>3</v>
      </c>
      <c r="D775" s="1" t="str">
        <f>VLOOKUP(C775,HABITATS!$F$2:$G$13,2,FALSE)</f>
        <v>Tidal flats &amp; Rocky Intertidal</v>
      </c>
      <c r="E775" s="1" t="str">
        <f t="shared" si="22"/>
        <v>Tidal flats &amp; Rocky IntertidalACTIVITY CATEGORY 8 78</v>
      </c>
      <c r="F775" s="3">
        <f>VLOOKUP($B775,'TIDAL FLATS &amp; ROCKY INTERTIDAL'!$B$127:$I$235,F$1,FALSE)</f>
        <v>0</v>
      </c>
      <c r="G775" s="3">
        <f>VLOOKUP($B775,'TIDAL FLATS &amp; ROCKY INTERTIDAL'!$B$127:$I$235,G$1,FALSE)</f>
        <v>0</v>
      </c>
      <c r="H775" s="3">
        <f>VLOOKUP($B775,'TIDAL FLATS &amp; ROCKY INTERTIDAL'!$B$127:$I$235,H$1,FALSE)</f>
        <v>0</v>
      </c>
      <c r="I775" s="3">
        <f>VLOOKUP($B775,'TIDAL FLATS &amp; ROCKY INTERTIDAL'!$B$127:$I$235,I$1,FALSE)</f>
        <v>0</v>
      </c>
      <c r="J775" s="3">
        <f>VLOOKUP($B775,'TIDAL FLATS &amp; ROCKY INTERTIDAL'!$B$127:$I$235,J$1,FALSE)</f>
        <v>0</v>
      </c>
      <c r="K775" s="3">
        <f>VLOOKUP($B775,'TIDAL FLATS &amp; ROCKY INTERTIDAL'!$B$127:$I$235,K$1,FALSE)</f>
        <v>0</v>
      </c>
      <c r="L775" s="3" t="str">
        <f>VLOOKUP($B775,'TIDAL FLATS &amp; ROCKY INTERTIDAL'!$B$127:$I$235,L$1,FALSE)</f>
        <v/>
      </c>
    </row>
    <row r="776" spans="1:12" ht="15.75" customHeight="1">
      <c r="A776">
        <f t="shared" si="23"/>
        <v>78</v>
      </c>
      <c r="B776" t="str">
        <f>VLOOKUP(A776,ACTIVITIES!$B$2:$C$110,2,FALSE)</f>
        <v>ACTIVITY CATEGORY 8 78</v>
      </c>
      <c r="C776" s="1">
        <v>4</v>
      </c>
      <c r="D776" s="1" t="str">
        <f>VLOOKUP(C776,HABITATS!$F$2:$G$13,2,FALSE)</f>
        <v>Marshes</v>
      </c>
      <c r="E776" s="1" t="str">
        <f t="shared" si="22"/>
        <v>MarshesACTIVITY CATEGORY 8 78</v>
      </c>
      <c r="F776" s="3">
        <f>VLOOKUP($B776,MARSHES!$B$127:$I$235,F$1,FALSE)</f>
        <v>0</v>
      </c>
      <c r="G776" s="3">
        <f>VLOOKUP($B776,MARSHES!$B$127:$I$235,G$1,FALSE)</f>
        <v>0</v>
      </c>
      <c r="H776" s="3">
        <f>VLOOKUP($B776,MARSHES!$B$127:$I$235,H$1,FALSE)</f>
        <v>0</v>
      </c>
      <c r="I776" s="3">
        <f>VLOOKUP($B776,MARSHES!$B$127:$I$235,I$1,FALSE)</f>
        <v>0</v>
      </c>
      <c r="J776" s="3">
        <f>VLOOKUP($B776,MARSHES!$B$127:$I$235,J$1,FALSE)</f>
        <v>0</v>
      </c>
      <c r="K776" s="3">
        <f>VLOOKUP($B776,MARSHES!$B$127:$I$235,K$1,FALSE)</f>
        <v>0</v>
      </c>
      <c r="L776" s="3" t="str">
        <f>VLOOKUP($B776,MARSHES!$B$127:$I$235,L$1,FALSE)</f>
        <v/>
      </c>
    </row>
    <row r="777" spans="1:12" ht="15.75" customHeight="1">
      <c r="A777">
        <f t="shared" si="23"/>
        <v>78</v>
      </c>
      <c r="B777" t="str">
        <f>VLOOKUP(A777,ACTIVITIES!$B$2:$C$110,2,FALSE)</f>
        <v>ACTIVITY CATEGORY 8 78</v>
      </c>
      <c r="C777" s="1">
        <v>5</v>
      </c>
      <c r="D777" s="1" t="str">
        <f>VLOOKUP(C777,HABITATS!$F$2:$G$13,2,FALSE)</f>
        <v>Submersed Habitats</v>
      </c>
      <c r="E777" s="1" t="str">
        <f t="shared" si="22"/>
        <v>Submersed HabitatsACTIVITY CATEGORY 8 78</v>
      </c>
      <c r="F777" s="3">
        <f>VLOOKUP($B777,'SUBMERSED HABITATS'!$B$127:$I$235,F$1,FALSE)</f>
        <v>0</v>
      </c>
      <c r="G777" s="3">
        <f>VLOOKUP($B777,'SUBMERSED HABITATS'!$B$127:$I$235,G$1,FALSE)</f>
        <v>0</v>
      </c>
      <c r="H777" s="3">
        <f>VLOOKUP($B777,'SUBMERSED HABITATS'!$B$127:$I$235,H$1,FALSE)</f>
        <v>0</v>
      </c>
      <c r="I777" s="3">
        <f>VLOOKUP($B777,'SUBMERSED HABITATS'!$B$127:$I$235,I$1,FALSE)</f>
        <v>0</v>
      </c>
      <c r="J777" s="3">
        <f>VLOOKUP($B777,'SUBMERSED HABITATS'!$B$127:$I$235,J$1,FALSE)</f>
        <v>0</v>
      </c>
      <c r="K777" s="3">
        <f>VLOOKUP($B777,'SUBMERSED HABITATS'!$B$127:$I$235,K$1,FALSE)</f>
        <v>0</v>
      </c>
      <c r="L777" s="3" t="str">
        <f>VLOOKUP($B777,'SUBMERSED HABITATS'!$B$127:$I$235,L$1,FALSE)</f>
        <v/>
      </c>
    </row>
    <row r="778" spans="1:12" ht="15.75" customHeight="1">
      <c r="A778">
        <f t="shared" si="23"/>
        <v>78</v>
      </c>
      <c r="B778" t="str">
        <f>VLOOKUP(A778,ACTIVITIES!$B$2:$C$110,2,FALSE)</f>
        <v>ACTIVITY CATEGORY 8 78</v>
      </c>
      <c r="C778" s="1">
        <v>6</v>
      </c>
      <c r="D778" s="1" t="str">
        <f>VLOOKUP(C778,HABITATS!$F$2:$G$13,2,FALSE)</f>
        <v>HABITATS COMPLEX 6</v>
      </c>
      <c r="E778" s="1" t="str">
        <f t="shared" si="22"/>
        <v>HABITATS COMPLEX 6ACTIVITY CATEGORY 8 78</v>
      </c>
      <c r="F778" s="3">
        <f>VLOOKUP($B778,'HABITATS COMPLEX 6'!$B$127:$I$235,F$1,FALSE)</f>
        <v>0</v>
      </c>
      <c r="G778" s="3">
        <f>VLOOKUP($B778,'HABITATS COMPLEX 6'!$B$127:$I$235,G$1,FALSE)</f>
        <v>0</v>
      </c>
      <c r="H778" s="3">
        <f>VLOOKUP($B778,'HABITATS COMPLEX 6'!$B$127:$I$235,H$1,FALSE)</f>
        <v>0</v>
      </c>
      <c r="I778" s="3">
        <f>VLOOKUP($B778,'HABITATS COMPLEX 6'!$B$127:$I$235,I$1,FALSE)</f>
        <v>0</v>
      </c>
      <c r="J778" s="3">
        <f>VLOOKUP($B778,'HABITATS COMPLEX 6'!$B$127:$I$235,J$1,FALSE)</f>
        <v>0</v>
      </c>
      <c r="K778" s="3">
        <f>VLOOKUP($B778,'HABITATS COMPLEX 6'!$B$127:$I$235,K$1,FALSE)</f>
        <v>0</v>
      </c>
      <c r="L778" s="3" t="str">
        <f>VLOOKUP($B778,'HABITATS COMPLEX 6'!$B$127:$I$235,L$1,FALSE)</f>
        <v/>
      </c>
    </row>
    <row r="779" spans="1:12" ht="15.75" customHeight="1">
      <c r="A779">
        <f t="shared" si="23"/>
        <v>78</v>
      </c>
      <c r="B779" t="str">
        <f>VLOOKUP(A779,ACTIVITIES!$B$2:$C$110,2,FALSE)</f>
        <v>ACTIVITY CATEGORY 8 78</v>
      </c>
      <c r="C779" s="1">
        <v>7</v>
      </c>
      <c r="D779" s="1" t="str">
        <f>VLOOKUP(C779,HABITATS!$F$2:$G$13,2,FALSE)</f>
        <v>HABITATS COMPLEX 7</v>
      </c>
      <c r="E779" s="1" t="str">
        <f t="shared" si="22"/>
        <v>HABITATS COMPLEX 7ACTIVITY CATEGORY 8 78</v>
      </c>
      <c r="F779" s="3">
        <f>VLOOKUP($B779,'HABITATS COMPLEX 7'!$B$127:$I$235,F$1,FALSE)</f>
        <v>0</v>
      </c>
      <c r="G779" s="3">
        <f>VLOOKUP($B779,'HABITATS COMPLEX 7'!$B$127:$I$235,G$1,FALSE)</f>
        <v>0</v>
      </c>
      <c r="H779" s="3">
        <f>VLOOKUP($B779,'HABITATS COMPLEX 7'!$B$127:$I$235,H$1,FALSE)</f>
        <v>0</v>
      </c>
      <c r="I779" s="3">
        <f>VLOOKUP($B779,'HABITATS COMPLEX 7'!$B$127:$I$235,I$1,FALSE)</f>
        <v>0</v>
      </c>
      <c r="J779" s="3">
        <f>VLOOKUP($B779,'HABITATS COMPLEX 7'!$B$127:$I$235,J$1,FALSE)</f>
        <v>0</v>
      </c>
      <c r="K779" s="3">
        <f>VLOOKUP($B779,'HABITATS COMPLEX 7'!$B$127:$I$235,K$1,FALSE)</f>
        <v>0</v>
      </c>
      <c r="L779" s="3" t="str">
        <f>VLOOKUP($B779,'HABITATS COMPLEX 7'!$B$127:$I$235,L$1,FALSE)</f>
        <v/>
      </c>
    </row>
    <row r="780" spans="1:12" ht="15.75" customHeight="1">
      <c r="A780">
        <f t="shared" si="23"/>
        <v>78</v>
      </c>
      <c r="B780" t="str">
        <f>VLOOKUP(A780,ACTIVITIES!$B$2:$C$110,2,FALSE)</f>
        <v>ACTIVITY CATEGORY 8 78</v>
      </c>
      <c r="C780" s="1">
        <v>8</v>
      </c>
      <c r="D780" s="1" t="str">
        <f>VLOOKUP(C780,HABITATS!$F$2:$G$13,2,FALSE)</f>
        <v>HABITATS COMPLEX 8</v>
      </c>
      <c r="E780" s="1" t="str">
        <f t="shared" si="22"/>
        <v>HABITATS COMPLEX 8ACTIVITY CATEGORY 8 78</v>
      </c>
      <c r="F780" s="3">
        <f>VLOOKUP($B780,'HABITATS COMPLEX 8'!$B$127:$I$235,F$1,FALSE)</f>
        <v>0</v>
      </c>
      <c r="G780" s="3">
        <f>VLOOKUP($B780,'HABITATS COMPLEX 8'!$B$127:$I$235,G$1,FALSE)</f>
        <v>0</v>
      </c>
      <c r="H780" s="3">
        <f>VLOOKUP($B780,'HABITATS COMPLEX 8'!$B$127:$I$235,H$1,FALSE)</f>
        <v>0</v>
      </c>
      <c r="I780" s="3">
        <f>VLOOKUP($B780,'HABITATS COMPLEX 8'!$B$127:$I$235,I$1,FALSE)</f>
        <v>0</v>
      </c>
      <c r="J780" s="3">
        <f>VLOOKUP($B780,'HABITATS COMPLEX 8'!$B$127:$I$235,J$1,FALSE)</f>
        <v>0</v>
      </c>
      <c r="K780" s="3">
        <f>VLOOKUP($B780,'HABITATS COMPLEX 8'!$B$127:$I$235,K$1,FALSE)</f>
        <v>0</v>
      </c>
      <c r="L780" s="3" t="str">
        <f>VLOOKUP($B780,'HABITATS COMPLEX 8'!$B$127:$I$235,L$1,FALSE)</f>
        <v/>
      </c>
    </row>
    <row r="781" spans="1:12" ht="15.75" customHeight="1">
      <c r="A781">
        <f t="shared" si="23"/>
        <v>78</v>
      </c>
      <c r="B781" t="str">
        <f>VLOOKUP(A781,ACTIVITIES!$B$2:$C$110,2,FALSE)</f>
        <v>ACTIVITY CATEGORY 8 78</v>
      </c>
      <c r="C781" s="1">
        <v>9</v>
      </c>
      <c r="D781" s="1" t="str">
        <f>VLOOKUP(C781,HABITATS!$F$2:$G$13,2,FALSE)</f>
        <v>HABITATS COMPLEX 9</v>
      </c>
      <c r="E781" s="1" t="str">
        <f t="shared" si="22"/>
        <v>HABITATS COMPLEX 9ACTIVITY CATEGORY 8 78</v>
      </c>
      <c r="F781" s="3">
        <f>VLOOKUP($B781,'HABITATS COMPLEX 9'!$B$127:$I$235,F$1,FALSE)</f>
        <v>0</v>
      </c>
      <c r="G781" s="3">
        <f>VLOOKUP($B781,'HABITATS COMPLEX 9'!$B$127:$I$235,G$1,FALSE)</f>
        <v>0</v>
      </c>
      <c r="H781" s="3">
        <f>VLOOKUP($B781,'HABITATS COMPLEX 9'!$B$127:$I$235,H$1,FALSE)</f>
        <v>0</v>
      </c>
      <c r="I781" s="3">
        <f>VLOOKUP($B781,'HABITATS COMPLEX 9'!$B$127:$I$235,I$1,FALSE)</f>
        <v>0</v>
      </c>
      <c r="J781" s="3">
        <f>VLOOKUP($B781,'HABITATS COMPLEX 9'!$B$127:$I$235,J$1,FALSE)</f>
        <v>0</v>
      </c>
      <c r="K781" s="3">
        <f>VLOOKUP($B781,'HABITATS COMPLEX 9'!$B$127:$I$235,K$1,FALSE)</f>
        <v>0</v>
      </c>
      <c r="L781" s="3" t="str">
        <f>VLOOKUP($B781,'HABITATS COMPLEX 9'!$B$127:$I$235,L$1,FALSE)</f>
        <v/>
      </c>
    </row>
    <row r="782" spans="1:12" ht="15.75" customHeight="1">
      <c r="A782">
        <f t="shared" si="23"/>
        <v>78</v>
      </c>
      <c r="B782" t="str">
        <f>VLOOKUP(A782,ACTIVITIES!$B$2:$C$110,2,FALSE)</f>
        <v>ACTIVITY CATEGORY 8 78</v>
      </c>
      <c r="C782" s="1">
        <v>10</v>
      </c>
      <c r="D782" s="1" t="str">
        <f>VLOOKUP(C782,HABITATS!$F$2:$G$13,2,FALSE)</f>
        <v>HABITATS COMPLEX 10</v>
      </c>
      <c r="E782" s="1" t="str">
        <f t="shared" si="22"/>
        <v>HABITATS COMPLEX 10ACTIVITY CATEGORY 8 78</v>
      </c>
      <c r="F782" s="3">
        <f>VLOOKUP($B782,'HABITATS COMPLEX 10'!$B$127:$I$235,F$1,FALSE)</f>
        <v>0</v>
      </c>
      <c r="G782" s="3">
        <f>VLOOKUP($B782,'HABITATS COMPLEX 10'!$B$127:$I$235,G$1,FALSE)</f>
        <v>0</v>
      </c>
      <c r="H782" s="3">
        <f>VLOOKUP($B782,'HABITATS COMPLEX 10'!$B$127:$I$235,H$1,FALSE)</f>
        <v>0</v>
      </c>
      <c r="I782" s="3">
        <f>VLOOKUP($B782,'HABITATS COMPLEX 10'!$B$127:$I$235,I$1,FALSE)</f>
        <v>0</v>
      </c>
      <c r="J782" s="3">
        <f>VLOOKUP($B782,'HABITATS COMPLEX 10'!$B$127:$I$235,J$1,FALSE)</f>
        <v>0</v>
      </c>
      <c r="K782" s="3">
        <f>VLOOKUP($B782,'HABITATS COMPLEX 10'!$B$127:$I$235,K$1,FALSE)</f>
        <v>0</v>
      </c>
      <c r="L782" s="3" t="str">
        <f>VLOOKUP($B782,'HABITATS COMPLEX 10'!$B$127:$I$235,L$1,FALSE)</f>
        <v/>
      </c>
    </row>
    <row r="783" spans="1:12" ht="15.75" customHeight="1">
      <c r="A783">
        <f t="shared" si="23"/>
        <v>79</v>
      </c>
      <c r="B783" t="str">
        <f>VLOOKUP(A783,ACTIVITIES!$B$2:$C$110,2,FALSE)</f>
        <v>ACTIVITY CATEGORY 8 79</v>
      </c>
      <c r="C783" s="1">
        <v>1</v>
      </c>
      <c r="D783" s="1" t="str">
        <f>VLOOKUP(C783,HABITATS!$F$2:$G$13,2,FALSE)</f>
        <v>Coastal Uplands</v>
      </c>
      <c r="E783" s="1" t="str">
        <f t="shared" si="22"/>
        <v>Coastal UplandsACTIVITY CATEGORY 8 79</v>
      </c>
      <c r="F783" s="3">
        <f>VLOOKUP($B783,'COASTAL UPLANDS'!$B$127:$I$235,F$1,FALSE)</f>
        <v>0</v>
      </c>
      <c r="G783" s="3">
        <f>VLOOKUP($B783,'COASTAL UPLANDS'!$B$127:$I$235,G$1,FALSE)</f>
        <v>0</v>
      </c>
      <c r="H783" s="3">
        <f>VLOOKUP($B783,'COASTAL UPLANDS'!$B$127:$I$235,H$1,FALSE)</f>
        <v>0</v>
      </c>
      <c r="I783" s="3">
        <f>VLOOKUP($B783,'COASTAL UPLANDS'!$B$127:$I$235,I$1,FALSE)</f>
        <v>0</v>
      </c>
      <c r="J783" s="3">
        <f>VLOOKUP($B783,'COASTAL UPLANDS'!$B$127:$I$235,J$1,FALSE)</f>
        <v>0</v>
      </c>
      <c r="K783" s="3">
        <f>VLOOKUP($B783,'COASTAL UPLANDS'!$B$127:$I$235,K$1,FALSE)</f>
        <v>0</v>
      </c>
      <c r="L783" s="3" t="str">
        <f>VLOOKUP($B783,'COASTAL UPLANDS'!$B$127:$I$235,L$1,FALSE)</f>
        <v/>
      </c>
    </row>
    <row r="784" spans="1:12" ht="15.75" customHeight="1">
      <c r="A784">
        <f t="shared" si="23"/>
        <v>79</v>
      </c>
      <c r="B784" t="str">
        <f>VLOOKUP(A784,ACTIVITIES!$B$2:$C$110,2,FALSE)</f>
        <v>ACTIVITY CATEGORY 8 79</v>
      </c>
      <c r="C784" s="1">
        <v>2</v>
      </c>
      <c r="D784" s="1" t="str">
        <f>VLOOKUP(C784,HABITATS!$F$2:$G$13,2,FALSE)</f>
        <v>Beaches &amp; Dunes</v>
      </c>
      <c r="E784" s="1" t="str">
        <f t="shared" si="22"/>
        <v>Beaches &amp; DunesACTIVITY CATEGORY 8 79</v>
      </c>
      <c r="F784" s="3">
        <f>VLOOKUP($B784,'BEACHES &amp; DUNES'!$B$127:$I$235,F$1,FALSE)</f>
        <v>0</v>
      </c>
      <c r="G784" s="3">
        <f>VLOOKUP($B784,'BEACHES &amp; DUNES'!$B$127:$I$235,G$1,FALSE)</f>
        <v>0</v>
      </c>
      <c r="H784" s="3">
        <f>VLOOKUP($B784,'BEACHES &amp; DUNES'!$B$127:$I$235,H$1,FALSE)</f>
        <v>0</v>
      </c>
      <c r="I784" s="3">
        <f>VLOOKUP($B784,'BEACHES &amp; DUNES'!$B$127:$I$235,I$1,FALSE)</f>
        <v>0</v>
      </c>
      <c r="J784" s="3">
        <f>VLOOKUP($B784,'BEACHES &amp; DUNES'!$B$127:$I$235,J$1,FALSE)</f>
        <v>0</v>
      </c>
      <c r="K784" s="3">
        <f>VLOOKUP($B784,'BEACHES &amp; DUNES'!$B$127:$I$235,K$1,FALSE)</f>
        <v>0</v>
      </c>
      <c r="L784" s="3" t="str">
        <f>VLOOKUP($B784,'BEACHES &amp; DUNES'!$B$127:$I$235,L$1,FALSE)</f>
        <v/>
      </c>
    </row>
    <row r="785" spans="1:12" ht="15.75" customHeight="1">
      <c r="A785">
        <f t="shared" si="23"/>
        <v>79</v>
      </c>
      <c r="B785" t="str">
        <f>VLOOKUP(A785,ACTIVITIES!$B$2:$C$110,2,FALSE)</f>
        <v>ACTIVITY CATEGORY 8 79</v>
      </c>
      <c r="C785" s="1">
        <v>3</v>
      </c>
      <c r="D785" s="1" t="str">
        <f>VLOOKUP(C785,HABITATS!$F$2:$G$13,2,FALSE)</f>
        <v>Tidal flats &amp; Rocky Intertidal</v>
      </c>
      <c r="E785" s="1" t="str">
        <f t="shared" si="22"/>
        <v>Tidal flats &amp; Rocky IntertidalACTIVITY CATEGORY 8 79</v>
      </c>
      <c r="F785" s="3">
        <f>VLOOKUP($B785,'TIDAL FLATS &amp; ROCKY INTERTIDAL'!$B$127:$I$235,F$1,FALSE)</f>
        <v>0</v>
      </c>
      <c r="G785" s="3">
        <f>VLOOKUP($B785,'TIDAL FLATS &amp; ROCKY INTERTIDAL'!$B$127:$I$235,G$1,FALSE)</f>
        <v>0</v>
      </c>
      <c r="H785" s="3">
        <f>VLOOKUP($B785,'TIDAL FLATS &amp; ROCKY INTERTIDAL'!$B$127:$I$235,H$1,FALSE)</f>
        <v>0</v>
      </c>
      <c r="I785" s="3">
        <f>VLOOKUP($B785,'TIDAL FLATS &amp; ROCKY INTERTIDAL'!$B$127:$I$235,I$1,FALSE)</f>
        <v>0</v>
      </c>
      <c r="J785" s="3">
        <f>VLOOKUP($B785,'TIDAL FLATS &amp; ROCKY INTERTIDAL'!$B$127:$I$235,J$1,FALSE)</f>
        <v>0</v>
      </c>
      <c r="K785" s="3">
        <f>VLOOKUP($B785,'TIDAL FLATS &amp; ROCKY INTERTIDAL'!$B$127:$I$235,K$1,FALSE)</f>
        <v>0</v>
      </c>
      <c r="L785" s="3" t="str">
        <f>VLOOKUP($B785,'TIDAL FLATS &amp; ROCKY INTERTIDAL'!$B$127:$I$235,L$1,FALSE)</f>
        <v/>
      </c>
    </row>
    <row r="786" spans="1:12" ht="15.75" customHeight="1">
      <c r="A786">
        <f t="shared" si="23"/>
        <v>79</v>
      </c>
      <c r="B786" t="str">
        <f>VLOOKUP(A786,ACTIVITIES!$B$2:$C$110,2,FALSE)</f>
        <v>ACTIVITY CATEGORY 8 79</v>
      </c>
      <c r="C786" s="1">
        <v>4</v>
      </c>
      <c r="D786" s="1" t="str">
        <f>VLOOKUP(C786,HABITATS!$F$2:$G$13,2,FALSE)</f>
        <v>Marshes</v>
      </c>
      <c r="E786" s="1" t="str">
        <f t="shared" si="22"/>
        <v>MarshesACTIVITY CATEGORY 8 79</v>
      </c>
      <c r="F786" s="3">
        <f>VLOOKUP($B786,MARSHES!$B$127:$I$235,F$1,FALSE)</f>
        <v>0</v>
      </c>
      <c r="G786" s="3">
        <f>VLOOKUP($B786,MARSHES!$B$127:$I$235,G$1,FALSE)</f>
        <v>0</v>
      </c>
      <c r="H786" s="3">
        <f>VLOOKUP($B786,MARSHES!$B$127:$I$235,H$1,FALSE)</f>
        <v>0</v>
      </c>
      <c r="I786" s="3">
        <f>VLOOKUP($B786,MARSHES!$B$127:$I$235,I$1,FALSE)</f>
        <v>0</v>
      </c>
      <c r="J786" s="3">
        <f>VLOOKUP($B786,MARSHES!$B$127:$I$235,J$1,FALSE)</f>
        <v>0</v>
      </c>
      <c r="K786" s="3">
        <f>VLOOKUP($B786,MARSHES!$B$127:$I$235,K$1,FALSE)</f>
        <v>0</v>
      </c>
      <c r="L786" s="3" t="str">
        <f>VLOOKUP($B786,MARSHES!$B$127:$I$235,L$1,FALSE)</f>
        <v/>
      </c>
    </row>
    <row r="787" spans="1:12" ht="15.75" customHeight="1">
      <c r="A787">
        <f t="shared" si="23"/>
        <v>79</v>
      </c>
      <c r="B787" t="str">
        <f>VLOOKUP(A787,ACTIVITIES!$B$2:$C$110,2,FALSE)</f>
        <v>ACTIVITY CATEGORY 8 79</v>
      </c>
      <c r="C787" s="1">
        <v>5</v>
      </c>
      <c r="D787" s="1" t="str">
        <f>VLOOKUP(C787,HABITATS!$F$2:$G$13,2,FALSE)</f>
        <v>Submersed Habitats</v>
      </c>
      <c r="E787" s="1" t="str">
        <f t="shared" si="22"/>
        <v>Submersed HabitatsACTIVITY CATEGORY 8 79</v>
      </c>
      <c r="F787" s="3">
        <f>VLOOKUP($B787,'SUBMERSED HABITATS'!$B$127:$I$235,F$1,FALSE)</f>
        <v>0</v>
      </c>
      <c r="G787" s="3">
        <f>VLOOKUP($B787,'SUBMERSED HABITATS'!$B$127:$I$235,G$1,FALSE)</f>
        <v>0</v>
      </c>
      <c r="H787" s="3">
        <f>VLOOKUP($B787,'SUBMERSED HABITATS'!$B$127:$I$235,H$1,FALSE)</f>
        <v>0</v>
      </c>
      <c r="I787" s="3">
        <f>VLOOKUP($B787,'SUBMERSED HABITATS'!$B$127:$I$235,I$1,FALSE)</f>
        <v>0</v>
      </c>
      <c r="J787" s="3">
        <f>VLOOKUP($B787,'SUBMERSED HABITATS'!$B$127:$I$235,J$1,FALSE)</f>
        <v>0</v>
      </c>
      <c r="K787" s="3">
        <f>VLOOKUP($B787,'SUBMERSED HABITATS'!$B$127:$I$235,K$1,FALSE)</f>
        <v>0</v>
      </c>
      <c r="L787" s="3" t="str">
        <f>VLOOKUP($B787,'SUBMERSED HABITATS'!$B$127:$I$235,L$1,FALSE)</f>
        <v/>
      </c>
    </row>
    <row r="788" spans="1:12" ht="15.75" customHeight="1">
      <c r="A788">
        <f t="shared" si="23"/>
        <v>79</v>
      </c>
      <c r="B788" t="str">
        <f>VLOOKUP(A788,ACTIVITIES!$B$2:$C$110,2,FALSE)</f>
        <v>ACTIVITY CATEGORY 8 79</v>
      </c>
      <c r="C788" s="1">
        <v>6</v>
      </c>
      <c r="D788" s="1" t="str">
        <f>VLOOKUP(C788,HABITATS!$F$2:$G$13,2,FALSE)</f>
        <v>HABITATS COMPLEX 6</v>
      </c>
      <c r="E788" s="1" t="str">
        <f t="shared" si="22"/>
        <v>HABITATS COMPLEX 6ACTIVITY CATEGORY 8 79</v>
      </c>
      <c r="F788" s="3">
        <f>VLOOKUP($B788,'HABITATS COMPLEX 6'!$B$127:$I$235,F$1,FALSE)</f>
        <v>0</v>
      </c>
      <c r="G788" s="3">
        <f>VLOOKUP($B788,'HABITATS COMPLEX 6'!$B$127:$I$235,G$1,FALSE)</f>
        <v>0</v>
      </c>
      <c r="H788" s="3">
        <f>VLOOKUP($B788,'HABITATS COMPLEX 6'!$B$127:$I$235,H$1,FALSE)</f>
        <v>0</v>
      </c>
      <c r="I788" s="3">
        <f>VLOOKUP($B788,'HABITATS COMPLEX 6'!$B$127:$I$235,I$1,FALSE)</f>
        <v>0</v>
      </c>
      <c r="J788" s="3">
        <f>VLOOKUP($B788,'HABITATS COMPLEX 6'!$B$127:$I$235,J$1,FALSE)</f>
        <v>0</v>
      </c>
      <c r="K788" s="3">
        <f>VLOOKUP($B788,'HABITATS COMPLEX 6'!$B$127:$I$235,K$1,FALSE)</f>
        <v>0</v>
      </c>
      <c r="L788" s="3" t="str">
        <f>VLOOKUP($B788,'HABITATS COMPLEX 6'!$B$127:$I$235,L$1,FALSE)</f>
        <v/>
      </c>
    </row>
    <row r="789" spans="1:12" ht="15.75" customHeight="1">
      <c r="A789">
        <f t="shared" si="23"/>
        <v>79</v>
      </c>
      <c r="B789" t="str">
        <f>VLOOKUP(A789,ACTIVITIES!$B$2:$C$110,2,FALSE)</f>
        <v>ACTIVITY CATEGORY 8 79</v>
      </c>
      <c r="C789" s="1">
        <v>7</v>
      </c>
      <c r="D789" s="1" t="str">
        <f>VLOOKUP(C789,HABITATS!$F$2:$G$13,2,FALSE)</f>
        <v>HABITATS COMPLEX 7</v>
      </c>
      <c r="E789" s="1" t="str">
        <f t="shared" si="22"/>
        <v>HABITATS COMPLEX 7ACTIVITY CATEGORY 8 79</v>
      </c>
      <c r="F789" s="3">
        <f>VLOOKUP($B789,'HABITATS COMPLEX 7'!$B$127:$I$235,F$1,FALSE)</f>
        <v>0</v>
      </c>
      <c r="G789" s="3">
        <f>VLOOKUP($B789,'HABITATS COMPLEX 7'!$B$127:$I$235,G$1,FALSE)</f>
        <v>0</v>
      </c>
      <c r="H789" s="3">
        <f>VLOOKUP($B789,'HABITATS COMPLEX 7'!$B$127:$I$235,H$1,FALSE)</f>
        <v>0</v>
      </c>
      <c r="I789" s="3">
        <f>VLOOKUP($B789,'HABITATS COMPLEX 7'!$B$127:$I$235,I$1,FALSE)</f>
        <v>0</v>
      </c>
      <c r="J789" s="3">
        <f>VLOOKUP($B789,'HABITATS COMPLEX 7'!$B$127:$I$235,J$1,FALSE)</f>
        <v>0</v>
      </c>
      <c r="K789" s="3">
        <f>VLOOKUP($B789,'HABITATS COMPLEX 7'!$B$127:$I$235,K$1,FALSE)</f>
        <v>0</v>
      </c>
      <c r="L789" s="3" t="str">
        <f>VLOOKUP($B789,'HABITATS COMPLEX 7'!$B$127:$I$235,L$1,FALSE)</f>
        <v/>
      </c>
    </row>
    <row r="790" spans="1:12" ht="15.75" customHeight="1">
      <c r="A790">
        <f t="shared" si="23"/>
        <v>79</v>
      </c>
      <c r="B790" t="str">
        <f>VLOOKUP(A790,ACTIVITIES!$B$2:$C$110,2,FALSE)</f>
        <v>ACTIVITY CATEGORY 8 79</v>
      </c>
      <c r="C790" s="1">
        <v>8</v>
      </c>
      <c r="D790" s="1" t="str">
        <f>VLOOKUP(C790,HABITATS!$F$2:$G$13,2,FALSE)</f>
        <v>HABITATS COMPLEX 8</v>
      </c>
      <c r="E790" s="1" t="str">
        <f t="shared" si="22"/>
        <v>HABITATS COMPLEX 8ACTIVITY CATEGORY 8 79</v>
      </c>
      <c r="F790" s="3">
        <f>VLOOKUP($B790,'HABITATS COMPLEX 8'!$B$127:$I$235,F$1,FALSE)</f>
        <v>0</v>
      </c>
      <c r="G790" s="3">
        <f>VLOOKUP($B790,'HABITATS COMPLEX 8'!$B$127:$I$235,G$1,FALSE)</f>
        <v>0</v>
      </c>
      <c r="H790" s="3">
        <f>VLOOKUP($B790,'HABITATS COMPLEX 8'!$B$127:$I$235,H$1,FALSE)</f>
        <v>0</v>
      </c>
      <c r="I790" s="3">
        <f>VLOOKUP($B790,'HABITATS COMPLEX 8'!$B$127:$I$235,I$1,FALSE)</f>
        <v>0</v>
      </c>
      <c r="J790" s="3">
        <f>VLOOKUP($B790,'HABITATS COMPLEX 8'!$B$127:$I$235,J$1,FALSE)</f>
        <v>0</v>
      </c>
      <c r="K790" s="3">
        <f>VLOOKUP($B790,'HABITATS COMPLEX 8'!$B$127:$I$235,K$1,FALSE)</f>
        <v>0</v>
      </c>
      <c r="L790" s="3" t="str">
        <f>VLOOKUP($B790,'HABITATS COMPLEX 8'!$B$127:$I$235,L$1,FALSE)</f>
        <v/>
      </c>
    </row>
    <row r="791" spans="1:12" ht="15.75" customHeight="1">
      <c r="A791">
        <f t="shared" si="23"/>
        <v>79</v>
      </c>
      <c r="B791" t="str">
        <f>VLOOKUP(A791,ACTIVITIES!$B$2:$C$110,2,FALSE)</f>
        <v>ACTIVITY CATEGORY 8 79</v>
      </c>
      <c r="C791" s="1">
        <v>9</v>
      </c>
      <c r="D791" s="1" t="str">
        <f>VLOOKUP(C791,HABITATS!$F$2:$G$13,2,FALSE)</f>
        <v>HABITATS COMPLEX 9</v>
      </c>
      <c r="E791" s="1" t="str">
        <f t="shared" si="22"/>
        <v>HABITATS COMPLEX 9ACTIVITY CATEGORY 8 79</v>
      </c>
      <c r="F791" s="3">
        <f>VLOOKUP($B791,'HABITATS COMPLEX 9'!$B$127:$I$235,F$1,FALSE)</f>
        <v>0</v>
      </c>
      <c r="G791" s="3">
        <f>VLOOKUP($B791,'HABITATS COMPLEX 9'!$B$127:$I$235,G$1,FALSE)</f>
        <v>0</v>
      </c>
      <c r="H791" s="3">
        <f>VLOOKUP($B791,'HABITATS COMPLEX 9'!$B$127:$I$235,H$1,FALSE)</f>
        <v>0</v>
      </c>
      <c r="I791" s="3">
        <f>VLOOKUP($B791,'HABITATS COMPLEX 9'!$B$127:$I$235,I$1,FALSE)</f>
        <v>0</v>
      </c>
      <c r="J791" s="3">
        <f>VLOOKUP($B791,'HABITATS COMPLEX 9'!$B$127:$I$235,J$1,FALSE)</f>
        <v>0</v>
      </c>
      <c r="K791" s="3">
        <f>VLOOKUP($B791,'HABITATS COMPLEX 9'!$B$127:$I$235,K$1,FALSE)</f>
        <v>0</v>
      </c>
      <c r="L791" s="3" t="str">
        <f>VLOOKUP($B791,'HABITATS COMPLEX 9'!$B$127:$I$235,L$1,FALSE)</f>
        <v/>
      </c>
    </row>
    <row r="792" spans="1:12" ht="15.75" customHeight="1">
      <c r="A792">
        <f t="shared" si="23"/>
        <v>79</v>
      </c>
      <c r="B792" t="str">
        <f>VLOOKUP(A792,ACTIVITIES!$B$2:$C$110,2,FALSE)</f>
        <v>ACTIVITY CATEGORY 8 79</v>
      </c>
      <c r="C792" s="1">
        <v>10</v>
      </c>
      <c r="D792" s="1" t="str">
        <f>VLOOKUP(C792,HABITATS!$F$2:$G$13,2,FALSE)</f>
        <v>HABITATS COMPLEX 10</v>
      </c>
      <c r="E792" s="1" t="str">
        <f t="shared" si="22"/>
        <v>HABITATS COMPLEX 10ACTIVITY CATEGORY 8 79</v>
      </c>
      <c r="F792" s="3">
        <f>VLOOKUP($B792,'HABITATS COMPLEX 10'!$B$127:$I$235,F$1,FALSE)</f>
        <v>0</v>
      </c>
      <c r="G792" s="3">
        <f>VLOOKUP($B792,'HABITATS COMPLEX 10'!$B$127:$I$235,G$1,FALSE)</f>
        <v>0</v>
      </c>
      <c r="H792" s="3">
        <f>VLOOKUP($B792,'HABITATS COMPLEX 10'!$B$127:$I$235,H$1,FALSE)</f>
        <v>0</v>
      </c>
      <c r="I792" s="3">
        <f>VLOOKUP($B792,'HABITATS COMPLEX 10'!$B$127:$I$235,I$1,FALSE)</f>
        <v>0</v>
      </c>
      <c r="J792" s="3">
        <f>VLOOKUP($B792,'HABITATS COMPLEX 10'!$B$127:$I$235,J$1,FALSE)</f>
        <v>0</v>
      </c>
      <c r="K792" s="3">
        <f>VLOOKUP($B792,'HABITATS COMPLEX 10'!$B$127:$I$235,K$1,FALSE)</f>
        <v>0</v>
      </c>
      <c r="L792" s="3" t="str">
        <f>VLOOKUP($B792,'HABITATS COMPLEX 10'!$B$127:$I$235,L$1,FALSE)</f>
        <v/>
      </c>
    </row>
    <row r="793" spans="1:12" ht="15.75" customHeight="1">
      <c r="A793">
        <f t="shared" si="23"/>
        <v>80</v>
      </c>
      <c r="B793" t="str">
        <f>VLOOKUP(A793,ACTIVITIES!$B$2:$C$110,2,FALSE)</f>
        <v>ACTIVITY CATEGORY 8 80</v>
      </c>
      <c r="C793" s="1">
        <v>1</v>
      </c>
      <c r="D793" s="1" t="str">
        <f>VLOOKUP(C793,HABITATS!$F$2:$G$13,2,FALSE)</f>
        <v>Coastal Uplands</v>
      </c>
      <c r="E793" s="1" t="str">
        <f t="shared" si="22"/>
        <v>Coastal UplandsACTIVITY CATEGORY 8 80</v>
      </c>
      <c r="F793" s="3">
        <f>VLOOKUP($B793,'COASTAL UPLANDS'!$B$127:$I$235,F$1,FALSE)</f>
        <v>0</v>
      </c>
      <c r="G793" s="3">
        <f>VLOOKUP($B793,'COASTAL UPLANDS'!$B$127:$I$235,G$1,FALSE)</f>
        <v>0</v>
      </c>
      <c r="H793" s="3">
        <f>VLOOKUP($B793,'COASTAL UPLANDS'!$B$127:$I$235,H$1,FALSE)</f>
        <v>0</v>
      </c>
      <c r="I793" s="3">
        <f>VLOOKUP($B793,'COASTAL UPLANDS'!$B$127:$I$235,I$1,FALSE)</f>
        <v>0</v>
      </c>
      <c r="J793" s="3">
        <f>VLOOKUP($B793,'COASTAL UPLANDS'!$B$127:$I$235,J$1,FALSE)</f>
        <v>0</v>
      </c>
      <c r="K793" s="3">
        <f>VLOOKUP($B793,'COASTAL UPLANDS'!$B$127:$I$235,K$1,FALSE)</f>
        <v>0</v>
      </c>
      <c r="L793" s="3" t="str">
        <f>VLOOKUP($B793,'COASTAL UPLANDS'!$B$127:$I$235,L$1,FALSE)</f>
        <v/>
      </c>
    </row>
    <row r="794" spans="1:12" ht="15.75" customHeight="1">
      <c r="A794">
        <f t="shared" si="23"/>
        <v>80</v>
      </c>
      <c r="B794" t="str">
        <f>VLOOKUP(A794,ACTIVITIES!$B$2:$C$110,2,FALSE)</f>
        <v>ACTIVITY CATEGORY 8 80</v>
      </c>
      <c r="C794" s="1">
        <v>2</v>
      </c>
      <c r="D794" s="1" t="str">
        <f>VLOOKUP(C794,HABITATS!$F$2:$G$13,2,FALSE)</f>
        <v>Beaches &amp; Dunes</v>
      </c>
      <c r="E794" s="1" t="str">
        <f t="shared" si="22"/>
        <v>Beaches &amp; DunesACTIVITY CATEGORY 8 80</v>
      </c>
      <c r="F794" s="3">
        <f>VLOOKUP($B794,'BEACHES &amp; DUNES'!$B$127:$I$235,F$1,FALSE)</f>
        <v>0</v>
      </c>
      <c r="G794" s="3">
        <f>VLOOKUP($B794,'BEACHES &amp; DUNES'!$B$127:$I$235,G$1,FALSE)</f>
        <v>0</v>
      </c>
      <c r="H794" s="3">
        <f>VLOOKUP($B794,'BEACHES &amp; DUNES'!$B$127:$I$235,H$1,FALSE)</f>
        <v>0</v>
      </c>
      <c r="I794" s="3">
        <f>VLOOKUP($B794,'BEACHES &amp; DUNES'!$B$127:$I$235,I$1,FALSE)</f>
        <v>0</v>
      </c>
      <c r="J794" s="3">
        <f>VLOOKUP($B794,'BEACHES &amp; DUNES'!$B$127:$I$235,J$1,FALSE)</f>
        <v>0</v>
      </c>
      <c r="K794" s="3">
        <f>VLOOKUP($B794,'BEACHES &amp; DUNES'!$B$127:$I$235,K$1,FALSE)</f>
        <v>0</v>
      </c>
      <c r="L794" s="3" t="str">
        <f>VLOOKUP($B794,'BEACHES &amp; DUNES'!$B$127:$I$235,L$1,FALSE)</f>
        <v/>
      </c>
    </row>
    <row r="795" spans="1:12" ht="15.75" customHeight="1">
      <c r="A795">
        <f t="shared" si="23"/>
        <v>80</v>
      </c>
      <c r="B795" t="str">
        <f>VLOOKUP(A795,ACTIVITIES!$B$2:$C$110,2,FALSE)</f>
        <v>ACTIVITY CATEGORY 8 80</v>
      </c>
      <c r="C795" s="1">
        <v>3</v>
      </c>
      <c r="D795" s="1" t="str">
        <f>VLOOKUP(C795,HABITATS!$F$2:$G$13,2,FALSE)</f>
        <v>Tidal flats &amp; Rocky Intertidal</v>
      </c>
      <c r="E795" s="1" t="str">
        <f t="shared" si="22"/>
        <v>Tidal flats &amp; Rocky IntertidalACTIVITY CATEGORY 8 80</v>
      </c>
      <c r="F795" s="3">
        <f>VLOOKUP($B795,'TIDAL FLATS &amp; ROCKY INTERTIDAL'!$B$127:$I$235,F$1,FALSE)</f>
        <v>0</v>
      </c>
      <c r="G795" s="3">
        <f>VLOOKUP($B795,'TIDAL FLATS &amp; ROCKY INTERTIDAL'!$B$127:$I$235,G$1,FALSE)</f>
        <v>0</v>
      </c>
      <c r="H795" s="3">
        <f>VLOOKUP($B795,'TIDAL FLATS &amp; ROCKY INTERTIDAL'!$B$127:$I$235,H$1,FALSE)</f>
        <v>0</v>
      </c>
      <c r="I795" s="3">
        <f>VLOOKUP($B795,'TIDAL FLATS &amp; ROCKY INTERTIDAL'!$B$127:$I$235,I$1,FALSE)</f>
        <v>0</v>
      </c>
      <c r="J795" s="3">
        <f>VLOOKUP($B795,'TIDAL FLATS &amp; ROCKY INTERTIDAL'!$B$127:$I$235,J$1,FALSE)</f>
        <v>0</v>
      </c>
      <c r="K795" s="3">
        <f>VLOOKUP($B795,'TIDAL FLATS &amp; ROCKY INTERTIDAL'!$B$127:$I$235,K$1,FALSE)</f>
        <v>0</v>
      </c>
      <c r="L795" s="3" t="str">
        <f>VLOOKUP($B795,'TIDAL FLATS &amp; ROCKY INTERTIDAL'!$B$127:$I$235,L$1,FALSE)</f>
        <v/>
      </c>
    </row>
    <row r="796" spans="1:12" ht="15.75" customHeight="1">
      <c r="A796">
        <f t="shared" si="23"/>
        <v>80</v>
      </c>
      <c r="B796" t="str">
        <f>VLOOKUP(A796,ACTIVITIES!$B$2:$C$110,2,FALSE)</f>
        <v>ACTIVITY CATEGORY 8 80</v>
      </c>
      <c r="C796" s="1">
        <v>4</v>
      </c>
      <c r="D796" s="1" t="str">
        <f>VLOOKUP(C796,HABITATS!$F$2:$G$13,2,FALSE)</f>
        <v>Marshes</v>
      </c>
      <c r="E796" s="1" t="str">
        <f t="shared" si="22"/>
        <v>MarshesACTIVITY CATEGORY 8 80</v>
      </c>
      <c r="F796" s="3">
        <f>VLOOKUP($B796,MARSHES!$B$127:$I$235,F$1,FALSE)</f>
        <v>0</v>
      </c>
      <c r="G796" s="3">
        <f>VLOOKUP($B796,MARSHES!$B$127:$I$235,G$1,FALSE)</f>
        <v>0</v>
      </c>
      <c r="H796" s="3">
        <f>VLOOKUP($B796,MARSHES!$B$127:$I$235,H$1,FALSE)</f>
        <v>0</v>
      </c>
      <c r="I796" s="3">
        <f>VLOOKUP($B796,MARSHES!$B$127:$I$235,I$1,FALSE)</f>
        <v>0</v>
      </c>
      <c r="J796" s="3">
        <f>VLOOKUP($B796,MARSHES!$B$127:$I$235,J$1,FALSE)</f>
        <v>0</v>
      </c>
      <c r="K796" s="3">
        <f>VLOOKUP($B796,MARSHES!$B$127:$I$235,K$1,FALSE)</f>
        <v>0</v>
      </c>
      <c r="L796" s="3" t="str">
        <f>VLOOKUP($B796,MARSHES!$B$127:$I$235,L$1,FALSE)</f>
        <v/>
      </c>
    </row>
    <row r="797" spans="1:12" ht="15.75" customHeight="1">
      <c r="A797">
        <f t="shared" si="23"/>
        <v>80</v>
      </c>
      <c r="B797" t="str">
        <f>VLOOKUP(A797,ACTIVITIES!$B$2:$C$110,2,FALSE)</f>
        <v>ACTIVITY CATEGORY 8 80</v>
      </c>
      <c r="C797" s="1">
        <v>5</v>
      </c>
      <c r="D797" s="1" t="str">
        <f>VLOOKUP(C797,HABITATS!$F$2:$G$13,2,FALSE)</f>
        <v>Submersed Habitats</v>
      </c>
      <c r="E797" s="1" t="str">
        <f t="shared" si="22"/>
        <v>Submersed HabitatsACTIVITY CATEGORY 8 80</v>
      </c>
      <c r="F797" s="3">
        <f>VLOOKUP($B797,'SUBMERSED HABITATS'!$B$127:$I$235,F$1,FALSE)</f>
        <v>0</v>
      </c>
      <c r="G797" s="3">
        <f>VLOOKUP($B797,'SUBMERSED HABITATS'!$B$127:$I$235,G$1,FALSE)</f>
        <v>0</v>
      </c>
      <c r="H797" s="3">
        <f>VLOOKUP($B797,'SUBMERSED HABITATS'!$B$127:$I$235,H$1,FALSE)</f>
        <v>0</v>
      </c>
      <c r="I797" s="3">
        <f>VLOOKUP($B797,'SUBMERSED HABITATS'!$B$127:$I$235,I$1,FALSE)</f>
        <v>0</v>
      </c>
      <c r="J797" s="3">
        <f>VLOOKUP($B797,'SUBMERSED HABITATS'!$B$127:$I$235,J$1,FALSE)</f>
        <v>0</v>
      </c>
      <c r="K797" s="3">
        <f>VLOOKUP($B797,'SUBMERSED HABITATS'!$B$127:$I$235,K$1,FALSE)</f>
        <v>0</v>
      </c>
      <c r="L797" s="3" t="str">
        <f>VLOOKUP($B797,'SUBMERSED HABITATS'!$B$127:$I$235,L$1,FALSE)</f>
        <v/>
      </c>
    </row>
    <row r="798" spans="1:12" ht="15.75" customHeight="1">
      <c r="A798">
        <f t="shared" si="23"/>
        <v>80</v>
      </c>
      <c r="B798" t="str">
        <f>VLOOKUP(A798,ACTIVITIES!$B$2:$C$110,2,FALSE)</f>
        <v>ACTIVITY CATEGORY 8 80</v>
      </c>
      <c r="C798" s="1">
        <v>6</v>
      </c>
      <c r="D798" s="1" t="str">
        <f>VLOOKUP(C798,HABITATS!$F$2:$G$13,2,FALSE)</f>
        <v>HABITATS COMPLEX 6</v>
      </c>
      <c r="E798" s="1" t="str">
        <f t="shared" si="22"/>
        <v>HABITATS COMPLEX 6ACTIVITY CATEGORY 8 80</v>
      </c>
      <c r="F798" s="3">
        <f>VLOOKUP($B798,'HABITATS COMPLEX 6'!$B$127:$I$235,F$1,FALSE)</f>
        <v>0</v>
      </c>
      <c r="G798" s="3">
        <f>VLOOKUP($B798,'HABITATS COMPLEX 6'!$B$127:$I$235,G$1,FALSE)</f>
        <v>0</v>
      </c>
      <c r="H798" s="3">
        <f>VLOOKUP($B798,'HABITATS COMPLEX 6'!$B$127:$I$235,H$1,FALSE)</f>
        <v>0</v>
      </c>
      <c r="I798" s="3">
        <f>VLOOKUP($B798,'HABITATS COMPLEX 6'!$B$127:$I$235,I$1,FALSE)</f>
        <v>0</v>
      </c>
      <c r="J798" s="3">
        <f>VLOOKUP($B798,'HABITATS COMPLEX 6'!$B$127:$I$235,J$1,FALSE)</f>
        <v>0</v>
      </c>
      <c r="K798" s="3">
        <f>VLOOKUP($B798,'HABITATS COMPLEX 6'!$B$127:$I$235,K$1,FALSE)</f>
        <v>0</v>
      </c>
      <c r="L798" s="3" t="str">
        <f>VLOOKUP($B798,'HABITATS COMPLEX 6'!$B$127:$I$235,L$1,FALSE)</f>
        <v/>
      </c>
    </row>
    <row r="799" spans="1:12" ht="15.75" customHeight="1">
      <c r="A799">
        <f t="shared" si="23"/>
        <v>80</v>
      </c>
      <c r="B799" t="str">
        <f>VLOOKUP(A799,ACTIVITIES!$B$2:$C$110,2,FALSE)</f>
        <v>ACTIVITY CATEGORY 8 80</v>
      </c>
      <c r="C799" s="1">
        <v>7</v>
      </c>
      <c r="D799" s="1" t="str">
        <f>VLOOKUP(C799,HABITATS!$F$2:$G$13,2,FALSE)</f>
        <v>HABITATS COMPLEX 7</v>
      </c>
      <c r="E799" s="1" t="str">
        <f t="shared" si="22"/>
        <v>HABITATS COMPLEX 7ACTIVITY CATEGORY 8 80</v>
      </c>
      <c r="F799" s="3">
        <f>VLOOKUP($B799,'HABITATS COMPLEX 7'!$B$127:$I$235,F$1,FALSE)</f>
        <v>0</v>
      </c>
      <c r="G799" s="3">
        <f>VLOOKUP($B799,'HABITATS COMPLEX 7'!$B$127:$I$235,G$1,FALSE)</f>
        <v>0</v>
      </c>
      <c r="H799" s="3">
        <f>VLOOKUP($B799,'HABITATS COMPLEX 7'!$B$127:$I$235,H$1,FALSE)</f>
        <v>0</v>
      </c>
      <c r="I799" s="3">
        <f>VLOOKUP($B799,'HABITATS COMPLEX 7'!$B$127:$I$235,I$1,FALSE)</f>
        <v>0</v>
      </c>
      <c r="J799" s="3">
        <f>VLOOKUP($B799,'HABITATS COMPLEX 7'!$B$127:$I$235,J$1,FALSE)</f>
        <v>0</v>
      </c>
      <c r="K799" s="3">
        <f>VLOOKUP($B799,'HABITATS COMPLEX 7'!$B$127:$I$235,K$1,FALSE)</f>
        <v>0</v>
      </c>
      <c r="L799" s="3" t="str">
        <f>VLOOKUP($B799,'HABITATS COMPLEX 7'!$B$127:$I$235,L$1,FALSE)</f>
        <v/>
      </c>
    </row>
    <row r="800" spans="1:12" ht="15.75" customHeight="1">
      <c r="A800">
        <f t="shared" si="23"/>
        <v>80</v>
      </c>
      <c r="B800" t="str">
        <f>VLOOKUP(A800,ACTIVITIES!$B$2:$C$110,2,FALSE)</f>
        <v>ACTIVITY CATEGORY 8 80</v>
      </c>
      <c r="C800" s="1">
        <v>8</v>
      </c>
      <c r="D800" s="1" t="str">
        <f>VLOOKUP(C800,HABITATS!$F$2:$G$13,2,FALSE)</f>
        <v>HABITATS COMPLEX 8</v>
      </c>
      <c r="E800" s="1" t="str">
        <f t="shared" si="22"/>
        <v>HABITATS COMPLEX 8ACTIVITY CATEGORY 8 80</v>
      </c>
      <c r="F800" s="3">
        <f>VLOOKUP($B800,'HABITATS COMPLEX 8'!$B$127:$I$235,F$1,FALSE)</f>
        <v>0</v>
      </c>
      <c r="G800" s="3">
        <f>VLOOKUP($B800,'HABITATS COMPLEX 8'!$B$127:$I$235,G$1,FALSE)</f>
        <v>0</v>
      </c>
      <c r="H800" s="3">
        <f>VLOOKUP($B800,'HABITATS COMPLEX 8'!$B$127:$I$235,H$1,FALSE)</f>
        <v>0</v>
      </c>
      <c r="I800" s="3">
        <f>VLOOKUP($B800,'HABITATS COMPLEX 8'!$B$127:$I$235,I$1,FALSE)</f>
        <v>0</v>
      </c>
      <c r="J800" s="3">
        <f>VLOOKUP($B800,'HABITATS COMPLEX 8'!$B$127:$I$235,J$1,FALSE)</f>
        <v>0</v>
      </c>
      <c r="K800" s="3">
        <f>VLOOKUP($B800,'HABITATS COMPLEX 8'!$B$127:$I$235,K$1,FALSE)</f>
        <v>0</v>
      </c>
      <c r="L800" s="3" t="str">
        <f>VLOOKUP($B800,'HABITATS COMPLEX 8'!$B$127:$I$235,L$1,FALSE)</f>
        <v/>
      </c>
    </row>
    <row r="801" spans="1:12" ht="15.75" customHeight="1">
      <c r="A801">
        <f t="shared" si="23"/>
        <v>80</v>
      </c>
      <c r="B801" t="str">
        <f>VLOOKUP(A801,ACTIVITIES!$B$2:$C$110,2,FALSE)</f>
        <v>ACTIVITY CATEGORY 8 80</v>
      </c>
      <c r="C801" s="1">
        <v>9</v>
      </c>
      <c r="D801" s="1" t="str">
        <f>VLOOKUP(C801,HABITATS!$F$2:$G$13,2,FALSE)</f>
        <v>HABITATS COMPLEX 9</v>
      </c>
      <c r="E801" s="1" t="str">
        <f t="shared" si="22"/>
        <v>HABITATS COMPLEX 9ACTIVITY CATEGORY 8 80</v>
      </c>
      <c r="F801" s="3">
        <f>VLOOKUP($B801,'HABITATS COMPLEX 9'!$B$127:$I$235,F$1,FALSE)</f>
        <v>0</v>
      </c>
      <c r="G801" s="3">
        <f>VLOOKUP($B801,'HABITATS COMPLEX 9'!$B$127:$I$235,G$1,FALSE)</f>
        <v>0</v>
      </c>
      <c r="H801" s="3">
        <f>VLOOKUP($B801,'HABITATS COMPLEX 9'!$B$127:$I$235,H$1,FALSE)</f>
        <v>0</v>
      </c>
      <c r="I801" s="3">
        <f>VLOOKUP($B801,'HABITATS COMPLEX 9'!$B$127:$I$235,I$1,FALSE)</f>
        <v>0</v>
      </c>
      <c r="J801" s="3">
        <f>VLOOKUP($B801,'HABITATS COMPLEX 9'!$B$127:$I$235,J$1,FALSE)</f>
        <v>0</v>
      </c>
      <c r="K801" s="3">
        <f>VLOOKUP($B801,'HABITATS COMPLEX 9'!$B$127:$I$235,K$1,FALSE)</f>
        <v>0</v>
      </c>
      <c r="L801" s="3" t="str">
        <f>VLOOKUP($B801,'HABITATS COMPLEX 9'!$B$127:$I$235,L$1,FALSE)</f>
        <v/>
      </c>
    </row>
    <row r="802" spans="1:12" ht="15.75" customHeight="1">
      <c r="A802">
        <f t="shared" si="23"/>
        <v>80</v>
      </c>
      <c r="B802" t="str">
        <f>VLOOKUP(A802,ACTIVITIES!$B$2:$C$110,2,FALSE)</f>
        <v>ACTIVITY CATEGORY 8 80</v>
      </c>
      <c r="C802" s="1">
        <v>10</v>
      </c>
      <c r="D802" s="1" t="str">
        <f>VLOOKUP(C802,HABITATS!$F$2:$G$13,2,FALSE)</f>
        <v>HABITATS COMPLEX 10</v>
      </c>
      <c r="E802" s="1" t="str">
        <f t="shared" si="22"/>
        <v>HABITATS COMPLEX 10ACTIVITY CATEGORY 8 80</v>
      </c>
      <c r="F802" s="3">
        <f>VLOOKUP($B802,'HABITATS COMPLEX 10'!$B$127:$I$235,F$1,FALSE)</f>
        <v>0</v>
      </c>
      <c r="G802" s="3">
        <f>VLOOKUP($B802,'HABITATS COMPLEX 10'!$B$127:$I$235,G$1,FALSE)</f>
        <v>0</v>
      </c>
      <c r="H802" s="3">
        <f>VLOOKUP($B802,'HABITATS COMPLEX 10'!$B$127:$I$235,H$1,FALSE)</f>
        <v>0</v>
      </c>
      <c r="I802" s="3">
        <f>VLOOKUP($B802,'HABITATS COMPLEX 10'!$B$127:$I$235,I$1,FALSE)</f>
        <v>0</v>
      </c>
      <c r="J802" s="3">
        <f>VLOOKUP($B802,'HABITATS COMPLEX 10'!$B$127:$I$235,J$1,FALSE)</f>
        <v>0</v>
      </c>
      <c r="K802" s="3">
        <f>VLOOKUP($B802,'HABITATS COMPLEX 10'!$B$127:$I$235,K$1,FALSE)</f>
        <v>0</v>
      </c>
      <c r="L802" s="3" t="str">
        <f>VLOOKUP($B802,'HABITATS COMPLEX 10'!$B$127:$I$235,L$1,FALSE)</f>
        <v/>
      </c>
    </row>
    <row r="803" spans="1:12" ht="15.75" customHeight="1">
      <c r="A803">
        <f t="shared" si="23"/>
        <v>81</v>
      </c>
      <c r="B803" t="str">
        <f>VLOOKUP(A803,ACTIVITIES!$B$2:$C$110,2,FALSE)</f>
        <v>ACTIVITY CATEGORY 9 81</v>
      </c>
      <c r="C803" s="1">
        <v>1</v>
      </c>
      <c r="D803" s="1" t="str">
        <f>VLOOKUP(C803,HABITATS!$F$2:$G$13,2,FALSE)</f>
        <v>Coastal Uplands</v>
      </c>
      <c r="E803" s="1" t="str">
        <f t="shared" si="22"/>
        <v>Coastal UplandsACTIVITY CATEGORY 9 81</v>
      </c>
      <c r="F803" s="3">
        <f>VLOOKUP($B803,'COASTAL UPLANDS'!$B$127:$I$235,F$1,FALSE)</f>
        <v>0</v>
      </c>
      <c r="G803" s="3">
        <f>VLOOKUP($B803,'COASTAL UPLANDS'!$B$127:$I$235,G$1,FALSE)</f>
        <v>0</v>
      </c>
      <c r="H803" s="3">
        <f>VLOOKUP($B803,'COASTAL UPLANDS'!$B$127:$I$235,H$1,FALSE)</f>
        <v>0</v>
      </c>
      <c r="I803" s="3">
        <f>VLOOKUP($B803,'COASTAL UPLANDS'!$B$127:$I$235,I$1,FALSE)</f>
        <v>0</v>
      </c>
      <c r="J803" s="3">
        <f>VLOOKUP($B803,'COASTAL UPLANDS'!$B$127:$I$235,J$1,FALSE)</f>
        <v>0</v>
      </c>
      <c r="K803" s="3">
        <f>VLOOKUP($B803,'COASTAL UPLANDS'!$B$127:$I$235,K$1,FALSE)</f>
        <v>0</v>
      </c>
      <c r="L803" s="3" t="str">
        <f>VLOOKUP($B803,'COASTAL UPLANDS'!$B$127:$I$235,L$1,FALSE)</f>
        <v/>
      </c>
    </row>
    <row r="804" spans="1:12" ht="15.75" customHeight="1">
      <c r="A804">
        <f t="shared" si="23"/>
        <v>81</v>
      </c>
      <c r="B804" t="str">
        <f>VLOOKUP(A804,ACTIVITIES!$B$2:$C$110,2,FALSE)</f>
        <v>ACTIVITY CATEGORY 9 81</v>
      </c>
      <c r="C804" s="1">
        <v>2</v>
      </c>
      <c r="D804" s="1" t="str">
        <f>VLOOKUP(C804,HABITATS!$F$2:$G$13,2,FALSE)</f>
        <v>Beaches &amp; Dunes</v>
      </c>
      <c r="E804" s="1" t="str">
        <f t="shared" si="22"/>
        <v>Beaches &amp; DunesACTIVITY CATEGORY 9 81</v>
      </c>
      <c r="F804" s="3">
        <f>VLOOKUP($B804,'BEACHES &amp; DUNES'!$B$127:$I$235,F$1,FALSE)</f>
        <v>0</v>
      </c>
      <c r="G804" s="3">
        <f>VLOOKUP($B804,'BEACHES &amp; DUNES'!$B$127:$I$235,G$1,FALSE)</f>
        <v>0</v>
      </c>
      <c r="H804" s="3">
        <f>VLOOKUP($B804,'BEACHES &amp; DUNES'!$B$127:$I$235,H$1,FALSE)</f>
        <v>0</v>
      </c>
      <c r="I804" s="3">
        <f>VLOOKUP($B804,'BEACHES &amp; DUNES'!$B$127:$I$235,I$1,FALSE)</f>
        <v>0</v>
      </c>
      <c r="J804" s="3">
        <f>VLOOKUP($B804,'BEACHES &amp; DUNES'!$B$127:$I$235,J$1,FALSE)</f>
        <v>0</v>
      </c>
      <c r="K804" s="3">
        <f>VLOOKUP($B804,'BEACHES &amp; DUNES'!$B$127:$I$235,K$1,FALSE)</f>
        <v>0</v>
      </c>
      <c r="L804" s="3" t="str">
        <f>VLOOKUP($B804,'BEACHES &amp; DUNES'!$B$127:$I$235,L$1,FALSE)</f>
        <v/>
      </c>
    </row>
    <row r="805" spans="1:12" ht="15.75" customHeight="1">
      <c r="A805">
        <f t="shared" si="23"/>
        <v>81</v>
      </c>
      <c r="B805" t="str">
        <f>VLOOKUP(A805,ACTIVITIES!$B$2:$C$110,2,FALSE)</f>
        <v>ACTIVITY CATEGORY 9 81</v>
      </c>
      <c r="C805" s="1">
        <v>3</v>
      </c>
      <c r="D805" s="1" t="str">
        <f>VLOOKUP(C805,HABITATS!$F$2:$G$13,2,FALSE)</f>
        <v>Tidal flats &amp; Rocky Intertidal</v>
      </c>
      <c r="E805" s="1" t="str">
        <f t="shared" si="22"/>
        <v>Tidal flats &amp; Rocky IntertidalACTIVITY CATEGORY 9 81</v>
      </c>
      <c r="F805" s="3">
        <f>VLOOKUP($B805,'TIDAL FLATS &amp; ROCKY INTERTIDAL'!$B$127:$I$235,F$1,FALSE)</f>
        <v>0</v>
      </c>
      <c r="G805" s="3">
        <f>VLOOKUP($B805,'TIDAL FLATS &amp; ROCKY INTERTIDAL'!$B$127:$I$235,G$1,FALSE)</f>
        <v>0</v>
      </c>
      <c r="H805" s="3">
        <f>VLOOKUP($B805,'TIDAL FLATS &amp; ROCKY INTERTIDAL'!$B$127:$I$235,H$1,FALSE)</f>
        <v>0</v>
      </c>
      <c r="I805" s="3">
        <f>VLOOKUP($B805,'TIDAL FLATS &amp; ROCKY INTERTIDAL'!$B$127:$I$235,I$1,FALSE)</f>
        <v>0</v>
      </c>
      <c r="J805" s="3">
        <f>VLOOKUP($B805,'TIDAL FLATS &amp; ROCKY INTERTIDAL'!$B$127:$I$235,J$1,FALSE)</f>
        <v>0</v>
      </c>
      <c r="K805" s="3">
        <f>VLOOKUP($B805,'TIDAL FLATS &amp; ROCKY INTERTIDAL'!$B$127:$I$235,K$1,FALSE)</f>
        <v>0</v>
      </c>
      <c r="L805" s="3" t="str">
        <f>VLOOKUP($B805,'TIDAL FLATS &amp; ROCKY INTERTIDAL'!$B$127:$I$235,L$1,FALSE)</f>
        <v/>
      </c>
    </row>
    <row r="806" spans="1:12" ht="15.75" customHeight="1">
      <c r="A806">
        <f t="shared" si="23"/>
        <v>81</v>
      </c>
      <c r="B806" t="str">
        <f>VLOOKUP(A806,ACTIVITIES!$B$2:$C$110,2,FALSE)</f>
        <v>ACTIVITY CATEGORY 9 81</v>
      </c>
      <c r="C806" s="1">
        <v>4</v>
      </c>
      <c r="D806" s="1" t="str">
        <f>VLOOKUP(C806,HABITATS!$F$2:$G$13,2,FALSE)</f>
        <v>Marshes</v>
      </c>
      <c r="E806" s="1" t="str">
        <f t="shared" si="22"/>
        <v>MarshesACTIVITY CATEGORY 9 81</v>
      </c>
      <c r="F806" s="3">
        <f>VLOOKUP($B806,MARSHES!$B$127:$I$235,F$1,FALSE)</f>
        <v>0</v>
      </c>
      <c r="G806" s="3">
        <f>VLOOKUP($B806,MARSHES!$B$127:$I$235,G$1,FALSE)</f>
        <v>0</v>
      </c>
      <c r="H806" s="3">
        <f>VLOOKUP($B806,MARSHES!$B$127:$I$235,H$1,FALSE)</f>
        <v>0</v>
      </c>
      <c r="I806" s="3">
        <f>VLOOKUP($B806,MARSHES!$B$127:$I$235,I$1,FALSE)</f>
        <v>0</v>
      </c>
      <c r="J806" s="3">
        <f>VLOOKUP($B806,MARSHES!$B$127:$I$235,J$1,FALSE)</f>
        <v>0</v>
      </c>
      <c r="K806" s="3">
        <f>VLOOKUP($B806,MARSHES!$B$127:$I$235,K$1,FALSE)</f>
        <v>0</v>
      </c>
      <c r="L806" s="3" t="str">
        <f>VLOOKUP($B806,MARSHES!$B$127:$I$235,L$1,FALSE)</f>
        <v/>
      </c>
    </row>
    <row r="807" spans="1:12" ht="15.75" customHeight="1">
      <c r="A807">
        <f t="shared" si="23"/>
        <v>81</v>
      </c>
      <c r="B807" t="str">
        <f>VLOOKUP(A807,ACTIVITIES!$B$2:$C$110,2,FALSE)</f>
        <v>ACTIVITY CATEGORY 9 81</v>
      </c>
      <c r="C807" s="1">
        <v>5</v>
      </c>
      <c r="D807" s="1" t="str">
        <f>VLOOKUP(C807,HABITATS!$F$2:$G$13,2,FALSE)</f>
        <v>Submersed Habitats</v>
      </c>
      <c r="E807" s="1" t="str">
        <f t="shared" si="22"/>
        <v>Submersed HabitatsACTIVITY CATEGORY 9 81</v>
      </c>
      <c r="F807" s="3">
        <f>VLOOKUP($B807,'SUBMERSED HABITATS'!$B$127:$I$235,F$1,FALSE)</f>
        <v>0</v>
      </c>
      <c r="G807" s="3">
        <f>VLOOKUP($B807,'SUBMERSED HABITATS'!$B$127:$I$235,G$1,FALSE)</f>
        <v>0</v>
      </c>
      <c r="H807" s="3">
        <f>VLOOKUP($B807,'SUBMERSED HABITATS'!$B$127:$I$235,H$1,FALSE)</f>
        <v>0</v>
      </c>
      <c r="I807" s="3">
        <f>VLOOKUP($B807,'SUBMERSED HABITATS'!$B$127:$I$235,I$1,FALSE)</f>
        <v>0</v>
      </c>
      <c r="J807" s="3">
        <f>VLOOKUP($B807,'SUBMERSED HABITATS'!$B$127:$I$235,J$1,FALSE)</f>
        <v>0</v>
      </c>
      <c r="K807" s="3">
        <f>VLOOKUP($B807,'SUBMERSED HABITATS'!$B$127:$I$235,K$1,FALSE)</f>
        <v>0</v>
      </c>
      <c r="L807" s="3" t="str">
        <f>VLOOKUP($B807,'SUBMERSED HABITATS'!$B$127:$I$235,L$1,FALSE)</f>
        <v/>
      </c>
    </row>
    <row r="808" spans="1:12" ht="15.75" customHeight="1">
      <c r="A808">
        <f t="shared" si="23"/>
        <v>81</v>
      </c>
      <c r="B808" t="str">
        <f>VLOOKUP(A808,ACTIVITIES!$B$2:$C$110,2,FALSE)</f>
        <v>ACTIVITY CATEGORY 9 81</v>
      </c>
      <c r="C808" s="1">
        <v>6</v>
      </c>
      <c r="D808" s="1" t="str">
        <f>VLOOKUP(C808,HABITATS!$F$2:$G$13,2,FALSE)</f>
        <v>HABITATS COMPLEX 6</v>
      </c>
      <c r="E808" s="1" t="str">
        <f t="shared" si="22"/>
        <v>HABITATS COMPLEX 6ACTIVITY CATEGORY 9 81</v>
      </c>
      <c r="F808" s="3">
        <f>VLOOKUP($B808,'HABITATS COMPLEX 6'!$B$127:$I$235,F$1,FALSE)</f>
        <v>0</v>
      </c>
      <c r="G808" s="3">
        <f>VLOOKUP($B808,'HABITATS COMPLEX 6'!$B$127:$I$235,G$1,FALSE)</f>
        <v>0</v>
      </c>
      <c r="H808" s="3">
        <f>VLOOKUP($B808,'HABITATS COMPLEX 6'!$B$127:$I$235,H$1,FALSE)</f>
        <v>0</v>
      </c>
      <c r="I808" s="3">
        <f>VLOOKUP($B808,'HABITATS COMPLEX 6'!$B$127:$I$235,I$1,FALSE)</f>
        <v>0</v>
      </c>
      <c r="J808" s="3">
        <f>VLOOKUP($B808,'HABITATS COMPLEX 6'!$B$127:$I$235,J$1,FALSE)</f>
        <v>0</v>
      </c>
      <c r="K808" s="3">
        <f>VLOOKUP($B808,'HABITATS COMPLEX 6'!$B$127:$I$235,K$1,FALSE)</f>
        <v>0</v>
      </c>
      <c r="L808" s="3" t="str">
        <f>VLOOKUP($B808,'HABITATS COMPLEX 6'!$B$127:$I$235,L$1,FALSE)</f>
        <v/>
      </c>
    </row>
    <row r="809" spans="1:12" ht="15.75" customHeight="1">
      <c r="A809">
        <f t="shared" si="23"/>
        <v>81</v>
      </c>
      <c r="B809" t="str">
        <f>VLOOKUP(A809,ACTIVITIES!$B$2:$C$110,2,FALSE)</f>
        <v>ACTIVITY CATEGORY 9 81</v>
      </c>
      <c r="C809" s="1">
        <v>7</v>
      </c>
      <c r="D809" s="1" t="str">
        <f>VLOOKUP(C809,HABITATS!$F$2:$G$13,2,FALSE)</f>
        <v>HABITATS COMPLEX 7</v>
      </c>
      <c r="E809" s="1" t="str">
        <f t="shared" si="22"/>
        <v>HABITATS COMPLEX 7ACTIVITY CATEGORY 9 81</v>
      </c>
      <c r="F809" s="3">
        <f>VLOOKUP($B809,'HABITATS COMPLEX 7'!$B$127:$I$235,F$1,FALSE)</f>
        <v>0</v>
      </c>
      <c r="G809" s="3">
        <f>VLOOKUP($B809,'HABITATS COMPLEX 7'!$B$127:$I$235,G$1,FALSE)</f>
        <v>0</v>
      </c>
      <c r="H809" s="3">
        <f>VLOOKUP($B809,'HABITATS COMPLEX 7'!$B$127:$I$235,H$1,FALSE)</f>
        <v>0</v>
      </c>
      <c r="I809" s="3">
        <f>VLOOKUP($B809,'HABITATS COMPLEX 7'!$B$127:$I$235,I$1,FALSE)</f>
        <v>0</v>
      </c>
      <c r="J809" s="3">
        <f>VLOOKUP($B809,'HABITATS COMPLEX 7'!$B$127:$I$235,J$1,FALSE)</f>
        <v>0</v>
      </c>
      <c r="K809" s="3">
        <f>VLOOKUP($B809,'HABITATS COMPLEX 7'!$B$127:$I$235,K$1,FALSE)</f>
        <v>0</v>
      </c>
      <c r="L809" s="3" t="str">
        <f>VLOOKUP($B809,'HABITATS COMPLEX 7'!$B$127:$I$235,L$1,FALSE)</f>
        <v/>
      </c>
    </row>
    <row r="810" spans="1:12" ht="15.75" customHeight="1">
      <c r="A810">
        <f t="shared" si="23"/>
        <v>81</v>
      </c>
      <c r="B810" t="str">
        <f>VLOOKUP(A810,ACTIVITIES!$B$2:$C$110,2,FALSE)</f>
        <v>ACTIVITY CATEGORY 9 81</v>
      </c>
      <c r="C810" s="1">
        <v>8</v>
      </c>
      <c r="D810" s="1" t="str">
        <f>VLOOKUP(C810,HABITATS!$F$2:$G$13,2,FALSE)</f>
        <v>HABITATS COMPLEX 8</v>
      </c>
      <c r="E810" s="1" t="str">
        <f t="shared" si="22"/>
        <v>HABITATS COMPLEX 8ACTIVITY CATEGORY 9 81</v>
      </c>
      <c r="F810" s="3">
        <f>VLOOKUP($B810,'HABITATS COMPLEX 8'!$B$127:$I$235,F$1,FALSE)</f>
        <v>0</v>
      </c>
      <c r="G810" s="3">
        <f>VLOOKUP($B810,'HABITATS COMPLEX 8'!$B$127:$I$235,G$1,FALSE)</f>
        <v>0</v>
      </c>
      <c r="H810" s="3">
        <f>VLOOKUP($B810,'HABITATS COMPLEX 8'!$B$127:$I$235,H$1,FALSE)</f>
        <v>0</v>
      </c>
      <c r="I810" s="3">
        <f>VLOOKUP($B810,'HABITATS COMPLEX 8'!$B$127:$I$235,I$1,FALSE)</f>
        <v>0</v>
      </c>
      <c r="J810" s="3">
        <f>VLOOKUP($B810,'HABITATS COMPLEX 8'!$B$127:$I$235,J$1,FALSE)</f>
        <v>0</v>
      </c>
      <c r="K810" s="3">
        <f>VLOOKUP($B810,'HABITATS COMPLEX 8'!$B$127:$I$235,K$1,FALSE)</f>
        <v>0</v>
      </c>
      <c r="L810" s="3" t="str">
        <f>VLOOKUP($B810,'HABITATS COMPLEX 8'!$B$127:$I$235,L$1,FALSE)</f>
        <v/>
      </c>
    </row>
    <row r="811" spans="1:12" ht="15.75" customHeight="1">
      <c r="A811">
        <f t="shared" si="23"/>
        <v>81</v>
      </c>
      <c r="B811" t="str">
        <f>VLOOKUP(A811,ACTIVITIES!$B$2:$C$110,2,FALSE)</f>
        <v>ACTIVITY CATEGORY 9 81</v>
      </c>
      <c r="C811" s="1">
        <v>9</v>
      </c>
      <c r="D811" s="1" t="str">
        <f>VLOOKUP(C811,HABITATS!$F$2:$G$13,2,FALSE)</f>
        <v>HABITATS COMPLEX 9</v>
      </c>
      <c r="E811" s="1" t="str">
        <f t="shared" si="22"/>
        <v>HABITATS COMPLEX 9ACTIVITY CATEGORY 9 81</v>
      </c>
      <c r="F811" s="3">
        <f>VLOOKUP($B811,'HABITATS COMPLEX 9'!$B$127:$I$235,F$1,FALSE)</f>
        <v>0</v>
      </c>
      <c r="G811" s="3">
        <f>VLOOKUP($B811,'HABITATS COMPLEX 9'!$B$127:$I$235,G$1,FALSE)</f>
        <v>0</v>
      </c>
      <c r="H811" s="3">
        <f>VLOOKUP($B811,'HABITATS COMPLEX 9'!$B$127:$I$235,H$1,FALSE)</f>
        <v>0</v>
      </c>
      <c r="I811" s="3">
        <f>VLOOKUP($B811,'HABITATS COMPLEX 9'!$B$127:$I$235,I$1,FALSE)</f>
        <v>0</v>
      </c>
      <c r="J811" s="3">
        <f>VLOOKUP($B811,'HABITATS COMPLEX 9'!$B$127:$I$235,J$1,FALSE)</f>
        <v>0</v>
      </c>
      <c r="K811" s="3">
        <f>VLOOKUP($B811,'HABITATS COMPLEX 9'!$B$127:$I$235,K$1,FALSE)</f>
        <v>0</v>
      </c>
      <c r="L811" s="3" t="str">
        <f>VLOOKUP($B811,'HABITATS COMPLEX 9'!$B$127:$I$235,L$1,FALSE)</f>
        <v/>
      </c>
    </row>
    <row r="812" spans="1:12" ht="15.75" customHeight="1">
      <c r="A812">
        <f t="shared" si="23"/>
        <v>81</v>
      </c>
      <c r="B812" t="str">
        <f>VLOOKUP(A812,ACTIVITIES!$B$2:$C$110,2,FALSE)</f>
        <v>ACTIVITY CATEGORY 9 81</v>
      </c>
      <c r="C812" s="1">
        <v>10</v>
      </c>
      <c r="D812" s="1" t="str">
        <f>VLOOKUP(C812,HABITATS!$F$2:$G$13,2,FALSE)</f>
        <v>HABITATS COMPLEX 10</v>
      </c>
      <c r="E812" s="1" t="str">
        <f t="shared" si="22"/>
        <v>HABITATS COMPLEX 10ACTIVITY CATEGORY 9 81</v>
      </c>
      <c r="F812" s="3">
        <f>VLOOKUP($B812,'HABITATS COMPLEX 10'!$B$127:$I$235,F$1,FALSE)</f>
        <v>0</v>
      </c>
      <c r="G812" s="3">
        <f>VLOOKUP($B812,'HABITATS COMPLEX 10'!$B$127:$I$235,G$1,FALSE)</f>
        <v>0</v>
      </c>
      <c r="H812" s="3">
        <f>VLOOKUP($B812,'HABITATS COMPLEX 10'!$B$127:$I$235,H$1,FALSE)</f>
        <v>0</v>
      </c>
      <c r="I812" s="3">
        <f>VLOOKUP($B812,'HABITATS COMPLEX 10'!$B$127:$I$235,I$1,FALSE)</f>
        <v>0</v>
      </c>
      <c r="J812" s="3">
        <f>VLOOKUP($B812,'HABITATS COMPLEX 10'!$B$127:$I$235,J$1,FALSE)</f>
        <v>0</v>
      </c>
      <c r="K812" s="3">
        <f>VLOOKUP($B812,'HABITATS COMPLEX 10'!$B$127:$I$235,K$1,FALSE)</f>
        <v>0</v>
      </c>
      <c r="L812" s="3" t="str">
        <f>VLOOKUP($B812,'HABITATS COMPLEX 10'!$B$127:$I$235,L$1,FALSE)</f>
        <v/>
      </c>
    </row>
    <row r="813" spans="1:12" ht="15.75" customHeight="1">
      <c r="A813">
        <f t="shared" si="23"/>
        <v>82</v>
      </c>
      <c r="B813" t="str">
        <f>VLOOKUP(A813,ACTIVITIES!$B$2:$C$110,2,FALSE)</f>
        <v>ACTIVITY CATEGORY 9 82</v>
      </c>
      <c r="C813" s="1">
        <v>1</v>
      </c>
      <c r="D813" s="1" t="str">
        <f>VLOOKUP(C813,HABITATS!$F$2:$G$13,2,FALSE)</f>
        <v>Coastal Uplands</v>
      </c>
      <c r="E813" s="1" t="str">
        <f t="shared" si="22"/>
        <v>Coastal UplandsACTIVITY CATEGORY 9 82</v>
      </c>
      <c r="F813" s="3">
        <f>VLOOKUP($B813,'COASTAL UPLANDS'!$B$127:$I$235,F$1,FALSE)</f>
        <v>0</v>
      </c>
      <c r="G813" s="3">
        <f>VLOOKUP($B813,'COASTAL UPLANDS'!$B$127:$I$235,G$1,FALSE)</f>
        <v>0</v>
      </c>
      <c r="H813" s="3">
        <f>VLOOKUP($B813,'COASTAL UPLANDS'!$B$127:$I$235,H$1,FALSE)</f>
        <v>0</v>
      </c>
      <c r="I813" s="3">
        <f>VLOOKUP($B813,'COASTAL UPLANDS'!$B$127:$I$235,I$1,FALSE)</f>
        <v>0</v>
      </c>
      <c r="J813" s="3">
        <f>VLOOKUP($B813,'COASTAL UPLANDS'!$B$127:$I$235,J$1,FALSE)</f>
        <v>0</v>
      </c>
      <c r="K813" s="3">
        <f>VLOOKUP($B813,'COASTAL UPLANDS'!$B$127:$I$235,K$1,FALSE)</f>
        <v>0</v>
      </c>
      <c r="L813" s="3" t="str">
        <f>VLOOKUP($B813,'COASTAL UPLANDS'!$B$127:$I$235,L$1,FALSE)</f>
        <v/>
      </c>
    </row>
    <row r="814" spans="1:12" ht="15.75" customHeight="1">
      <c r="A814">
        <f t="shared" si="23"/>
        <v>82</v>
      </c>
      <c r="B814" t="str">
        <f>VLOOKUP(A814,ACTIVITIES!$B$2:$C$110,2,FALSE)</f>
        <v>ACTIVITY CATEGORY 9 82</v>
      </c>
      <c r="C814" s="1">
        <v>2</v>
      </c>
      <c r="D814" s="1" t="str">
        <f>VLOOKUP(C814,HABITATS!$F$2:$G$13,2,FALSE)</f>
        <v>Beaches &amp; Dunes</v>
      </c>
      <c r="E814" s="1" t="str">
        <f t="shared" si="22"/>
        <v>Beaches &amp; DunesACTIVITY CATEGORY 9 82</v>
      </c>
      <c r="F814" s="3">
        <f>VLOOKUP($B814,'BEACHES &amp; DUNES'!$B$127:$I$235,F$1,FALSE)</f>
        <v>0</v>
      </c>
      <c r="G814" s="3">
        <f>VLOOKUP($B814,'BEACHES &amp; DUNES'!$B$127:$I$235,G$1,FALSE)</f>
        <v>0</v>
      </c>
      <c r="H814" s="3">
        <f>VLOOKUP($B814,'BEACHES &amp; DUNES'!$B$127:$I$235,H$1,FALSE)</f>
        <v>0</v>
      </c>
      <c r="I814" s="3">
        <f>VLOOKUP($B814,'BEACHES &amp; DUNES'!$B$127:$I$235,I$1,FALSE)</f>
        <v>0</v>
      </c>
      <c r="J814" s="3">
        <f>VLOOKUP($B814,'BEACHES &amp; DUNES'!$B$127:$I$235,J$1,FALSE)</f>
        <v>0</v>
      </c>
      <c r="K814" s="3">
        <f>VLOOKUP($B814,'BEACHES &amp; DUNES'!$B$127:$I$235,K$1,FALSE)</f>
        <v>0</v>
      </c>
      <c r="L814" s="3" t="str">
        <f>VLOOKUP($B814,'BEACHES &amp; DUNES'!$B$127:$I$235,L$1,FALSE)</f>
        <v/>
      </c>
    </row>
    <row r="815" spans="1:12" ht="15.75" customHeight="1">
      <c r="A815">
        <f t="shared" si="23"/>
        <v>82</v>
      </c>
      <c r="B815" t="str">
        <f>VLOOKUP(A815,ACTIVITIES!$B$2:$C$110,2,FALSE)</f>
        <v>ACTIVITY CATEGORY 9 82</v>
      </c>
      <c r="C815" s="1">
        <v>3</v>
      </c>
      <c r="D815" s="1" t="str">
        <f>VLOOKUP(C815,HABITATS!$F$2:$G$13,2,FALSE)</f>
        <v>Tidal flats &amp; Rocky Intertidal</v>
      </c>
      <c r="E815" s="1" t="str">
        <f t="shared" si="22"/>
        <v>Tidal flats &amp; Rocky IntertidalACTIVITY CATEGORY 9 82</v>
      </c>
      <c r="F815" s="3">
        <f>VLOOKUP($B815,'TIDAL FLATS &amp; ROCKY INTERTIDAL'!$B$127:$I$235,F$1,FALSE)</f>
        <v>0</v>
      </c>
      <c r="G815" s="3">
        <f>VLOOKUP($B815,'TIDAL FLATS &amp; ROCKY INTERTIDAL'!$B$127:$I$235,G$1,FALSE)</f>
        <v>0</v>
      </c>
      <c r="H815" s="3">
        <f>VLOOKUP($B815,'TIDAL FLATS &amp; ROCKY INTERTIDAL'!$B$127:$I$235,H$1,FALSE)</f>
        <v>0</v>
      </c>
      <c r="I815" s="3">
        <f>VLOOKUP($B815,'TIDAL FLATS &amp; ROCKY INTERTIDAL'!$B$127:$I$235,I$1,FALSE)</f>
        <v>0</v>
      </c>
      <c r="J815" s="3">
        <f>VLOOKUP($B815,'TIDAL FLATS &amp; ROCKY INTERTIDAL'!$B$127:$I$235,J$1,FALSE)</f>
        <v>0</v>
      </c>
      <c r="K815" s="3">
        <f>VLOOKUP($B815,'TIDAL FLATS &amp; ROCKY INTERTIDAL'!$B$127:$I$235,K$1,FALSE)</f>
        <v>0</v>
      </c>
      <c r="L815" s="3" t="str">
        <f>VLOOKUP($B815,'TIDAL FLATS &amp; ROCKY INTERTIDAL'!$B$127:$I$235,L$1,FALSE)</f>
        <v/>
      </c>
    </row>
    <row r="816" spans="1:12" ht="15.75" customHeight="1">
      <c r="A816">
        <f t="shared" si="23"/>
        <v>82</v>
      </c>
      <c r="B816" t="str">
        <f>VLOOKUP(A816,ACTIVITIES!$B$2:$C$110,2,FALSE)</f>
        <v>ACTIVITY CATEGORY 9 82</v>
      </c>
      <c r="C816" s="1">
        <v>4</v>
      </c>
      <c r="D816" s="1" t="str">
        <f>VLOOKUP(C816,HABITATS!$F$2:$G$13,2,FALSE)</f>
        <v>Marshes</v>
      </c>
      <c r="E816" s="1" t="str">
        <f t="shared" si="22"/>
        <v>MarshesACTIVITY CATEGORY 9 82</v>
      </c>
      <c r="F816" s="3">
        <f>VLOOKUP($B816,MARSHES!$B$127:$I$235,F$1,FALSE)</f>
        <v>0</v>
      </c>
      <c r="G816" s="3">
        <f>VLOOKUP($B816,MARSHES!$B$127:$I$235,G$1,FALSE)</f>
        <v>0</v>
      </c>
      <c r="H816" s="3">
        <f>VLOOKUP($B816,MARSHES!$B$127:$I$235,H$1,FALSE)</f>
        <v>0</v>
      </c>
      <c r="I816" s="3">
        <f>VLOOKUP($B816,MARSHES!$B$127:$I$235,I$1,FALSE)</f>
        <v>0</v>
      </c>
      <c r="J816" s="3">
        <f>VLOOKUP($B816,MARSHES!$B$127:$I$235,J$1,FALSE)</f>
        <v>0</v>
      </c>
      <c r="K816" s="3">
        <f>VLOOKUP($B816,MARSHES!$B$127:$I$235,K$1,FALSE)</f>
        <v>0</v>
      </c>
      <c r="L816" s="3" t="str">
        <f>VLOOKUP($B816,MARSHES!$B$127:$I$235,L$1,FALSE)</f>
        <v/>
      </c>
    </row>
    <row r="817" spans="1:12" ht="15.75" customHeight="1">
      <c r="A817">
        <f t="shared" si="23"/>
        <v>82</v>
      </c>
      <c r="B817" t="str">
        <f>VLOOKUP(A817,ACTIVITIES!$B$2:$C$110,2,FALSE)</f>
        <v>ACTIVITY CATEGORY 9 82</v>
      </c>
      <c r="C817" s="1">
        <v>5</v>
      </c>
      <c r="D817" s="1" t="str">
        <f>VLOOKUP(C817,HABITATS!$F$2:$G$13,2,FALSE)</f>
        <v>Submersed Habitats</v>
      </c>
      <c r="E817" s="1" t="str">
        <f t="shared" si="22"/>
        <v>Submersed HabitatsACTIVITY CATEGORY 9 82</v>
      </c>
      <c r="F817" s="3">
        <f>VLOOKUP($B817,'SUBMERSED HABITATS'!$B$127:$I$235,F$1,FALSE)</f>
        <v>0</v>
      </c>
      <c r="G817" s="3">
        <f>VLOOKUP($B817,'SUBMERSED HABITATS'!$B$127:$I$235,G$1,FALSE)</f>
        <v>0</v>
      </c>
      <c r="H817" s="3">
        <f>VLOOKUP($B817,'SUBMERSED HABITATS'!$B$127:$I$235,H$1,FALSE)</f>
        <v>0</v>
      </c>
      <c r="I817" s="3">
        <f>VLOOKUP($B817,'SUBMERSED HABITATS'!$B$127:$I$235,I$1,FALSE)</f>
        <v>0</v>
      </c>
      <c r="J817" s="3">
        <f>VLOOKUP($B817,'SUBMERSED HABITATS'!$B$127:$I$235,J$1,FALSE)</f>
        <v>0</v>
      </c>
      <c r="K817" s="3">
        <f>VLOOKUP($B817,'SUBMERSED HABITATS'!$B$127:$I$235,K$1,FALSE)</f>
        <v>0</v>
      </c>
      <c r="L817" s="3" t="str">
        <f>VLOOKUP($B817,'SUBMERSED HABITATS'!$B$127:$I$235,L$1,FALSE)</f>
        <v/>
      </c>
    </row>
    <row r="818" spans="1:12" ht="15.75" customHeight="1">
      <c r="A818">
        <f t="shared" si="23"/>
        <v>82</v>
      </c>
      <c r="B818" t="str">
        <f>VLOOKUP(A818,ACTIVITIES!$B$2:$C$110,2,FALSE)</f>
        <v>ACTIVITY CATEGORY 9 82</v>
      </c>
      <c r="C818" s="1">
        <v>6</v>
      </c>
      <c r="D818" s="1" t="str">
        <f>VLOOKUP(C818,HABITATS!$F$2:$G$13,2,FALSE)</f>
        <v>HABITATS COMPLEX 6</v>
      </c>
      <c r="E818" s="1" t="str">
        <f t="shared" si="22"/>
        <v>HABITATS COMPLEX 6ACTIVITY CATEGORY 9 82</v>
      </c>
      <c r="F818" s="3">
        <f>VLOOKUP($B818,'HABITATS COMPLEX 6'!$B$127:$I$235,F$1,FALSE)</f>
        <v>0</v>
      </c>
      <c r="G818" s="3">
        <f>VLOOKUP($B818,'HABITATS COMPLEX 6'!$B$127:$I$235,G$1,FALSE)</f>
        <v>0</v>
      </c>
      <c r="H818" s="3">
        <f>VLOOKUP($B818,'HABITATS COMPLEX 6'!$B$127:$I$235,H$1,FALSE)</f>
        <v>0</v>
      </c>
      <c r="I818" s="3">
        <f>VLOOKUP($B818,'HABITATS COMPLEX 6'!$B$127:$I$235,I$1,FALSE)</f>
        <v>0</v>
      </c>
      <c r="J818" s="3">
        <f>VLOOKUP($B818,'HABITATS COMPLEX 6'!$B$127:$I$235,J$1,FALSE)</f>
        <v>0</v>
      </c>
      <c r="K818" s="3">
        <f>VLOOKUP($B818,'HABITATS COMPLEX 6'!$B$127:$I$235,K$1,FALSE)</f>
        <v>0</v>
      </c>
      <c r="L818" s="3" t="str">
        <f>VLOOKUP($B818,'HABITATS COMPLEX 6'!$B$127:$I$235,L$1,FALSE)</f>
        <v/>
      </c>
    </row>
    <row r="819" spans="1:12" ht="15.75" customHeight="1">
      <c r="A819">
        <f t="shared" si="23"/>
        <v>82</v>
      </c>
      <c r="B819" t="str">
        <f>VLOOKUP(A819,ACTIVITIES!$B$2:$C$110,2,FALSE)</f>
        <v>ACTIVITY CATEGORY 9 82</v>
      </c>
      <c r="C819" s="1">
        <v>7</v>
      </c>
      <c r="D819" s="1" t="str">
        <f>VLOOKUP(C819,HABITATS!$F$2:$G$13,2,FALSE)</f>
        <v>HABITATS COMPLEX 7</v>
      </c>
      <c r="E819" s="1" t="str">
        <f t="shared" si="22"/>
        <v>HABITATS COMPLEX 7ACTIVITY CATEGORY 9 82</v>
      </c>
      <c r="F819" s="3">
        <f>VLOOKUP($B819,'HABITATS COMPLEX 7'!$B$127:$I$235,F$1,FALSE)</f>
        <v>0</v>
      </c>
      <c r="G819" s="3">
        <f>VLOOKUP($B819,'HABITATS COMPLEX 7'!$B$127:$I$235,G$1,FALSE)</f>
        <v>0</v>
      </c>
      <c r="H819" s="3">
        <f>VLOOKUP($B819,'HABITATS COMPLEX 7'!$B$127:$I$235,H$1,FALSE)</f>
        <v>0</v>
      </c>
      <c r="I819" s="3">
        <f>VLOOKUP($B819,'HABITATS COMPLEX 7'!$B$127:$I$235,I$1,FALSE)</f>
        <v>0</v>
      </c>
      <c r="J819" s="3">
        <f>VLOOKUP($B819,'HABITATS COMPLEX 7'!$B$127:$I$235,J$1,FALSE)</f>
        <v>0</v>
      </c>
      <c r="K819" s="3">
        <f>VLOOKUP($B819,'HABITATS COMPLEX 7'!$B$127:$I$235,K$1,FALSE)</f>
        <v>0</v>
      </c>
      <c r="L819" s="3" t="str">
        <f>VLOOKUP($B819,'HABITATS COMPLEX 7'!$B$127:$I$235,L$1,FALSE)</f>
        <v/>
      </c>
    </row>
    <row r="820" spans="1:12" ht="15.75" customHeight="1">
      <c r="A820">
        <f t="shared" si="23"/>
        <v>82</v>
      </c>
      <c r="B820" t="str">
        <f>VLOOKUP(A820,ACTIVITIES!$B$2:$C$110,2,FALSE)</f>
        <v>ACTIVITY CATEGORY 9 82</v>
      </c>
      <c r="C820" s="1">
        <v>8</v>
      </c>
      <c r="D820" s="1" t="str">
        <f>VLOOKUP(C820,HABITATS!$F$2:$G$13,2,FALSE)</f>
        <v>HABITATS COMPLEX 8</v>
      </c>
      <c r="E820" s="1" t="str">
        <f t="shared" si="22"/>
        <v>HABITATS COMPLEX 8ACTIVITY CATEGORY 9 82</v>
      </c>
      <c r="F820" s="3">
        <f>VLOOKUP($B820,'HABITATS COMPLEX 8'!$B$127:$I$235,F$1,FALSE)</f>
        <v>0</v>
      </c>
      <c r="G820" s="3">
        <f>VLOOKUP($B820,'HABITATS COMPLEX 8'!$B$127:$I$235,G$1,FALSE)</f>
        <v>0</v>
      </c>
      <c r="H820" s="3">
        <f>VLOOKUP($B820,'HABITATS COMPLEX 8'!$B$127:$I$235,H$1,FALSE)</f>
        <v>0</v>
      </c>
      <c r="I820" s="3">
        <f>VLOOKUP($B820,'HABITATS COMPLEX 8'!$B$127:$I$235,I$1,FALSE)</f>
        <v>0</v>
      </c>
      <c r="J820" s="3">
        <f>VLOOKUP($B820,'HABITATS COMPLEX 8'!$B$127:$I$235,J$1,FALSE)</f>
        <v>0</v>
      </c>
      <c r="K820" s="3">
        <f>VLOOKUP($B820,'HABITATS COMPLEX 8'!$B$127:$I$235,K$1,FALSE)</f>
        <v>0</v>
      </c>
      <c r="L820" s="3" t="str">
        <f>VLOOKUP($B820,'HABITATS COMPLEX 8'!$B$127:$I$235,L$1,FALSE)</f>
        <v/>
      </c>
    </row>
    <row r="821" spans="1:12" ht="15.75" customHeight="1">
      <c r="A821">
        <f t="shared" si="23"/>
        <v>82</v>
      </c>
      <c r="B821" t="str">
        <f>VLOOKUP(A821,ACTIVITIES!$B$2:$C$110,2,FALSE)</f>
        <v>ACTIVITY CATEGORY 9 82</v>
      </c>
      <c r="C821" s="1">
        <v>9</v>
      </c>
      <c r="D821" s="1" t="str">
        <f>VLOOKUP(C821,HABITATS!$F$2:$G$13,2,FALSE)</f>
        <v>HABITATS COMPLEX 9</v>
      </c>
      <c r="E821" s="1" t="str">
        <f t="shared" ref="E821:E884" si="24">D821&amp;B821</f>
        <v>HABITATS COMPLEX 9ACTIVITY CATEGORY 9 82</v>
      </c>
      <c r="F821" s="3">
        <f>VLOOKUP($B821,'HABITATS COMPLEX 9'!$B$127:$I$235,F$1,FALSE)</f>
        <v>0</v>
      </c>
      <c r="G821" s="3">
        <f>VLOOKUP($B821,'HABITATS COMPLEX 9'!$B$127:$I$235,G$1,FALSE)</f>
        <v>0</v>
      </c>
      <c r="H821" s="3">
        <f>VLOOKUP($B821,'HABITATS COMPLEX 9'!$B$127:$I$235,H$1,FALSE)</f>
        <v>0</v>
      </c>
      <c r="I821" s="3">
        <f>VLOOKUP($B821,'HABITATS COMPLEX 9'!$B$127:$I$235,I$1,FALSE)</f>
        <v>0</v>
      </c>
      <c r="J821" s="3">
        <f>VLOOKUP($B821,'HABITATS COMPLEX 9'!$B$127:$I$235,J$1,FALSE)</f>
        <v>0</v>
      </c>
      <c r="K821" s="3">
        <f>VLOOKUP($B821,'HABITATS COMPLEX 9'!$B$127:$I$235,K$1,FALSE)</f>
        <v>0</v>
      </c>
      <c r="L821" s="3" t="str">
        <f>VLOOKUP($B821,'HABITATS COMPLEX 9'!$B$127:$I$235,L$1,FALSE)</f>
        <v/>
      </c>
    </row>
    <row r="822" spans="1:12" ht="15.75" customHeight="1">
      <c r="A822">
        <f t="shared" si="23"/>
        <v>82</v>
      </c>
      <c r="B822" t="str">
        <f>VLOOKUP(A822,ACTIVITIES!$B$2:$C$110,2,FALSE)</f>
        <v>ACTIVITY CATEGORY 9 82</v>
      </c>
      <c r="C822" s="1">
        <v>10</v>
      </c>
      <c r="D822" s="1" t="str">
        <f>VLOOKUP(C822,HABITATS!$F$2:$G$13,2,FALSE)</f>
        <v>HABITATS COMPLEX 10</v>
      </c>
      <c r="E822" s="1" t="str">
        <f t="shared" si="24"/>
        <v>HABITATS COMPLEX 10ACTIVITY CATEGORY 9 82</v>
      </c>
      <c r="F822" s="3">
        <f>VLOOKUP($B822,'HABITATS COMPLEX 10'!$B$127:$I$235,F$1,FALSE)</f>
        <v>0</v>
      </c>
      <c r="G822" s="3">
        <f>VLOOKUP($B822,'HABITATS COMPLEX 10'!$B$127:$I$235,G$1,FALSE)</f>
        <v>0</v>
      </c>
      <c r="H822" s="3">
        <f>VLOOKUP($B822,'HABITATS COMPLEX 10'!$B$127:$I$235,H$1,FALSE)</f>
        <v>0</v>
      </c>
      <c r="I822" s="3">
        <f>VLOOKUP($B822,'HABITATS COMPLEX 10'!$B$127:$I$235,I$1,FALSE)</f>
        <v>0</v>
      </c>
      <c r="J822" s="3">
        <f>VLOOKUP($B822,'HABITATS COMPLEX 10'!$B$127:$I$235,J$1,FALSE)</f>
        <v>0</v>
      </c>
      <c r="K822" s="3">
        <f>VLOOKUP($B822,'HABITATS COMPLEX 10'!$B$127:$I$235,K$1,FALSE)</f>
        <v>0</v>
      </c>
      <c r="L822" s="3" t="str">
        <f>VLOOKUP($B822,'HABITATS COMPLEX 10'!$B$127:$I$235,L$1,FALSE)</f>
        <v/>
      </c>
    </row>
    <row r="823" spans="1:12" ht="15.75" customHeight="1">
      <c r="A823">
        <f t="shared" si="23"/>
        <v>83</v>
      </c>
      <c r="B823" t="str">
        <f>VLOOKUP(A823,ACTIVITIES!$B$2:$C$110,2,FALSE)</f>
        <v>ACTIVITY CATEGORY 9 83</v>
      </c>
      <c r="C823" s="1">
        <v>1</v>
      </c>
      <c r="D823" s="1" t="str">
        <f>VLOOKUP(C823,HABITATS!$F$2:$G$13,2,FALSE)</f>
        <v>Coastal Uplands</v>
      </c>
      <c r="E823" s="1" t="str">
        <f t="shared" si="24"/>
        <v>Coastal UplandsACTIVITY CATEGORY 9 83</v>
      </c>
      <c r="F823" s="3">
        <f>VLOOKUP($B823,'COASTAL UPLANDS'!$B$127:$I$235,F$1,FALSE)</f>
        <v>0</v>
      </c>
      <c r="G823" s="3">
        <f>VLOOKUP($B823,'COASTAL UPLANDS'!$B$127:$I$235,G$1,FALSE)</f>
        <v>0</v>
      </c>
      <c r="H823" s="3">
        <f>VLOOKUP($B823,'COASTAL UPLANDS'!$B$127:$I$235,H$1,FALSE)</f>
        <v>0</v>
      </c>
      <c r="I823" s="3">
        <f>VLOOKUP($B823,'COASTAL UPLANDS'!$B$127:$I$235,I$1,FALSE)</f>
        <v>0</v>
      </c>
      <c r="J823" s="3">
        <f>VLOOKUP($B823,'COASTAL UPLANDS'!$B$127:$I$235,J$1,FALSE)</f>
        <v>0</v>
      </c>
      <c r="K823" s="3">
        <f>VLOOKUP($B823,'COASTAL UPLANDS'!$B$127:$I$235,K$1,FALSE)</f>
        <v>0</v>
      </c>
      <c r="L823" s="3" t="str">
        <f>VLOOKUP($B823,'COASTAL UPLANDS'!$B$127:$I$235,L$1,FALSE)</f>
        <v/>
      </c>
    </row>
    <row r="824" spans="1:12" ht="15.75" customHeight="1">
      <c r="A824">
        <f t="shared" si="23"/>
        <v>83</v>
      </c>
      <c r="B824" t="str">
        <f>VLOOKUP(A824,ACTIVITIES!$B$2:$C$110,2,FALSE)</f>
        <v>ACTIVITY CATEGORY 9 83</v>
      </c>
      <c r="C824" s="1">
        <v>2</v>
      </c>
      <c r="D824" s="1" t="str">
        <f>VLOOKUP(C824,HABITATS!$F$2:$G$13,2,FALSE)</f>
        <v>Beaches &amp; Dunes</v>
      </c>
      <c r="E824" s="1" t="str">
        <f t="shared" si="24"/>
        <v>Beaches &amp; DunesACTIVITY CATEGORY 9 83</v>
      </c>
      <c r="F824" s="3">
        <f>VLOOKUP($B824,'BEACHES &amp; DUNES'!$B$127:$I$235,F$1,FALSE)</f>
        <v>0</v>
      </c>
      <c r="G824" s="3">
        <f>VLOOKUP($B824,'BEACHES &amp; DUNES'!$B$127:$I$235,G$1,FALSE)</f>
        <v>0</v>
      </c>
      <c r="H824" s="3">
        <f>VLOOKUP($B824,'BEACHES &amp; DUNES'!$B$127:$I$235,H$1,FALSE)</f>
        <v>0</v>
      </c>
      <c r="I824" s="3">
        <f>VLOOKUP($B824,'BEACHES &amp; DUNES'!$B$127:$I$235,I$1,FALSE)</f>
        <v>0</v>
      </c>
      <c r="J824" s="3">
        <f>VLOOKUP($B824,'BEACHES &amp; DUNES'!$B$127:$I$235,J$1,FALSE)</f>
        <v>0</v>
      </c>
      <c r="K824" s="3">
        <f>VLOOKUP($B824,'BEACHES &amp; DUNES'!$B$127:$I$235,K$1,FALSE)</f>
        <v>0</v>
      </c>
      <c r="L824" s="3" t="str">
        <f>VLOOKUP($B824,'BEACHES &amp; DUNES'!$B$127:$I$235,L$1,FALSE)</f>
        <v/>
      </c>
    </row>
    <row r="825" spans="1:12" ht="15.75" customHeight="1">
      <c r="A825">
        <f t="shared" si="23"/>
        <v>83</v>
      </c>
      <c r="B825" t="str">
        <f>VLOOKUP(A825,ACTIVITIES!$B$2:$C$110,2,FALSE)</f>
        <v>ACTIVITY CATEGORY 9 83</v>
      </c>
      <c r="C825" s="1">
        <v>3</v>
      </c>
      <c r="D825" s="1" t="str">
        <f>VLOOKUP(C825,HABITATS!$F$2:$G$13,2,FALSE)</f>
        <v>Tidal flats &amp; Rocky Intertidal</v>
      </c>
      <c r="E825" s="1" t="str">
        <f t="shared" si="24"/>
        <v>Tidal flats &amp; Rocky IntertidalACTIVITY CATEGORY 9 83</v>
      </c>
      <c r="F825" s="3">
        <f>VLOOKUP($B825,'TIDAL FLATS &amp; ROCKY INTERTIDAL'!$B$127:$I$235,F$1,FALSE)</f>
        <v>0</v>
      </c>
      <c r="G825" s="3">
        <f>VLOOKUP($B825,'TIDAL FLATS &amp; ROCKY INTERTIDAL'!$B$127:$I$235,G$1,FALSE)</f>
        <v>0</v>
      </c>
      <c r="H825" s="3">
        <f>VLOOKUP($B825,'TIDAL FLATS &amp; ROCKY INTERTIDAL'!$B$127:$I$235,H$1,FALSE)</f>
        <v>0</v>
      </c>
      <c r="I825" s="3">
        <f>VLOOKUP($B825,'TIDAL FLATS &amp; ROCKY INTERTIDAL'!$B$127:$I$235,I$1,FALSE)</f>
        <v>0</v>
      </c>
      <c r="J825" s="3">
        <f>VLOOKUP($B825,'TIDAL FLATS &amp; ROCKY INTERTIDAL'!$B$127:$I$235,J$1,FALSE)</f>
        <v>0</v>
      </c>
      <c r="K825" s="3">
        <f>VLOOKUP($B825,'TIDAL FLATS &amp; ROCKY INTERTIDAL'!$B$127:$I$235,K$1,FALSE)</f>
        <v>0</v>
      </c>
      <c r="L825" s="3" t="str">
        <f>VLOOKUP($B825,'TIDAL FLATS &amp; ROCKY INTERTIDAL'!$B$127:$I$235,L$1,FALSE)</f>
        <v/>
      </c>
    </row>
    <row r="826" spans="1:12" ht="15.75" customHeight="1">
      <c r="A826">
        <f t="shared" si="23"/>
        <v>83</v>
      </c>
      <c r="B826" t="str">
        <f>VLOOKUP(A826,ACTIVITIES!$B$2:$C$110,2,FALSE)</f>
        <v>ACTIVITY CATEGORY 9 83</v>
      </c>
      <c r="C826" s="1">
        <v>4</v>
      </c>
      <c r="D826" s="1" t="str">
        <f>VLOOKUP(C826,HABITATS!$F$2:$G$13,2,FALSE)</f>
        <v>Marshes</v>
      </c>
      <c r="E826" s="1" t="str">
        <f t="shared" si="24"/>
        <v>MarshesACTIVITY CATEGORY 9 83</v>
      </c>
      <c r="F826" s="3">
        <f>VLOOKUP($B826,MARSHES!$B$127:$I$235,F$1,FALSE)</f>
        <v>0</v>
      </c>
      <c r="G826" s="3">
        <f>VLOOKUP($B826,MARSHES!$B$127:$I$235,G$1,FALSE)</f>
        <v>0</v>
      </c>
      <c r="H826" s="3">
        <f>VLOOKUP($B826,MARSHES!$B$127:$I$235,H$1,FALSE)</f>
        <v>0</v>
      </c>
      <c r="I826" s="3">
        <f>VLOOKUP($B826,MARSHES!$B$127:$I$235,I$1,FALSE)</f>
        <v>0</v>
      </c>
      <c r="J826" s="3">
        <f>VLOOKUP($B826,MARSHES!$B$127:$I$235,J$1,FALSE)</f>
        <v>0</v>
      </c>
      <c r="K826" s="3">
        <f>VLOOKUP($B826,MARSHES!$B$127:$I$235,K$1,FALSE)</f>
        <v>0</v>
      </c>
      <c r="L826" s="3" t="str">
        <f>VLOOKUP($B826,MARSHES!$B$127:$I$235,L$1,FALSE)</f>
        <v/>
      </c>
    </row>
    <row r="827" spans="1:12" ht="15.75" customHeight="1">
      <c r="A827">
        <f t="shared" si="23"/>
        <v>83</v>
      </c>
      <c r="B827" t="str">
        <f>VLOOKUP(A827,ACTIVITIES!$B$2:$C$110,2,FALSE)</f>
        <v>ACTIVITY CATEGORY 9 83</v>
      </c>
      <c r="C827" s="1">
        <v>5</v>
      </c>
      <c r="D827" s="1" t="str">
        <f>VLOOKUP(C827,HABITATS!$F$2:$G$13,2,FALSE)</f>
        <v>Submersed Habitats</v>
      </c>
      <c r="E827" s="1" t="str">
        <f t="shared" si="24"/>
        <v>Submersed HabitatsACTIVITY CATEGORY 9 83</v>
      </c>
      <c r="F827" s="3">
        <f>VLOOKUP($B827,'SUBMERSED HABITATS'!$B$127:$I$235,F$1,FALSE)</f>
        <v>0</v>
      </c>
      <c r="G827" s="3">
        <f>VLOOKUP($B827,'SUBMERSED HABITATS'!$B$127:$I$235,G$1,FALSE)</f>
        <v>0</v>
      </c>
      <c r="H827" s="3">
        <f>VLOOKUP($B827,'SUBMERSED HABITATS'!$B$127:$I$235,H$1,FALSE)</f>
        <v>0</v>
      </c>
      <c r="I827" s="3">
        <f>VLOOKUP($B827,'SUBMERSED HABITATS'!$B$127:$I$235,I$1,FALSE)</f>
        <v>0</v>
      </c>
      <c r="J827" s="3">
        <f>VLOOKUP($B827,'SUBMERSED HABITATS'!$B$127:$I$235,J$1,FALSE)</f>
        <v>0</v>
      </c>
      <c r="K827" s="3">
        <f>VLOOKUP($B827,'SUBMERSED HABITATS'!$B$127:$I$235,K$1,FALSE)</f>
        <v>0</v>
      </c>
      <c r="L827" s="3" t="str">
        <f>VLOOKUP($B827,'SUBMERSED HABITATS'!$B$127:$I$235,L$1,FALSE)</f>
        <v/>
      </c>
    </row>
    <row r="828" spans="1:12" ht="15.75" customHeight="1">
      <c r="A828">
        <f t="shared" si="23"/>
        <v>83</v>
      </c>
      <c r="B828" t="str">
        <f>VLOOKUP(A828,ACTIVITIES!$B$2:$C$110,2,FALSE)</f>
        <v>ACTIVITY CATEGORY 9 83</v>
      </c>
      <c r="C828" s="1">
        <v>6</v>
      </c>
      <c r="D828" s="1" t="str">
        <f>VLOOKUP(C828,HABITATS!$F$2:$G$13,2,FALSE)</f>
        <v>HABITATS COMPLEX 6</v>
      </c>
      <c r="E828" s="1" t="str">
        <f t="shared" si="24"/>
        <v>HABITATS COMPLEX 6ACTIVITY CATEGORY 9 83</v>
      </c>
      <c r="F828" s="3">
        <f>VLOOKUP($B828,'HABITATS COMPLEX 6'!$B$127:$I$235,F$1,FALSE)</f>
        <v>0</v>
      </c>
      <c r="G828" s="3">
        <f>VLOOKUP($B828,'HABITATS COMPLEX 6'!$B$127:$I$235,G$1,FALSE)</f>
        <v>0</v>
      </c>
      <c r="H828" s="3">
        <f>VLOOKUP($B828,'HABITATS COMPLEX 6'!$B$127:$I$235,H$1,FALSE)</f>
        <v>0</v>
      </c>
      <c r="I828" s="3">
        <f>VLOOKUP($B828,'HABITATS COMPLEX 6'!$B$127:$I$235,I$1,FALSE)</f>
        <v>0</v>
      </c>
      <c r="J828" s="3">
        <f>VLOOKUP($B828,'HABITATS COMPLEX 6'!$B$127:$I$235,J$1,FALSE)</f>
        <v>0</v>
      </c>
      <c r="K828" s="3">
        <f>VLOOKUP($B828,'HABITATS COMPLEX 6'!$B$127:$I$235,K$1,FALSE)</f>
        <v>0</v>
      </c>
      <c r="L828" s="3" t="str">
        <f>VLOOKUP($B828,'HABITATS COMPLEX 6'!$B$127:$I$235,L$1,FALSE)</f>
        <v/>
      </c>
    </row>
    <row r="829" spans="1:12" ht="15.75" customHeight="1">
      <c r="A829">
        <f t="shared" si="23"/>
        <v>83</v>
      </c>
      <c r="B829" t="str">
        <f>VLOOKUP(A829,ACTIVITIES!$B$2:$C$110,2,FALSE)</f>
        <v>ACTIVITY CATEGORY 9 83</v>
      </c>
      <c r="C829" s="1">
        <v>7</v>
      </c>
      <c r="D829" s="1" t="str">
        <f>VLOOKUP(C829,HABITATS!$F$2:$G$13,2,FALSE)</f>
        <v>HABITATS COMPLEX 7</v>
      </c>
      <c r="E829" s="1" t="str">
        <f t="shared" si="24"/>
        <v>HABITATS COMPLEX 7ACTIVITY CATEGORY 9 83</v>
      </c>
      <c r="F829" s="3">
        <f>VLOOKUP($B829,'HABITATS COMPLEX 7'!$B$127:$I$235,F$1,FALSE)</f>
        <v>0</v>
      </c>
      <c r="G829" s="3">
        <f>VLOOKUP($B829,'HABITATS COMPLEX 7'!$B$127:$I$235,G$1,FALSE)</f>
        <v>0</v>
      </c>
      <c r="H829" s="3">
        <f>VLOOKUP($B829,'HABITATS COMPLEX 7'!$B$127:$I$235,H$1,FALSE)</f>
        <v>0</v>
      </c>
      <c r="I829" s="3">
        <f>VLOOKUP($B829,'HABITATS COMPLEX 7'!$B$127:$I$235,I$1,FALSE)</f>
        <v>0</v>
      </c>
      <c r="J829" s="3">
        <f>VLOOKUP($B829,'HABITATS COMPLEX 7'!$B$127:$I$235,J$1,FALSE)</f>
        <v>0</v>
      </c>
      <c r="K829" s="3">
        <f>VLOOKUP($B829,'HABITATS COMPLEX 7'!$B$127:$I$235,K$1,FALSE)</f>
        <v>0</v>
      </c>
      <c r="L829" s="3" t="str">
        <f>VLOOKUP($B829,'HABITATS COMPLEX 7'!$B$127:$I$235,L$1,FALSE)</f>
        <v/>
      </c>
    </row>
    <row r="830" spans="1:12" ht="15.75" customHeight="1">
      <c r="A830">
        <f t="shared" si="23"/>
        <v>83</v>
      </c>
      <c r="B830" t="str">
        <f>VLOOKUP(A830,ACTIVITIES!$B$2:$C$110,2,FALSE)</f>
        <v>ACTIVITY CATEGORY 9 83</v>
      </c>
      <c r="C830" s="1">
        <v>8</v>
      </c>
      <c r="D830" s="1" t="str">
        <f>VLOOKUP(C830,HABITATS!$F$2:$G$13,2,FALSE)</f>
        <v>HABITATS COMPLEX 8</v>
      </c>
      <c r="E830" s="1" t="str">
        <f t="shared" si="24"/>
        <v>HABITATS COMPLEX 8ACTIVITY CATEGORY 9 83</v>
      </c>
      <c r="F830" s="3">
        <f>VLOOKUP($B830,'HABITATS COMPLEX 8'!$B$127:$I$235,F$1,FALSE)</f>
        <v>0</v>
      </c>
      <c r="G830" s="3">
        <f>VLOOKUP($B830,'HABITATS COMPLEX 8'!$B$127:$I$235,G$1,FALSE)</f>
        <v>0</v>
      </c>
      <c r="H830" s="3">
        <f>VLOOKUP($B830,'HABITATS COMPLEX 8'!$B$127:$I$235,H$1,FALSE)</f>
        <v>0</v>
      </c>
      <c r="I830" s="3">
        <f>VLOOKUP($B830,'HABITATS COMPLEX 8'!$B$127:$I$235,I$1,FALSE)</f>
        <v>0</v>
      </c>
      <c r="J830" s="3">
        <f>VLOOKUP($B830,'HABITATS COMPLEX 8'!$B$127:$I$235,J$1,FALSE)</f>
        <v>0</v>
      </c>
      <c r="K830" s="3">
        <f>VLOOKUP($B830,'HABITATS COMPLEX 8'!$B$127:$I$235,K$1,FALSE)</f>
        <v>0</v>
      </c>
      <c r="L830" s="3" t="str">
        <f>VLOOKUP($B830,'HABITATS COMPLEX 8'!$B$127:$I$235,L$1,FALSE)</f>
        <v/>
      </c>
    </row>
    <row r="831" spans="1:12" ht="15.75" customHeight="1">
      <c r="A831">
        <f t="shared" si="23"/>
        <v>83</v>
      </c>
      <c r="B831" t="str">
        <f>VLOOKUP(A831,ACTIVITIES!$B$2:$C$110,2,FALSE)</f>
        <v>ACTIVITY CATEGORY 9 83</v>
      </c>
      <c r="C831" s="1">
        <v>9</v>
      </c>
      <c r="D831" s="1" t="str">
        <f>VLOOKUP(C831,HABITATS!$F$2:$G$13,2,FALSE)</f>
        <v>HABITATS COMPLEX 9</v>
      </c>
      <c r="E831" s="1" t="str">
        <f t="shared" si="24"/>
        <v>HABITATS COMPLEX 9ACTIVITY CATEGORY 9 83</v>
      </c>
      <c r="F831" s="3">
        <f>VLOOKUP($B831,'HABITATS COMPLEX 9'!$B$127:$I$235,F$1,FALSE)</f>
        <v>0</v>
      </c>
      <c r="G831" s="3">
        <f>VLOOKUP($B831,'HABITATS COMPLEX 9'!$B$127:$I$235,G$1,FALSE)</f>
        <v>0</v>
      </c>
      <c r="H831" s="3">
        <f>VLOOKUP($B831,'HABITATS COMPLEX 9'!$B$127:$I$235,H$1,FALSE)</f>
        <v>0</v>
      </c>
      <c r="I831" s="3">
        <f>VLOOKUP($B831,'HABITATS COMPLEX 9'!$B$127:$I$235,I$1,FALSE)</f>
        <v>0</v>
      </c>
      <c r="J831" s="3">
        <f>VLOOKUP($B831,'HABITATS COMPLEX 9'!$B$127:$I$235,J$1,FALSE)</f>
        <v>0</v>
      </c>
      <c r="K831" s="3">
        <f>VLOOKUP($B831,'HABITATS COMPLEX 9'!$B$127:$I$235,K$1,FALSE)</f>
        <v>0</v>
      </c>
      <c r="L831" s="3" t="str">
        <f>VLOOKUP($B831,'HABITATS COMPLEX 9'!$B$127:$I$235,L$1,FALSE)</f>
        <v/>
      </c>
    </row>
    <row r="832" spans="1:12" ht="15.75" customHeight="1">
      <c r="A832">
        <f t="shared" si="23"/>
        <v>83</v>
      </c>
      <c r="B832" t="str">
        <f>VLOOKUP(A832,ACTIVITIES!$B$2:$C$110,2,FALSE)</f>
        <v>ACTIVITY CATEGORY 9 83</v>
      </c>
      <c r="C832" s="1">
        <v>10</v>
      </c>
      <c r="D832" s="1" t="str">
        <f>VLOOKUP(C832,HABITATS!$F$2:$G$13,2,FALSE)</f>
        <v>HABITATS COMPLEX 10</v>
      </c>
      <c r="E832" s="1" t="str">
        <f t="shared" si="24"/>
        <v>HABITATS COMPLEX 10ACTIVITY CATEGORY 9 83</v>
      </c>
      <c r="F832" s="3">
        <f>VLOOKUP($B832,'HABITATS COMPLEX 10'!$B$127:$I$235,F$1,FALSE)</f>
        <v>0</v>
      </c>
      <c r="G832" s="3">
        <f>VLOOKUP($B832,'HABITATS COMPLEX 10'!$B$127:$I$235,G$1,FALSE)</f>
        <v>0</v>
      </c>
      <c r="H832" s="3">
        <f>VLOOKUP($B832,'HABITATS COMPLEX 10'!$B$127:$I$235,H$1,FALSE)</f>
        <v>0</v>
      </c>
      <c r="I832" s="3">
        <f>VLOOKUP($B832,'HABITATS COMPLEX 10'!$B$127:$I$235,I$1,FALSE)</f>
        <v>0</v>
      </c>
      <c r="J832" s="3">
        <f>VLOOKUP($B832,'HABITATS COMPLEX 10'!$B$127:$I$235,J$1,FALSE)</f>
        <v>0</v>
      </c>
      <c r="K832" s="3">
        <f>VLOOKUP($B832,'HABITATS COMPLEX 10'!$B$127:$I$235,K$1,FALSE)</f>
        <v>0</v>
      </c>
      <c r="L832" s="3" t="str">
        <f>VLOOKUP($B832,'HABITATS COMPLEX 10'!$B$127:$I$235,L$1,FALSE)</f>
        <v/>
      </c>
    </row>
    <row r="833" spans="1:12" ht="15.75" customHeight="1">
      <c r="A833">
        <f t="shared" si="23"/>
        <v>84</v>
      </c>
      <c r="B833" t="str">
        <f>VLOOKUP(A833,ACTIVITIES!$B$2:$C$110,2,FALSE)</f>
        <v>ACTIVITY CATEGORY 9 84</v>
      </c>
      <c r="C833" s="1">
        <v>1</v>
      </c>
      <c r="D833" s="1" t="str">
        <f>VLOOKUP(C833,HABITATS!$F$2:$G$13,2,FALSE)</f>
        <v>Coastal Uplands</v>
      </c>
      <c r="E833" s="1" t="str">
        <f t="shared" si="24"/>
        <v>Coastal UplandsACTIVITY CATEGORY 9 84</v>
      </c>
      <c r="F833" s="3">
        <f>VLOOKUP($B833,'COASTAL UPLANDS'!$B$127:$I$235,F$1,FALSE)</f>
        <v>0</v>
      </c>
      <c r="G833" s="3">
        <f>VLOOKUP($B833,'COASTAL UPLANDS'!$B$127:$I$235,G$1,FALSE)</f>
        <v>0</v>
      </c>
      <c r="H833" s="3">
        <f>VLOOKUP($B833,'COASTAL UPLANDS'!$B$127:$I$235,H$1,FALSE)</f>
        <v>0</v>
      </c>
      <c r="I833" s="3">
        <f>VLOOKUP($B833,'COASTAL UPLANDS'!$B$127:$I$235,I$1,FALSE)</f>
        <v>0</v>
      </c>
      <c r="J833" s="3">
        <f>VLOOKUP($B833,'COASTAL UPLANDS'!$B$127:$I$235,J$1,FALSE)</f>
        <v>0</v>
      </c>
      <c r="K833" s="3">
        <f>VLOOKUP($B833,'COASTAL UPLANDS'!$B$127:$I$235,K$1,FALSE)</f>
        <v>0</v>
      </c>
      <c r="L833" s="3" t="str">
        <f>VLOOKUP($B833,'COASTAL UPLANDS'!$B$127:$I$235,L$1,FALSE)</f>
        <v/>
      </c>
    </row>
    <row r="834" spans="1:12" ht="15.75" customHeight="1">
      <c r="A834">
        <f t="shared" ref="A834:A897" si="25">A824+1</f>
        <v>84</v>
      </c>
      <c r="B834" t="str">
        <f>VLOOKUP(A834,ACTIVITIES!$B$2:$C$110,2,FALSE)</f>
        <v>ACTIVITY CATEGORY 9 84</v>
      </c>
      <c r="C834" s="1">
        <v>2</v>
      </c>
      <c r="D834" s="1" t="str">
        <f>VLOOKUP(C834,HABITATS!$F$2:$G$13,2,FALSE)</f>
        <v>Beaches &amp; Dunes</v>
      </c>
      <c r="E834" s="1" t="str">
        <f t="shared" si="24"/>
        <v>Beaches &amp; DunesACTIVITY CATEGORY 9 84</v>
      </c>
      <c r="F834" s="3">
        <f>VLOOKUP($B834,'BEACHES &amp; DUNES'!$B$127:$I$235,F$1,FALSE)</f>
        <v>0</v>
      </c>
      <c r="G834" s="3">
        <f>VLOOKUP($B834,'BEACHES &amp; DUNES'!$B$127:$I$235,G$1,FALSE)</f>
        <v>0</v>
      </c>
      <c r="H834" s="3">
        <f>VLOOKUP($B834,'BEACHES &amp; DUNES'!$B$127:$I$235,H$1,FALSE)</f>
        <v>0</v>
      </c>
      <c r="I834" s="3">
        <f>VLOOKUP($B834,'BEACHES &amp; DUNES'!$B$127:$I$235,I$1,FALSE)</f>
        <v>0</v>
      </c>
      <c r="J834" s="3">
        <f>VLOOKUP($B834,'BEACHES &amp; DUNES'!$B$127:$I$235,J$1,FALSE)</f>
        <v>0</v>
      </c>
      <c r="K834" s="3">
        <f>VLOOKUP($B834,'BEACHES &amp; DUNES'!$B$127:$I$235,K$1,FALSE)</f>
        <v>0</v>
      </c>
      <c r="L834" s="3" t="str">
        <f>VLOOKUP($B834,'BEACHES &amp; DUNES'!$B$127:$I$235,L$1,FALSE)</f>
        <v/>
      </c>
    </row>
    <row r="835" spans="1:12" ht="15.75" customHeight="1">
      <c r="A835">
        <f t="shared" si="25"/>
        <v>84</v>
      </c>
      <c r="B835" t="str">
        <f>VLOOKUP(A835,ACTIVITIES!$B$2:$C$110,2,FALSE)</f>
        <v>ACTIVITY CATEGORY 9 84</v>
      </c>
      <c r="C835" s="1">
        <v>3</v>
      </c>
      <c r="D835" s="1" t="str">
        <f>VLOOKUP(C835,HABITATS!$F$2:$G$13,2,FALSE)</f>
        <v>Tidal flats &amp; Rocky Intertidal</v>
      </c>
      <c r="E835" s="1" t="str">
        <f t="shared" si="24"/>
        <v>Tidal flats &amp; Rocky IntertidalACTIVITY CATEGORY 9 84</v>
      </c>
      <c r="F835" s="3">
        <f>VLOOKUP($B835,'TIDAL FLATS &amp; ROCKY INTERTIDAL'!$B$127:$I$235,F$1,FALSE)</f>
        <v>0</v>
      </c>
      <c r="G835" s="3">
        <f>VLOOKUP($B835,'TIDAL FLATS &amp; ROCKY INTERTIDAL'!$B$127:$I$235,G$1,FALSE)</f>
        <v>0</v>
      </c>
      <c r="H835" s="3">
        <f>VLOOKUP($B835,'TIDAL FLATS &amp; ROCKY INTERTIDAL'!$B$127:$I$235,H$1,FALSE)</f>
        <v>0</v>
      </c>
      <c r="I835" s="3">
        <f>VLOOKUP($B835,'TIDAL FLATS &amp; ROCKY INTERTIDAL'!$B$127:$I$235,I$1,FALSE)</f>
        <v>0</v>
      </c>
      <c r="J835" s="3">
        <f>VLOOKUP($B835,'TIDAL FLATS &amp; ROCKY INTERTIDAL'!$B$127:$I$235,J$1,FALSE)</f>
        <v>0</v>
      </c>
      <c r="K835" s="3">
        <f>VLOOKUP($B835,'TIDAL FLATS &amp; ROCKY INTERTIDAL'!$B$127:$I$235,K$1,FALSE)</f>
        <v>0</v>
      </c>
      <c r="L835" s="3" t="str">
        <f>VLOOKUP($B835,'TIDAL FLATS &amp; ROCKY INTERTIDAL'!$B$127:$I$235,L$1,FALSE)</f>
        <v/>
      </c>
    </row>
    <row r="836" spans="1:12" ht="15.75" customHeight="1">
      <c r="A836">
        <f t="shared" si="25"/>
        <v>84</v>
      </c>
      <c r="B836" t="str">
        <f>VLOOKUP(A836,ACTIVITIES!$B$2:$C$110,2,FALSE)</f>
        <v>ACTIVITY CATEGORY 9 84</v>
      </c>
      <c r="C836" s="1">
        <v>4</v>
      </c>
      <c r="D836" s="1" t="str">
        <f>VLOOKUP(C836,HABITATS!$F$2:$G$13,2,FALSE)</f>
        <v>Marshes</v>
      </c>
      <c r="E836" s="1" t="str">
        <f t="shared" si="24"/>
        <v>MarshesACTIVITY CATEGORY 9 84</v>
      </c>
      <c r="F836" s="3">
        <f>VLOOKUP($B836,MARSHES!$B$127:$I$235,F$1,FALSE)</f>
        <v>0</v>
      </c>
      <c r="G836" s="3">
        <f>VLOOKUP($B836,MARSHES!$B$127:$I$235,G$1,FALSE)</f>
        <v>0</v>
      </c>
      <c r="H836" s="3">
        <f>VLOOKUP($B836,MARSHES!$B$127:$I$235,H$1,FALSE)</f>
        <v>0</v>
      </c>
      <c r="I836" s="3">
        <f>VLOOKUP($B836,MARSHES!$B$127:$I$235,I$1,FALSE)</f>
        <v>0</v>
      </c>
      <c r="J836" s="3">
        <f>VLOOKUP($B836,MARSHES!$B$127:$I$235,J$1,FALSE)</f>
        <v>0</v>
      </c>
      <c r="K836" s="3">
        <f>VLOOKUP($B836,MARSHES!$B$127:$I$235,K$1,FALSE)</f>
        <v>0</v>
      </c>
      <c r="L836" s="3" t="str">
        <f>VLOOKUP($B836,MARSHES!$B$127:$I$235,L$1,FALSE)</f>
        <v/>
      </c>
    </row>
    <row r="837" spans="1:12" ht="15.75" customHeight="1">
      <c r="A837">
        <f t="shared" si="25"/>
        <v>84</v>
      </c>
      <c r="B837" t="str">
        <f>VLOOKUP(A837,ACTIVITIES!$B$2:$C$110,2,FALSE)</f>
        <v>ACTIVITY CATEGORY 9 84</v>
      </c>
      <c r="C837" s="1">
        <v>5</v>
      </c>
      <c r="D837" s="1" t="str">
        <f>VLOOKUP(C837,HABITATS!$F$2:$G$13,2,FALSE)</f>
        <v>Submersed Habitats</v>
      </c>
      <c r="E837" s="1" t="str">
        <f t="shared" si="24"/>
        <v>Submersed HabitatsACTIVITY CATEGORY 9 84</v>
      </c>
      <c r="F837" s="3">
        <f>VLOOKUP($B837,'SUBMERSED HABITATS'!$B$127:$I$235,F$1,FALSE)</f>
        <v>0</v>
      </c>
      <c r="G837" s="3">
        <f>VLOOKUP($B837,'SUBMERSED HABITATS'!$B$127:$I$235,G$1,FALSE)</f>
        <v>0</v>
      </c>
      <c r="H837" s="3">
        <f>VLOOKUP($B837,'SUBMERSED HABITATS'!$B$127:$I$235,H$1,FALSE)</f>
        <v>0</v>
      </c>
      <c r="I837" s="3">
        <f>VLOOKUP($B837,'SUBMERSED HABITATS'!$B$127:$I$235,I$1,FALSE)</f>
        <v>0</v>
      </c>
      <c r="J837" s="3">
        <f>VLOOKUP($B837,'SUBMERSED HABITATS'!$B$127:$I$235,J$1,FALSE)</f>
        <v>0</v>
      </c>
      <c r="K837" s="3">
        <f>VLOOKUP($B837,'SUBMERSED HABITATS'!$B$127:$I$235,K$1,FALSE)</f>
        <v>0</v>
      </c>
      <c r="L837" s="3" t="str">
        <f>VLOOKUP($B837,'SUBMERSED HABITATS'!$B$127:$I$235,L$1,FALSE)</f>
        <v/>
      </c>
    </row>
    <row r="838" spans="1:12" ht="15.75" customHeight="1">
      <c r="A838">
        <f t="shared" si="25"/>
        <v>84</v>
      </c>
      <c r="B838" t="str">
        <f>VLOOKUP(A838,ACTIVITIES!$B$2:$C$110,2,FALSE)</f>
        <v>ACTIVITY CATEGORY 9 84</v>
      </c>
      <c r="C838" s="1">
        <v>6</v>
      </c>
      <c r="D838" s="1" t="str">
        <f>VLOOKUP(C838,HABITATS!$F$2:$G$13,2,FALSE)</f>
        <v>HABITATS COMPLEX 6</v>
      </c>
      <c r="E838" s="1" t="str">
        <f t="shared" si="24"/>
        <v>HABITATS COMPLEX 6ACTIVITY CATEGORY 9 84</v>
      </c>
      <c r="F838" s="3">
        <f>VLOOKUP($B838,'HABITATS COMPLEX 6'!$B$127:$I$235,F$1,FALSE)</f>
        <v>0</v>
      </c>
      <c r="G838" s="3">
        <f>VLOOKUP($B838,'HABITATS COMPLEX 6'!$B$127:$I$235,G$1,FALSE)</f>
        <v>0</v>
      </c>
      <c r="H838" s="3">
        <f>VLOOKUP($B838,'HABITATS COMPLEX 6'!$B$127:$I$235,H$1,FALSE)</f>
        <v>0</v>
      </c>
      <c r="I838" s="3">
        <f>VLOOKUP($B838,'HABITATS COMPLEX 6'!$B$127:$I$235,I$1,FALSE)</f>
        <v>0</v>
      </c>
      <c r="J838" s="3">
        <f>VLOOKUP($B838,'HABITATS COMPLEX 6'!$B$127:$I$235,J$1,FALSE)</f>
        <v>0</v>
      </c>
      <c r="K838" s="3">
        <f>VLOOKUP($B838,'HABITATS COMPLEX 6'!$B$127:$I$235,K$1,FALSE)</f>
        <v>0</v>
      </c>
      <c r="L838" s="3" t="str">
        <f>VLOOKUP($B838,'HABITATS COMPLEX 6'!$B$127:$I$235,L$1,FALSE)</f>
        <v/>
      </c>
    </row>
    <row r="839" spans="1:12" ht="15.75" customHeight="1">
      <c r="A839">
        <f t="shared" si="25"/>
        <v>84</v>
      </c>
      <c r="B839" t="str">
        <f>VLOOKUP(A839,ACTIVITIES!$B$2:$C$110,2,FALSE)</f>
        <v>ACTIVITY CATEGORY 9 84</v>
      </c>
      <c r="C839" s="1">
        <v>7</v>
      </c>
      <c r="D839" s="1" t="str">
        <f>VLOOKUP(C839,HABITATS!$F$2:$G$13,2,FALSE)</f>
        <v>HABITATS COMPLEX 7</v>
      </c>
      <c r="E839" s="1" t="str">
        <f t="shared" si="24"/>
        <v>HABITATS COMPLEX 7ACTIVITY CATEGORY 9 84</v>
      </c>
      <c r="F839" s="3">
        <f>VLOOKUP($B839,'HABITATS COMPLEX 7'!$B$127:$I$235,F$1,FALSE)</f>
        <v>0</v>
      </c>
      <c r="G839" s="3">
        <f>VLOOKUP($B839,'HABITATS COMPLEX 7'!$B$127:$I$235,G$1,FALSE)</f>
        <v>0</v>
      </c>
      <c r="H839" s="3">
        <f>VLOOKUP($B839,'HABITATS COMPLEX 7'!$B$127:$I$235,H$1,FALSE)</f>
        <v>0</v>
      </c>
      <c r="I839" s="3">
        <f>VLOOKUP($B839,'HABITATS COMPLEX 7'!$B$127:$I$235,I$1,FALSE)</f>
        <v>0</v>
      </c>
      <c r="J839" s="3">
        <f>VLOOKUP($B839,'HABITATS COMPLEX 7'!$B$127:$I$235,J$1,FALSE)</f>
        <v>0</v>
      </c>
      <c r="K839" s="3">
        <f>VLOOKUP($B839,'HABITATS COMPLEX 7'!$B$127:$I$235,K$1,FALSE)</f>
        <v>0</v>
      </c>
      <c r="L839" s="3" t="str">
        <f>VLOOKUP($B839,'HABITATS COMPLEX 7'!$B$127:$I$235,L$1,FALSE)</f>
        <v/>
      </c>
    </row>
    <row r="840" spans="1:12" ht="15.75" customHeight="1">
      <c r="A840">
        <f t="shared" si="25"/>
        <v>84</v>
      </c>
      <c r="B840" t="str">
        <f>VLOOKUP(A840,ACTIVITIES!$B$2:$C$110,2,FALSE)</f>
        <v>ACTIVITY CATEGORY 9 84</v>
      </c>
      <c r="C840" s="1">
        <v>8</v>
      </c>
      <c r="D840" s="1" t="str">
        <f>VLOOKUP(C840,HABITATS!$F$2:$G$13,2,FALSE)</f>
        <v>HABITATS COMPLEX 8</v>
      </c>
      <c r="E840" s="1" t="str">
        <f t="shared" si="24"/>
        <v>HABITATS COMPLEX 8ACTIVITY CATEGORY 9 84</v>
      </c>
      <c r="F840" s="3">
        <f>VLOOKUP($B840,'HABITATS COMPLEX 8'!$B$127:$I$235,F$1,FALSE)</f>
        <v>0</v>
      </c>
      <c r="G840" s="3">
        <f>VLOOKUP($B840,'HABITATS COMPLEX 8'!$B$127:$I$235,G$1,FALSE)</f>
        <v>0</v>
      </c>
      <c r="H840" s="3">
        <f>VLOOKUP($B840,'HABITATS COMPLEX 8'!$B$127:$I$235,H$1,FALSE)</f>
        <v>0</v>
      </c>
      <c r="I840" s="3">
        <f>VLOOKUP($B840,'HABITATS COMPLEX 8'!$B$127:$I$235,I$1,FALSE)</f>
        <v>0</v>
      </c>
      <c r="J840" s="3">
        <f>VLOOKUP($B840,'HABITATS COMPLEX 8'!$B$127:$I$235,J$1,FALSE)</f>
        <v>0</v>
      </c>
      <c r="K840" s="3">
        <f>VLOOKUP($B840,'HABITATS COMPLEX 8'!$B$127:$I$235,K$1,FALSE)</f>
        <v>0</v>
      </c>
      <c r="L840" s="3" t="str">
        <f>VLOOKUP($B840,'HABITATS COMPLEX 8'!$B$127:$I$235,L$1,FALSE)</f>
        <v/>
      </c>
    </row>
    <row r="841" spans="1:12" ht="15.75" customHeight="1">
      <c r="A841">
        <f t="shared" si="25"/>
        <v>84</v>
      </c>
      <c r="B841" t="str">
        <f>VLOOKUP(A841,ACTIVITIES!$B$2:$C$110,2,FALSE)</f>
        <v>ACTIVITY CATEGORY 9 84</v>
      </c>
      <c r="C841" s="1">
        <v>9</v>
      </c>
      <c r="D841" s="1" t="str">
        <f>VLOOKUP(C841,HABITATS!$F$2:$G$13,2,FALSE)</f>
        <v>HABITATS COMPLEX 9</v>
      </c>
      <c r="E841" s="1" t="str">
        <f t="shared" si="24"/>
        <v>HABITATS COMPLEX 9ACTIVITY CATEGORY 9 84</v>
      </c>
      <c r="F841" s="3">
        <f>VLOOKUP($B841,'HABITATS COMPLEX 9'!$B$127:$I$235,F$1,FALSE)</f>
        <v>0</v>
      </c>
      <c r="G841" s="3">
        <f>VLOOKUP($B841,'HABITATS COMPLEX 9'!$B$127:$I$235,G$1,FALSE)</f>
        <v>0</v>
      </c>
      <c r="H841" s="3">
        <f>VLOOKUP($B841,'HABITATS COMPLEX 9'!$B$127:$I$235,H$1,FALSE)</f>
        <v>0</v>
      </c>
      <c r="I841" s="3">
        <f>VLOOKUP($B841,'HABITATS COMPLEX 9'!$B$127:$I$235,I$1,FALSE)</f>
        <v>0</v>
      </c>
      <c r="J841" s="3">
        <f>VLOOKUP($B841,'HABITATS COMPLEX 9'!$B$127:$I$235,J$1,FALSE)</f>
        <v>0</v>
      </c>
      <c r="K841" s="3">
        <f>VLOOKUP($B841,'HABITATS COMPLEX 9'!$B$127:$I$235,K$1,FALSE)</f>
        <v>0</v>
      </c>
      <c r="L841" s="3" t="str">
        <f>VLOOKUP($B841,'HABITATS COMPLEX 9'!$B$127:$I$235,L$1,FALSE)</f>
        <v/>
      </c>
    </row>
    <row r="842" spans="1:12" ht="15.75" customHeight="1">
      <c r="A842">
        <f t="shared" si="25"/>
        <v>84</v>
      </c>
      <c r="B842" t="str">
        <f>VLOOKUP(A842,ACTIVITIES!$B$2:$C$110,2,FALSE)</f>
        <v>ACTIVITY CATEGORY 9 84</v>
      </c>
      <c r="C842" s="1">
        <v>10</v>
      </c>
      <c r="D842" s="1" t="str">
        <f>VLOOKUP(C842,HABITATS!$F$2:$G$13,2,FALSE)</f>
        <v>HABITATS COMPLEX 10</v>
      </c>
      <c r="E842" s="1" t="str">
        <f t="shared" si="24"/>
        <v>HABITATS COMPLEX 10ACTIVITY CATEGORY 9 84</v>
      </c>
      <c r="F842" s="3">
        <f>VLOOKUP($B842,'HABITATS COMPLEX 10'!$B$127:$I$235,F$1,FALSE)</f>
        <v>0</v>
      </c>
      <c r="G842" s="3">
        <f>VLOOKUP($B842,'HABITATS COMPLEX 10'!$B$127:$I$235,G$1,FALSE)</f>
        <v>0</v>
      </c>
      <c r="H842" s="3">
        <f>VLOOKUP($B842,'HABITATS COMPLEX 10'!$B$127:$I$235,H$1,FALSE)</f>
        <v>0</v>
      </c>
      <c r="I842" s="3">
        <f>VLOOKUP($B842,'HABITATS COMPLEX 10'!$B$127:$I$235,I$1,FALSE)</f>
        <v>0</v>
      </c>
      <c r="J842" s="3">
        <f>VLOOKUP($B842,'HABITATS COMPLEX 10'!$B$127:$I$235,J$1,FALSE)</f>
        <v>0</v>
      </c>
      <c r="K842" s="3">
        <f>VLOOKUP($B842,'HABITATS COMPLEX 10'!$B$127:$I$235,K$1,FALSE)</f>
        <v>0</v>
      </c>
      <c r="L842" s="3" t="str">
        <f>VLOOKUP($B842,'HABITATS COMPLEX 10'!$B$127:$I$235,L$1,FALSE)</f>
        <v/>
      </c>
    </row>
    <row r="843" spans="1:12" ht="15.75" customHeight="1">
      <c r="A843">
        <f t="shared" si="25"/>
        <v>85</v>
      </c>
      <c r="B843" t="str">
        <f>VLOOKUP(A843,ACTIVITIES!$B$2:$C$110,2,FALSE)</f>
        <v>ACTIVITY CATEGORY 9 85</v>
      </c>
      <c r="C843" s="1">
        <v>1</v>
      </c>
      <c r="D843" s="1" t="str">
        <f>VLOOKUP(C843,HABITATS!$F$2:$G$13,2,FALSE)</f>
        <v>Coastal Uplands</v>
      </c>
      <c r="E843" s="1" t="str">
        <f t="shared" si="24"/>
        <v>Coastal UplandsACTIVITY CATEGORY 9 85</v>
      </c>
      <c r="F843" s="3">
        <f>VLOOKUP($B843,'COASTAL UPLANDS'!$B$127:$I$235,F$1,FALSE)</f>
        <v>0</v>
      </c>
      <c r="G843" s="3">
        <f>VLOOKUP($B843,'COASTAL UPLANDS'!$B$127:$I$235,G$1,FALSE)</f>
        <v>0</v>
      </c>
      <c r="H843" s="3">
        <f>VLOOKUP($B843,'COASTAL UPLANDS'!$B$127:$I$235,H$1,FALSE)</f>
        <v>0</v>
      </c>
      <c r="I843" s="3">
        <f>VLOOKUP($B843,'COASTAL UPLANDS'!$B$127:$I$235,I$1,FALSE)</f>
        <v>0</v>
      </c>
      <c r="J843" s="3">
        <f>VLOOKUP($B843,'COASTAL UPLANDS'!$B$127:$I$235,J$1,FALSE)</f>
        <v>0</v>
      </c>
      <c r="K843" s="3">
        <f>VLOOKUP($B843,'COASTAL UPLANDS'!$B$127:$I$235,K$1,FALSE)</f>
        <v>0</v>
      </c>
      <c r="L843" s="3" t="str">
        <f>VLOOKUP($B843,'COASTAL UPLANDS'!$B$127:$I$235,L$1,FALSE)</f>
        <v/>
      </c>
    </row>
    <row r="844" spans="1:12" ht="15.75" customHeight="1">
      <c r="A844">
        <f t="shared" si="25"/>
        <v>85</v>
      </c>
      <c r="B844" t="str">
        <f>VLOOKUP(A844,ACTIVITIES!$B$2:$C$110,2,FALSE)</f>
        <v>ACTIVITY CATEGORY 9 85</v>
      </c>
      <c r="C844" s="1">
        <v>2</v>
      </c>
      <c r="D844" s="1" t="str">
        <f>VLOOKUP(C844,HABITATS!$F$2:$G$13,2,FALSE)</f>
        <v>Beaches &amp; Dunes</v>
      </c>
      <c r="E844" s="1" t="str">
        <f t="shared" si="24"/>
        <v>Beaches &amp; DunesACTIVITY CATEGORY 9 85</v>
      </c>
      <c r="F844" s="3">
        <f>VLOOKUP($B844,'BEACHES &amp; DUNES'!$B$127:$I$235,F$1,FALSE)</f>
        <v>0</v>
      </c>
      <c r="G844" s="3">
        <f>VLOOKUP($B844,'BEACHES &amp; DUNES'!$B$127:$I$235,G$1,FALSE)</f>
        <v>0</v>
      </c>
      <c r="H844" s="3">
        <f>VLOOKUP($B844,'BEACHES &amp; DUNES'!$B$127:$I$235,H$1,FALSE)</f>
        <v>0</v>
      </c>
      <c r="I844" s="3">
        <f>VLOOKUP($B844,'BEACHES &amp; DUNES'!$B$127:$I$235,I$1,FALSE)</f>
        <v>0</v>
      </c>
      <c r="J844" s="3">
        <f>VLOOKUP($B844,'BEACHES &amp; DUNES'!$B$127:$I$235,J$1,FALSE)</f>
        <v>0</v>
      </c>
      <c r="K844" s="3">
        <f>VLOOKUP($B844,'BEACHES &amp; DUNES'!$B$127:$I$235,K$1,FALSE)</f>
        <v>0</v>
      </c>
      <c r="L844" s="3" t="str">
        <f>VLOOKUP($B844,'BEACHES &amp; DUNES'!$B$127:$I$235,L$1,FALSE)</f>
        <v/>
      </c>
    </row>
    <row r="845" spans="1:12" ht="15.75" customHeight="1">
      <c r="A845">
        <f t="shared" si="25"/>
        <v>85</v>
      </c>
      <c r="B845" t="str">
        <f>VLOOKUP(A845,ACTIVITIES!$B$2:$C$110,2,FALSE)</f>
        <v>ACTIVITY CATEGORY 9 85</v>
      </c>
      <c r="C845" s="1">
        <v>3</v>
      </c>
      <c r="D845" s="1" t="str">
        <f>VLOOKUP(C845,HABITATS!$F$2:$G$13,2,FALSE)</f>
        <v>Tidal flats &amp; Rocky Intertidal</v>
      </c>
      <c r="E845" s="1" t="str">
        <f t="shared" si="24"/>
        <v>Tidal flats &amp; Rocky IntertidalACTIVITY CATEGORY 9 85</v>
      </c>
      <c r="F845" s="3">
        <f>VLOOKUP($B845,'TIDAL FLATS &amp; ROCKY INTERTIDAL'!$B$127:$I$235,F$1,FALSE)</f>
        <v>0</v>
      </c>
      <c r="G845" s="3">
        <f>VLOOKUP($B845,'TIDAL FLATS &amp; ROCKY INTERTIDAL'!$B$127:$I$235,G$1,FALSE)</f>
        <v>0</v>
      </c>
      <c r="H845" s="3">
        <f>VLOOKUP($B845,'TIDAL FLATS &amp; ROCKY INTERTIDAL'!$B$127:$I$235,H$1,FALSE)</f>
        <v>0</v>
      </c>
      <c r="I845" s="3">
        <f>VLOOKUP($B845,'TIDAL FLATS &amp; ROCKY INTERTIDAL'!$B$127:$I$235,I$1,FALSE)</f>
        <v>0</v>
      </c>
      <c r="J845" s="3">
        <f>VLOOKUP($B845,'TIDAL FLATS &amp; ROCKY INTERTIDAL'!$B$127:$I$235,J$1,FALSE)</f>
        <v>0</v>
      </c>
      <c r="K845" s="3">
        <f>VLOOKUP($B845,'TIDAL FLATS &amp; ROCKY INTERTIDAL'!$B$127:$I$235,K$1,FALSE)</f>
        <v>0</v>
      </c>
      <c r="L845" s="3" t="str">
        <f>VLOOKUP($B845,'TIDAL FLATS &amp; ROCKY INTERTIDAL'!$B$127:$I$235,L$1,FALSE)</f>
        <v/>
      </c>
    </row>
    <row r="846" spans="1:12" ht="15.75" customHeight="1">
      <c r="A846">
        <f t="shared" si="25"/>
        <v>85</v>
      </c>
      <c r="B846" t="str">
        <f>VLOOKUP(A846,ACTIVITIES!$B$2:$C$110,2,FALSE)</f>
        <v>ACTIVITY CATEGORY 9 85</v>
      </c>
      <c r="C846" s="1">
        <v>4</v>
      </c>
      <c r="D846" s="1" t="str">
        <f>VLOOKUP(C846,HABITATS!$F$2:$G$13,2,FALSE)</f>
        <v>Marshes</v>
      </c>
      <c r="E846" s="1" t="str">
        <f t="shared" si="24"/>
        <v>MarshesACTIVITY CATEGORY 9 85</v>
      </c>
      <c r="F846" s="3">
        <f>VLOOKUP($B846,MARSHES!$B$127:$I$235,F$1,FALSE)</f>
        <v>0</v>
      </c>
      <c r="G846" s="3">
        <f>VLOOKUP($B846,MARSHES!$B$127:$I$235,G$1,FALSE)</f>
        <v>0</v>
      </c>
      <c r="H846" s="3">
        <f>VLOOKUP($B846,MARSHES!$B$127:$I$235,H$1,FALSE)</f>
        <v>0</v>
      </c>
      <c r="I846" s="3">
        <f>VLOOKUP($B846,MARSHES!$B$127:$I$235,I$1,FALSE)</f>
        <v>0</v>
      </c>
      <c r="J846" s="3">
        <f>VLOOKUP($B846,MARSHES!$B$127:$I$235,J$1,FALSE)</f>
        <v>0</v>
      </c>
      <c r="K846" s="3">
        <f>VLOOKUP($B846,MARSHES!$B$127:$I$235,K$1,FALSE)</f>
        <v>0</v>
      </c>
      <c r="L846" s="3" t="str">
        <f>VLOOKUP($B846,MARSHES!$B$127:$I$235,L$1,FALSE)</f>
        <v/>
      </c>
    </row>
    <row r="847" spans="1:12" ht="15.75" customHeight="1">
      <c r="A847">
        <f t="shared" si="25"/>
        <v>85</v>
      </c>
      <c r="B847" t="str">
        <f>VLOOKUP(A847,ACTIVITIES!$B$2:$C$110,2,FALSE)</f>
        <v>ACTIVITY CATEGORY 9 85</v>
      </c>
      <c r="C847" s="1">
        <v>5</v>
      </c>
      <c r="D847" s="1" t="str">
        <f>VLOOKUP(C847,HABITATS!$F$2:$G$13,2,FALSE)</f>
        <v>Submersed Habitats</v>
      </c>
      <c r="E847" s="1" t="str">
        <f t="shared" si="24"/>
        <v>Submersed HabitatsACTIVITY CATEGORY 9 85</v>
      </c>
      <c r="F847" s="3">
        <f>VLOOKUP($B847,'SUBMERSED HABITATS'!$B$127:$I$235,F$1,FALSE)</f>
        <v>0</v>
      </c>
      <c r="G847" s="3">
        <f>VLOOKUP($B847,'SUBMERSED HABITATS'!$B$127:$I$235,G$1,FALSE)</f>
        <v>0</v>
      </c>
      <c r="H847" s="3">
        <f>VLOOKUP($B847,'SUBMERSED HABITATS'!$B$127:$I$235,H$1,FALSE)</f>
        <v>0</v>
      </c>
      <c r="I847" s="3">
        <f>VLOOKUP($B847,'SUBMERSED HABITATS'!$B$127:$I$235,I$1,FALSE)</f>
        <v>0</v>
      </c>
      <c r="J847" s="3">
        <f>VLOOKUP($B847,'SUBMERSED HABITATS'!$B$127:$I$235,J$1,FALSE)</f>
        <v>0</v>
      </c>
      <c r="K847" s="3">
        <f>VLOOKUP($B847,'SUBMERSED HABITATS'!$B$127:$I$235,K$1,FALSE)</f>
        <v>0</v>
      </c>
      <c r="L847" s="3" t="str">
        <f>VLOOKUP($B847,'SUBMERSED HABITATS'!$B$127:$I$235,L$1,FALSE)</f>
        <v/>
      </c>
    </row>
    <row r="848" spans="1:12" ht="15.75" customHeight="1">
      <c r="A848">
        <f t="shared" si="25"/>
        <v>85</v>
      </c>
      <c r="B848" t="str">
        <f>VLOOKUP(A848,ACTIVITIES!$B$2:$C$110,2,FALSE)</f>
        <v>ACTIVITY CATEGORY 9 85</v>
      </c>
      <c r="C848" s="1">
        <v>6</v>
      </c>
      <c r="D848" s="1" t="str">
        <f>VLOOKUP(C848,HABITATS!$F$2:$G$13,2,FALSE)</f>
        <v>HABITATS COMPLEX 6</v>
      </c>
      <c r="E848" s="1" t="str">
        <f t="shared" si="24"/>
        <v>HABITATS COMPLEX 6ACTIVITY CATEGORY 9 85</v>
      </c>
      <c r="F848" s="3">
        <f>VLOOKUP($B848,'HABITATS COMPLEX 6'!$B$127:$I$235,F$1,FALSE)</f>
        <v>0</v>
      </c>
      <c r="G848" s="3">
        <f>VLOOKUP($B848,'HABITATS COMPLEX 6'!$B$127:$I$235,G$1,FALSE)</f>
        <v>0</v>
      </c>
      <c r="H848" s="3">
        <f>VLOOKUP($B848,'HABITATS COMPLEX 6'!$B$127:$I$235,H$1,FALSE)</f>
        <v>0</v>
      </c>
      <c r="I848" s="3">
        <f>VLOOKUP($B848,'HABITATS COMPLEX 6'!$B$127:$I$235,I$1,FALSE)</f>
        <v>0</v>
      </c>
      <c r="J848" s="3">
        <f>VLOOKUP($B848,'HABITATS COMPLEX 6'!$B$127:$I$235,J$1,FALSE)</f>
        <v>0</v>
      </c>
      <c r="K848" s="3">
        <f>VLOOKUP($B848,'HABITATS COMPLEX 6'!$B$127:$I$235,K$1,FALSE)</f>
        <v>0</v>
      </c>
      <c r="L848" s="3" t="str">
        <f>VLOOKUP($B848,'HABITATS COMPLEX 6'!$B$127:$I$235,L$1,FALSE)</f>
        <v/>
      </c>
    </row>
    <row r="849" spans="1:12" ht="15.75" customHeight="1">
      <c r="A849">
        <f t="shared" si="25"/>
        <v>85</v>
      </c>
      <c r="B849" t="str">
        <f>VLOOKUP(A849,ACTIVITIES!$B$2:$C$110,2,FALSE)</f>
        <v>ACTIVITY CATEGORY 9 85</v>
      </c>
      <c r="C849" s="1">
        <v>7</v>
      </c>
      <c r="D849" s="1" t="str">
        <f>VLOOKUP(C849,HABITATS!$F$2:$G$13,2,FALSE)</f>
        <v>HABITATS COMPLEX 7</v>
      </c>
      <c r="E849" s="1" t="str">
        <f t="shared" si="24"/>
        <v>HABITATS COMPLEX 7ACTIVITY CATEGORY 9 85</v>
      </c>
      <c r="F849" s="3">
        <f>VLOOKUP($B849,'HABITATS COMPLEX 7'!$B$127:$I$235,F$1,FALSE)</f>
        <v>0</v>
      </c>
      <c r="G849" s="3">
        <f>VLOOKUP($B849,'HABITATS COMPLEX 7'!$B$127:$I$235,G$1,FALSE)</f>
        <v>0</v>
      </c>
      <c r="H849" s="3">
        <f>VLOOKUP($B849,'HABITATS COMPLEX 7'!$B$127:$I$235,H$1,FALSE)</f>
        <v>0</v>
      </c>
      <c r="I849" s="3">
        <f>VLOOKUP($B849,'HABITATS COMPLEX 7'!$B$127:$I$235,I$1,FALSE)</f>
        <v>0</v>
      </c>
      <c r="J849" s="3">
        <f>VLOOKUP($B849,'HABITATS COMPLEX 7'!$B$127:$I$235,J$1,FALSE)</f>
        <v>0</v>
      </c>
      <c r="K849" s="3">
        <f>VLOOKUP($B849,'HABITATS COMPLEX 7'!$B$127:$I$235,K$1,FALSE)</f>
        <v>0</v>
      </c>
      <c r="L849" s="3" t="str">
        <f>VLOOKUP($B849,'HABITATS COMPLEX 7'!$B$127:$I$235,L$1,FALSE)</f>
        <v/>
      </c>
    </row>
    <row r="850" spans="1:12" ht="15.75" customHeight="1">
      <c r="A850">
        <f t="shared" si="25"/>
        <v>85</v>
      </c>
      <c r="B850" t="str">
        <f>VLOOKUP(A850,ACTIVITIES!$B$2:$C$110,2,FALSE)</f>
        <v>ACTIVITY CATEGORY 9 85</v>
      </c>
      <c r="C850" s="1">
        <v>8</v>
      </c>
      <c r="D850" s="1" t="str">
        <f>VLOOKUP(C850,HABITATS!$F$2:$G$13,2,FALSE)</f>
        <v>HABITATS COMPLEX 8</v>
      </c>
      <c r="E850" s="1" t="str">
        <f t="shared" si="24"/>
        <v>HABITATS COMPLEX 8ACTIVITY CATEGORY 9 85</v>
      </c>
      <c r="F850" s="3">
        <f>VLOOKUP($B850,'HABITATS COMPLEX 8'!$B$127:$I$235,F$1,FALSE)</f>
        <v>0</v>
      </c>
      <c r="G850" s="3">
        <f>VLOOKUP($B850,'HABITATS COMPLEX 8'!$B$127:$I$235,G$1,FALSE)</f>
        <v>0</v>
      </c>
      <c r="H850" s="3">
        <f>VLOOKUP($B850,'HABITATS COMPLEX 8'!$B$127:$I$235,H$1,FALSE)</f>
        <v>0</v>
      </c>
      <c r="I850" s="3">
        <f>VLOOKUP($B850,'HABITATS COMPLEX 8'!$B$127:$I$235,I$1,FALSE)</f>
        <v>0</v>
      </c>
      <c r="J850" s="3">
        <f>VLOOKUP($B850,'HABITATS COMPLEX 8'!$B$127:$I$235,J$1,FALSE)</f>
        <v>0</v>
      </c>
      <c r="K850" s="3">
        <f>VLOOKUP($B850,'HABITATS COMPLEX 8'!$B$127:$I$235,K$1,FALSE)</f>
        <v>0</v>
      </c>
      <c r="L850" s="3" t="str">
        <f>VLOOKUP($B850,'HABITATS COMPLEX 8'!$B$127:$I$235,L$1,FALSE)</f>
        <v/>
      </c>
    </row>
    <row r="851" spans="1:12" ht="15.75" customHeight="1">
      <c r="A851">
        <f t="shared" si="25"/>
        <v>85</v>
      </c>
      <c r="B851" t="str">
        <f>VLOOKUP(A851,ACTIVITIES!$B$2:$C$110,2,FALSE)</f>
        <v>ACTIVITY CATEGORY 9 85</v>
      </c>
      <c r="C851" s="1">
        <v>9</v>
      </c>
      <c r="D851" s="1" t="str">
        <f>VLOOKUP(C851,HABITATS!$F$2:$G$13,2,FALSE)</f>
        <v>HABITATS COMPLEX 9</v>
      </c>
      <c r="E851" s="1" t="str">
        <f t="shared" si="24"/>
        <v>HABITATS COMPLEX 9ACTIVITY CATEGORY 9 85</v>
      </c>
      <c r="F851" s="3">
        <f>VLOOKUP($B851,'HABITATS COMPLEX 9'!$B$127:$I$235,F$1,FALSE)</f>
        <v>0</v>
      </c>
      <c r="G851" s="3">
        <f>VLOOKUP($B851,'HABITATS COMPLEX 9'!$B$127:$I$235,G$1,FALSE)</f>
        <v>0</v>
      </c>
      <c r="H851" s="3">
        <f>VLOOKUP($B851,'HABITATS COMPLEX 9'!$B$127:$I$235,H$1,FALSE)</f>
        <v>0</v>
      </c>
      <c r="I851" s="3">
        <f>VLOOKUP($B851,'HABITATS COMPLEX 9'!$B$127:$I$235,I$1,FALSE)</f>
        <v>0</v>
      </c>
      <c r="J851" s="3">
        <f>VLOOKUP($B851,'HABITATS COMPLEX 9'!$B$127:$I$235,J$1,FALSE)</f>
        <v>0</v>
      </c>
      <c r="K851" s="3">
        <f>VLOOKUP($B851,'HABITATS COMPLEX 9'!$B$127:$I$235,K$1,FALSE)</f>
        <v>0</v>
      </c>
      <c r="L851" s="3" t="str">
        <f>VLOOKUP($B851,'HABITATS COMPLEX 9'!$B$127:$I$235,L$1,FALSE)</f>
        <v/>
      </c>
    </row>
    <row r="852" spans="1:12" ht="15.75" customHeight="1">
      <c r="A852">
        <f t="shared" si="25"/>
        <v>85</v>
      </c>
      <c r="B852" t="str">
        <f>VLOOKUP(A852,ACTIVITIES!$B$2:$C$110,2,FALSE)</f>
        <v>ACTIVITY CATEGORY 9 85</v>
      </c>
      <c r="C852" s="1">
        <v>10</v>
      </c>
      <c r="D852" s="1" t="str">
        <f>VLOOKUP(C852,HABITATS!$F$2:$G$13,2,FALSE)</f>
        <v>HABITATS COMPLEX 10</v>
      </c>
      <c r="E852" s="1" t="str">
        <f t="shared" si="24"/>
        <v>HABITATS COMPLEX 10ACTIVITY CATEGORY 9 85</v>
      </c>
      <c r="F852" s="3">
        <f>VLOOKUP($B852,'HABITATS COMPLEX 10'!$B$127:$I$235,F$1,FALSE)</f>
        <v>0</v>
      </c>
      <c r="G852" s="3">
        <f>VLOOKUP($B852,'HABITATS COMPLEX 10'!$B$127:$I$235,G$1,FALSE)</f>
        <v>0</v>
      </c>
      <c r="H852" s="3">
        <f>VLOOKUP($B852,'HABITATS COMPLEX 10'!$B$127:$I$235,H$1,FALSE)</f>
        <v>0</v>
      </c>
      <c r="I852" s="3">
        <f>VLOOKUP($B852,'HABITATS COMPLEX 10'!$B$127:$I$235,I$1,FALSE)</f>
        <v>0</v>
      </c>
      <c r="J852" s="3">
        <f>VLOOKUP($B852,'HABITATS COMPLEX 10'!$B$127:$I$235,J$1,FALSE)</f>
        <v>0</v>
      </c>
      <c r="K852" s="3">
        <f>VLOOKUP($B852,'HABITATS COMPLEX 10'!$B$127:$I$235,K$1,FALSE)</f>
        <v>0</v>
      </c>
      <c r="L852" s="3" t="str">
        <f>VLOOKUP($B852,'HABITATS COMPLEX 10'!$B$127:$I$235,L$1,FALSE)</f>
        <v/>
      </c>
    </row>
    <row r="853" spans="1:12" ht="15.75" customHeight="1">
      <c r="A853">
        <f t="shared" si="25"/>
        <v>86</v>
      </c>
      <c r="B853" t="str">
        <f>VLOOKUP(A853,ACTIVITIES!$B$2:$C$110,2,FALSE)</f>
        <v>ACTIVITY CATEGORY 9 86</v>
      </c>
      <c r="C853" s="1">
        <v>1</v>
      </c>
      <c r="D853" s="1" t="str">
        <f>VLOOKUP(C853,HABITATS!$F$2:$G$13,2,FALSE)</f>
        <v>Coastal Uplands</v>
      </c>
      <c r="E853" s="1" t="str">
        <f t="shared" si="24"/>
        <v>Coastal UplandsACTIVITY CATEGORY 9 86</v>
      </c>
      <c r="F853" s="3">
        <f>VLOOKUP($B853,'COASTAL UPLANDS'!$B$127:$I$235,F$1,FALSE)</f>
        <v>0</v>
      </c>
      <c r="G853" s="3">
        <f>VLOOKUP($B853,'COASTAL UPLANDS'!$B$127:$I$235,G$1,FALSE)</f>
        <v>0</v>
      </c>
      <c r="H853" s="3">
        <f>VLOOKUP($B853,'COASTAL UPLANDS'!$B$127:$I$235,H$1,FALSE)</f>
        <v>0</v>
      </c>
      <c r="I853" s="3">
        <f>VLOOKUP($B853,'COASTAL UPLANDS'!$B$127:$I$235,I$1,FALSE)</f>
        <v>0</v>
      </c>
      <c r="J853" s="3">
        <f>VLOOKUP($B853,'COASTAL UPLANDS'!$B$127:$I$235,J$1,FALSE)</f>
        <v>0</v>
      </c>
      <c r="K853" s="3">
        <f>VLOOKUP($B853,'COASTAL UPLANDS'!$B$127:$I$235,K$1,FALSE)</f>
        <v>0</v>
      </c>
      <c r="L853" s="3" t="str">
        <f>VLOOKUP($B853,'COASTAL UPLANDS'!$B$127:$I$235,L$1,FALSE)</f>
        <v/>
      </c>
    </row>
    <row r="854" spans="1:12" ht="15.75" customHeight="1">
      <c r="A854">
        <f t="shared" si="25"/>
        <v>86</v>
      </c>
      <c r="B854" t="str">
        <f>VLOOKUP(A854,ACTIVITIES!$B$2:$C$110,2,FALSE)</f>
        <v>ACTIVITY CATEGORY 9 86</v>
      </c>
      <c r="C854" s="1">
        <v>2</v>
      </c>
      <c r="D854" s="1" t="str">
        <f>VLOOKUP(C854,HABITATS!$F$2:$G$13,2,FALSE)</f>
        <v>Beaches &amp; Dunes</v>
      </c>
      <c r="E854" s="1" t="str">
        <f t="shared" si="24"/>
        <v>Beaches &amp; DunesACTIVITY CATEGORY 9 86</v>
      </c>
      <c r="F854" s="3">
        <f>VLOOKUP($B854,'BEACHES &amp; DUNES'!$B$127:$I$235,F$1,FALSE)</f>
        <v>0</v>
      </c>
      <c r="G854" s="3">
        <f>VLOOKUP($B854,'BEACHES &amp; DUNES'!$B$127:$I$235,G$1,FALSE)</f>
        <v>0</v>
      </c>
      <c r="H854" s="3">
        <f>VLOOKUP($B854,'BEACHES &amp; DUNES'!$B$127:$I$235,H$1,FALSE)</f>
        <v>0</v>
      </c>
      <c r="I854" s="3">
        <f>VLOOKUP($B854,'BEACHES &amp; DUNES'!$B$127:$I$235,I$1,FALSE)</f>
        <v>0</v>
      </c>
      <c r="J854" s="3">
        <f>VLOOKUP($B854,'BEACHES &amp; DUNES'!$B$127:$I$235,J$1,FALSE)</f>
        <v>0</v>
      </c>
      <c r="K854" s="3">
        <f>VLOOKUP($B854,'BEACHES &amp; DUNES'!$B$127:$I$235,K$1,FALSE)</f>
        <v>0</v>
      </c>
      <c r="L854" s="3" t="str">
        <f>VLOOKUP($B854,'BEACHES &amp; DUNES'!$B$127:$I$235,L$1,FALSE)</f>
        <v/>
      </c>
    </row>
    <row r="855" spans="1:12" ht="15.75" customHeight="1">
      <c r="A855">
        <f t="shared" si="25"/>
        <v>86</v>
      </c>
      <c r="B855" t="str">
        <f>VLOOKUP(A855,ACTIVITIES!$B$2:$C$110,2,FALSE)</f>
        <v>ACTIVITY CATEGORY 9 86</v>
      </c>
      <c r="C855" s="1">
        <v>3</v>
      </c>
      <c r="D855" s="1" t="str">
        <f>VLOOKUP(C855,HABITATS!$F$2:$G$13,2,FALSE)</f>
        <v>Tidal flats &amp; Rocky Intertidal</v>
      </c>
      <c r="E855" s="1" t="str">
        <f t="shared" si="24"/>
        <v>Tidal flats &amp; Rocky IntertidalACTIVITY CATEGORY 9 86</v>
      </c>
      <c r="F855" s="3">
        <f>VLOOKUP($B855,'TIDAL FLATS &amp; ROCKY INTERTIDAL'!$B$127:$I$235,F$1,FALSE)</f>
        <v>0</v>
      </c>
      <c r="G855" s="3">
        <f>VLOOKUP($B855,'TIDAL FLATS &amp; ROCKY INTERTIDAL'!$B$127:$I$235,G$1,FALSE)</f>
        <v>0</v>
      </c>
      <c r="H855" s="3">
        <f>VLOOKUP($B855,'TIDAL FLATS &amp; ROCKY INTERTIDAL'!$B$127:$I$235,H$1,FALSE)</f>
        <v>0</v>
      </c>
      <c r="I855" s="3">
        <f>VLOOKUP($B855,'TIDAL FLATS &amp; ROCKY INTERTIDAL'!$B$127:$I$235,I$1,FALSE)</f>
        <v>0</v>
      </c>
      <c r="J855" s="3">
        <f>VLOOKUP($B855,'TIDAL FLATS &amp; ROCKY INTERTIDAL'!$B$127:$I$235,J$1,FALSE)</f>
        <v>0</v>
      </c>
      <c r="K855" s="3">
        <f>VLOOKUP($B855,'TIDAL FLATS &amp; ROCKY INTERTIDAL'!$B$127:$I$235,K$1,FALSE)</f>
        <v>0</v>
      </c>
      <c r="L855" s="3" t="str">
        <f>VLOOKUP($B855,'TIDAL FLATS &amp; ROCKY INTERTIDAL'!$B$127:$I$235,L$1,FALSE)</f>
        <v/>
      </c>
    </row>
    <row r="856" spans="1:12" ht="15.75" customHeight="1">
      <c r="A856">
        <f t="shared" si="25"/>
        <v>86</v>
      </c>
      <c r="B856" t="str">
        <f>VLOOKUP(A856,ACTIVITIES!$B$2:$C$110,2,FALSE)</f>
        <v>ACTIVITY CATEGORY 9 86</v>
      </c>
      <c r="C856" s="1">
        <v>4</v>
      </c>
      <c r="D856" s="1" t="str">
        <f>VLOOKUP(C856,HABITATS!$F$2:$G$13,2,FALSE)</f>
        <v>Marshes</v>
      </c>
      <c r="E856" s="1" t="str">
        <f t="shared" si="24"/>
        <v>MarshesACTIVITY CATEGORY 9 86</v>
      </c>
      <c r="F856" s="3">
        <f>VLOOKUP($B856,MARSHES!$B$127:$I$235,F$1,FALSE)</f>
        <v>0</v>
      </c>
      <c r="G856" s="3">
        <f>VLOOKUP($B856,MARSHES!$B$127:$I$235,G$1,FALSE)</f>
        <v>0</v>
      </c>
      <c r="H856" s="3">
        <f>VLOOKUP($B856,MARSHES!$B$127:$I$235,H$1,FALSE)</f>
        <v>0</v>
      </c>
      <c r="I856" s="3">
        <f>VLOOKUP($B856,MARSHES!$B$127:$I$235,I$1,FALSE)</f>
        <v>0</v>
      </c>
      <c r="J856" s="3">
        <f>VLOOKUP($B856,MARSHES!$B$127:$I$235,J$1,FALSE)</f>
        <v>0</v>
      </c>
      <c r="K856" s="3">
        <f>VLOOKUP($B856,MARSHES!$B$127:$I$235,K$1,FALSE)</f>
        <v>0</v>
      </c>
      <c r="L856" s="3" t="str">
        <f>VLOOKUP($B856,MARSHES!$B$127:$I$235,L$1,FALSE)</f>
        <v/>
      </c>
    </row>
    <row r="857" spans="1:12" ht="15.75" customHeight="1">
      <c r="A857">
        <f t="shared" si="25"/>
        <v>86</v>
      </c>
      <c r="B857" t="str">
        <f>VLOOKUP(A857,ACTIVITIES!$B$2:$C$110,2,FALSE)</f>
        <v>ACTIVITY CATEGORY 9 86</v>
      </c>
      <c r="C857" s="1">
        <v>5</v>
      </c>
      <c r="D857" s="1" t="str">
        <f>VLOOKUP(C857,HABITATS!$F$2:$G$13,2,FALSE)</f>
        <v>Submersed Habitats</v>
      </c>
      <c r="E857" s="1" t="str">
        <f t="shared" si="24"/>
        <v>Submersed HabitatsACTIVITY CATEGORY 9 86</v>
      </c>
      <c r="F857" s="3">
        <f>VLOOKUP($B857,'SUBMERSED HABITATS'!$B$127:$I$235,F$1,FALSE)</f>
        <v>0</v>
      </c>
      <c r="G857" s="3">
        <f>VLOOKUP($B857,'SUBMERSED HABITATS'!$B$127:$I$235,G$1,FALSE)</f>
        <v>0</v>
      </c>
      <c r="H857" s="3">
        <f>VLOOKUP($B857,'SUBMERSED HABITATS'!$B$127:$I$235,H$1,FALSE)</f>
        <v>0</v>
      </c>
      <c r="I857" s="3">
        <f>VLOOKUP($B857,'SUBMERSED HABITATS'!$B$127:$I$235,I$1,FALSE)</f>
        <v>0</v>
      </c>
      <c r="J857" s="3">
        <f>VLOOKUP($B857,'SUBMERSED HABITATS'!$B$127:$I$235,J$1,FALSE)</f>
        <v>0</v>
      </c>
      <c r="K857" s="3">
        <f>VLOOKUP($B857,'SUBMERSED HABITATS'!$B$127:$I$235,K$1,FALSE)</f>
        <v>0</v>
      </c>
      <c r="L857" s="3" t="str">
        <f>VLOOKUP($B857,'SUBMERSED HABITATS'!$B$127:$I$235,L$1,FALSE)</f>
        <v/>
      </c>
    </row>
    <row r="858" spans="1:12" ht="15.75" customHeight="1">
      <c r="A858">
        <f t="shared" si="25"/>
        <v>86</v>
      </c>
      <c r="B858" t="str">
        <f>VLOOKUP(A858,ACTIVITIES!$B$2:$C$110,2,FALSE)</f>
        <v>ACTIVITY CATEGORY 9 86</v>
      </c>
      <c r="C858" s="1">
        <v>6</v>
      </c>
      <c r="D858" s="1" t="str">
        <f>VLOOKUP(C858,HABITATS!$F$2:$G$13,2,FALSE)</f>
        <v>HABITATS COMPLEX 6</v>
      </c>
      <c r="E858" s="1" t="str">
        <f t="shared" si="24"/>
        <v>HABITATS COMPLEX 6ACTIVITY CATEGORY 9 86</v>
      </c>
      <c r="F858" s="3">
        <f>VLOOKUP($B858,'HABITATS COMPLEX 6'!$B$127:$I$235,F$1,FALSE)</f>
        <v>0</v>
      </c>
      <c r="G858" s="3">
        <f>VLOOKUP($B858,'HABITATS COMPLEX 6'!$B$127:$I$235,G$1,FALSE)</f>
        <v>0</v>
      </c>
      <c r="H858" s="3">
        <f>VLOOKUP($B858,'HABITATS COMPLEX 6'!$B$127:$I$235,H$1,FALSE)</f>
        <v>0</v>
      </c>
      <c r="I858" s="3">
        <f>VLOOKUP($B858,'HABITATS COMPLEX 6'!$B$127:$I$235,I$1,FALSE)</f>
        <v>0</v>
      </c>
      <c r="J858" s="3">
        <f>VLOOKUP($B858,'HABITATS COMPLEX 6'!$B$127:$I$235,J$1,FALSE)</f>
        <v>0</v>
      </c>
      <c r="K858" s="3">
        <f>VLOOKUP($B858,'HABITATS COMPLEX 6'!$B$127:$I$235,K$1,FALSE)</f>
        <v>0</v>
      </c>
      <c r="L858" s="3" t="str">
        <f>VLOOKUP($B858,'HABITATS COMPLEX 6'!$B$127:$I$235,L$1,FALSE)</f>
        <v/>
      </c>
    </row>
    <row r="859" spans="1:12" ht="15.75" customHeight="1">
      <c r="A859">
        <f t="shared" si="25"/>
        <v>86</v>
      </c>
      <c r="B859" t="str">
        <f>VLOOKUP(A859,ACTIVITIES!$B$2:$C$110,2,FALSE)</f>
        <v>ACTIVITY CATEGORY 9 86</v>
      </c>
      <c r="C859" s="1">
        <v>7</v>
      </c>
      <c r="D859" s="1" t="str">
        <f>VLOOKUP(C859,HABITATS!$F$2:$G$13,2,FALSE)</f>
        <v>HABITATS COMPLEX 7</v>
      </c>
      <c r="E859" s="1" t="str">
        <f t="shared" si="24"/>
        <v>HABITATS COMPLEX 7ACTIVITY CATEGORY 9 86</v>
      </c>
      <c r="F859" s="3">
        <f>VLOOKUP($B859,'HABITATS COMPLEX 7'!$B$127:$I$235,F$1,FALSE)</f>
        <v>0</v>
      </c>
      <c r="G859" s="3">
        <f>VLOOKUP($B859,'HABITATS COMPLEX 7'!$B$127:$I$235,G$1,FALSE)</f>
        <v>0</v>
      </c>
      <c r="H859" s="3">
        <f>VLOOKUP($B859,'HABITATS COMPLEX 7'!$B$127:$I$235,H$1,FALSE)</f>
        <v>0</v>
      </c>
      <c r="I859" s="3">
        <f>VLOOKUP($B859,'HABITATS COMPLEX 7'!$B$127:$I$235,I$1,FALSE)</f>
        <v>0</v>
      </c>
      <c r="J859" s="3">
        <f>VLOOKUP($B859,'HABITATS COMPLEX 7'!$B$127:$I$235,J$1,FALSE)</f>
        <v>0</v>
      </c>
      <c r="K859" s="3">
        <f>VLOOKUP($B859,'HABITATS COMPLEX 7'!$B$127:$I$235,K$1,FALSE)</f>
        <v>0</v>
      </c>
      <c r="L859" s="3" t="str">
        <f>VLOOKUP($B859,'HABITATS COMPLEX 7'!$B$127:$I$235,L$1,FALSE)</f>
        <v/>
      </c>
    </row>
    <row r="860" spans="1:12" ht="15.75" customHeight="1">
      <c r="A860">
        <f t="shared" si="25"/>
        <v>86</v>
      </c>
      <c r="B860" t="str">
        <f>VLOOKUP(A860,ACTIVITIES!$B$2:$C$110,2,FALSE)</f>
        <v>ACTIVITY CATEGORY 9 86</v>
      </c>
      <c r="C860" s="1">
        <v>8</v>
      </c>
      <c r="D860" s="1" t="str">
        <f>VLOOKUP(C860,HABITATS!$F$2:$G$13,2,FALSE)</f>
        <v>HABITATS COMPLEX 8</v>
      </c>
      <c r="E860" s="1" t="str">
        <f t="shared" si="24"/>
        <v>HABITATS COMPLEX 8ACTIVITY CATEGORY 9 86</v>
      </c>
      <c r="F860" s="3">
        <f>VLOOKUP($B860,'HABITATS COMPLEX 8'!$B$127:$I$235,F$1,FALSE)</f>
        <v>0</v>
      </c>
      <c r="G860" s="3">
        <f>VLOOKUP($B860,'HABITATS COMPLEX 8'!$B$127:$I$235,G$1,FALSE)</f>
        <v>0</v>
      </c>
      <c r="H860" s="3">
        <f>VLOOKUP($B860,'HABITATS COMPLEX 8'!$B$127:$I$235,H$1,FALSE)</f>
        <v>0</v>
      </c>
      <c r="I860" s="3">
        <f>VLOOKUP($B860,'HABITATS COMPLEX 8'!$B$127:$I$235,I$1,FALSE)</f>
        <v>0</v>
      </c>
      <c r="J860" s="3">
        <f>VLOOKUP($B860,'HABITATS COMPLEX 8'!$B$127:$I$235,J$1,FALSE)</f>
        <v>0</v>
      </c>
      <c r="K860" s="3">
        <f>VLOOKUP($B860,'HABITATS COMPLEX 8'!$B$127:$I$235,K$1,FALSE)</f>
        <v>0</v>
      </c>
      <c r="L860" s="3" t="str">
        <f>VLOOKUP($B860,'HABITATS COMPLEX 8'!$B$127:$I$235,L$1,FALSE)</f>
        <v/>
      </c>
    </row>
    <row r="861" spans="1:12" ht="15.75" customHeight="1">
      <c r="A861">
        <f t="shared" si="25"/>
        <v>86</v>
      </c>
      <c r="B861" t="str">
        <f>VLOOKUP(A861,ACTIVITIES!$B$2:$C$110,2,FALSE)</f>
        <v>ACTIVITY CATEGORY 9 86</v>
      </c>
      <c r="C861" s="1">
        <v>9</v>
      </c>
      <c r="D861" s="1" t="str">
        <f>VLOOKUP(C861,HABITATS!$F$2:$G$13,2,FALSE)</f>
        <v>HABITATS COMPLEX 9</v>
      </c>
      <c r="E861" s="1" t="str">
        <f t="shared" si="24"/>
        <v>HABITATS COMPLEX 9ACTIVITY CATEGORY 9 86</v>
      </c>
      <c r="F861" s="3">
        <f>VLOOKUP($B861,'HABITATS COMPLEX 9'!$B$127:$I$235,F$1,FALSE)</f>
        <v>0</v>
      </c>
      <c r="G861" s="3">
        <f>VLOOKUP($B861,'HABITATS COMPLEX 9'!$B$127:$I$235,G$1,FALSE)</f>
        <v>0</v>
      </c>
      <c r="H861" s="3">
        <f>VLOOKUP($B861,'HABITATS COMPLEX 9'!$B$127:$I$235,H$1,FALSE)</f>
        <v>0</v>
      </c>
      <c r="I861" s="3">
        <f>VLOOKUP($B861,'HABITATS COMPLEX 9'!$B$127:$I$235,I$1,FALSE)</f>
        <v>0</v>
      </c>
      <c r="J861" s="3">
        <f>VLOOKUP($B861,'HABITATS COMPLEX 9'!$B$127:$I$235,J$1,FALSE)</f>
        <v>0</v>
      </c>
      <c r="K861" s="3">
        <f>VLOOKUP($B861,'HABITATS COMPLEX 9'!$B$127:$I$235,K$1,FALSE)</f>
        <v>0</v>
      </c>
      <c r="L861" s="3" t="str">
        <f>VLOOKUP($B861,'HABITATS COMPLEX 9'!$B$127:$I$235,L$1,FALSE)</f>
        <v/>
      </c>
    </row>
    <row r="862" spans="1:12" ht="15.75" customHeight="1">
      <c r="A862">
        <f t="shared" si="25"/>
        <v>86</v>
      </c>
      <c r="B862" t="str">
        <f>VLOOKUP(A862,ACTIVITIES!$B$2:$C$110,2,FALSE)</f>
        <v>ACTIVITY CATEGORY 9 86</v>
      </c>
      <c r="C862" s="1">
        <v>10</v>
      </c>
      <c r="D862" s="1" t="str">
        <f>VLOOKUP(C862,HABITATS!$F$2:$G$13,2,FALSE)</f>
        <v>HABITATS COMPLEX 10</v>
      </c>
      <c r="E862" s="1" t="str">
        <f t="shared" si="24"/>
        <v>HABITATS COMPLEX 10ACTIVITY CATEGORY 9 86</v>
      </c>
      <c r="F862" s="3">
        <f>VLOOKUP($B862,'HABITATS COMPLEX 10'!$B$127:$I$235,F$1,FALSE)</f>
        <v>0</v>
      </c>
      <c r="G862" s="3">
        <f>VLOOKUP($B862,'HABITATS COMPLEX 10'!$B$127:$I$235,G$1,FALSE)</f>
        <v>0</v>
      </c>
      <c r="H862" s="3">
        <f>VLOOKUP($B862,'HABITATS COMPLEX 10'!$B$127:$I$235,H$1,FALSE)</f>
        <v>0</v>
      </c>
      <c r="I862" s="3">
        <f>VLOOKUP($B862,'HABITATS COMPLEX 10'!$B$127:$I$235,I$1,FALSE)</f>
        <v>0</v>
      </c>
      <c r="J862" s="3">
        <f>VLOOKUP($B862,'HABITATS COMPLEX 10'!$B$127:$I$235,J$1,FALSE)</f>
        <v>0</v>
      </c>
      <c r="K862" s="3">
        <f>VLOOKUP($B862,'HABITATS COMPLEX 10'!$B$127:$I$235,K$1,FALSE)</f>
        <v>0</v>
      </c>
      <c r="L862" s="3" t="str">
        <f>VLOOKUP($B862,'HABITATS COMPLEX 10'!$B$127:$I$235,L$1,FALSE)</f>
        <v/>
      </c>
    </row>
    <row r="863" spans="1:12" ht="15.75" customHeight="1">
      <c r="A863">
        <f t="shared" si="25"/>
        <v>87</v>
      </c>
      <c r="B863" t="str">
        <f>VLOOKUP(A863,ACTIVITIES!$B$2:$C$110,2,FALSE)</f>
        <v>ACTIVITY CATEGORY 9 87</v>
      </c>
      <c r="C863" s="1">
        <v>1</v>
      </c>
      <c r="D863" s="1" t="str">
        <f>VLOOKUP(C863,HABITATS!$F$2:$G$13,2,FALSE)</f>
        <v>Coastal Uplands</v>
      </c>
      <c r="E863" s="1" t="str">
        <f t="shared" si="24"/>
        <v>Coastal UplandsACTIVITY CATEGORY 9 87</v>
      </c>
      <c r="F863" s="3">
        <f>VLOOKUP($B863,'COASTAL UPLANDS'!$B$127:$I$235,F$1,FALSE)</f>
        <v>0</v>
      </c>
      <c r="G863" s="3">
        <f>VLOOKUP($B863,'COASTAL UPLANDS'!$B$127:$I$235,G$1,FALSE)</f>
        <v>0</v>
      </c>
      <c r="H863" s="3">
        <f>VLOOKUP($B863,'COASTAL UPLANDS'!$B$127:$I$235,H$1,FALSE)</f>
        <v>0</v>
      </c>
      <c r="I863" s="3">
        <f>VLOOKUP($B863,'COASTAL UPLANDS'!$B$127:$I$235,I$1,FALSE)</f>
        <v>0</v>
      </c>
      <c r="J863" s="3">
        <f>VLOOKUP($B863,'COASTAL UPLANDS'!$B$127:$I$235,J$1,FALSE)</f>
        <v>0</v>
      </c>
      <c r="K863" s="3">
        <f>VLOOKUP($B863,'COASTAL UPLANDS'!$B$127:$I$235,K$1,FALSE)</f>
        <v>0</v>
      </c>
      <c r="L863" s="3" t="str">
        <f>VLOOKUP($B863,'COASTAL UPLANDS'!$B$127:$I$235,L$1,FALSE)</f>
        <v/>
      </c>
    </row>
    <row r="864" spans="1:12" ht="15.75" customHeight="1">
      <c r="A864">
        <f t="shared" si="25"/>
        <v>87</v>
      </c>
      <c r="B864" t="str">
        <f>VLOOKUP(A864,ACTIVITIES!$B$2:$C$110,2,FALSE)</f>
        <v>ACTIVITY CATEGORY 9 87</v>
      </c>
      <c r="C864" s="1">
        <v>2</v>
      </c>
      <c r="D864" s="1" t="str">
        <f>VLOOKUP(C864,HABITATS!$F$2:$G$13,2,FALSE)</f>
        <v>Beaches &amp; Dunes</v>
      </c>
      <c r="E864" s="1" t="str">
        <f t="shared" si="24"/>
        <v>Beaches &amp; DunesACTIVITY CATEGORY 9 87</v>
      </c>
      <c r="F864" s="3">
        <f>VLOOKUP($B864,'BEACHES &amp; DUNES'!$B$127:$I$235,F$1,FALSE)</f>
        <v>0</v>
      </c>
      <c r="G864" s="3">
        <f>VLOOKUP($B864,'BEACHES &amp; DUNES'!$B$127:$I$235,G$1,FALSE)</f>
        <v>0</v>
      </c>
      <c r="H864" s="3">
        <f>VLOOKUP($B864,'BEACHES &amp; DUNES'!$B$127:$I$235,H$1,FALSE)</f>
        <v>0</v>
      </c>
      <c r="I864" s="3">
        <f>VLOOKUP($B864,'BEACHES &amp; DUNES'!$B$127:$I$235,I$1,FALSE)</f>
        <v>0</v>
      </c>
      <c r="J864" s="3">
        <f>VLOOKUP($B864,'BEACHES &amp; DUNES'!$B$127:$I$235,J$1,FALSE)</f>
        <v>0</v>
      </c>
      <c r="K864" s="3">
        <f>VLOOKUP($B864,'BEACHES &amp; DUNES'!$B$127:$I$235,K$1,FALSE)</f>
        <v>0</v>
      </c>
      <c r="L864" s="3" t="str">
        <f>VLOOKUP($B864,'BEACHES &amp; DUNES'!$B$127:$I$235,L$1,FALSE)</f>
        <v/>
      </c>
    </row>
    <row r="865" spans="1:12" ht="15.75" customHeight="1">
      <c r="A865">
        <f t="shared" si="25"/>
        <v>87</v>
      </c>
      <c r="B865" t="str">
        <f>VLOOKUP(A865,ACTIVITIES!$B$2:$C$110,2,FALSE)</f>
        <v>ACTIVITY CATEGORY 9 87</v>
      </c>
      <c r="C865" s="1">
        <v>3</v>
      </c>
      <c r="D865" s="1" t="str">
        <f>VLOOKUP(C865,HABITATS!$F$2:$G$13,2,FALSE)</f>
        <v>Tidal flats &amp; Rocky Intertidal</v>
      </c>
      <c r="E865" s="1" t="str">
        <f t="shared" si="24"/>
        <v>Tidal flats &amp; Rocky IntertidalACTIVITY CATEGORY 9 87</v>
      </c>
      <c r="F865" s="3">
        <f>VLOOKUP($B865,'TIDAL FLATS &amp; ROCKY INTERTIDAL'!$B$127:$I$235,F$1,FALSE)</f>
        <v>0</v>
      </c>
      <c r="G865" s="3">
        <f>VLOOKUP($B865,'TIDAL FLATS &amp; ROCKY INTERTIDAL'!$B$127:$I$235,G$1,FALSE)</f>
        <v>0</v>
      </c>
      <c r="H865" s="3">
        <f>VLOOKUP($B865,'TIDAL FLATS &amp; ROCKY INTERTIDAL'!$B$127:$I$235,H$1,FALSE)</f>
        <v>0</v>
      </c>
      <c r="I865" s="3">
        <f>VLOOKUP($B865,'TIDAL FLATS &amp; ROCKY INTERTIDAL'!$B$127:$I$235,I$1,FALSE)</f>
        <v>0</v>
      </c>
      <c r="J865" s="3">
        <f>VLOOKUP($B865,'TIDAL FLATS &amp; ROCKY INTERTIDAL'!$B$127:$I$235,J$1,FALSE)</f>
        <v>0</v>
      </c>
      <c r="K865" s="3">
        <f>VLOOKUP($B865,'TIDAL FLATS &amp; ROCKY INTERTIDAL'!$B$127:$I$235,K$1,FALSE)</f>
        <v>0</v>
      </c>
      <c r="L865" s="3" t="str">
        <f>VLOOKUP($B865,'TIDAL FLATS &amp; ROCKY INTERTIDAL'!$B$127:$I$235,L$1,FALSE)</f>
        <v/>
      </c>
    </row>
    <row r="866" spans="1:12" ht="15.75" customHeight="1">
      <c r="A866">
        <f t="shared" si="25"/>
        <v>87</v>
      </c>
      <c r="B866" t="str">
        <f>VLOOKUP(A866,ACTIVITIES!$B$2:$C$110,2,FALSE)</f>
        <v>ACTIVITY CATEGORY 9 87</v>
      </c>
      <c r="C866" s="1">
        <v>4</v>
      </c>
      <c r="D866" s="1" t="str">
        <f>VLOOKUP(C866,HABITATS!$F$2:$G$13,2,FALSE)</f>
        <v>Marshes</v>
      </c>
      <c r="E866" s="1" t="str">
        <f t="shared" si="24"/>
        <v>MarshesACTIVITY CATEGORY 9 87</v>
      </c>
      <c r="F866" s="3">
        <f>VLOOKUP($B866,MARSHES!$B$127:$I$235,F$1,FALSE)</f>
        <v>0</v>
      </c>
      <c r="G866" s="3">
        <f>VLOOKUP($B866,MARSHES!$B$127:$I$235,G$1,FALSE)</f>
        <v>0</v>
      </c>
      <c r="H866" s="3">
        <f>VLOOKUP($B866,MARSHES!$B$127:$I$235,H$1,FALSE)</f>
        <v>0</v>
      </c>
      <c r="I866" s="3">
        <f>VLOOKUP($B866,MARSHES!$B$127:$I$235,I$1,FALSE)</f>
        <v>0</v>
      </c>
      <c r="J866" s="3">
        <f>VLOOKUP($B866,MARSHES!$B$127:$I$235,J$1,FALSE)</f>
        <v>0</v>
      </c>
      <c r="K866" s="3">
        <f>VLOOKUP($B866,MARSHES!$B$127:$I$235,K$1,FALSE)</f>
        <v>0</v>
      </c>
      <c r="L866" s="3" t="str">
        <f>VLOOKUP($B866,MARSHES!$B$127:$I$235,L$1,FALSE)</f>
        <v/>
      </c>
    </row>
    <row r="867" spans="1:12" ht="15.75" customHeight="1">
      <c r="A867">
        <f t="shared" si="25"/>
        <v>87</v>
      </c>
      <c r="B867" t="str">
        <f>VLOOKUP(A867,ACTIVITIES!$B$2:$C$110,2,FALSE)</f>
        <v>ACTIVITY CATEGORY 9 87</v>
      </c>
      <c r="C867" s="1">
        <v>5</v>
      </c>
      <c r="D867" s="1" t="str">
        <f>VLOOKUP(C867,HABITATS!$F$2:$G$13,2,FALSE)</f>
        <v>Submersed Habitats</v>
      </c>
      <c r="E867" s="1" t="str">
        <f t="shared" si="24"/>
        <v>Submersed HabitatsACTIVITY CATEGORY 9 87</v>
      </c>
      <c r="F867" s="3">
        <f>VLOOKUP($B867,'SUBMERSED HABITATS'!$B$127:$I$235,F$1,FALSE)</f>
        <v>0</v>
      </c>
      <c r="G867" s="3">
        <f>VLOOKUP($B867,'SUBMERSED HABITATS'!$B$127:$I$235,G$1,FALSE)</f>
        <v>0</v>
      </c>
      <c r="H867" s="3">
        <f>VLOOKUP($B867,'SUBMERSED HABITATS'!$B$127:$I$235,H$1,FALSE)</f>
        <v>0</v>
      </c>
      <c r="I867" s="3">
        <f>VLOOKUP($B867,'SUBMERSED HABITATS'!$B$127:$I$235,I$1,FALSE)</f>
        <v>0</v>
      </c>
      <c r="J867" s="3">
        <f>VLOOKUP($B867,'SUBMERSED HABITATS'!$B$127:$I$235,J$1,FALSE)</f>
        <v>0</v>
      </c>
      <c r="K867" s="3">
        <f>VLOOKUP($B867,'SUBMERSED HABITATS'!$B$127:$I$235,K$1,FALSE)</f>
        <v>0</v>
      </c>
      <c r="L867" s="3" t="str">
        <f>VLOOKUP($B867,'SUBMERSED HABITATS'!$B$127:$I$235,L$1,FALSE)</f>
        <v/>
      </c>
    </row>
    <row r="868" spans="1:12" ht="15.75" customHeight="1">
      <c r="A868">
        <f t="shared" si="25"/>
        <v>87</v>
      </c>
      <c r="B868" t="str">
        <f>VLOOKUP(A868,ACTIVITIES!$B$2:$C$110,2,FALSE)</f>
        <v>ACTIVITY CATEGORY 9 87</v>
      </c>
      <c r="C868" s="1">
        <v>6</v>
      </c>
      <c r="D868" s="1" t="str">
        <f>VLOOKUP(C868,HABITATS!$F$2:$G$13,2,FALSE)</f>
        <v>HABITATS COMPLEX 6</v>
      </c>
      <c r="E868" s="1" t="str">
        <f t="shared" si="24"/>
        <v>HABITATS COMPLEX 6ACTIVITY CATEGORY 9 87</v>
      </c>
      <c r="F868" s="3">
        <f>VLOOKUP($B868,'HABITATS COMPLEX 6'!$B$127:$I$235,F$1,FALSE)</f>
        <v>0</v>
      </c>
      <c r="G868" s="3">
        <f>VLOOKUP($B868,'HABITATS COMPLEX 6'!$B$127:$I$235,G$1,FALSE)</f>
        <v>0</v>
      </c>
      <c r="H868" s="3">
        <f>VLOOKUP($B868,'HABITATS COMPLEX 6'!$B$127:$I$235,H$1,FALSE)</f>
        <v>0</v>
      </c>
      <c r="I868" s="3">
        <f>VLOOKUP($B868,'HABITATS COMPLEX 6'!$B$127:$I$235,I$1,FALSE)</f>
        <v>0</v>
      </c>
      <c r="J868" s="3">
        <f>VLOOKUP($B868,'HABITATS COMPLEX 6'!$B$127:$I$235,J$1,FALSE)</f>
        <v>0</v>
      </c>
      <c r="K868" s="3">
        <f>VLOOKUP($B868,'HABITATS COMPLEX 6'!$B$127:$I$235,K$1,FALSE)</f>
        <v>0</v>
      </c>
      <c r="L868" s="3" t="str">
        <f>VLOOKUP($B868,'HABITATS COMPLEX 6'!$B$127:$I$235,L$1,FALSE)</f>
        <v/>
      </c>
    </row>
    <row r="869" spans="1:12" ht="15.75" customHeight="1">
      <c r="A869">
        <f t="shared" si="25"/>
        <v>87</v>
      </c>
      <c r="B869" t="str">
        <f>VLOOKUP(A869,ACTIVITIES!$B$2:$C$110,2,FALSE)</f>
        <v>ACTIVITY CATEGORY 9 87</v>
      </c>
      <c r="C869" s="1">
        <v>7</v>
      </c>
      <c r="D869" s="1" t="str">
        <f>VLOOKUP(C869,HABITATS!$F$2:$G$13,2,FALSE)</f>
        <v>HABITATS COMPLEX 7</v>
      </c>
      <c r="E869" s="1" t="str">
        <f t="shared" si="24"/>
        <v>HABITATS COMPLEX 7ACTIVITY CATEGORY 9 87</v>
      </c>
      <c r="F869" s="3">
        <f>VLOOKUP($B869,'HABITATS COMPLEX 7'!$B$127:$I$235,F$1,FALSE)</f>
        <v>0</v>
      </c>
      <c r="G869" s="3">
        <f>VLOOKUP($B869,'HABITATS COMPLEX 7'!$B$127:$I$235,G$1,FALSE)</f>
        <v>0</v>
      </c>
      <c r="H869" s="3">
        <f>VLOOKUP($B869,'HABITATS COMPLEX 7'!$B$127:$I$235,H$1,FALSE)</f>
        <v>0</v>
      </c>
      <c r="I869" s="3">
        <f>VLOOKUP($B869,'HABITATS COMPLEX 7'!$B$127:$I$235,I$1,FALSE)</f>
        <v>0</v>
      </c>
      <c r="J869" s="3">
        <f>VLOOKUP($B869,'HABITATS COMPLEX 7'!$B$127:$I$235,J$1,FALSE)</f>
        <v>0</v>
      </c>
      <c r="K869" s="3">
        <f>VLOOKUP($B869,'HABITATS COMPLEX 7'!$B$127:$I$235,K$1,FALSE)</f>
        <v>0</v>
      </c>
      <c r="L869" s="3" t="str">
        <f>VLOOKUP($B869,'HABITATS COMPLEX 7'!$B$127:$I$235,L$1,FALSE)</f>
        <v/>
      </c>
    </row>
    <row r="870" spans="1:12" ht="15.75" customHeight="1">
      <c r="A870">
        <f t="shared" si="25"/>
        <v>87</v>
      </c>
      <c r="B870" t="str">
        <f>VLOOKUP(A870,ACTIVITIES!$B$2:$C$110,2,FALSE)</f>
        <v>ACTIVITY CATEGORY 9 87</v>
      </c>
      <c r="C870" s="1">
        <v>8</v>
      </c>
      <c r="D870" s="1" t="str">
        <f>VLOOKUP(C870,HABITATS!$F$2:$G$13,2,FALSE)</f>
        <v>HABITATS COMPLEX 8</v>
      </c>
      <c r="E870" s="1" t="str">
        <f t="shared" si="24"/>
        <v>HABITATS COMPLEX 8ACTIVITY CATEGORY 9 87</v>
      </c>
      <c r="F870" s="3">
        <f>VLOOKUP($B870,'HABITATS COMPLEX 8'!$B$127:$I$235,F$1,FALSE)</f>
        <v>0</v>
      </c>
      <c r="G870" s="3">
        <f>VLOOKUP($B870,'HABITATS COMPLEX 8'!$B$127:$I$235,G$1,FALSE)</f>
        <v>0</v>
      </c>
      <c r="H870" s="3">
        <f>VLOOKUP($B870,'HABITATS COMPLEX 8'!$B$127:$I$235,H$1,FALSE)</f>
        <v>0</v>
      </c>
      <c r="I870" s="3">
        <f>VLOOKUP($B870,'HABITATS COMPLEX 8'!$B$127:$I$235,I$1,FALSE)</f>
        <v>0</v>
      </c>
      <c r="J870" s="3">
        <f>VLOOKUP($B870,'HABITATS COMPLEX 8'!$B$127:$I$235,J$1,FALSE)</f>
        <v>0</v>
      </c>
      <c r="K870" s="3">
        <f>VLOOKUP($B870,'HABITATS COMPLEX 8'!$B$127:$I$235,K$1,FALSE)</f>
        <v>0</v>
      </c>
      <c r="L870" s="3" t="str">
        <f>VLOOKUP($B870,'HABITATS COMPLEX 8'!$B$127:$I$235,L$1,FALSE)</f>
        <v/>
      </c>
    </row>
    <row r="871" spans="1:12" ht="15.75" customHeight="1">
      <c r="A871">
        <f t="shared" si="25"/>
        <v>87</v>
      </c>
      <c r="B871" t="str">
        <f>VLOOKUP(A871,ACTIVITIES!$B$2:$C$110,2,FALSE)</f>
        <v>ACTIVITY CATEGORY 9 87</v>
      </c>
      <c r="C871" s="1">
        <v>9</v>
      </c>
      <c r="D871" s="1" t="str">
        <f>VLOOKUP(C871,HABITATS!$F$2:$G$13,2,FALSE)</f>
        <v>HABITATS COMPLEX 9</v>
      </c>
      <c r="E871" s="1" t="str">
        <f t="shared" si="24"/>
        <v>HABITATS COMPLEX 9ACTIVITY CATEGORY 9 87</v>
      </c>
      <c r="F871" s="3">
        <f>VLOOKUP($B871,'HABITATS COMPLEX 9'!$B$127:$I$235,F$1,FALSE)</f>
        <v>0</v>
      </c>
      <c r="G871" s="3">
        <f>VLOOKUP($B871,'HABITATS COMPLEX 9'!$B$127:$I$235,G$1,FALSE)</f>
        <v>0</v>
      </c>
      <c r="H871" s="3">
        <f>VLOOKUP($B871,'HABITATS COMPLEX 9'!$B$127:$I$235,H$1,FALSE)</f>
        <v>0</v>
      </c>
      <c r="I871" s="3">
        <f>VLOOKUP($B871,'HABITATS COMPLEX 9'!$B$127:$I$235,I$1,FALSE)</f>
        <v>0</v>
      </c>
      <c r="J871" s="3">
        <f>VLOOKUP($B871,'HABITATS COMPLEX 9'!$B$127:$I$235,J$1,FALSE)</f>
        <v>0</v>
      </c>
      <c r="K871" s="3">
        <f>VLOOKUP($B871,'HABITATS COMPLEX 9'!$B$127:$I$235,K$1,FALSE)</f>
        <v>0</v>
      </c>
      <c r="L871" s="3" t="str">
        <f>VLOOKUP($B871,'HABITATS COMPLEX 9'!$B$127:$I$235,L$1,FALSE)</f>
        <v/>
      </c>
    </row>
    <row r="872" spans="1:12" ht="15.75" customHeight="1">
      <c r="A872">
        <f t="shared" si="25"/>
        <v>87</v>
      </c>
      <c r="B872" t="str">
        <f>VLOOKUP(A872,ACTIVITIES!$B$2:$C$110,2,FALSE)</f>
        <v>ACTIVITY CATEGORY 9 87</v>
      </c>
      <c r="C872" s="1">
        <v>10</v>
      </c>
      <c r="D872" s="1" t="str">
        <f>VLOOKUP(C872,HABITATS!$F$2:$G$13,2,FALSE)</f>
        <v>HABITATS COMPLEX 10</v>
      </c>
      <c r="E872" s="1" t="str">
        <f t="shared" si="24"/>
        <v>HABITATS COMPLEX 10ACTIVITY CATEGORY 9 87</v>
      </c>
      <c r="F872" s="3">
        <f>VLOOKUP($B872,'HABITATS COMPLEX 10'!$B$127:$I$235,F$1,FALSE)</f>
        <v>0</v>
      </c>
      <c r="G872" s="3">
        <f>VLOOKUP($B872,'HABITATS COMPLEX 10'!$B$127:$I$235,G$1,FALSE)</f>
        <v>0</v>
      </c>
      <c r="H872" s="3">
        <f>VLOOKUP($B872,'HABITATS COMPLEX 10'!$B$127:$I$235,H$1,FALSE)</f>
        <v>0</v>
      </c>
      <c r="I872" s="3">
        <f>VLOOKUP($B872,'HABITATS COMPLEX 10'!$B$127:$I$235,I$1,FALSE)</f>
        <v>0</v>
      </c>
      <c r="J872" s="3">
        <f>VLOOKUP($B872,'HABITATS COMPLEX 10'!$B$127:$I$235,J$1,FALSE)</f>
        <v>0</v>
      </c>
      <c r="K872" s="3">
        <f>VLOOKUP($B872,'HABITATS COMPLEX 10'!$B$127:$I$235,K$1,FALSE)</f>
        <v>0</v>
      </c>
      <c r="L872" s="3" t="str">
        <f>VLOOKUP($B872,'HABITATS COMPLEX 10'!$B$127:$I$235,L$1,FALSE)</f>
        <v/>
      </c>
    </row>
    <row r="873" spans="1:12" ht="15.75" customHeight="1">
      <c r="A873">
        <f t="shared" si="25"/>
        <v>88</v>
      </c>
      <c r="B873" t="str">
        <f>VLOOKUP(A873,ACTIVITIES!$B$2:$C$110,2,FALSE)</f>
        <v>ACTIVITY CATEGORY 9 88</v>
      </c>
      <c r="C873" s="1">
        <v>1</v>
      </c>
      <c r="D873" s="1" t="str">
        <f>VLOOKUP(C873,HABITATS!$F$2:$G$13,2,FALSE)</f>
        <v>Coastal Uplands</v>
      </c>
      <c r="E873" s="1" t="str">
        <f t="shared" si="24"/>
        <v>Coastal UplandsACTIVITY CATEGORY 9 88</v>
      </c>
      <c r="F873" s="3">
        <f>VLOOKUP($B873,'COASTAL UPLANDS'!$B$127:$I$235,F$1,FALSE)</f>
        <v>0</v>
      </c>
      <c r="G873" s="3">
        <f>VLOOKUP($B873,'COASTAL UPLANDS'!$B$127:$I$235,G$1,FALSE)</f>
        <v>0</v>
      </c>
      <c r="H873" s="3">
        <f>VLOOKUP($B873,'COASTAL UPLANDS'!$B$127:$I$235,H$1,FALSE)</f>
        <v>0</v>
      </c>
      <c r="I873" s="3">
        <f>VLOOKUP($B873,'COASTAL UPLANDS'!$B$127:$I$235,I$1,FALSE)</f>
        <v>0</v>
      </c>
      <c r="J873" s="3">
        <f>VLOOKUP($B873,'COASTAL UPLANDS'!$B$127:$I$235,J$1,FALSE)</f>
        <v>0</v>
      </c>
      <c r="K873" s="3">
        <f>VLOOKUP($B873,'COASTAL UPLANDS'!$B$127:$I$235,K$1,FALSE)</f>
        <v>0</v>
      </c>
      <c r="L873" s="3" t="str">
        <f>VLOOKUP($B873,'COASTAL UPLANDS'!$B$127:$I$235,L$1,FALSE)</f>
        <v/>
      </c>
    </row>
    <row r="874" spans="1:12" ht="15.75" customHeight="1">
      <c r="A874">
        <f t="shared" si="25"/>
        <v>88</v>
      </c>
      <c r="B874" t="str">
        <f>VLOOKUP(A874,ACTIVITIES!$B$2:$C$110,2,FALSE)</f>
        <v>ACTIVITY CATEGORY 9 88</v>
      </c>
      <c r="C874" s="1">
        <v>2</v>
      </c>
      <c r="D874" s="1" t="str">
        <f>VLOOKUP(C874,HABITATS!$F$2:$G$13,2,FALSE)</f>
        <v>Beaches &amp; Dunes</v>
      </c>
      <c r="E874" s="1" t="str">
        <f t="shared" si="24"/>
        <v>Beaches &amp; DunesACTIVITY CATEGORY 9 88</v>
      </c>
      <c r="F874" s="3">
        <f>VLOOKUP($B874,'BEACHES &amp; DUNES'!$B$127:$I$235,F$1,FALSE)</f>
        <v>0</v>
      </c>
      <c r="G874" s="3">
        <f>VLOOKUP($B874,'BEACHES &amp; DUNES'!$B$127:$I$235,G$1,FALSE)</f>
        <v>0</v>
      </c>
      <c r="H874" s="3">
        <f>VLOOKUP($B874,'BEACHES &amp; DUNES'!$B$127:$I$235,H$1,FALSE)</f>
        <v>0</v>
      </c>
      <c r="I874" s="3">
        <f>VLOOKUP($B874,'BEACHES &amp; DUNES'!$B$127:$I$235,I$1,FALSE)</f>
        <v>0</v>
      </c>
      <c r="J874" s="3">
        <f>VLOOKUP($B874,'BEACHES &amp; DUNES'!$B$127:$I$235,J$1,FALSE)</f>
        <v>0</v>
      </c>
      <c r="K874" s="3">
        <f>VLOOKUP($B874,'BEACHES &amp; DUNES'!$B$127:$I$235,K$1,FALSE)</f>
        <v>0</v>
      </c>
      <c r="L874" s="3" t="str">
        <f>VLOOKUP($B874,'BEACHES &amp; DUNES'!$B$127:$I$235,L$1,FALSE)</f>
        <v/>
      </c>
    </row>
    <row r="875" spans="1:12" ht="15.75" customHeight="1">
      <c r="A875">
        <f t="shared" si="25"/>
        <v>88</v>
      </c>
      <c r="B875" t="str">
        <f>VLOOKUP(A875,ACTIVITIES!$B$2:$C$110,2,FALSE)</f>
        <v>ACTIVITY CATEGORY 9 88</v>
      </c>
      <c r="C875" s="1">
        <v>3</v>
      </c>
      <c r="D875" s="1" t="str">
        <f>VLOOKUP(C875,HABITATS!$F$2:$G$13,2,FALSE)</f>
        <v>Tidal flats &amp; Rocky Intertidal</v>
      </c>
      <c r="E875" s="1" t="str">
        <f t="shared" si="24"/>
        <v>Tidal flats &amp; Rocky IntertidalACTIVITY CATEGORY 9 88</v>
      </c>
      <c r="F875" s="3">
        <f>VLOOKUP($B875,'TIDAL FLATS &amp; ROCKY INTERTIDAL'!$B$127:$I$235,F$1,FALSE)</f>
        <v>0</v>
      </c>
      <c r="G875" s="3">
        <f>VLOOKUP($B875,'TIDAL FLATS &amp; ROCKY INTERTIDAL'!$B$127:$I$235,G$1,FALSE)</f>
        <v>0</v>
      </c>
      <c r="H875" s="3">
        <f>VLOOKUP($B875,'TIDAL FLATS &amp; ROCKY INTERTIDAL'!$B$127:$I$235,H$1,FALSE)</f>
        <v>0</v>
      </c>
      <c r="I875" s="3">
        <f>VLOOKUP($B875,'TIDAL FLATS &amp; ROCKY INTERTIDAL'!$B$127:$I$235,I$1,FALSE)</f>
        <v>0</v>
      </c>
      <c r="J875" s="3">
        <f>VLOOKUP($B875,'TIDAL FLATS &amp; ROCKY INTERTIDAL'!$B$127:$I$235,J$1,FALSE)</f>
        <v>0</v>
      </c>
      <c r="K875" s="3">
        <f>VLOOKUP($B875,'TIDAL FLATS &amp; ROCKY INTERTIDAL'!$B$127:$I$235,K$1,FALSE)</f>
        <v>0</v>
      </c>
      <c r="L875" s="3" t="str">
        <f>VLOOKUP($B875,'TIDAL FLATS &amp; ROCKY INTERTIDAL'!$B$127:$I$235,L$1,FALSE)</f>
        <v/>
      </c>
    </row>
    <row r="876" spans="1:12" ht="15.75" customHeight="1">
      <c r="A876">
        <f t="shared" si="25"/>
        <v>88</v>
      </c>
      <c r="B876" t="str">
        <f>VLOOKUP(A876,ACTIVITIES!$B$2:$C$110,2,FALSE)</f>
        <v>ACTIVITY CATEGORY 9 88</v>
      </c>
      <c r="C876" s="1">
        <v>4</v>
      </c>
      <c r="D876" s="1" t="str">
        <f>VLOOKUP(C876,HABITATS!$F$2:$G$13,2,FALSE)</f>
        <v>Marshes</v>
      </c>
      <c r="E876" s="1" t="str">
        <f t="shared" si="24"/>
        <v>MarshesACTIVITY CATEGORY 9 88</v>
      </c>
      <c r="F876" s="3">
        <f>VLOOKUP($B876,MARSHES!$B$127:$I$235,F$1,FALSE)</f>
        <v>0</v>
      </c>
      <c r="G876" s="3">
        <f>VLOOKUP($B876,MARSHES!$B$127:$I$235,G$1,FALSE)</f>
        <v>0</v>
      </c>
      <c r="H876" s="3">
        <f>VLOOKUP($B876,MARSHES!$B$127:$I$235,H$1,FALSE)</f>
        <v>0</v>
      </c>
      <c r="I876" s="3">
        <f>VLOOKUP($B876,MARSHES!$B$127:$I$235,I$1,FALSE)</f>
        <v>0</v>
      </c>
      <c r="J876" s="3">
        <f>VLOOKUP($B876,MARSHES!$B$127:$I$235,J$1,FALSE)</f>
        <v>0</v>
      </c>
      <c r="K876" s="3">
        <f>VLOOKUP($B876,MARSHES!$B$127:$I$235,K$1,FALSE)</f>
        <v>0</v>
      </c>
      <c r="L876" s="3" t="str">
        <f>VLOOKUP($B876,MARSHES!$B$127:$I$235,L$1,FALSE)</f>
        <v/>
      </c>
    </row>
    <row r="877" spans="1:12" ht="15.75" customHeight="1">
      <c r="A877">
        <f t="shared" si="25"/>
        <v>88</v>
      </c>
      <c r="B877" t="str">
        <f>VLOOKUP(A877,ACTIVITIES!$B$2:$C$110,2,FALSE)</f>
        <v>ACTIVITY CATEGORY 9 88</v>
      </c>
      <c r="C877" s="1">
        <v>5</v>
      </c>
      <c r="D877" s="1" t="str">
        <f>VLOOKUP(C877,HABITATS!$F$2:$G$13,2,FALSE)</f>
        <v>Submersed Habitats</v>
      </c>
      <c r="E877" s="1" t="str">
        <f t="shared" si="24"/>
        <v>Submersed HabitatsACTIVITY CATEGORY 9 88</v>
      </c>
      <c r="F877" s="3">
        <f>VLOOKUP($B877,'SUBMERSED HABITATS'!$B$127:$I$235,F$1,FALSE)</f>
        <v>0</v>
      </c>
      <c r="G877" s="3">
        <f>VLOOKUP($B877,'SUBMERSED HABITATS'!$B$127:$I$235,G$1,FALSE)</f>
        <v>0</v>
      </c>
      <c r="H877" s="3">
        <f>VLOOKUP($B877,'SUBMERSED HABITATS'!$B$127:$I$235,H$1,FALSE)</f>
        <v>0</v>
      </c>
      <c r="I877" s="3">
        <f>VLOOKUP($B877,'SUBMERSED HABITATS'!$B$127:$I$235,I$1,FALSE)</f>
        <v>0</v>
      </c>
      <c r="J877" s="3">
        <f>VLOOKUP($B877,'SUBMERSED HABITATS'!$B$127:$I$235,J$1,FALSE)</f>
        <v>0</v>
      </c>
      <c r="K877" s="3">
        <f>VLOOKUP($B877,'SUBMERSED HABITATS'!$B$127:$I$235,K$1,FALSE)</f>
        <v>0</v>
      </c>
      <c r="L877" s="3" t="str">
        <f>VLOOKUP($B877,'SUBMERSED HABITATS'!$B$127:$I$235,L$1,FALSE)</f>
        <v/>
      </c>
    </row>
    <row r="878" spans="1:12" ht="15.75" customHeight="1">
      <c r="A878">
        <f t="shared" si="25"/>
        <v>88</v>
      </c>
      <c r="B878" t="str">
        <f>VLOOKUP(A878,ACTIVITIES!$B$2:$C$110,2,FALSE)</f>
        <v>ACTIVITY CATEGORY 9 88</v>
      </c>
      <c r="C878" s="1">
        <v>6</v>
      </c>
      <c r="D878" s="1" t="str">
        <f>VLOOKUP(C878,HABITATS!$F$2:$G$13,2,FALSE)</f>
        <v>HABITATS COMPLEX 6</v>
      </c>
      <c r="E878" s="1" t="str">
        <f t="shared" si="24"/>
        <v>HABITATS COMPLEX 6ACTIVITY CATEGORY 9 88</v>
      </c>
      <c r="F878" s="3">
        <f>VLOOKUP($B878,'HABITATS COMPLEX 6'!$B$127:$I$235,F$1,FALSE)</f>
        <v>0</v>
      </c>
      <c r="G878" s="3">
        <f>VLOOKUP($B878,'HABITATS COMPLEX 6'!$B$127:$I$235,G$1,FALSE)</f>
        <v>0</v>
      </c>
      <c r="H878" s="3">
        <f>VLOOKUP($B878,'HABITATS COMPLEX 6'!$B$127:$I$235,H$1,FALSE)</f>
        <v>0</v>
      </c>
      <c r="I878" s="3">
        <f>VLOOKUP($B878,'HABITATS COMPLEX 6'!$B$127:$I$235,I$1,FALSE)</f>
        <v>0</v>
      </c>
      <c r="J878" s="3">
        <f>VLOOKUP($B878,'HABITATS COMPLEX 6'!$B$127:$I$235,J$1,FALSE)</f>
        <v>0</v>
      </c>
      <c r="K878" s="3">
        <f>VLOOKUP($B878,'HABITATS COMPLEX 6'!$B$127:$I$235,K$1,FALSE)</f>
        <v>0</v>
      </c>
      <c r="L878" s="3" t="str">
        <f>VLOOKUP($B878,'HABITATS COMPLEX 6'!$B$127:$I$235,L$1,FALSE)</f>
        <v/>
      </c>
    </row>
    <row r="879" spans="1:12" ht="15.75" customHeight="1">
      <c r="A879">
        <f t="shared" si="25"/>
        <v>88</v>
      </c>
      <c r="B879" t="str">
        <f>VLOOKUP(A879,ACTIVITIES!$B$2:$C$110,2,FALSE)</f>
        <v>ACTIVITY CATEGORY 9 88</v>
      </c>
      <c r="C879" s="1">
        <v>7</v>
      </c>
      <c r="D879" s="1" t="str">
        <f>VLOOKUP(C879,HABITATS!$F$2:$G$13,2,FALSE)</f>
        <v>HABITATS COMPLEX 7</v>
      </c>
      <c r="E879" s="1" t="str">
        <f t="shared" si="24"/>
        <v>HABITATS COMPLEX 7ACTIVITY CATEGORY 9 88</v>
      </c>
      <c r="F879" s="3">
        <f>VLOOKUP($B879,'HABITATS COMPLEX 7'!$B$127:$I$235,F$1,FALSE)</f>
        <v>0</v>
      </c>
      <c r="G879" s="3">
        <f>VLOOKUP($B879,'HABITATS COMPLEX 7'!$B$127:$I$235,G$1,FALSE)</f>
        <v>0</v>
      </c>
      <c r="H879" s="3">
        <f>VLOOKUP($B879,'HABITATS COMPLEX 7'!$B$127:$I$235,H$1,FALSE)</f>
        <v>0</v>
      </c>
      <c r="I879" s="3">
        <f>VLOOKUP($B879,'HABITATS COMPLEX 7'!$B$127:$I$235,I$1,FALSE)</f>
        <v>0</v>
      </c>
      <c r="J879" s="3">
        <f>VLOOKUP($B879,'HABITATS COMPLEX 7'!$B$127:$I$235,J$1,FALSE)</f>
        <v>0</v>
      </c>
      <c r="K879" s="3">
        <f>VLOOKUP($B879,'HABITATS COMPLEX 7'!$B$127:$I$235,K$1,FALSE)</f>
        <v>0</v>
      </c>
      <c r="L879" s="3" t="str">
        <f>VLOOKUP($B879,'HABITATS COMPLEX 7'!$B$127:$I$235,L$1,FALSE)</f>
        <v/>
      </c>
    </row>
    <row r="880" spans="1:12" ht="15.75" customHeight="1">
      <c r="A880">
        <f t="shared" si="25"/>
        <v>88</v>
      </c>
      <c r="B880" t="str">
        <f>VLOOKUP(A880,ACTIVITIES!$B$2:$C$110,2,FALSE)</f>
        <v>ACTIVITY CATEGORY 9 88</v>
      </c>
      <c r="C880" s="1">
        <v>8</v>
      </c>
      <c r="D880" s="1" t="str">
        <f>VLOOKUP(C880,HABITATS!$F$2:$G$13,2,FALSE)</f>
        <v>HABITATS COMPLEX 8</v>
      </c>
      <c r="E880" s="1" t="str">
        <f t="shared" si="24"/>
        <v>HABITATS COMPLEX 8ACTIVITY CATEGORY 9 88</v>
      </c>
      <c r="F880" s="3">
        <f>VLOOKUP($B880,'HABITATS COMPLEX 8'!$B$127:$I$235,F$1,FALSE)</f>
        <v>0</v>
      </c>
      <c r="G880" s="3">
        <f>VLOOKUP($B880,'HABITATS COMPLEX 8'!$B$127:$I$235,G$1,FALSE)</f>
        <v>0</v>
      </c>
      <c r="H880" s="3">
        <f>VLOOKUP($B880,'HABITATS COMPLEX 8'!$B$127:$I$235,H$1,FALSE)</f>
        <v>0</v>
      </c>
      <c r="I880" s="3">
        <f>VLOOKUP($B880,'HABITATS COMPLEX 8'!$B$127:$I$235,I$1,FALSE)</f>
        <v>0</v>
      </c>
      <c r="J880" s="3">
        <f>VLOOKUP($B880,'HABITATS COMPLEX 8'!$B$127:$I$235,J$1,FALSE)</f>
        <v>0</v>
      </c>
      <c r="K880" s="3">
        <f>VLOOKUP($B880,'HABITATS COMPLEX 8'!$B$127:$I$235,K$1,FALSE)</f>
        <v>0</v>
      </c>
      <c r="L880" s="3" t="str">
        <f>VLOOKUP($B880,'HABITATS COMPLEX 8'!$B$127:$I$235,L$1,FALSE)</f>
        <v/>
      </c>
    </row>
    <row r="881" spans="1:12" ht="15.75" customHeight="1">
      <c r="A881">
        <f t="shared" si="25"/>
        <v>88</v>
      </c>
      <c r="B881" t="str">
        <f>VLOOKUP(A881,ACTIVITIES!$B$2:$C$110,2,FALSE)</f>
        <v>ACTIVITY CATEGORY 9 88</v>
      </c>
      <c r="C881" s="1">
        <v>9</v>
      </c>
      <c r="D881" s="1" t="str">
        <f>VLOOKUP(C881,HABITATS!$F$2:$G$13,2,FALSE)</f>
        <v>HABITATS COMPLEX 9</v>
      </c>
      <c r="E881" s="1" t="str">
        <f t="shared" si="24"/>
        <v>HABITATS COMPLEX 9ACTIVITY CATEGORY 9 88</v>
      </c>
      <c r="F881" s="3">
        <f>VLOOKUP($B881,'HABITATS COMPLEX 9'!$B$127:$I$235,F$1,FALSE)</f>
        <v>0</v>
      </c>
      <c r="G881" s="3">
        <f>VLOOKUP($B881,'HABITATS COMPLEX 9'!$B$127:$I$235,G$1,FALSE)</f>
        <v>0</v>
      </c>
      <c r="H881" s="3">
        <f>VLOOKUP($B881,'HABITATS COMPLEX 9'!$B$127:$I$235,H$1,FALSE)</f>
        <v>0</v>
      </c>
      <c r="I881" s="3">
        <f>VLOOKUP($B881,'HABITATS COMPLEX 9'!$B$127:$I$235,I$1,FALSE)</f>
        <v>0</v>
      </c>
      <c r="J881" s="3">
        <f>VLOOKUP($B881,'HABITATS COMPLEX 9'!$B$127:$I$235,J$1,FALSE)</f>
        <v>0</v>
      </c>
      <c r="K881" s="3">
        <f>VLOOKUP($B881,'HABITATS COMPLEX 9'!$B$127:$I$235,K$1,FALSE)</f>
        <v>0</v>
      </c>
      <c r="L881" s="3" t="str">
        <f>VLOOKUP($B881,'HABITATS COMPLEX 9'!$B$127:$I$235,L$1,FALSE)</f>
        <v/>
      </c>
    </row>
    <row r="882" spans="1:12" ht="15.75" customHeight="1">
      <c r="A882">
        <f t="shared" si="25"/>
        <v>88</v>
      </c>
      <c r="B882" t="str">
        <f>VLOOKUP(A882,ACTIVITIES!$B$2:$C$110,2,FALSE)</f>
        <v>ACTIVITY CATEGORY 9 88</v>
      </c>
      <c r="C882" s="1">
        <v>10</v>
      </c>
      <c r="D882" s="1" t="str">
        <f>VLOOKUP(C882,HABITATS!$F$2:$G$13,2,FALSE)</f>
        <v>HABITATS COMPLEX 10</v>
      </c>
      <c r="E882" s="1" t="str">
        <f t="shared" si="24"/>
        <v>HABITATS COMPLEX 10ACTIVITY CATEGORY 9 88</v>
      </c>
      <c r="F882" s="3">
        <f>VLOOKUP($B882,'HABITATS COMPLEX 10'!$B$127:$I$235,F$1,FALSE)</f>
        <v>0</v>
      </c>
      <c r="G882" s="3">
        <f>VLOOKUP($B882,'HABITATS COMPLEX 10'!$B$127:$I$235,G$1,FALSE)</f>
        <v>0</v>
      </c>
      <c r="H882" s="3">
        <f>VLOOKUP($B882,'HABITATS COMPLEX 10'!$B$127:$I$235,H$1,FALSE)</f>
        <v>0</v>
      </c>
      <c r="I882" s="3">
        <f>VLOOKUP($B882,'HABITATS COMPLEX 10'!$B$127:$I$235,I$1,FALSE)</f>
        <v>0</v>
      </c>
      <c r="J882" s="3">
        <f>VLOOKUP($B882,'HABITATS COMPLEX 10'!$B$127:$I$235,J$1,FALSE)</f>
        <v>0</v>
      </c>
      <c r="K882" s="3">
        <f>VLOOKUP($B882,'HABITATS COMPLEX 10'!$B$127:$I$235,K$1,FALSE)</f>
        <v>0</v>
      </c>
      <c r="L882" s="3" t="str">
        <f>VLOOKUP($B882,'HABITATS COMPLEX 10'!$B$127:$I$235,L$1,FALSE)</f>
        <v/>
      </c>
    </row>
    <row r="883" spans="1:12" ht="15.75" customHeight="1">
      <c r="A883">
        <f t="shared" si="25"/>
        <v>89</v>
      </c>
      <c r="B883" t="str">
        <f>VLOOKUP(A883,ACTIVITIES!$B$2:$C$110,2,FALSE)</f>
        <v>ACTIVITY CATEGORY 9 89</v>
      </c>
      <c r="C883" s="1">
        <v>1</v>
      </c>
      <c r="D883" s="1" t="str">
        <f>VLOOKUP(C883,HABITATS!$F$2:$G$13,2,FALSE)</f>
        <v>Coastal Uplands</v>
      </c>
      <c r="E883" s="1" t="str">
        <f t="shared" si="24"/>
        <v>Coastal UplandsACTIVITY CATEGORY 9 89</v>
      </c>
      <c r="F883" s="3">
        <f>VLOOKUP($B883,'COASTAL UPLANDS'!$B$127:$I$235,F$1,FALSE)</f>
        <v>0</v>
      </c>
      <c r="G883" s="3">
        <f>VLOOKUP($B883,'COASTAL UPLANDS'!$B$127:$I$235,G$1,FALSE)</f>
        <v>0</v>
      </c>
      <c r="H883" s="3">
        <f>VLOOKUP($B883,'COASTAL UPLANDS'!$B$127:$I$235,H$1,FALSE)</f>
        <v>0</v>
      </c>
      <c r="I883" s="3">
        <f>VLOOKUP($B883,'COASTAL UPLANDS'!$B$127:$I$235,I$1,FALSE)</f>
        <v>0</v>
      </c>
      <c r="J883" s="3">
        <f>VLOOKUP($B883,'COASTAL UPLANDS'!$B$127:$I$235,J$1,FALSE)</f>
        <v>0</v>
      </c>
      <c r="K883" s="3">
        <f>VLOOKUP($B883,'COASTAL UPLANDS'!$B$127:$I$235,K$1,FALSE)</f>
        <v>0</v>
      </c>
      <c r="L883" s="3" t="str">
        <f>VLOOKUP($B883,'COASTAL UPLANDS'!$B$127:$I$235,L$1,FALSE)</f>
        <v/>
      </c>
    </row>
    <row r="884" spans="1:12" ht="15.75" customHeight="1">
      <c r="A884">
        <f t="shared" si="25"/>
        <v>89</v>
      </c>
      <c r="B884" t="str">
        <f>VLOOKUP(A884,ACTIVITIES!$B$2:$C$110,2,FALSE)</f>
        <v>ACTIVITY CATEGORY 9 89</v>
      </c>
      <c r="C884" s="1">
        <v>2</v>
      </c>
      <c r="D884" s="1" t="str">
        <f>VLOOKUP(C884,HABITATS!$F$2:$G$13,2,FALSE)</f>
        <v>Beaches &amp; Dunes</v>
      </c>
      <c r="E884" s="1" t="str">
        <f t="shared" si="24"/>
        <v>Beaches &amp; DunesACTIVITY CATEGORY 9 89</v>
      </c>
      <c r="F884" s="3">
        <f>VLOOKUP($B884,'BEACHES &amp; DUNES'!$B$127:$I$235,F$1,FALSE)</f>
        <v>0</v>
      </c>
      <c r="G884" s="3">
        <f>VLOOKUP($B884,'BEACHES &amp; DUNES'!$B$127:$I$235,G$1,FALSE)</f>
        <v>0</v>
      </c>
      <c r="H884" s="3">
        <f>VLOOKUP($B884,'BEACHES &amp; DUNES'!$B$127:$I$235,H$1,FALSE)</f>
        <v>0</v>
      </c>
      <c r="I884" s="3">
        <f>VLOOKUP($B884,'BEACHES &amp; DUNES'!$B$127:$I$235,I$1,FALSE)</f>
        <v>0</v>
      </c>
      <c r="J884" s="3">
        <f>VLOOKUP($B884,'BEACHES &amp; DUNES'!$B$127:$I$235,J$1,FALSE)</f>
        <v>0</v>
      </c>
      <c r="K884" s="3">
        <f>VLOOKUP($B884,'BEACHES &amp; DUNES'!$B$127:$I$235,K$1,FALSE)</f>
        <v>0</v>
      </c>
      <c r="L884" s="3" t="str">
        <f>VLOOKUP($B884,'BEACHES &amp; DUNES'!$B$127:$I$235,L$1,FALSE)</f>
        <v/>
      </c>
    </row>
    <row r="885" spans="1:12" ht="15.75" customHeight="1">
      <c r="A885">
        <f t="shared" si="25"/>
        <v>89</v>
      </c>
      <c r="B885" t="str">
        <f>VLOOKUP(A885,ACTIVITIES!$B$2:$C$110,2,FALSE)</f>
        <v>ACTIVITY CATEGORY 9 89</v>
      </c>
      <c r="C885" s="1">
        <v>3</v>
      </c>
      <c r="D885" s="1" t="str">
        <f>VLOOKUP(C885,HABITATS!$F$2:$G$13,2,FALSE)</f>
        <v>Tidal flats &amp; Rocky Intertidal</v>
      </c>
      <c r="E885" s="1" t="str">
        <f t="shared" ref="E885:E948" si="26">D885&amp;B885</f>
        <v>Tidal flats &amp; Rocky IntertidalACTIVITY CATEGORY 9 89</v>
      </c>
      <c r="F885" s="3">
        <f>VLOOKUP($B885,'TIDAL FLATS &amp; ROCKY INTERTIDAL'!$B$127:$I$235,F$1,FALSE)</f>
        <v>0</v>
      </c>
      <c r="G885" s="3">
        <f>VLOOKUP($B885,'TIDAL FLATS &amp; ROCKY INTERTIDAL'!$B$127:$I$235,G$1,FALSE)</f>
        <v>0</v>
      </c>
      <c r="H885" s="3">
        <f>VLOOKUP($B885,'TIDAL FLATS &amp; ROCKY INTERTIDAL'!$B$127:$I$235,H$1,FALSE)</f>
        <v>0</v>
      </c>
      <c r="I885" s="3">
        <f>VLOOKUP($B885,'TIDAL FLATS &amp; ROCKY INTERTIDAL'!$B$127:$I$235,I$1,FALSE)</f>
        <v>0</v>
      </c>
      <c r="J885" s="3">
        <f>VLOOKUP($B885,'TIDAL FLATS &amp; ROCKY INTERTIDAL'!$B$127:$I$235,J$1,FALSE)</f>
        <v>0</v>
      </c>
      <c r="K885" s="3">
        <f>VLOOKUP($B885,'TIDAL FLATS &amp; ROCKY INTERTIDAL'!$B$127:$I$235,K$1,FALSE)</f>
        <v>0</v>
      </c>
      <c r="L885" s="3" t="str">
        <f>VLOOKUP($B885,'TIDAL FLATS &amp; ROCKY INTERTIDAL'!$B$127:$I$235,L$1,FALSE)</f>
        <v/>
      </c>
    </row>
    <row r="886" spans="1:12" ht="15.75" customHeight="1">
      <c r="A886">
        <f t="shared" si="25"/>
        <v>89</v>
      </c>
      <c r="B886" t="str">
        <f>VLOOKUP(A886,ACTIVITIES!$B$2:$C$110,2,FALSE)</f>
        <v>ACTIVITY CATEGORY 9 89</v>
      </c>
      <c r="C886" s="1">
        <v>4</v>
      </c>
      <c r="D886" s="1" t="str">
        <f>VLOOKUP(C886,HABITATS!$F$2:$G$13,2,FALSE)</f>
        <v>Marshes</v>
      </c>
      <c r="E886" s="1" t="str">
        <f t="shared" si="26"/>
        <v>MarshesACTIVITY CATEGORY 9 89</v>
      </c>
      <c r="F886" s="3">
        <f>VLOOKUP($B886,MARSHES!$B$127:$I$235,F$1,FALSE)</f>
        <v>0</v>
      </c>
      <c r="G886" s="3">
        <f>VLOOKUP($B886,MARSHES!$B$127:$I$235,G$1,FALSE)</f>
        <v>0</v>
      </c>
      <c r="H886" s="3">
        <f>VLOOKUP($B886,MARSHES!$B$127:$I$235,H$1,FALSE)</f>
        <v>0</v>
      </c>
      <c r="I886" s="3">
        <f>VLOOKUP($B886,MARSHES!$B$127:$I$235,I$1,FALSE)</f>
        <v>0</v>
      </c>
      <c r="J886" s="3">
        <f>VLOOKUP($B886,MARSHES!$B$127:$I$235,J$1,FALSE)</f>
        <v>0</v>
      </c>
      <c r="K886" s="3">
        <f>VLOOKUP($B886,MARSHES!$B$127:$I$235,K$1,FALSE)</f>
        <v>0</v>
      </c>
      <c r="L886" s="3" t="str">
        <f>VLOOKUP($B886,MARSHES!$B$127:$I$235,L$1,FALSE)</f>
        <v/>
      </c>
    </row>
    <row r="887" spans="1:12" ht="15.75" customHeight="1">
      <c r="A887">
        <f t="shared" si="25"/>
        <v>89</v>
      </c>
      <c r="B887" t="str">
        <f>VLOOKUP(A887,ACTIVITIES!$B$2:$C$110,2,FALSE)</f>
        <v>ACTIVITY CATEGORY 9 89</v>
      </c>
      <c r="C887" s="1">
        <v>5</v>
      </c>
      <c r="D887" s="1" t="str">
        <f>VLOOKUP(C887,HABITATS!$F$2:$G$13,2,FALSE)</f>
        <v>Submersed Habitats</v>
      </c>
      <c r="E887" s="1" t="str">
        <f t="shared" si="26"/>
        <v>Submersed HabitatsACTIVITY CATEGORY 9 89</v>
      </c>
      <c r="F887" s="3">
        <f>VLOOKUP($B887,'SUBMERSED HABITATS'!$B$127:$I$235,F$1,FALSE)</f>
        <v>0</v>
      </c>
      <c r="G887" s="3">
        <f>VLOOKUP($B887,'SUBMERSED HABITATS'!$B$127:$I$235,G$1,FALSE)</f>
        <v>0</v>
      </c>
      <c r="H887" s="3">
        <f>VLOOKUP($B887,'SUBMERSED HABITATS'!$B$127:$I$235,H$1,FALSE)</f>
        <v>0</v>
      </c>
      <c r="I887" s="3">
        <f>VLOOKUP($B887,'SUBMERSED HABITATS'!$B$127:$I$235,I$1,FALSE)</f>
        <v>0</v>
      </c>
      <c r="J887" s="3">
        <f>VLOOKUP($B887,'SUBMERSED HABITATS'!$B$127:$I$235,J$1,FALSE)</f>
        <v>0</v>
      </c>
      <c r="K887" s="3">
        <f>VLOOKUP($B887,'SUBMERSED HABITATS'!$B$127:$I$235,K$1,FALSE)</f>
        <v>0</v>
      </c>
      <c r="L887" s="3" t="str">
        <f>VLOOKUP($B887,'SUBMERSED HABITATS'!$B$127:$I$235,L$1,FALSE)</f>
        <v/>
      </c>
    </row>
    <row r="888" spans="1:12" ht="15.75" customHeight="1">
      <c r="A888">
        <f t="shared" si="25"/>
        <v>89</v>
      </c>
      <c r="B888" t="str">
        <f>VLOOKUP(A888,ACTIVITIES!$B$2:$C$110,2,FALSE)</f>
        <v>ACTIVITY CATEGORY 9 89</v>
      </c>
      <c r="C888" s="1">
        <v>6</v>
      </c>
      <c r="D888" s="1" t="str">
        <f>VLOOKUP(C888,HABITATS!$F$2:$G$13,2,FALSE)</f>
        <v>HABITATS COMPLEX 6</v>
      </c>
      <c r="E888" s="1" t="str">
        <f t="shared" si="26"/>
        <v>HABITATS COMPLEX 6ACTIVITY CATEGORY 9 89</v>
      </c>
      <c r="F888" s="3">
        <f>VLOOKUP($B888,'HABITATS COMPLEX 6'!$B$127:$I$235,F$1,FALSE)</f>
        <v>0</v>
      </c>
      <c r="G888" s="3">
        <f>VLOOKUP($B888,'HABITATS COMPLEX 6'!$B$127:$I$235,G$1,FALSE)</f>
        <v>0</v>
      </c>
      <c r="H888" s="3">
        <f>VLOOKUP($B888,'HABITATS COMPLEX 6'!$B$127:$I$235,H$1,FALSE)</f>
        <v>0</v>
      </c>
      <c r="I888" s="3">
        <f>VLOOKUP($B888,'HABITATS COMPLEX 6'!$B$127:$I$235,I$1,FALSE)</f>
        <v>0</v>
      </c>
      <c r="J888" s="3">
        <f>VLOOKUP($B888,'HABITATS COMPLEX 6'!$B$127:$I$235,J$1,FALSE)</f>
        <v>0</v>
      </c>
      <c r="K888" s="3">
        <f>VLOOKUP($B888,'HABITATS COMPLEX 6'!$B$127:$I$235,K$1,FALSE)</f>
        <v>0</v>
      </c>
      <c r="L888" s="3" t="str">
        <f>VLOOKUP($B888,'HABITATS COMPLEX 6'!$B$127:$I$235,L$1,FALSE)</f>
        <v/>
      </c>
    </row>
    <row r="889" spans="1:12" ht="15.75" customHeight="1">
      <c r="A889">
        <f t="shared" si="25"/>
        <v>89</v>
      </c>
      <c r="B889" t="str">
        <f>VLOOKUP(A889,ACTIVITIES!$B$2:$C$110,2,FALSE)</f>
        <v>ACTIVITY CATEGORY 9 89</v>
      </c>
      <c r="C889" s="1">
        <v>7</v>
      </c>
      <c r="D889" s="1" t="str">
        <f>VLOOKUP(C889,HABITATS!$F$2:$G$13,2,FALSE)</f>
        <v>HABITATS COMPLEX 7</v>
      </c>
      <c r="E889" s="1" t="str">
        <f t="shared" si="26"/>
        <v>HABITATS COMPLEX 7ACTIVITY CATEGORY 9 89</v>
      </c>
      <c r="F889" s="3">
        <f>VLOOKUP($B889,'HABITATS COMPLEX 7'!$B$127:$I$235,F$1,FALSE)</f>
        <v>0</v>
      </c>
      <c r="G889" s="3">
        <f>VLOOKUP($B889,'HABITATS COMPLEX 7'!$B$127:$I$235,G$1,FALSE)</f>
        <v>0</v>
      </c>
      <c r="H889" s="3">
        <f>VLOOKUP($B889,'HABITATS COMPLEX 7'!$B$127:$I$235,H$1,FALSE)</f>
        <v>0</v>
      </c>
      <c r="I889" s="3">
        <f>VLOOKUP($B889,'HABITATS COMPLEX 7'!$B$127:$I$235,I$1,FALSE)</f>
        <v>0</v>
      </c>
      <c r="J889" s="3">
        <f>VLOOKUP($B889,'HABITATS COMPLEX 7'!$B$127:$I$235,J$1,FALSE)</f>
        <v>0</v>
      </c>
      <c r="K889" s="3">
        <f>VLOOKUP($B889,'HABITATS COMPLEX 7'!$B$127:$I$235,K$1,FALSE)</f>
        <v>0</v>
      </c>
      <c r="L889" s="3" t="str">
        <f>VLOOKUP($B889,'HABITATS COMPLEX 7'!$B$127:$I$235,L$1,FALSE)</f>
        <v/>
      </c>
    </row>
    <row r="890" spans="1:12" ht="15.75" customHeight="1">
      <c r="A890">
        <f t="shared" si="25"/>
        <v>89</v>
      </c>
      <c r="B890" t="str">
        <f>VLOOKUP(A890,ACTIVITIES!$B$2:$C$110,2,FALSE)</f>
        <v>ACTIVITY CATEGORY 9 89</v>
      </c>
      <c r="C890" s="1">
        <v>8</v>
      </c>
      <c r="D890" s="1" t="str">
        <f>VLOOKUP(C890,HABITATS!$F$2:$G$13,2,FALSE)</f>
        <v>HABITATS COMPLEX 8</v>
      </c>
      <c r="E890" s="1" t="str">
        <f t="shared" si="26"/>
        <v>HABITATS COMPLEX 8ACTIVITY CATEGORY 9 89</v>
      </c>
      <c r="F890" s="3">
        <f>VLOOKUP($B890,'HABITATS COMPLEX 8'!$B$127:$I$235,F$1,FALSE)</f>
        <v>0</v>
      </c>
      <c r="G890" s="3">
        <f>VLOOKUP($B890,'HABITATS COMPLEX 8'!$B$127:$I$235,G$1,FALSE)</f>
        <v>0</v>
      </c>
      <c r="H890" s="3">
        <f>VLOOKUP($B890,'HABITATS COMPLEX 8'!$B$127:$I$235,H$1,FALSE)</f>
        <v>0</v>
      </c>
      <c r="I890" s="3">
        <f>VLOOKUP($B890,'HABITATS COMPLEX 8'!$B$127:$I$235,I$1,FALSE)</f>
        <v>0</v>
      </c>
      <c r="J890" s="3">
        <f>VLOOKUP($B890,'HABITATS COMPLEX 8'!$B$127:$I$235,J$1,FALSE)</f>
        <v>0</v>
      </c>
      <c r="K890" s="3">
        <f>VLOOKUP($B890,'HABITATS COMPLEX 8'!$B$127:$I$235,K$1,FALSE)</f>
        <v>0</v>
      </c>
      <c r="L890" s="3" t="str">
        <f>VLOOKUP($B890,'HABITATS COMPLEX 8'!$B$127:$I$235,L$1,FALSE)</f>
        <v/>
      </c>
    </row>
    <row r="891" spans="1:12" ht="15.75" customHeight="1">
      <c r="A891">
        <f t="shared" si="25"/>
        <v>89</v>
      </c>
      <c r="B891" t="str">
        <f>VLOOKUP(A891,ACTIVITIES!$B$2:$C$110,2,FALSE)</f>
        <v>ACTIVITY CATEGORY 9 89</v>
      </c>
      <c r="C891" s="1">
        <v>9</v>
      </c>
      <c r="D891" s="1" t="str">
        <f>VLOOKUP(C891,HABITATS!$F$2:$G$13,2,FALSE)</f>
        <v>HABITATS COMPLEX 9</v>
      </c>
      <c r="E891" s="1" t="str">
        <f t="shared" si="26"/>
        <v>HABITATS COMPLEX 9ACTIVITY CATEGORY 9 89</v>
      </c>
      <c r="F891" s="3">
        <f>VLOOKUP($B891,'HABITATS COMPLEX 9'!$B$127:$I$235,F$1,FALSE)</f>
        <v>0</v>
      </c>
      <c r="G891" s="3">
        <f>VLOOKUP($B891,'HABITATS COMPLEX 9'!$B$127:$I$235,G$1,FALSE)</f>
        <v>0</v>
      </c>
      <c r="H891" s="3">
        <f>VLOOKUP($B891,'HABITATS COMPLEX 9'!$B$127:$I$235,H$1,FALSE)</f>
        <v>0</v>
      </c>
      <c r="I891" s="3">
        <f>VLOOKUP($B891,'HABITATS COMPLEX 9'!$B$127:$I$235,I$1,FALSE)</f>
        <v>0</v>
      </c>
      <c r="J891" s="3">
        <f>VLOOKUP($B891,'HABITATS COMPLEX 9'!$B$127:$I$235,J$1,FALSE)</f>
        <v>0</v>
      </c>
      <c r="K891" s="3">
        <f>VLOOKUP($B891,'HABITATS COMPLEX 9'!$B$127:$I$235,K$1,FALSE)</f>
        <v>0</v>
      </c>
      <c r="L891" s="3" t="str">
        <f>VLOOKUP($B891,'HABITATS COMPLEX 9'!$B$127:$I$235,L$1,FALSE)</f>
        <v/>
      </c>
    </row>
    <row r="892" spans="1:12" ht="15.75" customHeight="1">
      <c r="A892">
        <f t="shared" si="25"/>
        <v>89</v>
      </c>
      <c r="B892" t="str">
        <f>VLOOKUP(A892,ACTIVITIES!$B$2:$C$110,2,FALSE)</f>
        <v>ACTIVITY CATEGORY 9 89</v>
      </c>
      <c r="C892" s="1">
        <v>10</v>
      </c>
      <c r="D892" s="1" t="str">
        <f>VLOOKUP(C892,HABITATS!$F$2:$G$13,2,FALSE)</f>
        <v>HABITATS COMPLEX 10</v>
      </c>
      <c r="E892" s="1" t="str">
        <f t="shared" si="26"/>
        <v>HABITATS COMPLEX 10ACTIVITY CATEGORY 9 89</v>
      </c>
      <c r="F892" s="3">
        <f>VLOOKUP($B892,'HABITATS COMPLEX 10'!$B$127:$I$235,F$1,FALSE)</f>
        <v>0</v>
      </c>
      <c r="G892" s="3">
        <f>VLOOKUP($B892,'HABITATS COMPLEX 10'!$B$127:$I$235,G$1,FALSE)</f>
        <v>0</v>
      </c>
      <c r="H892" s="3">
        <f>VLOOKUP($B892,'HABITATS COMPLEX 10'!$B$127:$I$235,H$1,FALSE)</f>
        <v>0</v>
      </c>
      <c r="I892" s="3">
        <f>VLOOKUP($B892,'HABITATS COMPLEX 10'!$B$127:$I$235,I$1,FALSE)</f>
        <v>0</v>
      </c>
      <c r="J892" s="3">
        <f>VLOOKUP($B892,'HABITATS COMPLEX 10'!$B$127:$I$235,J$1,FALSE)</f>
        <v>0</v>
      </c>
      <c r="K892" s="3">
        <f>VLOOKUP($B892,'HABITATS COMPLEX 10'!$B$127:$I$235,K$1,FALSE)</f>
        <v>0</v>
      </c>
      <c r="L892" s="3" t="str">
        <f>VLOOKUP($B892,'HABITATS COMPLEX 10'!$B$127:$I$235,L$1,FALSE)</f>
        <v/>
      </c>
    </row>
    <row r="893" spans="1:12" ht="15.75" customHeight="1">
      <c r="A893">
        <f t="shared" si="25"/>
        <v>90</v>
      </c>
      <c r="B893" t="str">
        <f>VLOOKUP(A893,ACTIVITIES!$B$2:$C$110,2,FALSE)</f>
        <v>ACTIVITY CATEGORY 9 90</v>
      </c>
      <c r="C893" s="1">
        <v>1</v>
      </c>
      <c r="D893" s="1" t="str">
        <f>VLOOKUP(C893,HABITATS!$F$2:$G$13,2,FALSE)</f>
        <v>Coastal Uplands</v>
      </c>
      <c r="E893" s="1" t="str">
        <f t="shared" si="26"/>
        <v>Coastal UplandsACTIVITY CATEGORY 9 90</v>
      </c>
      <c r="F893" s="3">
        <f>VLOOKUP($B893,'COASTAL UPLANDS'!$B$127:$I$235,F$1,FALSE)</f>
        <v>0</v>
      </c>
      <c r="G893" s="3">
        <f>VLOOKUP($B893,'COASTAL UPLANDS'!$B$127:$I$235,G$1,FALSE)</f>
        <v>0</v>
      </c>
      <c r="H893" s="3">
        <f>VLOOKUP($B893,'COASTAL UPLANDS'!$B$127:$I$235,H$1,FALSE)</f>
        <v>0</v>
      </c>
      <c r="I893" s="3">
        <f>VLOOKUP($B893,'COASTAL UPLANDS'!$B$127:$I$235,I$1,FALSE)</f>
        <v>0</v>
      </c>
      <c r="J893" s="3">
        <f>VLOOKUP($B893,'COASTAL UPLANDS'!$B$127:$I$235,J$1,FALSE)</f>
        <v>0</v>
      </c>
      <c r="K893" s="3">
        <f>VLOOKUP($B893,'COASTAL UPLANDS'!$B$127:$I$235,K$1,FALSE)</f>
        <v>0</v>
      </c>
      <c r="L893" s="3" t="str">
        <f>VLOOKUP($B893,'COASTAL UPLANDS'!$B$127:$I$235,L$1,FALSE)</f>
        <v/>
      </c>
    </row>
    <row r="894" spans="1:12" ht="15.75" customHeight="1">
      <c r="A894">
        <f t="shared" si="25"/>
        <v>90</v>
      </c>
      <c r="B894" t="str">
        <f>VLOOKUP(A894,ACTIVITIES!$B$2:$C$110,2,FALSE)</f>
        <v>ACTIVITY CATEGORY 9 90</v>
      </c>
      <c r="C894" s="1">
        <v>2</v>
      </c>
      <c r="D894" s="1" t="str">
        <f>VLOOKUP(C894,HABITATS!$F$2:$G$13,2,FALSE)</f>
        <v>Beaches &amp; Dunes</v>
      </c>
      <c r="E894" s="1" t="str">
        <f t="shared" si="26"/>
        <v>Beaches &amp; DunesACTIVITY CATEGORY 9 90</v>
      </c>
      <c r="F894" s="3">
        <f>VLOOKUP($B894,'BEACHES &amp; DUNES'!$B$127:$I$235,F$1,FALSE)</f>
        <v>0</v>
      </c>
      <c r="G894" s="3">
        <f>VLOOKUP($B894,'BEACHES &amp; DUNES'!$B$127:$I$235,G$1,FALSE)</f>
        <v>0</v>
      </c>
      <c r="H894" s="3">
        <f>VLOOKUP($B894,'BEACHES &amp; DUNES'!$B$127:$I$235,H$1,FALSE)</f>
        <v>0</v>
      </c>
      <c r="I894" s="3">
        <f>VLOOKUP($B894,'BEACHES &amp; DUNES'!$B$127:$I$235,I$1,FALSE)</f>
        <v>0</v>
      </c>
      <c r="J894" s="3">
        <f>VLOOKUP($B894,'BEACHES &amp; DUNES'!$B$127:$I$235,J$1,FALSE)</f>
        <v>0</v>
      </c>
      <c r="K894" s="3">
        <f>VLOOKUP($B894,'BEACHES &amp; DUNES'!$B$127:$I$235,K$1,FALSE)</f>
        <v>0</v>
      </c>
      <c r="L894" s="3" t="str">
        <f>VLOOKUP($B894,'BEACHES &amp; DUNES'!$B$127:$I$235,L$1,FALSE)</f>
        <v/>
      </c>
    </row>
    <row r="895" spans="1:12" ht="15.75" customHeight="1">
      <c r="A895">
        <f t="shared" si="25"/>
        <v>90</v>
      </c>
      <c r="B895" t="str">
        <f>VLOOKUP(A895,ACTIVITIES!$B$2:$C$110,2,FALSE)</f>
        <v>ACTIVITY CATEGORY 9 90</v>
      </c>
      <c r="C895" s="1">
        <v>3</v>
      </c>
      <c r="D895" s="1" t="str">
        <f>VLOOKUP(C895,HABITATS!$F$2:$G$13,2,FALSE)</f>
        <v>Tidal flats &amp; Rocky Intertidal</v>
      </c>
      <c r="E895" s="1" t="str">
        <f t="shared" si="26"/>
        <v>Tidal flats &amp; Rocky IntertidalACTIVITY CATEGORY 9 90</v>
      </c>
      <c r="F895" s="3">
        <f>VLOOKUP($B895,'TIDAL FLATS &amp; ROCKY INTERTIDAL'!$B$127:$I$235,F$1,FALSE)</f>
        <v>0</v>
      </c>
      <c r="G895" s="3">
        <f>VLOOKUP($B895,'TIDAL FLATS &amp; ROCKY INTERTIDAL'!$B$127:$I$235,G$1,FALSE)</f>
        <v>0</v>
      </c>
      <c r="H895" s="3">
        <f>VLOOKUP($B895,'TIDAL FLATS &amp; ROCKY INTERTIDAL'!$B$127:$I$235,H$1,FALSE)</f>
        <v>0</v>
      </c>
      <c r="I895" s="3">
        <f>VLOOKUP($B895,'TIDAL FLATS &amp; ROCKY INTERTIDAL'!$B$127:$I$235,I$1,FALSE)</f>
        <v>0</v>
      </c>
      <c r="J895" s="3">
        <f>VLOOKUP($B895,'TIDAL FLATS &amp; ROCKY INTERTIDAL'!$B$127:$I$235,J$1,FALSE)</f>
        <v>0</v>
      </c>
      <c r="K895" s="3">
        <f>VLOOKUP($B895,'TIDAL FLATS &amp; ROCKY INTERTIDAL'!$B$127:$I$235,K$1,FALSE)</f>
        <v>0</v>
      </c>
      <c r="L895" s="3" t="str">
        <f>VLOOKUP($B895,'TIDAL FLATS &amp; ROCKY INTERTIDAL'!$B$127:$I$235,L$1,FALSE)</f>
        <v/>
      </c>
    </row>
    <row r="896" spans="1:12" ht="15.75" customHeight="1">
      <c r="A896">
        <f t="shared" si="25"/>
        <v>90</v>
      </c>
      <c r="B896" t="str">
        <f>VLOOKUP(A896,ACTIVITIES!$B$2:$C$110,2,FALSE)</f>
        <v>ACTIVITY CATEGORY 9 90</v>
      </c>
      <c r="C896" s="1">
        <v>4</v>
      </c>
      <c r="D896" s="1" t="str">
        <f>VLOOKUP(C896,HABITATS!$F$2:$G$13,2,FALSE)</f>
        <v>Marshes</v>
      </c>
      <c r="E896" s="1" t="str">
        <f t="shared" si="26"/>
        <v>MarshesACTIVITY CATEGORY 9 90</v>
      </c>
      <c r="F896" s="3">
        <f>VLOOKUP($B896,MARSHES!$B$127:$I$235,F$1,FALSE)</f>
        <v>0</v>
      </c>
      <c r="G896" s="3">
        <f>VLOOKUP($B896,MARSHES!$B$127:$I$235,G$1,FALSE)</f>
        <v>0</v>
      </c>
      <c r="H896" s="3">
        <f>VLOOKUP($B896,MARSHES!$B$127:$I$235,H$1,FALSE)</f>
        <v>0</v>
      </c>
      <c r="I896" s="3">
        <f>VLOOKUP($B896,MARSHES!$B$127:$I$235,I$1,FALSE)</f>
        <v>0</v>
      </c>
      <c r="J896" s="3">
        <f>VLOOKUP($B896,MARSHES!$B$127:$I$235,J$1,FALSE)</f>
        <v>0</v>
      </c>
      <c r="K896" s="3">
        <f>VLOOKUP($B896,MARSHES!$B$127:$I$235,K$1,FALSE)</f>
        <v>0</v>
      </c>
      <c r="L896" s="3" t="str">
        <f>VLOOKUP($B896,MARSHES!$B$127:$I$235,L$1,FALSE)</f>
        <v/>
      </c>
    </row>
    <row r="897" spans="1:12" ht="15.75" customHeight="1">
      <c r="A897">
        <f t="shared" si="25"/>
        <v>90</v>
      </c>
      <c r="B897" t="str">
        <f>VLOOKUP(A897,ACTIVITIES!$B$2:$C$110,2,FALSE)</f>
        <v>ACTIVITY CATEGORY 9 90</v>
      </c>
      <c r="C897" s="1">
        <v>5</v>
      </c>
      <c r="D897" s="1" t="str">
        <f>VLOOKUP(C897,HABITATS!$F$2:$G$13,2,FALSE)</f>
        <v>Submersed Habitats</v>
      </c>
      <c r="E897" s="1" t="str">
        <f t="shared" si="26"/>
        <v>Submersed HabitatsACTIVITY CATEGORY 9 90</v>
      </c>
      <c r="F897" s="3">
        <f>VLOOKUP($B897,'SUBMERSED HABITATS'!$B$127:$I$235,F$1,FALSE)</f>
        <v>0</v>
      </c>
      <c r="G897" s="3">
        <f>VLOOKUP($B897,'SUBMERSED HABITATS'!$B$127:$I$235,G$1,FALSE)</f>
        <v>0</v>
      </c>
      <c r="H897" s="3">
        <f>VLOOKUP($B897,'SUBMERSED HABITATS'!$B$127:$I$235,H$1,FALSE)</f>
        <v>0</v>
      </c>
      <c r="I897" s="3">
        <f>VLOOKUP($B897,'SUBMERSED HABITATS'!$B$127:$I$235,I$1,FALSE)</f>
        <v>0</v>
      </c>
      <c r="J897" s="3">
        <f>VLOOKUP($B897,'SUBMERSED HABITATS'!$B$127:$I$235,J$1,FALSE)</f>
        <v>0</v>
      </c>
      <c r="K897" s="3">
        <f>VLOOKUP($B897,'SUBMERSED HABITATS'!$B$127:$I$235,K$1,FALSE)</f>
        <v>0</v>
      </c>
      <c r="L897" s="3" t="str">
        <f>VLOOKUP($B897,'SUBMERSED HABITATS'!$B$127:$I$235,L$1,FALSE)</f>
        <v/>
      </c>
    </row>
    <row r="898" spans="1:12" ht="15.75" customHeight="1">
      <c r="A898">
        <f t="shared" ref="A898:A961" si="27">A888+1</f>
        <v>90</v>
      </c>
      <c r="B898" t="str">
        <f>VLOOKUP(A898,ACTIVITIES!$B$2:$C$110,2,FALSE)</f>
        <v>ACTIVITY CATEGORY 9 90</v>
      </c>
      <c r="C898" s="1">
        <v>6</v>
      </c>
      <c r="D898" s="1" t="str">
        <f>VLOOKUP(C898,HABITATS!$F$2:$G$13,2,FALSE)</f>
        <v>HABITATS COMPLEX 6</v>
      </c>
      <c r="E898" s="1" t="str">
        <f t="shared" si="26"/>
        <v>HABITATS COMPLEX 6ACTIVITY CATEGORY 9 90</v>
      </c>
      <c r="F898" s="3">
        <f>VLOOKUP($B898,'HABITATS COMPLEX 6'!$B$127:$I$235,F$1,FALSE)</f>
        <v>0</v>
      </c>
      <c r="G898" s="3">
        <f>VLOOKUP($B898,'HABITATS COMPLEX 6'!$B$127:$I$235,G$1,FALSE)</f>
        <v>0</v>
      </c>
      <c r="H898" s="3">
        <f>VLOOKUP($B898,'HABITATS COMPLEX 6'!$B$127:$I$235,H$1,FALSE)</f>
        <v>0</v>
      </c>
      <c r="I898" s="3">
        <f>VLOOKUP($B898,'HABITATS COMPLEX 6'!$B$127:$I$235,I$1,FALSE)</f>
        <v>0</v>
      </c>
      <c r="J898" s="3">
        <f>VLOOKUP($B898,'HABITATS COMPLEX 6'!$B$127:$I$235,J$1,FALSE)</f>
        <v>0</v>
      </c>
      <c r="K898" s="3">
        <f>VLOOKUP($B898,'HABITATS COMPLEX 6'!$B$127:$I$235,K$1,FALSE)</f>
        <v>0</v>
      </c>
      <c r="L898" s="3" t="str">
        <f>VLOOKUP($B898,'HABITATS COMPLEX 6'!$B$127:$I$235,L$1,FALSE)</f>
        <v/>
      </c>
    </row>
    <row r="899" spans="1:12" ht="15.75" customHeight="1">
      <c r="A899">
        <f t="shared" si="27"/>
        <v>90</v>
      </c>
      <c r="B899" t="str">
        <f>VLOOKUP(A899,ACTIVITIES!$B$2:$C$110,2,FALSE)</f>
        <v>ACTIVITY CATEGORY 9 90</v>
      </c>
      <c r="C899" s="1">
        <v>7</v>
      </c>
      <c r="D899" s="1" t="str">
        <f>VLOOKUP(C899,HABITATS!$F$2:$G$13,2,FALSE)</f>
        <v>HABITATS COMPLEX 7</v>
      </c>
      <c r="E899" s="1" t="str">
        <f t="shared" si="26"/>
        <v>HABITATS COMPLEX 7ACTIVITY CATEGORY 9 90</v>
      </c>
      <c r="F899" s="3">
        <f>VLOOKUP($B899,'HABITATS COMPLEX 7'!$B$127:$I$235,F$1,FALSE)</f>
        <v>0</v>
      </c>
      <c r="G899" s="3">
        <f>VLOOKUP($B899,'HABITATS COMPLEX 7'!$B$127:$I$235,G$1,FALSE)</f>
        <v>0</v>
      </c>
      <c r="H899" s="3">
        <f>VLOOKUP($B899,'HABITATS COMPLEX 7'!$B$127:$I$235,H$1,FALSE)</f>
        <v>0</v>
      </c>
      <c r="I899" s="3">
        <f>VLOOKUP($B899,'HABITATS COMPLEX 7'!$B$127:$I$235,I$1,FALSE)</f>
        <v>0</v>
      </c>
      <c r="J899" s="3">
        <f>VLOOKUP($B899,'HABITATS COMPLEX 7'!$B$127:$I$235,J$1,FALSE)</f>
        <v>0</v>
      </c>
      <c r="K899" s="3">
        <f>VLOOKUP($B899,'HABITATS COMPLEX 7'!$B$127:$I$235,K$1,FALSE)</f>
        <v>0</v>
      </c>
      <c r="L899" s="3" t="str">
        <f>VLOOKUP($B899,'HABITATS COMPLEX 7'!$B$127:$I$235,L$1,FALSE)</f>
        <v/>
      </c>
    </row>
    <row r="900" spans="1:12" ht="15.75" customHeight="1">
      <c r="A900">
        <f t="shared" si="27"/>
        <v>90</v>
      </c>
      <c r="B900" t="str">
        <f>VLOOKUP(A900,ACTIVITIES!$B$2:$C$110,2,FALSE)</f>
        <v>ACTIVITY CATEGORY 9 90</v>
      </c>
      <c r="C900" s="1">
        <v>8</v>
      </c>
      <c r="D900" s="1" t="str">
        <f>VLOOKUP(C900,HABITATS!$F$2:$G$13,2,FALSE)</f>
        <v>HABITATS COMPLEX 8</v>
      </c>
      <c r="E900" s="1" t="str">
        <f t="shared" si="26"/>
        <v>HABITATS COMPLEX 8ACTIVITY CATEGORY 9 90</v>
      </c>
      <c r="F900" s="3">
        <f>VLOOKUP($B900,'HABITATS COMPLEX 8'!$B$127:$I$235,F$1,FALSE)</f>
        <v>0</v>
      </c>
      <c r="G900" s="3">
        <f>VLOOKUP($B900,'HABITATS COMPLEX 8'!$B$127:$I$235,G$1,FALSE)</f>
        <v>0</v>
      </c>
      <c r="H900" s="3">
        <f>VLOOKUP($B900,'HABITATS COMPLEX 8'!$B$127:$I$235,H$1,FALSE)</f>
        <v>0</v>
      </c>
      <c r="I900" s="3">
        <f>VLOOKUP($B900,'HABITATS COMPLEX 8'!$B$127:$I$235,I$1,FALSE)</f>
        <v>0</v>
      </c>
      <c r="J900" s="3">
        <f>VLOOKUP($B900,'HABITATS COMPLEX 8'!$B$127:$I$235,J$1,FALSE)</f>
        <v>0</v>
      </c>
      <c r="K900" s="3">
        <f>VLOOKUP($B900,'HABITATS COMPLEX 8'!$B$127:$I$235,K$1,FALSE)</f>
        <v>0</v>
      </c>
      <c r="L900" s="3" t="str">
        <f>VLOOKUP($B900,'HABITATS COMPLEX 8'!$B$127:$I$235,L$1,FALSE)</f>
        <v/>
      </c>
    </row>
    <row r="901" spans="1:12" ht="15.75" customHeight="1">
      <c r="A901">
        <f t="shared" si="27"/>
        <v>90</v>
      </c>
      <c r="B901" t="str">
        <f>VLOOKUP(A901,ACTIVITIES!$B$2:$C$110,2,FALSE)</f>
        <v>ACTIVITY CATEGORY 9 90</v>
      </c>
      <c r="C901" s="1">
        <v>9</v>
      </c>
      <c r="D901" s="1" t="str">
        <f>VLOOKUP(C901,HABITATS!$F$2:$G$13,2,FALSE)</f>
        <v>HABITATS COMPLEX 9</v>
      </c>
      <c r="E901" s="1" t="str">
        <f t="shared" si="26"/>
        <v>HABITATS COMPLEX 9ACTIVITY CATEGORY 9 90</v>
      </c>
      <c r="F901" s="3">
        <f>VLOOKUP($B901,'HABITATS COMPLEX 9'!$B$127:$I$235,F$1,FALSE)</f>
        <v>0</v>
      </c>
      <c r="G901" s="3">
        <f>VLOOKUP($B901,'HABITATS COMPLEX 9'!$B$127:$I$235,G$1,FALSE)</f>
        <v>0</v>
      </c>
      <c r="H901" s="3">
        <f>VLOOKUP($B901,'HABITATS COMPLEX 9'!$B$127:$I$235,H$1,FALSE)</f>
        <v>0</v>
      </c>
      <c r="I901" s="3">
        <f>VLOOKUP($B901,'HABITATS COMPLEX 9'!$B$127:$I$235,I$1,FALSE)</f>
        <v>0</v>
      </c>
      <c r="J901" s="3">
        <f>VLOOKUP($B901,'HABITATS COMPLEX 9'!$B$127:$I$235,J$1,FALSE)</f>
        <v>0</v>
      </c>
      <c r="K901" s="3">
        <f>VLOOKUP($B901,'HABITATS COMPLEX 9'!$B$127:$I$235,K$1,FALSE)</f>
        <v>0</v>
      </c>
      <c r="L901" s="3" t="str">
        <f>VLOOKUP($B901,'HABITATS COMPLEX 9'!$B$127:$I$235,L$1,FALSE)</f>
        <v/>
      </c>
    </row>
    <row r="902" spans="1:12" ht="15.75" customHeight="1">
      <c r="A902">
        <f t="shared" si="27"/>
        <v>90</v>
      </c>
      <c r="B902" t="str">
        <f>VLOOKUP(A902,ACTIVITIES!$B$2:$C$110,2,FALSE)</f>
        <v>ACTIVITY CATEGORY 9 90</v>
      </c>
      <c r="C902" s="1">
        <v>10</v>
      </c>
      <c r="D902" s="1" t="str">
        <f>VLOOKUP(C902,HABITATS!$F$2:$G$13,2,FALSE)</f>
        <v>HABITATS COMPLEX 10</v>
      </c>
      <c r="E902" s="1" t="str">
        <f t="shared" si="26"/>
        <v>HABITATS COMPLEX 10ACTIVITY CATEGORY 9 90</v>
      </c>
      <c r="F902" s="3">
        <f>VLOOKUP($B902,'HABITATS COMPLEX 10'!$B$127:$I$235,F$1,FALSE)</f>
        <v>0</v>
      </c>
      <c r="G902" s="3">
        <f>VLOOKUP($B902,'HABITATS COMPLEX 10'!$B$127:$I$235,G$1,FALSE)</f>
        <v>0</v>
      </c>
      <c r="H902" s="3">
        <f>VLOOKUP($B902,'HABITATS COMPLEX 10'!$B$127:$I$235,H$1,FALSE)</f>
        <v>0</v>
      </c>
      <c r="I902" s="3">
        <f>VLOOKUP($B902,'HABITATS COMPLEX 10'!$B$127:$I$235,I$1,FALSE)</f>
        <v>0</v>
      </c>
      <c r="J902" s="3">
        <f>VLOOKUP($B902,'HABITATS COMPLEX 10'!$B$127:$I$235,J$1,FALSE)</f>
        <v>0</v>
      </c>
      <c r="K902" s="3">
        <f>VLOOKUP($B902,'HABITATS COMPLEX 10'!$B$127:$I$235,K$1,FALSE)</f>
        <v>0</v>
      </c>
      <c r="L902" s="3" t="str">
        <f>VLOOKUP($B902,'HABITATS COMPLEX 10'!$B$127:$I$235,L$1,FALSE)</f>
        <v/>
      </c>
    </row>
    <row r="903" spans="1:12" ht="15.75" customHeight="1">
      <c r="A903">
        <f t="shared" si="27"/>
        <v>91</v>
      </c>
      <c r="B903" t="str">
        <f>VLOOKUP(A903,ACTIVITIES!$B$2:$C$110,2,FALSE)</f>
        <v>ACTIVITY CATEGORY 10 91</v>
      </c>
      <c r="C903" s="1">
        <v>1</v>
      </c>
      <c r="D903" s="1" t="str">
        <f>VLOOKUP(C903,HABITATS!$F$2:$G$13,2,FALSE)</f>
        <v>Coastal Uplands</v>
      </c>
      <c r="E903" s="1" t="str">
        <f t="shared" si="26"/>
        <v>Coastal UplandsACTIVITY CATEGORY 10 91</v>
      </c>
      <c r="F903" s="3">
        <f>VLOOKUP($B903,'COASTAL UPLANDS'!$B$127:$I$235,F$1,FALSE)</f>
        <v>0</v>
      </c>
      <c r="G903" s="3">
        <f>VLOOKUP($B903,'COASTAL UPLANDS'!$B$127:$I$235,G$1,FALSE)</f>
        <v>0</v>
      </c>
      <c r="H903" s="3">
        <f>VLOOKUP($B903,'COASTAL UPLANDS'!$B$127:$I$235,H$1,FALSE)</f>
        <v>0</v>
      </c>
      <c r="I903" s="3">
        <f>VLOOKUP($B903,'COASTAL UPLANDS'!$B$127:$I$235,I$1,FALSE)</f>
        <v>0</v>
      </c>
      <c r="J903" s="3">
        <f>VLOOKUP($B903,'COASTAL UPLANDS'!$B$127:$I$235,J$1,FALSE)</f>
        <v>0</v>
      </c>
      <c r="K903" s="3">
        <f>VLOOKUP($B903,'COASTAL UPLANDS'!$B$127:$I$235,K$1,FALSE)</f>
        <v>0</v>
      </c>
      <c r="L903" s="3" t="str">
        <f>VLOOKUP($B903,'COASTAL UPLANDS'!$B$127:$I$235,L$1,FALSE)</f>
        <v/>
      </c>
    </row>
    <row r="904" spans="1:12" ht="15.75" customHeight="1">
      <c r="A904">
        <f t="shared" si="27"/>
        <v>91</v>
      </c>
      <c r="B904" t="str">
        <f>VLOOKUP(A904,ACTIVITIES!$B$2:$C$110,2,FALSE)</f>
        <v>ACTIVITY CATEGORY 10 91</v>
      </c>
      <c r="C904" s="1">
        <v>2</v>
      </c>
      <c r="D904" s="1" t="str">
        <f>VLOOKUP(C904,HABITATS!$F$2:$G$13,2,FALSE)</f>
        <v>Beaches &amp; Dunes</v>
      </c>
      <c r="E904" s="1" t="str">
        <f t="shared" si="26"/>
        <v>Beaches &amp; DunesACTIVITY CATEGORY 10 91</v>
      </c>
      <c r="F904" s="3">
        <f>VLOOKUP($B904,'BEACHES &amp; DUNES'!$B$127:$I$235,F$1,FALSE)</f>
        <v>0</v>
      </c>
      <c r="G904" s="3">
        <f>VLOOKUP($B904,'BEACHES &amp; DUNES'!$B$127:$I$235,G$1,FALSE)</f>
        <v>0</v>
      </c>
      <c r="H904" s="3">
        <f>VLOOKUP($B904,'BEACHES &amp; DUNES'!$B$127:$I$235,H$1,FALSE)</f>
        <v>0</v>
      </c>
      <c r="I904" s="3">
        <f>VLOOKUP($B904,'BEACHES &amp; DUNES'!$B$127:$I$235,I$1,FALSE)</f>
        <v>0</v>
      </c>
      <c r="J904" s="3">
        <f>VLOOKUP($B904,'BEACHES &amp; DUNES'!$B$127:$I$235,J$1,FALSE)</f>
        <v>0</v>
      </c>
      <c r="K904" s="3">
        <f>VLOOKUP($B904,'BEACHES &amp; DUNES'!$B$127:$I$235,K$1,FALSE)</f>
        <v>0</v>
      </c>
      <c r="L904" s="3" t="str">
        <f>VLOOKUP($B904,'BEACHES &amp; DUNES'!$B$127:$I$235,L$1,FALSE)</f>
        <v/>
      </c>
    </row>
    <row r="905" spans="1:12" ht="15.75" customHeight="1">
      <c r="A905">
        <f t="shared" si="27"/>
        <v>91</v>
      </c>
      <c r="B905" t="str">
        <f>VLOOKUP(A905,ACTIVITIES!$B$2:$C$110,2,FALSE)</f>
        <v>ACTIVITY CATEGORY 10 91</v>
      </c>
      <c r="C905" s="1">
        <v>3</v>
      </c>
      <c r="D905" s="1" t="str">
        <f>VLOOKUP(C905,HABITATS!$F$2:$G$13,2,FALSE)</f>
        <v>Tidal flats &amp; Rocky Intertidal</v>
      </c>
      <c r="E905" s="1" t="str">
        <f t="shared" si="26"/>
        <v>Tidal flats &amp; Rocky IntertidalACTIVITY CATEGORY 10 91</v>
      </c>
      <c r="F905" s="3">
        <f>VLOOKUP($B905,'TIDAL FLATS &amp; ROCKY INTERTIDAL'!$B$127:$I$235,F$1,FALSE)</f>
        <v>0</v>
      </c>
      <c r="G905" s="3">
        <f>VLOOKUP($B905,'TIDAL FLATS &amp; ROCKY INTERTIDAL'!$B$127:$I$235,G$1,FALSE)</f>
        <v>0</v>
      </c>
      <c r="H905" s="3">
        <f>VLOOKUP($B905,'TIDAL FLATS &amp; ROCKY INTERTIDAL'!$B$127:$I$235,H$1,FALSE)</f>
        <v>0</v>
      </c>
      <c r="I905" s="3">
        <f>VLOOKUP($B905,'TIDAL FLATS &amp; ROCKY INTERTIDAL'!$B$127:$I$235,I$1,FALSE)</f>
        <v>0</v>
      </c>
      <c r="J905" s="3">
        <f>VLOOKUP($B905,'TIDAL FLATS &amp; ROCKY INTERTIDAL'!$B$127:$I$235,J$1,FALSE)</f>
        <v>0</v>
      </c>
      <c r="K905" s="3">
        <f>VLOOKUP($B905,'TIDAL FLATS &amp; ROCKY INTERTIDAL'!$B$127:$I$235,K$1,FALSE)</f>
        <v>0</v>
      </c>
      <c r="L905" s="3" t="str">
        <f>VLOOKUP($B905,'TIDAL FLATS &amp; ROCKY INTERTIDAL'!$B$127:$I$235,L$1,FALSE)</f>
        <v/>
      </c>
    </row>
    <row r="906" spans="1:12" ht="15.75" customHeight="1">
      <c r="A906">
        <f t="shared" si="27"/>
        <v>91</v>
      </c>
      <c r="B906" t="str">
        <f>VLOOKUP(A906,ACTIVITIES!$B$2:$C$110,2,FALSE)</f>
        <v>ACTIVITY CATEGORY 10 91</v>
      </c>
      <c r="C906" s="1">
        <v>4</v>
      </c>
      <c r="D906" s="1" t="str">
        <f>VLOOKUP(C906,HABITATS!$F$2:$G$13,2,FALSE)</f>
        <v>Marshes</v>
      </c>
      <c r="E906" s="1" t="str">
        <f t="shared" si="26"/>
        <v>MarshesACTIVITY CATEGORY 10 91</v>
      </c>
      <c r="F906" s="3">
        <f>VLOOKUP($B906,MARSHES!$B$127:$I$235,F$1,FALSE)</f>
        <v>0</v>
      </c>
      <c r="G906" s="3">
        <f>VLOOKUP($B906,MARSHES!$B$127:$I$235,G$1,FALSE)</f>
        <v>0</v>
      </c>
      <c r="H906" s="3">
        <f>VLOOKUP($B906,MARSHES!$B$127:$I$235,H$1,FALSE)</f>
        <v>0</v>
      </c>
      <c r="I906" s="3">
        <f>VLOOKUP($B906,MARSHES!$B$127:$I$235,I$1,FALSE)</f>
        <v>0</v>
      </c>
      <c r="J906" s="3">
        <f>VLOOKUP($B906,MARSHES!$B$127:$I$235,J$1,FALSE)</f>
        <v>0</v>
      </c>
      <c r="K906" s="3">
        <f>VLOOKUP($B906,MARSHES!$B$127:$I$235,K$1,FALSE)</f>
        <v>0</v>
      </c>
      <c r="L906" s="3" t="str">
        <f>VLOOKUP($B906,MARSHES!$B$127:$I$235,L$1,FALSE)</f>
        <v/>
      </c>
    </row>
    <row r="907" spans="1:12" ht="15.75" customHeight="1">
      <c r="A907">
        <f t="shared" si="27"/>
        <v>91</v>
      </c>
      <c r="B907" t="str">
        <f>VLOOKUP(A907,ACTIVITIES!$B$2:$C$110,2,FALSE)</f>
        <v>ACTIVITY CATEGORY 10 91</v>
      </c>
      <c r="C907" s="1">
        <v>5</v>
      </c>
      <c r="D907" s="1" t="str">
        <f>VLOOKUP(C907,HABITATS!$F$2:$G$13,2,FALSE)</f>
        <v>Submersed Habitats</v>
      </c>
      <c r="E907" s="1" t="str">
        <f t="shared" si="26"/>
        <v>Submersed HabitatsACTIVITY CATEGORY 10 91</v>
      </c>
      <c r="F907" s="3">
        <f>VLOOKUP($B907,'SUBMERSED HABITATS'!$B$127:$I$235,F$1,FALSE)</f>
        <v>0</v>
      </c>
      <c r="G907" s="3">
        <f>VLOOKUP($B907,'SUBMERSED HABITATS'!$B$127:$I$235,G$1,FALSE)</f>
        <v>0</v>
      </c>
      <c r="H907" s="3">
        <f>VLOOKUP($B907,'SUBMERSED HABITATS'!$B$127:$I$235,H$1,FALSE)</f>
        <v>0</v>
      </c>
      <c r="I907" s="3">
        <f>VLOOKUP($B907,'SUBMERSED HABITATS'!$B$127:$I$235,I$1,FALSE)</f>
        <v>0</v>
      </c>
      <c r="J907" s="3">
        <f>VLOOKUP($B907,'SUBMERSED HABITATS'!$B$127:$I$235,J$1,FALSE)</f>
        <v>0</v>
      </c>
      <c r="K907" s="3">
        <f>VLOOKUP($B907,'SUBMERSED HABITATS'!$B$127:$I$235,K$1,FALSE)</f>
        <v>0</v>
      </c>
      <c r="L907" s="3" t="str">
        <f>VLOOKUP($B907,'SUBMERSED HABITATS'!$B$127:$I$235,L$1,FALSE)</f>
        <v/>
      </c>
    </row>
    <row r="908" spans="1:12" ht="15.75" customHeight="1">
      <c r="A908">
        <f t="shared" si="27"/>
        <v>91</v>
      </c>
      <c r="B908" t="str">
        <f>VLOOKUP(A908,ACTIVITIES!$B$2:$C$110,2,FALSE)</f>
        <v>ACTIVITY CATEGORY 10 91</v>
      </c>
      <c r="C908" s="1">
        <v>6</v>
      </c>
      <c r="D908" s="1" t="str">
        <f>VLOOKUP(C908,HABITATS!$F$2:$G$13,2,FALSE)</f>
        <v>HABITATS COMPLEX 6</v>
      </c>
      <c r="E908" s="1" t="str">
        <f t="shared" si="26"/>
        <v>HABITATS COMPLEX 6ACTIVITY CATEGORY 10 91</v>
      </c>
      <c r="F908" s="3">
        <f>VLOOKUP($B908,'HABITATS COMPLEX 6'!$B$127:$I$235,F$1,FALSE)</f>
        <v>0</v>
      </c>
      <c r="G908" s="3">
        <f>VLOOKUP($B908,'HABITATS COMPLEX 6'!$B$127:$I$235,G$1,FALSE)</f>
        <v>0</v>
      </c>
      <c r="H908" s="3">
        <f>VLOOKUP($B908,'HABITATS COMPLEX 6'!$B$127:$I$235,H$1,FALSE)</f>
        <v>0</v>
      </c>
      <c r="I908" s="3">
        <f>VLOOKUP($B908,'HABITATS COMPLEX 6'!$B$127:$I$235,I$1,FALSE)</f>
        <v>0</v>
      </c>
      <c r="J908" s="3">
        <f>VLOOKUP($B908,'HABITATS COMPLEX 6'!$B$127:$I$235,J$1,FALSE)</f>
        <v>0</v>
      </c>
      <c r="K908" s="3">
        <f>VLOOKUP($B908,'HABITATS COMPLEX 6'!$B$127:$I$235,K$1,FALSE)</f>
        <v>0</v>
      </c>
      <c r="L908" s="3" t="str">
        <f>VLOOKUP($B908,'HABITATS COMPLEX 6'!$B$127:$I$235,L$1,FALSE)</f>
        <v/>
      </c>
    </row>
    <row r="909" spans="1:12" ht="15.75" customHeight="1">
      <c r="A909">
        <f t="shared" si="27"/>
        <v>91</v>
      </c>
      <c r="B909" t="str">
        <f>VLOOKUP(A909,ACTIVITIES!$B$2:$C$110,2,FALSE)</f>
        <v>ACTIVITY CATEGORY 10 91</v>
      </c>
      <c r="C909" s="1">
        <v>7</v>
      </c>
      <c r="D909" s="1" t="str">
        <f>VLOOKUP(C909,HABITATS!$F$2:$G$13,2,FALSE)</f>
        <v>HABITATS COMPLEX 7</v>
      </c>
      <c r="E909" s="1" t="str">
        <f t="shared" si="26"/>
        <v>HABITATS COMPLEX 7ACTIVITY CATEGORY 10 91</v>
      </c>
      <c r="F909" s="3">
        <f>VLOOKUP($B909,'HABITATS COMPLEX 7'!$B$127:$I$235,F$1,FALSE)</f>
        <v>0</v>
      </c>
      <c r="G909" s="3">
        <f>VLOOKUP($B909,'HABITATS COMPLEX 7'!$B$127:$I$235,G$1,FALSE)</f>
        <v>0</v>
      </c>
      <c r="H909" s="3">
        <f>VLOOKUP($B909,'HABITATS COMPLEX 7'!$B$127:$I$235,H$1,FALSE)</f>
        <v>0</v>
      </c>
      <c r="I909" s="3">
        <f>VLOOKUP($B909,'HABITATS COMPLEX 7'!$B$127:$I$235,I$1,FALSE)</f>
        <v>0</v>
      </c>
      <c r="J909" s="3">
        <f>VLOOKUP($B909,'HABITATS COMPLEX 7'!$B$127:$I$235,J$1,FALSE)</f>
        <v>0</v>
      </c>
      <c r="K909" s="3">
        <f>VLOOKUP($B909,'HABITATS COMPLEX 7'!$B$127:$I$235,K$1,FALSE)</f>
        <v>0</v>
      </c>
      <c r="L909" s="3" t="str">
        <f>VLOOKUP($B909,'HABITATS COMPLEX 7'!$B$127:$I$235,L$1,FALSE)</f>
        <v/>
      </c>
    </row>
    <row r="910" spans="1:12" ht="15.75" customHeight="1">
      <c r="A910">
        <f t="shared" si="27"/>
        <v>91</v>
      </c>
      <c r="B910" t="str">
        <f>VLOOKUP(A910,ACTIVITIES!$B$2:$C$110,2,FALSE)</f>
        <v>ACTIVITY CATEGORY 10 91</v>
      </c>
      <c r="C910" s="1">
        <v>8</v>
      </c>
      <c r="D910" s="1" t="str">
        <f>VLOOKUP(C910,HABITATS!$F$2:$G$13,2,FALSE)</f>
        <v>HABITATS COMPLEX 8</v>
      </c>
      <c r="E910" s="1" t="str">
        <f t="shared" si="26"/>
        <v>HABITATS COMPLEX 8ACTIVITY CATEGORY 10 91</v>
      </c>
      <c r="F910" s="3">
        <f>VLOOKUP($B910,'HABITATS COMPLEX 8'!$B$127:$I$235,F$1,FALSE)</f>
        <v>0</v>
      </c>
      <c r="G910" s="3">
        <f>VLOOKUP($B910,'HABITATS COMPLEX 8'!$B$127:$I$235,G$1,FALSE)</f>
        <v>0</v>
      </c>
      <c r="H910" s="3">
        <f>VLOOKUP($B910,'HABITATS COMPLEX 8'!$B$127:$I$235,H$1,FALSE)</f>
        <v>0</v>
      </c>
      <c r="I910" s="3">
        <f>VLOOKUP($B910,'HABITATS COMPLEX 8'!$B$127:$I$235,I$1,FALSE)</f>
        <v>0</v>
      </c>
      <c r="J910" s="3">
        <f>VLOOKUP($B910,'HABITATS COMPLEX 8'!$B$127:$I$235,J$1,FALSE)</f>
        <v>0</v>
      </c>
      <c r="K910" s="3">
        <f>VLOOKUP($B910,'HABITATS COMPLEX 8'!$B$127:$I$235,K$1,FALSE)</f>
        <v>0</v>
      </c>
      <c r="L910" s="3" t="str">
        <f>VLOOKUP($B910,'HABITATS COMPLEX 8'!$B$127:$I$235,L$1,FALSE)</f>
        <v/>
      </c>
    </row>
    <row r="911" spans="1:12" ht="15.75" customHeight="1">
      <c r="A911">
        <f t="shared" si="27"/>
        <v>91</v>
      </c>
      <c r="B911" t="str">
        <f>VLOOKUP(A911,ACTIVITIES!$B$2:$C$110,2,FALSE)</f>
        <v>ACTIVITY CATEGORY 10 91</v>
      </c>
      <c r="C911" s="1">
        <v>9</v>
      </c>
      <c r="D911" s="1" t="str">
        <f>VLOOKUP(C911,HABITATS!$F$2:$G$13,2,FALSE)</f>
        <v>HABITATS COMPLEX 9</v>
      </c>
      <c r="E911" s="1" t="str">
        <f t="shared" si="26"/>
        <v>HABITATS COMPLEX 9ACTIVITY CATEGORY 10 91</v>
      </c>
      <c r="F911" s="3">
        <f>VLOOKUP($B911,'HABITATS COMPLEX 9'!$B$127:$I$235,F$1,FALSE)</f>
        <v>0</v>
      </c>
      <c r="G911" s="3">
        <f>VLOOKUP($B911,'HABITATS COMPLEX 9'!$B$127:$I$235,G$1,FALSE)</f>
        <v>0</v>
      </c>
      <c r="H911" s="3">
        <f>VLOOKUP($B911,'HABITATS COMPLEX 9'!$B$127:$I$235,H$1,FALSE)</f>
        <v>0</v>
      </c>
      <c r="I911" s="3">
        <f>VLOOKUP($B911,'HABITATS COMPLEX 9'!$B$127:$I$235,I$1,FALSE)</f>
        <v>0</v>
      </c>
      <c r="J911" s="3">
        <f>VLOOKUP($B911,'HABITATS COMPLEX 9'!$B$127:$I$235,J$1,FALSE)</f>
        <v>0</v>
      </c>
      <c r="K911" s="3">
        <f>VLOOKUP($B911,'HABITATS COMPLEX 9'!$B$127:$I$235,K$1,FALSE)</f>
        <v>0</v>
      </c>
      <c r="L911" s="3" t="str">
        <f>VLOOKUP($B911,'HABITATS COMPLEX 9'!$B$127:$I$235,L$1,FALSE)</f>
        <v/>
      </c>
    </row>
    <row r="912" spans="1:12" ht="15.75" customHeight="1">
      <c r="A912">
        <f t="shared" si="27"/>
        <v>91</v>
      </c>
      <c r="B912" t="str">
        <f>VLOOKUP(A912,ACTIVITIES!$B$2:$C$110,2,FALSE)</f>
        <v>ACTIVITY CATEGORY 10 91</v>
      </c>
      <c r="C912" s="1">
        <v>10</v>
      </c>
      <c r="D912" s="1" t="str">
        <f>VLOOKUP(C912,HABITATS!$F$2:$G$13,2,FALSE)</f>
        <v>HABITATS COMPLEX 10</v>
      </c>
      <c r="E912" s="1" t="str">
        <f t="shared" si="26"/>
        <v>HABITATS COMPLEX 10ACTIVITY CATEGORY 10 91</v>
      </c>
      <c r="F912" s="3">
        <f>VLOOKUP($B912,'HABITATS COMPLEX 10'!$B$127:$I$235,F$1,FALSE)</f>
        <v>0</v>
      </c>
      <c r="G912" s="3">
        <f>VLOOKUP($B912,'HABITATS COMPLEX 10'!$B$127:$I$235,G$1,FALSE)</f>
        <v>0</v>
      </c>
      <c r="H912" s="3">
        <f>VLOOKUP($B912,'HABITATS COMPLEX 10'!$B$127:$I$235,H$1,FALSE)</f>
        <v>0</v>
      </c>
      <c r="I912" s="3">
        <f>VLOOKUP($B912,'HABITATS COMPLEX 10'!$B$127:$I$235,I$1,FALSE)</f>
        <v>0</v>
      </c>
      <c r="J912" s="3">
        <f>VLOOKUP($B912,'HABITATS COMPLEX 10'!$B$127:$I$235,J$1,FALSE)</f>
        <v>0</v>
      </c>
      <c r="K912" s="3">
        <f>VLOOKUP($B912,'HABITATS COMPLEX 10'!$B$127:$I$235,K$1,FALSE)</f>
        <v>0</v>
      </c>
      <c r="L912" s="3" t="str">
        <f>VLOOKUP($B912,'HABITATS COMPLEX 10'!$B$127:$I$235,L$1,FALSE)</f>
        <v/>
      </c>
    </row>
    <row r="913" spans="1:12" ht="15.75" customHeight="1">
      <c r="A913">
        <f t="shared" si="27"/>
        <v>92</v>
      </c>
      <c r="B913" t="str">
        <f>VLOOKUP(A913,ACTIVITIES!$B$2:$C$110,2,FALSE)</f>
        <v>ACTIVITY CATEGORY 10 92</v>
      </c>
      <c r="C913" s="1">
        <v>1</v>
      </c>
      <c r="D913" s="1" t="str">
        <f>VLOOKUP(C913,HABITATS!$F$2:$G$13,2,FALSE)</f>
        <v>Coastal Uplands</v>
      </c>
      <c r="E913" s="1" t="str">
        <f t="shared" si="26"/>
        <v>Coastal UplandsACTIVITY CATEGORY 10 92</v>
      </c>
      <c r="F913" s="3">
        <f>VLOOKUP($B913,'COASTAL UPLANDS'!$B$127:$I$235,F$1,FALSE)</f>
        <v>0</v>
      </c>
      <c r="G913" s="3">
        <f>VLOOKUP($B913,'COASTAL UPLANDS'!$B$127:$I$235,G$1,FALSE)</f>
        <v>0</v>
      </c>
      <c r="H913" s="3">
        <f>VLOOKUP($B913,'COASTAL UPLANDS'!$B$127:$I$235,H$1,FALSE)</f>
        <v>0</v>
      </c>
      <c r="I913" s="3">
        <f>VLOOKUP($B913,'COASTAL UPLANDS'!$B$127:$I$235,I$1,FALSE)</f>
        <v>0</v>
      </c>
      <c r="J913" s="3">
        <f>VLOOKUP($B913,'COASTAL UPLANDS'!$B$127:$I$235,J$1,FALSE)</f>
        <v>0</v>
      </c>
      <c r="K913" s="3">
        <f>VLOOKUP($B913,'COASTAL UPLANDS'!$B$127:$I$235,K$1,FALSE)</f>
        <v>0</v>
      </c>
      <c r="L913" s="3" t="str">
        <f>VLOOKUP($B913,'COASTAL UPLANDS'!$B$127:$I$235,L$1,FALSE)</f>
        <v/>
      </c>
    </row>
    <row r="914" spans="1:12" ht="15.75" customHeight="1">
      <c r="A914">
        <f t="shared" si="27"/>
        <v>92</v>
      </c>
      <c r="B914" t="str">
        <f>VLOOKUP(A914,ACTIVITIES!$B$2:$C$110,2,FALSE)</f>
        <v>ACTIVITY CATEGORY 10 92</v>
      </c>
      <c r="C914" s="1">
        <v>2</v>
      </c>
      <c r="D914" s="1" t="str">
        <f>VLOOKUP(C914,HABITATS!$F$2:$G$13,2,FALSE)</f>
        <v>Beaches &amp; Dunes</v>
      </c>
      <c r="E914" s="1" t="str">
        <f t="shared" si="26"/>
        <v>Beaches &amp; DunesACTIVITY CATEGORY 10 92</v>
      </c>
      <c r="F914" s="3">
        <f>VLOOKUP($B914,'BEACHES &amp; DUNES'!$B$127:$I$235,F$1,FALSE)</f>
        <v>0</v>
      </c>
      <c r="G914" s="3">
        <f>VLOOKUP($B914,'BEACHES &amp; DUNES'!$B$127:$I$235,G$1,FALSE)</f>
        <v>0</v>
      </c>
      <c r="H914" s="3">
        <f>VLOOKUP($B914,'BEACHES &amp; DUNES'!$B$127:$I$235,H$1,FALSE)</f>
        <v>0</v>
      </c>
      <c r="I914" s="3">
        <f>VLOOKUP($B914,'BEACHES &amp; DUNES'!$B$127:$I$235,I$1,FALSE)</f>
        <v>0</v>
      </c>
      <c r="J914" s="3">
        <f>VLOOKUP($B914,'BEACHES &amp; DUNES'!$B$127:$I$235,J$1,FALSE)</f>
        <v>0</v>
      </c>
      <c r="K914" s="3">
        <f>VLOOKUP($B914,'BEACHES &amp; DUNES'!$B$127:$I$235,K$1,FALSE)</f>
        <v>0</v>
      </c>
      <c r="L914" s="3" t="str">
        <f>VLOOKUP($B914,'BEACHES &amp; DUNES'!$B$127:$I$235,L$1,FALSE)</f>
        <v/>
      </c>
    </row>
    <row r="915" spans="1:12" ht="15.75" customHeight="1">
      <c r="A915">
        <f t="shared" si="27"/>
        <v>92</v>
      </c>
      <c r="B915" t="str">
        <f>VLOOKUP(A915,ACTIVITIES!$B$2:$C$110,2,FALSE)</f>
        <v>ACTIVITY CATEGORY 10 92</v>
      </c>
      <c r="C915" s="1">
        <v>3</v>
      </c>
      <c r="D915" s="1" t="str">
        <f>VLOOKUP(C915,HABITATS!$F$2:$G$13,2,FALSE)</f>
        <v>Tidal flats &amp; Rocky Intertidal</v>
      </c>
      <c r="E915" s="1" t="str">
        <f t="shared" si="26"/>
        <v>Tidal flats &amp; Rocky IntertidalACTIVITY CATEGORY 10 92</v>
      </c>
      <c r="F915" s="3">
        <f>VLOOKUP($B915,'TIDAL FLATS &amp; ROCKY INTERTIDAL'!$B$127:$I$235,F$1,FALSE)</f>
        <v>0</v>
      </c>
      <c r="G915" s="3">
        <f>VLOOKUP($B915,'TIDAL FLATS &amp; ROCKY INTERTIDAL'!$B$127:$I$235,G$1,FALSE)</f>
        <v>0</v>
      </c>
      <c r="H915" s="3">
        <f>VLOOKUP($B915,'TIDAL FLATS &amp; ROCKY INTERTIDAL'!$B$127:$I$235,H$1,FALSE)</f>
        <v>0</v>
      </c>
      <c r="I915" s="3">
        <f>VLOOKUP($B915,'TIDAL FLATS &amp; ROCKY INTERTIDAL'!$B$127:$I$235,I$1,FALSE)</f>
        <v>0</v>
      </c>
      <c r="J915" s="3">
        <f>VLOOKUP($B915,'TIDAL FLATS &amp; ROCKY INTERTIDAL'!$B$127:$I$235,J$1,FALSE)</f>
        <v>0</v>
      </c>
      <c r="K915" s="3">
        <f>VLOOKUP($B915,'TIDAL FLATS &amp; ROCKY INTERTIDAL'!$B$127:$I$235,K$1,FALSE)</f>
        <v>0</v>
      </c>
      <c r="L915" s="3" t="str">
        <f>VLOOKUP($B915,'TIDAL FLATS &amp; ROCKY INTERTIDAL'!$B$127:$I$235,L$1,FALSE)</f>
        <v/>
      </c>
    </row>
    <row r="916" spans="1:12" ht="15.75" customHeight="1">
      <c r="A916">
        <f t="shared" si="27"/>
        <v>92</v>
      </c>
      <c r="B916" t="str">
        <f>VLOOKUP(A916,ACTIVITIES!$B$2:$C$110,2,FALSE)</f>
        <v>ACTIVITY CATEGORY 10 92</v>
      </c>
      <c r="C916" s="1">
        <v>4</v>
      </c>
      <c r="D916" s="1" t="str">
        <f>VLOOKUP(C916,HABITATS!$F$2:$G$13,2,FALSE)</f>
        <v>Marshes</v>
      </c>
      <c r="E916" s="1" t="str">
        <f t="shared" si="26"/>
        <v>MarshesACTIVITY CATEGORY 10 92</v>
      </c>
      <c r="F916" s="3">
        <f>VLOOKUP($B916,MARSHES!$B$127:$I$235,F$1,FALSE)</f>
        <v>0</v>
      </c>
      <c r="G916" s="3">
        <f>VLOOKUP($B916,MARSHES!$B$127:$I$235,G$1,FALSE)</f>
        <v>0</v>
      </c>
      <c r="H916" s="3">
        <f>VLOOKUP($B916,MARSHES!$B$127:$I$235,H$1,FALSE)</f>
        <v>0</v>
      </c>
      <c r="I916" s="3">
        <f>VLOOKUP($B916,MARSHES!$B$127:$I$235,I$1,FALSE)</f>
        <v>0</v>
      </c>
      <c r="J916" s="3">
        <f>VLOOKUP($B916,MARSHES!$B$127:$I$235,J$1,FALSE)</f>
        <v>0</v>
      </c>
      <c r="K916" s="3">
        <f>VLOOKUP($B916,MARSHES!$B$127:$I$235,K$1,FALSE)</f>
        <v>0</v>
      </c>
      <c r="L916" s="3" t="str">
        <f>VLOOKUP($B916,MARSHES!$B$127:$I$235,L$1,FALSE)</f>
        <v/>
      </c>
    </row>
    <row r="917" spans="1:12" ht="15.75" customHeight="1">
      <c r="A917">
        <f t="shared" si="27"/>
        <v>92</v>
      </c>
      <c r="B917" t="str">
        <f>VLOOKUP(A917,ACTIVITIES!$B$2:$C$110,2,FALSE)</f>
        <v>ACTIVITY CATEGORY 10 92</v>
      </c>
      <c r="C917" s="1">
        <v>5</v>
      </c>
      <c r="D917" s="1" t="str">
        <f>VLOOKUP(C917,HABITATS!$F$2:$G$13,2,FALSE)</f>
        <v>Submersed Habitats</v>
      </c>
      <c r="E917" s="1" t="str">
        <f t="shared" si="26"/>
        <v>Submersed HabitatsACTIVITY CATEGORY 10 92</v>
      </c>
      <c r="F917" s="3">
        <f>VLOOKUP($B917,'SUBMERSED HABITATS'!$B$127:$I$235,F$1,FALSE)</f>
        <v>0</v>
      </c>
      <c r="G917" s="3">
        <f>VLOOKUP($B917,'SUBMERSED HABITATS'!$B$127:$I$235,G$1,FALSE)</f>
        <v>0</v>
      </c>
      <c r="H917" s="3">
        <f>VLOOKUP($B917,'SUBMERSED HABITATS'!$B$127:$I$235,H$1,FALSE)</f>
        <v>0</v>
      </c>
      <c r="I917" s="3">
        <f>VLOOKUP($B917,'SUBMERSED HABITATS'!$B$127:$I$235,I$1,FALSE)</f>
        <v>0</v>
      </c>
      <c r="J917" s="3">
        <f>VLOOKUP($B917,'SUBMERSED HABITATS'!$B$127:$I$235,J$1,FALSE)</f>
        <v>0</v>
      </c>
      <c r="K917" s="3">
        <f>VLOOKUP($B917,'SUBMERSED HABITATS'!$B$127:$I$235,K$1,FALSE)</f>
        <v>0</v>
      </c>
      <c r="L917" s="3" t="str">
        <f>VLOOKUP($B917,'SUBMERSED HABITATS'!$B$127:$I$235,L$1,FALSE)</f>
        <v/>
      </c>
    </row>
    <row r="918" spans="1:12" ht="15.75" customHeight="1">
      <c r="A918">
        <f t="shared" si="27"/>
        <v>92</v>
      </c>
      <c r="B918" t="str">
        <f>VLOOKUP(A918,ACTIVITIES!$B$2:$C$110,2,FALSE)</f>
        <v>ACTIVITY CATEGORY 10 92</v>
      </c>
      <c r="C918" s="1">
        <v>6</v>
      </c>
      <c r="D918" s="1" t="str">
        <f>VLOOKUP(C918,HABITATS!$F$2:$G$13,2,FALSE)</f>
        <v>HABITATS COMPLEX 6</v>
      </c>
      <c r="E918" s="1" t="str">
        <f t="shared" si="26"/>
        <v>HABITATS COMPLEX 6ACTIVITY CATEGORY 10 92</v>
      </c>
      <c r="F918" s="3">
        <f>VLOOKUP($B918,'HABITATS COMPLEX 6'!$B$127:$I$235,F$1,FALSE)</f>
        <v>0</v>
      </c>
      <c r="G918" s="3">
        <f>VLOOKUP($B918,'HABITATS COMPLEX 6'!$B$127:$I$235,G$1,FALSE)</f>
        <v>0</v>
      </c>
      <c r="H918" s="3">
        <f>VLOOKUP($B918,'HABITATS COMPLEX 6'!$B$127:$I$235,H$1,FALSE)</f>
        <v>0</v>
      </c>
      <c r="I918" s="3">
        <f>VLOOKUP($B918,'HABITATS COMPLEX 6'!$B$127:$I$235,I$1,FALSE)</f>
        <v>0</v>
      </c>
      <c r="J918" s="3">
        <f>VLOOKUP($B918,'HABITATS COMPLEX 6'!$B$127:$I$235,J$1,FALSE)</f>
        <v>0</v>
      </c>
      <c r="K918" s="3">
        <f>VLOOKUP($B918,'HABITATS COMPLEX 6'!$B$127:$I$235,K$1,FALSE)</f>
        <v>0</v>
      </c>
      <c r="L918" s="3" t="str">
        <f>VLOOKUP($B918,'HABITATS COMPLEX 6'!$B$127:$I$235,L$1,FALSE)</f>
        <v/>
      </c>
    </row>
    <row r="919" spans="1:12" ht="15.75" customHeight="1">
      <c r="A919">
        <f t="shared" si="27"/>
        <v>92</v>
      </c>
      <c r="B919" t="str">
        <f>VLOOKUP(A919,ACTIVITIES!$B$2:$C$110,2,FALSE)</f>
        <v>ACTIVITY CATEGORY 10 92</v>
      </c>
      <c r="C919" s="1">
        <v>7</v>
      </c>
      <c r="D919" s="1" t="str">
        <f>VLOOKUP(C919,HABITATS!$F$2:$G$13,2,FALSE)</f>
        <v>HABITATS COMPLEX 7</v>
      </c>
      <c r="E919" s="1" t="str">
        <f t="shared" si="26"/>
        <v>HABITATS COMPLEX 7ACTIVITY CATEGORY 10 92</v>
      </c>
      <c r="F919" s="3">
        <f>VLOOKUP($B919,'HABITATS COMPLEX 7'!$B$127:$I$235,F$1,FALSE)</f>
        <v>0</v>
      </c>
      <c r="G919" s="3">
        <f>VLOOKUP($B919,'HABITATS COMPLEX 7'!$B$127:$I$235,G$1,FALSE)</f>
        <v>0</v>
      </c>
      <c r="H919" s="3">
        <f>VLOOKUP($B919,'HABITATS COMPLEX 7'!$B$127:$I$235,H$1,FALSE)</f>
        <v>0</v>
      </c>
      <c r="I919" s="3">
        <f>VLOOKUP($B919,'HABITATS COMPLEX 7'!$B$127:$I$235,I$1,FALSE)</f>
        <v>0</v>
      </c>
      <c r="J919" s="3">
        <f>VLOOKUP($B919,'HABITATS COMPLEX 7'!$B$127:$I$235,J$1,FALSE)</f>
        <v>0</v>
      </c>
      <c r="K919" s="3">
        <f>VLOOKUP($B919,'HABITATS COMPLEX 7'!$B$127:$I$235,K$1,FALSE)</f>
        <v>0</v>
      </c>
      <c r="L919" s="3" t="str">
        <f>VLOOKUP($B919,'HABITATS COMPLEX 7'!$B$127:$I$235,L$1,FALSE)</f>
        <v/>
      </c>
    </row>
    <row r="920" spans="1:12" ht="15.75" customHeight="1">
      <c r="A920">
        <f t="shared" si="27"/>
        <v>92</v>
      </c>
      <c r="B920" t="str">
        <f>VLOOKUP(A920,ACTIVITIES!$B$2:$C$110,2,FALSE)</f>
        <v>ACTIVITY CATEGORY 10 92</v>
      </c>
      <c r="C920" s="1">
        <v>8</v>
      </c>
      <c r="D920" s="1" t="str">
        <f>VLOOKUP(C920,HABITATS!$F$2:$G$13,2,FALSE)</f>
        <v>HABITATS COMPLEX 8</v>
      </c>
      <c r="E920" s="1" t="str">
        <f t="shared" si="26"/>
        <v>HABITATS COMPLEX 8ACTIVITY CATEGORY 10 92</v>
      </c>
      <c r="F920" s="3">
        <f>VLOOKUP($B920,'HABITATS COMPLEX 8'!$B$127:$I$235,F$1,FALSE)</f>
        <v>0</v>
      </c>
      <c r="G920" s="3">
        <f>VLOOKUP($B920,'HABITATS COMPLEX 8'!$B$127:$I$235,G$1,FALSE)</f>
        <v>0</v>
      </c>
      <c r="H920" s="3">
        <f>VLOOKUP($B920,'HABITATS COMPLEX 8'!$B$127:$I$235,H$1,FALSE)</f>
        <v>0</v>
      </c>
      <c r="I920" s="3">
        <f>VLOOKUP($B920,'HABITATS COMPLEX 8'!$B$127:$I$235,I$1,FALSE)</f>
        <v>0</v>
      </c>
      <c r="J920" s="3">
        <f>VLOOKUP($B920,'HABITATS COMPLEX 8'!$B$127:$I$235,J$1,FALSE)</f>
        <v>0</v>
      </c>
      <c r="K920" s="3">
        <f>VLOOKUP($B920,'HABITATS COMPLEX 8'!$B$127:$I$235,K$1,FALSE)</f>
        <v>0</v>
      </c>
      <c r="L920" s="3" t="str">
        <f>VLOOKUP($B920,'HABITATS COMPLEX 8'!$B$127:$I$235,L$1,FALSE)</f>
        <v/>
      </c>
    </row>
    <row r="921" spans="1:12" ht="15.75" customHeight="1">
      <c r="A921">
        <f t="shared" si="27"/>
        <v>92</v>
      </c>
      <c r="B921" t="str">
        <f>VLOOKUP(A921,ACTIVITIES!$B$2:$C$110,2,FALSE)</f>
        <v>ACTIVITY CATEGORY 10 92</v>
      </c>
      <c r="C921" s="1">
        <v>9</v>
      </c>
      <c r="D921" s="1" t="str">
        <f>VLOOKUP(C921,HABITATS!$F$2:$G$13,2,FALSE)</f>
        <v>HABITATS COMPLEX 9</v>
      </c>
      <c r="E921" s="1" t="str">
        <f t="shared" si="26"/>
        <v>HABITATS COMPLEX 9ACTIVITY CATEGORY 10 92</v>
      </c>
      <c r="F921" s="3">
        <f>VLOOKUP($B921,'HABITATS COMPLEX 9'!$B$127:$I$235,F$1,FALSE)</f>
        <v>0</v>
      </c>
      <c r="G921" s="3">
        <f>VLOOKUP($B921,'HABITATS COMPLEX 9'!$B$127:$I$235,G$1,FALSE)</f>
        <v>0</v>
      </c>
      <c r="H921" s="3">
        <f>VLOOKUP($B921,'HABITATS COMPLEX 9'!$B$127:$I$235,H$1,FALSE)</f>
        <v>0</v>
      </c>
      <c r="I921" s="3">
        <f>VLOOKUP($B921,'HABITATS COMPLEX 9'!$B$127:$I$235,I$1,FALSE)</f>
        <v>0</v>
      </c>
      <c r="J921" s="3">
        <f>VLOOKUP($B921,'HABITATS COMPLEX 9'!$B$127:$I$235,J$1,FALSE)</f>
        <v>0</v>
      </c>
      <c r="K921" s="3">
        <f>VLOOKUP($B921,'HABITATS COMPLEX 9'!$B$127:$I$235,K$1,FALSE)</f>
        <v>0</v>
      </c>
      <c r="L921" s="3" t="str">
        <f>VLOOKUP($B921,'HABITATS COMPLEX 9'!$B$127:$I$235,L$1,FALSE)</f>
        <v/>
      </c>
    </row>
    <row r="922" spans="1:12" ht="15.75" customHeight="1">
      <c r="A922">
        <f t="shared" si="27"/>
        <v>92</v>
      </c>
      <c r="B922" t="str">
        <f>VLOOKUP(A922,ACTIVITIES!$B$2:$C$110,2,FALSE)</f>
        <v>ACTIVITY CATEGORY 10 92</v>
      </c>
      <c r="C922" s="1">
        <v>10</v>
      </c>
      <c r="D922" s="1" t="str">
        <f>VLOOKUP(C922,HABITATS!$F$2:$G$13,2,FALSE)</f>
        <v>HABITATS COMPLEX 10</v>
      </c>
      <c r="E922" s="1" t="str">
        <f t="shared" si="26"/>
        <v>HABITATS COMPLEX 10ACTIVITY CATEGORY 10 92</v>
      </c>
      <c r="F922" s="3">
        <f>VLOOKUP($B922,'HABITATS COMPLEX 10'!$B$127:$I$235,F$1,FALSE)</f>
        <v>0</v>
      </c>
      <c r="G922" s="3">
        <f>VLOOKUP($B922,'HABITATS COMPLEX 10'!$B$127:$I$235,G$1,FALSE)</f>
        <v>0</v>
      </c>
      <c r="H922" s="3">
        <f>VLOOKUP($B922,'HABITATS COMPLEX 10'!$B$127:$I$235,H$1,FALSE)</f>
        <v>0</v>
      </c>
      <c r="I922" s="3">
        <f>VLOOKUP($B922,'HABITATS COMPLEX 10'!$B$127:$I$235,I$1,FALSE)</f>
        <v>0</v>
      </c>
      <c r="J922" s="3">
        <f>VLOOKUP($B922,'HABITATS COMPLEX 10'!$B$127:$I$235,J$1,FALSE)</f>
        <v>0</v>
      </c>
      <c r="K922" s="3">
        <f>VLOOKUP($B922,'HABITATS COMPLEX 10'!$B$127:$I$235,K$1,FALSE)</f>
        <v>0</v>
      </c>
      <c r="L922" s="3" t="str">
        <f>VLOOKUP($B922,'HABITATS COMPLEX 10'!$B$127:$I$235,L$1,FALSE)</f>
        <v/>
      </c>
    </row>
    <row r="923" spans="1:12" ht="15.75" customHeight="1">
      <c r="A923">
        <f t="shared" si="27"/>
        <v>93</v>
      </c>
      <c r="B923" t="str">
        <f>VLOOKUP(A923,ACTIVITIES!$B$2:$C$110,2,FALSE)</f>
        <v>ACTIVITY CATEGORY 10 93</v>
      </c>
      <c r="C923" s="1">
        <v>1</v>
      </c>
      <c r="D923" s="1" t="str">
        <f>VLOOKUP(C923,HABITATS!$F$2:$G$13,2,FALSE)</f>
        <v>Coastal Uplands</v>
      </c>
      <c r="E923" s="1" t="str">
        <f t="shared" si="26"/>
        <v>Coastal UplandsACTIVITY CATEGORY 10 93</v>
      </c>
      <c r="F923" s="3">
        <f>VLOOKUP($B923,'COASTAL UPLANDS'!$B$127:$I$235,F$1,FALSE)</f>
        <v>0</v>
      </c>
      <c r="G923" s="3">
        <f>VLOOKUP($B923,'COASTAL UPLANDS'!$B$127:$I$235,G$1,FALSE)</f>
        <v>0</v>
      </c>
      <c r="H923" s="3">
        <f>VLOOKUP($B923,'COASTAL UPLANDS'!$B$127:$I$235,H$1,FALSE)</f>
        <v>0</v>
      </c>
      <c r="I923" s="3">
        <f>VLOOKUP($B923,'COASTAL UPLANDS'!$B$127:$I$235,I$1,FALSE)</f>
        <v>0</v>
      </c>
      <c r="J923" s="3">
        <f>VLOOKUP($B923,'COASTAL UPLANDS'!$B$127:$I$235,J$1,FALSE)</f>
        <v>0</v>
      </c>
      <c r="K923" s="3">
        <f>VLOOKUP($B923,'COASTAL UPLANDS'!$B$127:$I$235,K$1,FALSE)</f>
        <v>0</v>
      </c>
      <c r="L923" s="3" t="str">
        <f>VLOOKUP($B923,'COASTAL UPLANDS'!$B$127:$I$235,L$1,FALSE)</f>
        <v/>
      </c>
    </row>
    <row r="924" spans="1:12" ht="15.75" customHeight="1">
      <c r="A924">
        <f t="shared" si="27"/>
        <v>93</v>
      </c>
      <c r="B924" t="str">
        <f>VLOOKUP(A924,ACTIVITIES!$B$2:$C$110,2,FALSE)</f>
        <v>ACTIVITY CATEGORY 10 93</v>
      </c>
      <c r="C924" s="1">
        <v>2</v>
      </c>
      <c r="D924" s="1" t="str">
        <f>VLOOKUP(C924,HABITATS!$F$2:$G$13,2,FALSE)</f>
        <v>Beaches &amp; Dunes</v>
      </c>
      <c r="E924" s="1" t="str">
        <f t="shared" si="26"/>
        <v>Beaches &amp; DunesACTIVITY CATEGORY 10 93</v>
      </c>
      <c r="F924" s="3">
        <f>VLOOKUP($B924,'BEACHES &amp; DUNES'!$B$127:$I$235,F$1,FALSE)</f>
        <v>0</v>
      </c>
      <c r="G924" s="3">
        <f>VLOOKUP($B924,'BEACHES &amp; DUNES'!$B$127:$I$235,G$1,FALSE)</f>
        <v>0</v>
      </c>
      <c r="H924" s="3">
        <f>VLOOKUP($B924,'BEACHES &amp; DUNES'!$B$127:$I$235,H$1,FALSE)</f>
        <v>0</v>
      </c>
      <c r="I924" s="3">
        <f>VLOOKUP($B924,'BEACHES &amp; DUNES'!$B$127:$I$235,I$1,FALSE)</f>
        <v>0</v>
      </c>
      <c r="J924" s="3">
        <f>VLOOKUP($B924,'BEACHES &amp; DUNES'!$B$127:$I$235,J$1,FALSE)</f>
        <v>0</v>
      </c>
      <c r="K924" s="3">
        <f>VLOOKUP($B924,'BEACHES &amp; DUNES'!$B$127:$I$235,K$1,FALSE)</f>
        <v>0</v>
      </c>
      <c r="L924" s="3" t="str">
        <f>VLOOKUP($B924,'BEACHES &amp; DUNES'!$B$127:$I$235,L$1,FALSE)</f>
        <v/>
      </c>
    </row>
    <row r="925" spans="1:12" ht="15.75" customHeight="1">
      <c r="A925">
        <f t="shared" si="27"/>
        <v>93</v>
      </c>
      <c r="B925" t="str">
        <f>VLOOKUP(A925,ACTIVITIES!$B$2:$C$110,2,FALSE)</f>
        <v>ACTIVITY CATEGORY 10 93</v>
      </c>
      <c r="C925" s="1">
        <v>3</v>
      </c>
      <c r="D925" s="1" t="str">
        <f>VLOOKUP(C925,HABITATS!$F$2:$G$13,2,FALSE)</f>
        <v>Tidal flats &amp; Rocky Intertidal</v>
      </c>
      <c r="E925" s="1" t="str">
        <f t="shared" si="26"/>
        <v>Tidal flats &amp; Rocky IntertidalACTIVITY CATEGORY 10 93</v>
      </c>
      <c r="F925" s="3">
        <f>VLOOKUP($B925,'TIDAL FLATS &amp; ROCKY INTERTIDAL'!$B$127:$I$235,F$1,FALSE)</f>
        <v>0</v>
      </c>
      <c r="G925" s="3">
        <f>VLOOKUP($B925,'TIDAL FLATS &amp; ROCKY INTERTIDAL'!$B$127:$I$235,G$1,FALSE)</f>
        <v>0</v>
      </c>
      <c r="H925" s="3">
        <f>VLOOKUP($B925,'TIDAL FLATS &amp; ROCKY INTERTIDAL'!$B$127:$I$235,H$1,FALSE)</f>
        <v>0</v>
      </c>
      <c r="I925" s="3">
        <f>VLOOKUP($B925,'TIDAL FLATS &amp; ROCKY INTERTIDAL'!$B$127:$I$235,I$1,FALSE)</f>
        <v>0</v>
      </c>
      <c r="J925" s="3">
        <f>VLOOKUP($B925,'TIDAL FLATS &amp; ROCKY INTERTIDAL'!$B$127:$I$235,J$1,FALSE)</f>
        <v>0</v>
      </c>
      <c r="K925" s="3">
        <f>VLOOKUP($B925,'TIDAL FLATS &amp; ROCKY INTERTIDAL'!$B$127:$I$235,K$1,FALSE)</f>
        <v>0</v>
      </c>
      <c r="L925" s="3" t="str">
        <f>VLOOKUP($B925,'TIDAL FLATS &amp; ROCKY INTERTIDAL'!$B$127:$I$235,L$1,FALSE)</f>
        <v/>
      </c>
    </row>
    <row r="926" spans="1:12" ht="15.75" customHeight="1">
      <c r="A926">
        <f t="shared" si="27"/>
        <v>93</v>
      </c>
      <c r="B926" t="str">
        <f>VLOOKUP(A926,ACTIVITIES!$B$2:$C$110,2,FALSE)</f>
        <v>ACTIVITY CATEGORY 10 93</v>
      </c>
      <c r="C926" s="1">
        <v>4</v>
      </c>
      <c r="D926" s="1" t="str">
        <f>VLOOKUP(C926,HABITATS!$F$2:$G$13,2,FALSE)</f>
        <v>Marshes</v>
      </c>
      <c r="E926" s="1" t="str">
        <f t="shared" si="26"/>
        <v>MarshesACTIVITY CATEGORY 10 93</v>
      </c>
      <c r="F926" s="3">
        <f>VLOOKUP($B926,MARSHES!$B$127:$I$235,F$1,FALSE)</f>
        <v>0</v>
      </c>
      <c r="G926" s="3">
        <f>VLOOKUP($B926,MARSHES!$B$127:$I$235,G$1,FALSE)</f>
        <v>0</v>
      </c>
      <c r="H926" s="3">
        <f>VLOOKUP($B926,MARSHES!$B$127:$I$235,H$1,FALSE)</f>
        <v>0</v>
      </c>
      <c r="I926" s="3">
        <f>VLOOKUP($B926,MARSHES!$B$127:$I$235,I$1,FALSE)</f>
        <v>0</v>
      </c>
      <c r="J926" s="3">
        <f>VLOOKUP($B926,MARSHES!$B$127:$I$235,J$1,FALSE)</f>
        <v>0</v>
      </c>
      <c r="K926" s="3">
        <f>VLOOKUP($B926,MARSHES!$B$127:$I$235,K$1,FALSE)</f>
        <v>0</v>
      </c>
      <c r="L926" s="3" t="str">
        <f>VLOOKUP($B926,MARSHES!$B$127:$I$235,L$1,FALSE)</f>
        <v/>
      </c>
    </row>
    <row r="927" spans="1:12" ht="15.75" customHeight="1">
      <c r="A927">
        <f t="shared" si="27"/>
        <v>93</v>
      </c>
      <c r="B927" t="str">
        <f>VLOOKUP(A927,ACTIVITIES!$B$2:$C$110,2,FALSE)</f>
        <v>ACTIVITY CATEGORY 10 93</v>
      </c>
      <c r="C927" s="1">
        <v>5</v>
      </c>
      <c r="D927" s="1" t="str">
        <f>VLOOKUP(C927,HABITATS!$F$2:$G$13,2,FALSE)</f>
        <v>Submersed Habitats</v>
      </c>
      <c r="E927" s="1" t="str">
        <f t="shared" si="26"/>
        <v>Submersed HabitatsACTIVITY CATEGORY 10 93</v>
      </c>
      <c r="F927" s="3">
        <f>VLOOKUP($B927,'SUBMERSED HABITATS'!$B$127:$I$235,F$1,FALSE)</f>
        <v>0</v>
      </c>
      <c r="G927" s="3">
        <f>VLOOKUP($B927,'SUBMERSED HABITATS'!$B$127:$I$235,G$1,FALSE)</f>
        <v>0</v>
      </c>
      <c r="H927" s="3">
        <f>VLOOKUP($B927,'SUBMERSED HABITATS'!$B$127:$I$235,H$1,FALSE)</f>
        <v>0</v>
      </c>
      <c r="I927" s="3">
        <f>VLOOKUP($B927,'SUBMERSED HABITATS'!$B$127:$I$235,I$1,FALSE)</f>
        <v>0</v>
      </c>
      <c r="J927" s="3">
        <f>VLOOKUP($B927,'SUBMERSED HABITATS'!$B$127:$I$235,J$1,FALSE)</f>
        <v>0</v>
      </c>
      <c r="K927" s="3">
        <f>VLOOKUP($B927,'SUBMERSED HABITATS'!$B$127:$I$235,K$1,FALSE)</f>
        <v>0</v>
      </c>
      <c r="L927" s="3" t="str">
        <f>VLOOKUP($B927,'SUBMERSED HABITATS'!$B$127:$I$235,L$1,FALSE)</f>
        <v/>
      </c>
    </row>
    <row r="928" spans="1:12" ht="15.75" customHeight="1">
      <c r="A928">
        <f t="shared" si="27"/>
        <v>93</v>
      </c>
      <c r="B928" t="str">
        <f>VLOOKUP(A928,ACTIVITIES!$B$2:$C$110,2,FALSE)</f>
        <v>ACTIVITY CATEGORY 10 93</v>
      </c>
      <c r="C928" s="1">
        <v>6</v>
      </c>
      <c r="D928" s="1" t="str">
        <f>VLOOKUP(C928,HABITATS!$F$2:$G$13,2,FALSE)</f>
        <v>HABITATS COMPLEX 6</v>
      </c>
      <c r="E928" s="1" t="str">
        <f t="shared" si="26"/>
        <v>HABITATS COMPLEX 6ACTIVITY CATEGORY 10 93</v>
      </c>
      <c r="F928" s="3">
        <f>VLOOKUP($B928,'HABITATS COMPLEX 6'!$B$127:$I$235,F$1,FALSE)</f>
        <v>0</v>
      </c>
      <c r="G928" s="3">
        <f>VLOOKUP($B928,'HABITATS COMPLEX 6'!$B$127:$I$235,G$1,FALSE)</f>
        <v>0</v>
      </c>
      <c r="H928" s="3">
        <f>VLOOKUP($B928,'HABITATS COMPLEX 6'!$B$127:$I$235,H$1,FALSE)</f>
        <v>0</v>
      </c>
      <c r="I928" s="3">
        <f>VLOOKUP($B928,'HABITATS COMPLEX 6'!$B$127:$I$235,I$1,FALSE)</f>
        <v>0</v>
      </c>
      <c r="J928" s="3">
        <f>VLOOKUP($B928,'HABITATS COMPLEX 6'!$B$127:$I$235,J$1,FALSE)</f>
        <v>0</v>
      </c>
      <c r="K928" s="3">
        <f>VLOOKUP($B928,'HABITATS COMPLEX 6'!$B$127:$I$235,K$1,FALSE)</f>
        <v>0</v>
      </c>
      <c r="L928" s="3" t="str">
        <f>VLOOKUP($B928,'HABITATS COMPLEX 6'!$B$127:$I$235,L$1,FALSE)</f>
        <v/>
      </c>
    </row>
    <row r="929" spans="1:12" ht="15.75" customHeight="1">
      <c r="A929">
        <f t="shared" si="27"/>
        <v>93</v>
      </c>
      <c r="B929" t="str">
        <f>VLOOKUP(A929,ACTIVITIES!$B$2:$C$110,2,FALSE)</f>
        <v>ACTIVITY CATEGORY 10 93</v>
      </c>
      <c r="C929" s="1">
        <v>7</v>
      </c>
      <c r="D929" s="1" t="str">
        <f>VLOOKUP(C929,HABITATS!$F$2:$G$13,2,FALSE)</f>
        <v>HABITATS COMPLEX 7</v>
      </c>
      <c r="E929" s="1" t="str">
        <f t="shared" si="26"/>
        <v>HABITATS COMPLEX 7ACTIVITY CATEGORY 10 93</v>
      </c>
      <c r="F929" s="3">
        <f>VLOOKUP($B929,'HABITATS COMPLEX 7'!$B$127:$I$235,F$1,FALSE)</f>
        <v>0</v>
      </c>
      <c r="G929" s="3">
        <f>VLOOKUP($B929,'HABITATS COMPLEX 7'!$B$127:$I$235,G$1,FALSE)</f>
        <v>0</v>
      </c>
      <c r="H929" s="3">
        <f>VLOOKUP($B929,'HABITATS COMPLEX 7'!$B$127:$I$235,H$1,FALSE)</f>
        <v>0</v>
      </c>
      <c r="I929" s="3">
        <f>VLOOKUP($B929,'HABITATS COMPLEX 7'!$B$127:$I$235,I$1,FALSE)</f>
        <v>0</v>
      </c>
      <c r="J929" s="3">
        <f>VLOOKUP($B929,'HABITATS COMPLEX 7'!$B$127:$I$235,J$1,FALSE)</f>
        <v>0</v>
      </c>
      <c r="K929" s="3">
        <f>VLOOKUP($B929,'HABITATS COMPLEX 7'!$B$127:$I$235,K$1,FALSE)</f>
        <v>0</v>
      </c>
      <c r="L929" s="3" t="str">
        <f>VLOOKUP($B929,'HABITATS COMPLEX 7'!$B$127:$I$235,L$1,FALSE)</f>
        <v/>
      </c>
    </row>
    <row r="930" spans="1:12" ht="15.75" customHeight="1">
      <c r="A930">
        <f t="shared" si="27"/>
        <v>93</v>
      </c>
      <c r="B930" t="str">
        <f>VLOOKUP(A930,ACTIVITIES!$B$2:$C$110,2,FALSE)</f>
        <v>ACTIVITY CATEGORY 10 93</v>
      </c>
      <c r="C930" s="1">
        <v>8</v>
      </c>
      <c r="D930" s="1" t="str">
        <f>VLOOKUP(C930,HABITATS!$F$2:$G$13,2,FALSE)</f>
        <v>HABITATS COMPLEX 8</v>
      </c>
      <c r="E930" s="1" t="str">
        <f t="shared" si="26"/>
        <v>HABITATS COMPLEX 8ACTIVITY CATEGORY 10 93</v>
      </c>
      <c r="F930" s="3">
        <f>VLOOKUP($B930,'HABITATS COMPLEX 8'!$B$127:$I$235,F$1,FALSE)</f>
        <v>0</v>
      </c>
      <c r="G930" s="3">
        <f>VLOOKUP($B930,'HABITATS COMPLEX 8'!$B$127:$I$235,G$1,FALSE)</f>
        <v>0</v>
      </c>
      <c r="H930" s="3">
        <f>VLOOKUP($B930,'HABITATS COMPLEX 8'!$B$127:$I$235,H$1,FALSE)</f>
        <v>0</v>
      </c>
      <c r="I930" s="3">
        <f>VLOOKUP($B930,'HABITATS COMPLEX 8'!$B$127:$I$235,I$1,FALSE)</f>
        <v>0</v>
      </c>
      <c r="J930" s="3">
        <f>VLOOKUP($B930,'HABITATS COMPLEX 8'!$B$127:$I$235,J$1,FALSE)</f>
        <v>0</v>
      </c>
      <c r="K930" s="3">
        <f>VLOOKUP($B930,'HABITATS COMPLEX 8'!$B$127:$I$235,K$1,FALSE)</f>
        <v>0</v>
      </c>
      <c r="L930" s="3" t="str">
        <f>VLOOKUP($B930,'HABITATS COMPLEX 8'!$B$127:$I$235,L$1,FALSE)</f>
        <v/>
      </c>
    </row>
    <row r="931" spans="1:12" ht="15.75" customHeight="1">
      <c r="A931">
        <f t="shared" si="27"/>
        <v>93</v>
      </c>
      <c r="B931" t="str">
        <f>VLOOKUP(A931,ACTIVITIES!$B$2:$C$110,2,FALSE)</f>
        <v>ACTIVITY CATEGORY 10 93</v>
      </c>
      <c r="C931" s="1">
        <v>9</v>
      </c>
      <c r="D931" s="1" t="str">
        <f>VLOOKUP(C931,HABITATS!$F$2:$G$13,2,FALSE)</f>
        <v>HABITATS COMPLEX 9</v>
      </c>
      <c r="E931" s="1" t="str">
        <f t="shared" si="26"/>
        <v>HABITATS COMPLEX 9ACTIVITY CATEGORY 10 93</v>
      </c>
      <c r="F931" s="3">
        <f>VLOOKUP($B931,'HABITATS COMPLEX 9'!$B$127:$I$235,F$1,FALSE)</f>
        <v>0</v>
      </c>
      <c r="G931" s="3">
        <f>VLOOKUP($B931,'HABITATS COMPLEX 9'!$B$127:$I$235,G$1,FALSE)</f>
        <v>0</v>
      </c>
      <c r="H931" s="3">
        <f>VLOOKUP($B931,'HABITATS COMPLEX 9'!$B$127:$I$235,H$1,FALSE)</f>
        <v>0</v>
      </c>
      <c r="I931" s="3">
        <f>VLOOKUP($B931,'HABITATS COMPLEX 9'!$B$127:$I$235,I$1,FALSE)</f>
        <v>0</v>
      </c>
      <c r="J931" s="3">
        <f>VLOOKUP($B931,'HABITATS COMPLEX 9'!$B$127:$I$235,J$1,FALSE)</f>
        <v>0</v>
      </c>
      <c r="K931" s="3">
        <f>VLOOKUP($B931,'HABITATS COMPLEX 9'!$B$127:$I$235,K$1,FALSE)</f>
        <v>0</v>
      </c>
      <c r="L931" s="3" t="str">
        <f>VLOOKUP($B931,'HABITATS COMPLEX 9'!$B$127:$I$235,L$1,FALSE)</f>
        <v/>
      </c>
    </row>
    <row r="932" spans="1:12" ht="15.75" customHeight="1">
      <c r="A932">
        <f t="shared" si="27"/>
        <v>93</v>
      </c>
      <c r="B932" t="str">
        <f>VLOOKUP(A932,ACTIVITIES!$B$2:$C$110,2,FALSE)</f>
        <v>ACTIVITY CATEGORY 10 93</v>
      </c>
      <c r="C932" s="1">
        <v>10</v>
      </c>
      <c r="D932" s="1" t="str">
        <f>VLOOKUP(C932,HABITATS!$F$2:$G$13,2,FALSE)</f>
        <v>HABITATS COMPLEX 10</v>
      </c>
      <c r="E932" s="1" t="str">
        <f t="shared" si="26"/>
        <v>HABITATS COMPLEX 10ACTIVITY CATEGORY 10 93</v>
      </c>
      <c r="F932" s="3">
        <f>VLOOKUP($B932,'HABITATS COMPLEX 10'!$B$127:$I$235,F$1,FALSE)</f>
        <v>0</v>
      </c>
      <c r="G932" s="3">
        <f>VLOOKUP($B932,'HABITATS COMPLEX 10'!$B$127:$I$235,G$1,FALSE)</f>
        <v>0</v>
      </c>
      <c r="H932" s="3">
        <f>VLOOKUP($B932,'HABITATS COMPLEX 10'!$B$127:$I$235,H$1,FALSE)</f>
        <v>0</v>
      </c>
      <c r="I932" s="3">
        <f>VLOOKUP($B932,'HABITATS COMPLEX 10'!$B$127:$I$235,I$1,FALSE)</f>
        <v>0</v>
      </c>
      <c r="J932" s="3">
        <f>VLOOKUP($B932,'HABITATS COMPLEX 10'!$B$127:$I$235,J$1,FALSE)</f>
        <v>0</v>
      </c>
      <c r="K932" s="3">
        <f>VLOOKUP($B932,'HABITATS COMPLEX 10'!$B$127:$I$235,K$1,FALSE)</f>
        <v>0</v>
      </c>
      <c r="L932" s="3" t="str">
        <f>VLOOKUP($B932,'HABITATS COMPLEX 10'!$B$127:$I$235,L$1,FALSE)</f>
        <v/>
      </c>
    </row>
    <row r="933" spans="1:12" ht="15.75" customHeight="1">
      <c r="A933">
        <f t="shared" si="27"/>
        <v>94</v>
      </c>
      <c r="B933" t="str">
        <f>VLOOKUP(A933,ACTIVITIES!$B$2:$C$110,2,FALSE)</f>
        <v>ACTIVITY CATEGORY 10 94</v>
      </c>
      <c r="C933" s="1">
        <v>1</v>
      </c>
      <c r="D933" s="1" t="str">
        <f>VLOOKUP(C933,HABITATS!$F$2:$G$13,2,FALSE)</f>
        <v>Coastal Uplands</v>
      </c>
      <c r="E933" s="1" t="str">
        <f t="shared" si="26"/>
        <v>Coastal UplandsACTIVITY CATEGORY 10 94</v>
      </c>
      <c r="F933" s="3">
        <f>VLOOKUP($B933,'COASTAL UPLANDS'!$B$127:$I$235,F$1,FALSE)</f>
        <v>0</v>
      </c>
      <c r="G933" s="3">
        <f>VLOOKUP($B933,'COASTAL UPLANDS'!$B$127:$I$235,G$1,FALSE)</f>
        <v>0</v>
      </c>
      <c r="H933" s="3">
        <f>VLOOKUP($B933,'COASTAL UPLANDS'!$B$127:$I$235,H$1,FALSE)</f>
        <v>0</v>
      </c>
      <c r="I933" s="3">
        <f>VLOOKUP($B933,'COASTAL UPLANDS'!$B$127:$I$235,I$1,FALSE)</f>
        <v>0</v>
      </c>
      <c r="J933" s="3">
        <f>VLOOKUP($B933,'COASTAL UPLANDS'!$B$127:$I$235,J$1,FALSE)</f>
        <v>0</v>
      </c>
      <c r="K933" s="3">
        <f>VLOOKUP($B933,'COASTAL UPLANDS'!$B$127:$I$235,K$1,FALSE)</f>
        <v>0</v>
      </c>
      <c r="L933" s="3" t="str">
        <f>VLOOKUP($B933,'COASTAL UPLANDS'!$B$127:$I$235,L$1,FALSE)</f>
        <v/>
      </c>
    </row>
    <row r="934" spans="1:12" ht="15.75" customHeight="1">
      <c r="A934">
        <f t="shared" si="27"/>
        <v>94</v>
      </c>
      <c r="B934" t="str">
        <f>VLOOKUP(A934,ACTIVITIES!$B$2:$C$110,2,FALSE)</f>
        <v>ACTIVITY CATEGORY 10 94</v>
      </c>
      <c r="C934" s="1">
        <v>2</v>
      </c>
      <c r="D934" s="1" t="str">
        <f>VLOOKUP(C934,HABITATS!$F$2:$G$13,2,FALSE)</f>
        <v>Beaches &amp; Dunes</v>
      </c>
      <c r="E934" s="1" t="str">
        <f t="shared" si="26"/>
        <v>Beaches &amp; DunesACTIVITY CATEGORY 10 94</v>
      </c>
      <c r="F934" s="3">
        <f>VLOOKUP($B934,'BEACHES &amp; DUNES'!$B$127:$I$235,F$1,FALSE)</f>
        <v>0</v>
      </c>
      <c r="G934" s="3">
        <f>VLOOKUP($B934,'BEACHES &amp; DUNES'!$B$127:$I$235,G$1,FALSE)</f>
        <v>0</v>
      </c>
      <c r="H934" s="3">
        <f>VLOOKUP($B934,'BEACHES &amp; DUNES'!$B$127:$I$235,H$1,FALSE)</f>
        <v>0</v>
      </c>
      <c r="I934" s="3">
        <f>VLOOKUP($B934,'BEACHES &amp; DUNES'!$B$127:$I$235,I$1,FALSE)</f>
        <v>0</v>
      </c>
      <c r="J934" s="3">
        <f>VLOOKUP($B934,'BEACHES &amp; DUNES'!$B$127:$I$235,J$1,FALSE)</f>
        <v>0</v>
      </c>
      <c r="K934" s="3">
        <f>VLOOKUP($B934,'BEACHES &amp; DUNES'!$B$127:$I$235,K$1,FALSE)</f>
        <v>0</v>
      </c>
      <c r="L934" s="3" t="str">
        <f>VLOOKUP($B934,'BEACHES &amp; DUNES'!$B$127:$I$235,L$1,FALSE)</f>
        <v/>
      </c>
    </row>
    <row r="935" spans="1:12" ht="15.75" customHeight="1">
      <c r="A935">
        <f t="shared" si="27"/>
        <v>94</v>
      </c>
      <c r="B935" t="str">
        <f>VLOOKUP(A935,ACTIVITIES!$B$2:$C$110,2,FALSE)</f>
        <v>ACTIVITY CATEGORY 10 94</v>
      </c>
      <c r="C935" s="1">
        <v>3</v>
      </c>
      <c r="D935" s="1" t="str">
        <f>VLOOKUP(C935,HABITATS!$F$2:$G$13,2,FALSE)</f>
        <v>Tidal flats &amp; Rocky Intertidal</v>
      </c>
      <c r="E935" s="1" t="str">
        <f t="shared" si="26"/>
        <v>Tidal flats &amp; Rocky IntertidalACTIVITY CATEGORY 10 94</v>
      </c>
      <c r="F935" s="3">
        <f>VLOOKUP($B935,'TIDAL FLATS &amp; ROCKY INTERTIDAL'!$B$127:$I$235,F$1,FALSE)</f>
        <v>0</v>
      </c>
      <c r="G935" s="3">
        <f>VLOOKUP($B935,'TIDAL FLATS &amp; ROCKY INTERTIDAL'!$B$127:$I$235,G$1,FALSE)</f>
        <v>0</v>
      </c>
      <c r="H935" s="3">
        <f>VLOOKUP($B935,'TIDAL FLATS &amp; ROCKY INTERTIDAL'!$B$127:$I$235,H$1,FALSE)</f>
        <v>0</v>
      </c>
      <c r="I935" s="3">
        <f>VLOOKUP($B935,'TIDAL FLATS &amp; ROCKY INTERTIDAL'!$B$127:$I$235,I$1,FALSE)</f>
        <v>0</v>
      </c>
      <c r="J935" s="3">
        <f>VLOOKUP($B935,'TIDAL FLATS &amp; ROCKY INTERTIDAL'!$B$127:$I$235,J$1,FALSE)</f>
        <v>0</v>
      </c>
      <c r="K935" s="3">
        <f>VLOOKUP($B935,'TIDAL FLATS &amp; ROCKY INTERTIDAL'!$B$127:$I$235,K$1,FALSE)</f>
        <v>0</v>
      </c>
      <c r="L935" s="3" t="str">
        <f>VLOOKUP($B935,'TIDAL FLATS &amp; ROCKY INTERTIDAL'!$B$127:$I$235,L$1,FALSE)</f>
        <v/>
      </c>
    </row>
    <row r="936" spans="1:12" ht="15.75" customHeight="1">
      <c r="A936">
        <f t="shared" si="27"/>
        <v>94</v>
      </c>
      <c r="B936" t="str">
        <f>VLOOKUP(A936,ACTIVITIES!$B$2:$C$110,2,FALSE)</f>
        <v>ACTIVITY CATEGORY 10 94</v>
      </c>
      <c r="C936" s="1">
        <v>4</v>
      </c>
      <c r="D936" s="1" t="str">
        <f>VLOOKUP(C936,HABITATS!$F$2:$G$13,2,FALSE)</f>
        <v>Marshes</v>
      </c>
      <c r="E936" s="1" t="str">
        <f t="shared" si="26"/>
        <v>MarshesACTIVITY CATEGORY 10 94</v>
      </c>
      <c r="F936" s="3">
        <f>VLOOKUP($B936,MARSHES!$B$127:$I$235,F$1,FALSE)</f>
        <v>0</v>
      </c>
      <c r="G936" s="3">
        <f>VLOOKUP($B936,MARSHES!$B$127:$I$235,G$1,FALSE)</f>
        <v>0</v>
      </c>
      <c r="H936" s="3">
        <f>VLOOKUP($B936,MARSHES!$B$127:$I$235,H$1,FALSE)</f>
        <v>0</v>
      </c>
      <c r="I936" s="3">
        <f>VLOOKUP($B936,MARSHES!$B$127:$I$235,I$1,FALSE)</f>
        <v>0</v>
      </c>
      <c r="J936" s="3">
        <f>VLOOKUP($B936,MARSHES!$B$127:$I$235,J$1,FALSE)</f>
        <v>0</v>
      </c>
      <c r="K936" s="3">
        <f>VLOOKUP($B936,MARSHES!$B$127:$I$235,K$1,FALSE)</f>
        <v>0</v>
      </c>
      <c r="L936" s="3" t="str">
        <f>VLOOKUP($B936,MARSHES!$B$127:$I$235,L$1,FALSE)</f>
        <v/>
      </c>
    </row>
    <row r="937" spans="1:12" ht="15.75" customHeight="1">
      <c r="A937">
        <f t="shared" si="27"/>
        <v>94</v>
      </c>
      <c r="B937" t="str">
        <f>VLOOKUP(A937,ACTIVITIES!$B$2:$C$110,2,FALSE)</f>
        <v>ACTIVITY CATEGORY 10 94</v>
      </c>
      <c r="C937" s="1">
        <v>5</v>
      </c>
      <c r="D937" s="1" t="str">
        <f>VLOOKUP(C937,HABITATS!$F$2:$G$13,2,FALSE)</f>
        <v>Submersed Habitats</v>
      </c>
      <c r="E937" s="1" t="str">
        <f t="shared" si="26"/>
        <v>Submersed HabitatsACTIVITY CATEGORY 10 94</v>
      </c>
      <c r="F937" s="3">
        <f>VLOOKUP($B937,'SUBMERSED HABITATS'!$B$127:$I$235,F$1,FALSE)</f>
        <v>0</v>
      </c>
      <c r="G937" s="3">
        <f>VLOOKUP($B937,'SUBMERSED HABITATS'!$B$127:$I$235,G$1,FALSE)</f>
        <v>0</v>
      </c>
      <c r="H937" s="3">
        <f>VLOOKUP($B937,'SUBMERSED HABITATS'!$B$127:$I$235,H$1,FALSE)</f>
        <v>0</v>
      </c>
      <c r="I937" s="3">
        <f>VLOOKUP($B937,'SUBMERSED HABITATS'!$B$127:$I$235,I$1,FALSE)</f>
        <v>0</v>
      </c>
      <c r="J937" s="3">
        <f>VLOOKUP($B937,'SUBMERSED HABITATS'!$B$127:$I$235,J$1,FALSE)</f>
        <v>0</v>
      </c>
      <c r="K937" s="3">
        <f>VLOOKUP($B937,'SUBMERSED HABITATS'!$B$127:$I$235,K$1,FALSE)</f>
        <v>0</v>
      </c>
      <c r="L937" s="3" t="str">
        <f>VLOOKUP($B937,'SUBMERSED HABITATS'!$B$127:$I$235,L$1,FALSE)</f>
        <v/>
      </c>
    </row>
    <row r="938" spans="1:12" ht="15.75" customHeight="1">
      <c r="A938">
        <f t="shared" si="27"/>
        <v>94</v>
      </c>
      <c r="B938" t="str">
        <f>VLOOKUP(A938,ACTIVITIES!$B$2:$C$110,2,FALSE)</f>
        <v>ACTIVITY CATEGORY 10 94</v>
      </c>
      <c r="C938" s="1">
        <v>6</v>
      </c>
      <c r="D938" s="1" t="str">
        <f>VLOOKUP(C938,HABITATS!$F$2:$G$13,2,FALSE)</f>
        <v>HABITATS COMPLEX 6</v>
      </c>
      <c r="E938" s="1" t="str">
        <f t="shared" si="26"/>
        <v>HABITATS COMPLEX 6ACTIVITY CATEGORY 10 94</v>
      </c>
      <c r="F938" s="3">
        <f>VLOOKUP($B938,'HABITATS COMPLEX 6'!$B$127:$I$235,F$1,FALSE)</f>
        <v>0</v>
      </c>
      <c r="G938" s="3">
        <f>VLOOKUP($B938,'HABITATS COMPLEX 6'!$B$127:$I$235,G$1,FALSE)</f>
        <v>0</v>
      </c>
      <c r="H938" s="3">
        <f>VLOOKUP($B938,'HABITATS COMPLEX 6'!$B$127:$I$235,H$1,FALSE)</f>
        <v>0</v>
      </c>
      <c r="I938" s="3">
        <f>VLOOKUP($B938,'HABITATS COMPLEX 6'!$B$127:$I$235,I$1,FALSE)</f>
        <v>0</v>
      </c>
      <c r="J938" s="3">
        <f>VLOOKUP($B938,'HABITATS COMPLEX 6'!$B$127:$I$235,J$1,FALSE)</f>
        <v>0</v>
      </c>
      <c r="K938" s="3">
        <f>VLOOKUP($B938,'HABITATS COMPLEX 6'!$B$127:$I$235,K$1,FALSE)</f>
        <v>0</v>
      </c>
      <c r="L938" s="3" t="str">
        <f>VLOOKUP($B938,'HABITATS COMPLEX 6'!$B$127:$I$235,L$1,FALSE)</f>
        <v/>
      </c>
    </row>
    <row r="939" spans="1:12" ht="15.75" customHeight="1">
      <c r="A939">
        <f t="shared" si="27"/>
        <v>94</v>
      </c>
      <c r="B939" t="str">
        <f>VLOOKUP(A939,ACTIVITIES!$B$2:$C$110,2,FALSE)</f>
        <v>ACTIVITY CATEGORY 10 94</v>
      </c>
      <c r="C939" s="1">
        <v>7</v>
      </c>
      <c r="D939" s="1" t="str">
        <f>VLOOKUP(C939,HABITATS!$F$2:$G$13,2,FALSE)</f>
        <v>HABITATS COMPLEX 7</v>
      </c>
      <c r="E939" s="1" t="str">
        <f t="shared" si="26"/>
        <v>HABITATS COMPLEX 7ACTIVITY CATEGORY 10 94</v>
      </c>
      <c r="F939" s="3">
        <f>VLOOKUP($B939,'HABITATS COMPLEX 7'!$B$127:$I$235,F$1,FALSE)</f>
        <v>0</v>
      </c>
      <c r="G939" s="3">
        <f>VLOOKUP($B939,'HABITATS COMPLEX 7'!$B$127:$I$235,G$1,FALSE)</f>
        <v>0</v>
      </c>
      <c r="H939" s="3">
        <f>VLOOKUP($B939,'HABITATS COMPLEX 7'!$B$127:$I$235,H$1,FALSE)</f>
        <v>0</v>
      </c>
      <c r="I939" s="3">
        <f>VLOOKUP($B939,'HABITATS COMPLEX 7'!$B$127:$I$235,I$1,FALSE)</f>
        <v>0</v>
      </c>
      <c r="J939" s="3">
        <f>VLOOKUP($B939,'HABITATS COMPLEX 7'!$B$127:$I$235,J$1,FALSE)</f>
        <v>0</v>
      </c>
      <c r="K939" s="3">
        <f>VLOOKUP($B939,'HABITATS COMPLEX 7'!$B$127:$I$235,K$1,FALSE)</f>
        <v>0</v>
      </c>
      <c r="L939" s="3" t="str">
        <f>VLOOKUP($B939,'HABITATS COMPLEX 7'!$B$127:$I$235,L$1,FALSE)</f>
        <v/>
      </c>
    </row>
    <row r="940" spans="1:12" ht="15.75" customHeight="1">
      <c r="A940">
        <f t="shared" si="27"/>
        <v>94</v>
      </c>
      <c r="B940" t="str">
        <f>VLOOKUP(A940,ACTIVITIES!$B$2:$C$110,2,FALSE)</f>
        <v>ACTIVITY CATEGORY 10 94</v>
      </c>
      <c r="C940" s="1">
        <v>8</v>
      </c>
      <c r="D940" s="1" t="str">
        <f>VLOOKUP(C940,HABITATS!$F$2:$G$13,2,FALSE)</f>
        <v>HABITATS COMPLEX 8</v>
      </c>
      <c r="E940" s="1" t="str">
        <f t="shared" si="26"/>
        <v>HABITATS COMPLEX 8ACTIVITY CATEGORY 10 94</v>
      </c>
      <c r="F940" s="3">
        <f>VLOOKUP($B940,'HABITATS COMPLEX 8'!$B$127:$I$235,F$1,FALSE)</f>
        <v>0</v>
      </c>
      <c r="G940" s="3">
        <f>VLOOKUP($B940,'HABITATS COMPLEX 8'!$B$127:$I$235,G$1,FALSE)</f>
        <v>0</v>
      </c>
      <c r="H940" s="3">
        <f>VLOOKUP($B940,'HABITATS COMPLEX 8'!$B$127:$I$235,H$1,FALSE)</f>
        <v>0</v>
      </c>
      <c r="I940" s="3">
        <f>VLOOKUP($B940,'HABITATS COMPLEX 8'!$B$127:$I$235,I$1,FALSE)</f>
        <v>0</v>
      </c>
      <c r="J940" s="3">
        <f>VLOOKUP($B940,'HABITATS COMPLEX 8'!$B$127:$I$235,J$1,FALSE)</f>
        <v>0</v>
      </c>
      <c r="K940" s="3">
        <f>VLOOKUP($B940,'HABITATS COMPLEX 8'!$B$127:$I$235,K$1,FALSE)</f>
        <v>0</v>
      </c>
      <c r="L940" s="3" t="str">
        <f>VLOOKUP($B940,'HABITATS COMPLEX 8'!$B$127:$I$235,L$1,FALSE)</f>
        <v/>
      </c>
    </row>
    <row r="941" spans="1:12" ht="15.75" customHeight="1">
      <c r="A941">
        <f t="shared" si="27"/>
        <v>94</v>
      </c>
      <c r="B941" t="str">
        <f>VLOOKUP(A941,ACTIVITIES!$B$2:$C$110,2,FALSE)</f>
        <v>ACTIVITY CATEGORY 10 94</v>
      </c>
      <c r="C941" s="1">
        <v>9</v>
      </c>
      <c r="D941" s="1" t="str">
        <f>VLOOKUP(C941,HABITATS!$F$2:$G$13,2,FALSE)</f>
        <v>HABITATS COMPLEX 9</v>
      </c>
      <c r="E941" s="1" t="str">
        <f t="shared" si="26"/>
        <v>HABITATS COMPLEX 9ACTIVITY CATEGORY 10 94</v>
      </c>
      <c r="F941" s="3">
        <f>VLOOKUP($B941,'HABITATS COMPLEX 9'!$B$127:$I$235,F$1,FALSE)</f>
        <v>0</v>
      </c>
      <c r="G941" s="3">
        <f>VLOOKUP($B941,'HABITATS COMPLEX 9'!$B$127:$I$235,G$1,FALSE)</f>
        <v>0</v>
      </c>
      <c r="H941" s="3">
        <f>VLOOKUP($B941,'HABITATS COMPLEX 9'!$B$127:$I$235,H$1,FALSE)</f>
        <v>0</v>
      </c>
      <c r="I941" s="3">
        <f>VLOOKUP($B941,'HABITATS COMPLEX 9'!$B$127:$I$235,I$1,FALSE)</f>
        <v>0</v>
      </c>
      <c r="J941" s="3">
        <f>VLOOKUP($B941,'HABITATS COMPLEX 9'!$B$127:$I$235,J$1,FALSE)</f>
        <v>0</v>
      </c>
      <c r="K941" s="3">
        <f>VLOOKUP($B941,'HABITATS COMPLEX 9'!$B$127:$I$235,K$1,FALSE)</f>
        <v>0</v>
      </c>
      <c r="L941" s="3" t="str">
        <f>VLOOKUP($B941,'HABITATS COMPLEX 9'!$B$127:$I$235,L$1,FALSE)</f>
        <v/>
      </c>
    </row>
    <row r="942" spans="1:12" ht="15.75" customHeight="1">
      <c r="A942">
        <f t="shared" si="27"/>
        <v>94</v>
      </c>
      <c r="B942" t="str">
        <f>VLOOKUP(A942,ACTIVITIES!$B$2:$C$110,2,FALSE)</f>
        <v>ACTIVITY CATEGORY 10 94</v>
      </c>
      <c r="C942" s="1">
        <v>10</v>
      </c>
      <c r="D942" s="1" t="str">
        <f>VLOOKUP(C942,HABITATS!$F$2:$G$13,2,FALSE)</f>
        <v>HABITATS COMPLEX 10</v>
      </c>
      <c r="E942" s="1" t="str">
        <f t="shared" si="26"/>
        <v>HABITATS COMPLEX 10ACTIVITY CATEGORY 10 94</v>
      </c>
      <c r="F942" s="3">
        <f>VLOOKUP($B942,'HABITATS COMPLEX 10'!$B$127:$I$235,F$1,FALSE)</f>
        <v>0</v>
      </c>
      <c r="G942" s="3">
        <f>VLOOKUP($B942,'HABITATS COMPLEX 10'!$B$127:$I$235,G$1,FALSE)</f>
        <v>0</v>
      </c>
      <c r="H942" s="3">
        <f>VLOOKUP($B942,'HABITATS COMPLEX 10'!$B$127:$I$235,H$1,FALSE)</f>
        <v>0</v>
      </c>
      <c r="I942" s="3">
        <f>VLOOKUP($B942,'HABITATS COMPLEX 10'!$B$127:$I$235,I$1,FALSE)</f>
        <v>0</v>
      </c>
      <c r="J942" s="3">
        <f>VLOOKUP($B942,'HABITATS COMPLEX 10'!$B$127:$I$235,J$1,FALSE)</f>
        <v>0</v>
      </c>
      <c r="K942" s="3">
        <f>VLOOKUP($B942,'HABITATS COMPLEX 10'!$B$127:$I$235,K$1,FALSE)</f>
        <v>0</v>
      </c>
      <c r="L942" s="3" t="str">
        <f>VLOOKUP($B942,'HABITATS COMPLEX 10'!$B$127:$I$235,L$1,FALSE)</f>
        <v/>
      </c>
    </row>
    <row r="943" spans="1:12" ht="15.75" customHeight="1">
      <c r="A943">
        <f t="shared" si="27"/>
        <v>95</v>
      </c>
      <c r="B943" t="str">
        <f>VLOOKUP(A943,ACTIVITIES!$B$2:$C$110,2,FALSE)</f>
        <v>ACTIVITY CATEGORY 10 95</v>
      </c>
      <c r="C943" s="1">
        <v>1</v>
      </c>
      <c r="D943" s="1" t="str">
        <f>VLOOKUP(C943,HABITATS!$F$2:$G$13,2,FALSE)</f>
        <v>Coastal Uplands</v>
      </c>
      <c r="E943" s="1" t="str">
        <f t="shared" si="26"/>
        <v>Coastal UplandsACTIVITY CATEGORY 10 95</v>
      </c>
      <c r="F943" s="3">
        <f>VLOOKUP($B943,'COASTAL UPLANDS'!$B$127:$I$235,F$1,FALSE)</f>
        <v>0</v>
      </c>
      <c r="G943" s="3">
        <f>VLOOKUP($B943,'COASTAL UPLANDS'!$B$127:$I$235,G$1,FALSE)</f>
        <v>0</v>
      </c>
      <c r="H943" s="3">
        <f>VLOOKUP($B943,'COASTAL UPLANDS'!$B$127:$I$235,H$1,FALSE)</f>
        <v>0</v>
      </c>
      <c r="I943" s="3">
        <f>VLOOKUP($B943,'COASTAL UPLANDS'!$B$127:$I$235,I$1,FALSE)</f>
        <v>0</v>
      </c>
      <c r="J943" s="3">
        <f>VLOOKUP($B943,'COASTAL UPLANDS'!$B$127:$I$235,J$1,FALSE)</f>
        <v>0</v>
      </c>
      <c r="K943" s="3">
        <f>VLOOKUP($B943,'COASTAL UPLANDS'!$B$127:$I$235,K$1,FALSE)</f>
        <v>0</v>
      </c>
      <c r="L943" s="3" t="str">
        <f>VLOOKUP($B943,'COASTAL UPLANDS'!$B$127:$I$235,L$1,FALSE)</f>
        <v/>
      </c>
    </row>
    <row r="944" spans="1:12" ht="15.75" customHeight="1">
      <c r="A944">
        <f t="shared" si="27"/>
        <v>95</v>
      </c>
      <c r="B944" t="str">
        <f>VLOOKUP(A944,ACTIVITIES!$B$2:$C$110,2,FALSE)</f>
        <v>ACTIVITY CATEGORY 10 95</v>
      </c>
      <c r="C944" s="1">
        <v>2</v>
      </c>
      <c r="D944" s="1" t="str">
        <f>VLOOKUP(C944,HABITATS!$F$2:$G$13,2,FALSE)</f>
        <v>Beaches &amp; Dunes</v>
      </c>
      <c r="E944" s="1" t="str">
        <f t="shared" si="26"/>
        <v>Beaches &amp; DunesACTIVITY CATEGORY 10 95</v>
      </c>
      <c r="F944" s="3">
        <f>VLOOKUP($B944,'BEACHES &amp; DUNES'!$B$127:$I$235,F$1,FALSE)</f>
        <v>0</v>
      </c>
      <c r="G944" s="3">
        <f>VLOOKUP($B944,'BEACHES &amp; DUNES'!$B$127:$I$235,G$1,FALSE)</f>
        <v>0</v>
      </c>
      <c r="H944" s="3">
        <f>VLOOKUP($B944,'BEACHES &amp; DUNES'!$B$127:$I$235,H$1,FALSE)</f>
        <v>0</v>
      </c>
      <c r="I944" s="3">
        <f>VLOOKUP($B944,'BEACHES &amp; DUNES'!$B$127:$I$235,I$1,FALSE)</f>
        <v>0</v>
      </c>
      <c r="J944" s="3">
        <f>VLOOKUP($B944,'BEACHES &amp; DUNES'!$B$127:$I$235,J$1,FALSE)</f>
        <v>0</v>
      </c>
      <c r="K944" s="3">
        <f>VLOOKUP($B944,'BEACHES &amp; DUNES'!$B$127:$I$235,K$1,FALSE)</f>
        <v>0</v>
      </c>
      <c r="L944" s="3" t="str">
        <f>VLOOKUP($B944,'BEACHES &amp; DUNES'!$B$127:$I$235,L$1,FALSE)</f>
        <v/>
      </c>
    </row>
    <row r="945" spans="1:12" ht="15.75" customHeight="1">
      <c r="A945">
        <f t="shared" si="27"/>
        <v>95</v>
      </c>
      <c r="B945" t="str">
        <f>VLOOKUP(A945,ACTIVITIES!$B$2:$C$110,2,FALSE)</f>
        <v>ACTIVITY CATEGORY 10 95</v>
      </c>
      <c r="C945" s="1">
        <v>3</v>
      </c>
      <c r="D945" s="1" t="str">
        <f>VLOOKUP(C945,HABITATS!$F$2:$G$13,2,FALSE)</f>
        <v>Tidal flats &amp; Rocky Intertidal</v>
      </c>
      <c r="E945" s="1" t="str">
        <f t="shared" si="26"/>
        <v>Tidal flats &amp; Rocky IntertidalACTIVITY CATEGORY 10 95</v>
      </c>
      <c r="F945" s="3">
        <f>VLOOKUP($B945,'TIDAL FLATS &amp; ROCKY INTERTIDAL'!$B$127:$I$235,F$1,FALSE)</f>
        <v>0</v>
      </c>
      <c r="G945" s="3">
        <f>VLOOKUP($B945,'TIDAL FLATS &amp; ROCKY INTERTIDAL'!$B$127:$I$235,G$1,FALSE)</f>
        <v>0</v>
      </c>
      <c r="H945" s="3">
        <f>VLOOKUP($B945,'TIDAL FLATS &amp; ROCKY INTERTIDAL'!$B$127:$I$235,H$1,FALSE)</f>
        <v>0</v>
      </c>
      <c r="I945" s="3">
        <f>VLOOKUP($B945,'TIDAL FLATS &amp; ROCKY INTERTIDAL'!$B$127:$I$235,I$1,FALSE)</f>
        <v>0</v>
      </c>
      <c r="J945" s="3">
        <f>VLOOKUP($B945,'TIDAL FLATS &amp; ROCKY INTERTIDAL'!$B$127:$I$235,J$1,FALSE)</f>
        <v>0</v>
      </c>
      <c r="K945" s="3">
        <f>VLOOKUP($B945,'TIDAL FLATS &amp; ROCKY INTERTIDAL'!$B$127:$I$235,K$1,FALSE)</f>
        <v>0</v>
      </c>
      <c r="L945" s="3" t="str">
        <f>VLOOKUP($B945,'TIDAL FLATS &amp; ROCKY INTERTIDAL'!$B$127:$I$235,L$1,FALSE)</f>
        <v/>
      </c>
    </row>
    <row r="946" spans="1:12" ht="15.75" customHeight="1">
      <c r="A946">
        <f t="shared" si="27"/>
        <v>95</v>
      </c>
      <c r="B946" t="str">
        <f>VLOOKUP(A946,ACTIVITIES!$B$2:$C$110,2,FALSE)</f>
        <v>ACTIVITY CATEGORY 10 95</v>
      </c>
      <c r="C946" s="1">
        <v>4</v>
      </c>
      <c r="D946" s="1" t="str">
        <f>VLOOKUP(C946,HABITATS!$F$2:$G$13,2,FALSE)</f>
        <v>Marshes</v>
      </c>
      <c r="E946" s="1" t="str">
        <f t="shared" si="26"/>
        <v>MarshesACTIVITY CATEGORY 10 95</v>
      </c>
      <c r="F946" s="3">
        <f>VLOOKUP($B946,MARSHES!$B$127:$I$235,F$1,FALSE)</f>
        <v>0</v>
      </c>
      <c r="G946" s="3">
        <f>VLOOKUP($B946,MARSHES!$B$127:$I$235,G$1,FALSE)</f>
        <v>0</v>
      </c>
      <c r="H946" s="3">
        <f>VLOOKUP($B946,MARSHES!$B$127:$I$235,H$1,FALSE)</f>
        <v>0</v>
      </c>
      <c r="I946" s="3">
        <f>VLOOKUP($B946,MARSHES!$B$127:$I$235,I$1,FALSE)</f>
        <v>0</v>
      </c>
      <c r="J946" s="3">
        <f>VLOOKUP($B946,MARSHES!$B$127:$I$235,J$1,FALSE)</f>
        <v>0</v>
      </c>
      <c r="K946" s="3">
        <f>VLOOKUP($B946,MARSHES!$B$127:$I$235,K$1,FALSE)</f>
        <v>0</v>
      </c>
      <c r="L946" s="3" t="str">
        <f>VLOOKUP($B946,MARSHES!$B$127:$I$235,L$1,FALSE)</f>
        <v/>
      </c>
    </row>
    <row r="947" spans="1:12" ht="15.75" customHeight="1">
      <c r="A947">
        <f t="shared" si="27"/>
        <v>95</v>
      </c>
      <c r="B947" t="str">
        <f>VLOOKUP(A947,ACTIVITIES!$B$2:$C$110,2,FALSE)</f>
        <v>ACTIVITY CATEGORY 10 95</v>
      </c>
      <c r="C947" s="1">
        <v>5</v>
      </c>
      <c r="D947" s="1" t="str">
        <f>VLOOKUP(C947,HABITATS!$F$2:$G$13,2,FALSE)</f>
        <v>Submersed Habitats</v>
      </c>
      <c r="E947" s="1" t="str">
        <f t="shared" si="26"/>
        <v>Submersed HabitatsACTIVITY CATEGORY 10 95</v>
      </c>
      <c r="F947" s="3">
        <f>VLOOKUP($B947,'SUBMERSED HABITATS'!$B$127:$I$235,F$1,FALSE)</f>
        <v>0</v>
      </c>
      <c r="G947" s="3">
        <f>VLOOKUP($B947,'SUBMERSED HABITATS'!$B$127:$I$235,G$1,FALSE)</f>
        <v>0</v>
      </c>
      <c r="H947" s="3">
        <f>VLOOKUP($B947,'SUBMERSED HABITATS'!$B$127:$I$235,H$1,FALSE)</f>
        <v>0</v>
      </c>
      <c r="I947" s="3">
        <f>VLOOKUP($B947,'SUBMERSED HABITATS'!$B$127:$I$235,I$1,FALSE)</f>
        <v>0</v>
      </c>
      <c r="J947" s="3">
        <f>VLOOKUP($B947,'SUBMERSED HABITATS'!$B$127:$I$235,J$1,FALSE)</f>
        <v>0</v>
      </c>
      <c r="K947" s="3">
        <f>VLOOKUP($B947,'SUBMERSED HABITATS'!$B$127:$I$235,K$1,FALSE)</f>
        <v>0</v>
      </c>
      <c r="L947" s="3" t="str">
        <f>VLOOKUP($B947,'SUBMERSED HABITATS'!$B$127:$I$235,L$1,FALSE)</f>
        <v/>
      </c>
    </row>
    <row r="948" spans="1:12" ht="15.75" customHeight="1">
      <c r="A948">
        <f t="shared" si="27"/>
        <v>95</v>
      </c>
      <c r="B948" t="str">
        <f>VLOOKUP(A948,ACTIVITIES!$B$2:$C$110,2,FALSE)</f>
        <v>ACTIVITY CATEGORY 10 95</v>
      </c>
      <c r="C948" s="1">
        <v>6</v>
      </c>
      <c r="D948" s="1" t="str">
        <f>VLOOKUP(C948,HABITATS!$F$2:$G$13,2,FALSE)</f>
        <v>HABITATS COMPLEX 6</v>
      </c>
      <c r="E948" s="1" t="str">
        <f t="shared" si="26"/>
        <v>HABITATS COMPLEX 6ACTIVITY CATEGORY 10 95</v>
      </c>
      <c r="F948" s="3">
        <f>VLOOKUP($B948,'HABITATS COMPLEX 6'!$B$127:$I$235,F$1,FALSE)</f>
        <v>0</v>
      </c>
      <c r="G948" s="3">
        <f>VLOOKUP($B948,'HABITATS COMPLEX 6'!$B$127:$I$235,G$1,FALSE)</f>
        <v>0</v>
      </c>
      <c r="H948" s="3">
        <f>VLOOKUP($B948,'HABITATS COMPLEX 6'!$B$127:$I$235,H$1,FALSE)</f>
        <v>0</v>
      </c>
      <c r="I948" s="3">
        <f>VLOOKUP($B948,'HABITATS COMPLEX 6'!$B$127:$I$235,I$1,FALSE)</f>
        <v>0</v>
      </c>
      <c r="J948" s="3">
        <f>VLOOKUP($B948,'HABITATS COMPLEX 6'!$B$127:$I$235,J$1,FALSE)</f>
        <v>0</v>
      </c>
      <c r="K948" s="3">
        <f>VLOOKUP($B948,'HABITATS COMPLEX 6'!$B$127:$I$235,K$1,FALSE)</f>
        <v>0</v>
      </c>
      <c r="L948" s="3" t="str">
        <f>VLOOKUP($B948,'HABITATS COMPLEX 6'!$B$127:$I$235,L$1,FALSE)</f>
        <v/>
      </c>
    </row>
    <row r="949" spans="1:12" ht="15.75" customHeight="1">
      <c r="A949">
        <f t="shared" si="27"/>
        <v>95</v>
      </c>
      <c r="B949" t="str">
        <f>VLOOKUP(A949,ACTIVITIES!$B$2:$C$110,2,FALSE)</f>
        <v>ACTIVITY CATEGORY 10 95</v>
      </c>
      <c r="C949" s="1">
        <v>7</v>
      </c>
      <c r="D949" s="1" t="str">
        <f>VLOOKUP(C949,HABITATS!$F$2:$G$13,2,FALSE)</f>
        <v>HABITATS COMPLEX 7</v>
      </c>
      <c r="E949" s="1" t="str">
        <f t="shared" ref="E949:E1002" si="28">D949&amp;B949</f>
        <v>HABITATS COMPLEX 7ACTIVITY CATEGORY 10 95</v>
      </c>
      <c r="F949" s="3">
        <f>VLOOKUP($B949,'HABITATS COMPLEX 7'!$B$127:$I$235,F$1,FALSE)</f>
        <v>0</v>
      </c>
      <c r="G949" s="3">
        <f>VLOOKUP($B949,'HABITATS COMPLEX 7'!$B$127:$I$235,G$1,FALSE)</f>
        <v>0</v>
      </c>
      <c r="H949" s="3">
        <f>VLOOKUP($B949,'HABITATS COMPLEX 7'!$B$127:$I$235,H$1,FALSE)</f>
        <v>0</v>
      </c>
      <c r="I949" s="3">
        <f>VLOOKUP($B949,'HABITATS COMPLEX 7'!$B$127:$I$235,I$1,FALSE)</f>
        <v>0</v>
      </c>
      <c r="J949" s="3">
        <f>VLOOKUP($B949,'HABITATS COMPLEX 7'!$B$127:$I$235,J$1,FALSE)</f>
        <v>0</v>
      </c>
      <c r="K949" s="3">
        <f>VLOOKUP($B949,'HABITATS COMPLEX 7'!$B$127:$I$235,K$1,FALSE)</f>
        <v>0</v>
      </c>
      <c r="L949" s="3" t="str">
        <f>VLOOKUP($B949,'HABITATS COMPLEX 7'!$B$127:$I$235,L$1,FALSE)</f>
        <v/>
      </c>
    </row>
    <row r="950" spans="1:12" ht="15.75" customHeight="1">
      <c r="A950">
        <f t="shared" si="27"/>
        <v>95</v>
      </c>
      <c r="B950" t="str">
        <f>VLOOKUP(A950,ACTIVITIES!$B$2:$C$110,2,FALSE)</f>
        <v>ACTIVITY CATEGORY 10 95</v>
      </c>
      <c r="C950" s="1">
        <v>8</v>
      </c>
      <c r="D950" s="1" t="str">
        <f>VLOOKUP(C950,HABITATS!$F$2:$G$13,2,FALSE)</f>
        <v>HABITATS COMPLEX 8</v>
      </c>
      <c r="E950" s="1" t="str">
        <f t="shared" si="28"/>
        <v>HABITATS COMPLEX 8ACTIVITY CATEGORY 10 95</v>
      </c>
      <c r="F950" s="3">
        <f>VLOOKUP($B950,'HABITATS COMPLEX 8'!$B$127:$I$235,F$1,FALSE)</f>
        <v>0</v>
      </c>
      <c r="G950" s="3">
        <f>VLOOKUP($B950,'HABITATS COMPLEX 8'!$B$127:$I$235,G$1,FALSE)</f>
        <v>0</v>
      </c>
      <c r="H950" s="3">
        <f>VLOOKUP($B950,'HABITATS COMPLEX 8'!$B$127:$I$235,H$1,FALSE)</f>
        <v>0</v>
      </c>
      <c r="I950" s="3">
        <f>VLOOKUP($B950,'HABITATS COMPLEX 8'!$B$127:$I$235,I$1,FALSE)</f>
        <v>0</v>
      </c>
      <c r="J950" s="3">
        <f>VLOOKUP($B950,'HABITATS COMPLEX 8'!$B$127:$I$235,J$1,FALSE)</f>
        <v>0</v>
      </c>
      <c r="K950" s="3">
        <f>VLOOKUP($B950,'HABITATS COMPLEX 8'!$B$127:$I$235,K$1,FALSE)</f>
        <v>0</v>
      </c>
      <c r="L950" s="3" t="str">
        <f>VLOOKUP($B950,'HABITATS COMPLEX 8'!$B$127:$I$235,L$1,FALSE)</f>
        <v/>
      </c>
    </row>
    <row r="951" spans="1:12" ht="15.75" customHeight="1">
      <c r="A951">
        <f t="shared" si="27"/>
        <v>95</v>
      </c>
      <c r="B951" t="str">
        <f>VLOOKUP(A951,ACTIVITIES!$B$2:$C$110,2,FALSE)</f>
        <v>ACTIVITY CATEGORY 10 95</v>
      </c>
      <c r="C951" s="1">
        <v>9</v>
      </c>
      <c r="D951" s="1" t="str">
        <f>VLOOKUP(C951,HABITATS!$F$2:$G$13,2,FALSE)</f>
        <v>HABITATS COMPLEX 9</v>
      </c>
      <c r="E951" s="1" t="str">
        <f t="shared" si="28"/>
        <v>HABITATS COMPLEX 9ACTIVITY CATEGORY 10 95</v>
      </c>
      <c r="F951" s="3">
        <f>VLOOKUP($B951,'HABITATS COMPLEX 9'!$B$127:$I$235,F$1,FALSE)</f>
        <v>0</v>
      </c>
      <c r="G951" s="3">
        <f>VLOOKUP($B951,'HABITATS COMPLEX 9'!$B$127:$I$235,G$1,FALSE)</f>
        <v>0</v>
      </c>
      <c r="H951" s="3">
        <f>VLOOKUP($B951,'HABITATS COMPLEX 9'!$B$127:$I$235,H$1,FALSE)</f>
        <v>0</v>
      </c>
      <c r="I951" s="3">
        <f>VLOOKUP($B951,'HABITATS COMPLEX 9'!$B$127:$I$235,I$1,FALSE)</f>
        <v>0</v>
      </c>
      <c r="J951" s="3">
        <f>VLOOKUP($B951,'HABITATS COMPLEX 9'!$B$127:$I$235,J$1,FALSE)</f>
        <v>0</v>
      </c>
      <c r="K951" s="3">
        <f>VLOOKUP($B951,'HABITATS COMPLEX 9'!$B$127:$I$235,K$1,FALSE)</f>
        <v>0</v>
      </c>
      <c r="L951" s="3" t="str">
        <f>VLOOKUP($B951,'HABITATS COMPLEX 9'!$B$127:$I$235,L$1,FALSE)</f>
        <v/>
      </c>
    </row>
    <row r="952" spans="1:12" ht="15.75" customHeight="1">
      <c r="A952">
        <f t="shared" si="27"/>
        <v>95</v>
      </c>
      <c r="B952" t="str">
        <f>VLOOKUP(A952,ACTIVITIES!$B$2:$C$110,2,FALSE)</f>
        <v>ACTIVITY CATEGORY 10 95</v>
      </c>
      <c r="C952" s="1">
        <v>10</v>
      </c>
      <c r="D952" s="1" t="str">
        <f>VLOOKUP(C952,HABITATS!$F$2:$G$13,2,FALSE)</f>
        <v>HABITATS COMPLEX 10</v>
      </c>
      <c r="E952" s="1" t="str">
        <f t="shared" si="28"/>
        <v>HABITATS COMPLEX 10ACTIVITY CATEGORY 10 95</v>
      </c>
      <c r="F952" s="3">
        <f>VLOOKUP($B952,'HABITATS COMPLEX 10'!$B$127:$I$235,F$1,FALSE)</f>
        <v>0</v>
      </c>
      <c r="G952" s="3">
        <f>VLOOKUP($B952,'HABITATS COMPLEX 10'!$B$127:$I$235,G$1,FALSE)</f>
        <v>0</v>
      </c>
      <c r="H952" s="3">
        <f>VLOOKUP($B952,'HABITATS COMPLEX 10'!$B$127:$I$235,H$1,FALSE)</f>
        <v>0</v>
      </c>
      <c r="I952" s="3">
        <f>VLOOKUP($B952,'HABITATS COMPLEX 10'!$B$127:$I$235,I$1,FALSE)</f>
        <v>0</v>
      </c>
      <c r="J952" s="3">
        <f>VLOOKUP($B952,'HABITATS COMPLEX 10'!$B$127:$I$235,J$1,FALSE)</f>
        <v>0</v>
      </c>
      <c r="K952" s="3">
        <f>VLOOKUP($B952,'HABITATS COMPLEX 10'!$B$127:$I$235,K$1,FALSE)</f>
        <v>0</v>
      </c>
      <c r="L952" s="3" t="str">
        <f>VLOOKUP($B952,'HABITATS COMPLEX 10'!$B$127:$I$235,L$1,FALSE)</f>
        <v/>
      </c>
    </row>
    <row r="953" spans="1:12" ht="15.75" customHeight="1">
      <c r="A953">
        <f t="shared" si="27"/>
        <v>96</v>
      </c>
      <c r="B953" t="str">
        <f>VLOOKUP(A953,ACTIVITIES!$B$2:$C$110,2,FALSE)</f>
        <v>ACTIVITY CATEGORY 10 96</v>
      </c>
      <c r="C953" s="1">
        <v>1</v>
      </c>
      <c r="D953" s="1" t="str">
        <f>VLOOKUP(C953,HABITATS!$F$2:$G$13,2,FALSE)</f>
        <v>Coastal Uplands</v>
      </c>
      <c r="E953" s="1" t="str">
        <f t="shared" si="28"/>
        <v>Coastal UplandsACTIVITY CATEGORY 10 96</v>
      </c>
      <c r="F953" s="3">
        <f>VLOOKUP($B953,'COASTAL UPLANDS'!$B$127:$I$235,F$1,FALSE)</f>
        <v>0</v>
      </c>
      <c r="G953" s="3">
        <f>VLOOKUP($B953,'COASTAL UPLANDS'!$B$127:$I$235,G$1,FALSE)</f>
        <v>0</v>
      </c>
      <c r="H953" s="3">
        <f>VLOOKUP($B953,'COASTAL UPLANDS'!$B$127:$I$235,H$1,FALSE)</f>
        <v>0</v>
      </c>
      <c r="I953" s="3">
        <f>VLOOKUP($B953,'COASTAL UPLANDS'!$B$127:$I$235,I$1,FALSE)</f>
        <v>0</v>
      </c>
      <c r="J953" s="3">
        <f>VLOOKUP($B953,'COASTAL UPLANDS'!$B$127:$I$235,J$1,FALSE)</f>
        <v>0</v>
      </c>
      <c r="K953" s="3">
        <f>VLOOKUP($B953,'COASTAL UPLANDS'!$B$127:$I$235,K$1,FALSE)</f>
        <v>0</v>
      </c>
      <c r="L953" s="3" t="str">
        <f>VLOOKUP($B953,'COASTAL UPLANDS'!$B$127:$I$235,L$1,FALSE)</f>
        <v/>
      </c>
    </row>
    <row r="954" spans="1:12" ht="15.75" customHeight="1">
      <c r="A954">
        <f t="shared" si="27"/>
        <v>96</v>
      </c>
      <c r="B954" t="str">
        <f>VLOOKUP(A954,ACTIVITIES!$B$2:$C$110,2,FALSE)</f>
        <v>ACTIVITY CATEGORY 10 96</v>
      </c>
      <c r="C954" s="1">
        <v>2</v>
      </c>
      <c r="D954" s="1" t="str">
        <f>VLOOKUP(C954,HABITATS!$F$2:$G$13,2,FALSE)</f>
        <v>Beaches &amp; Dunes</v>
      </c>
      <c r="E954" s="1" t="str">
        <f t="shared" si="28"/>
        <v>Beaches &amp; DunesACTIVITY CATEGORY 10 96</v>
      </c>
      <c r="F954" s="3">
        <f>VLOOKUP($B954,'BEACHES &amp; DUNES'!$B$127:$I$235,F$1,FALSE)</f>
        <v>0</v>
      </c>
      <c r="G954" s="3">
        <f>VLOOKUP($B954,'BEACHES &amp; DUNES'!$B$127:$I$235,G$1,FALSE)</f>
        <v>0</v>
      </c>
      <c r="H954" s="3">
        <f>VLOOKUP($B954,'BEACHES &amp; DUNES'!$B$127:$I$235,H$1,FALSE)</f>
        <v>0</v>
      </c>
      <c r="I954" s="3">
        <f>VLOOKUP($B954,'BEACHES &amp; DUNES'!$B$127:$I$235,I$1,FALSE)</f>
        <v>0</v>
      </c>
      <c r="J954" s="3">
        <f>VLOOKUP($B954,'BEACHES &amp; DUNES'!$B$127:$I$235,J$1,FALSE)</f>
        <v>0</v>
      </c>
      <c r="K954" s="3">
        <f>VLOOKUP($B954,'BEACHES &amp; DUNES'!$B$127:$I$235,K$1,FALSE)</f>
        <v>0</v>
      </c>
      <c r="L954" s="3" t="str">
        <f>VLOOKUP($B954,'BEACHES &amp; DUNES'!$B$127:$I$235,L$1,FALSE)</f>
        <v/>
      </c>
    </row>
    <row r="955" spans="1:12" ht="15.75" customHeight="1">
      <c r="A955">
        <f t="shared" si="27"/>
        <v>96</v>
      </c>
      <c r="B955" t="str">
        <f>VLOOKUP(A955,ACTIVITIES!$B$2:$C$110,2,FALSE)</f>
        <v>ACTIVITY CATEGORY 10 96</v>
      </c>
      <c r="C955" s="1">
        <v>3</v>
      </c>
      <c r="D955" s="1" t="str">
        <f>VLOOKUP(C955,HABITATS!$F$2:$G$13,2,FALSE)</f>
        <v>Tidal flats &amp; Rocky Intertidal</v>
      </c>
      <c r="E955" s="1" t="str">
        <f t="shared" si="28"/>
        <v>Tidal flats &amp; Rocky IntertidalACTIVITY CATEGORY 10 96</v>
      </c>
      <c r="F955" s="3">
        <f>VLOOKUP($B955,'TIDAL FLATS &amp; ROCKY INTERTIDAL'!$B$127:$I$235,F$1,FALSE)</f>
        <v>0</v>
      </c>
      <c r="G955" s="3">
        <f>VLOOKUP($B955,'TIDAL FLATS &amp; ROCKY INTERTIDAL'!$B$127:$I$235,G$1,FALSE)</f>
        <v>0</v>
      </c>
      <c r="H955" s="3">
        <f>VLOOKUP($B955,'TIDAL FLATS &amp; ROCKY INTERTIDAL'!$B$127:$I$235,H$1,FALSE)</f>
        <v>0</v>
      </c>
      <c r="I955" s="3">
        <f>VLOOKUP($B955,'TIDAL FLATS &amp; ROCKY INTERTIDAL'!$B$127:$I$235,I$1,FALSE)</f>
        <v>0</v>
      </c>
      <c r="J955" s="3">
        <f>VLOOKUP($B955,'TIDAL FLATS &amp; ROCKY INTERTIDAL'!$B$127:$I$235,J$1,FALSE)</f>
        <v>0</v>
      </c>
      <c r="K955" s="3">
        <f>VLOOKUP($B955,'TIDAL FLATS &amp; ROCKY INTERTIDAL'!$B$127:$I$235,K$1,FALSE)</f>
        <v>0</v>
      </c>
      <c r="L955" s="3" t="str">
        <f>VLOOKUP($B955,'TIDAL FLATS &amp; ROCKY INTERTIDAL'!$B$127:$I$235,L$1,FALSE)</f>
        <v/>
      </c>
    </row>
    <row r="956" spans="1:12" ht="15.75" customHeight="1">
      <c r="A956">
        <f t="shared" si="27"/>
        <v>96</v>
      </c>
      <c r="B956" t="str">
        <f>VLOOKUP(A956,ACTIVITIES!$B$2:$C$110,2,FALSE)</f>
        <v>ACTIVITY CATEGORY 10 96</v>
      </c>
      <c r="C956" s="1">
        <v>4</v>
      </c>
      <c r="D956" s="1" t="str">
        <f>VLOOKUP(C956,HABITATS!$F$2:$G$13,2,FALSE)</f>
        <v>Marshes</v>
      </c>
      <c r="E956" s="1" t="str">
        <f t="shared" si="28"/>
        <v>MarshesACTIVITY CATEGORY 10 96</v>
      </c>
      <c r="F956" s="3">
        <f>VLOOKUP($B956,MARSHES!$B$127:$I$235,F$1,FALSE)</f>
        <v>0</v>
      </c>
      <c r="G956" s="3">
        <f>VLOOKUP($B956,MARSHES!$B$127:$I$235,G$1,FALSE)</f>
        <v>0</v>
      </c>
      <c r="H956" s="3">
        <f>VLOOKUP($B956,MARSHES!$B$127:$I$235,H$1,FALSE)</f>
        <v>0</v>
      </c>
      <c r="I956" s="3">
        <f>VLOOKUP($B956,MARSHES!$B$127:$I$235,I$1,FALSE)</f>
        <v>0</v>
      </c>
      <c r="J956" s="3">
        <f>VLOOKUP($B956,MARSHES!$B$127:$I$235,J$1,FALSE)</f>
        <v>0</v>
      </c>
      <c r="K956" s="3">
        <f>VLOOKUP($B956,MARSHES!$B$127:$I$235,K$1,FALSE)</f>
        <v>0</v>
      </c>
      <c r="L956" s="3" t="str">
        <f>VLOOKUP($B956,MARSHES!$B$127:$I$235,L$1,FALSE)</f>
        <v/>
      </c>
    </row>
    <row r="957" spans="1:12" ht="15.75" customHeight="1">
      <c r="A957">
        <f t="shared" si="27"/>
        <v>96</v>
      </c>
      <c r="B957" t="str">
        <f>VLOOKUP(A957,ACTIVITIES!$B$2:$C$110,2,FALSE)</f>
        <v>ACTIVITY CATEGORY 10 96</v>
      </c>
      <c r="C957" s="1">
        <v>5</v>
      </c>
      <c r="D957" s="1" t="str">
        <f>VLOOKUP(C957,HABITATS!$F$2:$G$13,2,FALSE)</f>
        <v>Submersed Habitats</v>
      </c>
      <c r="E957" s="1" t="str">
        <f t="shared" si="28"/>
        <v>Submersed HabitatsACTIVITY CATEGORY 10 96</v>
      </c>
      <c r="F957" s="3">
        <f>VLOOKUP($B957,'SUBMERSED HABITATS'!$B$127:$I$235,F$1,FALSE)</f>
        <v>0</v>
      </c>
      <c r="G957" s="3">
        <f>VLOOKUP($B957,'SUBMERSED HABITATS'!$B$127:$I$235,G$1,FALSE)</f>
        <v>0</v>
      </c>
      <c r="H957" s="3">
        <f>VLOOKUP($B957,'SUBMERSED HABITATS'!$B$127:$I$235,H$1,FALSE)</f>
        <v>0</v>
      </c>
      <c r="I957" s="3">
        <f>VLOOKUP($B957,'SUBMERSED HABITATS'!$B$127:$I$235,I$1,FALSE)</f>
        <v>0</v>
      </c>
      <c r="J957" s="3">
        <f>VLOOKUP($B957,'SUBMERSED HABITATS'!$B$127:$I$235,J$1,FALSE)</f>
        <v>0</v>
      </c>
      <c r="K957" s="3">
        <f>VLOOKUP($B957,'SUBMERSED HABITATS'!$B$127:$I$235,K$1,FALSE)</f>
        <v>0</v>
      </c>
      <c r="L957" s="3" t="str">
        <f>VLOOKUP($B957,'SUBMERSED HABITATS'!$B$127:$I$235,L$1,FALSE)</f>
        <v/>
      </c>
    </row>
    <row r="958" spans="1:12" ht="15.75" customHeight="1">
      <c r="A958">
        <f t="shared" si="27"/>
        <v>96</v>
      </c>
      <c r="B958" t="str">
        <f>VLOOKUP(A958,ACTIVITIES!$B$2:$C$110,2,FALSE)</f>
        <v>ACTIVITY CATEGORY 10 96</v>
      </c>
      <c r="C958" s="1">
        <v>6</v>
      </c>
      <c r="D958" s="1" t="str">
        <f>VLOOKUP(C958,HABITATS!$F$2:$G$13,2,FALSE)</f>
        <v>HABITATS COMPLEX 6</v>
      </c>
      <c r="E958" s="1" t="str">
        <f t="shared" si="28"/>
        <v>HABITATS COMPLEX 6ACTIVITY CATEGORY 10 96</v>
      </c>
      <c r="F958" s="3">
        <f>VLOOKUP($B958,'HABITATS COMPLEX 6'!$B$127:$I$235,F$1,FALSE)</f>
        <v>0</v>
      </c>
      <c r="G958" s="3">
        <f>VLOOKUP($B958,'HABITATS COMPLEX 6'!$B$127:$I$235,G$1,FALSE)</f>
        <v>0</v>
      </c>
      <c r="H958" s="3">
        <f>VLOOKUP($B958,'HABITATS COMPLEX 6'!$B$127:$I$235,H$1,FALSE)</f>
        <v>0</v>
      </c>
      <c r="I958" s="3">
        <f>VLOOKUP($B958,'HABITATS COMPLEX 6'!$B$127:$I$235,I$1,FALSE)</f>
        <v>0</v>
      </c>
      <c r="J958" s="3">
        <f>VLOOKUP($B958,'HABITATS COMPLEX 6'!$B$127:$I$235,J$1,FALSE)</f>
        <v>0</v>
      </c>
      <c r="K958" s="3">
        <f>VLOOKUP($B958,'HABITATS COMPLEX 6'!$B$127:$I$235,K$1,FALSE)</f>
        <v>0</v>
      </c>
      <c r="L958" s="3" t="str">
        <f>VLOOKUP($B958,'HABITATS COMPLEX 6'!$B$127:$I$235,L$1,FALSE)</f>
        <v/>
      </c>
    </row>
    <row r="959" spans="1:12" ht="15.75" customHeight="1">
      <c r="A959">
        <f t="shared" si="27"/>
        <v>96</v>
      </c>
      <c r="B959" t="str">
        <f>VLOOKUP(A959,ACTIVITIES!$B$2:$C$110,2,FALSE)</f>
        <v>ACTIVITY CATEGORY 10 96</v>
      </c>
      <c r="C959" s="1">
        <v>7</v>
      </c>
      <c r="D959" s="1" t="str">
        <f>VLOOKUP(C959,HABITATS!$F$2:$G$13,2,FALSE)</f>
        <v>HABITATS COMPLEX 7</v>
      </c>
      <c r="E959" s="1" t="str">
        <f t="shared" si="28"/>
        <v>HABITATS COMPLEX 7ACTIVITY CATEGORY 10 96</v>
      </c>
      <c r="F959" s="3">
        <f>VLOOKUP($B959,'HABITATS COMPLEX 7'!$B$127:$I$235,F$1,FALSE)</f>
        <v>0</v>
      </c>
      <c r="G959" s="3">
        <f>VLOOKUP($B959,'HABITATS COMPLEX 7'!$B$127:$I$235,G$1,FALSE)</f>
        <v>0</v>
      </c>
      <c r="H959" s="3">
        <f>VLOOKUP($B959,'HABITATS COMPLEX 7'!$B$127:$I$235,H$1,FALSE)</f>
        <v>0</v>
      </c>
      <c r="I959" s="3">
        <f>VLOOKUP($B959,'HABITATS COMPLEX 7'!$B$127:$I$235,I$1,FALSE)</f>
        <v>0</v>
      </c>
      <c r="J959" s="3">
        <f>VLOOKUP($B959,'HABITATS COMPLEX 7'!$B$127:$I$235,J$1,FALSE)</f>
        <v>0</v>
      </c>
      <c r="K959" s="3">
        <f>VLOOKUP($B959,'HABITATS COMPLEX 7'!$B$127:$I$235,K$1,FALSE)</f>
        <v>0</v>
      </c>
      <c r="L959" s="3" t="str">
        <f>VLOOKUP($B959,'HABITATS COMPLEX 7'!$B$127:$I$235,L$1,FALSE)</f>
        <v/>
      </c>
    </row>
    <row r="960" spans="1:12" ht="15.75" customHeight="1">
      <c r="A960">
        <f t="shared" si="27"/>
        <v>96</v>
      </c>
      <c r="B960" t="str">
        <f>VLOOKUP(A960,ACTIVITIES!$B$2:$C$110,2,FALSE)</f>
        <v>ACTIVITY CATEGORY 10 96</v>
      </c>
      <c r="C960" s="1">
        <v>8</v>
      </c>
      <c r="D960" s="1" t="str">
        <f>VLOOKUP(C960,HABITATS!$F$2:$G$13,2,FALSE)</f>
        <v>HABITATS COMPLEX 8</v>
      </c>
      <c r="E960" s="1" t="str">
        <f t="shared" si="28"/>
        <v>HABITATS COMPLEX 8ACTIVITY CATEGORY 10 96</v>
      </c>
      <c r="F960" s="3">
        <f>VLOOKUP($B960,'HABITATS COMPLEX 8'!$B$127:$I$235,F$1,FALSE)</f>
        <v>0</v>
      </c>
      <c r="G960" s="3">
        <f>VLOOKUP($B960,'HABITATS COMPLEX 8'!$B$127:$I$235,G$1,FALSE)</f>
        <v>0</v>
      </c>
      <c r="H960" s="3">
        <f>VLOOKUP($B960,'HABITATS COMPLEX 8'!$B$127:$I$235,H$1,FALSE)</f>
        <v>0</v>
      </c>
      <c r="I960" s="3">
        <f>VLOOKUP($B960,'HABITATS COMPLEX 8'!$B$127:$I$235,I$1,FALSE)</f>
        <v>0</v>
      </c>
      <c r="J960" s="3">
        <f>VLOOKUP($B960,'HABITATS COMPLEX 8'!$B$127:$I$235,J$1,FALSE)</f>
        <v>0</v>
      </c>
      <c r="K960" s="3">
        <f>VLOOKUP($B960,'HABITATS COMPLEX 8'!$B$127:$I$235,K$1,FALSE)</f>
        <v>0</v>
      </c>
      <c r="L960" s="3" t="str">
        <f>VLOOKUP($B960,'HABITATS COMPLEX 8'!$B$127:$I$235,L$1,FALSE)</f>
        <v/>
      </c>
    </row>
    <row r="961" spans="1:12" ht="15.75" customHeight="1">
      <c r="A961">
        <f t="shared" si="27"/>
        <v>96</v>
      </c>
      <c r="B961" t="str">
        <f>VLOOKUP(A961,ACTIVITIES!$B$2:$C$110,2,FALSE)</f>
        <v>ACTIVITY CATEGORY 10 96</v>
      </c>
      <c r="C961" s="1">
        <v>9</v>
      </c>
      <c r="D961" s="1" t="str">
        <f>VLOOKUP(C961,HABITATS!$F$2:$G$13,2,FALSE)</f>
        <v>HABITATS COMPLEX 9</v>
      </c>
      <c r="E961" s="1" t="str">
        <f t="shared" si="28"/>
        <v>HABITATS COMPLEX 9ACTIVITY CATEGORY 10 96</v>
      </c>
      <c r="F961" s="3">
        <f>VLOOKUP($B961,'HABITATS COMPLEX 9'!$B$127:$I$235,F$1,FALSE)</f>
        <v>0</v>
      </c>
      <c r="G961" s="3">
        <f>VLOOKUP($B961,'HABITATS COMPLEX 9'!$B$127:$I$235,G$1,FALSE)</f>
        <v>0</v>
      </c>
      <c r="H961" s="3">
        <f>VLOOKUP($B961,'HABITATS COMPLEX 9'!$B$127:$I$235,H$1,FALSE)</f>
        <v>0</v>
      </c>
      <c r="I961" s="3">
        <f>VLOOKUP($B961,'HABITATS COMPLEX 9'!$B$127:$I$235,I$1,FALSE)</f>
        <v>0</v>
      </c>
      <c r="J961" s="3">
        <f>VLOOKUP($B961,'HABITATS COMPLEX 9'!$B$127:$I$235,J$1,FALSE)</f>
        <v>0</v>
      </c>
      <c r="K961" s="3">
        <f>VLOOKUP($B961,'HABITATS COMPLEX 9'!$B$127:$I$235,K$1,FALSE)</f>
        <v>0</v>
      </c>
      <c r="L961" s="3" t="str">
        <f>VLOOKUP($B961,'HABITATS COMPLEX 9'!$B$127:$I$235,L$1,FALSE)</f>
        <v/>
      </c>
    </row>
    <row r="962" spans="1:12" ht="15.75" customHeight="1">
      <c r="A962">
        <f t="shared" ref="A962:A1002" si="29">A952+1</f>
        <v>96</v>
      </c>
      <c r="B962" t="str">
        <f>VLOOKUP(A962,ACTIVITIES!$B$2:$C$110,2,FALSE)</f>
        <v>ACTIVITY CATEGORY 10 96</v>
      </c>
      <c r="C962" s="1">
        <v>10</v>
      </c>
      <c r="D962" s="1" t="str">
        <f>VLOOKUP(C962,HABITATS!$F$2:$G$13,2,FALSE)</f>
        <v>HABITATS COMPLEX 10</v>
      </c>
      <c r="E962" s="1" t="str">
        <f t="shared" si="28"/>
        <v>HABITATS COMPLEX 10ACTIVITY CATEGORY 10 96</v>
      </c>
      <c r="F962" s="3">
        <f>VLOOKUP($B962,'HABITATS COMPLEX 10'!$B$127:$I$235,F$1,FALSE)</f>
        <v>0</v>
      </c>
      <c r="G962" s="3">
        <f>VLOOKUP($B962,'HABITATS COMPLEX 10'!$B$127:$I$235,G$1,FALSE)</f>
        <v>0</v>
      </c>
      <c r="H962" s="3">
        <f>VLOOKUP($B962,'HABITATS COMPLEX 10'!$B$127:$I$235,H$1,FALSE)</f>
        <v>0</v>
      </c>
      <c r="I962" s="3">
        <f>VLOOKUP($B962,'HABITATS COMPLEX 10'!$B$127:$I$235,I$1,FALSE)</f>
        <v>0</v>
      </c>
      <c r="J962" s="3">
        <f>VLOOKUP($B962,'HABITATS COMPLEX 10'!$B$127:$I$235,J$1,FALSE)</f>
        <v>0</v>
      </c>
      <c r="K962" s="3">
        <f>VLOOKUP($B962,'HABITATS COMPLEX 10'!$B$127:$I$235,K$1,FALSE)</f>
        <v>0</v>
      </c>
      <c r="L962" s="3" t="str">
        <f>VLOOKUP($B962,'HABITATS COMPLEX 10'!$B$127:$I$235,L$1,FALSE)</f>
        <v/>
      </c>
    </row>
    <row r="963" spans="1:12" ht="15.75" customHeight="1">
      <c r="A963">
        <f t="shared" si="29"/>
        <v>97</v>
      </c>
      <c r="B963" t="str">
        <f>VLOOKUP(A963,ACTIVITIES!$B$2:$C$110,2,FALSE)</f>
        <v>ACTIVITY CATEGORY 10 97</v>
      </c>
      <c r="C963" s="1">
        <v>1</v>
      </c>
      <c r="D963" s="1" t="str">
        <f>VLOOKUP(C963,HABITATS!$F$2:$G$13,2,FALSE)</f>
        <v>Coastal Uplands</v>
      </c>
      <c r="E963" s="1" t="str">
        <f t="shared" si="28"/>
        <v>Coastal UplandsACTIVITY CATEGORY 10 97</v>
      </c>
      <c r="F963" s="3">
        <f>VLOOKUP($B963,'COASTAL UPLANDS'!$B$127:$I$235,F$1,FALSE)</f>
        <v>0</v>
      </c>
      <c r="G963" s="3">
        <f>VLOOKUP($B963,'COASTAL UPLANDS'!$B$127:$I$235,G$1,FALSE)</f>
        <v>0</v>
      </c>
      <c r="H963" s="3">
        <f>VLOOKUP($B963,'COASTAL UPLANDS'!$B$127:$I$235,H$1,FALSE)</f>
        <v>0</v>
      </c>
      <c r="I963" s="3">
        <f>VLOOKUP($B963,'COASTAL UPLANDS'!$B$127:$I$235,I$1,FALSE)</f>
        <v>0</v>
      </c>
      <c r="J963" s="3">
        <f>VLOOKUP($B963,'COASTAL UPLANDS'!$B$127:$I$235,J$1,FALSE)</f>
        <v>0</v>
      </c>
      <c r="K963" s="3">
        <f>VLOOKUP($B963,'COASTAL UPLANDS'!$B$127:$I$235,K$1,FALSE)</f>
        <v>0</v>
      </c>
      <c r="L963" s="3" t="str">
        <f>VLOOKUP($B963,'COASTAL UPLANDS'!$B$127:$I$235,L$1,FALSE)</f>
        <v/>
      </c>
    </row>
    <row r="964" spans="1:12" ht="15.75" customHeight="1">
      <c r="A964">
        <f t="shared" si="29"/>
        <v>97</v>
      </c>
      <c r="B964" t="str">
        <f>VLOOKUP(A964,ACTIVITIES!$B$2:$C$110,2,FALSE)</f>
        <v>ACTIVITY CATEGORY 10 97</v>
      </c>
      <c r="C964" s="1">
        <v>2</v>
      </c>
      <c r="D964" s="1" t="str">
        <f>VLOOKUP(C964,HABITATS!$F$2:$G$13,2,FALSE)</f>
        <v>Beaches &amp; Dunes</v>
      </c>
      <c r="E964" s="1" t="str">
        <f t="shared" si="28"/>
        <v>Beaches &amp; DunesACTIVITY CATEGORY 10 97</v>
      </c>
      <c r="F964" s="3">
        <f>VLOOKUP($B964,'BEACHES &amp; DUNES'!$B$127:$I$235,F$1,FALSE)</f>
        <v>0</v>
      </c>
      <c r="G964" s="3">
        <f>VLOOKUP($B964,'BEACHES &amp; DUNES'!$B$127:$I$235,G$1,FALSE)</f>
        <v>0</v>
      </c>
      <c r="H964" s="3">
        <f>VLOOKUP($B964,'BEACHES &amp; DUNES'!$B$127:$I$235,H$1,FALSE)</f>
        <v>0</v>
      </c>
      <c r="I964" s="3">
        <f>VLOOKUP($B964,'BEACHES &amp; DUNES'!$B$127:$I$235,I$1,FALSE)</f>
        <v>0</v>
      </c>
      <c r="J964" s="3">
        <f>VLOOKUP($B964,'BEACHES &amp; DUNES'!$B$127:$I$235,J$1,FALSE)</f>
        <v>0</v>
      </c>
      <c r="K964" s="3">
        <f>VLOOKUP($B964,'BEACHES &amp; DUNES'!$B$127:$I$235,K$1,FALSE)</f>
        <v>0</v>
      </c>
      <c r="L964" s="3" t="str">
        <f>VLOOKUP($B964,'BEACHES &amp; DUNES'!$B$127:$I$235,L$1,FALSE)</f>
        <v/>
      </c>
    </row>
    <row r="965" spans="1:12" ht="15.75" customHeight="1">
      <c r="A965">
        <f t="shared" si="29"/>
        <v>97</v>
      </c>
      <c r="B965" t="str">
        <f>VLOOKUP(A965,ACTIVITIES!$B$2:$C$110,2,FALSE)</f>
        <v>ACTIVITY CATEGORY 10 97</v>
      </c>
      <c r="C965" s="1">
        <v>3</v>
      </c>
      <c r="D965" s="1" t="str">
        <f>VLOOKUP(C965,HABITATS!$F$2:$G$13,2,FALSE)</f>
        <v>Tidal flats &amp; Rocky Intertidal</v>
      </c>
      <c r="E965" s="1" t="str">
        <f t="shared" si="28"/>
        <v>Tidal flats &amp; Rocky IntertidalACTIVITY CATEGORY 10 97</v>
      </c>
      <c r="F965" s="3">
        <f>VLOOKUP($B965,'TIDAL FLATS &amp; ROCKY INTERTIDAL'!$B$127:$I$235,F$1,FALSE)</f>
        <v>0</v>
      </c>
      <c r="G965" s="3">
        <f>VLOOKUP($B965,'TIDAL FLATS &amp; ROCKY INTERTIDAL'!$B$127:$I$235,G$1,FALSE)</f>
        <v>0</v>
      </c>
      <c r="H965" s="3">
        <f>VLOOKUP($B965,'TIDAL FLATS &amp; ROCKY INTERTIDAL'!$B$127:$I$235,H$1,FALSE)</f>
        <v>0</v>
      </c>
      <c r="I965" s="3">
        <f>VLOOKUP($B965,'TIDAL FLATS &amp; ROCKY INTERTIDAL'!$B$127:$I$235,I$1,FALSE)</f>
        <v>0</v>
      </c>
      <c r="J965" s="3">
        <f>VLOOKUP($B965,'TIDAL FLATS &amp; ROCKY INTERTIDAL'!$B$127:$I$235,J$1,FALSE)</f>
        <v>0</v>
      </c>
      <c r="K965" s="3">
        <f>VLOOKUP($B965,'TIDAL FLATS &amp; ROCKY INTERTIDAL'!$B$127:$I$235,K$1,FALSE)</f>
        <v>0</v>
      </c>
      <c r="L965" s="3" t="str">
        <f>VLOOKUP($B965,'TIDAL FLATS &amp; ROCKY INTERTIDAL'!$B$127:$I$235,L$1,FALSE)</f>
        <v/>
      </c>
    </row>
    <row r="966" spans="1:12" ht="15.75" customHeight="1">
      <c r="A966">
        <f t="shared" si="29"/>
        <v>97</v>
      </c>
      <c r="B966" t="str">
        <f>VLOOKUP(A966,ACTIVITIES!$B$2:$C$110,2,FALSE)</f>
        <v>ACTIVITY CATEGORY 10 97</v>
      </c>
      <c r="C966" s="1">
        <v>4</v>
      </c>
      <c r="D966" s="1" t="str">
        <f>VLOOKUP(C966,HABITATS!$F$2:$G$13,2,FALSE)</f>
        <v>Marshes</v>
      </c>
      <c r="E966" s="1" t="str">
        <f t="shared" si="28"/>
        <v>MarshesACTIVITY CATEGORY 10 97</v>
      </c>
      <c r="F966" s="3">
        <f>VLOOKUP($B966,MARSHES!$B$127:$I$235,F$1,FALSE)</f>
        <v>0</v>
      </c>
      <c r="G966" s="3">
        <f>VLOOKUP($B966,MARSHES!$B$127:$I$235,G$1,FALSE)</f>
        <v>0</v>
      </c>
      <c r="H966" s="3">
        <f>VLOOKUP($B966,MARSHES!$B$127:$I$235,H$1,FALSE)</f>
        <v>0</v>
      </c>
      <c r="I966" s="3">
        <f>VLOOKUP($B966,MARSHES!$B$127:$I$235,I$1,FALSE)</f>
        <v>0</v>
      </c>
      <c r="J966" s="3">
        <f>VLOOKUP($B966,MARSHES!$B$127:$I$235,J$1,FALSE)</f>
        <v>0</v>
      </c>
      <c r="K966" s="3">
        <f>VLOOKUP($B966,MARSHES!$B$127:$I$235,K$1,FALSE)</f>
        <v>0</v>
      </c>
      <c r="L966" s="3" t="str">
        <f>VLOOKUP($B966,MARSHES!$B$127:$I$235,L$1,FALSE)</f>
        <v/>
      </c>
    </row>
    <row r="967" spans="1:12" ht="15.75" customHeight="1">
      <c r="A967">
        <f t="shared" si="29"/>
        <v>97</v>
      </c>
      <c r="B967" t="str">
        <f>VLOOKUP(A967,ACTIVITIES!$B$2:$C$110,2,FALSE)</f>
        <v>ACTIVITY CATEGORY 10 97</v>
      </c>
      <c r="C967" s="1">
        <v>5</v>
      </c>
      <c r="D967" s="1" t="str">
        <f>VLOOKUP(C967,HABITATS!$F$2:$G$13,2,FALSE)</f>
        <v>Submersed Habitats</v>
      </c>
      <c r="E967" s="1" t="str">
        <f t="shared" si="28"/>
        <v>Submersed HabitatsACTIVITY CATEGORY 10 97</v>
      </c>
      <c r="F967" s="3">
        <f>VLOOKUP($B967,'SUBMERSED HABITATS'!$B$127:$I$235,F$1,FALSE)</f>
        <v>0</v>
      </c>
      <c r="G967" s="3">
        <f>VLOOKUP($B967,'SUBMERSED HABITATS'!$B$127:$I$235,G$1,FALSE)</f>
        <v>0</v>
      </c>
      <c r="H967" s="3">
        <f>VLOOKUP($B967,'SUBMERSED HABITATS'!$B$127:$I$235,H$1,FALSE)</f>
        <v>0</v>
      </c>
      <c r="I967" s="3">
        <f>VLOOKUP($B967,'SUBMERSED HABITATS'!$B$127:$I$235,I$1,FALSE)</f>
        <v>0</v>
      </c>
      <c r="J967" s="3">
        <f>VLOOKUP($B967,'SUBMERSED HABITATS'!$B$127:$I$235,J$1,FALSE)</f>
        <v>0</v>
      </c>
      <c r="K967" s="3">
        <f>VLOOKUP($B967,'SUBMERSED HABITATS'!$B$127:$I$235,K$1,FALSE)</f>
        <v>0</v>
      </c>
      <c r="L967" s="3" t="str">
        <f>VLOOKUP($B967,'SUBMERSED HABITATS'!$B$127:$I$235,L$1,FALSE)</f>
        <v/>
      </c>
    </row>
    <row r="968" spans="1:12" ht="15.75" customHeight="1">
      <c r="A968">
        <f t="shared" si="29"/>
        <v>97</v>
      </c>
      <c r="B968" t="str">
        <f>VLOOKUP(A968,ACTIVITIES!$B$2:$C$110,2,FALSE)</f>
        <v>ACTIVITY CATEGORY 10 97</v>
      </c>
      <c r="C968" s="1">
        <v>6</v>
      </c>
      <c r="D968" s="1" t="str">
        <f>VLOOKUP(C968,HABITATS!$F$2:$G$13,2,FALSE)</f>
        <v>HABITATS COMPLEX 6</v>
      </c>
      <c r="E968" s="1" t="str">
        <f t="shared" si="28"/>
        <v>HABITATS COMPLEX 6ACTIVITY CATEGORY 10 97</v>
      </c>
      <c r="F968" s="3">
        <f>VLOOKUP($B968,'HABITATS COMPLEX 6'!$B$127:$I$235,F$1,FALSE)</f>
        <v>0</v>
      </c>
      <c r="G968" s="3">
        <f>VLOOKUP($B968,'HABITATS COMPLEX 6'!$B$127:$I$235,G$1,FALSE)</f>
        <v>0</v>
      </c>
      <c r="H968" s="3">
        <f>VLOOKUP($B968,'HABITATS COMPLEX 6'!$B$127:$I$235,H$1,FALSE)</f>
        <v>0</v>
      </c>
      <c r="I968" s="3">
        <f>VLOOKUP($B968,'HABITATS COMPLEX 6'!$B$127:$I$235,I$1,FALSE)</f>
        <v>0</v>
      </c>
      <c r="J968" s="3">
        <f>VLOOKUP($B968,'HABITATS COMPLEX 6'!$B$127:$I$235,J$1,FALSE)</f>
        <v>0</v>
      </c>
      <c r="K968" s="3">
        <f>VLOOKUP($B968,'HABITATS COMPLEX 6'!$B$127:$I$235,K$1,FALSE)</f>
        <v>0</v>
      </c>
      <c r="L968" s="3" t="str">
        <f>VLOOKUP($B968,'HABITATS COMPLEX 6'!$B$127:$I$235,L$1,FALSE)</f>
        <v/>
      </c>
    </row>
    <row r="969" spans="1:12" ht="15.75" customHeight="1">
      <c r="A969">
        <f t="shared" si="29"/>
        <v>97</v>
      </c>
      <c r="B969" t="str">
        <f>VLOOKUP(A969,ACTIVITIES!$B$2:$C$110,2,FALSE)</f>
        <v>ACTIVITY CATEGORY 10 97</v>
      </c>
      <c r="C969" s="1">
        <v>7</v>
      </c>
      <c r="D969" s="1" t="str">
        <f>VLOOKUP(C969,HABITATS!$F$2:$G$13,2,FALSE)</f>
        <v>HABITATS COMPLEX 7</v>
      </c>
      <c r="E969" s="1" t="str">
        <f t="shared" si="28"/>
        <v>HABITATS COMPLEX 7ACTIVITY CATEGORY 10 97</v>
      </c>
      <c r="F969" s="3">
        <f>VLOOKUP($B969,'HABITATS COMPLEX 7'!$B$127:$I$235,F$1,FALSE)</f>
        <v>0</v>
      </c>
      <c r="G969" s="3">
        <f>VLOOKUP($B969,'HABITATS COMPLEX 7'!$B$127:$I$235,G$1,FALSE)</f>
        <v>0</v>
      </c>
      <c r="H969" s="3">
        <f>VLOOKUP($B969,'HABITATS COMPLEX 7'!$B$127:$I$235,H$1,FALSE)</f>
        <v>0</v>
      </c>
      <c r="I969" s="3">
        <f>VLOOKUP($B969,'HABITATS COMPLEX 7'!$B$127:$I$235,I$1,FALSE)</f>
        <v>0</v>
      </c>
      <c r="J969" s="3">
        <f>VLOOKUP($B969,'HABITATS COMPLEX 7'!$B$127:$I$235,J$1,FALSE)</f>
        <v>0</v>
      </c>
      <c r="K969" s="3">
        <f>VLOOKUP($B969,'HABITATS COMPLEX 7'!$B$127:$I$235,K$1,FALSE)</f>
        <v>0</v>
      </c>
      <c r="L969" s="3" t="str">
        <f>VLOOKUP($B969,'HABITATS COMPLEX 7'!$B$127:$I$235,L$1,FALSE)</f>
        <v/>
      </c>
    </row>
    <row r="970" spans="1:12" ht="15.75" customHeight="1">
      <c r="A970">
        <f t="shared" si="29"/>
        <v>97</v>
      </c>
      <c r="B970" t="str">
        <f>VLOOKUP(A970,ACTIVITIES!$B$2:$C$110,2,FALSE)</f>
        <v>ACTIVITY CATEGORY 10 97</v>
      </c>
      <c r="C970" s="1">
        <v>8</v>
      </c>
      <c r="D970" s="1" t="str">
        <f>VLOOKUP(C970,HABITATS!$F$2:$G$13,2,FALSE)</f>
        <v>HABITATS COMPLEX 8</v>
      </c>
      <c r="E970" s="1" t="str">
        <f t="shared" si="28"/>
        <v>HABITATS COMPLEX 8ACTIVITY CATEGORY 10 97</v>
      </c>
      <c r="F970" s="3">
        <f>VLOOKUP($B970,'HABITATS COMPLEX 8'!$B$127:$I$235,F$1,FALSE)</f>
        <v>0</v>
      </c>
      <c r="G970" s="3">
        <f>VLOOKUP($B970,'HABITATS COMPLEX 8'!$B$127:$I$235,G$1,FALSE)</f>
        <v>0</v>
      </c>
      <c r="H970" s="3">
        <f>VLOOKUP($B970,'HABITATS COMPLEX 8'!$B$127:$I$235,H$1,FALSE)</f>
        <v>0</v>
      </c>
      <c r="I970" s="3">
        <f>VLOOKUP($B970,'HABITATS COMPLEX 8'!$B$127:$I$235,I$1,FALSE)</f>
        <v>0</v>
      </c>
      <c r="J970" s="3">
        <f>VLOOKUP($B970,'HABITATS COMPLEX 8'!$B$127:$I$235,J$1,FALSE)</f>
        <v>0</v>
      </c>
      <c r="K970" s="3">
        <f>VLOOKUP($B970,'HABITATS COMPLEX 8'!$B$127:$I$235,K$1,FALSE)</f>
        <v>0</v>
      </c>
      <c r="L970" s="3" t="str">
        <f>VLOOKUP($B970,'HABITATS COMPLEX 8'!$B$127:$I$235,L$1,FALSE)</f>
        <v/>
      </c>
    </row>
    <row r="971" spans="1:12" ht="15.75" customHeight="1">
      <c r="A971">
        <f t="shared" si="29"/>
        <v>97</v>
      </c>
      <c r="B971" t="str">
        <f>VLOOKUP(A971,ACTIVITIES!$B$2:$C$110,2,FALSE)</f>
        <v>ACTIVITY CATEGORY 10 97</v>
      </c>
      <c r="C971" s="1">
        <v>9</v>
      </c>
      <c r="D971" s="1" t="str">
        <f>VLOOKUP(C971,HABITATS!$F$2:$G$13,2,FALSE)</f>
        <v>HABITATS COMPLEX 9</v>
      </c>
      <c r="E971" s="1" t="str">
        <f t="shared" si="28"/>
        <v>HABITATS COMPLEX 9ACTIVITY CATEGORY 10 97</v>
      </c>
      <c r="F971" s="3">
        <f>VLOOKUP($B971,'HABITATS COMPLEX 9'!$B$127:$I$235,F$1,FALSE)</f>
        <v>0</v>
      </c>
      <c r="G971" s="3">
        <f>VLOOKUP($B971,'HABITATS COMPLEX 9'!$B$127:$I$235,G$1,FALSE)</f>
        <v>0</v>
      </c>
      <c r="H971" s="3">
        <f>VLOOKUP($B971,'HABITATS COMPLEX 9'!$B$127:$I$235,H$1,FALSE)</f>
        <v>0</v>
      </c>
      <c r="I971" s="3">
        <f>VLOOKUP($B971,'HABITATS COMPLEX 9'!$B$127:$I$235,I$1,FALSE)</f>
        <v>0</v>
      </c>
      <c r="J971" s="3">
        <f>VLOOKUP($B971,'HABITATS COMPLEX 9'!$B$127:$I$235,J$1,FALSE)</f>
        <v>0</v>
      </c>
      <c r="K971" s="3">
        <f>VLOOKUP($B971,'HABITATS COMPLEX 9'!$B$127:$I$235,K$1,FALSE)</f>
        <v>0</v>
      </c>
      <c r="L971" s="3" t="str">
        <f>VLOOKUP($B971,'HABITATS COMPLEX 9'!$B$127:$I$235,L$1,FALSE)</f>
        <v/>
      </c>
    </row>
    <row r="972" spans="1:12" ht="15.75" customHeight="1">
      <c r="A972">
        <f t="shared" si="29"/>
        <v>97</v>
      </c>
      <c r="B972" t="str">
        <f>VLOOKUP(A972,ACTIVITIES!$B$2:$C$110,2,FALSE)</f>
        <v>ACTIVITY CATEGORY 10 97</v>
      </c>
      <c r="C972" s="1">
        <v>10</v>
      </c>
      <c r="D972" s="1" t="str">
        <f>VLOOKUP(C972,HABITATS!$F$2:$G$13,2,FALSE)</f>
        <v>HABITATS COMPLEX 10</v>
      </c>
      <c r="E972" s="1" t="str">
        <f t="shared" si="28"/>
        <v>HABITATS COMPLEX 10ACTIVITY CATEGORY 10 97</v>
      </c>
      <c r="F972" s="3">
        <f>VLOOKUP($B972,'HABITATS COMPLEX 10'!$B$127:$I$235,F$1,FALSE)</f>
        <v>0</v>
      </c>
      <c r="G972" s="3">
        <f>VLOOKUP($B972,'HABITATS COMPLEX 10'!$B$127:$I$235,G$1,FALSE)</f>
        <v>0</v>
      </c>
      <c r="H972" s="3">
        <f>VLOOKUP($B972,'HABITATS COMPLEX 10'!$B$127:$I$235,H$1,FALSE)</f>
        <v>0</v>
      </c>
      <c r="I972" s="3">
        <f>VLOOKUP($B972,'HABITATS COMPLEX 10'!$B$127:$I$235,I$1,FALSE)</f>
        <v>0</v>
      </c>
      <c r="J972" s="3">
        <f>VLOOKUP($B972,'HABITATS COMPLEX 10'!$B$127:$I$235,J$1,FALSE)</f>
        <v>0</v>
      </c>
      <c r="K972" s="3">
        <f>VLOOKUP($B972,'HABITATS COMPLEX 10'!$B$127:$I$235,K$1,FALSE)</f>
        <v>0</v>
      </c>
      <c r="L972" s="3" t="str">
        <f>VLOOKUP($B972,'HABITATS COMPLEX 10'!$B$127:$I$235,L$1,FALSE)</f>
        <v/>
      </c>
    </row>
    <row r="973" spans="1:12" ht="15.75" customHeight="1">
      <c r="A973">
        <f t="shared" si="29"/>
        <v>98</v>
      </c>
      <c r="B973" t="str">
        <f>VLOOKUP(A973,ACTIVITIES!$B$2:$C$110,2,FALSE)</f>
        <v>ACTIVITY CATEGORY 10 98</v>
      </c>
      <c r="C973" s="1">
        <v>1</v>
      </c>
      <c r="D973" s="1" t="str">
        <f>VLOOKUP(C973,HABITATS!$F$2:$G$13,2,FALSE)</f>
        <v>Coastal Uplands</v>
      </c>
      <c r="E973" s="1" t="str">
        <f t="shared" si="28"/>
        <v>Coastal UplandsACTIVITY CATEGORY 10 98</v>
      </c>
      <c r="F973" s="3">
        <f>VLOOKUP($B973,'COASTAL UPLANDS'!$B$127:$I$235,F$1,FALSE)</f>
        <v>0</v>
      </c>
      <c r="G973" s="3">
        <f>VLOOKUP($B973,'COASTAL UPLANDS'!$B$127:$I$235,G$1,FALSE)</f>
        <v>0</v>
      </c>
      <c r="H973" s="3">
        <f>VLOOKUP($B973,'COASTAL UPLANDS'!$B$127:$I$235,H$1,FALSE)</f>
        <v>0</v>
      </c>
      <c r="I973" s="3">
        <f>VLOOKUP($B973,'COASTAL UPLANDS'!$B$127:$I$235,I$1,FALSE)</f>
        <v>0</v>
      </c>
      <c r="J973" s="3">
        <f>VLOOKUP($B973,'COASTAL UPLANDS'!$B$127:$I$235,J$1,FALSE)</f>
        <v>0</v>
      </c>
      <c r="K973" s="3">
        <f>VLOOKUP($B973,'COASTAL UPLANDS'!$B$127:$I$235,K$1,FALSE)</f>
        <v>0</v>
      </c>
      <c r="L973" s="3" t="str">
        <f>VLOOKUP($B973,'COASTAL UPLANDS'!$B$127:$I$235,L$1,FALSE)</f>
        <v/>
      </c>
    </row>
    <row r="974" spans="1:12" ht="15.75" customHeight="1">
      <c r="A974">
        <f t="shared" si="29"/>
        <v>98</v>
      </c>
      <c r="B974" t="str">
        <f>VLOOKUP(A974,ACTIVITIES!$B$2:$C$110,2,FALSE)</f>
        <v>ACTIVITY CATEGORY 10 98</v>
      </c>
      <c r="C974" s="1">
        <v>2</v>
      </c>
      <c r="D974" s="1" t="str">
        <f>VLOOKUP(C974,HABITATS!$F$2:$G$13,2,FALSE)</f>
        <v>Beaches &amp; Dunes</v>
      </c>
      <c r="E974" s="1" t="str">
        <f t="shared" si="28"/>
        <v>Beaches &amp; DunesACTIVITY CATEGORY 10 98</v>
      </c>
      <c r="F974" s="3">
        <f>VLOOKUP($B974,'BEACHES &amp; DUNES'!$B$127:$I$235,F$1,FALSE)</f>
        <v>0</v>
      </c>
      <c r="G974" s="3">
        <f>VLOOKUP($B974,'BEACHES &amp; DUNES'!$B$127:$I$235,G$1,FALSE)</f>
        <v>0</v>
      </c>
      <c r="H974" s="3">
        <f>VLOOKUP($B974,'BEACHES &amp; DUNES'!$B$127:$I$235,H$1,FALSE)</f>
        <v>0</v>
      </c>
      <c r="I974" s="3">
        <f>VLOOKUP($B974,'BEACHES &amp; DUNES'!$B$127:$I$235,I$1,FALSE)</f>
        <v>0</v>
      </c>
      <c r="J974" s="3">
        <f>VLOOKUP($B974,'BEACHES &amp; DUNES'!$B$127:$I$235,J$1,FALSE)</f>
        <v>0</v>
      </c>
      <c r="K974" s="3">
        <f>VLOOKUP($B974,'BEACHES &amp; DUNES'!$B$127:$I$235,K$1,FALSE)</f>
        <v>0</v>
      </c>
      <c r="L974" s="3" t="str">
        <f>VLOOKUP($B974,'BEACHES &amp; DUNES'!$B$127:$I$235,L$1,FALSE)</f>
        <v/>
      </c>
    </row>
    <row r="975" spans="1:12" ht="15.75" customHeight="1">
      <c r="A975">
        <f t="shared" si="29"/>
        <v>98</v>
      </c>
      <c r="B975" t="str">
        <f>VLOOKUP(A975,ACTIVITIES!$B$2:$C$110,2,FALSE)</f>
        <v>ACTIVITY CATEGORY 10 98</v>
      </c>
      <c r="C975" s="1">
        <v>3</v>
      </c>
      <c r="D975" s="1" t="str">
        <f>VLOOKUP(C975,HABITATS!$F$2:$G$13,2,FALSE)</f>
        <v>Tidal flats &amp; Rocky Intertidal</v>
      </c>
      <c r="E975" s="1" t="str">
        <f t="shared" si="28"/>
        <v>Tidal flats &amp; Rocky IntertidalACTIVITY CATEGORY 10 98</v>
      </c>
      <c r="F975" s="3">
        <f>VLOOKUP($B975,'TIDAL FLATS &amp; ROCKY INTERTIDAL'!$B$127:$I$235,F$1,FALSE)</f>
        <v>0</v>
      </c>
      <c r="G975" s="3">
        <f>VLOOKUP($B975,'TIDAL FLATS &amp; ROCKY INTERTIDAL'!$B$127:$I$235,G$1,FALSE)</f>
        <v>0</v>
      </c>
      <c r="H975" s="3">
        <f>VLOOKUP($B975,'TIDAL FLATS &amp; ROCKY INTERTIDAL'!$B$127:$I$235,H$1,FALSE)</f>
        <v>0</v>
      </c>
      <c r="I975" s="3">
        <f>VLOOKUP($B975,'TIDAL FLATS &amp; ROCKY INTERTIDAL'!$B$127:$I$235,I$1,FALSE)</f>
        <v>0</v>
      </c>
      <c r="J975" s="3">
        <f>VLOOKUP($B975,'TIDAL FLATS &amp; ROCKY INTERTIDAL'!$B$127:$I$235,J$1,FALSE)</f>
        <v>0</v>
      </c>
      <c r="K975" s="3">
        <f>VLOOKUP($B975,'TIDAL FLATS &amp; ROCKY INTERTIDAL'!$B$127:$I$235,K$1,FALSE)</f>
        <v>0</v>
      </c>
      <c r="L975" s="3" t="str">
        <f>VLOOKUP($B975,'TIDAL FLATS &amp; ROCKY INTERTIDAL'!$B$127:$I$235,L$1,FALSE)</f>
        <v/>
      </c>
    </row>
    <row r="976" spans="1:12" ht="15.75" customHeight="1">
      <c r="A976">
        <f t="shared" si="29"/>
        <v>98</v>
      </c>
      <c r="B976" t="str">
        <f>VLOOKUP(A976,ACTIVITIES!$B$2:$C$110,2,FALSE)</f>
        <v>ACTIVITY CATEGORY 10 98</v>
      </c>
      <c r="C976" s="1">
        <v>4</v>
      </c>
      <c r="D976" s="1" t="str">
        <f>VLOOKUP(C976,HABITATS!$F$2:$G$13,2,FALSE)</f>
        <v>Marshes</v>
      </c>
      <c r="E976" s="1" t="str">
        <f t="shared" si="28"/>
        <v>MarshesACTIVITY CATEGORY 10 98</v>
      </c>
      <c r="F976" s="3">
        <f>VLOOKUP($B976,MARSHES!$B$127:$I$235,F$1,FALSE)</f>
        <v>0</v>
      </c>
      <c r="G976" s="3">
        <f>VLOOKUP($B976,MARSHES!$B$127:$I$235,G$1,FALSE)</f>
        <v>0</v>
      </c>
      <c r="H976" s="3">
        <f>VLOOKUP($B976,MARSHES!$B$127:$I$235,H$1,FALSE)</f>
        <v>0</v>
      </c>
      <c r="I976" s="3">
        <f>VLOOKUP($B976,MARSHES!$B$127:$I$235,I$1,FALSE)</f>
        <v>0</v>
      </c>
      <c r="J976" s="3">
        <f>VLOOKUP($B976,MARSHES!$B$127:$I$235,J$1,FALSE)</f>
        <v>0</v>
      </c>
      <c r="K976" s="3">
        <f>VLOOKUP($B976,MARSHES!$B$127:$I$235,K$1,FALSE)</f>
        <v>0</v>
      </c>
      <c r="L976" s="3" t="str">
        <f>VLOOKUP($B976,MARSHES!$B$127:$I$235,L$1,FALSE)</f>
        <v/>
      </c>
    </row>
    <row r="977" spans="1:12" ht="15.75" customHeight="1">
      <c r="A977">
        <f t="shared" si="29"/>
        <v>98</v>
      </c>
      <c r="B977" t="str">
        <f>VLOOKUP(A977,ACTIVITIES!$B$2:$C$110,2,FALSE)</f>
        <v>ACTIVITY CATEGORY 10 98</v>
      </c>
      <c r="C977" s="1">
        <v>5</v>
      </c>
      <c r="D977" s="1" t="str">
        <f>VLOOKUP(C977,HABITATS!$F$2:$G$13,2,FALSE)</f>
        <v>Submersed Habitats</v>
      </c>
      <c r="E977" s="1" t="str">
        <f t="shared" si="28"/>
        <v>Submersed HabitatsACTIVITY CATEGORY 10 98</v>
      </c>
      <c r="F977" s="3">
        <f>VLOOKUP($B977,'SUBMERSED HABITATS'!$B$127:$I$235,F$1,FALSE)</f>
        <v>0</v>
      </c>
      <c r="G977" s="3">
        <f>VLOOKUP($B977,'SUBMERSED HABITATS'!$B$127:$I$235,G$1,FALSE)</f>
        <v>0</v>
      </c>
      <c r="H977" s="3">
        <f>VLOOKUP($B977,'SUBMERSED HABITATS'!$B$127:$I$235,H$1,FALSE)</f>
        <v>0</v>
      </c>
      <c r="I977" s="3">
        <f>VLOOKUP($B977,'SUBMERSED HABITATS'!$B$127:$I$235,I$1,FALSE)</f>
        <v>0</v>
      </c>
      <c r="J977" s="3">
        <f>VLOOKUP($B977,'SUBMERSED HABITATS'!$B$127:$I$235,J$1,FALSE)</f>
        <v>0</v>
      </c>
      <c r="K977" s="3">
        <f>VLOOKUP($B977,'SUBMERSED HABITATS'!$B$127:$I$235,K$1,FALSE)</f>
        <v>0</v>
      </c>
      <c r="L977" s="3" t="str">
        <f>VLOOKUP($B977,'SUBMERSED HABITATS'!$B$127:$I$235,L$1,FALSE)</f>
        <v/>
      </c>
    </row>
    <row r="978" spans="1:12" ht="15.75" customHeight="1">
      <c r="A978">
        <f t="shared" si="29"/>
        <v>98</v>
      </c>
      <c r="B978" t="str">
        <f>VLOOKUP(A978,ACTIVITIES!$B$2:$C$110,2,FALSE)</f>
        <v>ACTIVITY CATEGORY 10 98</v>
      </c>
      <c r="C978" s="1">
        <v>6</v>
      </c>
      <c r="D978" s="1" t="str">
        <f>VLOOKUP(C978,HABITATS!$F$2:$G$13,2,FALSE)</f>
        <v>HABITATS COMPLEX 6</v>
      </c>
      <c r="E978" s="1" t="str">
        <f t="shared" si="28"/>
        <v>HABITATS COMPLEX 6ACTIVITY CATEGORY 10 98</v>
      </c>
      <c r="F978" s="3">
        <f>VLOOKUP($B978,'HABITATS COMPLEX 6'!$B$127:$I$235,F$1,FALSE)</f>
        <v>0</v>
      </c>
      <c r="G978" s="3">
        <f>VLOOKUP($B978,'HABITATS COMPLEX 6'!$B$127:$I$235,G$1,FALSE)</f>
        <v>0</v>
      </c>
      <c r="H978" s="3">
        <f>VLOOKUP($B978,'HABITATS COMPLEX 6'!$B$127:$I$235,H$1,FALSE)</f>
        <v>0</v>
      </c>
      <c r="I978" s="3">
        <f>VLOOKUP($B978,'HABITATS COMPLEX 6'!$B$127:$I$235,I$1,FALSE)</f>
        <v>0</v>
      </c>
      <c r="J978" s="3">
        <f>VLOOKUP($B978,'HABITATS COMPLEX 6'!$B$127:$I$235,J$1,FALSE)</f>
        <v>0</v>
      </c>
      <c r="K978" s="3">
        <f>VLOOKUP($B978,'HABITATS COMPLEX 6'!$B$127:$I$235,K$1,FALSE)</f>
        <v>0</v>
      </c>
      <c r="L978" s="3" t="str">
        <f>VLOOKUP($B978,'HABITATS COMPLEX 6'!$B$127:$I$235,L$1,FALSE)</f>
        <v/>
      </c>
    </row>
    <row r="979" spans="1:12" ht="15.75" customHeight="1">
      <c r="A979">
        <f t="shared" si="29"/>
        <v>98</v>
      </c>
      <c r="B979" t="str">
        <f>VLOOKUP(A979,ACTIVITIES!$B$2:$C$110,2,FALSE)</f>
        <v>ACTIVITY CATEGORY 10 98</v>
      </c>
      <c r="C979" s="1">
        <v>7</v>
      </c>
      <c r="D979" s="1" t="str">
        <f>VLOOKUP(C979,HABITATS!$F$2:$G$13,2,FALSE)</f>
        <v>HABITATS COMPLEX 7</v>
      </c>
      <c r="E979" s="1" t="str">
        <f t="shared" si="28"/>
        <v>HABITATS COMPLEX 7ACTIVITY CATEGORY 10 98</v>
      </c>
      <c r="F979" s="3">
        <f>VLOOKUP($B979,'HABITATS COMPLEX 7'!$B$127:$I$235,F$1,FALSE)</f>
        <v>0</v>
      </c>
      <c r="G979" s="3">
        <f>VLOOKUP($B979,'HABITATS COMPLEX 7'!$B$127:$I$235,G$1,FALSE)</f>
        <v>0</v>
      </c>
      <c r="H979" s="3">
        <f>VLOOKUP($B979,'HABITATS COMPLEX 7'!$B$127:$I$235,H$1,FALSE)</f>
        <v>0</v>
      </c>
      <c r="I979" s="3">
        <f>VLOOKUP($B979,'HABITATS COMPLEX 7'!$B$127:$I$235,I$1,FALSE)</f>
        <v>0</v>
      </c>
      <c r="J979" s="3">
        <f>VLOOKUP($B979,'HABITATS COMPLEX 7'!$B$127:$I$235,J$1,FALSE)</f>
        <v>0</v>
      </c>
      <c r="K979" s="3">
        <f>VLOOKUP($B979,'HABITATS COMPLEX 7'!$B$127:$I$235,K$1,FALSE)</f>
        <v>0</v>
      </c>
      <c r="L979" s="3" t="str">
        <f>VLOOKUP($B979,'HABITATS COMPLEX 7'!$B$127:$I$235,L$1,FALSE)</f>
        <v/>
      </c>
    </row>
    <row r="980" spans="1:12" ht="15.75" customHeight="1">
      <c r="A980">
        <f t="shared" si="29"/>
        <v>98</v>
      </c>
      <c r="B980" t="str">
        <f>VLOOKUP(A980,ACTIVITIES!$B$2:$C$110,2,FALSE)</f>
        <v>ACTIVITY CATEGORY 10 98</v>
      </c>
      <c r="C980" s="1">
        <v>8</v>
      </c>
      <c r="D980" s="1" t="str">
        <f>VLOOKUP(C980,HABITATS!$F$2:$G$13,2,FALSE)</f>
        <v>HABITATS COMPLEX 8</v>
      </c>
      <c r="E980" s="1" t="str">
        <f t="shared" si="28"/>
        <v>HABITATS COMPLEX 8ACTIVITY CATEGORY 10 98</v>
      </c>
      <c r="F980" s="3">
        <f>VLOOKUP($B980,'HABITATS COMPLEX 8'!$B$127:$I$235,F$1,FALSE)</f>
        <v>0</v>
      </c>
      <c r="G980" s="3">
        <f>VLOOKUP($B980,'HABITATS COMPLEX 8'!$B$127:$I$235,G$1,FALSE)</f>
        <v>0</v>
      </c>
      <c r="H980" s="3">
        <f>VLOOKUP($B980,'HABITATS COMPLEX 8'!$B$127:$I$235,H$1,FALSE)</f>
        <v>0</v>
      </c>
      <c r="I980" s="3">
        <f>VLOOKUP($B980,'HABITATS COMPLEX 8'!$B$127:$I$235,I$1,FALSE)</f>
        <v>0</v>
      </c>
      <c r="J980" s="3">
        <f>VLOOKUP($B980,'HABITATS COMPLEX 8'!$B$127:$I$235,J$1,FALSE)</f>
        <v>0</v>
      </c>
      <c r="K980" s="3">
        <f>VLOOKUP($B980,'HABITATS COMPLEX 8'!$B$127:$I$235,K$1,FALSE)</f>
        <v>0</v>
      </c>
      <c r="L980" s="3" t="str">
        <f>VLOOKUP($B980,'HABITATS COMPLEX 8'!$B$127:$I$235,L$1,FALSE)</f>
        <v/>
      </c>
    </row>
    <row r="981" spans="1:12" ht="15.75" customHeight="1">
      <c r="A981">
        <f t="shared" si="29"/>
        <v>98</v>
      </c>
      <c r="B981" t="str">
        <f>VLOOKUP(A981,ACTIVITIES!$B$2:$C$110,2,FALSE)</f>
        <v>ACTIVITY CATEGORY 10 98</v>
      </c>
      <c r="C981" s="1">
        <v>9</v>
      </c>
      <c r="D981" s="1" t="str">
        <f>VLOOKUP(C981,HABITATS!$F$2:$G$13,2,FALSE)</f>
        <v>HABITATS COMPLEX 9</v>
      </c>
      <c r="E981" s="1" t="str">
        <f t="shared" si="28"/>
        <v>HABITATS COMPLEX 9ACTIVITY CATEGORY 10 98</v>
      </c>
      <c r="F981" s="3">
        <f>VLOOKUP($B981,'HABITATS COMPLEX 9'!$B$127:$I$235,F$1,FALSE)</f>
        <v>0</v>
      </c>
      <c r="G981" s="3">
        <f>VLOOKUP($B981,'HABITATS COMPLEX 9'!$B$127:$I$235,G$1,FALSE)</f>
        <v>0</v>
      </c>
      <c r="H981" s="3">
        <f>VLOOKUP($B981,'HABITATS COMPLEX 9'!$B$127:$I$235,H$1,FALSE)</f>
        <v>0</v>
      </c>
      <c r="I981" s="3">
        <f>VLOOKUP($B981,'HABITATS COMPLEX 9'!$B$127:$I$235,I$1,FALSE)</f>
        <v>0</v>
      </c>
      <c r="J981" s="3">
        <f>VLOOKUP($B981,'HABITATS COMPLEX 9'!$B$127:$I$235,J$1,FALSE)</f>
        <v>0</v>
      </c>
      <c r="K981" s="3">
        <f>VLOOKUP($B981,'HABITATS COMPLEX 9'!$B$127:$I$235,K$1,FALSE)</f>
        <v>0</v>
      </c>
      <c r="L981" s="3" t="str">
        <f>VLOOKUP($B981,'HABITATS COMPLEX 9'!$B$127:$I$235,L$1,FALSE)</f>
        <v/>
      </c>
    </row>
    <row r="982" spans="1:12" ht="15.75" customHeight="1">
      <c r="A982">
        <f t="shared" si="29"/>
        <v>98</v>
      </c>
      <c r="B982" t="str">
        <f>VLOOKUP(A982,ACTIVITIES!$B$2:$C$110,2,FALSE)</f>
        <v>ACTIVITY CATEGORY 10 98</v>
      </c>
      <c r="C982" s="1">
        <v>10</v>
      </c>
      <c r="D982" s="1" t="str">
        <f>VLOOKUP(C982,HABITATS!$F$2:$G$13,2,FALSE)</f>
        <v>HABITATS COMPLEX 10</v>
      </c>
      <c r="E982" s="1" t="str">
        <f t="shared" si="28"/>
        <v>HABITATS COMPLEX 10ACTIVITY CATEGORY 10 98</v>
      </c>
      <c r="F982" s="3">
        <f>VLOOKUP($B982,'HABITATS COMPLEX 10'!$B$127:$I$235,F$1,FALSE)</f>
        <v>0</v>
      </c>
      <c r="G982" s="3">
        <f>VLOOKUP($B982,'HABITATS COMPLEX 10'!$B$127:$I$235,G$1,FALSE)</f>
        <v>0</v>
      </c>
      <c r="H982" s="3">
        <f>VLOOKUP($B982,'HABITATS COMPLEX 10'!$B$127:$I$235,H$1,FALSE)</f>
        <v>0</v>
      </c>
      <c r="I982" s="3">
        <f>VLOOKUP($B982,'HABITATS COMPLEX 10'!$B$127:$I$235,I$1,FALSE)</f>
        <v>0</v>
      </c>
      <c r="J982" s="3">
        <f>VLOOKUP($B982,'HABITATS COMPLEX 10'!$B$127:$I$235,J$1,FALSE)</f>
        <v>0</v>
      </c>
      <c r="K982" s="3">
        <f>VLOOKUP($B982,'HABITATS COMPLEX 10'!$B$127:$I$235,K$1,FALSE)</f>
        <v>0</v>
      </c>
      <c r="L982" s="3" t="str">
        <f>VLOOKUP($B982,'HABITATS COMPLEX 10'!$B$127:$I$235,L$1,FALSE)</f>
        <v/>
      </c>
    </row>
    <row r="983" spans="1:12" ht="15.75" customHeight="1">
      <c r="A983">
        <f t="shared" si="29"/>
        <v>99</v>
      </c>
      <c r="B983" t="str">
        <f>VLOOKUP(A983,ACTIVITIES!$B$2:$C$110,2,FALSE)</f>
        <v>ACTIVITY CATEGORY 10 99</v>
      </c>
      <c r="C983" s="1">
        <v>1</v>
      </c>
      <c r="D983" s="1" t="str">
        <f>VLOOKUP(C983,HABITATS!$F$2:$G$13,2,FALSE)</f>
        <v>Coastal Uplands</v>
      </c>
      <c r="E983" s="1" t="str">
        <f t="shared" si="28"/>
        <v>Coastal UplandsACTIVITY CATEGORY 10 99</v>
      </c>
      <c r="F983" s="3">
        <f>VLOOKUP($B983,'COASTAL UPLANDS'!$B$127:$I$235,F$1,FALSE)</f>
        <v>0</v>
      </c>
      <c r="G983" s="3">
        <f>VLOOKUP($B983,'COASTAL UPLANDS'!$B$127:$I$235,G$1,FALSE)</f>
        <v>0</v>
      </c>
      <c r="H983" s="3">
        <f>VLOOKUP($B983,'COASTAL UPLANDS'!$B$127:$I$235,H$1,FALSE)</f>
        <v>0</v>
      </c>
      <c r="I983" s="3">
        <f>VLOOKUP($B983,'COASTAL UPLANDS'!$B$127:$I$235,I$1,FALSE)</f>
        <v>0</v>
      </c>
      <c r="J983" s="3">
        <f>VLOOKUP($B983,'COASTAL UPLANDS'!$B$127:$I$235,J$1,FALSE)</f>
        <v>0</v>
      </c>
      <c r="K983" s="3">
        <f>VLOOKUP($B983,'COASTAL UPLANDS'!$B$127:$I$235,K$1,FALSE)</f>
        <v>0</v>
      </c>
      <c r="L983" s="3" t="str">
        <f>VLOOKUP($B983,'COASTAL UPLANDS'!$B$127:$I$235,L$1,FALSE)</f>
        <v/>
      </c>
    </row>
    <row r="984" spans="1:12" ht="15.75" customHeight="1">
      <c r="A984">
        <f t="shared" si="29"/>
        <v>99</v>
      </c>
      <c r="B984" t="str">
        <f>VLOOKUP(A984,ACTIVITIES!$B$2:$C$110,2,FALSE)</f>
        <v>ACTIVITY CATEGORY 10 99</v>
      </c>
      <c r="C984" s="1">
        <v>2</v>
      </c>
      <c r="D984" s="1" t="str">
        <f>VLOOKUP(C984,HABITATS!$F$2:$G$13,2,FALSE)</f>
        <v>Beaches &amp; Dunes</v>
      </c>
      <c r="E984" s="1" t="str">
        <f t="shared" si="28"/>
        <v>Beaches &amp; DunesACTIVITY CATEGORY 10 99</v>
      </c>
      <c r="F984" s="3">
        <f>VLOOKUP($B984,'BEACHES &amp; DUNES'!$B$127:$I$235,F$1,FALSE)</f>
        <v>0</v>
      </c>
      <c r="G984" s="3">
        <f>VLOOKUP($B984,'BEACHES &amp; DUNES'!$B$127:$I$235,G$1,FALSE)</f>
        <v>0</v>
      </c>
      <c r="H984" s="3">
        <f>VLOOKUP($B984,'BEACHES &amp; DUNES'!$B$127:$I$235,H$1,FALSE)</f>
        <v>0</v>
      </c>
      <c r="I984" s="3">
        <f>VLOOKUP($B984,'BEACHES &amp; DUNES'!$B$127:$I$235,I$1,FALSE)</f>
        <v>0</v>
      </c>
      <c r="J984" s="3">
        <f>VLOOKUP($B984,'BEACHES &amp; DUNES'!$B$127:$I$235,J$1,FALSE)</f>
        <v>0</v>
      </c>
      <c r="K984" s="3">
        <f>VLOOKUP($B984,'BEACHES &amp; DUNES'!$B$127:$I$235,K$1,FALSE)</f>
        <v>0</v>
      </c>
      <c r="L984" s="3" t="str">
        <f>VLOOKUP($B984,'BEACHES &amp; DUNES'!$B$127:$I$235,L$1,FALSE)</f>
        <v/>
      </c>
    </row>
    <row r="985" spans="1:12" ht="15.75" customHeight="1">
      <c r="A985">
        <f t="shared" si="29"/>
        <v>99</v>
      </c>
      <c r="B985" t="str">
        <f>VLOOKUP(A985,ACTIVITIES!$B$2:$C$110,2,FALSE)</f>
        <v>ACTIVITY CATEGORY 10 99</v>
      </c>
      <c r="C985" s="1">
        <v>3</v>
      </c>
      <c r="D985" s="1" t="str">
        <f>VLOOKUP(C985,HABITATS!$F$2:$G$13,2,FALSE)</f>
        <v>Tidal flats &amp; Rocky Intertidal</v>
      </c>
      <c r="E985" s="1" t="str">
        <f t="shared" si="28"/>
        <v>Tidal flats &amp; Rocky IntertidalACTIVITY CATEGORY 10 99</v>
      </c>
      <c r="F985" s="3">
        <f>VLOOKUP($B985,'TIDAL FLATS &amp; ROCKY INTERTIDAL'!$B$127:$I$235,F$1,FALSE)</f>
        <v>0</v>
      </c>
      <c r="G985" s="3">
        <f>VLOOKUP($B985,'TIDAL FLATS &amp; ROCKY INTERTIDAL'!$B$127:$I$235,G$1,FALSE)</f>
        <v>0</v>
      </c>
      <c r="H985" s="3">
        <f>VLOOKUP($B985,'TIDAL FLATS &amp; ROCKY INTERTIDAL'!$B$127:$I$235,H$1,FALSE)</f>
        <v>0</v>
      </c>
      <c r="I985" s="3">
        <f>VLOOKUP($B985,'TIDAL FLATS &amp; ROCKY INTERTIDAL'!$B$127:$I$235,I$1,FALSE)</f>
        <v>0</v>
      </c>
      <c r="J985" s="3">
        <f>VLOOKUP($B985,'TIDAL FLATS &amp; ROCKY INTERTIDAL'!$B$127:$I$235,J$1,FALSE)</f>
        <v>0</v>
      </c>
      <c r="K985" s="3">
        <f>VLOOKUP($B985,'TIDAL FLATS &amp; ROCKY INTERTIDAL'!$B$127:$I$235,K$1,FALSE)</f>
        <v>0</v>
      </c>
      <c r="L985" s="3" t="str">
        <f>VLOOKUP($B985,'TIDAL FLATS &amp; ROCKY INTERTIDAL'!$B$127:$I$235,L$1,FALSE)</f>
        <v/>
      </c>
    </row>
    <row r="986" spans="1:12" ht="15.75" customHeight="1">
      <c r="A986">
        <f t="shared" si="29"/>
        <v>99</v>
      </c>
      <c r="B986" t="str">
        <f>VLOOKUP(A986,ACTIVITIES!$B$2:$C$110,2,FALSE)</f>
        <v>ACTIVITY CATEGORY 10 99</v>
      </c>
      <c r="C986" s="1">
        <v>4</v>
      </c>
      <c r="D986" s="1" t="str">
        <f>VLOOKUP(C986,HABITATS!$F$2:$G$13,2,FALSE)</f>
        <v>Marshes</v>
      </c>
      <c r="E986" s="1" t="str">
        <f t="shared" si="28"/>
        <v>MarshesACTIVITY CATEGORY 10 99</v>
      </c>
      <c r="F986" s="3">
        <f>VLOOKUP($B986,MARSHES!$B$127:$I$235,F$1,FALSE)</f>
        <v>0</v>
      </c>
      <c r="G986" s="3">
        <f>VLOOKUP($B986,MARSHES!$B$127:$I$235,G$1,FALSE)</f>
        <v>0</v>
      </c>
      <c r="H986" s="3">
        <f>VLOOKUP($B986,MARSHES!$B$127:$I$235,H$1,FALSE)</f>
        <v>0</v>
      </c>
      <c r="I986" s="3">
        <f>VLOOKUP($B986,MARSHES!$B$127:$I$235,I$1,FALSE)</f>
        <v>0</v>
      </c>
      <c r="J986" s="3">
        <f>VLOOKUP($B986,MARSHES!$B$127:$I$235,J$1,FALSE)</f>
        <v>0</v>
      </c>
      <c r="K986" s="3">
        <f>VLOOKUP($B986,MARSHES!$B$127:$I$235,K$1,FALSE)</f>
        <v>0</v>
      </c>
      <c r="L986" s="3" t="str">
        <f>VLOOKUP($B986,MARSHES!$B$127:$I$235,L$1,FALSE)</f>
        <v/>
      </c>
    </row>
    <row r="987" spans="1:12" ht="15.75" customHeight="1">
      <c r="A987">
        <f t="shared" si="29"/>
        <v>99</v>
      </c>
      <c r="B987" t="str">
        <f>VLOOKUP(A987,ACTIVITIES!$B$2:$C$110,2,FALSE)</f>
        <v>ACTIVITY CATEGORY 10 99</v>
      </c>
      <c r="C987" s="1">
        <v>5</v>
      </c>
      <c r="D987" s="1" t="str">
        <f>VLOOKUP(C987,HABITATS!$F$2:$G$13,2,FALSE)</f>
        <v>Submersed Habitats</v>
      </c>
      <c r="E987" s="1" t="str">
        <f t="shared" si="28"/>
        <v>Submersed HabitatsACTIVITY CATEGORY 10 99</v>
      </c>
      <c r="F987" s="3">
        <f>VLOOKUP($B987,'SUBMERSED HABITATS'!$B$127:$I$235,F$1,FALSE)</f>
        <v>0</v>
      </c>
      <c r="G987" s="3">
        <f>VLOOKUP($B987,'SUBMERSED HABITATS'!$B$127:$I$235,G$1,FALSE)</f>
        <v>0</v>
      </c>
      <c r="H987" s="3">
        <f>VLOOKUP($B987,'SUBMERSED HABITATS'!$B$127:$I$235,H$1,FALSE)</f>
        <v>0</v>
      </c>
      <c r="I987" s="3">
        <f>VLOOKUP($B987,'SUBMERSED HABITATS'!$B$127:$I$235,I$1,FALSE)</f>
        <v>0</v>
      </c>
      <c r="J987" s="3">
        <f>VLOOKUP($B987,'SUBMERSED HABITATS'!$B$127:$I$235,J$1,FALSE)</f>
        <v>0</v>
      </c>
      <c r="K987" s="3">
        <f>VLOOKUP($B987,'SUBMERSED HABITATS'!$B$127:$I$235,K$1,FALSE)</f>
        <v>0</v>
      </c>
      <c r="L987" s="3" t="str">
        <f>VLOOKUP($B987,'SUBMERSED HABITATS'!$B$127:$I$235,L$1,FALSE)</f>
        <v/>
      </c>
    </row>
    <row r="988" spans="1:12" ht="15.75" customHeight="1">
      <c r="A988">
        <f t="shared" si="29"/>
        <v>99</v>
      </c>
      <c r="B988" t="str">
        <f>VLOOKUP(A988,ACTIVITIES!$B$2:$C$110,2,FALSE)</f>
        <v>ACTIVITY CATEGORY 10 99</v>
      </c>
      <c r="C988" s="1">
        <v>6</v>
      </c>
      <c r="D988" s="1" t="str">
        <f>VLOOKUP(C988,HABITATS!$F$2:$G$13,2,FALSE)</f>
        <v>HABITATS COMPLEX 6</v>
      </c>
      <c r="E988" s="1" t="str">
        <f t="shared" si="28"/>
        <v>HABITATS COMPLEX 6ACTIVITY CATEGORY 10 99</v>
      </c>
      <c r="F988" s="3">
        <f>VLOOKUP($B988,'HABITATS COMPLEX 6'!$B$127:$I$235,F$1,FALSE)</f>
        <v>0</v>
      </c>
      <c r="G988" s="3">
        <f>VLOOKUP($B988,'HABITATS COMPLEX 6'!$B$127:$I$235,G$1,FALSE)</f>
        <v>0</v>
      </c>
      <c r="H988" s="3">
        <f>VLOOKUP($B988,'HABITATS COMPLEX 6'!$B$127:$I$235,H$1,FALSE)</f>
        <v>0</v>
      </c>
      <c r="I988" s="3">
        <f>VLOOKUP($B988,'HABITATS COMPLEX 6'!$B$127:$I$235,I$1,FALSE)</f>
        <v>0</v>
      </c>
      <c r="J988" s="3">
        <f>VLOOKUP($B988,'HABITATS COMPLEX 6'!$B$127:$I$235,J$1,FALSE)</f>
        <v>0</v>
      </c>
      <c r="K988" s="3">
        <f>VLOOKUP($B988,'HABITATS COMPLEX 6'!$B$127:$I$235,K$1,FALSE)</f>
        <v>0</v>
      </c>
      <c r="L988" s="3" t="str">
        <f>VLOOKUP($B988,'HABITATS COMPLEX 6'!$B$127:$I$235,L$1,FALSE)</f>
        <v/>
      </c>
    </row>
    <row r="989" spans="1:12" ht="15.75" customHeight="1">
      <c r="A989">
        <f t="shared" si="29"/>
        <v>99</v>
      </c>
      <c r="B989" t="str">
        <f>VLOOKUP(A989,ACTIVITIES!$B$2:$C$110,2,FALSE)</f>
        <v>ACTIVITY CATEGORY 10 99</v>
      </c>
      <c r="C989" s="1">
        <v>7</v>
      </c>
      <c r="D989" s="1" t="str">
        <f>VLOOKUP(C989,HABITATS!$F$2:$G$13,2,FALSE)</f>
        <v>HABITATS COMPLEX 7</v>
      </c>
      <c r="E989" s="1" t="str">
        <f t="shared" si="28"/>
        <v>HABITATS COMPLEX 7ACTIVITY CATEGORY 10 99</v>
      </c>
      <c r="F989" s="3">
        <f>VLOOKUP($B989,'HABITATS COMPLEX 7'!$B$127:$I$235,F$1,FALSE)</f>
        <v>0</v>
      </c>
      <c r="G989" s="3">
        <f>VLOOKUP($B989,'HABITATS COMPLEX 7'!$B$127:$I$235,G$1,FALSE)</f>
        <v>0</v>
      </c>
      <c r="H989" s="3">
        <f>VLOOKUP($B989,'HABITATS COMPLEX 7'!$B$127:$I$235,H$1,FALSE)</f>
        <v>0</v>
      </c>
      <c r="I989" s="3">
        <f>VLOOKUP($B989,'HABITATS COMPLEX 7'!$B$127:$I$235,I$1,FALSE)</f>
        <v>0</v>
      </c>
      <c r="J989" s="3">
        <f>VLOOKUP($B989,'HABITATS COMPLEX 7'!$B$127:$I$235,J$1,FALSE)</f>
        <v>0</v>
      </c>
      <c r="K989" s="3">
        <f>VLOOKUP($B989,'HABITATS COMPLEX 7'!$B$127:$I$235,K$1,FALSE)</f>
        <v>0</v>
      </c>
      <c r="L989" s="3" t="str">
        <f>VLOOKUP($B989,'HABITATS COMPLEX 7'!$B$127:$I$235,L$1,FALSE)</f>
        <v/>
      </c>
    </row>
    <row r="990" spans="1:12" ht="15.75" customHeight="1">
      <c r="A990">
        <f t="shared" si="29"/>
        <v>99</v>
      </c>
      <c r="B990" t="str">
        <f>VLOOKUP(A990,ACTIVITIES!$B$2:$C$110,2,FALSE)</f>
        <v>ACTIVITY CATEGORY 10 99</v>
      </c>
      <c r="C990" s="1">
        <v>8</v>
      </c>
      <c r="D990" s="1" t="str">
        <f>VLOOKUP(C990,HABITATS!$F$2:$G$13,2,FALSE)</f>
        <v>HABITATS COMPLEX 8</v>
      </c>
      <c r="E990" s="1" t="str">
        <f t="shared" si="28"/>
        <v>HABITATS COMPLEX 8ACTIVITY CATEGORY 10 99</v>
      </c>
      <c r="F990" s="3">
        <f>VLOOKUP($B990,'HABITATS COMPLEX 8'!$B$127:$I$235,F$1,FALSE)</f>
        <v>0</v>
      </c>
      <c r="G990" s="3">
        <f>VLOOKUP($B990,'HABITATS COMPLEX 8'!$B$127:$I$235,G$1,FALSE)</f>
        <v>0</v>
      </c>
      <c r="H990" s="3">
        <f>VLOOKUP($B990,'HABITATS COMPLEX 8'!$B$127:$I$235,H$1,FALSE)</f>
        <v>0</v>
      </c>
      <c r="I990" s="3">
        <f>VLOOKUP($B990,'HABITATS COMPLEX 8'!$B$127:$I$235,I$1,FALSE)</f>
        <v>0</v>
      </c>
      <c r="J990" s="3">
        <f>VLOOKUP($B990,'HABITATS COMPLEX 8'!$B$127:$I$235,J$1,FALSE)</f>
        <v>0</v>
      </c>
      <c r="K990" s="3">
        <f>VLOOKUP($B990,'HABITATS COMPLEX 8'!$B$127:$I$235,K$1,FALSE)</f>
        <v>0</v>
      </c>
      <c r="L990" s="3" t="str">
        <f>VLOOKUP($B990,'HABITATS COMPLEX 8'!$B$127:$I$235,L$1,FALSE)</f>
        <v/>
      </c>
    </row>
    <row r="991" spans="1:12" ht="15.75" customHeight="1">
      <c r="A991">
        <f t="shared" si="29"/>
        <v>99</v>
      </c>
      <c r="B991" t="str">
        <f>VLOOKUP(A991,ACTIVITIES!$B$2:$C$110,2,FALSE)</f>
        <v>ACTIVITY CATEGORY 10 99</v>
      </c>
      <c r="C991" s="1">
        <v>9</v>
      </c>
      <c r="D991" s="1" t="str">
        <f>VLOOKUP(C991,HABITATS!$F$2:$G$13,2,FALSE)</f>
        <v>HABITATS COMPLEX 9</v>
      </c>
      <c r="E991" s="1" t="str">
        <f t="shared" si="28"/>
        <v>HABITATS COMPLEX 9ACTIVITY CATEGORY 10 99</v>
      </c>
      <c r="F991" s="3">
        <f>VLOOKUP($B991,'HABITATS COMPLEX 9'!$B$127:$I$235,F$1,FALSE)</f>
        <v>0</v>
      </c>
      <c r="G991" s="3">
        <f>VLOOKUP($B991,'HABITATS COMPLEX 9'!$B$127:$I$235,G$1,FALSE)</f>
        <v>0</v>
      </c>
      <c r="H991" s="3">
        <f>VLOOKUP($B991,'HABITATS COMPLEX 9'!$B$127:$I$235,H$1,FALSE)</f>
        <v>0</v>
      </c>
      <c r="I991" s="3">
        <f>VLOOKUP($B991,'HABITATS COMPLEX 9'!$B$127:$I$235,I$1,FALSE)</f>
        <v>0</v>
      </c>
      <c r="J991" s="3">
        <f>VLOOKUP($B991,'HABITATS COMPLEX 9'!$B$127:$I$235,J$1,FALSE)</f>
        <v>0</v>
      </c>
      <c r="K991" s="3">
        <f>VLOOKUP($B991,'HABITATS COMPLEX 9'!$B$127:$I$235,K$1,FALSE)</f>
        <v>0</v>
      </c>
      <c r="L991" s="3" t="str">
        <f>VLOOKUP($B991,'HABITATS COMPLEX 9'!$B$127:$I$235,L$1,FALSE)</f>
        <v/>
      </c>
    </row>
    <row r="992" spans="1:12" ht="15.75" customHeight="1">
      <c r="A992">
        <f t="shared" si="29"/>
        <v>99</v>
      </c>
      <c r="B992" t="str">
        <f>VLOOKUP(A992,ACTIVITIES!$B$2:$C$110,2,FALSE)</f>
        <v>ACTIVITY CATEGORY 10 99</v>
      </c>
      <c r="C992" s="1">
        <v>10</v>
      </c>
      <c r="D992" s="1" t="str">
        <f>VLOOKUP(C992,HABITATS!$F$2:$G$13,2,FALSE)</f>
        <v>HABITATS COMPLEX 10</v>
      </c>
      <c r="E992" s="1" t="str">
        <f t="shared" si="28"/>
        <v>HABITATS COMPLEX 10ACTIVITY CATEGORY 10 99</v>
      </c>
      <c r="F992" s="3">
        <f>VLOOKUP($B992,'HABITATS COMPLEX 10'!$B$127:$I$235,F$1,FALSE)</f>
        <v>0</v>
      </c>
      <c r="G992" s="3">
        <f>VLOOKUP($B992,'HABITATS COMPLEX 10'!$B$127:$I$235,G$1,FALSE)</f>
        <v>0</v>
      </c>
      <c r="H992" s="3">
        <f>VLOOKUP($B992,'HABITATS COMPLEX 10'!$B$127:$I$235,H$1,FALSE)</f>
        <v>0</v>
      </c>
      <c r="I992" s="3">
        <f>VLOOKUP($B992,'HABITATS COMPLEX 10'!$B$127:$I$235,I$1,FALSE)</f>
        <v>0</v>
      </c>
      <c r="J992" s="3">
        <f>VLOOKUP($B992,'HABITATS COMPLEX 10'!$B$127:$I$235,J$1,FALSE)</f>
        <v>0</v>
      </c>
      <c r="K992" s="3">
        <f>VLOOKUP($B992,'HABITATS COMPLEX 10'!$B$127:$I$235,K$1,FALSE)</f>
        <v>0</v>
      </c>
      <c r="L992" s="3" t="str">
        <f>VLOOKUP($B992,'HABITATS COMPLEX 10'!$B$127:$I$235,L$1,FALSE)</f>
        <v/>
      </c>
    </row>
    <row r="993" spans="1:12" ht="15.75" customHeight="1">
      <c r="A993">
        <f t="shared" si="29"/>
        <v>100</v>
      </c>
      <c r="B993" t="str">
        <f>VLOOKUP(A993,ACTIVITIES!$B$2:$C$110,2,FALSE)</f>
        <v>ACTIVITY CATEGORY 10 100</v>
      </c>
      <c r="C993" s="1">
        <v>1</v>
      </c>
      <c r="D993" s="1" t="str">
        <f>VLOOKUP(C993,HABITATS!$F$2:$G$13,2,FALSE)</f>
        <v>Coastal Uplands</v>
      </c>
      <c r="E993" s="1" t="str">
        <f t="shared" si="28"/>
        <v>Coastal UplandsACTIVITY CATEGORY 10 100</v>
      </c>
      <c r="F993" s="3">
        <f>VLOOKUP($B993,'COASTAL UPLANDS'!$B$127:$I$235,F$1,FALSE)</f>
        <v>0</v>
      </c>
      <c r="G993" s="3">
        <f>VLOOKUP($B993,'COASTAL UPLANDS'!$B$127:$I$235,G$1,FALSE)</f>
        <v>0</v>
      </c>
      <c r="H993" s="3">
        <f>VLOOKUP($B993,'COASTAL UPLANDS'!$B$127:$I$235,H$1,FALSE)</f>
        <v>0</v>
      </c>
      <c r="I993" s="3">
        <f>VLOOKUP($B993,'COASTAL UPLANDS'!$B$127:$I$235,I$1,FALSE)</f>
        <v>0</v>
      </c>
      <c r="J993" s="3">
        <f>VLOOKUP($B993,'COASTAL UPLANDS'!$B$127:$I$235,J$1,FALSE)</f>
        <v>0</v>
      </c>
      <c r="K993" s="3">
        <f>VLOOKUP($B993,'COASTAL UPLANDS'!$B$127:$I$235,K$1,FALSE)</f>
        <v>0</v>
      </c>
      <c r="L993" s="3" t="str">
        <f>VLOOKUP($B993,'COASTAL UPLANDS'!$B$127:$I$235,L$1,FALSE)</f>
        <v/>
      </c>
    </row>
    <row r="994" spans="1:12" ht="15.75" customHeight="1">
      <c r="A994">
        <f t="shared" si="29"/>
        <v>100</v>
      </c>
      <c r="B994" t="str">
        <f>VLOOKUP(A994,ACTIVITIES!$B$2:$C$110,2,FALSE)</f>
        <v>ACTIVITY CATEGORY 10 100</v>
      </c>
      <c r="C994" s="1">
        <v>2</v>
      </c>
      <c r="D994" s="1" t="str">
        <f>VLOOKUP(C994,HABITATS!$F$2:$G$13,2,FALSE)</f>
        <v>Beaches &amp; Dunes</v>
      </c>
      <c r="E994" s="1" t="str">
        <f t="shared" si="28"/>
        <v>Beaches &amp; DunesACTIVITY CATEGORY 10 100</v>
      </c>
      <c r="F994" s="3">
        <f>VLOOKUP($B994,'BEACHES &amp; DUNES'!$B$127:$I$235,F$1,FALSE)</f>
        <v>0</v>
      </c>
      <c r="G994" s="3">
        <f>VLOOKUP($B994,'BEACHES &amp; DUNES'!$B$127:$I$235,G$1,FALSE)</f>
        <v>0</v>
      </c>
      <c r="H994" s="3">
        <f>VLOOKUP($B994,'BEACHES &amp; DUNES'!$B$127:$I$235,H$1,FALSE)</f>
        <v>0</v>
      </c>
      <c r="I994" s="3">
        <f>VLOOKUP($B994,'BEACHES &amp; DUNES'!$B$127:$I$235,I$1,FALSE)</f>
        <v>0</v>
      </c>
      <c r="J994" s="3">
        <f>VLOOKUP($B994,'BEACHES &amp; DUNES'!$B$127:$I$235,J$1,FALSE)</f>
        <v>0</v>
      </c>
      <c r="K994" s="3">
        <f>VLOOKUP($B994,'BEACHES &amp; DUNES'!$B$127:$I$235,K$1,FALSE)</f>
        <v>0</v>
      </c>
      <c r="L994" s="3" t="str">
        <f>VLOOKUP($B994,'BEACHES &amp; DUNES'!$B$127:$I$235,L$1,FALSE)</f>
        <v/>
      </c>
    </row>
    <row r="995" spans="1:12" ht="15.75" customHeight="1">
      <c r="A995">
        <f t="shared" si="29"/>
        <v>100</v>
      </c>
      <c r="B995" t="str">
        <f>VLOOKUP(A995,ACTIVITIES!$B$2:$C$110,2,FALSE)</f>
        <v>ACTIVITY CATEGORY 10 100</v>
      </c>
      <c r="C995" s="1">
        <v>3</v>
      </c>
      <c r="D995" s="1" t="str">
        <f>VLOOKUP(C995,HABITATS!$F$2:$G$13,2,FALSE)</f>
        <v>Tidal flats &amp; Rocky Intertidal</v>
      </c>
      <c r="E995" s="1" t="str">
        <f t="shared" si="28"/>
        <v>Tidal flats &amp; Rocky IntertidalACTIVITY CATEGORY 10 100</v>
      </c>
      <c r="F995" s="3">
        <f>VLOOKUP($B995,'TIDAL FLATS &amp; ROCKY INTERTIDAL'!$B$127:$I$235,F$1,FALSE)</f>
        <v>0</v>
      </c>
      <c r="G995" s="3">
        <f>VLOOKUP($B995,'TIDAL FLATS &amp; ROCKY INTERTIDAL'!$B$127:$I$235,G$1,FALSE)</f>
        <v>0</v>
      </c>
      <c r="H995" s="3">
        <f>VLOOKUP($B995,'TIDAL FLATS &amp; ROCKY INTERTIDAL'!$B$127:$I$235,H$1,FALSE)</f>
        <v>0</v>
      </c>
      <c r="I995" s="3">
        <f>VLOOKUP($B995,'TIDAL FLATS &amp; ROCKY INTERTIDAL'!$B$127:$I$235,I$1,FALSE)</f>
        <v>0</v>
      </c>
      <c r="J995" s="3">
        <f>VLOOKUP($B995,'TIDAL FLATS &amp; ROCKY INTERTIDAL'!$B$127:$I$235,J$1,FALSE)</f>
        <v>0</v>
      </c>
      <c r="K995" s="3">
        <f>VLOOKUP($B995,'TIDAL FLATS &amp; ROCKY INTERTIDAL'!$B$127:$I$235,K$1,FALSE)</f>
        <v>0</v>
      </c>
      <c r="L995" s="3" t="str">
        <f>VLOOKUP($B995,'TIDAL FLATS &amp; ROCKY INTERTIDAL'!$B$127:$I$235,L$1,FALSE)</f>
        <v/>
      </c>
    </row>
    <row r="996" spans="1:12" ht="15.75" customHeight="1">
      <c r="A996">
        <f t="shared" si="29"/>
        <v>100</v>
      </c>
      <c r="B996" t="str">
        <f>VLOOKUP(A996,ACTIVITIES!$B$2:$C$110,2,FALSE)</f>
        <v>ACTIVITY CATEGORY 10 100</v>
      </c>
      <c r="C996" s="1">
        <v>4</v>
      </c>
      <c r="D996" s="1" t="str">
        <f>VLOOKUP(C996,HABITATS!$F$2:$G$13,2,FALSE)</f>
        <v>Marshes</v>
      </c>
      <c r="E996" s="1" t="str">
        <f t="shared" si="28"/>
        <v>MarshesACTIVITY CATEGORY 10 100</v>
      </c>
      <c r="F996" s="3">
        <f>VLOOKUP($B996,MARSHES!$B$127:$I$235,F$1,FALSE)</f>
        <v>0</v>
      </c>
      <c r="G996" s="3">
        <f>VLOOKUP($B996,MARSHES!$B$127:$I$235,G$1,FALSE)</f>
        <v>0</v>
      </c>
      <c r="H996" s="3">
        <f>VLOOKUP($B996,MARSHES!$B$127:$I$235,H$1,FALSE)</f>
        <v>0</v>
      </c>
      <c r="I996" s="3">
        <f>VLOOKUP($B996,MARSHES!$B$127:$I$235,I$1,FALSE)</f>
        <v>0</v>
      </c>
      <c r="J996" s="3">
        <f>VLOOKUP($B996,MARSHES!$B$127:$I$235,J$1,FALSE)</f>
        <v>0</v>
      </c>
      <c r="K996" s="3">
        <f>VLOOKUP($B996,MARSHES!$B$127:$I$235,K$1,FALSE)</f>
        <v>0</v>
      </c>
      <c r="L996" s="3" t="str">
        <f>VLOOKUP($B996,MARSHES!$B$127:$I$235,L$1,FALSE)</f>
        <v/>
      </c>
    </row>
    <row r="997" spans="1:12" ht="15.75" customHeight="1">
      <c r="A997">
        <f t="shared" si="29"/>
        <v>100</v>
      </c>
      <c r="B997" t="str">
        <f>VLOOKUP(A997,ACTIVITIES!$B$2:$C$110,2,FALSE)</f>
        <v>ACTIVITY CATEGORY 10 100</v>
      </c>
      <c r="C997" s="1">
        <v>5</v>
      </c>
      <c r="D997" s="1" t="str">
        <f>VLOOKUP(C997,HABITATS!$F$2:$G$13,2,FALSE)</f>
        <v>Submersed Habitats</v>
      </c>
      <c r="E997" s="1" t="str">
        <f t="shared" si="28"/>
        <v>Submersed HabitatsACTIVITY CATEGORY 10 100</v>
      </c>
      <c r="F997" s="3">
        <f>VLOOKUP($B997,'SUBMERSED HABITATS'!$B$127:$I$235,F$1,FALSE)</f>
        <v>0</v>
      </c>
      <c r="G997" s="3">
        <f>VLOOKUP($B997,'SUBMERSED HABITATS'!$B$127:$I$235,G$1,FALSE)</f>
        <v>0</v>
      </c>
      <c r="H997" s="3">
        <f>VLOOKUP($B997,'SUBMERSED HABITATS'!$B$127:$I$235,H$1,FALSE)</f>
        <v>0</v>
      </c>
      <c r="I997" s="3">
        <f>VLOOKUP($B997,'SUBMERSED HABITATS'!$B$127:$I$235,I$1,FALSE)</f>
        <v>0</v>
      </c>
      <c r="J997" s="3">
        <f>VLOOKUP($B997,'SUBMERSED HABITATS'!$B$127:$I$235,J$1,FALSE)</f>
        <v>0</v>
      </c>
      <c r="K997" s="3">
        <f>VLOOKUP($B997,'SUBMERSED HABITATS'!$B$127:$I$235,K$1,FALSE)</f>
        <v>0</v>
      </c>
      <c r="L997" s="3" t="str">
        <f>VLOOKUP($B997,'SUBMERSED HABITATS'!$B$127:$I$235,L$1,FALSE)</f>
        <v/>
      </c>
    </row>
    <row r="998" spans="1:12" ht="15.75" customHeight="1">
      <c r="A998">
        <f t="shared" si="29"/>
        <v>100</v>
      </c>
      <c r="B998" t="str">
        <f>VLOOKUP(A998,ACTIVITIES!$B$2:$C$110,2,FALSE)</f>
        <v>ACTIVITY CATEGORY 10 100</v>
      </c>
      <c r="C998" s="1">
        <v>6</v>
      </c>
      <c r="D998" s="1" t="str">
        <f>VLOOKUP(C998,HABITATS!$F$2:$G$13,2,FALSE)</f>
        <v>HABITATS COMPLEX 6</v>
      </c>
      <c r="E998" s="1" t="str">
        <f t="shared" si="28"/>
        <v>HABITATS COMPLEX 6ACTIVITY CATEGORY 10 100</v>
      </c>
      <c r="F998" s="3">
        <f>VLOOKUP($B998,'HABITATS COMPLEX 6'!$B$127:$I$235,F$1,FALSE)</f>
        <v>0</v>
      </c>
      <c r="G998" s="3">
        <f>VLOOKUP($B998,'HABITATS COMPLEX 6'!$B$127:$I$235,G$1,FALSE)</f>
        <v>0</v>
      </c>
      <c r="H998" s="3">
        <f>VLOOKUP($B998,'HABITATS COMPLEX 6'!$B$127:$I$235,H$1,FALSE)</f>
        <v>0</v>
      </c>
      <c r="I998" s="3">
        <f>VLOOKUP($B998,'HABITATS COMPLEX 6'!$B$127:$I$235,I$1,FALSE)</f>
        <v>0</v>
      </c>
      <c r="J998" s="3">
        <f>VLOOKUP($B998,'HABITATS COMPLEX 6'!$B$127:$I$235,J$1,FALSE)</f>
        <v>0</v>
      </c>
      <c r="K998" s="3">
        <f>VLOOKUP($B998,'HABITATS COMPLEX 6'!$B$127:$I$235,K$1,FALSE)</f>
        <v>0</v>
      </c>
      <c r="L998" s="3" t="str">
        <f>VLOOKUP($B998,'HABITATS COMPLEX 6'!$B$127:$I$235,L$1,FALSE)</f>
        <v/>
      </c>
    </row>
    <row r="999" spans="1:12" ht="15.75" customHeight="1">
      <c r="A999">
        <f t="shared" si="29"/>
        <v>100</v>
      </c>
      <c r="B999" t="str">
        <f>VLOOKUP(A999,ACTIVITIES!$B$2:$C$110,2,FALSE)</f>
        <v>ACTIVITY CATEGORY 10 100</v>
      </c>
      <c r="C999" s="1">
        <v>7</v>
      </c>
      <c r="D999" s="1" t="str">
        <f>VLOOKUP(C999,HABITATS!$F$2:$G$13,2,FALSE)</f>
        <v>HABITATS COMPLEX 7</v>
      </c>
      <c r="E999" s="1" t="str">
        <f t="shared" si="28"/>
        <v>HABITATS COMPLEX 7ACTIVITY CATEGORY 10 100</v>
      </c>
      <c r="F999" s="3">
        <f>VLOOKUP($B999,'HABITATS COMPLEX 7'!$B$127:$I$235,F$1,FALSE)</f>
        <v>0</v>
      </c>
      <c r="G999" s="3">
        <f>VLOOKUP($B999,'HABITATS COMPLEX 7'!$B$127:$I$235,G$1,FALSE)</f>
        <v>0</v>
      </c>
      <c r="H999" s="3">
        <f>VLOOKUP($B999,'HABITATS COMPLEX 7'!$B$127:$I$235,H$1,FALSE)</f>
        <v>0</v>
      </c>
      <c r="I999" s="3">
        <f>VLOOKUP($B999,'HABITATS COMPLEX 7'!$B$127:$I$235,I$1,FALSE)</f>
        <v>0</v>
      </c>
      <c r="J999" s="3">
        <f>VLOOKUP($B999,'HABITATS COMPLEX 7'!$B$127:$I$235,J$1,FALSE)</f>
        <v>0</v>
      </c>
      <c r="K999" s="3">
        <f>VLOOKUP($B999,'HABITATS COMPLEX 7'!$B$127:$I$235,K$1,FALSE)</f>
        <v>0</v>
      </c>
      <c r="L999" s="3" t="str">
        <f>VLOOKUP($B999,'HABITATS COMPLEX 7'!$B$127:$I$235,L$1,FALSE)</f>
        <v/>
      </c>
    </row>
    <row r="1000" spans="1:12" ht="15.75" customHeight="1">
      <c r="A1000">
        <f t="shared" si="29"/>
        <v>100</v>
      </c>
      <c r="B1000" t="str">
        <f>VLOOKUP(A1000,ACTIVITIES!$B$2:$C$110,2,FALSE)</f>
        <v>ACTIVITY CATEGORY 10 100</v>
      </c>
      <c r="C1000" s="1">
        <v>8</v>
      </c>
      <c r="D1000" s="1" t="str">
        <f>VLOOKUP(C1000,HABITATS!$F$2:$G$13,2,FALSE)</f>
        <v>HABITATS COMPLEX 8</v>
      </c>
      <c r="E1000" s="1" t="str">
        <f t="shared" si="28"/>
        <v>HABITATS COMPLEX 8ACTIVITY CATEGORY 10 100</v>
      </c>
      <c r="F1000" s="3">
        <f>VLOOKUP($B1000,'HABITATS COMPLEX 8'!$B$127:$I$235,F$1,FALSE)</f>
        <v>0</v>
      </c>
      <c r="G1000" s="3">
        <f>VLOOKUP($B1000,'HABITATS COMPLEX 8'!$B$127:$I$235,G$1,FALSE)</f>
        <v>0</v>
      </c>
      <c r="H1000" s="3">
        <f>VLOOKUP($B1000,'HABITATS COMPLEX 8'!$B$127:$I$235,H$1,FALSE)</f>
        <v>0</v>
      </c>
      <c r="I1000" s="3">
        <f>VLOOKUP($B1000,'HABITATS COMPLEX 8'!$B$127:$I$235,I$1,FALSE)</f>
        <v>0</v>
      </c>
      <c r="J1000" s="3">
        <f>VLOOKUP($B1000,'HABITATS COMPLEX 8'!$B$127:$I$235,J$1,FALSE)</f>
        <v>0</v>
      </c>
      <c r="K1000" s="3">
        <f>VLOOKUP($B1000,'HABITATS COMPLEX 8'!$B$127:$I$235,K$1,FALSE)</f>
        <v>0</v>
      </c>
      <c r="L1000" s="3" t="str">
        <f>VLOOKUP($B1000,'HABITATS COMPLEX 8'!$B$127:$I$235,L$1,FALSE)</f>
        <v/>
      </c>
    </row>
    <row r="1001" spans="1:12" ht="15.75" customHeight="1">
      <c r="A1001">
        <f t="shared" si="29"/>
        <v>100</v>
      </c>
      <c r="B1001" t="str">
        <f>VLOOKUP(A1001,ACTIVITIES!$B$2:$C$110,2,FALSE)</f>
        <v>ACTIVITY CATEGORY 10 100</v>
      </c>
      <c r="C1001" s="1">
        <v>9</v>
      </c>
      <c r="D1001" s="1" t="str">
        <f>VLOOKUP(C1001,HABITATS!$F$2:$G$13,2,FALSE)</f>
        <v>HABITATS COMPLEX 9</v>
      </c>
      <c r="E1001" s="1" t="str">
        <f t="shared" si="28"/>
        <v>HABITATS COMPLEX 9ACTIVITY CATEGORY 10 100</v>
      </c>
      <c r="F1001" s="3">
        <f>VLOOKUP($B1001,'HABITATS COMPLEX 9'!$B$127:$I$235,F$1,FALSE)</f>
        <v>0</v>
      </c>
      <c r="G1001" s="3">
        <f>VLOOKUP($B1001,'HABITATS COMPLEX 9'!$B$127:$I$235,G$1,FALSE)</f>
        <v>0</v>
      </c>
      <c r="H1001" s="3">
        <f>VLOOKUP($B1001,'HABITATS COMPLEX 9'!$B$127:$I$235,H$1,FALSE)</f>
        <v>0</v>
      </c>
      <c r="I1001" s="3">
        <f>VLOOKUP($B1001,'HABITATS COMPLEX 9'!$B$127:$I$235,I$1,FALSE)</f>
        <v>0</v>
      </c>
      <c r="J1001" s="3">
        <f>VLOOKUP($B1001,'HABITATS COMPLEX 9'!$B$127:$I$235,J$1,FALSE)</f>
        <v>0</v>
      </c>
      <c r="K1001" s="3">
        <f>VLOOKUP($B1001,'HABITATS COMPLEX 9'!$B$127:$I$235,K$1,FALSE)</f>
        <v>0</v>
      </c>
      <c r="L1001" s="3" t="str">
        <f>VLOOKUP($B1001,'HABITATS COMPLEX 9'!$B$127:$I$235,L$1,FALSE)</f>
        <v/>
      </c>
    </row>
    <row r="1002" spans="1:12" ht="15.75" customHeight="1">
      <c r="A1002">
        <f t="shared" si="29"/>
        <v>100</v>
      </c>
      <c r="B1002" t="str">
        <f>VLOOKUP(A1002,ACTIVITIES!$B$2:$C$110,2,FALSE)</f>
        <v>ACTIVITY CATEGORY 10 100</v>
      </c>
      <c r="C1002" s="1">
        <v>10</v>
      </c>
      <c r="D1002" s="1" t="str">
        <f>VLOOKUP(C1002,HABITATS!$F$2:$G$13,2,FALSE)</f>
        <v>HABITATS COMPLEX 10</v>
      </c>
      <c r="E1002" s="1" t="str">
        <f t="shared" si="28"/>
        <v>HABITATS COMPLEX 10ACTIVITY CATEGORY 10 100</v>
      </c>
      <c r="F1002" s="3">
        <f>VLOOKUP($B1002,'HABITATS COMPLEX 10'!$B$127:$I$235,F$1,FALSE)</f>
        <v>0</v>
      </c>
      <c r="G1002" s="3">
        <f>VLOOKUP($B1002,'HABITATS COMPLEX 10'!$B$127:$I$235,G$1,FALSE)</f>
        <v>0</v>
      </c>
      <c r="H1002" s="3">
        <f>VLOOKUP($B1002,'HABITATS COMPLEX 10'!$B$127:$I$235,H$1,FALSE)</f>
        <v>0</v>
      </c>
      <c r="I1002" s="3">
        <f>VLOOKUP($B1002,'HABITATS COMPLEX 10'!$B$127:$I$235,I$1,FALSE)</f>
        <v>0</v>
      </c>
      <c r="J1002" s="3">
        <f>VLOOKUP($B1002,'HABITATS COMPLEX 10'!$B$127:$I$235,J$1,FALSE)</f>
        <v>0</v>
      </c>
      <c r="K1002" s="3">
        <f>VLOOKUP($B1002,'HABITATS COMPLEX 10'!$B$127:$I$235,K$1,FALSE)</f>
        <v>0</v>
      </c>
      <c r="L1002" s="3" t="str">
        <f>VLOOKUP($B1002,'HABITATS COMPLEX 10'!$B$127:$I$235,L$1,FALSE)</f>
        <v/>
      </c>
    </row>
  </sheetData>
  <sheetProtection password="CACF" sheet="1" objects="1" scenarios="1"/>
  <dataValidations count="1">
    <dataValidation type="list" allowBlank="1" sqref="F3:L1002">
      <formula1>"0,1,2,3"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2" tint="-0.249977111117893"/>
  </sheetPr>
  <dimension ref="A1:AF1087"/>
  <sheetViews>
    <sheetView zoomScale="130" zoomScaleNormal="130" workbookViewId="0">
      <pane ySplit="12" topLeftCell="A144" activePane="bottomLeft" state="frozen"/>
      <selection activeCell="A17" sqref="A17"/>
      <selection pane="bottomLeft" activeCell="A146" sqref="A146:B177"/>
    </sheetView>
  </sheetViews>
  <sheetFormatPr defaultColWidth="14.44140625" defaultRowHeight="15.75" customHeight="1"/>
  <cols>
    <col min="1" max="1" width="3" style="229" bestFit="1" customWidth="1"/>
    <col min="2" max="2" width="28.109375" style="226" customWidth="1"/>
    <col min="3" max="3" width="3.6640625" style="226" customWidth="1"/>
    <col min="4" max="4" width="4.44140625" style="226" customWidth="1"/>
    <col min="5" max="5" width="14.44140625" style="226"/>
    <col min="6" max="6" width="5.33203125" style="226" customWidth="1"/>
    <col min="7" max="7" width="14.44140625" style="226" customWidth="1"/>
    <col min="8" max="8" width="4.88671875" style="226" customWidth="1"/>
    <col min="9" max="9" width="14.44140625" style="226"/>
    <col min="10" max="10" width="5.109375" style="226" customWidth="1"/>
    <col min="11" max="11" width="14.44140625" style="226"/>
    <col min="12" max="12" width="5.44140625" style="226" customWidth="1"/>
    <col min="13" max="13" width="14.44140625" style="226"/>
    <col min="14" max="14" width="6.33203125" style="6" hidden="1" customWidth="1"/>
    <col min="15" max="15" width="14.5546875" style="6" hidden="1" customWidth="1"/>
    <col min="16" max="16" width="5" style="6" hidden="1" customWidth="1"/>
    <col min="17" max="17" width="0" style="6" hidden="1" customWidth="1"/>
    <col min="18" max="18" width="4.6640625" style="6" hidden="1" customWidth="1"/>
    <col min="19" max="19" width="0" style="6" hidden="1" customWidth="1"/>
    <col min="20" max="20" width="4.33203125" style="6" hidden="1" customWidth="1"/>
    <col min="21" max="21" width="0" style="6" hidden="1" customWidth="1"/>
    <col min="22" max="22" width="4.6640625" style="6" hidden="1" customWidth="1"/>
    <col min="23" max="23" width="0" style="6" hidden="1" customWidth="1"/>
    <col min="24" max="24" width="5.109375" style="225" customWidth="1"/>
    <col min="25" max="25" width="8.6640625" style="226" customWidth="1"/>
    <col min="26" max="16384" width="14.44140625" style="226"/>
  </cols>
  <sheetData>
    <row r="1" spans="1:32" ht="5.4" customHeight="1">
      <c r="A1" s="216"/>
      <c r="B1" s="217"/>
      <c r="C1" s="217"/>
      <c r="D1" s="217"/>
      <c r="E1" s="217"/>
      <c r="F1" s="217"/>
      <c r="G1" s="217"/>
      <c r="H1" s="217"/>
      <c r="I1" s="217"/>
      <c r="J1" s="217"/>
      <c r="K1" s="217"/>
      <c r="L1" s="217"/>
      <c r="M1" s="217"/>
    </row>
    <row r="2" spans="1:32" ht="37.200000000000003" customHeight="1">
      <c r="A2" s="352" t="s">
        <v>90</v>
      </c>
      <c r="B2" s="353"/>
      <c r="C2" s="353"/>
      <c r="D2" s="353"/>
      <c r="E2" s="353"/>
      <c r="F2" s="353"/>
      <c r="G2" s="353"/>
      <c r="H2" s="353"/>
      <c r="I2" s="353"/>
      <c r="J2" s="353"/>
      <c r="K2" s="353"/>
      <c r="L2" s="353"/>
      <c r="M2" s="353"/>
      <c r="N2" s="79"/>
      <c r="O2" s="79"/>
      <c r="P2" s="79"/>
      <c r="Q2" s="79"/>
      <c r="R2" s="79"/>
      <c r="S2" s="79"/>
      <c r="T2" s="79"/>
      <c r="U2" s="79"/>
      <c r="V2" s="79"/>
      <c r="W2" s="79"/>
      <c r="X2" s="227"/>
      <c r="Y2" s="331"/>
    </row>
    <row r="3" spans="1:32" s="221" customFormat="1" ht="13.8">
      <c r="A3" s="218"/>
      <c r="B3" s="219"/>
      <c r="C3" s="219"/>
      <c r="D3" s="220"/>
      <c r="F3" s="222"/>
      <c r="G3" s="223" t="s">
        <v>104</v>
      </c>
      <c r="H3" s="222"/>
      <c r="I3" s="222"/>
      <c r="J3" s="222"/>
      <c r="K3" s="222"/>
      <c r="L3" s="222"/>
      <c r="M3" s="222"/>
      <c r="N3" s="57"/>
      <c r="O3" s="57"/>
      <c r="P3" s="57"/>
      <c r="Q3" s="57"/>
      <c r="R3" s="57"/>
      <c r="S3" s="57"/>
      <c r="T3" s="57"/>
      <c r="U3" s="57"/>
      <c r="V3" s="57"/>
      <c r="W3" s="57"/>
      <c r="X3" s="228"/>
      <c r="Y3" s="222"/>
    </row>
    <row r="4" spans="1:32" s="221" customFormat="1" ht="14.4" customHeight="1">
      <c r="A4" s="218"/>
      <c r="B4" s="219"/>
      <c r="C4" s="219"/>
      <c r="D4" s="220"/>
      <c r="E4" s="328"/>
      <c r="F4" s="326"/>
      <c r="G4" s="327"/>
      <c r="H4" s="326"/>
      <c r="I4" s="326"/>
      <c r="J4" s="326"/>
      <c r="K4" s="326"/>
      <c r="L4" s="326"/>
      <c r="M4" s="222"/>
      <c r="N4" s="161"/>
      <c r="O4" s="161"/>
      <c r="P4" s="161"/>
      <c r="Q4" s="161"/>
      <c r="R4" s="161"/>
      <c r="S4" s="161"/>
      <c r="T4" s="161"/>
      <c r="U4" s="161"/>
      <c r="V4" s="161"/>
      <c r="W4" s="161"/>
      <c r="X4" s="228"/>
      <c r="Y4" s="222"/>
    </row>
    <row r="5" spans="1:32" s="221" customFormat="1" ht="13.2" customHeight="1">
      <c r="A5" s="157"/>
      <c r="B5" s="158"/>
      <c r="C5" s="158"/>
      <c r="D5" s="159"/>
      <c r="E5" s="162" t="str">
        <f>IF(NOT(IFERROR(VALUE(RIGHT(ACTIVITIES!H2,1)),-9)=-9),"","• "&amp;ACTIVITIES!H2)</f>
        <v>• ONSHORE CONSTRUCTION</v>
      </c>
      <c r="F5" s="163"/>
      <c r="G5" s="163"/>
      <c r="H5" s="329"/>
      <c r="I5" s="162" t="str">
        <f>IF(NOT(IFERROR(VALUE(RIGHT(ACTIVITIES!H6,1)),-9)=-9),"","• "&amp;ACTIVITIES!H6)</f>
        <v>• DECOMMISSIONING</v>
      </c>
      <c r="J5" s="163"/>
      <c r="K5" s="162" t="str">
        <f>IF(NOT(IFERROR(VALUE(RIGHT(ACTIVITIES!H10,1)),-9)=-9),"","• "&amp;ACTIVITIES!H10)</f>
        <v/>
      </c>
      <c r="L5" s="329"/>
      <c r="M5" s="164"/>
      <c r="N5" s="165"/>
      <c r="O5" s="165"/>
      <c r="P5" s="165"/>
      <c r="Q5" s="165"/>
      <c r="R5" s="165"/>
      <c r="S5" s="165"/>
      <c r="T5" s="165"/>
      <c r="U5" s="165"/>
      <c r="V5" s="165"/>
      <c r="W5" s="165"/>
      <c r="X5" s="166"/>
      <c r="Y5" s="165"/>
    </row>
    <row r="6" spans="1:32" s="221" customFormat="1" ht="13.95" customHeight="1">
      <c r="A6" s="157"/>
      <c r="B6" s="158"/>
      <c r="C6" s="158"/>
      <c r="D6" s="159"/>
      <c r="E6" s="162" t="str">
        <f>IF(NOT(IFERROR(VALUE(RIGHT(ACTIVITIES!H3,1)),-9)=-9),"","• "&amp;ACTIVITIES!H3)</f>
        <v>• LANDFALL CONSTRUCTION</v>
      </c>
      <c r="F6" s="163"/>
      <c r="G6" s="163"/>
      <c r="H6" s="167"/>
      <c r="I6" s="162" t="str">
        <f>IF(NOT(IFERROR(VALUE(RIGHT(ACTIVITIES!H7,1)),-9)=-9),"","• "&amp;ACTIVITIES!H7)</f>
        <v/>
      </c>
      <c r="J6" s="163"/>
      <c r="K6" s="162" t="str">
        <f>IF(NOT(IFERROR(VALUE(RIGHT(ACTIVITIES!H11,1)),-9)=-9),"","• "&amp;ACTIVITIES!H11)</f>
        <v/>
      </c>
      <c r="L6" s="165"/>
      <c r="M6" s="164"/>
      <c r="N6" s="165"/>
      <c r="O6" s="165"/>
      <c r="P6" s="165"/>
      <c r="Q6" s="165"/>
      <c r="R6" s="165"/>
      <c r="S6" s="165"/>
      <c r="T6" s="165"/>
      <c r="U6" s="165"/>
      <c r="V6" s="165"/>
      <c r="W6" s="165"/>
      <c r="X6" s="166"/>
      <c r="Y6" s="165"/>
    </row>
    <row r="7" spans="1:32" s="221" customFormat="1" ht="13.95" customHeight="1">
      <c r="A7" s="168"/>
      <c r="B7" s="169"/>
      <c r="C7" s="169"/>
      <c r="D7" s="159"/>
      <c r="E7" s="162" t="str">
        <f>IF(NOT(IFERROR(VALUE(RIGHT(ACTIVITIES!H4,1)),-9)=-9),"","• "&amp;ACTIVITIES!H4)</f>
        <v>• OFFSHORE CONSTRUCTION</v>
      </c>
      <c r="F7" s="170"/>
      <c r="G7" s="170"/>
      <c r="H7" s="329"/>
      <c r="I7" s="162" t="str">
        <f>IF(NOT(IFERROR(VALUE(RIGHT(ACTIVITIES!H8,1)),-9)=-9),"","• "&amp;ACTIVITIES!H8)</f>
        <v/>
      </c>
      <c r="J7" s="170"/>
      <c r="K7" s="162"/>
      <c r="L7" s="165"/>
      <c r="M7" s="164"/>
      <c r="N7" s="165"/>
      <c r="O7" s="165"/>
      <c r="P7" s="165"/>
      <c r="Q7" s="165"/>
      <c r="R7" s="165"/>
      <c r="S7" s="165"/>
      <c r="T7" s="165"/>
      <c r="U7" s="165"/>
      <c r="V7" s="165"/>
      <c r="W7" s="165"/>
      <c r="X7" s="166"/>
      <c r="Y7" s="165"/>
    </row>
    <row r="8" spans="1:32" s="221" customFormat="1" ht="13.2" customHeight="1">
      <c r="A8" s="168"/>
      <c r="B8" s="169"/>
      <c r="C8" s="169"/>
      <c r="D8" s="159"/>
      <c r="E8" s="162" t="str">
        <f>IF(NOT(IFERROR(VALUE(RIGHT(ACTIVITIES!H5,1)),-9)=-9),"","• "&amp;ACTIVITIES!H5)</f>
        <v>• OPERATION AND MAINTENANCE</v>
      </c>
      <c r="F8" s="330"/>
      <c r="G8" s="170"/>
      <c r="H8" s="170"/>
      <c r="I8" s="162" t="str">
        <f>IF(NOT(IFERROR(VALUE(RIGHT(ACTIVITIES!H9,1)),-9)=-9),"","• "&amp;ACTIVITIES!H9)</f>
        <v/>
      </c>
      <c r="J8" s="170"/>
      <c r="K8" s="170"/>
      <c r="L8" s="170"/>
      <c r="M8" s="171"/>
      <c r="N8" s="171"/>
      <c r="O8" s="171"/>
      <c r="P8" s="171"/>
      <c r="Q8" s="171"/>
      <c r="R8" s="171"/>
      <c r="S8" s="171"/>
      <c r="T8" s="171"/>
      <c r="U8" s="171"/>
      <c r="V8" s="171"/>
      <c r="W8" s="171"/>
      <c r="X8" s="172"/>
      <c r="Y8" s="171"/>
    </row>
    <row r="9" spans="1:32" s="221" customFormat="1" ht="12.6" customHeight="1">
      <c r="A9" s="168"/>
      <c r="B9" s="169"/>
      <c r="C9" s="169"/>
      <c r="D9" s="159"/>
      <c r="E9" s="170"/>
      <c r="F9" s="330"/>
      <c r="G9" s="170"/>
      <c r="H9" s="170"/>
      <c r="I9" s="330"/>
      <c r="J9" s="170"/>
      <c r="K9" s="170"/>
      <c r="L9" s="170"/>
      <c r="M9" s="171"/>
      <c r="N9" s="171"/>
      <c r="O9" s="171"/>
      <c r="P9" s="171"/>
      <c r="Q9" s="171"/>
      <c r="R9" s="171"/>
      <c r="S9" s="171"/>
      <c r="T9" s="171"/>
      <c r="U9" s="171"/>
      <c r="V9" s="171"/>
      <c r="W9" s="171"/>
      <c r="X9" s="172"/>
      <c r="Y9" s="171"/>
    </row>
    <row r="10" spans="1:32" s="221" customFormat="1" ht="2.4" customHeight="1">
      <c r="A10" s="168"/>
      <c r="B10" s="169"/>
      <c r="C10" s="169"/>
      <c r="D10" s="159"/>
      <c r="E10" s="171"/>
      <c r="F10" s="161"/>
      <c r="G10" s="161"/>
      <c r="H10" s="171"/>
      <c r="I10" s="161"/>
      <c r="J10" s="161"/>
      <c r="K10" s="161"/>
      <c r="L10" s="171"/>
      <c r="M10" s="171"/>
      <c r="N10" s="171"/>
      <c r="O10" s="171"/>
      <c r="P10" s="171"/>
      <c r="Q10" s="171"/>
      <c r="R10" s="171"/>
      <c r="S10" s="171"/>
      <c r="T10" s="171"/>
      <c r="U10" s="171"/>
      <c r="V10" s="171"/>
      <c r="W10" s="171"/>
      <c r="X10" s="172"/>
      <c r="Y10" s="171"/>
    </row>
    <row r="11" spans="1:32" s="221" customFormat="1" ht="13.95" customHeight="1">
      <c r="A11" s="173"/>
      <c r="B11" s="174"/>
      <c r="C11" s="174"/>
      <c r="D11" s="174"/>
      <c r="E11" s="174"/>
      <c r="F11" s="174"/>
      <c r="G11" s="174"/>
      <c r="H11" s="174"/>
      <c r="I11" s="174"/>
      <c r="J11" s="174"/>
      <c r="K11" s="174"/>
      <c r="L11" s="174"/>
      <c r="M11" s="174"/>
      <c r="N11" s="169"/>
      <c r="O11" s="169"/>
      <c r="P11" s="169"/>
      <c r="Q11" s="169"/>
      <c r="R11" s="169"/>
      <c r="S11" s="169"/>
      <c r="T11" s="169"/>
      <c r="U11" s="169"/>
      <c r="V11" s="169"/>
      <c r="W11" s="169"/>
      <c r="X11" s="175"/>
      <c r="Y11" s="169"/>
    </row>
    <row r="12" spans="1:32" ht="25.95" customHeight="1">
      <c r="A12" s="176" t="s">
        <v>0</v>
      </c>
      <c r="B12" s="177" t="s">
        <v>103</v>
      </c>
      <c r="C12" s="177"/>
      <c r="D12" s="346" t="str">
        <f>HABITATS!G2</f>
        <v>Coastal Uplands</v>
      </c>
      <c r="E12" s="347"/>
      <c r="F12" s="346" t="str">
        <f>HABITATS!G3</f>
        <v>Beaches &amp; Dunes</v>
      </c>
      <c r="G12" s="347"/>
      <c r="H12" s="346" t="str">
        <f>HABITATS!G4</f>
        <v>Tidal flats &amp; Rocky Intertidal</v>
      </c>
      <c r="I12" s="347"/>
      <c r="J12" s="346" t="str">
        <f>HABITATS!G5</f>
        <v>Marshes</v>
      </c>
      <c r="K12" s="347"/>
      <c r="L12" s="346" t="str">
        <f>HABITATS!G6</f>
        <v>Submersed Habitats</v>
      </c>
      <c r="M12" s="347"/>
      <c r="N12" s="346" t="str">
        <f>HABITATS!G7</f>
        <v>HABITATS COMPLEX 6</v>
      </c>
      <c r="O12" s="347"/>
      <c r="P12" s="346" t="str">
        <f>HABITATS!G8</f>
        <v>HABITATS COMPLEX 7</v>
      </c>
      <c r="Q12" s="347"/>
      <c r="R12" s="346" t="str">
        <f>HABITATS!G9</f>
        <v>HABITATS COMPLEX 8</v>
      </c>
      <c r="S12" s="347"/>
      <c r="T12" s="346" t="str">
        <f>HABITATS!G10</f>
        <v>HABITATS COMPLEX 9</v>
      </c>
      <c r="U12" s="347"/>
      <c r="V12" s="346" t="str">
        <f>HABITATS!G11</f>
        <v>HABITATS COMPLEX 10</v>
      </c>
      <c r="W12" s="348"/>
      <c r="X12" s="178"/>
      <c r="Y12" s="179" t="s">
        <v>112</v>
      </c>
      <c r="Z12" s="224"/>
      <c r="AA12" s="349"/>
      <c r="AB12" s="349"/>
      <c r="AC12" s="349"/>
      <c r="AD12" s="349"/>
      <c r="AE12" s="349"/>
      <c r="AF12" s="349"/>
    </row>
    <row r="13" spans="1:32" ht="5.4" customHeight="1">
      <c r="A13" s="180"/>
      <c r="B13" s="181"/>
      <c r="C13" s="181"/>
      <c r="D13" s="181"/>
      <c r="E13" s="181"/>
      <c r="F13" s="181"/>
      <c r="G13" s="181"/>
      <c r="H13" s="181"/>
      <c r="I13" s="181"/>
      <c r="J13" s="181"/>
      <c r="K13" s="181"/>
      <c r="L13" s="181"/>
      <c r="M13" s="181"/>
      <c r="N13" s="181"/>
      <c r="O13" s="181"/>
      <c r="P13" s="181"/>
      <c r="Q13" s="181"/>
      <c r="R13" s="181"/>
      <c r="S13" s="181"/>
      <c r="T13" s="181"/>
      <c r="U13" s="181"/>
      <c r="V13" s="181"/>
      <c r="W13" s="181"/>
      <c r="X13" s="178"/>
      <c r="Y13" s="207" t="str">
        <f>IF(AND(NOT(IFERROR(AVERAGE(A13),-9)=-9),IFERROR(VALUE(RIGHT(B13,1)),-9)=-9),"",IF(AND(B13="",IFERROR(VALUE(RIGHT(A13,1)),-99)=-99),"","X"))</f>
        <v/>
      </c>
    </row>
    <row r="14" spans="1:32" ht="15.75" customHeight="1">
      <c r="A14" s="350" t="str">
        <f>ACTIVITIES!H2</f>
        <v>ONSHORE CONSTRUCTION</v>
      </c>
      <c r="B14" s="351"/>
      <c r="C14" s="183"/>
      <c r="D14" s="184"/>
      <c r="E14" s="184"/>
      <c r="F14" s="184"/>
      <c r="G14" s="184"/>
      <c r="H14" s="184"/>
      <c r="I14" s="184"/>
      <c r="J14" s="184"/>
      <c r="K14" s="184"/>
      <c r="L14" s="184"/>
      <c r="M14" s="184"/>
      <c r="N14" s="185"/>
      <c r="O14" s="185"/>
      <c r="P14" s="185"/>
      <c r="Q14" s="185"/>
      <c r="R14" s="185"/>
      <c r="S14" s="185"/>
      <c r="T14" s="185"/>
      <c r="U14" s="185"/>
      <c r="V14" s="185"/>
      <c r="W14" s="185"/>
      <c r="X14" s="186"/>
      <c r="Y14" s="207" t="str">
        <f>IF(AND(NOT(IFERROR(AVERAGE(A14),-9)=-9),IFERROR(VALUE(RIGHT(B14,1)),-9)=-9),"",IF(AND(B14="",IFERROR(VALUE(RIGHT(A14,1)),-99)=-99),"","X"))</f>
        <v/>
      </c>
    </row>
    <row r="15" spans="1:32" ht="15.75" customHeight="1">
      <c r="A15" s="187">
        <v>1</v>
      </c>
      <c r="B15" s="340" t="str">
        <f>VLOOKUP(A15,'COASTAL UPLANDS'!$A$15:$B$124,2,FALSE)</f>
        <v>Substation and switchyard construction</v>
      </c>
      <c r="C15" s="188" t="s">
        <v>105</v>
      </c>
      <c r="D15" s="189">
        <f>VLOOKUP(D$12&amp;VLOOKUP($A15,ACTIVITIES!$B$2:$C$110,2,FALSE),Intensity!$E$3:$L$1002,8,FALSE)</f>
        <v>3</v>
      </c>
      <c r="E15" s="332" t="str">
        <f>IF(MIN(D15:D17)=MAX(D15:D17), VLOOKUP(MIN(D15:D17),RANKINGS!$A$2:$B$6,2,FALSE),VLOOKUP(MIN(D15:D17),RANKINGS!$A$2:$B$6,2,FALSE)&amp;"-"&amp;VLOOKUP(MAX(D15:D17),RANKINGS!$A$2:$B$6,2,FALSE))</f>
        <v>Major</v>
      </c>
      <c r="F15" s="189">
        <f>VLOOKUP(F$12&amp;VLOOKUP($A15,ACTIVITIES!$B$2:$C$110,2,FALSE),Intensity!$E$3:$L$1002,8,FALSE)</f>
        <v>2</v>
      </c>
      <c r="G15" s="332" t="str">
        <f>IF(MIN(F15:F17)=MAX(F15:F17), VLOOKUP(MIN(F15:F17),RANKINGS!$A$2:$B$6,2,FALSE),VLOOKUP(MIN(F15:F17),RANKINGS!$A$2:$B$6,2,FALSE)&amp;"-"&amp;VLOOKUP(MAX(F15:F17),RANKINGS!$A$2:$B$6,2,FALSE))</f>
        <v>Moderate</v>
      </c>
      <c r="H15" s="189">
        <f>VLOOKUP(H$12&amp;VLOOKUP($A15,ACTIVITIES!$B$2:$C$110,2,FALSE),Intensity!$E$3:$L$1002,8,FALSE)</f>
        <v>2</v>
      </c>
      <c r="I15" s="332" t="str">
        <f>IF(MIN(H15:H17)=MAX(H15:H17), VLOOKUP(MIN(H15:H17),RANKINGS!$A$2:$B$6,2,FALSE),VLOOKUP(MIN(H15:H17),RANKINGS!$A$2:$B$6,2,FALSE)&amp;"-"&amp;VLOOKUP(MAX(H15:H17),RANKINGS!$A$2:$B$6,2,FALSE))</f>
        <v>Moderate</v>
      </c>
      <c r="J15" s="189">
        <f>VLOOKUP(J$12&amp;VLOOKUP($A15,ACTIVITIES!$B$2:$C$110,2,FALSE),Intensity!$E$3:$L$1002,8,FALSE)</f>
        <v>2</v>
      </c>
      <c r="K15" s="332" t="str">
        <f>IF(MIN(J15:J17)=MAX(J15:J17), VLOOKUP(MIN(J15:J17),RANKINGS!$A$2:$B$6,2,FALSE),VLOOKUP(MIN(J15:J17),RANKINGS!$A$2:$B$6,2,FALSE)&amp;"-"&amp;VLOOKUP(MAX(J15:J17),RANKINGS!$A$2:$B$6,2,FALSE))</f>
        <v>Moderate</v>
      </c>
      <c r="L15" s="189">
        <f>VLOOKUP(L$12&amp;VLOOKUP($A15,ACTIVITIES!$B$2:$C$110,2,FALSE),Intensity!$E$3:$L$1002,8,FALSE)</f>
        <v>2</v>
      </c>
      <c r="M15" s="332" t="str">
        <f>IF(MIN(L15:L17)=MAX(L15:L17), VLOOKUP(MIN(L15:L17),RANKINGS!$A$2:$B$6,2,FALSE),VLOOKUP(MIN(L15:L17),RANKINGS!$A$2:$B$6,2,FALSE)&amp;"-"&amp;VLOOKUP(MAX(L15:L17),RANKINGS!$A$2:$B$6,2,FALSE))</f>
        <v>Moderate</v>
      </c>
      <c r="N15" s="189" t="str">
        <f>VLOOKUP(N$12&amp;VLOOKUP($A15,ACTIVITIES!$B$2:$C$110,2,FALSE),Intensity!$E$3:$L$1002,8,FALSE)</f>
        <v/>
      </c>
      <c r="O15" s="332" t="str">
        <f>IF(MIN(N15:N17)=MAX(N15:N17), VLOOKUP(MIN(N15:N17),RANKINGS!$A$2:$B$6,2,FALSE),VLOOKUP(MIN(N15:N17),RANKINGS!$A$2:$B$6,2,FALSE)&amp;"-"&amp;VLOOKUP(MAX(N15:N17),RANKINGS!$A$2:$B$6,2,FALSE))</f>
        <v>Negligible</v>
      </c>
      <c r="P15" s="189" t="str">
        <f>VLOOKUP(P$12&amp;VLOOKUP($A15,ACTIVITIES!$B$2:$C$110,2,FALSE),Intensity!$E$3:$L$1002,8,FALSE)</f>
        <v/>
      </c>
      <c r="Q15" s="332" t="str">
        <f>IF(MIN(P15:P17)=MAX(P15:P17), VLOOKUP(MIN(P15:P17),RANKINGS!$A$2:$B$6,2,FALSE),VLOOKUP(MIN(P15:P17),RANKINGS!$A$2:$B$6,2,FALSE)&amp;"-"&amp;VLOOKUP(MAX(P15:P17),RANKINGS!$A$2:$B$6,2,FALSE))</f>
        <v>Negligible</v>
      </c>
      <c r="R15" s="189" t="str">
        <f>VLOOKUP(R$12&amp;VLOOKUP($A15,ACTIVITIES!$B$2:$C$110,2,FALSE),Intensity!$E$3:$L$1002,8,FALSE)</f>
        <v/>
      </c>
      <c r="S15" s="332" t="str">
        <f>IF(MIN(R15:R17)=MAX(R15:R17), VLOOKUP(MIN(R15:R17),RANKINGS!$A$2:$B$6,2,FALSE),VLOOKUP(MIN(R15:R17),RANKINGS!$A$2:$B$6,2,FALSE)&amp;"-"&amp;VLOOKUP(MAX(R15:R17),RANKINGS!$A$2:$B$6,2,FALSE))</f>
        <v>Negligible</v>
      </c>
      <c r="T15" s="189" t="str">
        <f>VLOOKUP(T$12&amp;VLOOKUP($A15,ACTIVITIES!$B$2:$C$110,2,FALSE),Intensity!$E$3:$L$1002,8,FALSE)</f>
        <v/>
      </c>
      <c r="U15" s="332" t="str">
        <f>IF(MIN(T15:T17)=MAX(T15:T17), VLOOKUP(MIN(T15:T17),RANKINGS!$A$2:$B$6,2,FALSE),VLOOKUP(MIN(T15:T17),RANKINGS!$A$2:$B$6,2,FALSE)&amp;"-"&amp;VLOOKUP(MAX(T15:T17),RANKINGS!$A$2:$B$6,2,FALSE))</f>
        <v>Negligible</v>
      </c>
      <c r="V15" s="189" t="str">
        <f>VLOOKUP(V$12&amp;VLOOKUP($A15,ACTIVITIES!$B$2:$C$110,2,FALSE),Intensity!$E$3:$L$1002,8,FALSE)</f>
        <v/>
      </c>
      <c r="W15" s="343" t="str">
        <f>IF(MIN(V15:V17)=MAX(V15:V17), VLOOKUP(MIN(V15:V17),RANKINGS!$A$2:$B$6,2,FALSE),VLOOKUP(MIN(V15:V17),RANKINGS!$A$2:$B$6,2,FALSE)&amp;"-"&amp;VLOOKUP(MAX(V15:V17),RANKINGS!$A$2:$B$6,2,FALSE))</f>
        <v>Negligible</v>
      </c>
      <c r="X15" s="190"/>
      <c r="Y15" s="191" t="str">
        <f>IF(AND(NOT(IFERROR(AVERAGE(A15),-9)=-9),IFERROR(VALUE(RIGHT(B15,1)),-9)=-9),"",IF(AND(B15="",IFERROR(VALUE(RIGHT(A15,1)),-99)=-99),"","X"))</f>
        <v/>
      </c>
    </row>
    <row r="16" spans="1:32" ht="15.75" customHeight="1">
      <c r="A16" s="192">
        <v>1</v>
      </c>
      <c r="B16" s="341"/>
      <c r="C16" s="193" t="s">
        <v>106</v>
      </c>
      <c r="D16" s="194">
        <f>VLOOKUP(D$12&amp;VLOOKUP($A16,ACTIVITIES!$B$2:$C$110,2,FALSE),Context!$E$3:$L$1002,8,FALSE)</f>
        <v>3</v>
      </c>
      <c r="E16" s="336"/>
      <c r="F16" s="194">
        <f>VLOOKUP(F$12&amp;VLOOKUP($A16,ACTIVITIES!$B$2:$C$110,2,FALSE),Context!$E$3:$L$1002,8,FALSE)</f>
        <v>2</v>
      </c>
      <c r="G16" s="336"/>
      <c r="H16" s="194">
        <f>VLOOKUP(H$12&amp;VLOOKUP($A16,ACTIVITIES!$B$2:$C$110,2,FALSE),Context!$E$3:$L$1002,8,FALSE)</f>
        <v>2</v>
      </c>
      <c r="I16" s="336"/>
      <c r="J16" s="194">
        <f>VLOOKUP(J$12&amp;VLOOKUP($A16,ACTIVITIES!$B$2:$C$110,2,FALSE),Context!$E$3:$L$1002,8,FALSE)</f>
        <v>2</v>
      </c>
      <c r="K16" s="336"/>
      <c r="L16" s="194">
        <f>VLOOKUP(L$12&amp;VLOOKUP($A16,ACTIVITIES!$B$2:$C$110,2,FALSE),Context!$E$3:$L$1002,8,FALSE)</f>
        <v>2</v>
      </c>
      <c r="M16" s="336"/>
      <c r="N16" s="194" t="str">
        <f>VLOOKUP(N$12&amp;VLOOKUP($A16,ACTIVITIES!$B$2:$C$110,2,FALSE),Context!$E$3:$L$1002,8,FALSE)</f>
        <v/>
      </c>
      <c r="O16" s="336"/>
      <c r="P16" s="194" t="str">
        <f>VLOOKUP(P$12&amp;VLOOKUP($A16,ACTIVITIES!$B$2:$C$110,2,FALSE),Context!$E$3:$L$1002,8,FALSE)</f>
        <v/>
      </c>
      <c r="Q16" s="336"/>
      <c r="R16" s="194" t="str">
        <f>VLOOKUP(R$12&amp;VLOOKUP($A16,ACTIVITIES!$B$2:$C$110,2,FALSE),Context!$E$3:$L$1002,8,FALSE)</f>
        <v/>
      </c>
      <c r="S16" s="336"/>
      <c r="T16" s="194" t="str">
        <f>VLOOKUP(T$12&amp;VLOOKUP($A16,ACTIVITIES!$B$2:$C$110,2,FALSE),Context!$E$3:$L$1002,8,FALSE)</f>
        <v/>
      </c>
      <c r="U16" s="336"/>
      <c r="V16" s="194" t="str">
        <f>VLOOKUP(V$12&amp;VLOOKUP($A16,ACTIVITIES!$B$2:$C$110,2,FALSE),Context!$E$3:$L$1002,8,FALSE)</f>
        <v/>
      </c>
      <c r="W16" s="341"/>
      <c r="X16" s="195"/>
      <c r="Y16" s="191" t="str">
        <f>IF(AND(NOT(IFERROR(AVERAGE(A15),-9)=-9),IFERROR(VALUE(RIGHT(B15,1)),-9)=-9),"",IF(AND(B15="",IFERROR(VALUE(RIGHT(A15,1)),-99)=-99),"","X"))</f>
        <v/>
      </c>
    </row>
    <row r="17" spans="1:25" ht="15.75" customHeight="1">
      <c r="A17" s="196">
        <v>1</v>
      </c>
      <c r="B17" s="342"/>
      <c r="C17" s="193" t="s">
        <v>107</v>
      </c>
      <c r="D17" s="194">
        <f>VLOOKUP(D$12&amp;VLOOKUP($A17,ACTIVITIES!$B$2:$C$110,2,FALSE),Duration!$E$3:$L$1002,8,FALSE)</f>
        <v>3</v>
      </c>
      <c r="E17" s="337"/>
      <c r="F17" s="194">
        <f>VLOOKUP(F$12&amp;VLOOKUP($A17,ACTIVITIES!$B$2:$C$110,2,FALSE),Duration!$E$3:$L$1002,8,FALSE)</f>
        <v>2</v>
      </c>
      <c r="G17" s="337"/>
      <c r="H17" s="194">
        <f>VLOOKUP(H$12&amp;VLOOKUP($A17,ACTIVITIES!$B$2:$C$110,2,FALSE),Duration!$E$3:$L$1002,8,FALSE)</f>
        <v>2</v>
      </c>
      <c r="I17" s="337"/>
      <c r="J17" s="194">
        <f>VLOOKUP(J$12&amp;VLOOKUP($A17,ACTIVITIES!$B$2:$C$110,2,FALSE),Duration!$E$3:$L$1002,8,FALSE)</f>
        <v>2</v>
      </c>
      <c r="K17" s="337"/>
      <c r="L17" s="194">
        <f>VLOOKUP(L$12&amp;VLOOKUP($A17,ACTIVITIES!$B$2:$C$110,2,FALSE),Duration!$E$3:$L$1002,8,FALSE)</f>
        <v>2</v>
      </c>
      <c r="M17" s="337"/>
      <c r="N17" s="194" t="str">
        <f>VLOOKUP(N$12&amp;VLOOKUP($A17,ACTIVITIES!$B$2:$C$110,2,FALSE),Duration!$E$3:$L$1002,8,FALSE)</f>
        <v/>
      </c>
      <c r="O17" s="337"/>
      <c r="P17" s="194" t="str">
        <f>VLOOKUP(P$12&amp;VLOOKUP($A17,ACTIVITIES!$B$2:$C$110,2,FALSE),Duration!$E$3:$L$1002,8,FALSE)</f>
        <v/>
      </c>
      <c r="Q17" s="337"/>
      <c r="R17" s="194" t="str">
        <f>VLOOKUP(R$12&amp;VLOOKUP($A17,ACTIVITIES!$B$2:$C$110,2,FALSE),Duration!$E$3:$L$1002,8,FALSE)</f>
        <v/>
      </c>
      <c r="S17" s="337"/>
      <c r="T17" s="194" t="str">
        <f>VLOOKUP(T$12&amp;VLOOKUP($A17,ACTIVITIES!$B$2:$C$110,2,FALSE),Duration!$E$3:$L$1002,8,FALSE)</f>
        <v/>
      </c>
      <c r="U17" s="337"/>
      <c r="V17" s="194" t="str">
        <f>VLOOKUP(V$12&amp;VLOOKUP($A17,ACTIVITIES!$B$2:$C$110,2,FALSE),Duration!$E$3:$L$1002,8,FALSE)</f>
        <v/>
      </c>
      <c r="W17" s="342"/>
      <c r="X17" s="195"/>
      <c r="Y17" s="191" t="str">
        <f>IF(AND(NOT(IFERROR(AVERAGE(A15),-9)=-9),IFERROR(VALUE(RIGHT(B15,1)),-9)=-9),"",IF(AND(B15="",IFERROR(VALUE(RIGHT(A15,1)),-99)=-99),"","X"))</f>
        <v/>
      </c>
    </row>
    <row r="18" spans="1:25" ht="15.75" customHeight="1">
      <c r="A18" s="187">
        <f t="shared" ref="A18:A44" si="0">A15+1</f>
        <v>2</v>
      </c>
      <c r="B18" s="340" t="str">
        <f>VLOOKUP(A18,'COASTAL UPLANDS'!$A$15:$B$124,2,FALSE)</f>
        <v>Install overhead cable and taller utility poles</v>
      </c>
      <c r="C18" s="188" t="s">
        <v>105</v>
      </c>
      <c r="D18" s="189">
        <f>VLOOKUP(D$12&amp;VLOOKUP($A18,ACTIVITIES!$B$2:$C$110,2,FALSE),Intensity!$E$3:$L$1002,8,FALSE)</f>
        <v>2</v>
      </c>
      <c r="E18" s="332" t="str">
        <f>IF(MIN(D18:D20)=MAX(D18:D20), VLOOKUP(MIN(D18:D20),RANKINGS!$A$2:$B$6,2,FALSE),VLOOKUP(MIN(D18:D20),RANKINGS!$A$2:$B$6,2,FALSE)&amp;"-"&amp;VLOOKUP(MAX(D18:D20),RANKINGS!$A$2:$B$6,2,FALSE))</f>
        <v>Moderate-Major</v>
      </c>
      <c r="F18" s="189">
        <f>VLOOKUP(F$12&amp;VLOOKUP($A18,ACTIVITIES!$B$2:$C$110,2,FALSE),Intensity!$E$3:$L$1002,8,FALSE)</f>
        <v>2</v>
      </c>
      <c r="G18" s="332" t="str">
        <f>IF(MIN(F18:F20)=MAX(F18:F20), VLOOKUP(MIN(F18:F20),RANKINGS!$A$2:$B$6,2,FALSE),VLOOKUP(MIN(F18:F20),RANKINGS!$A$2:$B$6,2,FALSE)&amp;"-"&amp;VLOOKUP(MAX(F18:F20),RANKINGS!$A$2:$B$6,2,FALSE))</f>
        <v>Moderate</v>
      </c>
      <c r="H18" s="189">
        <f>VLOOKUP(H$12&amp;VLOOKUP($A18,ACTIVITIES!$B$2:$C$110,2,FALSE),Intensity!$E$3:$L$1002,8,FALSE)</f>
        <v>2</v>
      </c>
      <c r="I18" s="332" t="str">
        <f>IF(MIN(H18:H20)=MAX(H18:H20), VLOOKUP(MIN(H18:H20),RANKINGS!$A$2:$B$6,2,FALSE),VLOOKUP(MIN(H18:H20),RANKINGS!$A$2:$B$6,2,FALSE)&amp;"-"&amp;VLOOKUP(MAX(H18:H20),RANKINGS!$A$2:$B$6,2,FALSE))</f>
        <v>Moderate</v>
      </c>
      <c r="J18" s="189">
        <f>VLOOKUP(J$12&amp;VLOOKUP($A18,ACTIVITIES!$B$2:$C$110,2,FALSE),Intensity!$E$3:$L$1002,8,FALSE)</f>
        <v>2</v>
      </c>
      <c r="K18" s="332" t="str">
        <f>IF(MIN(J18:J20)=MAX(J18:J20), VLOOKUP(MIN(J18:J20),RANKINGS!$A$2:$B$6,2,FALSE),VLOOKUP(MIN(J18:J20),RANKINGS!$A$2:$B$6,2,FALSE)&amp;"-"&amp;VLOOKUP(MAX(J18:J20),RANKINGS!$A$2:$B$6,2,FALSE))</f>
        <v>Moderate</v>
      </c>
      <c r="L18" s="189">
        <f>VLOOKUP(L$12&amp;VLOOKUP($A18,ACTIVITIES!$B$2:$C$110,2,FALSE),Intensity!$E$3:$L$1002,8,FALSE)</f>
        <v>2</v>
      </c>
      <c r="M18" s="332" t="str">
        <f>IF(MIN(L18:L20)=MAX(L18:L20), VLOOKUP(MIN(L18:L20),RANKINGS!$A$2:$B$6,2,FALSE),VLOOKUP(MIN(L18:L20),RANKINGS!$A$2:$B$6,2,FALSE)&amp;"-"&amp;VLOOKUP(MAX(L18:L20),RANKINGS!$A$2:$B$6,2,FALSE))</f>
        <v>Moderate</v>
      </c>
      <c r="N18" s="189" t="str">
        <f>VLOOKUP(N$12&amp;VLOOKUP($A18,ACTIVITIES!$B$2:$C$110,2,FALSE),Intensity!$E$3:$L$1002,8,FALSE)</f>
        <v/>
      </c>
      <c r="O18" s="332" t="str">
        <f>IF(MIN(N18:N20)=MAX(N18:N20), VLOOKUP(MIN(N18:N20),RANKINGS!$A$2:$B$6,2,FALSE),VLOOKUP(MIN(N18:N20),RANKINGS!$A$2:$B$6,2,FALSE)&amp;"-"&amp;VLOOKUP(MAX(N18:N20),RANKINGS!$A$2:$B$6,2,FALSE))</f>
        <v>Negligible</v>
      </c>
      <c r="P18" s="189" t="str">
        <f>VLOOKUP(P$12&amp;VLOOKUP($A18,ACTIVITIES!$B$2:$C$110,2,FALSE),Intensity!$E$3:$L$1002,8,FALSE)</f>
        <v/>
      </c>
      <c r="Q18" s="332" t="str">
        <f>IF(MIN(P18:P20)=MAX(P18:P20), VLOOKUP(MIN(P18:P20),RANKINGS!$A$2:$B$6,2,FALSE),VLOOKUP(MIN(P18:P20),RANKINGS!$A$2:$B$6,2,FALSE)&amp;"-"&amp;VLOOKUP(MAX(P18:P20),RANKINGS!$A$2:$B$6,2,FALSE))</f>
        <v>Negligible</v>
      </c>
      <c r="R18" s="189" t="str">
        <f>VLOOKUP(R$12&amp;VLOOKUP($A18,ACTIVITIES!$B$2:$C$110,2,FALSE),Intensity!$E$3:$L$1002,8,FALSE)</f>
        <v/>
      </c>
      <c r="S18" s="332" t="str">
        <f>IF(MIN(R18:R20)=MAX(R18:R20), VLOOKUP(MIN(R18:R20),RANKINGS!$A$2:$B$6,2,FALSE),VLOOKUP(MIN(R18:R20),RANKINGS!$A$2:$B$6,2,FALSE)&amp;"-"&amp;VLOOKUP(MAX(R18:R20),RANKINGS!$A$2:$B$6,2,FALSE))</f>
        <v>Negligible</v>
      </c>
      <c r="T18" s="189" t="str">
        <f>VLOOKUP(T$12&amp;VLOOKUP($A18,ACTIVITIES!$B$2:$C$110,2,FALSE),Intensity!$E$3:$L$1002,8,FALSE)</f>
        <v/>
      </c>
      <c r="U18" s="332" t="str">
        <f>IF(MIN(T18:T20)=MAX(T18:T20), VLOOKUP(MIN(T18:T20),RANKINGS!$A$2:$B$6,2,FALSE),VLOOKUP(MIN(T18:T20),RANKINGS!$A$2:$B$6,2,FALSE)&amp;"-"&amp;VLOOKUP(MAX(T18:T20),RANKINGS!$A$2:$B$6,2,FALSE))</f>
        <v>Negligible</v>
      </c>
      <c r="V18" s="189" t="str">
        <f>VLOOKUP(V$12&amp;VLOOKUP($A18,ACTIVITIES!$B$2:$C$110,2,FALSE),Intensity!$E$3:$L$1002,8,FALSE)</f>
        <v/>
      </c>
      <c r="W18" s="343" t="str">
        <f>IF(MIN(V18:V20)=MAX(V18:V20), VLOOKUP(MIN(V18:V20),RANKINGS!$A$2:$B$6,2,FALSE),VLOOKUP(MIN(V18:V20),RANKINGS!$A$2:$B$6,2,FALSE)&amp;"-"&amp;VLOOKUP(MAX(V18:V20),RANKINGS!$A$2:$B$6,2,FALSE))</f>
        <v>Negligible</v>
      </c>
      <c r="X18" s="190"/>
      <c r="Y18" s="191" t="str">
        <f>IF(AND(NOT(IFERROR(AVERAGE(A18),-9)=-9),IFERROR(VALUE(RIGHT(B18,1)),-9)=-9),"",IF(AND(B18="",IFERROR(VALUE(RIGHT(A18,1)),-99)=-99),"","X"))</f>
        <v/>
      </c>
    </row>
    <row r="19" spans="1:25" ht="15.75" customHeight="1">
      <c r="A19" s="192">
        <f t="shared" si="0"/>
        <v>2</v>
      </c>
      <c r="B19" s="341"/>
      <c r="C19" s="193" t="s">
        <v>106</v>
      </c>
      <c r="D19" s="194">
        <f>VLOOKUP(D$12&amp;VLOOKUP($A19,ACTIVITIES!$B$2:$C$110,2,FALSE),Context!$E$3:$L$1002,8,FALSE)</f>
        <v>2</v>
      </c>
      <c r="E19" s="336"/>
      <c r="F19" s="194">
        <f>VLOOKUP(F$12&amp;VLOOKUP($A19,ACTIVITIES!$B$2:$C$110,2,FALSE),Context!$E$3:$L$1002,8,FALSE)</f>
        <v>2</v>
      </c>
      <c r="G19" s="336"/>
      <c r="H19" s="194">
        <f>VLOOKUP(H$12&amp;VLOOKUP($A19,ACTIVITIES!$B$2:$C$110,2,FALSE),Context!$E$3:$L$1002,8,FALSE)</f>
        <v>2</v>
      </c>
      <c r="I19" s="336"/>
      <c r="J19" s="194">
        <f>VLOOKUP(J$12&amp;VLOOKUP($A19,ACTIVITIES!$B$2:$C$110,2,FALSE),Context!$E$3:$L$1002,8,FALSE)</f>
        <v>2</v>
      </c>
      <c r="K19" s="336"/>
      <c r="L19" s="194">
        <f>VLOOKUP(L$12&amp;VLOOKUP($A19,ACTIVITIES!$B$2:$C$110,2,FALSE),Context!$E$3:$L$1002,8,FALSE)</f>
        <v>2</v>
      </c>
      <c r="M19" s="336"/>
      <c r="N19" s="194" t="str">
        <f>VLOOKUP(N$12&amp;VLOOKUP($A19,ACTIVITIES!$B$2:$C$110,2,FALSE),Context!$E$3:$L$1002,8,FALSE)</f>
        <v/>
      </c>
      <c r="O19" s="336"/>
      <c r="P19" s="194" t="str">
        <f>VLOOKUP(P$12&amp;VLOOKUP($A19,ACTIVITIES!$B$2:$C$110,2,FALSE),Context!$E$3:$L$1002,8,FALSE)</f>
        <v/>
      </c>
      <c r="Q19" s="336"/>
      <c r="R19" s="194" t="str">
        <f>VLOOKUP(R$12&amp;VLOOKUP($A19,ACTIVITIES!$B$2:$C$110,2,FALSE),Context!$E$3:$L$1002,8,FALSE)</f>
        <v/>
      </c>
      <c r="S19" s="336"/>
      <c r="T19" s="194" t="str">
        <f>VLOOKUP(T$12&amp;VLOOKUP($A19,ACTIVITIES!$B$2:$C$110,2,FALSE),Context!$E$3:$L$1002,8,FALSE)</f>
        <v/>
      </c>
      <c r="U19" s="336"/>
      <c r="V19" s="194" t="str">
        <f>VLOOKUP(V$12&amp;VLOOKUP($A19,ACTIVITIES!$B$2:$C$110,2,FALSE),Context!$E$3:$L$1002,8,FALSE)</f>
        <v/>
      </c>
      <c r="W19" s="341"/>
      <c r="X19" s="195"/>
      <c r="Y19" s="191" t="str">
        <f>IF(AND(NOT(IFERROR(AVERAGE(A18),-9)=-9),IFERROR(VALUE(RIGHT(B18,1)),-9)=-9),"",IF(AND(B18="",IFERROR(VALUE(RIGHT(A18,1)),-99)=-99),"","X"))</f>
        <v/>
      </c>
    </row>
    <row r="20" spans="1:25" ht="15.75" customHeight="1">
      <c r="A20" s="196">
        <f t="shared" si="0"/>
        <v>2</v>
      </c>
      <c r="B20" s="342"/>
      <c r="C20" s="193" t="s">
        <v>107</v>
      </c>
      <c r="D20" s="194">
        <f>VLOOKUP(D$12&amp;VLOOKUP($A20,ACTIVITIES!$B$2:$C$110,2,FALSE),Duration!$E$3:$L$1002,8,FALSE)</f>
        <v>3</v>
      </c>
      <c r="E20" s="337"/>
      <c r="F20" s="194">
        <f>VLOOKUP(F$12&amp;VLOOKUP($A20,ACTIVITIES!$B$2:$C$110,2,FALSE),Duration!$E$3:$L$1002,8,FALSE)</f>
        <v>2</v>
      </c>
      <c r="G20" s="337"/>
      <c r="H20" s="194">
        <f>VLOOKUP(H$12&amp;VLOOKUP($A20,ACTIVITIES!$B$2:$C$110,2,FALSE),Duration!$E$3:$L$1002,8,FALSE)</f>
        <v>2</v>
      </c>
      <c r="I20" s="337"/>
      <c r="J20" s="194">
        <f>VLOOKUP(J$12&amp;VLOOKUP($A20,ACTIVITIES!$B$2:$C$110,2,FALSE),Duration!$E$3:$L$1002,8,FALSE)</f>
        <v>2</v>
      </c>
      <c r="K20" s="337"/>
      <c r="L20" s="194">
        <f>VLOOKUP(L$12&amp;VLOOKUP($A20,ACTIVITIES!$B$2:$C$110,2,FALSE),Duration!$E$3:$L$1002,8,FALSE)</f>
        <v>2</v>
      </c>
      <c r="M20" s="337"/>
      <c r="N20" s="194" t="str">
        <f>VLOOKUP(N$12&amp;VLOOKUP($A20,ACTIVITIES!$B$2:$C$110,2,FALSE),Duration!$E$3:$L$1002,8,FALSE)</f>
        <v/>
      </c>
      <c r="O20" s="337"/>
      <c r="P20" s="194" t="str">
        <f>VLOOKUP(P$12&amp;VLOOKUP($A20,ACTIVITIES!$B$2:$C$110,2,FALSE),Duration!$E$3:$L$1002,8,FALSE)</f>
        <v/>
      </c>
      <c r="Q20" s="337"/>
      <c r="R20" s="194" t="str">
        <f>VLOOKUP(R$12&amp;VLOOKUP($A20,ACTIVITIES!$B$2:$C$110,2,FALSE),Duration!$E$3:$L$1002,8,FALSE)</f>
        <v/>
      </c>
      <c r="S20" s="337"/>
      <c r="T20" s="194" t="str">
        <f>VLOOKUP(T$12&amp;VLOOKUP($A20,ACTIVITIES!$B$2:$C$110,2,FALSE),Duration!$E$3:$L$1002,8,FALSE)</f>
        <v/>
      </c>
      <c r="U20" s="337"/>
      <c r="V20" s="194" t="str">
        <f>VLOOKUP(V$12&amp;VLOOKUP($A20,ACTIVITIES!$B$2:$C$110,2,FALSE),Duration!$E$3:$L$1002,8,FALSE)</f>
        <v/>
      </c>
      <c r="W20" s="342"/>
      <c r="X20" s="195"/>
      <c r="Y20" s="191" t="str">
        <f>IF(AND(NOT(IFERROR(AVERAGE(A18),-9)=-9),IFERROR(VALUE(RIGHT(B18,1)),-9)=-9),"",IF(AND(B18="",IFERROR(VALUE(RIGHT(A18,1)),-99)=-99),"","X"))</f>
        <v/>
      </c>
    </row>
    <row r="21" spans="1:25" ht="15.75" customHeight="1">
      <c r="A21" s="187">
        <f t="shared" si="0"/>
        <v>3</v>
      </c>
      <c r="B21" s="340" t="str">
        <f>VLOOKUP(A21,'COASTAL UPLANDS'!$A$15:$B$124,2,FALSE)</f>
        <v>Install cables and trench excavation</v>
      </c>
      <c r="C21" s="188" t="s">
        <v>105</v>
      </c>
      <c r="D21" s="189">
        <f>VLOOKUP(D$12&amp;VLOOKUP($A21,ACTIVITIES!$B$2:$C$110,2,FALSE),Intensity!$E$3:$L$1002,8,FALSE)</f>
        <v>3</v>
      </c>
      <c r="E21" s="332" t="str">
        <f>IF(MIN(D21:D23)=MAX(D21:D23), VLOOKUP(MIN(D21:D23),RANKINGS!$A$2:$B$6,2,FALSE),VLOOKUP(MIN(D21:D23),RANKINGS!$A$2:$B$6,2,FALSE)&amp;"-"&amp;VLOOKUP(MAX(D21:D23),RANKINGS!$A$2:$B$6,2,FALSE))</f>
        <v>Major</v>
      </c>
      <c r="F21" s="189">
        <f>VLOOKUP(F$12&amp;VLOOKUP($A21,ACTIVITIES!$B$2:$C$110,2,FALSE),Intensity!$E$3:$L$1002,8,FALSE)</f>
        <v>2</v>
      </c>
      <c r="G21" s="332" t="str">
        <f>IF(MIN(F21:F23)=MAX(F21:F23), VLOOKUP(MIN(F21:F23),RANKINGS!$A$2:$B$6,2,FALSE),VLOOKUP(MIN(F21:F23),RANKINGS!$A$2:$B$6,2,FALSE)&amp;"-"&amp;VLOOKUP(MAX(F21:F23),RANKINGS!$A$2:$B$6,2,FALSE))</f>
        <v>Moderate</v>
      </c>
      <c r="H21" s="189">
        <f>VLOOKUP(H$12&amp;VLOOKUP($A21,ACTIVITIES!$B$2:$C$110,2,FALSE),Intensity!$E$3:$L$1002,8,FALSE)</f>
        <v>2</v>
      </c>
      <c r="I21" s="332" t="str">
        <f>IF(MIN(H21:H23)=MAX(H21:H23), VLOOKUP(MIN(H21:H23),RANKINGS!$A$2:$B$6,2,FALSE),VLOOKUP(MIN(H21:H23),RANKINGS!$A$2:$B$6,2,FALSE)&amp;"-"&amp;VLOOKUP(MAX(H21:H23),RANKINGS!$A$2:$B$6,2,FALSE))</f>
        <v>Minor-Moderate</v>
      </c>
      <c r="J21" s="189">
        <f>VLOOKUP(J$12&amp;VLOOKUP($A21,ACTIVITIES!$B$2:$C$110,2,FALSE),Intensity!$E$3:$L$1002,8,FALSE)</f>
        <v>2</v>
      </c>
      <c r="K21" s="332" t="str">
        <f>IF(MIN(J21:J23)=MAX(J21:J23), VLOOKUP(MIN(J21:J23),RANKINGS!$A$2:$B$6,2,FALSE),VLOOKUP(MIN(J21:J23),RANKINGS!$A$2:$B$6,2,FALSE)&amp;"-"&amp;VLOOKUP(MAX(J21:J23),RANKINGS!$A$2:$B$6,2,FALSE))</f>
        <v>Minor-Moderate</v>
      </c>
      <c r="L21" s="189">
        <f>VLOOKUP(L$12&amp;VLOOKUP($A21,ACTIVITIES!$B$2:$C$110,2,FALSE),Intensity!$E$3:$L$1002,8,FALSE)</f>
        <v>2</v>
      </c>
      <c r="M21" s="332" t="str">
        <f>IF(MIN(L21:L23)=MAX(L21:L23), VLOOKUP(MIN(L21:L23),RANKINGS!$A$2:$B$6,2,FALSE),VLOOKUP(MIN(L21:L23),RANKINGS!$A$2:$B$6,2,FALSE)&amp;"-"&amp;VLOOKUP(MAX(L21:L23),RANKINGS!$A$2:$B$6,2,FALSE))</f>
        <v>Moderate</v>
      </c>
      <c r="N21" s="189" t="str">
        <f>VLOOKUP(N$12&amp;VLOOKUP($A21,ACTIVITIES!$B$2:$C$110,2,FALSE),Intensity!$E$3:$L$1002,8,FALSE)</f>
        <v/>
      </c>
      <c r="O21" s="332" t="str">
        <f>IF(MIN(N21:N23)=MAX(N21:N23), VLOOKUP(MIN(N21:N23),RANKINGS!$A$2:$B$6,2,FALSE),VLOOKUP(MIN(N21:N23),RANKINGS!$A$2:$B$6,2,FALSE)&amp;"-"&amp;VLOOKUP(MAX(N21:N23),RANKINGS!$A$2:$B$6,2,FALSE))</f>
        <v>Negligible</v>
      </c>
      <c r="P21" s="189" t="str">
        <f>VLOOKUP(P$12&amp;VLOOKUP($A21,ACTIVITIES!$B$2:$C$110,2,FALSE),Intensity!$E$3:$L$1002,8,FALSE)</f>
        <v/>
      </c>
      <c r="Q21" s="332" t="str">
        <f>IF(MIN(P21:P23)=MAX(P21:P23), VLOOKUP(MIN(P21:P23),RANKINGS!$A$2:$B$6,2,FALSE),VLOOKUP(MIN(P21:P23),RANKINGS!$A$2:$B$6,2,FALSE)&amp;"-"&amp;VLOOKUP(MAX(P21:P23),RANKINGS!$A$2:$B$6,2,FALSE))</f>
        <v>Negligible</v>
      </c>
      <c r="R21" s="189" t="str">
        <f>VLOOKUP(R$12&amp;VLOOKUP($A21,ACTIVITIES!$B$2:$C$110,2,FALSE),Intensity!$E$3:$L$1002,8,FALSE)</f>
        <v/>
      </c>
      <c r="S21" s="332" t="str">
        <f>IF(MIN(R21:R23)=MAX(R21:R23), VLOOKUP(MIN(R21:R23),RANKINGS!$A$2:$B$6,2,FALSE),VLOOKUP(MIN(R21:R23),RANKINGS!$A$2:$B$6,2,FALSE)&amp;"-"&amp;VLOOKUP(MAX(R21:R23),RANKINGS!$A$2:$B$6,2,FALSE))</f>
        <v>Negligible</v>
      </c>
      <c r="T21" s="189" t="str">
        <f>VLOOKUP(T$12&amp;VLOOKUP($A21,ACTIVITIES!$B$2:$C$110,2,FALSE),Intensity!$E$3:$L$1002,8,FALSE)</f>
        <v/>
      </c>
      <c r="U21" s="332" t="str">
        <f>IF(MIN(T21:T23)=MAX(T21:T23), VLOOKUP(MIN(T21:T23),RANKINGS!$A$2:$B$6,2,FALSE),VLOOKUP(MIN(T21:T23),RANKINGS!$A$2:$B$6,2,FALSE)&amp;"-"&amp;VLOOKUP(MAX(T21:T23),RANKINGS!$A$2:$B$6,2,FALSE))</f>
        <v>Negligible</v>
      </c>
      <c r="V21" s="189" t="str">
        <f>VLOOKUP(V$12&amp;VLOOKUP($A21,ACTIVITIES!$B$2:$C$110,2,FALSE),Intensity!$E$3:$L$1002,8,FALSE)</f>
        <v/>
      </c>
      <c r="W21" s="343" t="str">
        <f>IF(MIN(V21:V23)=MAX(V21:V23), VLOOKUP(MIN(V21:V23),RANKINGS!$A$2:$B$6,2,FALSE),VLOOKUP(MIN(V21:V23),RANKINGS!$A$2:$B$6,2,FALSE)&amp;"-"&amp;VLOOKUP(MAX(V21:V23),RANKINGS!$A$2:$B$6,2,FALSE))</f>
        <v>Negligible</v>
      </c>
      <c r="X21" s="190"/>
      <c r="Y21" s="191" t="str">
        <f>IF(AND(NOT(IFERROR(AVERAGE(A21),-9)=-9),IFERROR(VALUE(RIGHT(B21,1)),-9)=-9),"",IF(AND(B21="",IFERROR(VALUE(RIGHT(A21,1)),-99)=-99),"","X"))</f>
        <v/>
      </c>
    </row>
    <row r="22" spans="1:25" ht="15.75" customHeight="1">
      <c r="A22" s="192">
        <f t="shared" si="0"/>
        <v>3</v>
      </c>
      <c r="B22" s="341"/>
      <c r="C22" s="193" t="s">
        <v>106</v>
      </c>
      <c r="D22" s="194">
        <f>VLOOKUP(D$12&amp;VLOOKUP($A22,ACTIVITIES!$B$2:$C$110,2,FALSE),Context!$E$3:$L$1002,8,FALSE)</f>
        <v>3</v>
      </c>
      <c r="E22" s="336"/>
      <c r="F22" s="194">
        <f>VLOOKUP(F$12&amp;VLOOKUP($A22,ACTIVITIES!$B$2:$C$110,2,FALSE),Context!$E$3:$L$1002,8,FALSE)</f>
        <v>2</v>
      </c>
      <c r="G22" s="336"/>
      <c r="H22" s="194">
        <f>VLOOKUP(H$12&amp;VLOOKUP($A22,ACTIVITIES!$B$2:$C$110,2,FALSE),Context!$E$3:$L$1002,8,FALSE)</f>
        <v>2</v>
      </c>
      <c r="I22" s="336"/>
      <c r="J22" s="194">
        <f>VLOOKUP(J$12&amp;VLOOKUP($A22,ACTIVITIES!$B$2:$C$110,2,FALSE),Context!$E$3:$L$1002,8,FALSE)</f>
        <v>2</v>
      </c>
      <c r="K22" s="336"/>
      <c r="L22" s="194">
        <f>VLOOKUP(L$12&amp;VLOOKUP($A22,ACTIVITIES!$B$2:$C$110,2,FALSE),Context!$E$3:$L$1002,8,FALSE)</f>
        <v>2</v>
      </c>
      <c r="M22" s="336"/>
      <c r="N22" s="194" t="str">
        <f>VLOOKUP(N$12&amp;VLOOKUP($A22,ACTIVITIES!$B$2:$C$110,2,FALSE),Context!$E$3:$L$1002,8,FALSE)</f>
        <v/>
      </c>
      <c r="O22" s="336"/>
      <c r="P22" s="194" t="str">
        <f>VLOOKUP(P$12&amp;VLOOKUP($A22,ACTIVITIES!$B$2:$C$110,2,FALSE),Context!$E$3:$L$1002,8,FALSE)</f>
        <v/>
      </c>
      <c r="Q22" s="336"/>
      <c r="R22" s="194" t="str">
        <f>VLOOKUP(R$12&amp;VLOOKUP($A22,ACTIVITIES!$B$2:$C$110,2,FALSE),Context!$E$3:$L$1002,8,FALSE)</f>
        <v/>
      </c>
      <c r="S22" s="336"/>
      <c r="T22" s="194" t="str">
        <f>VLOOKUP(T$12&amp;VLOOKUP($A22,ACTIVITIES!$B$2:$C$110,2,FALSE),Context!$E$3:$L$1002,8,FALSE)</f>
        <v/>
      </c>
      <c r="U22" s="336"/>
      <c r="V22" s="194" t="str">
        <f>VLOOKUP(V$12&amp;VLOOKUP($A22,ACTIVITIES!$B$2:$C$110,2,FALSE),Context!$E$3:$L$1002,8,FALSE)</f>
        <v/>
      </c>
      <c r="W22" s="341"/>
      <c r="X22" s="195"/>
      <c r="Y22" s="191" t="str">
        <f>IF(AND(NOT(IFERROR(AVERAGE(A21),-9)=-9),IFERROR(VALUE(RIGHT(B21,1)),-9)=-9),"",IF(AND(B21="",IFERROR(VALUE(RIGHT(A21,1)),-99)=-99),"","X"))</f>
        <v/>
      </c>
    </row>
    <row r="23" spans="1:25" ht="15.75" customHeight="1">
      <c r="A23" s="196">
        <f t="shared" si="0"/>
        <v>3</v>
      </c>
      <c r="B23" s="342"/>
      <c r="C23" s="193" t="s">
        <v>107</v>
      </c>
      <c r="D23" s="194">
        <f>VLOOKUP(D$12&amp;VLOOKUP($A23,ACTIVITIES!$B$2:$C$110,2,FALSE),Duration!$E$3:$L$1002,8,FALSE)</f>
        <v>3</v>
      </c>
      <c r="E23" s="337"/>
      <c r="F23" s="194">
        <f>VLOOKUP(F$12&amp;VLOOKUP($A23,ACTIVITIES!$B$2:$C$110,2,FALSE),Duration!$E$3:$L$1002,8,FALSE)</f>
        <v>2</v>
      </c>
      <c r="G23" s="337"/>
      <c r="H23" s="194">
        <f>VLOOKUP(H$12&amp;VLOOKUP($A23,ACTIVITIES!$B$2:$C$110,2,FALSE),Duration!$E$3:$L$1002,8,FALSE)</f>
        <v>1</v>
      </c>
      <c r="I23" s="337"/>
      <c r="J23" s="194">
        <f>VLOOKUP(J$12&amp;VLOOKUP($A23,ACTIVITIES!$B$2:$C$110,2,FALSE),Duration!$E$3:$L$1002,8,FALSE)</f>
        <v>1</v>
      </c>
      <c r="K23" s="337"/>
      <c r="L23" s="194">
        <f>VLOOKUP(L$12&amp;VLOOKUP($A23,ACTIVITIES!$B$2:$C$110,2,FALSE),Duration!$E$3:$L$1002,8,FALSE)</f>
        <v>2</v>
      </c>
      <c r="M23" s="337"/>
      <c r="N23" s="194" t="str">
        <f>VLOOKUP(N$12&amp;VLOOKUP($A23,ACTIVITIES!$B$2:$C$110,2,FALSE),Duration!$E$3:$L$1002,8,FALSE)</f>
        <v/>
      </c>
      <c r="O23" s="337"/>
      <c r="P23" s="194" t="str">
        <f>VLOOKUP(P$12&amp;VLOOKUP($A23,ACTIVITIES!$B$2:$C$110,2,FALSE),Duration!$E$3:$L$1002,8,FALSE)</f>
        <v/>
      </c>
      <c r="Q23" s="337"/>
      <c r="R23" s="194" t="str">
        <f>VLOOKUP(R$12&amp;VLOOKUP($A23,ACTIVITIES!$B$2:$C$110,2,FALSE),Duration!$E$3:$L$1002,8,FALSE)</f>
        <v/>
      </c>
      <c r="S23" s="337"/>
      <c r="T23" s="194" t="str">
        <f>VLOOKUP(T$12&amp;VLOOKUP($A23,ACTIVITIES!$B$2:$C$110,2,FALSE),Duration!$E$3:$L$1002,8,FALSE)</f>
        <v/>
      </c>
      <c r="U23" s="337"/>
      <c r="V23" s="194" t="str">
        <f>VLOOKUP(V$12&amp;VLOOKUP($A23,ACTIVITIES!$B$2:$C$110,2,FALSE),Duration!$E$3:$L$1002,8,FALSE)</f>
        <v/>
      </c>
      <c r="W23" s="342"/>
      <c r="X23" s="195"/>
      <c r="Y23" s="191" t="str">
        <f>IF(AND(NOT(IFERROR(AVERAGE(A21),-9)=-9),IFERROR(VALUE(RIGHT(B21,1)),-9)=-9),"",IF(AND(B21="",IFERROR(VALUE(RIGHT(A21,1)),-99)=-99),"","X"))</f>
        <v/>
      </c>
    </row>
    <row r="24" spans="1:25" ht="15.75" customHeight="1">
      <c r="A24" s="187">
        <f t="shared" si="0"/>
        <v>4</v>
      </c>
      <c r="B24" s="340" t="str">
        <f>VLOOKUP(A24,'COASTAL UPLANDS'!$A$15:$B$124,2,FALSE)</f>
        <v>Install onshore cable ROW construction</v>
      </c>
      <c r="C24" s="188" t="s">
        <v>105</v>
      </c>
      <c r="D24" s="189">
        <f>VLOOKUP(D$12&amp;VLOOKUP($A24,ACTIVITIES!$B$2:$C$110,2,FALSE),Intensity!$E$3:$L$1002,8,FALSE)</f>
        <v>2</v>
      </c>
      <c r="E24" s="332" t="str">
        <f>IF(MIN(D24:D26)=MAX(D24:D26), VLOOKUP(MIN(D24:D26),RANKINGS!$A$2:$B$6,2,FALSE),VLOOKUP(MIN(D24:D26),RANKINGS!$A$2:$B$6,2,FALSE)&amp;"-"&amp;VLOOKUP(MAX(D24:D26),RANKINGS!$A$2:$B$6,2,FALSE))</f>
        <v>Moderate</v>
      </c>
      <c r="F24" s="189">
        <f>VLOOKUP(F$12&amp;VLOOKUP($A24,ACTIVITIES!$B$2:$C$110,2,FALSE),Intensity!$E$3:$L$1002,8,FALSE)</f>
        <v>2</v>
      </c>
      <c r="G24" s="332" t="str">
        <f>IF(MIN(F24:F26)=MAX(F24:F26), VLOOKUP(MIN(F24:F26),RANKINGS!$A$2:$B$6,2,FALSE),VLOOKUP(MIN(F24:F26),RANKINGS!$A$2:$B$6,2,FALSE)&amp;"-"&amp;VLOOKUP(MAX(F24:F26),RANKINGS!$A$2:$B$6,2,FALSE))</f>
        <v>Moderate</v>
      </c>
      <c r="H24" s="189">
        <f>VLOOKUP(H$12&amp;VLOOKUP($A24,ACTIVITIES!$B$2:$C$110,2,FALSE),Intensity!$E$3:$L$1002,8,FALSE)</f>
        <v>2</v>
      </c>
      <c r="I24" s="332" t="str">
        <f>IF(MIN(H24:H26)=MAX(H24:H26), VLOOKUP(MIN(H24:H26),RANKINGS!$A$2:$B$6,2,FALSE),VLOOKUP(MIN(H24:H26),RANKINGS!$A$2:$B$6,2,FALSE)&amp;"-"&amp;VLOOKUP(MAX(H24:H26),RANKINGS!$A$2:$B$6,2,FALSE))</f>
        <v>Minor-Moderate</v>
      </c>
      <c r="J24" s="189">
        <f>VLOOKUP(J$12&amp;VLOOKUP($A24,ACTIVITIES!$B$2:$C$110,2,FALSE),Intensity!$E$3:$L$1002,8,FALSE)</f>
        <v>2</v>
      </c>
      <c r="K24" s="332" t="str">
        <f>IF(MIN(J24:J26)=MAX(J24:J26), VLOOKUP(MIN(J24:J26),RANKINGS!$A$2:$B$6,2,FALSE),VLOOKUP(MIN(J24:J26),RANKINGS!$A$2:$B$6,2,FALSE)&amp;"-"&amp;VLOOKUP(MAX(J24:J26),RANKINGS!$A$2:$B$6,2,FALSE))</f>
        <v>Minor-Moderate</v>
      </c>
      <c r="L24" s="189">
        <f>VLOOKUP(L$12&amp;VLOOKUP($A24,ACTIVITIES!$B$2:$C$110,2,FALSE),Intensity!$E$3:$L$1002,8,FALSE)</f>
        <v>2</v>
      </c>
      <c r="M24" s="332" t="str">
        <f>IF(MIN(L24:L26)=MAX(L24:L26), VLOOKUP(MIN(L24:L26),RANKINGS!$A$2:$B$6,2,FALSE),VLOOKUP(MIN(L24:L26),RANKINGS!$A$2:$B$6,2,FALSE)&amp;"-"&amp;VLOOKUP(MAX(L24:L26),RANKINGS!$A$2:$B$6,2,FALSE))</f>
        <v>Moderate</v>
      </c>
      <c r="N24" s="189" t="str">
        <f>VLOOKUP(N$12&amp;VLOOKUP($A24,ACTIVITIES!$B$2:$C$110,2,FALSE),Intensity!$E$3:$L$1002,8,FALSE)</f>
        <v/>
      </c>
      <c r="O24" s="332" t="str">
        <f>IF(MIN(N24:N26)=MAX(N24:N26), VLOOKUP(MIN(N24:N26),RANKINGS!$A$2:$B$6,2,FALSE),VLOOKUP(MIN(N24:N26),RANKINGS!$A$2:$B$6,2,FALSE)&amp;"-"&amp;VLOOKUP(MAX(N24:N26),RANKINGS!$A$2:$B$6,2,FALSE))</f>
        <v>Negligible</v>
      </c>
      <c r="P24" s="189" t="str">
        <f>VLOOKUP(P$12&amp;VLOOKUP($A24,ACTIVITIES!$B$2:$C$110,2,FALSE),Intensity!$E$3:$L$1002,8,FALSE)</f>
        <v/>
      </c>
      <c r="Q24" s="332" t="str">
        <f>IF(MIN(P24:P26)=MAX(P24:P26), VLOOKUP(MIN(P24:P26),RANKINGS!$A$2:$B$6,2,FALSE),VLOOKUP(MIN(P24:P26),RANKINGS!$A$2:$B$6,2,FALSE)&amp;"-"&amp;VLOOKUP(MAX(P24:P26),RANKINGS!$A$2:$B$6,2,FALSE))</f>
        <v>Negligible</v>
      </c>
      <c r="R24" s="189" t="str">
        <f>VLOOKUP(R$12&amp;VLOOKUP($A24,ACTIVITIES!$B$2:$C$110,2,FALSE),Intensity!$E$3:$L$1002,8,FALSE)</f>
        <v/>
      </c>
      <c r="S24" s="332" t="str">
        <f>IF(MIN(R24:R26)=MAX(R24:R26), VLOOKUP(MIN(R24:R26),RANKINGS!$A$2:$B$6,2,FALSE),VLOOKUP(MIN(R24:R26),RANKINGS!$A$2:$B$6,2,FALSE)&amp;"-"&amp;VLOOKUP(MAX(R24:R26),RANKINGS!$A$2:$B$6,2,FALSE))</f>
        <v>Negligible</v>
      </c>
      <c r="T24" s="189" t="str">
        <f>VLOOKUP(T$12&amp;VLOOKUP($A24,ACTIVITIES!$B$2:$C$110,2,FALSE),Intensity!$E$3:$L$1002,8,FALSE)</f>
        <v/>
      </c>
      <c r="U24" s="332" t="str">
        <f>IF(MIN(T24:T26)=MAX(T24:T26), VLOOKUP(MIN(T24:T26),RANKINGS!$A$2:$B$6,2,FALSE),VLOOKUP(MIN(T24:T26),RANKINGS!$A$2:$B$6,2,FALSE)&amp;"-"&amp;VLOOKUP(MAX(T24:T26),RANKINGS!$A$2:$B$6,2,FALSE))</f>
        <v>Negligible</v>
      </c>
      <c r="V24" s="189" t="str">
        <f>VLOOKUP(V$12&amp;VLOOKUP($A24,ACTIVITIES!$B$2:$C$110,2,FALSE),Intensity!$E$3:$L$1002,8,FALSE)</f>
        <v/>
      </c>
      <c r="W24" s="343" t="str">
        <f>IF(MIN(V24:V26)=MAX(V24:V26), VLOOKUP(MIN(V24:V26),RANKINGS!$A$2:$B$6,2,FALSE),VLOOKUP(MIN(V24:V26),RANKINGS!$A$2:$B$6,2,FALSE)&amp;"-"&amp;VLOOKUP(MAX(V24:V26),RANKINGS!$A$2:$B$6,2,FALSE))</f>
        <v>Negligible</v>
      </c>
      <c r="X24" s="190"/>
      <c r="Y24" s="191" t="str">
        <f>IF(AND(NOT(IFERROR(AVERAGE(A24),-9)=-9),IFERROR(VALUE(RIGHT(B24,1)),-9)=-9),"",IF(AND(B24="",IFERROR(VALUE(RIGHT(A24,1)),-99)=-99),"","X"))</f>
        <v/>
      </c>
    </row>
    <row r="25" spans="1:25" ht="15.75" customHeight="1">
      <c r="A25" s="192">
        <f t="shared" si="0"/>
        <v>4</v>
      </c>
      <c r="B25" s="341"/>
      <c r="C25" s="193" t="s">
        <v>106</v>
      </c>
      <c r="D25" s="194">
        <f>VLOOKUP(D$12&amp;VLOOKUP($A25,ACTIVITIES!$B$2:$C$110,2,FALSE),Context!$E$3:$L$1002,8,FALSE)</f>
        <v>2</v>
      </c>
      <c r="E25" s="336"/>
      <c r="F25" s="194">
        <f>VLOOKUP(F$12&amp;VLOOKUP($A25,ACTIVITIES!$B$2:$C$110,2,FALSE),Context!$E$3:$L$1002,8,FALSE)</f>
        <v>2</v>
      </c>
      <c r="G25" s="336"/>
      <c r="H25" s="194">
        <f>VLOOKUP(H$12&amp;VLOOKUP($A25,ACTIVITIES!$B$2:$C$110,2,FALSE),Context!$E$3:$L$1002,8,FALSE)</f>
        <v>2</v>
      </c>
      <c r="I25" s="336"/>
      <c r="J25" s="194">
        <f>VLOOKUP(J$12&amp;VLOOKUP($A25,ACTIVITIES!$B$2:$C$110,2,FALSE),Context!$E$3:$L$1002,8,FALSE)</f>
        <v>2</v>
      </c>
      <c r="K25" s="336"/>
      <c r="L25" s="194">
        <f>VLOOKUP(L$12&amp;VLOOKUP($A25,ACTIVITIES!$B$2:$C$110,2,FALSE),Context!$E$3:$L$1002,8,FALSE)</f>
        <v>2</v>
      </c>
      <c r="M25" s="336"/>
      <c r="N25" s="194" t="str">
        <f>VLOOKUP(N$12&amp;VLOOKUP($A25,ACTIVITIES!$B$2:$C$110,2,FALSE),Context!$E$3:$L$1002,8,FALSE)</f>
        <v/>
      </c>
      <c r="O25" s="336"/>
      <c r="P25" s="194" t="str">
        <f>VLOOKUP(P$12&amp;VLOOKUP($A25,ACTIVITIES!$B$2:$C$110,2,FALSE),Context!$E$3:$L$1002,8,FALSE)</f>
        <v/>
      </c>
      <c r="Q25" s="336"/>
      <c r="R25" s="194" t="str">
        <f>VLOOKUP(R$12&amp;VLOOKUP($A25,ACTIVITIES!$B$2:$C$110,2,FALSE),Context!$E$3:$L$1002,8,FALSE)</f>
        <v/>
      </c>
      <c r="S25" s="336"/>
      <c r="T25" s="194" t="str">
        <f>VLOOKUP(T$12&amp;VLOOKUP($A25,ACTIVITIES!$B$2:$C$110,2,FALSE),Context!$E$3:$L$1002,8,FALSE)</f>
        <v/>
      </c>
      <c r="U25" s="336"/>
      <c r="V25" s="194" t="str">
        <f>VLOOKUP(V$12&amp;VLOOKUP($A25,ACTIVITIES!$B$2:$C$110,2,FALSE),Context!$E$3:$L$1002,8,FALSE)</f>
        <v/>
      </c>
      <c r="W25" s="341"/>
      <c r="X25" s="195"/>
      <c r="Y25" s="191" t="str">
        <f>IF(AND(NOT(IFERROR(AVERAGE(A24),-9)=-9),IFERROR(VALUE(RIGHT(B24,1)),-9)=-9),"",IF(AND(B24="",IFERROR(VALUE(RIGHT(A24,1)),-99)=-99),"","X"))</f>
        <v/>
      </c>
    </row>
    <row r="26" spans="1:25" ht="15.75" customHeight="1">
      <c r="A26" s="196">
        <f t="shared" si="0"/>
        <v>4</v>
      </c>
      <c r="B26" s="342"/>
      <c r="C26" s="193" t="s">
        <v>107</v>
      </c>
      <c r="D26" s="194">
        <f>VLOOKUP(D$12&amp;VLOOKUP($A26,ACTIVITIES!$B$2:$C$110,2,FALSE),Duration!$E$3:$L$1002,8,FALSE)</f>
        <v>2</v>
      </c>
      <c r="E26" s="337"/>
      <c r="F26" s="194">
        <f>VLOOKUP(F$12&amp;VLOOKUP($A26,ACTIVITIES!$B$2:$C$110,2,FALSE),Duration!$E$3:$L$1002,8,FALSE)</f>
        <v>2</v>
      </c>
      <c r="G26" s="337"/>
      <c r="H26" s="194">
        <f>VLOOKUP(H$12&amp;VLOOKUP($A26,ACTIVITIES!$B$2:$C$110,2,FALSE),Duration!$E$3:$L$1002,8,FALSE)</f>
        <v>1</v>
      </c>
      <c r="I26" s="337"/>
      <c r="J26" s="194">
        <f>VLOOKUP(J$12&amp;VLOOKUP($A26,ACTIVITIES!$B$2:$C$110,2,FALSE),Duration!$E$3:$L$1002,8,FALSE)</f>
        <v>1</v>
      </c>
      <c r="K26" s="337"/>
      <c r="L26" s="194">
        <f>VLOOKUP(L$12&amp;VLOOKUP($A26,ACTIVITIES!$B$2:$C$110,2,FALSE),Duration!$E$3:$L$1002,8,FALSE)</f>
        <v>2</v>
      </c>
      <c r="M26" s="337"/>
      <c r="N26" s="194" t="str">
        <f>VLOOKUP(N$12&amp;VLOOKUP($A26,ACTIVITIES!$B$2:$C$110,2,FALSE),Duration!$E$3:$L$1002,8,FALSE)</f>
        <v/>
      </c>
      <c r="O26" s="337"/>
      <c r="P26" s="194" t="str">
        <f>VLOOKUP(P$12&amp;VLOOKUP($A26,ACTIVITIES!$B$2:$C$110,2,FALSE),Duration!$E$3:$L$1002,8,FALSE)</f>
        <v/>
      </c>
      <c r="Q26" s="337"/>
      <c r="R26" s="194" t="str">
        <f>VLOOKUP(R$12&amp;VLOOKUP($A26,ACTIVITIES!$B$2:$C$110,2,FALSE),Duration!$E$3:$L$1002,8,FALSE)</f>
        <v/>
      </c>
      <c r="S26" s="337"/>
      <c r="T26" s="194" t="str">
        <f>VLOOKUP(T$12&amp;VLOOKUP($A26,ACTIVITIES!$B$2:$C$110,2,FALSE),Duration!$E$3:$L$1002,8,FALSE)</f>
        <v/>
      </c>
      <c r="U26" s="337"/>
      <c r="V26" s="194" t="str">
        <f>VLOOKUP(V$12&amp;VLOOKUP($A26,ACTIVITIES!$B$2:$C$110,2,FALSE),Duration!$E$3:$L$1002,8,FALSE)</f>
        <v/>
      </c>
      <c r="W26" s="342"/>
      <c r="X26" s="195"/>
      <c r="Y26" s="191" t="str">
        <f>IF(AND(NOT(IFERROR(AVERAGE(A24),-9)=-9),IFERROR(VALUE(RIGHT(B24,1)),-9)=-9),"",IF(AND(B24="",IFERROR(VALUE(RIGHT(A24,1)),-99)=-99),"","X"))</f>
        <v/>
      </c>
    </row>
    <row r="27" spans="1:25" ht="15.75" customHeight="1">
      <c r="A27" s="187">
        <f t="shared" si="0"/>
        <v>5</v>
      </c>
      <c r="B27" s="340" t="str">
        <f>VLOOKUP(A27,'COASTAL UPLANDS'!$A$15:$B$124,2,FALSE)</f>
        <v>Install onshore vehicle use and travel</v>
      </c>
      <c r="C27" s="188" t="s">
        <v>105</v>
      </c>
      <c r="D27" s="189">
        <f>VLOOKUP(D$12&amp;VLOOKUP($A27,ACTIVITIES!$B$2:$C$110,2,FALSE),Intensity!$E$3:$L$1002,8,FALSE)</f>
        <v>2</v>
      </c>
      <c r="E27" s="332" t="str">
        <f>IF(MIN(D27:D29)=MAX(D27:D29), VLOOKUP(MIN(D27:D29),RANKINGS!$A$2:$B$6,2,FALSE),VLOOKUP(MIN(D27:D29),RANKINGS!$A$2:$B$6,2,FALSE)&amp;"-"&amp;VLOOKUP(MAX(D27:D29),RANKINGS!$A$2:$B$6,2,FALSE))</f>
        <v>Minor-Moderate</v>
      </c>
      <c r="F27" s="189">
        <f>VLOOKUP(F$12&amp;VLOOKUP($A27,ACTIVITIES!$B$2:$C$110,2,FALSE),Intensity!$E$3:$L$1002,8,FALSE)</f>
        <v>2</v>
      </c>
      <c r="G27" s="332" t="str">
        <f>IF(MIN(F27:F29)=MAX(F27:F29), VLOOKUP(MIN(F27:F29),RANKINGS!$A$2:$B$6,2,FALSE),VLOOKUP(MIN(F27:F29),RANKINGS!$A$2:$B$6,2,FALSE)&amp;"-"&amp;VLOOKUP(MAX(F27:F29),RANKINGS!$A$2:$B$6,2,FALSE))</f>
        <v>Minor-Moderate</v>
      </c>
      <c r="H27" s="189">
        <f>VLOOKUP(H$12&amp;VLOOKUP($A27,ACTIVITIES!$B$2:$C$110,2,FALSE),Intensity!$E$3:$L$1002,8,FALSE)</f>
        <v>2</v>
      </c>
      <c r="I27" s="332" t="str">
        <f>IF(MIN(H27:H29)=MAX(H27:H29), VLOOKUP(MIN(H27:H29),RANKINGS!$A$2:$B$6,2,FALSE),VLOOKUP(MIN(H27:H29),RANKINGS!$A$2:$B$6,2,FALSE)&amp;"-"&amp;VLOOKUP(MAX(H27:H29),RANKINGS!$A$2:$B$6,2,FALSE))</f>
        <v>Minor-Moderate</v>
      </c>
      <c r="J27" s="189">
        <f>VLOOKUP(J$12&amp;VLOOKUP($A27,ACTIVITIES!$B$2:$C$110,2,FALSE),Intensity!$E$3:$L$1002,8,FALSE)</f>
        <v>2</v>
      </c>
      <c r="K27" s="332" t="str">
        <f>IF(MIN(J27:J29)=MAX(J27:J29), VLOOKUP(MIN(J27:J29),RANKINGS!$A$2:$B$6,2,FALSE),VLOOKUP(MIN(J27:J29),RANKINGS!$A$2:$B$6,2,FALSE)&amp;"-"&amp;VLOOKUP(MAX(J27:J29),RANKINGS!$A$2:$B$6,2,FALSE))</f>
        <v>Minor-Moderate</v>
      </c>
      <c r="L27" s="189">
        <f>VLOOKUP(L$12&amp;VLOOKUP($A27,ACTIVITIES!$B$2:$C$110,2,FALSE),Intensity!$E$3:$L$1002,8,FALSE)</f>
        <v>2</v>
      </c>
      <c r="M27" s="332" t="str">
        <f>IF(MIN(L27:L29)=MAX(L27:L29), VLOOKUP(MIN(L27:L29),RANKINGS!$A$2:$B$6,2,FALSE),VLOOKUP(MIN(L27:L29),RANKINGS!$A$2:$B$6,2,FALSE)&amp;"-"&amp;VLOOKUP(MAX(L27:L29),RANKINGS!$A$2:$B$6,2,FALSE))</f>
        <v>Moderate</v>
      </c>
      <c r="N27" s="189" t="str">
        <f>VLOOKUP(N$12&amp;VLOOKUP($A27,ACTIVITIES!$B$2:$C$110,2,FALSE),Intensity!$E$3:$L$1002,8,FALSE)</f>
        <v/>
      </c>
      <c r="O27" s="332" t="str">
        <f>IF(MIN(N27:N29)=MAX(N27:N29), VLOOKUP(MIN(N27:N29),RANKINGS!$A$2:$B$6,2,FALSE),VLOOKUP(MIN(N27:N29),RANKINGS!$A$2:$B$6,2,FALSE)&amp;"-"&amp;VLOOKUP(MAX(N27:N29),RANKINGS!$A$2:$B$6,2,FALSE))</f>
        <v>Negligible</v>
      </c>
      <c r="P27" s="189" t="str">
        <f>VLOOKUP(P$12&amp;VLOOKUP($A27,ACTIVITIES!$B$2:$C$110,2,FALSE),Intensity!$E$3:$L$1002,8,FALSE)</f>
        <v/>
      </c>
      <c r="Q27" s="332" t="str">
        <f>IF(MIN(P27:P29)=MAX(P27:P29), VLOOKUP(MIN(P27:P29),RANKINGS!$A$2:$B$6,2,FALSE),VLOOKUP(MIN(P27:P29),RANKINGS!$A$2:$B$6,2,FALSE)&amp;"-"&amp;VLOOKUP(MAX(P27:P29),RANKINGS!$A$2:$B$6,2,FALSE))</f>
        <v>Negligible</v>
      </c>
      <c r="R27" s="189" t="str">
        <f>VLOOKUP(R$12&amp;VLOOKUP($A27,ACTIVITIES!$B$2:$C$110,2,FALSE),Intensity!$E$3:$L$1002,8,FALSE)</f>
        <v/>
      </c>
      <c r="S27" s="332" t="str">
        <f>IF(MIN(R27:R29)=MAX(R27:R29), VLOOKUP(MIN(R27:R29),RANKINGS!$A$2:$B$6,2,FALSE),VLOOKUP(MIN(R27:R29),RANKINGS!$A$2:$B$6,2,FALSE)&amp;"-"&amp;VLOOKUP(MAX(R27:R29),RANKINGS!$A$2:$B$6,2,FALSE))</f>
        <v>Negligible</v>
      </c>
      <c r="T27" s="189" t="str">
        <f>VLOOKUP(T$12&amp;VLOOKUP($A27,ACTIVITIES!$B$2:$C$110,2,FALSE),Intensity!$E$3:$L$1002,8,FALSE)</f>
        <v/>
      </c>
      <c r="U27" s="332" t="str">
        <f>IF(MIN(T27:T29)=MAX(T27:T29), VLOOKUP(MIN(T27:T29),RANKINGS!$A$2:$B$6,2,FALSE),VLOOKUP(MIN(T27:T29),RANKINGS!$A$2:$B$6,2,FALSE)&amp;"-"&amp;VLOOKUP(MAX(T27:T29),RANKINGS!$A$2:$B$6,2,FALSE))</f>
        <v>Negligible</v>
      </c>
      <c r="V27" s="189" t="str">
        <f>VLOOKUP(V$12&amp;VLOOKUP($A27,ACTIVITIES!$B$2:$C$110,2,FALSE),Intensity!$E$3:$L$1002,8,FALSE)</f>
        <v/>
      </c>
      <c r="W27" s="343" t="str">
        <f>IF(MIN(V27:V29)=MAX(V27:V29), VLOOKUP(MIN(V27:V29),RANKINGS!$A$2:$B$6,2,FALSE),VLOOKUP(MIN(V27:V29),RANKINGS!$A$2:$B$6,2,FALSE)&amp;"-"&amp;VLOOKUP(MAX(V27:V29),RANKINGS!$A$2:$B$6,2,FALSE))</f>
        <v>Negligible</v>
      </c>
      <c r="X27" s="190"/>
      <c r="Y27" s="191" t="str">
        <f>IF(AND(NOT(IFERROR(AVERAGE(A27),-9)=-9),IFERROR(VALUE(RIGHT(B27,1)),-9)=-9),"",IF(AND(B27="",IFERROR(VALUE(RIGHT(A27,1)),-99)=-99),"","X"))</f>
        <v/>
      </c>
    </row>
    <row r="28" spans="1:25" ht="15.75" customHeight="1">
      <c r="A28" s="192">
        <f t="shared" si="0"/>
        <v>5</v>
      </c>
      <c r="B28" s="341"/>
      <c r="C28" s="193" t="s">
        <v>106</v>
      </c>
      <c r="D28" s="194">
        <f>VLOOKUP(D$12&amp;VLOOKUP($A28,ACTIVITIES!$B$2:$C$110,2,FALSE),Context!$E$3:$L$1002,8,FALSE)</f>
        <v>2</v>
      </c>
      <c r="E28" s="336"/>
      <c r="F28" s="194">
        <f>VLOOKUP(F$12&amp;VLOOKUP($A28,ACTIVITIES!$B$2:$C$110,2,FALSE),Context!$E$3:$L$1002,8,FALSE)</f>
        <v>2</v>
      </c>
      <c r="G28" s="336"/>
      <c r="H28" s="194">
        <f>VLOOKUP(H$12&amp;VLOOKUP($A28,ACTIVITIES!$B$2:$C$110,2,FALSE),Context!$E$3:$L$1002,8,FALSE)</f>
        <v>2</v>
      </c>
      <c r="I28" s="336"/>
      <c r="J28" s="194">
        <f>VLOOKUP(J$12&amp;VLOOKUP($A28,ACTIVITIES!$B$2:$C$110,2,FALSE),Context!$E$3:$L$1002,8,FALSE)</f>
        <v>2</v>
      </c>
      <c r="K28" s="336"/>
      <c r="L28" s="194">
        <f>VLOOKUP(L$12&amp;VLOOKUP($A28,ACTIVITIES!$B$2:$C$110,2,FALSE),Context!$E$3:$L$1002,8,FALSE)</f>
        <v>2</v>
      </c>
      <c r="M28" s="336"/>
      <c r="N28" s="194" t="str">
        <f>VLOOKUP(N$12&amp;VLOOKUP($A28,ACTIVITIES!$B$2:$C$110,2,FALSE),Context!$E$3:$L$1002,8,FALSE)</f>
        <v/>
      </c>
      <c r="O28" s="336"/>
      <c r="P28" s="194" t="str">
        <f>VLOOKUP(P$12&amp;VLOOKUP($A28,ACTIVITIES!$B$2:$C$110,2,FALSE),Context!$E$3:$L$1002,8,FALSE)</f>
        <v/>
      </c>
      <c r="Q28" s="336"/>
      <c r="R28" s="194" t="str">
        <f>VLOOKUP(R$12&amp;VLOOKUP($A28,ACTIVITIES!$B$2:$C$110,2,FALSE),Context!$E$3:$L$1002,8,FALSE)</f>
        <v/>
      </c>
      <c r="S28" s="336"/>
      <c r="T28" s="194" t="str">
        <f>VLOOKUP(T$12&amp;VLOOKUP($A28,ACTIVITIES!$B$2:$C$110,2,FALSE),Context!$E$3:$L$1002,8,FALSE)</f>
        <v/>
      </c>
      <c r="U28" s="336"/>
      <c r="V28" s="194" t="str">
        <f>VLOOKUP(V$12&amp;VLOOKUP($A28,ACTIVITIES!$B$2:$C$110,2,FALSE),Context!$E$3:$L$1002,8,FALSE)</f>
        <v/>
      </c>
      <c r="W28" s="341"/>
      <c r="X28" s="195"/>
      <c r="Y28" s="191" t="str">
        <f>IF(AND(NOT(IFERROR(AVERAGE(A27),-9)=-9),IFERROR(VALUE(RIGHT(B27,1)),-9)=-9),"",IF(AND(B27="",IFERROR(VALUE(RIGHT(A27,1)),-99)=-99),"","X"))</f>
        <v/>
      </c>
    </row>
    <row r="29" spans="1:25" ht="14.4" customHeight="1">
      <c r="A29" s="196">
        <f t="shared" si="0"/>
        <v>5</v>
      </c>
      <c r="B29" s="342"/>
      <c r="C29" s="193" t="s">
        <v>107</v>
      </c>
      <c r="D29" s="194">
        <f>VLOOKUP(D$12&amp;VLOOKUP($A29,ACTIVITIES!$B$2:$C$110,2,FALSE),Duration!$E$3:$L$1002,8,FALSE)</f>
        <v>1</v>
      </c>
      <c r="E29" s="337"/>
      <c r="F29" s="194">
        <f>VLOOKUP(F$12&amp;VLOOKUP($A29,ACTIVITIES!$B$2:$C$110,2,FALSE),Duration!$E$3:$L$1002,8,FALSE)</f>
        <v>1</v>
      </c>
      <c r="G29" s="337"/>
      <c r="H29" s="194">
        <f>VLOOKUP(H$12&amp;VLOOKUP($A29,ACTIVITIES!$B$2:$C$110,2,FALSE),Duration!$E$3:$L$1002,8,FALSE)</f>
        <v>1</v>
      </c>
      <c r="I29" s="337"/>
      <c r="J29" s="194">
        <f>VLOOKUP(J$12&amp;VLOOKUP($A29,ACTIVITIES!$B$2:$C$110,2,FALSE),Duration!$E$3:$L$1002,8,FALSE)</f>
        <v>1</v>
      </c>
      <c r="K29" s="337"/>
      <c r="L29" s="194">
        <f>VLOOKUP(L$12&amp;VLOOKUP($A29,ACTIVITIES!$B$2:$C$110,2,FALSE),Duration!$E$3:$L$1002,8,FALSE)</f>
        <v>2</v>
      </c>
      <c r="M29" s="337"/>
      <c r="N29" s="194" t="str">
        <f>VLOOKUP(N$12&amp;VLOOKUP($A29,ACTIVITIES!$B$2:$C$110,2,FALSE),Duration!$E$3:$L$1002,8,FALSE)</f>
        <v/>
      </c>
      <c r="O29" s="337"/>
      <c r="P29" s="194" t="str">
        <f>VLOOKUP(P$12&amp;VLOOKUP($A29,ACTIVITIES!$B$2:$C$110,2,FALSE),Duration!$E$3:$L$1002,8,FALSE)</f>
        <v/>
      </c>
      <c r="Q29" s="337"/>
      <c r="R29" s="194" t="str">
        <f>VLOOKUP(R$12&amp;VLOOKUP($A29,ACTIVITIES!$B$2:$C$110,2,FALSE),Duration!$E$3:$L$1002,8,FALSE)</f>
        <v/>
      </c>
      <c r="S29" s="337"/>
      <c r="T29" s="194" t="str">
        <f>VLOOKUP(T$12&amp;VLOOKUP($A29,ACTIVITIES!$B$2:$C$110,2,FALSE),Duration!$E$3:$L$1002,8,FALSE)</f>
        <v/>
      </c>
      <c r="U29" s="337"/>
      <c r="V29" s="194" t="str">
        <f>VLOOKUP(V$12&amp;VLOOKUP($A29,ACTIVITIES!$B$2:$C$110,2,FALSE),Duration!$E$3:$L$1002,8,FALSE)</f>
        <v/>
      </c>
      <c r="W29" s="342"/>
      <c r="X29" s="195"/>
      <c r="Y29" s="191" t="str">
        <f>IF(AND(NOT(IFERROR(AVERAGE(A27),-9)=-9),IFERROR(VALUE(RIGHT(B27,1)),-9)=-9),"",IF(AND(B27="",IFERROR(VALUE(RIGHT(A27,1)),-99)=-99),"","X"))</f>
        <v/>
      </c>
    </row>
    <row r="30" spans="1:25" s="6" customFormat="1" ht="14.4" hidden="1" customHeight="1">
      <c r="A30" s="187">
        <f t="shared" si="0"/>
        <v>6</v>
      </c>
      <c r="B30" s="340" t="str">
        <f>VLOOKUP(A30,'COASTAL UPLANDS'!$A$15:$B$124,2,FALSE)</f>
        <v>ONSHORE CONSTRUCTION 6</v>
      </c>
      <c r="C30" s="188" t="s">
        <v>105</v>
      </c>
      <c r="D30" s="189" t="str">
        <f>VLOOKUP(D$12&amp;VLOOKUP($A30,ACTIVITIES!$B$2:$C$110,2,FALSE),Intensity!$E$3:$L$1002,8,FALSE)</f>
        <v/>
      </c>
      <c r="E30" s="332" t="str">
        <f>IF(MIN(D30:D32)=MAX(D30:D32), VLOOKUP(MIN(D30:D32),RANKINGS!$A$2:$B$6,2,FALSE),VLOOKUP(MIN(D30:D32),RANKINGS!$A$2:$B$6,2,FALSE)&amp;"-"&amp;VLOOKUP(MAX(D30:D32),RANKINGS!$A$2:$B$6,2,FALSE))</f>
        <v>Negligible</v>
      </c>
      <c r="F30" s="189" t="str">
        <f>VLOOKUP(F$12&amp;VLOOKUP($A30,ACTIVITIES!$B$2:$C$110,2,FALSE),Intensity!$E$3:$L$1002,8,FALSE)</f>
        <v/>
      </c>
      <c r="G30" s="332" t="str">
        <f>IF(MIN(F30:F32)=MAX(F30:F32), VLOOKUP(MIN(F30:F32),RANKINGS!$A$2:$B$6,2,FALSE),VLOOKUP(MIN(F30:F32),RANKINGS!$A$2:$B$6,2,FALSE)&amp;"-"&amp;VLOOKUP(MAX(F30:F32),RANKINGS!$A$2:$B$6,2,FALSE))</f>
        <v>Negligible</v>
      </c>
      <c r="H30" s="189" t="str">
        <f>VLOOKUP(H$12&amp;VLOOKUP($A30,ACTIVITIES!$B$2:$C$110,2,FALSE),Intensity!$E$3:$L$1002,8,FALSE)</f>
        <v/>
      </c>
      <c r="I30" s="332" t="str">
        <f>IF(MIN(H30:H32)=MAX(H30:H32), VLOOKUP(MIN(H30:H32),RANKINGS!$A$2:$B$6,2,FALSE),VLOOKUP(MIN(H30:H32),RANKINGS!$A$2:$B$6,2,FALSE)&amp;"-"&amp;VLOOKUP(MAX(H30:H32),RANKINGS!$A$2:$B$6,2,FALSE))</f>
        <v>Negligible</v>
      </c>
      <c r="J30" s="189" t="str">
        <f>VLOOKUP(J$12&amp;VLOOKUP($A30,ACTIVITIES!$B$2:$C$110,2,FALSE),Intensity!$E$3:$L$1002,8,FALSE)</f>
        <v/>
      </c>
      <c r="K30" s="332" t="str">
        <f>IF(MIN(J30:J32)=MAX(J30:J32), VLOOKUP(MIN(J30:J32),RANKINGS!$A$2:$B$6,2,FALSE),VLOOKUP(MIN(J30:J32),RANKINGS!$A$2:$B$6,2,FALSE)&amp;"-"&amp;VLOOKUP(MAX(J30:J32),RANKINGS!$A$2:$B$6,2,FALSE))</f>
        <v>Negligible</v>
      </c>
      <c r="L30" s="189" t="str">
        <f>VLOOKUP(L$12&amp;VLOOKUP($A30,ACTIVITIES!$B$2:$C$110,2,FALSE),Intensity!$E$3:$L$1002,8,FALSE)</f>
        <v/>
      </c>
      <c r="M30" s="332" t="str">
        <f>IF(MIN(L30:L32)=MAX(L30:L32), VLOOKUP(MIN(L30:L32),RANKINGS!$A$2:$B$6,2,FALSE),VLOOKUP(MIN(L30:L32),RANKINGS!$A$2:$B$6,2,FALSE)&amp;"-"&amp;VLOOKUP(MAX(L30:L32),RANKINGS!$A$2:$B$6,2,FALSE))</f>
        <v>Negligible</v>
      </c>
      <c r="N30" s="189" t="str">
        <f>VLOOKUP(N$12&amp;VLOOKUP($A30,ACTIVITIES!$B$2:$C$110,2,FALSE),Intensity!$E$3:$L$1002,8,FALSE)</f>
        <v/>
      </c>
      <c r="O30" s="332" t="str">
        <f>IF(MIN(N30:N32)=MAX(N30:N32), VLOOKUP(MIN(N30:N32),RANKINGS!$A$2:$B$6,2,FALSE),VLOOKUP(MIN(N30:N32),RANKINGS!$A$2:$B$6,2,FALSE)&amp;"-"&amp;VLOOKUP(MAX(N30:N32),RANKINGS!$A$2:$B$6,2,FALSE))</f>
        <v>Negligible</v>
      </c>
      <c r="P30" s="189" t="str">
        <f>VLOOKUP(P$12&amp;VLOOKUP($A30,ACTIVITIES!$B$2:$C$110,2,FALSE),Intensity!$E$3:$L$1002,8,FALSE)</f>
        <v/>
      </c>
      <c r="Q30" s="332" t="str">
        <f>IF(MIN(P30:P32)=MAX(P30:P32), VLOOKUP(MIN(P30:P32),RANKINGS!$A$2:$B$6,2,FALSE),VLOOKUP(MIN(P30:P32),RANKINGS!$A$2:$B$6,2,FALSE)&amp;"-"&amp;VLOOKUP(MAX(P30:P32),RANKINGS!$A$2:$B$6,2,FALSE))</f>
        <v>Negligible</v>
      </c>
      <c r="R30" s="189" t="str">
        <f>VLOOKUP(R$12&amp;VLOOKUP($A30,ACTIVITIES!$B$2:$C$110,2,FALSE),Intensity!$E$3:$L$1002,8,FALSE)</f>
        <v/>
      </c>
      <c r="S30" s="332" t="str">
        <f>IF(MIN(R30:R32)=MAX(R30:R32), VLOOKUP(MIN(R30:R32),RANKINGS!$A$2:$B$6,2,FALSE),VLOOKUP(MIN(R30:R32),RANKINGS!$A$2:$B$6,2,FALSE)&amp;"-"&amp;VLOOKUP(MAX(R30:R32),RANKINGS!$A$2:$B$6,2,FALSE))</f>
        <v>Negligible</v>
      </c>
      <c r="T30" s="189" t="str">
        <f>VLOOKUP(T$12&amp;VLOOKUP($A30,ACTIVITIES!$B$2:$C$110,2,FALSE),Intensity!$E$3:$L$1002,8,FALSE)</f>
        <v/>
      </c>
      <c r="U30" s="332" t="str">
        <f>IF(MIN(T30:T32)=MAX(T30:T32), VLOOKUP(MIN(T30:T32),RANKINGS!$A$2:$B$6,2,FALSE),VLOOKUP(MIN(T30:T32),RANKINGS!$A$2:$B$6,2,FALSE)&amp;"-"&amp;VLOOKUP(MAX(T30:T32),RANKINGS!$A$2:$B$6,2,FALSE))</f>
        <v>Negligible</v>
      </c>
      <c r="V30" s="189" t="str">
        <f>VLOOKUP(V$12&amp;VLOOKUP($A30,ACTIVITIES!$B$2:$C$110,2,FALSE),Intensity!$E$3:$L$1002,8,FALSE)</f>
        <v/>
      </c>
      <c r="W30" s="332" t="str">
        <f>IF(MIN(V30:V32)=MAX(V30:V32), VLOOKUP(MIN(V30:V32),RANKINGS!$A$2:$B$6,2,FALSE),VLOOKUP(MIN(V30:V32),RANKINGS!$A$2:$B$6,2,FALSE)&amp;"-"&amp;VLOOKUP(MAX(V30:V32),RANKINGS!$A$2:$B$6,2,FALSE))</f>
        <v>Negligible</v>
      </c>
      <c r="X30" s="197"/>
      <c r="Y30" s="191" t="str">
        <f>IF(AND(NOT(IFERROR(AVERAGE(A30),-9)=-9),IFERROR(VALUE(RIGHT(B30,1)),-9)=-9),"",IF(AND(B30="",IFERROR(VALUE(RIGHT(A30,1)),-99)=-99),"","X"))</f>
        <v>X</v>
      </c>
    </row>
    <row r="31" spans="1:25" s="6" customFormat="1" ht="14.4" hidden="1" customHeight="1">
      <c r="A31" s="192">
        <f t="shared" si="0"/>
        <v>6</v>
      </c>
      <c r="B31" s="341"/>
      <c r="C31" s="193" t="s">
        <v>106</v>
      </c>
      <c r="D31" s="194" t="str">
        <f>VLOOKUP(D$12&amp;VLOOKUP($A31,ACTIVITIES!$B$2:$C$110,2,FALSE),Context!$E$3:$L$1002,8,FALSE)</f>
        <v/>
      </c>
      <c r="E31" s="336"/>
      <c r="F31" s="194" t="str">
        <f>VLOOKUP(F$12&amp;VLOOKUP($A31,ACTIVITIES!$B$2:$C$110,2,FALSE),Context!$E$3:$L$1002,8,FALSE)</f>
        <v/>
      </c>
      <c r="G31" s="336"/>
      <c r="H31" s="194" t="str">
        <f>VLOOKUP(H$12&amp;VLOOKUP($A31,ACTIVITIES!$B$2:$C$110,2,FALSE),Context!$E$3:$L$1002,8,FALSE)</f>
        <v/>
      </c>
      <c r="I31" s="336"/>
      <c r="J31" s="194" t="str">
        <f>VLOOKUP(J$12&amp;VLOOKUP($A31,ACTIVITIES!$B$2:$C$110,2,FALSE),Context!$E$3:$L$1002,8,FALSE)</f>
        <v/>
      </c>
      <c r="K31" s="336"/>
      <c r="L31" s="194" t="str">
        <f>VLOOKUP(L$12&amp;VLOOKUP($A31,ACTIVITIES!$B$2:$C$110,2,FALSE),Context!$E$3:$L$1002,8,FALSE)</f>
        <v/>
      </c>
      <c r="M31" s="336"/>
      <c r="N31" s="194" t="str">
        <f>VLOOKUP(N$12&amp;VLOOKUP($A31,ACTIVITIES!$B$2:$C$110,2,FALSE),Context!$E$3:$L$1002,8,FALSE)</f>
        <v/>
      </c>
      <c r="O31" s="336"/>
      <c r="P31" s="194" t="str">
        <f>VLOOKUP(P$12&amp;VLOOKUP($A31,ACTIVITIES!$B$2:$C$110,2,FALSE),Context!$E$3:$L$1002,8,FALSE)</f>
        <v/>
      </c>
      <c r="Q31" s="336"/>
      <c r="R31" s="194" t="str">
        <f>VLOOKUP(R$12&amp;VLOOKUP($A31,ACTIVITIES!$B$2:$C$110,2,FALSE),Context!$E$3:$L$1002,8,FALSE)</f>
        <v/>
      </c>
      <c r="S31" s="336"/>
      <c r="T31" s="194" t="str">
        <f>VLOOKUP(T$12&amp;VLOOKUP($A31,ACTIVITIES!$B$2:$C$110,2,FALSE),Context!$E$3:$L$1002,8,FALSE)</f>
        <v/>
      </c>
      <c r="U31" s="336"/>
      <c r="V31" s="194" t="str">
        <f>VLOOKUP(V$12&amp;VLOOKUP($A31,ACTIVITIES!$B$2:$C$110,2,FALSE),Context!$E$3:$L$1002,8,FALSE)</f>
        <v/>
      </c>
      <c r="W31" s="336"/>
      <c r="X31" s="197"/>
      <c r="Y31" s="191" t="str">
        <f>IF(AND(NOT(IFERROR(AVERAGE(A30),-9)=-9),IFERROR(VALUE(RIGHT(B30,1)),-9)=-9),"",IF(AND(B30="",IFERROR(VALUE(RIGHT(A30,1)),-99)=-99),"","X"))</f>
        <v>X</v>
      </c>
    </row>
    <row r="32" spans="1:25" s="6" customFormat="1" ht="14.4" hidden="1" customHeight="1">
      <c r="A32" s="196">
        <f t="shared" si="0"/>
        <v>6</v>
      </c>
      <c r="B32" s="342"/>
      <c r="C32" s="193" t="s">
        <v>107</v>
      </c>
      <c r="D32" s="194" t="str">
        <f>VLOOKUP(D$12&amp;VLOOKUP($A32,ACTIVITIES!$B$2:$C$110,2,FALSE),Duration!$E$3:$L$1002,8,FALSE)</f>
        <v/>
      </c>
      <c r="E32" s="337"/>
      <c r="F32" s="194" t="str">
        <f>VLOOKUP(F$12&amp;VLOOKUP($A32,ACTIVITIES!$B$2:$C$110,2,FALSE),Duration!$E$3:$L$1002,8,FALSE)</f>
        <v/>
      </c>
      <c r="G32" s="337"/>
      <c r="H32" s="194" t="str">
        <f>VLOOKUP(H$12&amp;VLOOKUP($A32,ACTIVITIES!$B$2:$C$110,2,FALSE),Duration!$E$3:$L$1002,8,FALSE)</f>
        <v/>
      </c>
      <c r="I32" s="337"/>
      <c r="J32" s="194" t="str">
        <f>VLOOKUP(J$12&amp;VLOOKUP($A32,ACTIVITIES!$B$2:$C$110,2,FALSE),Duration!$E$3:$L$1002,8,FALSE)</f>
        <v/>
      </c>
      <c r="K32" s="337"/>
      <c r="L32" s="194" t="str">
        <f>VLOOKUP(L$12&amp;VLOOKUP($A32,ACTIVITIES!$B$2:$C$110,2,FALSE),Duration!$E$3:$L$1002,8,FALSE)</f>
        <v/>
      </c>
      <c r="M32" s="337"/>
      <c r="N32" s="194" t="str">
        <f>VLOOKUP(N$12&amp;VLOOKUP($A32,ACTIVITIES!$B$2:$C$110,2,FALSE),Duration!$E$3:$L$1002,8,FALSE)</f>
        <v/>
      </c>
      <c r="O32" s="337"/>
      <c r="P32" s="194" t="str">
        <f>VLOOKUP(P$12&amp;VLOOKUP($A32,ACTIVITIES!$B$2:$C$110,2,FALSE),Duration!$E$3:$L$1002,8,FALSE)</f>
        <v/>
      </c>
      <c r="Q32" s="337"/>
      <c r="R32" s="194" t="str">
        <f>VLOOKUP(R$12&amp;VLOOKUP($A32,ACTIVITIES!$B$2:$C$110,2,FALSE),Duration!$E$3:$L$1002,8,FALSE)</f>
        <v/>
      </c>
      <c r="S32" s="337"/>
      <c r="T32" s="194" t="str">
        <f>VLOOKUP(T$12&amp;VLOOKUP($A32,ACTIVITIES!$B$2:$C$110,2,FALSE),Duration!$E$3:$L$1002,8,FALSE)</f>
        <v/>
      </c>
      <c r="U32" s="337"/>
      <c r="V32" s="194" t="str">
        <f>VLOOKUP(V$12&amp;VLOOKUP($A32,ACTIVITIES!$B$2:$C$110,2,FALSE),Duration!$E$3:$L$1002,8,FALSE)</f>
        <v/>
      </c>
      <c r="W32" s="337"/>
      <c r="X32" s="197"/>
      <c r="Y32" s="191" t="str">
        <f>IF(AND(NOT(IFERROR(AVERAGE(A30),-9)=-9),IFERROR(VALUE(RIGHT(B30,1)),-9)=-9),"",IF(AND(B30="",IFERROR(VALUE(RIGHT(A30,1)),-99)=-99),"","X"))</f>
        <v>X</v>
      </c>
    </row>
    <row r="33" spans="1:25" s="6" customFormat="1" ht="14.4" hidden="1" customHeight="1">
      <c r="A33" s="187">
        <f t="shared" si="0"/>
        <v>7</v>
      </c>
      <c r="B33" s="340" t="str">
        <f>VLOOKUP(A33,'COASTAL UPLANDS'!$A$15:$B$124,2,FALSE)</f>
        <v>ONSHORE CONSTRUCTION 7</v>
      </c>
      <c r="C33" s="188" t="s">
        <v>105</v>
      </c>
      <c r="D33" s="189" t="str">
        <f>VLOOKUP(D$12&amp;VLOOKUP($A33,ACTIVITIES!$B$2:$C$110,2,FALSE),Intensity!$E$3:$L$1002,8,FALSE)</f>
        <v/>
      </c>
      <c r="E33" s="332" t="str">
        <f>IF(MIN(D33:D35)=MAX(D33:D35), VLOOKUP(MIN(D33:D35),RANKINGS!$A$2:$B$6,2,FALSE),VLOOKUP(MIN(D33:D35),RANKINGS!$A$2:$B$6,2,FALSE)&amp;"-"&amp;VLOOKUP(MAX(D33:D35),RANKINGS!$A$2:$B$6,2,FALSE))</f>
        <v>Negligible</v>
      </c>
      <c r="F33" s="189" t="str">
        <f>VLOOKUP(F$12&amp;VLOOKUP($A33,ACTIVITIES!$B$2:$C$110,2,FALSE),Intensity!$E$3:$L$1002,8,FALSE)</f>
        <v/>
      </c>
      <c r="G33" s="332" t="str">
        <f>IF(MIN(F33:F35)=MAX(F33:F35), VLOOKUP(MIN(F33:F35),RANKINGS!$A$2:$B$6,2,FALSE),VLOOKUP(MIN(F33:F35),RANKINGS!$A$2:$B$6,2,FALSE)&amp;"-"&amp;VLOOKUP(MAX(F33:F35),RANKINGS!$A$2:$B$6,2,FALSE))</f>
        <v>Negligible</v>
      </c>
      <c r="H33" s="189" t="str">
        <f>VLOOKUP(H$12&amp;VLOOKUP($A33,ACTIVITIES!$B$2:$C$110,2,FALSE),Intensity!$E$3:$L$1002,8,FALSE)</f>
        <v/>
      </c>
      <c r="I33" s="332" t="str">
        <f>IF(MIN(H33:H35)=MAX(H33:H35), VLOOKUP(MIN(H33:H35),RANKINGS!$A$2:$B$6,2,FALSE),VLOOKUP(MIN(H33:H35),RANKINGS!$A$2:$B$6,2,FALSE)&amp;"-"&amp;VLOOKUP(MAX(H33:H35),RANKINGS!$A$2:$B$6,2,FALSE))</f>
        <v>Negligible</v>
      </c>
      <c r="J33" s="189" t="str">
        <f>VLOOKUP(J$12&amp;VLOOKUP($A33,ACTIVITIES!$B$2:$C$110,2,FALSE),Intensity!$E$3:$L$1002,8,FALSE)</f>
        <v/>
      </c>
      <c r="K33" s="332" t="str">
        <f>IF(MIN(J33:J35)=MAX(J33:J35), VLOOKUP(MIN(J33:J35),RANKINGS!$A$2:$B$6,2,FALSE),VLOOKUP(MIN(J33:J35),RANKINGS!$A$2:$B$6,2,FALSE)&amp;"-"&amp;VLOOKUP(MAX(J33:J35),RANKINGS!$A$2:$B$6,2,FALSE))</f>
        <v>Negligible</v>
      </c>
      <c r="L33" s="189" t="str">
        <f>VLOOKUP(L$12&amp;VLOOKUP($A33,ACTIVITIES!$B$2:$C$110,2,FALSE),Intensity!$E$3:$L$1002,8,FALSE)</f>
        <v/>
      </c>
      <c r="M33" s="332" t="str">
        <f>IF(MIN(L33:L35)=MAX(L33:L35), VLOOKUP(MIN(L33:L35),RANKINGS!$A$2:$B$6,2,FALSE),VLOOKUP(MIN(L33:L35),RANKINGS!$A$2:$B$6,2,FALSE)&amp;"-"&amp;VLOOKUP(MAX(L33:L35),RANKINGS!$A$2:$B$6,2,FALSE))</f>
        <v>Negligible</v>
      </c>
      <c r="N33" s="189" t="str">
        <f>VLOOKUP(N$12&amp;VLOOKUP($A33,ACTIVITIES!$B$2:$C$110,2,FALSE),Intensity!$E$3:$L$1002,8,FALSE)</f>
        <v/>
      </c>
      <c r="O33" s="332" t="str">
        <f>IF(MIN(N33:N35)=MAX(N33:N35), VLOOKUP(MIN(N33:N35),RANKINGS!$A$2:$B$6,2,FALSE),VLOOKUP(MIN(N33:N35),RANKINGS!$A$2:$B$6,2,FALSE)&amp;"-"&amp;VLOOKUP(MAX(N33:N35),RANKINGS!$A$2:$B$6,2,FALSE))</f>
        <v>Negligible</v>
      </c>
      <c r="P33" s="189" t="str">
        <f>VLOOKUP(P$12&amp;VLOOKUP($A33,ACTIVITIES!$B$2:$C$110,2,FALSE),Intensity!$E$3:$L$1002,8,FALSE)</f>
        <v/>
      </c>
      <c r="Q33" s="332" t="str">
        <f>IF(MIN(P33:P35)=MAX(P33:P35), VLOOKUP(MIN(P33:P35),RANKINGS!$A$2:$B$6,2,FALSE),VLOOKUP(MIN(P33:P35),RANKINGS!$A$2:$B$6,2,FALSE)&amp;"-"&amp;VLOOKUP(MAX(P33:P35),RANKINGS!$A$2:$B$6,2,FALSE))</f>
        <v>Negligible</v>
      </c>
      <c r="R33" s="189" t="str">
        <f>VLOOKUP(R$12&amp;VLOOKUP($A33,ACTIVITIES!$B$2:$C$110,2,FALSE),Intensity!$E$3:$L$1002,8,FALSE)</f>
        <v/>
      </c>
      <c r="S33" s="332" t="str">
        <f>IF(MIN(R33:R35)=MAX(R33:R35), VLOOKUP(MIN(R33:R35),RANKINGS!$A$2:$B$6,2,FALSE),VLOOKUP(MIN(R33:R35),RANKINGS!$A$2:$B$6,2,FALSE)&amp;"-"&amp;VLOOKUP(MAX(R33:R35),RANKINGS!$A$2:$B$6,2,FALSE))</f>
        <v>Negligible</v>
      </c>
      <c r="T33" s="189" t="str">
        <f>VLOOKUP(T$12&amp;VLOOKUP($A33,ACTIVITIES!$B$2:$C$110,2,FALSE),Intensity!$E$3:$L$1002,8,FALSE)</f>
        <v/>
      </c>
      <c r="U33" s="332" t="str">
        <f>IF(MIN(T33:T35)=MAX(T33:T35), VLOOKUP(MIN(T33:T35),RANKINGS!$A$2:$B$6,2,FALSE),VLOOKUP(MIN(T33:T35),RANKINGS!$A$2:$B$6,2,FALSE)&amp;"-"&amp;VLOOKUP(MAX(T33:T35),RANKINGS!$A$2:$B$6,2,FALSE))</f>
        <v>Negligible</v>
      </c>
      <c r="V33" s="189" t="str">
        <f>VLOOKUP(V$12&amp;VLOOKUP($A33,ACTIVITIES!$B$2:$C$110,2,FALSE),Intensity!$E$3:$L$1002,8,FALSE)</f>
        <v/>
      </c>
      <c r="W33" s="332" t="str">
        <f>IF(MIN(V33:V35)=MAX(V33:V35), VLOOKUP(MIN(V33:V35),RANKINGS!$A$2:$B$6,2,FALSE),VLOOKUP(MIN(V33:V35),RANKINGS!$A$2:$B$6,2,FALSE)&amp;"-"&amp;VLOOKUP(MAX(V33:V35),RANKINGS!$A$2:$B$6,2,FALSE))</f>
        <v>Negligible</v>
      </c>
      <c r="X33" s="197"/>
      <c r="Y33" s="191" t="str">
        <f>IF(AND(NOT(IFERROR(AVERAGE(A33),-9)=-9),IFERROR(VALUE(RIGHT(B33,1)),-9)=-9),"",IF(AND(B33="",IFERROR(VALUE(RIGHT(A33,1)),-99)=-99),"","X"))</f>
        <v>X</v>
      </c>
    </row>
    <row r="34" spans="1:25" s="6" customFormat="1" ht="14.4" hidden="1" customHeight="1">
      <c r="A34" s="192">
        <f t="shared" si="0"/>
        <v>7</v>
      </c>
      <c r="B34" s="341"/>
      <c r="C34" s="193" t="s">
        <v>106</v>
      </c>
      <c r="D34" s="194" t="str">
        <f>VLOOKUP(D$12&amp;VLOOKUP($A34,ACTIVITIES!$B$2:$C$110,2,FALSE),Context!$E$3:$L$1002,8,FALSE)</f>
        <v/>
      </c>
      <c r="E34" s="336"/>
      <c r="F34" s="194" t="str">
        <f>VLOOKUP(F$12&amp;VLOOKUP($A34,ACTIVITIES!$B$2:$C$110,2,FALSE),Context!$E$3:$L$1002,8,FALSE)</f>
        <v/>
      </c>
      <c r="G34" s="336"/>
      <c r="H34" s="194" t="str">
        <f>VLOOKUP(H$12&amp;VLOOKUP($A34,ACTIVITIES!$B$2:$C$110,2,FALSE),Context!$E$3:$L$1002,8,FALSE)</f>
        <v/>
      </c>
      <c r="I34" s="336"/>
      <c r="J34" s="194" t="str">
        <f>VLOOKUP(J$12&amp;VLOOKUP($A34,ACTIVITIES!$B$2:$C$110,2,FALSE),Context!$E$3:$L$1002,8,FALSE)</f>
        <v/>
      </c>
      <c r="K34" s="336"/>
      <c r="L34" s="194" t="str">
        <f>VLOOKUP(L$12&amp;VLOOKUP($A34,ACTIVITIES!$B$2:$C$110,2,FALSE),Context!$E$3:$L$1002,8,FALSE)</f>
        <v/>
      </c>
      <c r="M34" s="336"/>
      <c r="N34" s="194" t="str">
        <f>VLOOKUP(N$12&amp;VLOOKUP($A34,ACTIVITIES!$B$2:$C$110,2,FALSE),Context!$E$3:$L$1002,8,FALSE)</f>
        <v/>
      </c>
      <c r="O34" s="336"/>
      <c r="P34" s="194" t="str">
        <f>VLOOKUP(P$12&amp;VLOOKUP($A34,ACTIVITIES!$B$2:$C$110,2,FALSE),Context!$E$3:$L$1002,8,FALSE)</f>
        <v/>
      </c>
      <c r="Q34" s="336"/>
      <c r="R34" s="194" t="str">
        <f>VLOOKUP(R$12&amp;VLOOKUP($A34,ACTIVITIES!$B$2:$C$110,2,FALSE),Context!$E$3:$L$1002,8,FALSE)</f>
        <v/>
      </c>
      <c r="S34" s="336"/>
      <c r="T34" s="194" t="str">
        <f>VLOOKUP(T$12&amp;VLOOKUP($A34,ACTIVITIES!$B$2:$C$110,2,FALSE),Context!$E$3:$L$1002,8,FALSE)</f>
        <v/>
      </c>
      <c r="U34" s="336"/>
      <c r="V34" s="194" t="str">
        <f>VLOOKUP(V$12&amp;VLOOKUP($A34,ACTIVITIES!$B$2:$C$110,2,FALSE),Context!$E$3:$L$1002,8,FALSE)</f>
        <v/>
      </c>
      <c r="W34" s="336"/>
      <c r="X34" s="197"/>
      <c r="Y34" s="191" t="str">
        <f>IF(AND(NOT(IFERROR(AVERAGE(A33),-9)=-9),IFERROR(VALUE(RIGHT(B33,1)),-9)=-9),"",IF(AND(B33="",IFERROR(VALUE(RIGHT(A33,1)),-99)=-99),"","X"))</f>
        <v>X</v>
      </c>
    </row>
    <row r="35" spans="1:25" s="6" customFormat="1" ht="14.4" hidden="1" customHeight="1">
      <c r="A35" s="196">
        <f t="shared" si="0"/>
        <v>7</v>
      </c>
      <c r="B35" s="342"/>
      <c r="C35" s="193" t="s">
        <v>107</v>
      </c>
      <c r="D35" s="194" t="str">
        <f>VLOOKUP(D$12&amp;VLOOKUP($A35,ACTIVITIES!$B$2:$C$110,2,FALSE),Duration!$E$3:$L$1002,8,FALSE)</f>
        <v/>
      </c>
      <c r="E35" s="337"/>
      <c r="F35" s="194" t="str">
        <f>VLOOKUP(F$12&amp;VLOOKUP($A35,ACTIVITIES!$B$2:$C$110,2,FALSE),Duration!$E$3:$L$1002,8,FALSE)</f>
        <v/>
      </c>
      <c r="G35" s="337"/>
      <c r="H35" s="194" t="str">
        <f>VLOOKUP(H$12&amp;VLOOKUP($A35,ACTIVITIES!$B$2:$C$110,2,FALSE),Duration!$E$3:$L$1002,8,FALSE)</f>
        <v/>
      </c>
      <c r="I35" s="337"/>
      <c r="J35" s="194" t="str">
        <f>VLOOKUP(J$12&amp;VLOOKUP($A35,ACTIVITIES!$B$2:$C$110,2,FALSE),Duration!$E$3:$L$1002,8,FALSE)</f>
        <v/>
      </c>
      <c r="K35" s="337"/>
      <c r="L35" s="194" t="str">
        <f>VLOOKUP(L$12&amp;VLOOKUP($A35,ACTIVITIES!$B$2:$C$110,2,FALSE),Duration!$E$3:$L$1002,8,FALSE)</f>
        <v/>
      </c>
      <c r="M35" s="337"/>
      <c r="N35" s="194" t="str">
        <f>VLOOKUP(N$12&amp;VLOOKUP($A35,ACTIVITIES!$B$2:$C$110,2,FALSE),Duration!$E$3:$L$1002,8,FALSE)</f>
        <v/>
      </c>
      <c r="O35" s="337"/>
      <c r="P35" s="194" t="str">
        <f>VLOOKUP(P$12&amp;VLOOKUP($A35,ACTIVITIES!$B$2:$C$110,2,FALSE),Duration!$E$3:$L$1002,8,FALSE)</f>
        <v/>
      </c>
      <c r="Q35" s="337"/>
      <c r="R35" s="194" t="str">
        <f>VLOOKUP(R$12&amp;VLOOKUP($A35,ACTIVITIES!$B$2:$C$110,2,FALSE),Duration!$E$3:$L$1002,8,FALSE)</f>
        <v/>
      </c>
      <c r="S35" s="337"/>
      <c r="T35" s="194" t="str">
        <f>VLOOKUP(T$12&amp;VLOOKUP($A35,ACTIVITIES!$B$2:$C$110,2,FALSE),Duration!$E$3:$L$1002,8,FALSE)</f>
        <v/>
      </c>
      <c r="U35" s="337"/>
      <c r="V35" s="194" t="str">
        <f>VLOOKUP(V$12&amp;VLOOKUP($A35,ACTIVITIES!$B$2:$C$110,2,FALSE),Duration!$E$3:$L$1002,8,FALSE)</f>
        <v/>
      </c>
      <c r="W35" s="337"/>
      <c r="X35" s="197"/>
      <c r="Y35" s="191" t="str">
        <f>IF(AND(NOT(IFERROR(AVERAGE(A33),-9)=-9),IFERROR(VALUE(RIGHT(B33,1)),-9)=-9),"",IF(AND(B33="",IFERROR(VALUE(RIGHT(A33,1)),-99)=-99),"","X"))</f>
        <v>X</v>
      </c>
    </row>
    <row r="36" spans="1:25" s="6" customFormat="1" ht="14.4" hidden="1" customHeight="1">
      <c r="A36" s="187">
        <f t="shared" si="0"/>
        <v>8</v>
      </c>
      <c r="B36" s="340" t="str">
        <f>VLOOKUP(A36,'COASTAL UPLANDS'!$A$15:$B$124,2,FALSE)</f>
        <v>ONSHORE CONSTRUCTION 8</v>
      </c>
      <c r="C36" s="188" t="s">
        <v>105</v>
      </c>
      <c r="D36" s="189" t="str">
        <f>VLOOKUP(D$12&amp;VLOOKUP($A36,ACTIVITIES!$B$2:$C$110,2,FALSE),Intensity!$E$3:$L$1002,8,FALSE)</f>
        <v/>
      </c>
      <c r="E36" s="332" t="str">
        <f>IF(MIN(D36:D38)=MAX(D36:D38), VLOOKUP(MIN(D36:D38),RANKINGS!$A$2:$B$6,2,FALSE),VLOOKUP(MIN(D36:D38),RANKINGS!$A$2:$B$6,2,FALSE)&amp;"-"&amp;VLOOKUP(MAX(D36:D38),RANKINGS!$A$2:$B$6,2,FALSE))</f>
        <v>Negligible</v>
      </c>
      <c r="F36" s="189" t="str">
        <f>VLOOKUP(F$12&amp;VLOOKUP($A36,ACTIVITIES!$B$2:$C$110,2,FALSE),Intensity!$E$3:$L$1002,8,FALSE)</f>
        <v/>
      </c>
      <c r="G36" s="332" t="str">
        <f>IF(MIN(F36:F38)=MAX(F36:F38), VLOOKUP(MIN(F36:F38),RANKINGS!$A$2:$B$6,2,FALSE),VLOOKUP(MIN(F36:F38),RANKINGS!$A$2:$B$6,2,FALSE)&amp;"-"&amp;VLOOKUP(MAX(F36:F38),RANKINGS!$A$2:$B$6,2,FALSE))</f>
        <v>Negligible</v>
      </c>
      <c r="H36" s="189" t="str">
        <f>VLOOKUP(H$12&amp;VLOOKUP($A36,ACTIVITIES!$B$2:$C$110,2,FALSE),Intensity!$E$3:$L$1002,8,FALSE)</f>
        <v/>
      </c>
      <c r="I36" s="332" t="str">
        <f>IF(MIN(H36:H38)=MAX(H36:H38), VLOOKUP(MIN(H36:H38),RANKINGS!$A$2:$B$6,2,FALSE),VLOOKUP(MIN(H36:H38),RANKINGS!$A$2:$B$6,2,FALSE)&amp;"-"&amp;VLOOKUP(MAX(H36:H38),RANKINGS!$A$2:$B$6,2,FALSE))</f>
        <v>Negligible</v>
      </c>
      <c r="J36" s="189" t="str">
        <f>VLOOKUP(J$12&amp;VLOOKUP($A36,ACTIVITIES!$B$2:$C$110,2,FALSE),Intensity!$E$3:$L$1002,8,FALSE)</f>
        <v/>
      </c>
      <c r="K36" s="332" t="str">
        <f>IF(MIN(J36:J38)=MAX(J36:J38), VLOOKUP(MIN(J36:J38),RANKINGS!$A$2:$B$6,2,FALSE),VLOOKUP(MIN(J36:J38),RANKINGS!$A$2:$B$6,2,FALSE)&amp;"-"&amp;VLOOKUP(MAX(J36:J38),RANKINGS!$A$2:$B$6,2,FALSE))</f>
        <v>Negligible</v>
      </c>
      <c r="L36" s="189" t="str">
        <f>VLOOKUP(L$12&amp;VLOOKUP($A36,ACTIVITIES!$B$2:$C$110,2,FALSE),Intensity!$E$3:$L$1002,8,FALSE)</f>
        <v/>
      </c>
      <c r="M36" s="332" t="str">
        <f>IF(MIN(L36:L38)=MAX(L36:L38), VLOOKUP(MIN(L36:L38),RANKINGS!$A$2:$B$6,2,FALSE),VLOOKUP(MIN(L36:L38),RANKINGS!$A$2:$B$6,2,FALSE)&amp;"-"&amp;VLOOKUP(MAX(L36:L38),RANKINGS!$A$2:$B$6,2,FALSE))</f>
        <v>Negligible</v>
      </c>
      <c r="N36" s="189" t="str">
        <f>VLOOKUP(N$12&amp;VLOOKUP($A36,ACTIVITIES!$B$2:$C$110,2,FALSE),Intensity!$E$3:$L$1002,8,FALSE)</f>
        <v/>
      </c>
      <c r="O36" s="332" t="str">
        <f>IF(MIN(N36:N38)=MAX(N36:N38), VLOOKUP(MIN(N36:N38),RANKINGS!$A$2:$B$6,2,FALSE),VLOOKUP(MIN(N36:N38),RANKINGS!$A$2:$B$6,2,FALSE)&amp;"-"&amp;VLOOKUP(MAX(N36:N38),RANKINGS!$A$2:$B$6,2,FALSE))</f>
        <v>Negligible</v>
      </c>
      <c r="P36" s="189" t="str">
        <f>VLOOKUP(P$12&amp;VLOOKUP($A36,ACTIVITIES!$B$2:$C$110,2,FALSE),Intensity!$E$3:$L$1002,8,FALSE)</f>
        <v/>
      </c>
      <c r="Q36" s="332" t="str">
        <f>IF(MIN(P36:P38)=MAX(P36:P38), VLOOKUP(MIN(P36:P38),RANKINGS!$A$2:$B$6,2,FALSE),VLOOKUP(MIN(P36:P38),RANKINGS!$A$2:$B$6,2,FALSE)&amp;"-"&amp;VLOOKUP(MAX(P36:P38),RANKINGS!$A$2:$B$6,2,FALSE))</f>
        <v>Negligible</v>
      </c>
      <c r="R36" s="189" t="str">
        <f>VLOOKUP(R$12&amp;VLOOKUP($A36,ACTIVITIES!$B$2:$C$110,2,FALSE),Intensity!$E$3:$L$1002,8,FALSE)</f>
        <v/>
      </c>
      <c r="S36" s="332" t="str">
        <f>IF(MIN(R36:R38)=MAX(R36:R38), VLOOKUP(MIN(R36:R38),RANKINGS!$A$2:$B$6,2,FALSE),VLOOKUP(MIN(R36:R38),RANKINGS!$A$2:$B$6,2,FALSE)&amp;"-"&amp;VLOOKUP(MAX(R36:R38),RANKINGS!$A$2:$B$6,2,FALSE))</f>
        <v>Negligible</v>
      </c>
      <c r="T36" s="189" t="str">
        <f>VLOOKUP(T$12&amp;VLOOKUP($A36,ACTIVITIES!$B$2:$C$110,2,FALSE),Intensity!$E$3:$L$1002,8,FALSE)</f>
        <v/>
      </c>
      <c r="U36" s="332" t="str">
        <f>IF(MIN(T36:T38)=MAX(T36:T38), VLOOKUP(MIN(T36:T38),RANKINGS!$A$2:$B$6,2,FALSE),VLOOKUP(MIN(T36:T38),RANKINGS!$A$2:$B$6,2,FALSE)&amp;"-"&amp;VLOOKUP(MAX(T36:T38),RANKINGS!$A$2:$B$6,2,FALSE))</f>
        <v>Negligible</v>
      </c>
      <c r="V36" s="189" t="str">
        <f>VLOOKUP(V$12&amp;VLOOKUP($A36,ACTIVITIES!$B$2:$C$110,2,FALSE),Intensity!$E$3:$L$1002,8,FALSE)</f>
        <v/>
      </c>
      <c r="W36" s="332" t="str">
        <f>IF(MIN(V36:V38)=MAX(V36:V38), VLOOKUP(MIN(V36:V38),RANKINGS!$A$2:$B$6,2,FALSE),VLOOKUP(MIN(V36:V38),RANKINGS!$A$2:$B$6,2,FALSE)&amp;"-"&amp;VLOOKUP(MAX(V36:V38),RANKINGS!$A$2:$B$6,2,FALSE))</f>
        <v>Negligible</v>
      </c>
      <c r="X36" s="197"/>
      <c r="Y36" s="191" t="str">
        <f>IF(AND(NOT(IFERROR(AVERAGE(A36),-9)=-9),IFERROR(VALUE(RIGHT(B36,1)),-9)=-9),"",IF(AND(B36="",IFERROR(VALUE(RIGHT(A36,1)),-99)=-99),"","X"))</f>
        <v>X</v>
      </c>
    </row>
    <row r="37" spans="1:25" s="6" customFormat="1" ht="14.4" hidden="1" customHeight="1">
      <c r="A37" s="192">
        <f t="shared" si="0"/>
        <v>8</v>
      </c>
      <c r="B37" s="341"/>
      <c r="C37" s="193" t="s">
        <v>106</v>
      </c>
      <c r="D37" s="194" t="str">
        <f>VLOOKUP(D$12&amp;VLOOKUP($A37,ACTIVITIES!$B$2:$C$110,2,FALSE),Context!$E$3:$L$1002,8,FALSE)</f>
        <v/>
      </c>
      <c r="E37" s="336"/>
      <c r="F37" s="194" t="str">
        <f>VLOOKUP(F$12&amp;VLOOKUP($A37,ACTIVITIES!$B$2:$C$110,2,FALSE),Context!$E$3:$L$1002,8,FALSE)</f>
        <v/>
      </c>
      <c r="G37" s="336"/>
      <c r="H37" s="194" t="str">
        <f>VLOOKUP(H$12&amp;VLOOKUP($A37,ACTIVITIES!$B$2:$C$110,2,FALSE),Context!$E$3:$L$1002,8,FALSE)</f>
        <v/>
      </c>
      <c r="I37" s="336"/>
      <c r="J37" s="194" t="str">
        <f>VLOOKUP(J$12&amp;VLOOKUP($A37,ACTIVITIES!$B$2:$C$110,2,FALSE),Context!$E$3:$L$1002,8,FALSE)</f>
        <v/>
      </c>
      <c r="K37" s="336"/>
      <c r="L37" s="194" t="str">
        <f>VLOOKUP(L$12&amp;VLOOKUP($A37,ACTIVITIES!$B$2:$C$110,2,FALSE),Context!$E$3:$L$1002,8,FALSE)</f>
        <v/>
      </c>
      <c r="M37" s="336"/>
      <c r="N37" s="194" t="str">
        <f>VLOOKUP(N$12&amp;VLOOKUP($A37,ACTIVITIES!$B$2:$C$110,2,FALSE),Context!$E$3:$L$1002,8,FALSE)</f>
        <v/>
      </c>
      <c r="O37" s="336"/>
      <c r="P37" s="194" t="str">
        <f>VLOOKUP(P$12&amp;VLOOKUP($A37,ACTIVITIES!$B$2:$C$110,2,FALSE),Context!$E$3:$L$1002,8,FALSE)</f>
        <v/>
      </c>
      <c r="Q37" s="336"/>
      <c r="R37" s="194" t="str">
        <f>VLOOKUP(R$12&amp;VLOOKUP($A37,ACTIVITIES!$B$2:$C$110,2,FALSE),Context!$E$3:$L$1002,8,FALSE)</f>
        <v/>
      </c>
      <c r="S37" s="336"/>
      <c r="T37" s="194" t="str">
        <f>VLOOKUP(T$12&amp;VLOOKUP($A37,ACTIVITIES!$B$2:$C$110,2,FALSE),Context!$E$3:$L$1002,8,FALSE)</f>
        <v/>
      </c>
      <c r="U37" s="336"/>
      <c r="V37" s="194" t="str">
        <f>VLOOKUP(V$12&amp;VLOOKUP($A37,ACTIVITIES!$B$2:$C$110,2,FALSE),Context!$E$3:$L$1002,8,FALSE)</f>
        <v/>
      </c>
      <c r="W37" s="336"/>
      <c r="X37" s="197"/>
      <c r="Y37" s="191" t="str">
        <f>IF(AND(NOT(IFERROR(AVERAGE(A36),-9)=-9),IFERROR(VALUE(RIGHT(B36,1)),-9)=-9),"",IF(AND(B36="",IFERROR(VALUE(RIGHT(A36,1)),-99)=-99),"","X"))</f>
        <v>X</v>
      </c>
    </row>
    <row r="38" spans="1:25" s="6" customFormat="1" ht="14.4" hidden="1" customHeight="1">
      <c r="A38" s="196">
        <f t="shared" si="0"/>
        <v>8</v>
      </c>
      <c r="B38" s="342"/>
      <c r="C38" s="193" t="s">
        <v>107</v>
      </c>
      <c r="D38" s="194" t="str">
        <f>VLOOKUP(D$12&amp;VLOOKUP($A38,ACTIVITIES!$B$2:$C$110,2,FALSE),Duration!$E$3:$L$1002,8,FALSE)</f>
        <v/>
      </c>
      <c r="E38" s="337"/>
      <c r="F38" s="194" t="str">
        <f>VLOOKUP(F$12&amp;VLOOKUP($A38,ACTIVITIES!$B$2:$C$110,2,FALSE),Duration!$E$3:$L$1002,8,FALSE)</f>
        <v/>
      </c>
      <c r="G38" s="337"/>
      <c r="H38" s="194" t="str">
        <f>VLOOKUP(H$12&amp;VLOOKUP($A38,ACTIVITIES!$B$2:$C$110,2,FALSE),Duration!$E$3:$L$1002,8,FALSE)</f>
        <v/>
      </c>
      <c r="I38" s="337"/>
      <c r="J38" s="194" t="str">
        <f>VLOOKUP(J$12&amp;VLOOKUP($A38,ACTIVITIES!$B$2:$C$110,2,FALSE),Duration!$E$3:$L$1002,8,FALSE)</f>
        <v/>
      </c>
      <c r="K38" s="337"/>
      <c r="L38" s="194" t="str">
        <f>VLOOKUP(L$12&amp;VLOOKUP($A38,ACTIVITIES!$B$2:$C$110,2,FALSE),Duration!$E$3:$L$1002,8,FALSE)</f>
        <v/>
      </c>
      <c r="M38" s="337"/>
      <c r="N38" s="194" t="str">
        <f>VLOOKUP(N$12&amp;VLOOKUP($A38,ACTIVITIES!$B$2:$C$110,2,FALSE),Duration!$E$3:$L$1002,8,FALSE)</f>
        <v/>
      </c>
      <c r="O38" s="337"/>
      <c r="P38" s="194" t="str">
        <f>VLOOKUP(P$12&amp;VLOOKUP($A38,ACTIVITIES!$B$2:$C$110,2,FALSE),Duration!$E$3:$L$1002,8,FALSE)</f>
        <v/>
      </c>
      <c r="Q38" s="337"/>
      <c r="R38" s="194" t="str">
        <f>VLOOKUP(R$12&amp;VLOOKUP($A38,ACTIVITIES!$B$2:$C$110,2,FALSE),Duration!$E$3:$L$1002,8,FALSE)</f>
        <v/>
      </c>
      <c r="S38" s="337"/>
      <c r="T38" s="194" t="str">
        <f>VLOOKUP(T$12&amp;VLOOKUP($A38,ACTIVITIES!$B$2:$C$110,2,FALSE),Duration!$E$3:$L$1002,8,FALSE)</f>
        <v/>
      </c>
      <c r="U38" s="337"/>
      <c r="V38" s="194" t="str">
        <f>VLOOKUP(V$12&amp;VLOOKUP($A38,ACTIVITIES!$B$2:$C$110,2,FALSE),Duration!$E$3:$L$1002,8,FALSE)</f>
        <v/>
      </c>
      <c r="W38" s="337"/>
      <c r="X38" s="197"/>
      <c r="Y38" s="191" t="str">
        <f>IF(AND(NOT(IFERROR(AVERAGE(A36),-9)=-9),IFERROR(VALUE(RIGHT(B36,1)),-9)=-9),"",IF(AND(B36="",IFERROR(VALUE(RIGHT(A36,1)),-99)=-99),"","X"))</f>
        <v>X</v>
      </c>
    </row>
    <row r="39" spans="1:25" s="6" customFormat="1" ht="14.4" hidden="1" customHeight="1">
      <c r="A39" s="187">
        <f t="shared" si="0"/>
        <v>9</v>
      </c>
      <c r="B39" s="340" t="str">
        <f>VLOOKUP(A39,'COASTAL UPLANDS'!$A$15:$B$124,2,FALSE)</f>
        <v>ONSHORE CONSTRUCTION 9</v>
      </c>
      <c r="C39" s="188" t="s">
        <v>105</v>
      </c>
      <c r="D39" s="189" t="str">
        <f>VLOOKUP(D$12&amp;VLOOKUP($A39,ACTIVITIES!$B$2:$C$110,2,FALSE),Intensity!$E$3:$L$1002,8,FALSE)</f>
        <v/>
      </c>
      <c r="E39" s="332" t="str">
        <f>IF(MIN(D39:D41)=MAX(D39:D41), VLOOKUP(MIN(D39:D41),RANKINGS!$A$2:$B$6,2,FALSE),VLOOKUP(MIN(D39:D41),RANKINGS!$A$2:$B$6,2,FALSE)&amp;"-"&amp;VLOOKUP(MAX(D39:D41),RANKINGS!$A$2:$B$6,2,FALSE))</f>
        <v>Negligible</v>
      </c>
      <c r="F39" s="189" t="str">
        <f>VLOOKUP(F$12&amp;VLOOKUP($A39,ACTIVITIES!$B$2:$C$110,2,FALSE),Intensity!$E$3:$L$1002,8,FALSE)</f>
        <v/>
      </c>
      <c r="G39" s="332" t="str">
        <f>IF(MIN(F39:F41)=MAX(F39:F41), VLOOKUP(MIN(F39:F41),RANKINGS!$A$2:$B$6,2,FALSE),VLOOKUP(MIN(F39:F41),RANKINGS!$A$2:$B$6,2,FALSE)&amp;"-"&amp;VLOOKUP(MAX(F39:F41),RANKINGS!$A$2:$B$6,2,FALSE))</f>
        <v>Negligible</v>
      </c>
      <c r="H39" s="189" t="str">
        <f>VLOOKUP(H$12&amp;VLOOKUP($A39,ACTIVITIES!$B$2:$C$110,2,FALSE),Intensity!$E$3:$L$1002,8,FALSE)</f>
        <v/>
      </c>
      <c r="I39" s="332" t="str">
        <f>IF(MIN(H39:H41)=MAX(H39:H41), VLOOKUP(MIN(H39:H41),RANKINGS!$A$2:$B$6,2,FALSE),VLOOKUP(MIN(H39:H41),RANKINGS!$A$2:$B$6,2,FALSE)&amp;"-"&amp;VLOOKUP(MAX(H39:H41),RANKINGS!$A$2:$B$6,2,FALSE))</f>
        <v>Negligible</v>
      </c>
      <c r="J39" s="189" t="str">
        <f>VLOOKUP(J$12&amp;VLOOKUP($A39,ACTIVITIES!$B$2:$C$110,2,FALSE),Intensity!$E$3:$L$1002,8,FALSE)</f>
        <v/>
      </c>
      <c r="K39" s="332" t="str">
        <f>IF(MIN(J39:J41)=MAX(J39:J41), VLOOKUP(MIN(J39:J41),RANKINGS!$A$2:$B$6,2,FALSE),VLOOKUP(MIN(J39:J41),RANKINGS!$A$2:$B$6,2,FALSE)&amp;"-"&amp;VLOOKUP(MAX(J39:J41),RANKINGS!$A$2:$B$6,2,FALSE))</f>
        <v>Negligible</v>
      </c>
      <c r="L39" s="189" t="str">
        <f>VLOOKUP(L$12&amp;VLOOKUP($A39,ACTIVITIES!$B$2:$C$110,2,FALSE),Intensity!$E$3:$L$1002,8,FALSE)</f>
        <v/>
      </c>
      <c r="M39" s="332" t="str">
        <f>IF(MIN(L39:L41)=MAX(L39:L41), VLOOKUP(MIN(L39:L41),RANKINGS!$A$2:$B$6,2,FALSE),VLOOKUP(MIN(L39:L41),RANKINGS!$A$2:$B$6,2,FALSE)&amp;"-"&amp;VLOOKUP(MAX(L39:L41),RANKINGS!$A$2:$B$6,2,FALSE))</f>
        <v>Negligible</v>
      </c>
      <c r="N39" s="189" t="str">
        <f>VLOOKUP(N$12&amp;VLOOKUP($A39,ACTIVITIES!$B$2:$C$110,2,FALSE),Intensity!$E$3:$L$1002,8,FALSE)</f>
        <v/>
      </c>
      <c r="O39" s="332" t="str">
        <f>IF(MIN(N39:N41)=MAX(N39:N41), VLOOKUP(MIN(N39:N41),RANKINGS!$A$2:$B$6,2,FALSE),VLOOKUP(MIN(N39:N41),RANKINGS!$A$2:$B$6,2,FALSE)&amp;"-"&amp;VLOOKUP(MAX(N39:N41),RANKINGS!$A$2:$B$6,2,FALSE))</f>
        <v>Negligible</v>
      </c>
      <c r="P39" s="189" t="str">
        <f>VLOOKUP(P$12&amp;VLOOKUP($A39,ACTIVITIES!$B$2:$C$110,2,FALSE),Intensity!$E$3:$L$1002,8,FALSE)</f>
        <v/>
      </c>
      <c r="Q39" s="332" t="str">
        <f>IF(MIN(P39:P41)=MAX(P39:P41), VLOOKUP(MIN(P39:P41),RANKINGS!$A$2:$B$6,2,FALSE),VLOOKUP(MIN(P39:P41),RANKINGS!$A$2:$B$6,2,FALSE)&amp;"-"&amp;VLOOKUP(MAX(P39:P41),RANKINGS!$A$2:$B$6,2,FALSE))</f>
        <v>Negligible</v>
      </c>
      <c r="R39" s="189" t="str">
        <f>VLOOKUP(R$12&amp;VLOOKUP($A39,ACTIVITIES!$B$2:$C$110,2,FALSE),Intensity!$E$3:$L$1002,8,FALSE)</f>
        <v/>
      </c>
      <c r="S39" s="332" t="str">
        <f>IF(MIN(R39:R41)=MAX(R39:R41), VLOOKUP(MIN(R39:R41),RANKINGS!$A$2:$B$6,2,FALSE),VLOOKUP(MIN(R39:R41),RANKINGS!$A$2:$B$6,2,FALSE)&amp;"-"&amp;VLOOKUP(MAX(R39:R41),RANKINGS!$A$2:$B$6,2,FALSE))</f>
        <v>Negligible</v>
      </c>
      <c r="T39" s="189" t="str">
        <f>VLOOKUP(T$12&amp;VLOOKUP($A39,ACTIVITIES!$B$2:$C$110,2,FALSE),Intensity!$E$3:$L$1002,8,FALSE)</f>
        <v/>
      </c>
      <c r="U39" s="332" t="str">
        <f>IF(MIN(T39:T41)=MAX(T39:T41), VLOOKUP(MIN(T39:T41),RANKINGS!$A$2:$B$6,2,FALSE),VLOOKUP(MIN(T39:T41),RANKINGS!$A$2:$B$6,2,FALSE)&amp;"-"&amp;VLOOKUP(MAX(T39:T41),RANKINGS!$A$2:$B$6,2,FALSE))</f>
        <v>Negligible</v>
      </c>
      <c r="V39" s="189" t="str">
        <f>VLOOKUP(V$12&amp;VLOOKUP($A39,ACTIVITIES!$B$2:$C$110,2,FALSE),Intensity!$E$3:$L$1002,8,FALSE)</f>
        <v/>
      </c>
      <c r="W39" s="332" t="str">
        <f>IF(MIN(V39:V41)=MAX(V39:V41), VLOOKUP(MIN(V39:V41),RANKINGS!$A$2:$B$6,2,FALSE),VLOOKUP(MIN(V39:V41),RANKINGS!$A$2:$B$6,2,FALSE)&amp;"-"&amp;VLOOKUP(MAX(V39:V41),RANKINGS!$A$2:$B$6,2,FALSE))</f>
        <v>Negligible</v>
      </c>
      <c r="X39" s="197"/>
      <c r="Y39" s="191" t="str">
        <f>IF(AND(NOT(IFERROR(AVERAGE(A39),-9)=-9),IFERROR(VALUE(RIGHT(B39,1)),-9)=-9),"",IF(AND(B39="",IFERROR(VALUE(RIGHT(A39,1)),-99)=-99),"","X"))</f>
        <v>X</v>
      </c>
    </row>
    <row r="40" spans="1:25" s="6" customFormat="1" ht="14.4" hidden="1" customHeight="1">
      <c r="A40" s="192">
        <f t="shared" si="0"/>
        <v>9</v>
      </c>
      <c r="B40" s="341"/>
      <c r="C40" s="193" t="s">
        <v>106</v>
      </c>
      <c r="D40" s="194" t="str">
        <f>VLOOKUP(D$12&amp;VLOOKUP($A40,ACTIVITIES!$B$2:$C$110,2,FALSE),Context!$E$3:$L$1002,8,FALSE)</f>
        <v/>
      </c>
      <c r="E40" s="336"/>
      <c r="F40" s="194" t="str">
        <f>VLOOKUP(F$12&amp;VLOOKUP($A40,ACTIVITIES!$B$2:$C$110,2,FALSE),Context!$E$3:$L$1002,8,FALSE)</f>
        <v/>
      </c>
      <c r="G40" s="336"/>
      <c r="H40" s="194" t="str">
        <f>VLOOKUP(H$12&amp;VLOOKUP($A40,ACTIVITIES!$B$2:$C$110,2,FALSE),Context!$E$3:$L$1002,8,FALSE)</f>
        <v/>
      </c>
      <c r="I40" s="336"/>
      <c r="J40" s="194" t="str">
        <f>VLOOKUP(J$12&amp;VLOOKUP($A40,ACTIVITIES!$B$2:$C$110,2,FALSE),Context!$E$3:$L$1002,8,FALSE)</f>
        <v/>
      </c>
      <c r="K40" s="336"/>
      <c r="L40" s="194" t="str">
        <f>VLOOKUP(L$12&amp;VLOOKUP($A40,ACTIVITIES!$B$2:$C$110,2,FALSE),Context!$E$3:$L$1002,8,FALSE)</f>
        <v/>
      </c>
      <c r="M40" s="336"/>
      <c r="N40" s="194" t="str">
        <f>VLOOKUP(N$12&amp;VLOOKUP($A40,ACTIVITIES!$B$2:$C$110,2,FALSE),Context!$E$3:$L$1002,8,FALSE)</f>
        <v/>
      </c>
      <c r="O40" s="336"/>
      <c r="P40" s="194" t="str">
        <f>VLOOKUP(P$12&amp;VLOOKUP($A40,ACTIVITIES!$B$2:$C$110,2,FALSE),Context!$E$3:$L$1002,8,FALSE)</f>
        <v/>
      </c>
      <c r="Q40" s="336"/>
      <c r="R40" s="194" t="str">
        <f>VLOOKUP(R$12&amp;VLOOKUP($A40,ACTIVITIES!$B$2:$C$110,2,FALSE),Context!$E$3:$L$1002,8,FALSE)</f>
        <v/>
      </c>
      <c r="S40" s="336"/>
      <c r="T40" s="194" t="str">
        <f>VLOOKUP(T$12&amp;VLOOKUP($A40,ACTIVITIES!$B$2:$C$110,2,FALSE),Context!$E$3:$L$1002,8,FALSE)</f>
        <v/>
      </c>
      <c r="U40" s="336"/>
      <c r="V40" s="194" t="str">
        <f>VLOOKUP(V$12&amp;VLOOKUP($A40,ACTIVITIES!$B$2:$C$110,2,FALSE),Context!$E$3:$L$1002,8,FALSE)</f>
        <v/>
      </c>
      <c r="W40" s="336"/>
      <c r="X40" s="197"/>
      <c r="Y40" s="191" t="str">
        <f>IF(AND(NOT(IFERROR(AVERAGE(A39),-9)=-9),IFERROR(VALUE(RIGHT(B39,1)),-9)=-9),"",IF(AND(B39="",IFERROR(VALUE(RIGHT(A39,1)),-99)=-99),"","X"))</f>
        <v>X</v>
      </c>
    </row>
    <row r="41" spans="1:25" s="6" customFormat="1" ht="14.4" hidden="1" customHeight="1">
      <c r="A41" s="196">
        <f t="shared" si="0"/>
        <v>9</v>
      </c>
      <c r="B41" s="342"/>
      <c r="C41" s="193" t="s">
        <v>107</v>
      </c>
      <c r="D41" s="194" t="str">
        <f>VLOOKUP(D$12&amp;VLOOKUP($A41,ACTIVITIES!$B$2:$C$110,2,FALSE),Duration!$E$3:$L$1002,8,FALSE)</f>
        <v/>
      </c>
      <c r="E41" s="336"/>
      <c r="F41" s="194" t="str">
        <f>VLOOKUP(F$12&amp;VLOOKUP($A41,ACTIVITIES!$B$2:$C$110,2,FALSE),Duration!$E$3:$L$1002,8,FALSE)</f>
        <v/>
      </c>
      <c r="G41" s="336"/>
      <c r="H41" s="194" t="str">
        <f>VLOOKUP(H$12&amp;VLOOKUP($A41,ACTIVITIES!$B$2:$C$110,2,FALSE),Duration!$E$3:$L$1002,8,FALSE)</f>
        <v/>
      </c>
      <c r="I41" s="336"/>
      <c r="J41" s="194" t="str">
        <f>VLOOKUP(J$12&amp;VLOOKUP($A41,ACTIVITIES!$B$2:$C$110,2,FALSE),Duration!$E$3:$L$1002,8,FALSE)</f>
        <v/>
      </c>
      <c r="K41" s="336"/>
      <c r="L41" s="194" t="str">
        <f>VLOOKUP(L$12&amp;VLOOKUP($A41,ACTIVITIES!$B$2:$C$110,2,FALSE),Duration!$E$3:$L$1002,8,FALSE)</f>
        <v/>
      </c>
      <c r="M41" s="336"/>
      <c r="N41" s="194" t="str">
        <f>VLOOKUP(N$12&amp;VLOOKUP($A41,ACTIVITIES!$B$2:$C$110,2,FALSE),Duration!$E$3:$L$1002,8,FALSE)</f>
        <v/>
      </c>
      <c r="O41" s="337"/>
      <c r="P41" s="194" t="str">
        <f>VLOOKUP(P$12&amp;VLOOKUP($A41,ACTIVITIES!$B$2:$C$110,2,FALSE),Duration!$E$3:$L$1002,8,FALSE)</f>
        <v/>
      </c>
      <c r="Q41" s="337"/>
      <c r="R41" s="194" t="str">
        <f>VLOOKUP(R$12&amp;VLOOKUP($A41,ACTIVITIES!$B$2:$C$110,2,FALSE),Duration!$E$3:$L$1002,8,FALSE)</f>
        <v/>
      </c>
      <c r="S41" s="337"/>
      <c r="T41" s="194" t="str">
        <f>VLOOKUP(T$12&amp;VLOOKUP($A41,ACTIVITIES!$B$2:$C$110,2,FALSE),Duration!$E$3:$L$1002,8,FALSE)</f>
        <v/>
      </c>
      <c r="U41" s="337"/>
      <c r="V41" s="194" t="str">
        <f>VLOOKUP(V$12&amp;VLOOKUP($A41,ACTIVITIES!$B$2:$C$110,2,FALSE),Duration!$E$3:$L$1002,8,FALSE)</f>
        <v/>
      </c>
      <c r="W41" s="337"/>
      <c r="X41" s="197"/>
      <c r="Y41" s="191" t="str">
        <f>IF(AND(NOT(IFERROR(AVERAGE(A39),-9)=-9),IFERROR(VALUE(RIGHT(B39,1)),-9)=-9),"",IF(AND(B39="",IFERROR(VALUE(RIGHT(A39,1)),-99)=-99),"","X"))</f>
        <v>X</v>
      </c>
    </row>
    <row r="42" spans="1:25" s="6" customFormat="1" ht="14.4" hidden="1" customHeight="1">
      <c r="A42" s="187">
        <f t="shared" si="0"/>
        <v>10</v>
      </c>
      <c r="B42" s="340" t="str">
        <f>VLOOKUP(A42,'COASTAL UPLANDS'!$A$15:$B$124,2,FALSE)</f>
        <v>ONSHORE CONSTRUCTION 10</v>
      </c>
      <c r="C42" s="188" t="s">
        <v>105</v>
      </c>
      <c r="D42" s="189" t="str">
        <f>VLOOKUP(D$12&amp;VLOOKUP($A42,ACTIVITIES!$B$2:$C$110,2,FALSE),Intensity!$E$3:$L$1002,8,FALSE)</f>
        <v/>
      </c>
      <c r="E42" s="332" t="str">
        <f>IF(MIN(D42:D44)=MAX(D42:D44), VLOOKUP(MIN(D42:D44),RANKINGS!$A$2:$B$6,2,FALSE),VLOOKUP(MIN(D42:D44),RANKINGS!$A$2:$B$6,2,FALSE)&amp;"-"&amp;VLOOKUP(MAX(D42:D44),RANKINGS!$A$2:$B$6,2,FALSE))</f>
        <v>Negligible</v>
      </c>
      <c r="F42" s="189" t="str">
        <f>VLOOKUP(F$12&amp;VLOOKUP($A42,ACTIVITIES!$B$2:$C$110,2,FALSE),Intensity!$E$3:$L$1002,8,FALSE)</f>
        <v/>
      </c>
      <c r="G42" s="332" t="str">
        <f>IF(MIN(F42:F44)=MAX(F42:F44), VLOOKUP(MIN(F42:F44),RANKINGS!$A$2:$B$6,2,FALSE),VLOOKUP(MIN(F42:F44),RANKINGS!$A$2:$B$6,2,FALSE)&amp;"-"&amp;VLOOKUP(MAX(F42:F44),RANKINGS!$A$2:$B$6,2,FALSE))</f>
        <v>Negligible</v>
      </c>
      <c r="H42" s="189" t="str">
        <f>VLOOKUP(H$12&amp;VLOOKUP($A42,ACTIVITIES!$B$2:$C$110,2,FALSE),Intensity!$E$3:$L$1002,8,FALSE)</f>
        <v/>
      </c>
      <c r="I42" s="332" t="str">
        <f>IF(MIN(H42:H44)=MAX(H42:H44), VLOOKUP(MIN(H42:H44),RANKINGS!$A$2:$B$6,2,FALSE),VLOOKUP(MIN(H42:H44),RANKINGS!$A$2:$B$6,2,FALSE)&amp;"-"&amp;VLOOKUP(MAX(H42:H44),RANKINGS!$A$2:$B$6,2,FALSE))</f>
        <v>Negligible</v>
      </c>
      <c r="J42" s="189" t="str">
        <f>VLOOKUP(J$12&amp;VLOOKUP($A42,ACTIVITIES!$B$2:$C$110,2,FALSE),Intensity!$E$3:$L$1002,8,FALSE)</f>
        <v/>
      </c>
      <c r="K42" s="332" t="str">
        <f>IF(MIN(J42:J44)=MAX(J42:J44), VLOOKUP(MIN(J42:J44),RANKINGS!$A$2:$B$6,2,FALSE),VLOOKUP(MIN(J42:J44),RANKINGS!$A$2:$B$6,2,FALSE)&amp;"-"&amp;VLOOKUP(MAX(J42:J44),RANKINGS!$A$2:$B$6,2,FALSE))</f>
        <v>Negligible</v>
      </c>
      <c r="L42" s="189" t="str">
        <f>VLOOKUP(L$12&amp;VLOOKUP($A42,ACTIVITIES!$B$2:$C$110,2,FALSE),Intensity!$E$3:$L$1002,8,FALSE)</f>
        <v/>
      </c>
      <c r="M42" s="332" t="str">
        <f>IF(MIN(L42:L44)=MAX(L42:L44), VLOOKUP(MIN(L42:L44),RANKINGS!$A$2:$B$6,2,FALSE),VLOOKUP(MIN(L42:L44),RANKINGS!$A$2:$B$6,2,FALSE)&amp;"-"&amp;VLOOKUP(MAX(L42:L44),RANKINGS!$A$2:$B$6,2,FALSE))</f>
        <v>Negligible</v>
      </c>
      <c r="N42" s="189" t="str">
        <f>VLOOKUP(N$12&amp;VLOOKUP($A42,ACTIVITIES!$B$2:$C$110,2,FALSE),Intensity!$E$3:$L$1002,8,FALSE)</f>
        <v/>
      </c>
      <c r="O42" s="332" t="str">
        <f>IF(MIN(N42:N44)=MAX(N42:N44), VLOOKUP(MIN(N42:N44),RANKINGS!$A$2:$B$6,2,FALSE),VLOOKUP(MIN(N42:N44),RANKINGS!$A$2:$B$6,2,FALSE)&amp;"-"&amp;VLOOKUP(MAX(N42:N44),RANKINGS!$A$2:$B$6,2,FALSE))</f>
        <v>Negligible</v>
      </c>
      <c r="P42" s="189" t="str">
        <f>VLOOKUP(P$12&amp;VLOOKUP($A42,ACTIVITIES!$B$2:$C$110,2,FALSE),Intensity!$E$3:$L$1002,8,FALSE)</f>
        <v/>
      </c>
      <c r="Q42" s="332" t="str">
        <f>IF(MIN(P42:P44)=MAX(P42:P44), VLOOKUP(MIN(P42:P44),RANKINGS!$A$2:$B$6,2,FALSE),VLOOKUP(MIN(P42:P44),RANKINGS!$A$2:$B$6,2,FALSE)&amp;"-"&amp;VLOOKUP(MAX(P42:P44),RANKINGS!$A$2:$B$6,2,FALSE))</f>
        <v>Negligible</v>
      </c>
      <c r="R42" s="189" t="str">
        <f>VLOOKUP(R$12&amp;VLOOKUP($A42,ACTIVITIES!$B$2:$C$110,2,FALSE),Intensity!$E$3:$L$1002,8,FALSE)</f>
        <v/>
      </c>
      <c r="S42" s="332" t="str">
        <f>IF(MIN(R42:R44)=MAX(R42:R44), VLOOKUP(MIN(R42:R44),RANKINGS!$A$2:$B$6,2,FALSE),VLOOKUP(MIN(R42:R44),RANKINGS!$A$2:$B$6,2,FALSE)&amp;"-"&amp;VLOOKUP(MAX(R42:R44),RANKINGS!$A$2:$B$6,2,FALSE))</f>
        <v>Negligible</v>
      </c>
      <c r="T42" s="189" t="str">
        <f>VLOOKUP(T$12&amp;VLOOKUP($A42,ACTIVITIES!$B$2:$C$110,2,FALSE),Intensity!$E$3:$L$1002,8,FALSE)</f>
        <v/>
      </c>
      <c r="U42" s="332" t="str">
        <f>IF(MIN(T42:T44)=MAX(T42:T44), VLOOKUP(MIN(T42:T44),RANKINGS!$A$2:$B$6,2,FALSE),VLOOKUP(MIN(T42:T44),RANKINGS!$A$2:$B$6,2,FALSE)&amp;"-"&amp;VLOOKUP(MAX(T42:T44),RANKINGS!$A$2:$B$6,2,FALSE))</f>
        <v>Negligible</v>
      </c>
      <c r="V42" s="189" t="str">
        <f>VLOOKUP(V$12&amp;VLOOKUP($A42,ACTIVITIES!$B$2:$C$110,2,FALSE),Intensity!$E$3:$L$1002,8,FALSE)</f>
        <v/>
      </c>
      <c r="W42" s="332" t="str">
        <f>IF(MIN(V42:V44)=MAX(V42:V44), VLOOKUP(MIN(V42:V44),RANKINGS!$A$2:$B$6,2,FALSE),VLOOKUP(MIN(V42:V44),RANKINGS!$A$2:$B$6,2,FALSE)&amp;"-"&amp;VLOOKUP(MAX(V42:V44),RANKINGS!$A$2:$B$6,2,FALSE))</f>
        <v>Negligible</v>
      </c>
      <c r="X42" s="197"/>
      <c r="Y42" s="191" t="str">
        <f>IF(AND(NOT(IFERROR(AVERAGE(A42),-9)=-9),IFERROR(VALUE(RIGHT(B42,1)),-9)=-9),"",IF(AND(B42="",IFERROR(VALUE(RIGHT(A42,1)),-99)=-99),"","X"))</f>
        <v>X</v>
      </c>
    </row>
    <row r="43" spans="1:25" s="6" customFormat="1" ht="14.4" hidden="1" customHeight="1">
      <c r="A43" s="192">
        <f t="shared" si="0"/>
        <v>10</v>
      </c>
      <c r="B43" s="341"/>
      <c r="C43" s="193" t="s">
        <v>106</v>
      </c>
      <c r="D43" s="194" t="str">
        <f>VLOOKUP(D$12&amp;VLOOKUP($A43,ACTIVITIES!$B$2:$C$110,2,FALSE),Context!$E$3:$L$1002,8,FALSE)</f>
        <v/>
      </c>
      <c r="E43" s="336"/>
      <c r="F43" s="194" t="str">
        <f>VLOOKUP(F$12&amp;VLOOKUP($A43,ACTIVITIES!$B$2:$C$110,2,FALSE),Context!$E$3:$L$1002,8,FALSE)</f>
        <v/>
      </c>
      <c r="G43" s="336"/>
      <c r="H43" s="194" t="str">
        <f>VLOOKUP(H$12&amp;VLOOKUP($A43,ACTIVITIES!$B$2:$C$110,2,FALSE),Context!$E$3:$L$1002,8,FALSE)</f>
        <v/>
      </c>
      <c r="I43" s="336"/>
      <c r="J43" s="194" t="str">
        <f>VLOOKUP(J$12&amp;VLOOKUP($A43,ACTIVITIES!$B$2:$C$110,2,FALSE),Context!$E$3:$L$1002,8,FALSE)</f>
        <v/>
      </c>
      <c r="K43" s="336"/>
      <c r="L43" s="194" t="str">
        <f>VLOOKUP(L$12&amp;VLOOKUP($A43,ACTIVITIES!$B$2:$C$110,2,FALSE),Context!$E$3:$L$1002,8,FALSE)</f>
        <v/>
      </c>
      <c r="M43" s="336"/>
      <c r="N43" s="194" t="str">
        <f>VLOOKUP(N$12&amp;VLOOKUP($A43,ACTIVITIES!$B$2:$C$110,2,FALSE),Context!$E$3:$L$1002,8,FALSE)</f>
        <v/>
      </c>
      <c r="O43" s="336"/>
      <c r="P43" s="194" t="str">
        <f>VLOOKUP(P$12&amp;VLOOKUP($A43,ACTIVITIES!$B$2:$C$110,2,FALSE),Context!$E$3:$L$1002,8,FALSE)</f>
        <v/>
      </c>
      <c r="Q43" s="336"/>
      <c r="R43" s="194" t="str">
        <f>VLOOKUP(R$12&amp;VLOOKUP($A43,ACTIVITIES!$B$2:$C$110,2,FALSE),Context!$E$3:$L$1002,8,FALSE)</f>
        <v/>
      </c>
      <c r="S43" s="336"/>
      <c r="T43" s="194" t="str">
        <f>VLOOKUP(T$12&amp;VLOOKUP($A43,ACTIVITIES!$B$2:$C$110,2,FALSE),Context!$E$3:$L$1002,8,FALSE)</f>
        <v/>
      </c>
      <c r="U43" s="336"/>
      <c r="V43" s="194" t="str">
        <f>VLOOKUP(V$12&amp;VLOOKUP($A43,ACTIVITIES!$B$2:$C$110,2,FALSE),Context!$E$3:$L$1002,8,FALSE)</f>
        <v/>
      </c>
      <c r="W43" s="336"/>
      <c r="X43" s="197"/>
      <c r="Y43" s="191" t="str">
        <f>IF(AND(NOT(IFERROR(AVERAGE(A42),-9)=-9),IFERROR(VALUE(RIGHT(B42,1)),-9)=-9),"",IF(AND(B42="",IFERROR(VALUE(RIGHT(A42,1)),-99)=-99),"","X"))</f>
        <v>X</v>
      </c>
    </row>
    <row r="44" spans="1:25" s="6" customFormat="1" ht="14.4" hidden="1" customHeight="1">
      <c r="A44" s="196">
        <f t="shared" si="0"/>
        <v>10</v>
      </c>
      <c r="B44" s="342"/>
      <c r="C44" s="193" t="s">
        <v>107</v>
      </c>
      <c r="D44" s="194" t="str">
        <f>VLOOKUP(D$12&amp;VLOOKUP($A44,ACTIVITIES!$B$2:$C$110,2,FALSE),Duration!$E$3:$L$1002,8,FALSE)</f>
        <v/>
      </c>
      <c r="E44" s="336"/>
      <c r="F44" s="194" t="str">
        <f>VLOOKUP(F$12&amp;VLOOKUP($A44,ACTIVITIES!$B$2:$C$110,2,FALSE),Duration!$E$3:$L$1002,8,FALSE)</f>
        <v/>
      </c>
      <c r="G44" s="336"/>
      <c r="H44" s="194" t="str">
        <f>VLOOKUP(H$12&amp;VLOOKUP($A44,ACTIVITIES!$B$2:$C$110,2,FALSE),Duration!$E$3:$L$1002,8,FALSE)</f>
        <v/>
      </c>
      <c r="I44" s="336"/>
      <c r="J44" s="194" t="str">
        <f>VLOOKUP(J$12&amp;VLOOKUP($A44,ACTIVITIES!$B$2:$C$110,2,FALSE),Duration!$E$3:$L$1002,8,FALSE)</f>
        <v/>
      </c>
      <c r="K44" s="336"/>
      <c r="L44" s="194" t="str">
        <f>VLOOKUP(L$12&amp;VLOOKUP($A44,ACTIVITIES!$B$2:$C$110,2,FALSE),Duration!$E$3:$L$1002,8,FALSE)</f>
        <v/>
      </c>
      <c r="M44" s="336"/>
      <c r="N44" s="194" t="str">
        <f>VLOOKUP(N$12&amp;VLOOKUP($A44,ACTIVITIES!$B$2:$C$110,2,FALSE),Duration!$E$3:$L$1002,8,FALSE)</f>
        <v/>
      </c>
      <c r="O44" s="337"/>
      <c r="P44" s="194" t="str">
        <f>VLOOKUP(P$12&amp;VLOOKUP($A44,ACTIVITIES!$B$2:$C$110,2,FALSE),Duration!$E$3:$L$1002,8,FALSE)</f>
        <v/>
      </c>
      <c r="Q44" s="337"/>
      <c r="R44" s="194" t="str">
        <f>VLOOKUP(R$12&amp;VLOOKUP($A44,ACTIVITIES!$B$2:$C$110,2,FALSE),Duration!$E$3:$L$1002,8,FALSE)</f>
        <v/>
      </c>
      <c r="S44" s="337"/>
      <c r="T44" s="194" t="str">
        <f>VLOOKUP(T$12&amp;VLOOKUP($A44,ACTIVITIES!$B$2:$C$110,2,FALSE),Duration!$E$3:$L$1002,8,FALSE)</f>
        <v/>
      </c>
      <c r="U44" s="337"/>
      <c r="V44" s="194" t="str">
        <f>VLOOKUP(V$12&amp;VLOOKUP($A44,ACTIVITIES!$B$2:$C$110,2,FALSE),Duration!$E$3:$L$1002,8,FALSE)</f>
        <v/>
      </c>
      <c r="W44" s="337"/>
      <c r="X44" s="197"/>
      <c r="Y44" s="191" t="str">
        <f>IF(AND(NOT(IFERROR(AVERAGE(A42),-9)=-9),IFERROR(VALUE(RIGHT(B42,1)),-9)=-9),"",IF(AND(B42="",IFERROR(VALUE(RIGHT(A42,1)),-99)=-99),"","X"))</f>
        <v>X</v>
      </c>
    </row>
    <row r="45" spans="1:25" ht="12.6" customHeight="1">
      <c r="A45" s="356" t="s">
        <v>251</v>
      </c>
      <c r="B45" s="357"/>
      <c r="C45" s="198"/>
      <c r="D45" s="199" t="s">
        <v>94</v>
      </c>
      <c r="E45" s="199"/>
      <c r="F45" s="199"/>
      <c r="G45" s="199"/>
      <c r="H45" s="199"/>
      <c r="I45" s="199"/>
      <c r="J45" s="199"/>
      <c r="K45" s="199"/>
      <c r="L45" s="199"/>
      <c r="M45" s="199"/>
      <c r="N45" s="200"/>
      <c r="O45" s="200"/>
      <c r="P45" s="200"/>
      <c r="Q45" s="200"/>
      <c r="R45" s="200"/>
      <c r="S45" s="200"/>
      <c r="T45" s="200"/>
      <c r="U45" s="200"/>
      <c r="V45" s="200"/>
      <c r="W45" s="200"/>
      <c r="X45" s="201"/>
      <c r="Y45" s="207" t="str">
        <f>IF(Y14="X","X",(IF(AND(NOT(IFERROR(AVERAGE(A45),-9)=-9),IFERROR(VALUE(RIGHT(B45,1)),-9)=-9),"",IF(AND(B45="",IFERROR(VALUE(RIGHT(A45,1)),-99)=-99),"","X"))))</f>
        <v/>
      </c>
    </row>
    <row r="46" spans="1:25" ht="5.4" customHeight="1">
      <c r="A46" s="202"/>
      <c r="B46" s="203"/>
      <c r="C46" s="203"/>
      <c r="D46" s="204"/>
      <c r="E46" s="204"/>
      <c r="F46" s="204"/>
      <c r="G46" s="204"/>
      <c r="H46" s="204"/>
      <c r="I46" s="204"/>
      <c r="J46" s="204"/>
      <c r="K46" s="204"/>
      <c r="L46" s="204"/>
      <c r="M46" s="204"/>
      <c r="N46" s="204"/>
      <c r="O46" s="204"/>
      <c r="P46" s="204"/>
      <c r="Q46" s="204"/>
      <c r="R46" s="204"/>
      <c r="S46" s="204"/>
      <c r="T46" s="204"/>
      <c r="U46" s="204"/>
      <c r="V46" s="204"/>
      <c r="W46" s="204"/>
      <c r="X46" s="186"/>
      <c r="Y46" s="207" t="str">
        <f>IF(AND(NOT(IFERROR(AVERAGE(A46),-9)=-9),IFERROR(VALUE(RIGHT(B46,1)),-9)=-9),"",IF(AND(B46="",IFERROR(VALUE(RIGHT(A46,1)),-99)=-99),"","X"))</f>
        <v/>
      </c>
    </row>
    <row r="47" spans="1:25" ht="15.75" customHeight="1">
      <c r="A47" s="350" t="str">
        <f>ACTIVITIES!H3</f>
        <v>LANDFALL CONSTRUCTION</v>
      </c>
      <c r="B47" s="351"/>
      <c r="C47" s="183"/>
      <c r="D47" s="184"/>
      <c r="E47" s="184"/>
      <c r="F47" s="184"/>
      <c r="G47" s="184"/>
      <c r="H47" s="184"/>
      <c r="I47" s="184"/>
      <c r="J47" s="184"/>
      <c r="K47" s="184"/>
      <c r="L47" s="184"/>
      <c r="M47" s="184"/>
      <c r="N47" s="185"/>
      <c r="O47" s="185"/>
      <c r="P47" s="185"/>
      <c r="Q47" s="185"/>
      <c r="R47" s="185"/>
      <c r="S47" s="185"/>
      <c r="T47" s="185"/>
      <c r="U47" s="185"/>
      <c r="V47" s="185"/>
      <c r="W47" s="185"/>
      <c r="X47" s="186"/>
      <c r="Y47" s="207" t="str">
        <f>IF(AND(NOT(IFERROR(AVERAGE(A47),-9)=-9),IFERROR(VALUE(RIGHT(B47,1)),-9)=-9),"",IF(AND(B47="",IFERROR(VALUE(RIGHT(A47,1)),-99)=-99),"","X"))</f>
        <v/>
      </c>
    </row>
    <row r="48" spans="1:25" ht="15.75" customHeight="1">
      <c r="A48" s="187">
        <f>A42+1</f>
        <v>11</v>
      </c>
      <c r="B48" s="335" t="str">
        <f>VLOOKUP(A48,'COASTAL UPLANDS'!$A$15:$B$124,2,FALSE)</f>
        <v xml:space="preserve">Cable trench excavation and jet plow </v>
      </c>
      <c r="C48" s="188" t="s">
        <v>105</v>
      </c>
      <c r="D48" s="189">
        <f>VLOOKUP(D$12&amp;VLOOKUP($A48,ACTIVITIES!$B$2:$C$110,2,FALSE),Intensity!$E$3:$L$1002,8,FALSE)</f>
        <v>2</v>
      </c>
      <c r="E48" s="332" t="str">
        <f>IF(MIN(D48:D50)=MAX(D48:D50), VLOOKUP(MIN(D48:D50),RANKINGS!$A$2:$B$6,2,FALSE),VLOOKUP(MIN(D48:D50),RANKINGS!$A$2:$B$6,2,FALSE)&amp;"-"&amp;VLOOKUP(MAX(D48:D50),RANKINGS!$A$2:$B$6,2,FALSE))</f>
        <v>Minor-Moderate</v>
      </c>
      <c r="F48" s="189">
        <f>VLOOKUP(F$12&amp;VLOOKUP($A48,ACTIVITIES!$B$2:$C$110,2,FALSE),Intensity!$E$3:$L$1002,8,FALSE)</f>
        <v>2</v>
      </c>
      <c r="G48" s="332" t="str">
        <f>IF(MIN(F48:F50)=MAX(F48:F50), VLOOKUP(MIN(F48:F50),RANKINGS!$A$2:$B$6,2,FALSE),VLOOKUP(MIN(F48:F50),RANKINGS!$A$2:$B$6,2,FALSE)&amp;"-"&amp;VLOOKUP(MAX(F48:F50),RANKINGS!$A$2:$B$6,2,FALSE))</f>
        <v>Minor-Moderate</v>
      </c>
      <c r="H48" s="189">
        <f>VLOOKUP(H$12&amp;VLOOKUP($A48,ACTIVITIES!$B$2:$C$110,2,FALSE),Intensity!$E$3:$L$1002,8,FALSE)</f>
        <v>2</v>
      </c>
      <c r="I48" s="332" t="str">
        <f>IF(MIN(H48:H50)=MAX(H48:H50), VLOOKUP(MIN(H48:H50),RANKINGS!$A$2:$B$6,2,FALSE),VLOOKUP(MIN(H48:H50),RANKINGS!$A$2:$B$6,2,FALSE)&amp;"-"&amp;VLOOKUP(MAX(H48:H50),RANKINGS!$A$2:$B$6,2,FALSE))</f>
        <v>Minor-Moderate</v>
      </c>
      <c r="J48" s="189">
        <f>VLOOKUP(J$12&amp;VLOOKUP($A48,ACTIVITIES!$B$2:$C$110,2,FALSE),Intensity!$E$3:$L$1002,8,FALSE)</f>
        <v>2</v>
      </c>
      <c r="K48" s="332" t="str">
        <f>IF(MIN(J48:J50)=MAX(J48:J50), VLOOKUP(MIN(J48:J50),RANKINGS!$A$2:$B$6,2,FALSE),VLOOKUP(MIN(J48:J50),RANKINGS!$A$2:$B$6,2,FALSE)&amp;"-"&amp;VLOOKUP(MAX(J48:J50),RANKINGS!$A$2:$B$6,2,FALSE))</f>
        <v>Minor-Moderate</v>
      </c>
      <c r="L48" s="189">
        <f>VLOOKUP(L$12&amp;VLOOKUP($A48,ACTIVITIES!$B$2:$C$110,2,FALSE),Intensity!$E$3:$L$1002,8,FALSE)</f>
        <v>2</v>
      </c>
      <c r="M48" s="332" t="str">
        <f>IF(MIN(L48:L50)=MAX(L48:L50), VLOOKUP(MIN(L48:L50),RANKINGS!$A$2:$B$6,2,FALSE),VLOOKUP(MIN(L48:L50),RANKINGS!$A$2:$B$6,2,FALSE)&amp;"-"&amp;VLOOKUP(MAX(L48:L50),RANKINGS!$A$2:$B$6,2,FALSE))</f>
        <v>Minor-Moderate</v>
      </c>
      <c r="N48" s="189" t="str">
        <f>VLOOKUP(N$12&amp;VLOOKUP($A48,ACTIVITIES!$B$2:$C$110,2,FALSE),Intensity!$E$3:$L$1002,8,FALSE)</f>
        <v/>
      </c>
      <c r="O48" s="332" t="str">
        <f>IF(MIN(N48:N50)=MAX(N48:N50), VLOOKUP(MIN(N48:N50),RANKINGS!$A$2:$B$6,2,FALSE),VLOOKUP(MIN(N48:N50),RANKINGS!$A$2:$B$6,2,FALSE)&amp;"-"&amp;VLOOKUP(MAX(N48:N50),RANKINGS!$A$2:$B$6,2,FALSE))</f>
        <v>Negligible</v>
      </c>
      <c r="P48" s="189" t="str">
        <f>VLOOKUP(P$12&amp;VLOOKUP($A48,ACTIVITIES!$B$2:$C$110,2,FALSE),Intensity!$E$3:$L$1002,8,FALSE)</f>
        <v/>
      </c>
      <c r="Q48" s="332" t="str">
        <f>IF(MIN(P48:P50)=MAX(P48:P50), VLOOKUP(MIN(P48:P50),RANKINGS!$A$2:$B$6,2,FALSE),VLOOKUP(MIN(P48:P50),RANKINGS!$A$2:$B$6,2,FALSE)&amp;"-"&amp;VLOOKUP(MAX(P48:P50),RANKINGS!$A$2:$B$6,2,FALSE))</f>
        <v>Negligible</v>
      </c>
      <c r="R48" s="189" t="str">
        <f>VLOOKUP(R$12&amp;VLOOKUP($A48,ACTIVITIES!$B$2:$C$110,2,FALSE),Intensity!$E$3:$L$1002,8,FALSE)</f>
        <v/>
      </c>
      <c r="S48" s="332" t="str">
        <f>IF(MIN(R48:R50)=MAX(R48:R50), VLOOKUP(MIN(R48:R50),RANKINGS!$A$2:$B$6,2,FALSE),VLOOKUP(MIN(R48:R50),RANKINGS!$A$2:$B$6,2,FALSE)&amp;"-"&amp;VLOOKUP(MAX(R48:R50),RANKINGS!$A$2:$B$6,2,FALSE))</f>
        <v>Negligible</v>
      </c>
      <c r="T48" s="189" t="str">
        <f>VLOOKUP(T$12&amp;VLOOKUP($A48,ACTIVITIES!$B$2:$C$110,2,FALSE),Intensity!$E$3:$L$1002,8,FALSE)</f>
        <v/>
      </c>
      <c r="U48" s="332" t="str">
        <f>IF(MIN(T48:T50)=MAX(T48:T50), VLOOKUP(MIN(T48:T50),RANKINGS!$A$2:$B$6,2,FALSE),VLOOKUP(MIN(T48:T50),RANKINGS!$A$2:$B$6,2,FALSE)&amp;"-"&amp;VLOOKUP(MAX(T48:T50),RANKINGS!$A$2:$B$6,2,FALSE))</f>
        <v>Negligible</v>
      </c>
      <c r="V48" s="189" t="str">
        <f>VLOOKUP(V$12&amp;VLOOKUP($A48,ACTIVITIES!$B$2:$C$110,2,FALSE),Intensity!$E$3:$L$1002,8,FALSE)</f>
        <v/>
      </c>
      <c r="W48" s="343" t="str">
        <f>IF(MIN(V48:V50)=MAX(V48:V50), VLOOKUP(MIN(V48:V50),RANKINGS!$A$2:$B$6,2,FALSE),VLOOKUP(MIN(V48:V50),RANKINGS!$A$2:$B$6,2,FALSE)&amp;"-"&amp;VLOOKUP(MAX(V48:V50),RANKINGS!$A$2:$B$6,2,FALSE))</f>
        <v>Negligible</v>
      </c>
      <c r="X48" s="190"/>
      <c r="Y48" s="191" t="str">
        <f>IF(AND(NOT(IFERROR(AVERAGE(A48),-9)=-9),IFERROR(VALUE(RIGHT(B48,1)),-9)=-9),"",IF(AND(B48="",IFERROR(VALUE(RIGHT(A48,1)),-99)=-99),"","X"))</f>
        <v/>
      </c>
    </row>
    <row r="49" spans="1:25" ht="13.2">
      <c r="A49" s="192">
        <f>A43+1</f>
        <v>11</v>
      </c>
      <c r="B49" s="336"/>
      <c r="C49" s="193" t="s">
        <v>106</v>
      </c>
      <c r="D49" s="194">
        <f>VLOOKUP(D$12&amp;VLOOKUP($A49,ACTIVITIES!$B$2:$C$110,2,FALSE),Context!$E$3:$L$1002,8,FALSE)</f>
        <v>1</v>
      </c>
      <c r="E49" s="336"/>
      <c r="F49" s="194">
        <f>VLOOKUP(F$12&amp;VLOOKUP($A49,ACTIVITIES!$B$2:$C$110,2,FALSE),Context!$E$3:$L$1002,8,FALSE)</f>
        <v>2</v>
      </c>
      <c r="G49" s="336"/>
      <c r="H49" s="194">
        <f>VLOOKUP(H$12&amp;VLOOKUP($A49,ACTIVITIES!$B$2:$C$110,2,FALSE),Context!$E$3:$L$1002,8,FALSE)</f>
        <v>2</v>
      </c>
      <c r="I49" s="336"/>
      <c r="J49" s="194">
        <f>VLOOKUP(J$12&amp;VLOOKUP($A49,ACTIVITIES!$B$2:$C$110,2,FALSE),Context!$E$3:$L$1002,8,FALSE)</f>
        <v>2</v>
      </c>
      <c r="K49" s="336"/>
      <c r="L49" s="194">
        <f>VLOOKUP(L$12&amp;VLOOKUP($A49,ACTIVITIES!$B$2:$C$110,2,FALSE),Context!$E$3:$L$1002,8,FALSE)</f>
        <v>2</v>
      </c>
      <c r="M49" s="336"/>
      <c r="N49" s="194" t="str">
        <f>VLOOKUP(N$12&amp;VLOOKUP($A49,ACTIVITIES!$B$2:$C$110,2,FALSE),Context!$E$3:$L$1002,8,FALSE)</f>
        <v/>
      </c>
      <c r="O49" s="336"/>
      <c r="P49" s="194" t="str">
        <f>VLOOKUP(P$12&amp;VLOOKUP($A49,ACTIVITIES!$B$2:$C$110,2,FALSE),Context!$E$3:$L$1002,8,FALSE)</f>
        <v/>
      </c>
      <c r="Q49" s="336"/>
      <c r="R49" s="194" t="str">
        <f>VLOOKUP(R$12&amp;VLOOKUP($A49,ACTIVITIES!$B$2:$C$110,2,FALSE),Context!$E$3:$L$1002,8,FALSE)</f>
        <v/>
      </c>
      <c r="S49" s="336"/>
      <c r="T49" s="194" t="str">
        <f>VLOOKUP(T$12&amp;VLOOKUP($A49,ACTIVITIES!$B$2:$C$110,2,FALSE),Context!$E$3:$L$1002,8,FALSE)</f>
        <v/>
      </c>
      <c r="U49" s="336"/>
      <c r="V49" s="194" t="str">
        <f>VLOOKUP(V$12&amp;VLOOKUP($A49,ACTIVITIES!$B$2:$C$110,2,FALSE),Context!$E$3:$L$1002,8,FALSE)</f>
        <v/>
      </c>
      <c r="W49" s="341"/>
      <c r="X49" s="195"/>
      <c r="Y49" s="191" t="str">
        <f>IF(AND(NOT(IFERROR(AVERAGE(A48),-9)=-9),IFERROR(VALUE(RIGHT(B48,1)),-9)=-9),"",IF(AND(B48="",IFERROR(VALUE(RIGHT(A48,1)),-99)=-99),"","X"))</f>
        <v/>
      </c>
    </row>
    <row r="50" spans="1:25" ht="13.2">
      <c r="A50" s="196">
        <f>A44+1</f>
        <v>11</v>
      </c>
      <c r="B50" s="337"/>
      <c r="C50" s="193" t="s">
        <v>107</v>
      </c>
      <c r="D50" s="194">
        <f>VLOOKUP(D$12&amp;VLOOKUP($A50,ACTIVITIES!$B$2:$C$110,2,FALSE),Duration!$E$3:$L$1002,8,FALSE)</f>
        <v>1</v>
      </c>
      <c r="E50" s="337"/>
      <c r="F50" s="194">
        <f>VLOOKUP(F$12&amp;VLOOKUP($A50,ACTIVITIES!$B$2:$C$110,2,FALSE),Duration!$E$3:$L$1002,8,FALSE)</f>
        <v>1</v>
      </c>
      <c r="G50" s="337"/>
      <c r="H50" s="194">
        <f>VLOOKUP(H$12&amp;VLOOKUP($A50,ACTIVITIES!$B$2:$C$110,2,FALSE),Duration!$E$3:$L$1002,8,FALSE)</f>
        <v>1</v>
      </c>
      <c r="I50" s="337"/>
      <c r="J50" s="194">
        <f>VLOOKUP(J$12&amp;VLOOKUP($A50,ACTIVITIES!$B$2:$C$110,2,FALSE),Duration!$E$3:$L$1002,8,FALSE)</f>
        <v>1</v>
      </c>
      <c r="K50" s="337"/>
      <c r="L50" s="194">
        <f>VLOOKUP(L$12&amp;VLOOKUP($A50,ACTIVITIES!$B$2:$C$110,2,FALSE),Duration!$E$3:$L$1002,8,FALSE)</f>
        <v>1</v>
      </c>
      <c r="M50" s="337"/>
      <c r="N50" s="194" t="str">
        <f>VLOOKUP(N$12&amp;VLOOKUP($A50,ACTIVITIES!$B$2:$C$110,2,FALSE),Duration!$E$3:$L$1002,8,FALSE)</f>
        <v/>
      </c>
      <c r="O50" s="337"/>
      <c r="P50" s="194" t="str">
        <f>VLOOKUP(P$12&amp;VLOOKUP($A50,ACTIVITIES!$B$2:$C$110,2,FALSE),Duration!$E$3:$L$1002,8,FALSE)</f>
        <v/>
      </c>
      <c r="Q50" s="337"/>
      <c r="R50" s="194" t="str">
        <f>VLOOKUP(R$12&amp;VLOOKUP($A50,ACTIVITIES!$B$2:$C$110,2,FALSE),Duration!$E$3:$L$1002,8,FALSE)</f>
        <v/>
      </c>
      <c r="S50" s="337"/>
      <c r="T50" s="194" t="str">
        <f>VLOOKUP(T$12&amp;VLOOKUP($A50,ACTIVITIES!$B$2:$C$110,2,FALSE),Duration!$E$3:$L$1002,8,FALSE)</f>
        <v/>
      </c>
      <c r="U50" s="337"/>
      <c r="V50" s="194" t="str">
        <f>VLOOKUP(V$12&amp;VLOOKUP($A50,ACTIVITIES!$B$2:$C$110,2,FALSE),Duration!$E$3:$L$1002,8,FALSE)</f>
        <v/>
      </c>
      <c r="W50" s="342"/>
      <c r="X50" s="195"/>
      <c r="Y50" s="191" t="str">
        <f>IF(AND(NOT(IFERROR(AVERAGE(A48),-9)=-9),IFERROR(VALUE(RIGHT(B48,1)),-9)=-9),"",IF(AND(B48="",IFERROR(VALUE(RIGHT(A48,1)),-99)=-99),"","X"))</f>
        <v/>
      </c>
    </row>
    <row r="51" spans="1:25" ht="13.2">
      <c r="A51" s="187">
        <f t="shared" ref="A51:A77" si="1">A48+1</f>
        <v>12</v>
      </c>
      <c r="B51" s="335" t="str">
        <f>VLOOKUP(A51,'COASTAL UPLANDS'!$A$15:$B$124,2,FALSE)</f>
        <v>Landfall HDD short and long distance</v>
      </c>
      <c r="C51" s="188" t="s">
        <v>105</v>
      </c>
      <c r="D51" s="189">
        <f>VLOOKUP(D$12&amp;VLOOKUP($A51,ACTIVITIES!$B$2:$C$110,2,FALSE),Intensity!$E$3:$L$1002,8,FALSE)</f>
        <v>1</v>
      </c>
      <c r="E51" s="332" t="str">
        <f>IF(MIN(D51:D53)=MAX(D51:D53), VLOOKUP(MIN(D51:D53),RANKINGS!$A$2:$B$6,2,FALSE),VLOOKUP(MIN(D51:D53),RANKINGS!$A$2:$B$6,2,FALSE)&amp;"-"&amp;VLOOKUP(MAX(D51:D53),RANKINGS!$A$2:$B$6,2,FALSE))</f>
        <v>Minor</v>
      </c>
      <c r="F51" s="189">
        <f>VLOOKUP(F$12&amp;VLOOKUP($A51,ACTIVITIES!$B$2:$C$110,2,FALSE),Intensity!$E$3:$L$1002,8,FALSE)</f>
        <v>2</v>
      </c>
      <c r="G51" s="332" t="str">
        <f>IF(MIN(F51:F53)=MAX(F51:F53), VLOOKUP(MIN(F51:F53),RANKINGS!$A$2:$B$6,2,FALSE),VLOOKUP(MIN(F51:F53),RANKINGS!$A$2:$B$6,2,FALSE)&amp;"-"&amp;VLOOKUP(MAX(F51:F53),RANKINGS!$A$2:$B$6,2,FALSE))</f>
        <v>Minor-Moderate</v>
      </c>
      <c r="H51" s="189">
        <f>VLOOKUP(H$12&amp;VLOOKUP($A51,ACTIVITIES!$B$2:$C$110,2,FALSE),Intensity!$E$3:$L$1002,8,FALSE)</f>
        <v>2</v>
      </c>
      <c r="I51" s="332" t="str">
        <f>IF(MIN(H51:H53)=MAX(H51:H53), VLOOKUP(MIN(H51:H53),RANKINGS!$A$2:$B$6,2,FALSE),VLOOKUP(MIN(H51:H53),RANKINGS!$A$2:$B$6,2,FALSE)&amp;"-"&amp;VLOOKUP(MAX(H51:H53),RANKINGS!$A$2:$B$6,2,FALSE))</f>
        <v>Minor-Moderate</v>
      </c>
      <c r="J51" s="189">
        <f>VLOOKUP(J$12&amp;VLOOKUP($A51,ACTIVITIES!$B$2:$C$110,2,FALSE),Intensity!$E$3:$L$1002,8,FALSE)</f>
        <v>2</v>
      </c>
      <c r="K51" s="332" t="str">
        <f>IF(MIN(J51:J53)=MAX(J51:J53), VLOOKUP(MIN(J51:J53),RANKINGS!$A$2:$B$6,2,FALSE),VLOOKUP(MIN(J51:J53),RANKINGS!$A$2:$B$6,2,FALSE)&amp;"-"&amp;VLOOKUP(MAX(J51:J53),RANKINGS!$A$2:$B$6,2,FALSE))</f>
        <v>Minor-Moderate</v>
      </c>
      <c r="L51" s="189">
        <f>VLOOKUP(L$12&amp;VLOOKUP($A51,ACTIVITIES!$B$2:$C$110,2,FALSE),Intensity!$E$3:$L$1002,8,FALSE)</f>
        <v>2</v>
      </c>
      <c r="M51" s="332" t="str">
        <f>IF(MIN(L51:L53)=MAX(L51:L53), VLOOKUP(MIN(L51:L53),RANKINGS!$A$2:$B$6,2,FALSE),VLOOKUP(MIN(L51:L53),RANKINGS!$A$2:$B$6,2,FALSE)&amp;"-"&amp;VLOOKUP(MAX(L51:L53),RANKINGS!$A$2:$B$6,2,FALSE))</f>
        <v>Minor-Moderate</v>
      </c>
      <c r="N51" s="189" t="str">
        <f>VLOOKUP(N$12&amp;VLOOKUP($A51,ACTIVITIES!$B$2:$C$110,2,FALSE),Intensity!$E$3:$L$1002,8,FALSE)</f>
        <v/>
      </c>
      <c r="O51" s="332" t="str">
        <f>IF(MIN(N51:N53)=MAX(N51:N53), VLOOKUP(MIN(N51:N53),RANKINGS!$A$2:$B$6,2,FALSE),VLOOKUP(MIN(N51:N53),RANKINGS!$A$2:$B$6,2,FALSE)&amp;"-"&amp;VLOOKUP(MAX(N51:N53),RANKINGS!$A$2:$B$6,2,FALSE))</f>
        <v>Negligible</v>
      </c>
      <c r="P51" s="189" t="str">
        <f>VLOOKUP(P$12&amp;VLOOKUP($A51,ACTIVITIES!$B$2:$C$110,2,FALSE),Intensity!$E$3:$L$1002,8,FALSE)</f>
        <v/>
      </c>
      <c r="Q51" s="332" t="str">
        <f>IF(MIN(P51:P53)=MAX(P51:P53), VLOOKUP(MIN(P51:P53),RANKINGS!$A$2:$B$6,2,FALSE),VLOOKUP(MIN(P51:P53),RANKINGS!$A$2:$B$6,2,FALSE)&amp;"-"&amp;VLOOKUP(MAX(P51:P53),RANKINGS!$A$2:$B$6,2,FALSE))</f>
        <v>Negligible</v>
      </c>
      <c r="R51" s="189" t="str">
        <f>VLOOKUP(R$12&amp;VLOOKUP($A51,ACTIVITIES!$B$2:$C$110,2,FALSE),Intensity!$E$3:$L$1002,8,FALSE)</f>
        <v/>
      </c>
      <c r="S51" s="332" t="str">
        <f>IF(MIN(R51:R53)=MAX(R51:R53), VLOOKUP(MIN(R51:R53),RANKINGS!$A$2:$B$6,2,FALSE),VLOOKUP(MIN(R51:R53),RANKINGS!$A$2:$B$6,2,FALSE)&amp;"-"&amp;VLOOKUP(MAX(R51:R53),RANKINGS!$A$2:$B$6,2,FALSE))</f>
        <v>Negligible</v>
      </c>
      <c r="T51" s="189" t="str">
        <f>VLOOKUP(T$12&amp;VLOOKUP($A51,ACTIVITIES!$B$2:$C$110,2,FALSE),Intensity!$E$3:$L$1002,8,FALSE)</f>
        <v/>
      </c>
      <c r="U51" s="332" t="str">
        <f>IF(MIN(T51:T53)=MAX(T51:T53), VLOOKUP(MIN(T51:T53),RANKINGS!$A$2:$B$6,2,FALSE),VLOOKUP(MIN(T51:T53),RANKINGS!$A$2:$B$6,2,FALSE)&amp;"-"&amp;VLOOKUP(MAX(T51:T53),RANKINGS!$A$2:$B$6,2,FALSE))</f>
        <v>Negligible</v>
      </c>
      <c r="V51" s="189" t="str">
        <f>VLOOKUP(V$12&amp;VLOOKUP($A51,ACTIVITIES!$B$2:$C$110,2,FALSE),Intensity!$E$3:$L$1002,8,FALSE)</f>
        <v/>
      </c>
      <c r="W51" s="343" t="str">
        <f>IF(MIN(V51:V53)=MAX(V51:V53), VLOOKUP(MIN(V51:V53),RANKINGS!$A$2:$B$6,2,FALSE),VLOOKUP(MIN(V51:V53),RANKINGS!$A$2:$B$6,2,FALSE)&amp;"-"&amp;VLOOKUP(MAX(V51:V53),RANKINGS!$A$2:$B$6,2,FALSE))</f>
        <v>Negligible</v>
      </c>
      <c r="X51" s="190"/>
      <c r="Y51" s="191" t="str">
        <f>IF(AND(NOT(IFERROR(AVERAGE(A51),-9)=-9),IFERROR(VALUE(RIGHT(B51,1)),-9)=-9),"",IF(AND(B51="",IFERROR(VALUE(RIGHT(A51,1)),-99)=-99),"","X"))</f>
        <v/>
      </c>
    </row>
    <row r="52" spans="1:25" ht="13.2">
      <c r="A52" s="192">
        <f t="shared" si="1"/>
        <v>12</v>
      </c>
      <c r="B52" s="336"/>
      <c r="C52" s="193" t="s">
        <v>106</v>
      </c>
      <c r="D52" s="194">
        <f>VLOOKUP(D$12&amp;VLOOKUP($A52,ACTIVITIES!$B$2:$C$110,2,FALSE),Context!$E$3:$L$1002,8,FALSE)</f>
        <v>1</v>
      </c>
      <c r="E52" s="336"/>
      <c r="F52" s="194">
        <f>VLOOKUP(F$12&amp;VLOOKUP($A52,ACTIVITIES!$B$2:$C$110,2,FALSE),Context!$E$3:$L$1002,8,FALSE)</f>
        <v>2</v>
      </c>
      <c r="G52" s="336"/>
      <c r="H52" s="194">
        <f>VLOOKUP(H$12&amp;VLOOKUP($A52,ACTIVITIES!$B$2:$C$110,2,FALSE),Context!$E$3:$L$1002,8,FALSE)</f>
        <v>2</v>
      </c>
      <c r="I52" s="336"/>
      <c r="J52" s="194">
        <f>VLOOKUP(J$12&amp;VLOOKUP($A52,ACTIVITIES!$B$2:$C$110,2,FALSE),Context!$E$3:$L$1002,8,FALSE)</f>
        <v>2</v>
      </c>
      <c r="K52" s="336"/>
      <c r="L52" s="194">
        <f>VLOOKUP(L$12&amp;VLOOKUP($A52,ACTIVITIES!$B$2:$C$110,2,FALSE),Context!$E$3:$L$1002,8,FALSE)</f>
        <v>2</v>
      </c>
      <c r="M52" s="336"/>
      <c r="N52" s="194" t="str">
        <f>VLOOKUP(N$12&amp;VLOOKUP($A52,ACTIVITIES!$B$2:$C$110,2,FALSE),Context!$E$3:$L$1002,8,FALSE)</f>
        <v/>
      </c>
      <c r="O52" s="336"/>
      <c r="P52" s="194" t="str">
        <f>VLOOKUP(P$12&amp;VLOOKUP($A52,ACTIVITIES!$B$2:$C$110,2,FALSE),Context!$E$3:$L$1002,8,FALSE)</f>
        <v/>
      </c>
      <c r="Q52" s="336"/>
      <c r="R52" s="194" t="str">
        <f>VLOOKUP(R$12&amp;VLOOKUP($A52,ACTIVITIES!$B$2:$C$110,2,FALSE),Context!$E$3:$L$1002,8,FALSE)</f>
        <v/>
      </c>
      <c r="S52" s="336"/>
      <c r="T52" s="194" t="str">
        <f>VLOOKUP(T$12&amp;VLOOKUP($A52,ACTIVITIES!$B$2:$C$110,2,FALSE),Context!$E$3:$L$1002,8,FALSE)</f>
        <v/>
      </c>
      <c r="U52" s="336"/>
      <c r="V52" s="194" t="str">
        <f>VLOOKUP(V$12&amp;VLOOKUP($A52,ACTIVITIES!$B$2:$C$110,2,FALSE),Context!$E$3:$L$1002,8,FALSE)</f>
        <v/>
      </c>
      <c r="W52" s="341"/>
      <c r="X52" s="195"/>
      <c r="Y52" s="191" t="str">
        <f>IF(AND(NOT(IFERROR(AVERAGE(A51),-9)=-9),IFERROR(VALUE(RIGHT(B51,1)),-9)=-9),"",IF(AND(B51="",IFERROR(VALUE(RIGHT(A51,1)),-99)=-99),"","X"))</f>
        <v/>
      </c>
    </row>
    <row r="53" spans="1:25" ht="13.2">
      <c r="A53" s="196">
        <f t="shared" si="1"/>
        <v>12</v>
      </c>
      <c r="B53" s="337"/>
      <c r="C53" s="193" t="s">
        <v>107</v>
      </c>
      <c r="D53" s="194">
        <f>VLOOKUP(D$12&amp;VLOOKUP($A53,ACTIVITIES!$B$2:$C$110,2,FALSE),Duration!$E$3:$L$1002,8,FALSE)</f>
        <v>1</v>
      </c>
      <c r="E53" s="337"/>
      <c r="F53" s="194">
        <f>VLOOKUP(F$12&amp;VLOOKUP($A53,ACTIVITIES!$B$2:$C$110,2,FALSE),Duration!$E$3:$L$1002,8,FALSE)</f>
        <v>1</v>
      </c>
      <c r="G53" s="337"/>
      <c r="H53" s="194">
        <f>VLOOKUP(H$12&amp;VLOOKUP($A53,ACTIVITIES!$B$2:$C$110,2,FALSE),Duration!$E$3:$L$1002,8,FALSE)</f>
        <v>1</v>
      </c>
      <c r="I53" s="337"/>
      <c r="J53" s="194">
        <f>VLOOKUP(J$12&amp;VLOOKUP($A53,ACTIVITIES!$B$2:$C$110,2,FALSE),Duration!$E$3:$L$1002,8,FALSE)</f>
        <v>1</v>
      </c>
      <c r="K53" s="337"/>
      <c r="L53" s="194">
        <f>VLOOKUP(L$12&amp;VLOOKUP($A53,ACTIVITIES!$B$2:$C$110,2,FALSE),Duration!$E$3:$L$1002,8,FALSE)</f>
        <v>1</v>
      </c>
      <c r="M53" s="337"/>
      <c r="N53" s="194" t="str">
        <f>VLOOKUP(N$12&amp;VLOOKUP($A53,ACTIVITIES!$B$2:$C$110,2,FALSE),Duration!$E$3:$L$1002,8,FALSE)</f>
        <v/>
      </c>
      <c r="O53" s="337"/>
      <c r="P53" s="194" t="str">
        <f>VLOOKUP(P$12&amp;VLOOKUP($A53,ACTIVITIES!$B$2:$C$110,2,FALSE),Duration!$E$3:$L$1002,8,FALSE)</f>
        <v/>
      </c>
      <c r="Q53" s="337"/>
      <c r="R53" s="194" t="str">
        <f>VLOOKUP(R$12&amp;VLOOKUP($A53,ACTIVITIES!$B$2:$C$110,2,FALSE),Duration!$E$3:$L$1002,8,FALSE)</f>
        <v/>
      </c>
      <c r="S53" s="337"/>
      <c r="T53" s="194" t="str">
        <f>VLOOKUP(T$12&amp;VLOOKUP($A53,ACTIVITIES!$B$2:$C$110,2,FALSE),Duration!$E$3:$L$1002,8,FALSE)</f>
        <v/>
      </c>
      <c r="U53" s="337"/>
      <c r="V53" s="194" t="str">
        <f>VLOOKUP(V$12&amp;VLOOKUP($A53,ACTIVITIES!$B$2:$C$110,2,FALSE),Duration!$E$3:$L$1002,8,FALSE)</f>
        <v/>
      </c>
      <c r="W53" s="342"/>
      <c r="X53" s="195"/>
      <c r="Y53" s="191" t="str">
        <f>IF(AND(NOT(IFERROR(AVERAGE(A51),-9)=-9),IFERROR(VALUE(RIGHT(B51,1)),-9)=-9),"",IF(AND(B51="",IFERROR(VALUE(RIGHT(A51,1)),-99)=-99),"","X"))</f>
        <v/>
      </c>
    </row>
    <row r="54" spans="1:25" s="6" customFormat="1" ht="13.2" hidden="1">
      <c r="A54" s="187">
        <f t="shared" si="1"/>
        <v>13</v>
      </c>
      <c r="B54" s="335" t="str">
        <f>VLOOKUP(A54,'COASTAL UPLANDS'!$A$15:$B$124,2,FALSE)</f>
        <v>LANDFALL CONSTRUCTION 13</v>
      </c>
      <c r="C54" s="188" t="s">
        <v>105</v>
      </c>
      <c r="D54" s="189" t="str">
        <f>VLOOKUP(D$12&amp;VLOOKUP($A54,ACTIVITIES!$B$2:$C$110,2,FALSE),Intensity!$E$3:$L$1002,8,FALSE)</f>
        <v/>
      </c>
      <c r="E54" s="332" t="str">
        <f>IF(MIN(D54:D56)=MAX(D54:D56), VLOOKUP(MIN(D54:D56),RANKINGS!$A$2:$B$6,2,FALSE),VLOOKUP(MIN(D54:D56),RANKINGS!$A$2:$B$6,2,FALSE)&amp;"-"&amp;VLOOKUP(MAX(D54:D56),RANKINGS!$A$2:$B$6,2,FALSE))</f>
        <v>Negligible</v>
      </c>
      <c r="F54" s="189" t="str">
        <f>VLOOKUP(F$12&amp;VLOOKUP($A54,ACTIVITIES!$B$2:$C$110,2,FALSE),Intensity!$E$3:$L$1002,8,FALSE)</f>
        <v/>
      </c>
      <c r="G54" s="332" t="str">
        <f>IF(MIN(F54:F56)=MAX(F54:F56), VLOOKUP(MIN(F54:F56),RANKINGS!$A$2:$B$6,2,FALSE),VLOOKUP(MIN(F54:F56),RANKINGS!$A$2:$B$6,2,FALSE)&amp;"-"&amp;VLOOKUP(MAX(F54:F56),RANKINGS!$A$2:$B$6,2,FALSE))</f>
        <v>Negligible</v>
      </c>
      <c r="H54" s="189" t="str">
        <f>VLOOKUP(H$12&amp;VLOOKUP($A54,ACTIVITIES!$B$2:$C$110,2,FALSE),Intensity!$E$3:$L$1002,8,FALSE)</f>
        <v/>
      </c>
      <c r="I54" s="332" t="str">
        <f>IF(MIN(H54:H56)=MAX(H54:H56), VLOOKUP(MIN(H54:H56),RANKINGS!$A$2:$B$6,2,FALSE),VLOOKUP(MIN(H54:H56),RANKINGS!$A$2:$B$6,2,FALSE)&amp;"-"&amp;VLOOKUP(MAX(H54:H56),RANKINGS!$A$2:$B$6,2,FALSE))</f>
        <v>Negligible</v>
      </c>
      <c r="J54" s="189" t="str">
        <f>VLOOKUP(J$12&amp;VLOOKUP($A54,ACTIVITIES!$B$2:$C$110,2,FALSE),Intensity!$E$3:$L$1002,8,FALSE)</f>
        <v/>
      </c>
      <c r="K54" s="332" t="str">
        <f>IF(MIN(J54:J56)=MAX(J54:J56), VLOOKUP(MIN(J54:J56),RANKINGS!$A$2:$B$6,2,FALSE),VLOOKUP(MIN(J54:J56),RANKINGS!$A$2:$B$6,2,FALSE)&amp;"-"&amp;VLOOKUP(MAX(J54:J56),RANKINGS!$A$2:$B$6,2,FALSE))</f>
        <v>Negligible</v>
      </c>
      <c r="L54" s="189" t="str">
        <f>VLOOKUP(L$12&amp;VLOOKUP($A54,ACTIVITIES!$B$2:$C$110,2,FALSE),Intensity!$E$3:$L$1002,8,FALSE)</f>
        <v/>
      </c>
      <c r="M54" s="332" t="str">
        <f>IF(MIN(L54:L56)=MAX(L54:L56), VLOOKUP(MIN(L54:L56),RANKINGS!$A$2:$B$6,2,FALSE),VLOOKUP(MIN(L54:L56),RANKINGS!$A$2:$B$6,2,FALSE)&amp;"-"&amp;VLOOKUP(MAX(L54:L56),RANKINGS!$A$2:$B$6,2,FALSE))</f>
        <v>Negligible</v>
      </c>
      <c r="N54" s="189" t="str">
        <f>VLOOKUP(N$12&amp;VLOOKUP($A54,ACTIVITIES!$B$2:$C$110,2,FALSE),Intensity!$E$3:$L$1002,8,FALSE)</f>
        <v/>
      </c>
      <c r="O54" s="332" t="str">
        <f>IF(MIN(N54:N56)=MAX(N54:N56), VLOOKUP(MIN(N54:N56),RANKINGS!$A$2:$B$6,2,FALSE),VLOOKUP(MIN(N54:N56),RANKINGS!$A$2:$B$6,2,FALSE)&amp;"-"&amp;VLOOKUP(MAX(N54:N56),RANKINGS!$A$2:$B$6,2,FALSE))</f>
        <v>Negligible</v>
      </c>
      <c r="P54" s="189" t="str">
        <f>VLOOKUP(P$12&amp;VLOOKUP($A54,ACTIVITIES!$B$2:$C$110,2,FALSE),Intensity!$E$3:$L$1002,8,FALSE)</f>
        <v/>
      </c>
      <c r="Q54" s="332" t="str">
        <f>IF(MIN(P54:P56)=MAX(P54:P56), VLOOKUP(MIN(P54:P56),RANKINGS!$A$2:$B$6,2,FALSE),VLOOKUP(MIN(P54:P56),RANKINGS!$A$2:$B$6,2,FALSE)&amp;"-"&amp;VLOOKUP(MAX(P54:P56),RANKINGS!$A$2:$B$6,2,FALSE))</f>
        <v>Negligible</v>
      </c>
      <c r="R54" s="189" t="str">
        <f>VLOOKUP(R$12&amp;VLOOKUP($A54,ACTIVITIES!$B$2:$C$110,2,FALSE),Intensity!$E$3:$L$1002,8,FALSE)</f>
        <v/>
      </c>
      <c r="S54" s="332" t="str">
        <f>IF(MIN(R54:R56)=MAX(R54:R56), VLOOKUP(MIN(R54:R56),RANKINGS!$A$2:$B$6,2,FALSE),VLOOKUP(MIN(R54:R56),RANKINGS!$A$2:$B$6,2,FALSE)&amp;"-"&amp;VLOOKUP(MAX(R54:R56),RANKINGS!$A$2:$B$6,2,FALSE))</f>
        <v>Negligible</v>
      </c>
      <c r="T54" s="189" t="str">
        <f>VLOOKUP(T$12&amp;VLOOKUP($A54,ACTIVITIES!$B$2:$C$110,2,FALSE),Intensity!$E$3:$L$1002,8,FALSE)</f>
        <v/>
      </c>
      <c r="U54" s="332" t="str">
        <f>IF(MIN(T54:T56)=MAX(T54:T56), VLOOKUP(MIN(T54:T56),RANKINGS!$A$2:$B$6,2,FALSE),VLOOKUP(MIN(T54:T56),RANKINGS!$A$2:$B$6,2,FALSE)&amp;"-"&amp;VLOOKUP(MAX(T54:T56),RANKINGS!$A$2:$B$6,2,FALSE))</f>
        <v>Negligible</v>
      </c>
      <c r="V54" s="189" t="str">
        <f>VLOOKUP(V$12&amp;VLOOKUP($A54,ACTIVITIES!$B$2:$C$110,2,FALSE),Intensity!$E$3:$L$1002,8,FALSE)</f>
        <v/>
      </c>
      <c r="W54" s="332" t="str">
        <f>IF(MIN(V54:V56)=MAX(V54:V56), VLOOKUP(MIN(V54:V56),RANKINGS!$A$2:$B$6,2,FALSE),VLOOKUP(MIN(V54:V56),RANKINGS!$A$2:$B$6,2,FALSE)&amp;"-"&amp;VLOOKUP(MAX(V54:V56),RANKINGS!$A$2:$B$6,2,FALSE))</f>
        <v>Negligible</v>
      </c>
      <c r="X54" s="197"/>
      <c r="Y54" s="191" t="str">
        <f>IF(AND(NOT(IFERROR(AVERAGE(A54),-9)=-9),IFERROR(VALUE(RIGHT(B54,1)),-9)=-9),"",IF(AND(B54="",IFERROR(VALUE(RIGHT(A54,1)),-99)=-99),"","X"))</f>
        <v>X</v>
      </c>
    </row>
    <row r="55" spans="1:25" s="6" customFormat="1" ht="13.2" hidden="1">
      <c r="A55" s="192">
        <f t="shared" si="1"/>
        <v>13</v>
      </c>
      <c r="B55" s="336"/>
      <c r="C55" s="193" t="s">
        <v>106</v>
      </c>
      <c r="D55" s="194" t="str">
        <f>VLOOKUP(D$12&amp;VLOOKUP($A55,ACTIVITIES!$B$2:$C$110,2,FALSE),Context!$E$3:$L$1002,8,FALSE)</f>
        <v/>
      </c>
      <c r="E55" s="336"/>
      <c r="F55" s="194" t="str">
        <f>VLOOKUP(F$12&amp;VLOOKUP($A55,ACTIVITIES!$B$2:$C$110,2,FALSE),Context!$E$3:$L$1002,8,FALSE)</f>
        <v/>
      </c>
      <c r="G55" s="336"/>
      <c r="H55" s="194" t="str">
        <f>VLOOKUP(H$12&amp;VLOOKUP($A55,ACTIVITIES!$B$2:$C$110,2,FALSE),Context!$E$3:$L$1002,8,FALSE)</f>
        <v/>
      </c>
      <c r="I55" s="336"/>
      <c r="J55" s="194" t="str">
        <f>VLOOKUP(J$12&amp;VLOOKUP($A55,ACTIVITIES!$B$2:$C$110,2,FALSE),Context!$E$3:$L$1002,8,FALSE)</f>
        <v/>
      </c>
      <c r="K55" s="336"/>
      <c r="L55" s="194" t="str">
        <f>VLOOKUP(L$12&amp;VLOOKUP($A55,ACTIVITIES!$B$2:$C$110,2,FALSE),Context!$E$3:$L$1002,8,FALSE)</f>
        <v/>
      </c>
      <c r="M55" s="336"/>
      <c r="N55" s="194" t="str">
        <f>VLOOKUP(N$12&amp;VLOOKUP($A55,ACTIVITIES!$B$2:$C$110,2,FALSE),Context!$E$3:$L$1002,8,FALSE)</f>
        <v/>
      </c>
      <c r="O55" s="336"/>
      <c r="P55" s="194" t="str">
        <f>VLOOKUP(P$12&amp;VLOOKUP($A55,ACTIVITIES!$B$2:$C$110,2,FALSE),Context!$E$3:$L$1002,8,FALSE)</f>
        <v/>
      </c>
      <c r="Q55" s="336"/>
      <c r="R55" s="194" t="str">
        <f>VLOOKUP(R$12&amp;VLOOKUP($A55,ACTIVITIES!$B$2:$C$110,2,FALSE),Context!$E$3:$L$1002,8,FALSE)</f>
        <v/>
      </c>
      <c r="S55" s="336"/>
      <c r="T55" s="194" t="str">
        <f>VLOOKUP(T$12&amp;VLOOKUP($A55,ACTIVITIES!$B$2:$C$110,2,FALSE),Context!$E$3:$L$1002,8,FALSE)</f>
        <v/>
      </c>
      <c r="U55" s="336"/>
      <c r="V55" s="194" t="str">
        <f>VLOOKUP(V$12&amp;VLOOKUP($A55,ACTIVITIES!$B$2:$C$110,2,FALSE),Context!$E$3:$L$1002,8,FALSE)</f>
        <v/>
      </c>
      <c r="W55" s="336"/>
      <c r="X55" s="197"/>
      <c r="Y55" s="191" t="str">
        <f>IF(AND(NOT(IFERROR(AVERAGE(A54),-9)=-9),IFERROR(VALUE(RIGHT(B54,1)),-9)=-9),"",IF(AND(B54="",IFERROR(VALUE(RIGHT(A54,1)),-99)=-99),"","X"))</f>
        <v>X</v>
      </c>
    </row>
    <row r="56" spans="1:25" s="6" customFormat="1" ht="13.2" hidden="1">
      <c r="A56" s="196">
        <f t="shared" si="1"/>
        <v>13</v>
      </c>
      <c r="B56" s="337"/>
      <c r="C56" s="193" t="s">
        <v>107</v>
      </c>
      <c r="D56" s="194" t="str">
        <f>VLOOKUP(D$12&amp;VLOOKUP($A56,ACTIVITIES!$B$2:$C$110,2,FALSE),Duration!$E$3:$L$1002,8,FALSE)</f>
        <v/>
      </c>
      <c r="E56" s="337"/>
      <c r="F56" s="194" t="str">
        <f>VLOOKUP(F$12&amp;VLOOKUP($A56,ACTIVITIES!$B$2:$C$110,2,FALSE),Duration!$E$3:$L$1002,8,FALSE)</f>
        <v/>
      </c>
      <c r="G56" s="337"/>
      <c r="H56" s="194" t="str">
        <f>VLOOKUP(H$12&amp;VLOOKUP($A56,ACTIVITIES!$B$2:$C$110,2,FALSE),Duration!$E$3:$L$1002,8,FALSE)</f>
        <v/>
      </c>
      <c r="I56" s="337"/>
      <c r="J56" s="194" t="str">
        <f>VLOOKUP(J$12&amp;VLOOKUP($A56,ACTIVITIES!$B$2:$C$110,2,FALSE),Duration!$E$3:$L$1002,8,FALSE)</f>
        <v/>
      </c>
      <c r="K56" s="337"/>
      <c r="L56" s="194" t="str">
        <f>VLOOKUP(L$12&amp;VLOOKUP($A56,ACTIVITIES!$B$2:$C$110,2,FALSE),Duration!$E$3:$L$1002,8,FALSE)</f>
        <v/>
      </c>
      <c r="M56" s="337"/>
      <c r="N56" s="194" t="str">
        <f>VLOOKUP(N$12&amp;VLOOKUP($A56,ACTIVITIES!$B$2:$C$110,2,FALSE),Duration!$E$3:$L$1002,8,FALSE)</f>
        <v/>
      </c>
      <c r="O56" s="337"/>
      <c r="P56" s="194" t="str">
        <f>VLOOKUP(P$12&amp;VLOOKUP($A56,ACTIVITIES!$B$2:$C$110,2,FALSE),Duration!$E$3:$L$1002,8,FALSE)</f>
        <v/>
      </c>
      <c r="Q56" s="337"/>
      <c r="R56" s="194" t="str">
        <f>VLOOKUP(R$12&amp;VLOOKUP($A56,ACTIVITIES!$B$2:$C$110,2,FALSE),Duration!$E$3:$L$1002,8,FALSE)</f>
        <v/>
      </c>
      <c r="S56" s="337"/>
      <c r="T56" s="194" t="str">
        <f>VLOOKUP(T$12&amp;VLOOKUP($A56,ACTIVITIES!$B$2:$C$110,2,FALSE),Duration!$E$3:$L$1002,8,FALSE)</f>
        <v/>
      </c>
      <c r="U56" s="337"/>
      <c r="V56" s="194" t="str">
        <f>VLOOKUP(V$12&amp;VLOOKUP($A56,ACTIVITIES!$B$2:$C$110,2,FALSE),Duration!$E$3:$L$1002,8,FALSE)</f>
        <v/>
      </c>
      <c r="W56" s="337"/>
      <c r="X56" s="197"/>
      <c r="Y56" s="191" t="str">
        <f>IF(AND(NOT(IFERROR(AVERAGE(A54),-9)=-9),IFERROR(VALUE(RIGHT(B54,1)),-9)=-9),"",IF(AND(B54="",IFERROR(VALUE(RIGHT(A54,1)),-99)=-99),"","X"))</f>
        <v>X</v>
      </c>
    </row>
    <row r="57" spans="1:25" s="6" customFormat="1" ht="13.2" hidden="1">
      <c r="A57" s="187">
        <f t="shared" si="1"/>
        <v>14</v>
      </c>
      <c r="B57" s="335" t="str">
        <f>VLOOKUP(A57,'COASTAL UPLANDS'!$A$15:$B$124,2,FALSE)</f>
        <v>LANDFALL CONSTRUCTION 14</v>
      </c>
      <c r="C57" s="188" t="s">
        <v>105</v>
      </c>
      <c r="D57" s="189" t="str">
        <f>VLOOKUP(D$12&amp;VLOOKUP($A57,ACTIVITIES!$B$2:$C$110,2,FALSE),Intensity!$E$3:$L$1002,8,FALSE)</f>
        <v/>
      </c>
      <c r="E57" s="332" t="str">
        <f>IF(MIN(D57:D59)=MAX(D57:D59), VLOOKUP(MIN(D57:D59),RANKINGS!$A$2:$B$6,2,FALSE),VLOOKUP(MIN(D57:D59),RANKINGS!$A$2:$B$6,2,FALSE)&amp;"-"&amp;VLOOKUP(MAX(D57:D59),RANKINGS!$A$2:$B$6,2,FALSE))</f>
        <v>Negligible</v>
      </c>
      <c r="F57" s="189" t="str">
        <f>VLOOKUP(F$12&amp;VLOOKUP($A57,ACTIVITIES!$B$2:$C$110,2,FALSE),Intensity!$E$3:$L$1002,8,FALSE)</f>
        <v/>
      </c>
      <c r="G57" s="332" t="str">
        <f>IF(MIN(F57:F59)=MAX(F57:F59), VLOOKUP(MIN(F57:F59),RANKINGS!$A$2:$B$6,2,FALSE),VLOOKUP(MIN(F57:F59),RANKINGS!$A$2:$B$6,2,FALSE)&amp;"-"&amp;VLOOKUP(MAX(F57:F59),RANKINGS!$A$2:$B$6,2,FALSE))</f>
        <v>Negligible</v>
      </c>
      <c r="H57" s="189" t="str">
        <f>VLOOKUP(H$12&amp;VLOOKUP($A57,ACTIVITIES!$B$2:$C$110,2,FALSE),Intensity!$E$3:$L$1002,8,FALSE)</f>
        <v/>
      </c>
      <c r="I57" s="332" t="str">
        <f>IF(MIN(H57:H59)=MAX(H57:H59), VLOOKUP(MIN(H57:H59),RANKINGS!$A$2:$B$6,2,FALSE),VLOOKUP(MIN(H57:H59),RANKINGS!$A$2:$B$6,2,FALSE)&amp;"-"&amp;VLOOKUP(MAX(H57:H59),RANKINGS!$A$2:$B$6,2,FALSE))</f>
        <v>Negligible</v>
      </c>
      <c r="J57" s="189" t="str">
        <f>VLOOKUP(J$12&amp;VLOOKUP($A57,ACTIVITIES!$B$2:$C$110,2,FALSE),Intensity!$E$3:$L$1002,8,FALSE)</f>
        <v/>
      </c>
      <c r="K57" s="332" t="str">
        <f>IF(MIN(J57:J59)=MAX(J57:J59), VLOOKUP(MIN(J57:J59),RANKINGS!$A$2:$B$6,2,FALSE),VLOOKUP(MIN(J57:J59),RANKINGS!$A$2:$B$6,2,FALSE)&amp;"-"&amp;VLOOKUP(MAX(J57:J59),RANKINGS!$A$2:$B$6,2,FALSE))</f>
        <v>Negligible</v>
      </c>
      <c r="L57" s="189" t="str">
        <f>VLOOKUP(L$12&amp;VLOOKUP($A57,ACTIVITIES!$B$2:$C$110,2,FALSE),Intensity!$E$3:$L$1002,8,FALSE)</f>
        <v/>
      </c>
      <c r="M57" s="332" t="str">
        <f>IF(MIN(L57:L59)=MAX(L57:L59), VLOOKUP(MIN(L57:L59),RANKINGS!$A$2:$B$6,2,FALSE),VLOOKUP(MIN(L57:L59),RANKINGS!$A$2:$B$6,2,FALSE)&amp;"-"&amp;VLOOKUP(MAX(L57:L59),RANKINGS!$A$2:$B$6,2,FALSE))</f>
        <v>Negligible</v>
      </c>
      <c r="N57" s="189" t="str">
        <f>VLOOKUP(N$12&amp;VLOOKUP($A57,ACTIVITIES!$B$2:$C$110,2,FALSE),Intensity!$E$3:$L$1002,8,FALSE)</f>
        <v/>
      </c>
      <c r="O57" s="332" t="str">
        <f>IF(MIN(N57:N59)=MAX(N57:N59), VLOOKUP(MIN(N57:N59),RANKINGS!$A$2:$B$6,2,FALSE),VLOOKUP(MIN(N57:N59),RANKINGS!$A$2:$B$6,2,FALSE)&amp;"-"&amp;VLOOKUP(MAX(N57:N59),RANKINGS!$A$2:$B$6,2,FALSE))</f>
        <v>Negligible</v>
      </c>
      <c r="P57" s="189" t="str">
        <f>VLOOKUP(P$12&amp;VLOOKUP($A57,ACTIVITIES!$B$2:$C$110,2,FALSE),Intensity!$E$3:$L$1002,8,FALSE)</f>
        <v/>
      </c>
      <c r="Q57" s="332" t="str">
        <f>IF(MIN(P57:P59)=MAX(P57:P59), VLOOKUP(MIN(P57:P59),RANKINGS!$A$2:$B$6,2,FALSE),VLOOKUP(MIN(P57:P59),RANKINGS!$A$2:$B$6,2,FALSE)&amp;"-"&amp;VLOOKUP(MAX(P57:P59),RANKINGS!$A$2:$B$6,2,FALSE))</f>
        <v>Negligible</v>
      </c>
      <c r="R57" s="189" t="str">
        <f>VLOOKUP(R$12&amp;VLOOKUP($A57,ACTIVITIES!$B$2:$C$110,2,FALSE),Intensity!$E$3:$L$1002,8,FALSE)</f>
        <v/>
      </c>
      <c r="S57" s="332" t="str">
        <f>IF(MIN(R57:R59)=MAX(R57:R59), VLOOKUP(MIN(R57:R59),RANKINGS!$A$2:$B$6,2,FALSE),VLOOKUP(MIN(R57:R59),RANKINGS!$A$2:$B$6,2,FALSE)&amp;"-"&amp;VLOOKUP(MAX(R57:R59),RANKINGS!$A$2:$B$6,2,FALSE))</f>
        <v>Negligible</v>
      </c>
      <c r="T57" s="189" t="str">
        <f>VLOOKUP(T$12&amp;VLOOKUP($A57,ACTIVITIES!$B$2:$C$110,2,FALSE),Intensity!$E$3:$L$1002,8,FALSE)</f>
        <v/>
      </c>
      <c r="U57" s="332" t="str">
        <f>IF(MIN(T57:T59)=MAX(T57:T59), VLOOKUP(MIN(T57:T59),RANKINGS!$A$2:$B$6,2,FALSE),VLOOKUP(MIN(T57:T59),RANKINGS!$A$2:$B$6,2,FALSE)&amp;"-"&amp;VLOOKUP(MAX(T57:T59),RANKINGS!$A$2:$B$6,2,FALSE))</f>
        <v>Negligible</v>
      </c>
      <c r="V57" s="189" t="str">
        <f>VLOOKUP(V$12&amp;VLOOKUP($A57,ACTIVITIES!$B$2:$C$110,2,FALSE),Intensity!$E$3:$L$1002,8,FALSE)</f>
        <v/>
      </c>
      <c r="W57" s="332" t="str">
        <f>IF(MIN(V57:V59)=MAX(V57:V59), VLOOKUP(MIN(V57:V59),RANKINGS!$A$2:$B$6,2,FALSE),VLOOKUP(MIN(V57:V59),RANKINGS!$A$2:$B$6,2,FALSE)&amp;"-"&amp;VLOOKUP(MAX(V57:V59),RANKINGS!$A$2:$B$6,2,FALSE))</f>
        <v>Negligible</v>
      </c>
      <c r="X57" s="197"/>
      <c r="Y57" s="191" t="str">
        <f>IF(AND(NOT(IFERROR(AVERAGE(A57),-9)=-9),IFERROR(VALUE(RIGHT(B57,1)),-9)=-9),"",IF(AND(B57="",IFERROR(VALUE(RIGHT(A57,1)),-99)=-99),"","X"))</f>
        <v>X</v>
      </c>
    </row>
    <row r="58" spans="1:25" s="6" customFormat="1" ht="13.2" hidden="1">
      <c r="A58" s="192">
        <f t="shared" si="1"/>
        <v>14</v>
      </c>
      <c r="B58" s="336"/>
      <c r="C58" s="193" t="s">
        <v>106</v>
      </c>
      <c r="D58" s="194" t="str">
        <f>VLOOKUP(D$12&amp;VLOOKUP($A58,ACTIVITIES!$B$2:$C$110,2,FALSE),Context!$E$3:$L$1002,8,FALSE)</f>
        <v/>
      </c>
      <c r="E58" s="336"/>
      <c r="F58" s="194" t="str">
        <f>VLOOKUP(F$12&amp;VLOOKUP($A58,ACTIVITIES!$B$2:$C$110,2,FALSE),Context!$E$3:$L$1002,8,FALSE)</f>
        <v/>
      </c>
      <c r="G58" s="336"/>
      <c r="H58" s="194" t="str">
        <f>VLOOKUP(H$12&amp;VLOOKUP($A58,ACTIVITIES!$B$2:$C$110,2,FALSE),Context!$E$3:$L$1002,8,FALSE)</f>
        <v/>
      </c>
      <c r="I58" s="336"/>
      <c r="J58" s="194" t="str">
        <f>VLOOKUP(J$12&amp;VLOOKUP($A58,ACTIVITIES!$B$2:$C$110,2,FALSE),Context!$E$3:$L$1002,8,FALSE)</f>
        <v/>
      </c>
      <c r="K58" s="336"/>
      <c r="L58" s="194" t="str">
        <f>VLOOKUP(L$12&amp;VLOOKUP($A58,ACTIVITIES!$B$2:$C$110,2,FALSE),Context!$E$3:$L$1002,8,FALSE)</f>
        <v/>
      </c>
      <c r="M58" s="336"/>
      <c r="N58" s="194" t="str">
        <f>VLOOKUP(N$12&amp;VLOOKUP($A58,ACTIVITIES!$B$2:$C$110,2,FALSE),Context!$E$3:$L$1002,8,FALSE)</f>
        <v/>
      </c>
      <c r="O58" s="336"/>
      <c r="P58" s="194" t="str">
        <f>VLOOKUP(P$12&amp;VLOOKUP($A58,ACTIVITIES!$B$2:$C$110,2,FALSE),Context!$E$3:$L$1002,8,FALSE)</f>
        <v/>
      </c>
      <c r="Q58" s="336"/>
      <c r="R58" s="194" t="str">
        <f>VLOOKUP(R$12&amp;VLOOKUP($A58,ACTIVITIES!$B$2:$C$110,2,FALSE),Context!$E$3:$L$1002,8,FALSE)</f>
        <v/>
      </c>
      <c r="S58" s="336"/>
      <c r="T58" s="194" t="str">
        <f>VLOOKUP(T$12&amp;VLOOKUP($A58,ACTIVITIES!$B$2:$C$110,2,FALSE),Context!$E$3:$L$1002,8,FALSE)</f>
        <v/>
      </c>
      <c r="U58" s="336"/>
      <c r="V58" s="194" t="str">
        <f>VLOOKUP(V$12&amp;VLOOKUP($A58,ACTIVITIES!$B$2:$C$110,2,FALSE),Context!$E$3:$L$1002,8,FALSE)</f>
        <v/>
      </c>
      <c r="W58" s="336"/>
      <c r="X58" s="197"/>
      <c r="Y58" s="191" t="str">
        <f>IF(AND(NOT(IFERROR(AVERAGE(A57),-9)=-9),IFERROR(VALUE(RIGHT(B57,1)),-9)=-9),"",IF(AND(B57="",IFERROR(VALUE(RIGHT(A57,1)),-99)=-99),"","X"))</f>
        <v>X</v>
      </c>
    </row>
    <row r="59" spans="1:25" s="6" customFormat="1" ht="13.2" hidden="1">
      <c r="A59" s="196">
        <f t="shared" si="1"/>
        <v>14</v>
      </c>
      <c r="B59" s="337"/>
      <c r="C59" s="193" t="s">
        <v>107</v>
      </c>
      <c r="D59" s="194" t="str">
        <f>VLOOKUP(D$12&amp;VLOOKUP($A59,ACTIVITIES!$B$2:$C$110,2,FALSE),Duration!$E$3:$L$1002,8,FALSE)</f>
        <v/>
      </c>
      <c r="E59" s="337"/>
      <c r="F59" s="194" t="str">
        <f>VLOOKUP(F$12&amp;VLOOKUP($A59,ACTIVITIES!$B$2:$C$110,2,FALSE),Duration!$E$3:$L$1002,8,FALSE)</f>
        <v/>
      </c>
      <c r="G59" s="337"/>
      <c r="H59" s="194" t="str">
        <f>VLOOKUP(H$12&amp;VLOOKUP($A59,ACTIVITIES!$B$2:$C$110,2,FALSE),Duration!$E$3:$L$1002,8,FALSE)</f>
        <v/>
      </c>
      <c r="I59" s="337"/>
      <c r="J59" s="194" t="str">
        <f>VLOOKUP(J$12&amp;VLOOKUP($A59,ACTIVITIES!$B$2:$C$110,2,FALSE),Duration!$E$3:$L$1002,8,FALSE)</f>
        <v/>
      </c>
      <c r="K59" s="337"/>
      <c r="L59" s="194" t="str">
        <f>VLOOKUP(L$12&amp;VLOOKUP($A59,ACTIVITIES!$B$2:$C$110,2,FALSE),Duration!$E$3:$L$1002,8,FALSE)</f>
        <v/>
      </c>
      <c r="M59" s="337"/>
      <c r="N59" s="194" t="str">
        <f>VLOOKUP(N$12&amp;VLOOKUP($A59,ACTIVITIES!$B$2:$C$110,2,FALSE),Duration!$E$3:$L$1002,8,FALSE)</f>
        <v/>
      </c>
      <c r="O59" s="337"/>
      <c r="P59" s="194" t="str">
        <f>VLOOKUP(P$12&amp;VLOOKUP($A59,ACTIVITIES!$B$2:$C$110,2,FALSE),Duration!$E$3:$L$1002,8,FALSE)</f>
        <v/>
      </c>
      <c r="Q59" s="337"/>
      <c r="R59" s="194" t="str">
        <f>VLOOKUP(R$12&amp;VLOOKUP($A59,ACTIVITIES!$B$2:$C$110,2,FALSE),Duration!$E$3:$L$1002,8,FALSE)</f>
        <v/>
      </c>
      <c r="S59" s="337"/>
      <c r="T59" s="194" t="str">
        <f>VLOOKUP(T$12&amp;VLOOKUP($A59,ACTIVITIES!$B$2:$C$110,2,FALSE),Duration!$E$3:$L$1002,8,FALSE)</f>
        <v/>
      </c>
      <c r="U59" s="337"/>
      <c r="V59" s="194" t="str">
        <f>VLOOKUP(V$12&amp;VLOOKUP($A59,ACTIVITIES!$B$2:$C$110,2,FALSE),Duration!$E$3:$L$1002,8,FALSE)</f>
        <v/>
      </c>
      <c r="W59" s="337"/>
      <c r="X59" s="197"/>
      <c r="Y59" s="191" t="str">
        <f>IF(AND(NOT(IFERROR(AVERAGE(A57),-9)=-9),IFERROR(VALUE(RIGHT(B57,1)),-9)=-9),"",IF(AND(B57="",IFERROR(VALUE(RIGHT(A57,1)),-99)=-99),"","X"))</f>
        <v>X</v>
      </c>
    </row>
    <row r="60" spans="1:25" s="6" customFormat="1" ht="13.2" hidden="1">
      <c r="A60" s="187">
        <f t="shared" si="1"/>
        <v>15</v>
      </c>
      <c r="B60" s="335" t="str">
        <f>VLOOKUP(A60,'COASTAL UPLANDS'!$A$15:$B$124,2,FALSE)</f>
        <v>LANDFALL CONSTRUCTION 15</v>
      </c>
      <c r="C60" s="188" t="s">
        <v>105</v>
      </c>
      <c r="D60" s="189" t="str">
        <f>VLOOKUP(D$12&amp;VLOOKUP($A60,ACTIVITIES!$B$2:$C$110,2,FALSE),Intensity!$E$3:$L$1002,8,FALSE)</f>
        <v/>
      </c>
      <c r="E60" s="332" t="str">
        <f>IF(MIN(D60:D62)=MAX(D60:D62), VLOOKUP(MIN(D60:D62),RANKINGS!$A$2:$B$6,2,FALSE),VLOOKUP(MIN(D60:D62),RANKINGS!$A$2:$B$6,2,FALSE)&amp;"-"&amp;VLOOKUP(MAX(D60:D62),RANKINGS!$A$2:$B$6,2,FALSE))</f>
        <v>Negligible</v>
      </c>
      <c r="F60" s="189" t="str">
        <f>VLOOKUP(F$12&amp;VLOOKUP($A60,ACTIVITIES!$B$2:$C$110,2,FALSE),Intensity!$E$3:$L$1002,8,FALSE)</f>
        <v/>
      </c>
      <c r="G60" s="332" t="str">
        <f>IF(MIN(F60:F62)=MAX(F60:F62), VLOOKUP(MIN(F60:F62),RANKINGS!$A$2:$B$6,2,FALSE),VLOOKUP(MIN(F60:F62),RANKINGS!$A$2:$B$6,2,FALSE)&amp;"-"&amp;VLOOKUP(MAX(F60:F62),RANKINGS!$A$2:$B$6,2,FALSE))</f>
        <v>Negligible</v>
      </c>
      <c r="H60" s="189" t="str">
        <f>VLOOKUP(H$12&amp;VLOOKUP($A60,ACTIVITIES!$B$2:$C$110,2,FALSE),Intensity!$E$3:$L$1002,8,FALSE)</f>
        <v/>
      </c>
      <c r="I60" s="332" t="str">
        <f>IF(MIN(H60:H62)=MAX(H60:H62), VLOOKUP(MIN(H60:H62),RANKINGS!$A$2:$B$6,2,FALSE),VLOOKUP(MIN(H60:H62),RANKINGS!$A$2:$B$6,2,FALSE)&amp;"-"&amp;VLOOKUP(MAX(H60:H62),RANKINGS!$A$2:$B$6,2,FALSE))</f>
        <v>Negligible</v>
      </c>
      <c r="J60" s="189" t="str">
        <f>VLOOKUP(J$12&amp;VLOOKUP($A60,ACTIVITIES!$B$2:$C$110,2,FALSE),Intensity!$E$3:$L$1002,8,FALSE)</f>
        <v/>
      </c>
      <c r="K60" s="332" t="str">
        <f>IF(MIN(J60:J62)=MAX(J60:J62), VLOOKUP(MIN(J60:J62),RANKINGS!$A$2:$B$6,2,FALSE),VLOOKUP(MIN(J60:J62),RANKINGS!$A$2:$B$6,2,FALSE)&amp;"-"&amp;VLOOKUP(MAX(J60:J62),RANKINGS!$A$2:$B$6,2,FALSE))</f>
        <v>Negligible</v>
      </c>
      <c r="L60" s="189" t="str">
        <f>VLOOKUP(L$12&amp;VLOOKUP($A60,ACTIVITIES!$B$2:$C$110,2,FALSE),Intensity!$E$3:$L$1002,8,FALSE)</f>
        <v/>
      </c>
      <c r="M60" s="332" t="str">
        <f>IF(MIN(L60:L62)=MAX(L60:L62), VLOOKUP(MIN(L60:L62),RANKINGS!$A$2:$B$6,2,FALSE),VLOOKUP(MIN(L60:L62),RANKINGS!$A$2:$B$6,2,FALSE)&amp;"-"&amp;VLOOKUP(MAX(L60:L62),RANKINGS!$A$2:$B$6,2,FALSE))</f>
        <v>Negligible</v>
      </c>
      <c r="N60" s="189" t="str">
        <f>VLOOKUP(N$12&amp;VLOOKUP($A60,ACTIVITIES!$B$2:$C$110,2,FALSE),Intensity!$E$3:$L$1002,8,FALSE)</f>
        <v/>
      </c>
      <c r="O60" s="332" t="str">
        <f>IF(MIN(N60:N62)=MAX(N60:N62), VLOOKUP(MIN(N60:N62),RANKINGS!$A$2:$B$6,2,FALSE),VLOOKUP(MIN(N60:N62),RANKINGS!$A$2:$B$6,2,FALSE)&amp;"-"&amp;VLOOKUP(MAX(N60:N62),RANKINGS!$A$2:$B$6,2,FALSE))</f>
        <v>Negligible</v>
      </c>
      <c r="P60" s="189" t="str">
        <f>VLOOKUP(P$12&amp;VLOOKUP($A60,ACTIVITIES!$B$2:$C$110,2,FALSE),Intensity!$E$3:$L$1002,8,FALSE)</f>
        <v/>
      </c>
      <c r="Q60" s="332" t="str">
        <f>IF(MIN(P60:P62)=MAX(P60:P62), VLOOKUP(MIN(P60:P62),RANKINGS!$A$2:$B$6,2,FALSE),VLOOKUP(MIN(P60:P62),RANKINGS!$A$2:$B$6,2,FALSE)&amp;"-"&amp;VLOOKUP(MAX(P60:P62),RANKINGS!$A$2:$B$6,2,FALSE))</f>
        <v>Negligible</v>
      </c>
      <c r="R60" s="189" t="str">
        <f>VLOOKUP(R$12&amp;VLOOKUP($A60,ACTIVITIES!$B$2:$C$110,2,FALSE),Intensity!$E$3:$L$1002,8,FALSE)</f>
        <v/>
      </c>
      <c r="S60" s="332" t="str">
        <f>IF(MIN(R60:R62)=MAX(R60:R62), VLOOKUP(MIN(R60:R62),RANKINGS!$A$2:$B$6,2,FALSE),VLOOKUP(MIN(R60:R62),RANKINGS!$A$2:$B$6,2,FALSE)&amp;"-"&amp;VLOOKUP(MAX(R60:R62),RANKINGS!$A$2:$B$6,2,FALSE))</f>
        <v>Negligible</v>
      </c>
      <c r="T60" s="189" t="str">
        <f>VLOOKUP(T$12&amp;VLOOKUP($A60,ACTIVITIES!$B$2:$C$110,2,FALSE),Intensity!$E$3:$L$1002,8,FALSE)</f>
        <v/>
      </c>
      <c r="U60" s="332" t="str">
        <f>IF(MIN(T60:T62)=MAX(T60:T62), VLOOKUP(MIN(T60:T62),RANKINGS!$A$2:$B$6,2,FALSE),VLOOKUP(MIN(T60:T62),RANKINGS!$A$2:$B$6,2,FALSE)&amp;"-"&amp;VLOOKUP(MAX(T60:T62),RANKINGS!$A$2:$B$6,2,FALSE))</f>
        <v>Negligible</v>
      </c>
      <c r="V60" s="189" t="str">
        <f>VLOOKUP(V$12&amp;VLOOKUP($A60,ACTIVITIES!$B$2:$C$110,2,FALSE),Intensity!$E$3:$L$1002,8,FALSE)</f>
        <v/>
      </c>
      <c r="W60" s="332" t="str">
        <f>IF(MIN(V60:V62)=MAX(V60:V62), VLOOKUP(MIN(V60:V62),RANKINGS!$A$2:$B$6,2,FALSE),VLOOKUP(MIN(V60:V62),RANKINGS!$A$2:$B$6,2,FALSE)&amp;"-"&amp;VLOOKUP(MAX(V60:V62),RANKINGS!$A$2:$B$6,2,FALSE))</f>
        <v>Negligible</v>
      </c>
      <c r="X60" s="197"/>
      <c r="Y60" s="191" t="str">
        <f>IF(AND(NOT(IFERROR(AVERAGE(A60),-9)=-9),IFERROR(VALUE(RIGHT(B60,1)),-9)=-9),"",IF(AND(B60="",IFERROR(VALUE(RIGHT(A60,1)),-99)=-99),"","X"))</f>
        <v>X</v>
      </c>
    </row>
    <row r="61" spans="1:25" s="6" customFormat="1" ht="13.2" hidden="1">
      <c r="A61" s="192">
        <f t="shared" si="1"/>
        <v>15</v>
      </c>
      <c r="B61" s="336"/>
      <c r="C61" s="193" t="s">
        <v>106</v>
      </c>
      <c r="D61" s="194" t="str">
        <f>VLOOKUP(D$12&amp;VLOOKUP($A61,ACTIVITIES!$B$2:$C$110,2,FALSE),Context!$E$3:$L$1002,8,FALSE)</f>
        <v/>
      </c>
      <c r="E61" s="336"/>
      <c r="F61" s="194" t="str">
        <f>VLOOKUP(F$12&amp;VLOOKUP($A61,ACTIVITIES!$B$2:$C$110,2,FALSE),Context!$E$3:$L$1002,8,FALSE)</f>
        <v/>
      </c>
      <c r="G61" s="336"/>
      <c r="H61" s="194" t="str">
        <f>VLOOKUP(H$12&amp;VLOOKUP($A61,ACTIVITIES!$B$2:$C$110,2,FALSE),Context!$E$3:$L$1002,8,FALSE)</f>
        <v/>
      </c>
      <c r="I61" s="336"/>
      <c r="J61" s="194" t="str">
        <f>VLOOKUP(J$12&amp;VLOOKUP($A61,ACTIVITIES!$B$2:$C$110,2,FALSE),Context!$E$3:$L$1002,8,FALSE)</f>
        <v/>
      </c>
      <c r="K61" s="336"/>
      <c r="L61" s="194" t="str">
        <f>VLOOKUP(L$12&amp;VLOOKUP($A61,ACTIVITIES!$B$2:$C$110,2,FALSE),Context!$E$3:$L$1002,8,FALSE)</f>
        <v/>
      </c>
      <c r="M61" s="336"/>
      <c r="N61" s="194" t="str">
        <f>VLOOKUP(N$12&amp;VLOOKUP($A61,ACTIVITIES!$B$2:$C$110,2,FALSE),Context!$E$3:$L$1002,8,FALSE)</f>
        <v/>
      </c>
      <c r="O61" s="336"/>
      <c r="P61" s="194" t="str">
        <f>VLOOKUP(P$12&amp;VLOOKUP($A61,ACTIVITIES!$B$2:$C$110,2,FALSE),Context!$E$3:$L$1002,8,FALSE)</f>
        <v/>
      </c>
      <c r="Q61" s="336"/>
      <c r="R61" s="194" t="str">
        <f>VLOOKUP(R$12&amp;VLOOKUP($A61,ACTIVITIES!$B$2:$C$110,2,FALSE),Context!$E$3:$L$1002,8,FALSE)</f>
        <v/>
      </c>
      <c r="S61" s="336"/>
      <c r="T61" s="194" t="str">
        <f>VLOOKUP(T$12&amp;VLOOKUP($A61,ACTIVITIES!$B$2:$C$110,2,FALSE),Context!$E$3:$L$1002,8,FALSE)</f>
        <v/>
      </c>
      <c r="U61" s="336"/>
      <c r="V61" s="194" t="str">
        <f>VLOOKUP(V$12&amp;VLOOKUP($A61,ACTIVITIES!$B$2:$C$110,2,FALSE),Context!$E$3:$L$1002,8,FALSE)</f>
        <v/>
      </c>
      <c r="W61" s="336"/>
      <c r="X61" s="197"/>
      <c r="Y61" s="191" t="str">
        <f>IF(AND(NOT(IFERROR(AVERAGE(A60),-9)=-9),IFERROR(VALUE(RIGHT(B60,1)),-9)=-9),"",IF(AND(B60="",IFERROR(VALUE(RIGHT(A60,1)),-99)=-99),"","X"))</f>
        <v>X</v>
      </c>
    </row>
    <row r="62" spans="1:25" s="6" customFormat="1" ht="13.2" hidden="1">
      <c r="A62" s="196">
        <f t="shared" si="1"/>
        <v>15</v>
      </c>
      <c r="B62" s="337"/>
      <c r="C62" s="193" t="s">
        <v>107</v>
      </c>
      <c r="D62" s="194" t="str">
        <f>VLOOKUP(D$12&amp;VLOOKUP($A62,ACTIVITIES!$B$2:$C$110,2,FALSE),Duration!$E$3:$L$1002,8,FALSE)</f>
        <v/>
      </c>
      <c r="E62" s="337"/>
      <c r="F62" s="194" t="str">
        <f>VLOOKUP(F$12&amp;VLOOKUP($A62,ACTIVITIES!$B$2:$C$110,2,FALSE),Duration!$E$3:$L$1002,8,FALSE)</f>
        <v/>
      </c>
      <c r="G62" s="337"/>
      <c r="H62" s="194" t="str">
        <f>VLOOKUP(H$12&amp;VLOOKUP($A62,ACTIVITIES!$B$2:$C$110,2,FALSE),Duration!$E$3:$L$1002,8,FALSE)</f>
        <v/>
      </c>
      <c r="I62" s="337"/>
      <c r="J62" s="194" t="str">
        <f>VLOOKUP(J$12&amp;VLOOKUP($A62,ACTIVITIES!$B$2:$C$110,2,FALSE),Duration!$E$3:$L$1002,8,FALSE)</f>
        <v/>
      </c>
      <c r="K62" s="337"/>
      <c r="L62" s="194" t="str">
        <f>VLOOKUP(L$12&amp;VLOOKUP($A62,ACTIVITIES!$B$2:$C$110,2,FALSE),Duration!$E$3:$L$1002,8,FALSE)</f>
        <v/>
      </c>
      <c r="M62" s="337"/>
      <c r="N62" s="194" t="str">
        <f>VLOOKUP(N$12&amp;VLOOKUP($A62,ACTIVITIES!$B$2:$C$110,2,FALSE),Duration!$E$3:$L$1002,8,FALSE)</f>
        <v/>
      </c>
      <c r="O62" s="337"/>
      <c r="P62" s="194" t="str">
        <f>VLOOKUP(P$12&amp;VLOOKUP($A62,ACTIVITIES!$B$2:$C$110,2,FALSE),Duration!$E$3:$L$1002,8,FALSE)</f>
        <v/>
      </c>
      <c r="Q62" s="337"/>
      <c r="R62" s="194" t="str">
        <f>VLOOKUP(R$12&amp;VLOOKUP($A62,ACTIVITIES!$B$2:$C$110,2,FALSE),Duration!$E$3:$L$1002,8,FALSE)</f>
        <v/>
      </c>
      <c r="S62" s="337"/>
      <c r="T62" s="194" t="str">
        <f>VLOOKUP(T$12&amp;VLOOKUP($A62,ACTIVITIES!$B$2:$C$110,2,FALSE),Duration!$E$3:$L$1002,8,FALSE)</f>
        <v/>
      </c>
      <c r="U62" s="337"/>
      <c r="V62" s="194" t="str">
        <f>VLOOKUP(V$12&amp;VLOOKUP($A62,ACTIVITIES!$B$2:$C$110,2,FALSE),Duration!$E$3:$L$1002,8,FALSE)</f>
        <v/>
      </c>
      <c r="W62" s="337"/>
      <c r="X62" s="197"/>
      <c r="Y62" s="191" t="str">
        <f>IF(AND(NOT(IFERROR(AVERAGE(A60),-9)=-9),IFERROR(VALUE(RIGHT(B60,1)),-9)=-9),"",IF(AND(B60="",IFERROR(VALUE(RIGHT(A60,1)),-99)=-99),"","X"))</f>
        <v>X</v>
      </c>
    </row>
    <row r="63" spans="1:25" s="6" customFormat="1" ht="13.2" hidden="1">
      <c r="A63" s="187">
        <f t="shared" si="1"/>
        <v>16</v>
      </c>
      <c r="B63" s="335" t="str">
        <f>VLOOKUP(A63,'COASTAL UPLANDS'!$A$15:$B$124,2,FALSE)</f>
        <v>LANDFALL CONSTRUCTION 16</v>
      </c>
      <c r="C63" s="188" t="s">
        <v>105</v>
      </c>
      <c r="D63" s="189" t="str">
        <f>VLOOKUP(D$12&amp;VLOOKUP($A63,ACTIVITIES!$B$2:$C$110,2,FALSE),Intensity!$E$3:$L$1002,8,FALSE)</f>
        <v/>
      </c>
      <c r="E63" s="332" t="str">
        <f>IF(MIN(D63:D65)=MAX(D63:D65), VLOOKUP(MIN(D63:D65),RANKINGS!$A$2:$B$6,2,FALSE),VLOOKUP(MIN(D63:D65),RANKINGS!$A$2:$B$6,2,FALSE)&amp;"-"&amp;VLOOKUP(MAX(D63:D65),RANKINGS!$A$2:$B$6,2,FALSE))</f>
        <v>Negligible</v>
      </c>
      <c r="F63" s="189" t="str">
        <f>VLOOKUP(F$12&amp;VLOOKUP($A63,ACTIVITIES!$B$2:$C$110,2,FALSE),Intensity!$E$3:$L$1002,8,FALSE)</f>
        <v/>
      </c>
      <c r="G63" s="332" t="str">
        <f>IF(MIN(F63:F65)=MAX(F63:F65), VLOOKUP(MIN(F63:F65),RANKINGS!$A$2:$B$6,2,FALSE),VLOOKUP(MIN(F63:F65),RANKINGS!$A$2:$B$6,2,FALSE)&amp;"-"&amp;VLOOKUP(MAX(F63:F65),RANKINGS!$A$2:$B$6,2,FALSE))</f>
        <v>Negligible</v>
      </c>
      <c r="H63" s="189" t="str">
        <f>VLOOKUP(H$12&amp;VLOOKUP($A63,ACTIVITIES!$B$2:$C$110,2,FALSE),Intensity!$E$3:$L$1002,8,FALSE)</f>
        <v/>
      </c>
      <c r="I63" s="332" t="str">
        <f>IF(MIN(H63:H65)=MAX(H63:H65), VLOOKUP(MIN(H63:H65),RANKINGS!$A$2:$B$6,2,FALSE),VLOOKUP(MIN(H63:H65),RANKINGS!$A$2:$B$6,2,FALSE)&amp;"-"&amp;VLOOKUP(MAX(H63:H65),RANKINGS!$A$2:$B$6,2,FALSE))</f>
        <v>Negligible</v>
      </c>
      <c r="J63" s="189" t="str">
        <f>VLOOKUP(J$12&amp;VLOOKUP($A63,ACTIVITIES!$B$2:$C$110,2,FALSE),Intensity!$E$3:$L$1002,8,FALSE)</f>
        <v/>
      </c>
      <c r="K63" s="332" t="str">
        <f>IF(MIN(J63:J65)=MAX(J63:J65), VLOOKUP(MIN(J63:J65),RANKINGS!$A$2:$B$6,2,FALSE),VLOOKUP(MIN(J63:J65),RANKINGS!$A$2:$B$6,2,FALSE)&amp;"-"&amp;VLOOKUP(MAX(J63:J65),RANKINGS!$A$2:$B$6,2,FALSE))</f>
        <v>Negligible</v>
      </c>
      <c r="L63" s="189" t="str">
        <f>VLOOKUP(L$12&amp;VLOOKUP($A63,ACTIVITIES!$B$2:$C$110,2,FALSE),Intensity!$E$3:$L$1002,8,FALSE)</f>
        <v/>
      </c>
      <c r="M63" s="332" t="str">
        <f>IF(MIN(L63:L65)=MAX(L63:L65), VLOOKUP(MIN(L63:L65),RANKINGS!$A$2:$B$6,2,FALSE),VLOOKUP(MIN(L63:L65),RANKINGS!$A$2:$B$6,2,FALSE)&amp;"-"&amp;VLOOKUP(MAX(L63:L65),RANKINGS!$A$2:$B$6,2,FALSE))</f>
        <v>Negligible</v>
      </c>
      <c r="N63" s="189" t="str">
        <f>VLOOKUP(N$12&amp;VLOOKUP($A63,ACTIVITIES!$B$2:$C$110,2,FALSE),Intensity!$E$3:$L$1002,8,FALSE)</f>
        <v/>
      </c>
      <c r="O63" s="332" t="str">
        <f>IF(MIN(N63:N65)=MAX(N63:N65), VLOOKUP(MIN(N63:N65),RANKINGS!$A$2:$B$6,2,FALSE),VLOOKUP(MIN(N63:N65),RANKINGS!$A$2:$B$6,2,FALSE)&amp;"-"&amp;VLOOKUP(MAX(N63:N65),RANKINGS!$A$2:$B$6,2,FALSE))</f>
        <v>Negligible</v>
      </c>
      <c r="P63" s="189" t="str">
        <f>VLOOKUP(P$12&amp;VLOOKUP($A63,ACTIVITIES!$B$2:$C$110,2,FALSE),Intensity!$E$3:$L$1002,8,FALSE)</f>
        <v/>
      </c>
      <c r="Q63" s="332" t="str">
        <f>IF(MIN(P63:P65)=MAX(P63:P65), VLOOKUP(MIN(P63:P65),RANKINGS!$A$2:$B$6,2,FALSE),VLOOKUP(MIN(P63:P65),RANKINGS!$A$2:$B$6,2,FALSE)&amp;"-"&amp;VLOOKUP(MAX(P63:P65),RANKINGS!$A$2:$B$6,2,FALSE))</f>
        <v>Negligible</v>
      </c>
      <c r="R63" s="189" t="str">
        <f>VLOOKUP(R$12&amp;VLOOKUP($A63,ACTIVITIES!$B$2:$C$110,2,FALSE),Intensity!$E$3:$L$1002,8,FALSE)</f>
        <v/>
      </c>
      <c r="S63" s="332" t="str">
        <f>IF(MIN(R63:R65)=MAX(R63:R65), VLOOKUP(MIN(R63:R65),RANKINGS!$A$2:$B$6,2,FALSE),VLOOKUP(MIN(R63:R65),RANKINGS!$A$2:$B$6,2,FALSE)&amp;"-"&amp;VLOOKUP(MAX(R63:R65),RANKINGS!$A$2:$B$6,2,FALSE))</f>
        <v>Negligible</v>
      </c>
      <c r="T63" s="189" t="str">
        <f>VLOOKUP(T$12&amp;VLOOKUP($A63,ACTIVITIES!$B$2:$C$110,2,FALSE),Intensity!$E$3:$L$1002,8,FALSE)</f>
        <v/>
      </c>
      <c r="U63" s="332" t="str">
        <f>IF(MIN(T63:T65)=MAX(T63:T65), VLOOKUP(MIN(T63:T65),RANKINGS!$A$2:$B$6,2,FALSE),VLOOKUP(MIN(T63:T65),RANKINGS!$A$2:$B$6,2,FALSE)&amp;"-"&amp;VLOOKUP(MAX(T63:T65),RANKINGS!$A$2:$B$6,2,FALSE))</f>
        <v>Negligible</v>
      </c>
      <c r="V63" s="189" t="str">
        <f>VLOOKUP(V$12&amp;VLOOKUP($A63,ACTIVITIES!$B$2:$C$110,2,FALSE),Intensity!$E$3:$L$1002,8,FALSE)</f>
        <v/>
      </c>
      <c r="W63" s="332" t="str">
        <f>IF(MIN(V63:V65)=MAX(V63:V65), VLOOKUP(MIN(V63:V65),RANKINGS!$A$2:$B$6,2,FALSE),VLOOKUP(MIN(V63:V65),RANKINGS!$A$2:$B$6,2,FALSE)&amp;"-"&amp;VLOOKUP(MAX(V63:V65),RANKINGS!$A$2:$B$6,2,FALSE))</f>
        <v>Negligible</v>
      </c>
      <c r="X63" s="197"/>
      <c r="Y63" s="191" t="str">
        <f>IF(AND(NOT(IFERROR(AVERAGE(A63),-9)=-9),IFERROR(VALUE(RIGHT(B63,1)),-9)=-9),"",IF(AND(B63="",IFERROR(VALUE(RIGHT(A63,1)),-99)=-99),"","X"))</f>
        <v>X</v>
      </c>
    </row>
    <row r="64" spans="1:25" s="6" customFormat="1" ht="13.2" hidden="1">
      <c r="A64" s="192">
        <f t="shared" si="1"/>
        <v>16</v>
      </c>
      <c r="B64" s="336"/>
      <c r="C64" s="193" t="s">
        <v>106</v>
      </c>
      <c r="D64" s="194" t="str">
        <f>VLOOKUP(D$12&amp;VLOOKUP($A64,ACTIVITIES!$B$2:$C$110,2,FALSE),Context!$E$3:$L$1002,8,FALSE)</f>
        <v/>
      </c>
      <c r="E64" s="336"/>
      <c r="F64" s="194" t="str">
        <f>VLOOKUP(F$12&amp;VLOOKUP($A64,ACTIVITIES!$B$2:$C$110,2,FALSE),Context!$E$3:$L$1002,8,FALSE)</f>
        <v/>
      </c>
      <c r="G64" s="336"/>
      <c r="H64" s="194" t="str">
        <f>VLOOKUP(H$12&amp;VLOOKUP($A64,ACTIVITIES!$B$2:$C$110,2,FALSE),Context!$E$3:$L$1002,8,FALSE)</f>
        <v/>
      </c>
      <c r="I64" s="336"/>
      <c r="J64" s="194" t="str">
        <f>VLOOKUP(J$12&amp;VLOOKUP($A64,ACTIVITIES!$B$2:$C$110,2,FALSE),Context!$E$3:$L$1002,8,FALSE)</f>
        <v/>
      </c>
      <c r="K64" s="336"/>
      <c r="L64" s="194" t="str">
        <f>VLOOKUP(L$12&amp;VLOOKUP($A64,ACTIVITIES!$B$2:$C$110,2,FALSE),Context!$E$3:$L$1002,8,FALSE)</f>
        <v/>
      </c>
      <c r="M64" s="336"/>
      <c r="N64" s="194" t="str">
        <f>VLOOKUP(N$12&amp;VLOOKUP($A64,ACTIVITIES!$B$2:$C$110,2,FALSE),Context!$E$3:$L$1002,8,FALSE)</f>
        <v/>
      </c>
      <c r="O64" s="336"/>
      <c r="P64" s="194" t="str">
        <f>VLOOKUP(P$12&amp;VLOOKUP($A64,ACTIVITIES!$B$2:$C$110,2,FALSE),Context!$E$3:$L$1002,8,FALSE)</f>
        <v/>
      </c>
      <c r="Q64" s="336"/>
      <c r="R64" s="194" t="str">
        <f>VLOOKUP(R$12&amp;VLOOKUP($A64,ACTIVITIES!$B$2:$C$110,2,FALSE),Context!$E$3:$L$1002,8,FALSE)</f>
        <v/>
      </c>
      <c r="S64" s="336"/>
      <c r="T64" s="194" t="str">
        <f>VLOOKUP(T$12&amp;VLOOKUP($A64,ACTIVITIES!$B$2:$C$110,2,FALSE),Context!$E$3:$L$1002,8,FALSE)</f>
        <v/>
      </c>
      <c r="U64" s="336"/>
      <c r="V64" s="194" t="str">
        <f>VLOOKUP(V$12&amp;VLOOKUP($A64,ACTIVITIES!$B$2:$C$110,2,FALSE),Context!$E$3:$L$1002,8,FALSE)</f>
        <v/>
      </c>
      <c r="W64" s="336"/>
      <c r="X64" s="197"/>
      <c r="Y64" s="191" t="str">
        <f>IF(AND(NOT(IFERROR(AVERAGE(A63),-9)=-9),IFERROR(VALUE(RIGHT(B63,1)),-9)=-9),"",IF(AND(B63="",IFERROR(VALUE(RIGHT(A63,1)),-99)=-99),"","X"))</f>
        <v>X</v>
      </c>
    </row>
    <row r="65" spans="1:25" s="6" customFormat="1" ht="13.2" hidden="1">
      <c r="A65" s="196">
        <f t="shared" si="1"/>
        <v>16</v>
      </c>
      <c r="B65" s="337"/>
      <c r="C65" s="193" t="s">
        <v>107</v>
      </c>
      <c r="D65" s="194" t="str">
        <f>VLOOKUP(D$12&amp;VLOOKUP($A65,ACTIVITIES!$B$2:$C$110,2,FALSE),Duration!$E$3:$L$1002,8,FALSE)</f>
        <v/>
      </c>
      <c r="E65" s="337"/>
      <c r="F65" s="194" t="str">
        <f>VLOOKUP(F$12&amp;VLOOKUP($A65,ACTIVITIES!$B$2:$C$110,2,FALSE),Duration!$E$3:$L$1002,8,FALSE)</f>
        <v/>
      </c>
      <c r="G65" s="337"/>
      <c r="H65" s="194" t="str">
        <f>VLOOKUP(H$12&amp;VLOOKUP($A65,ACTIVITIES!$B$2:$C$110,2,FALSE),Duration!$E$3:$L$1002,8,FALSE)</f>
        <v/>
      </c>
      <c r="I65" s="337"/>
      <c r="J65" s="194" t="str">
        <f>VLOOKUP(J$12&amp;VLOOKUP($A65,ACTIVITIES!$B$2:$C$110,2,FALSE),Duration!$E$3:$L$1002,8,FALSE)</f>
        <v/>
      </c>
      <c r="K65" s="337"/>
      <c r="L65" s="194" t="str">
        <f>VLOOKUP(L$12&amp;VLOOKUP($A65,ACTIVITIES!$B$2:$C$110,2,FALSE),Duration!$E$3:$L$1002,8,FALSE)</f>
        <v/>
      </c>
      <c r="M65" s="337"/>
      <c r="N65" s="194" t="str">
        <f>VLOOKUP(N$12&amp;VLOOKUP($A65,ACTIVITIES!$B$2:$C$110,2,FALSE),Duration!$E$3:$L$1002,8,FALSE)</f>
        <v/>
      </c>
      <c r="O65" s="337"/>
      <c r="P65" s="194" t="str">
        <f>VLOOKUP(P$12&amp;VLOOKUP($A65,ACTIVITIES!$B$2:$C$110,2,FALSE),Duration!$E$3:$L$1002,8,FALSE)</f>
        <v/>
      </c>
      <c r="Q65" s="337"/>
      <c r="R65" s="194" t="str">
        <f>VLOOKUP(R$12&amp;VLOOKUP($A65,ACTIVITIES!$B$2:$C$110,2,FALSE),Duration!$E$3:$L$1002,8,FALSE)</f>
        <v/>
      </c>
      <c r="S65" s="337"/>
      <c r="T65" s="194" t="str">
        <f>VLOOKUP(T$12&amp;VLOOKUP($A65,ACTIVITIES!$B$2:$C$110,2,FALSE),Duration!$E$3:$L$1002,8,FALSE)</f>
        <v/>
      </c>
      <c r="U65" s="337"/>
      <c r="V65" s="194" t="str">
        <f>VLOOKUP(V$12&amp;VLOOKUP($A65,ACTIVITIES!$B$2:$C$110,2,FALSE),Duration!$E$3:$L$1002,8,FALSE)</f>
        <v/>
      </c>
      <c r="W65" s="337"/>
      <c r="X65" s="197"/>
      <c r="Y65" s="191" t="str">
        <f>IF(AND(NOT(IFERROR(AVERAGE(A63),-9)=-9),IFERROR(VALUE(RIGHT(B63,1)),-9)=-9),"",IF(AND(B63="",IFERROR(VALUE(RIGHT(A63,1)),-99)=-99),"","X"))</f>
        <v>X</v>
      </c>
    </row>
    <row r="66" spans="1:25" s="6" customFormat="1" ht="13.2" hidden="1">
      <c r="A66" s="187">
        <f t="shared" si="1"/>
        <v>17</v>
      </c>
      <c r="B66" s="335" t="str">
        <f>VLOOKUP(A66,'COASTAL UPLANDS'!$A$15:$B$124,2,FALSE)</f>
        <v>LANDFALL CONSTRUCTION 17</v>
      </c>
      <c r="C66" s="188" t="s">
        <v>105</v>
      </c>
      <c r="D66" s="189" t="str">
        <f>VLOOKUP(D$12&amp;VLOOKUP($A66,ACTIVITIES!$B$2:$C$110,2,FALSE),Intensity!$E$3:$L$1002,8,FALSE)</f>
        <v/>
      </c>
      <c r="E66" s="332" t="str">
        <f>IF(MIN(D66:D68)=MAX(D66:D68), VLOOKUP(MIN(D66:D68),RANKINGS!$A$2:$B$6,2,FALSE),VLOOKUP(MIN(D66:D68),RANKINGS!$A$2:$B$6,2,FALSE)&amp;"-"&amp;VLOOKUP(MAX(D66:D68),RANKINGS!$A$2:$B$6,2,FALSE))</f>
        <v>Negligible</v>
      </c>
      <c r="F66" s="189" t="str">
        <f>VLOOKUP(F$12&amp;VLOOKUP($A66,ACTIVITIES!$B$2:$C$110,2,FALSE),Intensity!$E$3:$L$1002,8,FALSE)</f>
        <v/>
      </c>
      <c r="G66" s="332" t="str">
        <f>IF(MIN(F66:F68)=MAX(F66:F68), VLOOKUP(MIN(F66:F68),RANKINGS!$A$2:$B$6,2,FALSE),VLOOKUP(MIN(F66:F68),RANKINGS!$A$2:$B$6,2,FALSE)&amp;"-"&amp;VLOOKUP(MAX(F66:F68),RANKINGS!$A$2:$B$6,2,FALSE))</f>
        <v>Negligible</v>
      </c>
      <c r="H66" s="189" t="str">
        <f>VLOOKUP(H$12&amp;VLOOKUP($A66,ACTIVITIES!$B$2:$C$110,2,FALSE),Intensity!$E$3:$L$1002,8,FALSE)</f>
        <v/>
      </c>
      <c r="I66" s="332" t="str">
        <f>IF(MIN(H66:H68)=MAX(H66:H68), VLOOKUP(MIN(H66:H68),RANKINGS!$A$2:$B$6,2,FALSE),VLOOKUP(MIN(H66:H68),RANKINGS!$A$2:$B$6,2,FALSE)&amp;"-"&amp;VLOOKUP(MAX(H66:H68),RANKINGS!$A$2:$B$6,2,FALSE))</f>
        <v>Negligible</v>
      </c>
      <c r="J66" s="189" t="str">
        <f>VLOOKUP(J$12&amp;VLOOKUP($A66,ACTIVITIES!$B$2:$C$110,2,FALSE),Intensity!$E$3:$L$1002,8,FALSE)</f>
        <v/>
      </c>
      <c r="K66" s="332" t="str">
        <f>IF(MIN(J66:J68)=MAX(J66:J68), VLOOKUP(MIN(J66:J68),RANKINGS!$A$2:$B$6,2,FALSE),VLOOKUP(MIN(J66:J68),RANKINGS!$A$2:$B$6,2,FALSE)&amp;"-"&amp;VLOOKUP(MAX(J66:J68),RANKINGS!$A$2:$B$6,2,FALSE))</f>
        <v>Negligible</v>
      </c>
      <c r="L66" s="189" t="str">
        <f>VLOOKUP(L$12&amp;VLOOKUP($A66,ACTIVITIES!$B$2:$C$110,2,FALSE),Intensity!$E$3:$L$1002,8,FALSE)</f>
        <v/>
      </c>
      <c r="M66" s="332" t="str">
        <f>IF(MIN(L66:L68)=MAX(L66:L68), VLOOKUP(MIN(L66:L68),RANKINGS!$A$2:$B$6,2,FALSE),VLOOKUP(MIN(L66:L68),RANKINGS!$A$2:$B$6,2,FALSE)&amp;"-"&amp;VLOOKUP(MAX(L66:L68),RANKINGS!$A$2:$B$6,2,FALSE))</f>
        <v>Negligible</v>
      </c>
      <c r="N66" s="189" t="str">
        <f>VLOOKUP(N$12&amp;VLOOKUP($A66,ACTIVITIES!$B$2:$C$110,2,FALSE),Intensity!$E$3:$L$1002,8,FALSE)</f>
        <v/>
      </c>
      <c r="O66" s="332" t="str">
        <f>IF(MIN(N66:N68)=MAX(N66:N68), VLOOKUP(MIN(N66:N68),RANKINGS!$A$2:$B$6,2,FALSE),VLOOKUP(MIN(N66:N68),RANKINGS!$A$2:$B$6,2,FALSE)&amp;"-"&amp;VLOOKUP(MAX(N66:N68),RANKINGS!$A$2:$B$6,2,FALSE))</f>
        <v>Negligible</v>
      </c>
      <c r="P66" s="189" t="str">
        <f>VLOOKUP(P$12&amp;VLOOKUP($A66,ACTIVITIES!$B$2:$C$110,2,FALSE),Intensity!$E$3:$L$1002,8,FALSE)</f>
        <v/>
      </c>
      <c r="Q66" s="332" t="str">
        <f>IF(MIN(P66:P68)=MAX(P66:P68), VLOOKUP(MIN(P66:P68),RANKINGS!$A$2:$B$6,2,FALSE),VLOOKUP(MIN(P66:P68),RANKINGS!$A$2:$B$6,2,FALSE)&amp;"-"&amp;VLOOKUP(MAX(P66:P68),RANKINGS!$A$2:$B$6,2,FALSE))</f>
        <v>Negligible</v>
      </c>
      <c r="R66" s="189" t="str">
        <f>VLOOKUP(R$12&amp;VLOOKUP($A66,ACTIVITIES!$B$2:$C$110,2,FALSE),Intensity!$E$3:$L$1002,8,FALSE)</f>
        <v/>
      </c>
      <c r="S66" s="332" t="str">
        <f>IF(MIN(R66:R68)=MAX(R66:R68), VLOOKUP(MIN(R66:R68),RANKINGS!$A$2:$B$6,2,FALSE),VLOOKUP(MIN(R66:R68),RANKINGS!$A$2:$B$6,2,FALSE)&amp;"-"&amp;VLOOKUP(MAX(R66:R68),RANKINGS!$A$2:$B$6,2,FALSE))</f>
        <v>Negligible</v>
      </c>
      <c r="T66" s="189" t="str">
        <f>VLOOKUP(T$12&amp;VLOOKUP($A66,ACTIVITIES!$B$2:$C$110,2,FALSE),Intensity!$E$3:$L$1002,8,FALSE)</f>
        <v/>
      </c>
      <c r="U66" s="332" t="str">
        <f>IF(MIN(T66:T68)=MAX(T66:T68), VLOOKUP(MIN(T66:T68),RANKINGS!$A$2:$B$6,2,FALSE),VLOOKUP(MIN(T66:T68),RANKINGS!$A$2:$B$6,2,FALSE)&amp;"-"&amp;VLOOKUP(MAX(T66:T68),RANKINGS!$A$2:$B$6,2,FALSE))</f>
        <v>Negligible</v>
      </c>
      <c r="V66" s="189" t="str">
        <f>VLOOKUP(V$12&amp;VLOOKUP($A66,ACTIVITIES!$B$2:$C$110,2,FALSE),Intensity!$E$3:$L$1002,8,FALSE)</f>
        <v/>
      </c>
      <c r="W66" s="332" t="str">
        <f>IF(MIN(V66:V68)=MAX(V66:V68), VLOOKUP(MIN(V66:V68),RANKINGS!$A$2:$B$6,2,FALSE),VLOOKUP(MIN(V66:V68),RANKINGS!$A$2:$B$6,2,FALSE)&amp;"-"&amp;VLOOKUP(MAX(V66:V68),RANKINGS!$A$2:$B$6,2,FALSE))</f>
        <v>Negligible</v>
      </c>
      <c r="X66" s="197"/>
      <c r="Y66" s="191" t="str">
        <f>IF(AND(NOT(IFERROR(AVERAGE(A66),-9)=-9),IFERROR(VALUE(RIGHT(B66,1)),-9)=-9),"",IF(AND(B66="",IFERROR(VALUE(RIGHT(A66,1)),-99)=-99),"","X"))</f>
        <v>X</v>
      </c>
    </row>
    <row r="67" spans="1:25" s="6" customFormat="1" ht="13.2" hidden="1">
      <c r="A67" s="192">
        <f t="shared" si="1"/>
        <v>17</v>
      </c>
      <c r="B67" s="336"/>
      <c r="C67" s="193" t="s">
        <v>106</v>
      </c>
      <c r="D67" s="194" t="str">
        <f>VLOOKUP(D$12&amp;VLOOKUP($A67,ACTIVITIES!$B$2:$C$110,2,FALSE),Context!$E$3:$L$1002,8,FALSE)</f>
        <v/>
      </c>
      <c r="E67" s="336"/>
      <c r="F67" s="194" t="str">
        <f>VLOOKUP(F$12&amp;VLOOKUP($A67,ACTIVITIES!$B$2:$C$110,2,FALSE),Context!$E$3:$L$1002,8,FALSE)</f>
        <v/>
      </c>
      <c r="G67" s="336"/>
      <c r="H67" s="194" t="str">
        <f>VLOOKUP(H$12&amp;VLOOKUP($A67,ACTIVITIES!$B$2:$C$110,2,FALSE),Context!$E$3:$L$1002,8,FALSE)</f>
        <v/>
      </c>
      <c r="I67" s="336"/>
      <c r="J67" s="194" t="str">
        <f>VLOOKUP(J$12&amp;VLOOKUP($A67,ACTIVITIES!$B$2:$C$110,2,FALSE),Context!$E$3:$L$1002,8,FALSE)</f>
        <v/>
      </c>
      <c r="K67" s="336"/>
      <c r="L67" s="194" t="str">
        <f>VLOOKUP(L$12&amp;VLOOKUP($A67,ACTIVITIES!$B$2:$C$110,2,FALSE),Context!$E$3:$L$1002,8,FALSE)</f>
        <v/>
      </c>
      <c r="M67" s="336"/>
      <c r="N67" s="194" t="str">
        <f>VLOOKUP(N$12&amp;VLOOKUP($A67,ACTIVITIES!$B$2:$C$110,2,FALSE),Context!$E$3:$L$1002,8,FALSE)</f>
        <v/>
      </c>
      <c r="O67" s="336"/>
      <c r="P67" s="194" t="str">
        <f>VLOOKUP(P$12&amp;VLOOKUP($A67,ACTIVITIES!$B$2:$C$110,2,FALSE),Context!$E$3:$L$1002,8,FALSE)</f>
        <v/>
      </c>
      <c r="Q67" s="336"/>
      <c r="R67" s="194" t="str">
        <f>VLOOKUP(R$12&amp;VLOOKUP($A67,ACTIVITIES!$B$2:$C$110,2,FALSE),Context!$E$3:$L$1002,8,FALSE)</f>
        <v/>
      </c>
      <c r="S67" s="336"/>
      <c r="T67" s="194" t="str">
        <f>VLOOKUP(T$12&amp;VLOOKUP($A67,ACTIVITIES!$B$2:$C$110,2,FALSE),Context!$E$3:$L$1002,8,FALSE)</f>
        <v/>
      </c>
      <c r="U67" s="336"/>
      <c r="V67" s="194" t="str">
        <f>VLOOKUP(V$12&amp;VLOOKUP($A67,ACTIVITIES!$B$2:$C$110,2,FALSE),Context!$E$3:$L$1002,8,FALSE)</f>
        <v/>
      </c>
      <c r="W67" s="336"/>
      <c r="X67" s="197"/>
      <c r="Y67" s="191" t="str">
        <f>IF(AND(NOT(IFERROR(AVERAGE(A66),-9)=-9),IFERROR(VALUE(RIGHT(B66,1)),-9)=-9),"",IF(AND(B66="",IFERROR(VALUE(RIGHT(A66,1)),-99)=-99),"","X"))</f>
        <v>X</v>
      </c>
    </row>
    <row r="68" spans="1:25" s="6" customFormat="1" ht="13.2" hidden="1">
      <c r="A68" s="196">
        <f t="shared" si="1"/>
        <v>17</v>
      </c>
      <c r="B68" s="337"/>
      <c r="C68" s="193" t="s">
        <v>107</v>
      </c>
      <c r="D68" s="194" t="str">
        <f>VLOOKUP(D$12&amp;VLOOKUP($A68,ACTIVITIES!$B$2:$C$110,2,FALSE),Duration!$E$3:$L$1002,8,FALSE)</f>
        <v/>
      </c>
      <c r="E68" s="337"/>
      <c r="F68" s="194" t="str">
        <f>VLOOKUP(F$12&amp;VLOOKUP($A68,ACTIVITIES!$B$2:$C$110,2,FALSE),Duration!$E$3:$L$1002,8,FALSE)</f>
        <v/>
      </c>
      <c r="G68" s="337"/>
      <c r="H68" s="194" t="str">
        <f>VLOOKUP(H$12&amp;VLOOKUP($A68,ACTIVITIES!$B$2:$C$110,2,FALSE),Duration!$E$3:$L$1002,8,FALSE)</f>
        <v/>
      </c>
      <c r="I68" s="337"/>
      <c r="J68" s="194" t="str">
        <f>VLOOKUP(J$12&amp;VLOOKUP($A68,ACTIVITIES!$B$2:$C$110,2,FALSE),Duration!$E$3:$L$1002,8,FALSE)</f>
        <v/>
      </c>
      <c r="K68" s="337"/>
      <c r="L68" s="194" t="str">
        <f>VLOOKUP(L$12&amp;VLOOKUP($A68,ACTIVITIES!$B$2:$C$110,2,FALSE),Duration!$E$3:$L$1002,8,FALSE)</f>
        <v/>
      </c>
      <c r="M68" s="337"/>
      <c r="N68" s="194" t="str">
        <f>VLOOKUP(N$12&amp;VLOOKUP($A68,ACTIVITIES!$B$2:$C$110,2,FALSE),Duration!$E$3:$L$1002,8,FALSE)</f>
        <v/>
      </c>
      <c r="O68" s="337"/>
      <c r="P68" s="194" t="str">
        <f>VLOOKUP(P$12&amp;VLOOKUP($A68,ACTIVITIES!$B$2:$C$110,2,FALSE),Duration!$E$3:$L$1002,8,FALSE)</f>
        <v/>
      </c>
      <c r="Q68" s="337"/>
      <c r="R68" s="194" t="str">
        <f>VLOOKUP(R$12&amp;VLOOKUP($A68,ACTIVITIES!$B$2:$C$110,2,FALSE),Duration!$E$3:$L$1002,8,FALSE)</f>
        <v/>
      </c>
      <c r="S68" s="337"/>
      <c r="T68" s="194" t="str">
        <f>VLOOKUP(T$12&amp;VLOOKUP($A68,ACTIVITIES!$B$2:$C$110,2,FALSE),Duration!$E$3:$L$1002,8,FALSE)</f>
        <v/>
      </c>
      <c r="U68" s="337"/>
      <c r="V68" s="194" t="str">
        <f>VLOOKUP(V$12&amp;VLOOKUP($A68,ACTIVITIES!$B$2:$C$110,2,FALSE),Duration!$E$3:$L$1002,8,FALSE)</f>
        <v/>
      </c>
      <c r="W68" s="337"/>
      <c r="X68" s="197"/>
      <c r="Y68" s="191" t="str">
        <f>IF(AND(NOT(IFERROR(AVERAGE(A66),-9)=-9),IFERROR(VALUE(RIGHT(B66,1)),-9)=-9),"",IF(AND(B66="",IFERROR(VALUE(RIGHT(A66,1)),-99)=-99),"","X"))</f>
        <v>X</v>
      </c>
    </row>
    <row r="69" spans="1:25" s="6" customFormat="1" ht="13.2" hidden="1">
      <c r="A69" s="187">
        <f t="shared" si="1"/>
        <v>18</v>
      </c>
      <c r="B69" s="335" t="str">
        <f>VLOOKUP(A69,'COASTAL UPLANDS'!$A$15:$B$124,2,FALSE)</f>
        <v>LANDFALL CONSTRUCTION 18</v>
      </c>
      <c r="C69" s="188" t="s">
        <v>105</v>
      </c>
      <c r="D69" s="189" t="str">
        <f>VLOOKUP(D$12&amp;VLOOKUP($A69,ACTIVITIES!$B$2:$C$110,2,FALSE),Intensity!$E$3:$L$1002,8,FALSE)</f>
        <v/>
      </c>
      <c r="E69" s="332" t="str">
        <f>IF(MIN(D69:D71)=MAX(D69:D71), VLOOKUP(MIN(D69:D71),RANKINGS!$A$2:$B$6,2,FALSE),VLOOKUP(MIN(D69:D71),RANKINGS!$A$2:$B$6,2,FALSE)&amp;"-"&amp;VLOOKUP(MAX(D69:D71),RANKINGS!$A$2:$B$6,2,FALSE))</f>
        <v>Negligible</v>
      </c>
      <c r="F69" s="189" t="str">
        <f>VLOOKUP(F$12&amp;VLOOKUP($A69,ACTIVITIES!$B$2:$C$110,2,FALSE),Intensity!$E$3:$L$1002,8,FALSE)</f>
        <v/>
      </c>
      <c r="G69" s="332" t="str">
        <f>IF(MIN(F69:F71)=MAX(F69:F71), VLOOKUP(MIN(F69:F71),RANKINGS!$A$2:$B$6,2,FALSE),VLOOKUP(MIN(F69:F71),RANKINGS!$A$2:$B$6,2,FALSE)&amp;"-"&amp;VLOOKUP(MAX(F69:F71),RANKINGS!$A$2:$B$6,2,FALSE))</f>
        <v>Negligible</v>
      </c>
      <c r="H69" s="189" t="str">
        <f>VLOOKUP(H$12&amp;VLOOKUP($A69,ACTIVITIES!$B$2:$C$110,2,FALSE),Intensity!$E$3:$L$1002,8,FALSE)</f>
        <v/>
      </c>
      <c r="I69" s="332" t="str">
        <f>IF(MIN(H69:H71)=MAX(H69:H71), VLOOKUP(MIN(H69:H71),RANKINGS!$A$2:$B$6,2,FALSE),VLOOKUP(MIN(H69:H71),RANKINGS!$A$2:$B$6,2,FALSE)&amp;"-"&amp;VLOOKUP(MAX(H69:H71),RANKINGS!$A$2:$B$6,2,FALSE))</f>
        <v>Negligible</v>
      </c>
      <c r="J69" s="189" t="str">
        <f>VLOOKUP(J$12&amp;VLOOKUP($A69,ACTIVITIES!$B$2:$C$110,2,FALSE),Intensity!$E$3:$L$1002,8,FALSE)</f>
        <v/>
      </c>
      <c r="K69" s="332" t="str">
        <f>IF(MIN(J69:J71)=MAX(J69:J71), VLOOKUP(MIN(J69:J71),RANKINGS!$A$2:$B$6,2,FALSE),VLOOKUP(MIN(J69:J71),RANKINGS!$A$2:$B$6,2,FALSE)&amp;"-"&amp;VLOOKUP(MAX(J69:J71),RANKINGS!$A$2:$B$6,2,FALSE))</f>
        <v>Negligible</v>
      </c>
      <c r="L69" s="189" t="str">
        <f>VLOOKUP(L$12&amp;VLOOKUP($A69,ACTIVITIES!$B$2:$C$110,2,FALSE),Intensity!$E$3:$L$1002,8,FALSE)</f>
        <v/>
      </c>
      <c r="M69" s="332" t="str">
        <f>IF(MIN(L69:L71)=MAX(L69:L71), VLOOKUP(MIN(L69:L71),RANKINGS!$A$2:$B$6,2,FALSE),VLOOKUP(MIN(L69:L71),RANKINGS!$A$2:$B$6,2,FALSE)&amp;"-"&amp;VLOOKUP(MAX(L69:L71),RANKINGS!$A$2:$B$6,2,FALSE))</f>
        <v>Negligible</v>
      </c>
      <c r="N69" s="189" t="str">
        <f>VLOOKUP(N$12&amp;VLOOKUP($A69,ACTIVITIES!$B$2:$C$110,2,FALSE),Intensity!$E$3:$L$1002,8,FALSE)</f>
        <v/>
      </c>
      <c r="O69" s="332" t="str">
        <f>IF(MIN(N69:N71)=MAX(N69:N71), VLOOKUP(MIN(N69:N71),RANKINGS!$A$2:$B$6,2,FALSE),VLOOKUP(MIN(N69:N71),RANKINGS!$A$2:$B$6,2,FALSE)&amp;"-"&amp;VLOOKUP(MAX(N69:N71),RANKINGS!$A$2:$B$6,2,FALSE))</f>
        <v>Negligible</v>
      </c>
      <c r="P69" s="189" t="str">
        <f>VLOOKUP(P$12&amp;VLOOKUP($A69,ACTIVITIES!$B$2:$C$110,2,FALSE),Intensity!$E$3:$L$1002,8,FALSE)</f>
        <v/>
      </c>
      <c r="Q69" s="332" t="str">
        <f>IF(MIN(P69:P71)=MAX(P69:P71), VLOOKUP(MIN(P69:P71),RANKINGS!$A$2:$B$6,2,FALSE),VLOOKUP(MIN(P69:P71),RANKINGS!$A$2:$B$6,2,FALSE)&amp;"-"&amp;VLOOKUP(MAX(P69:P71),RANKINGS!$A$2:$B$6,2,FALSE))</f>
        <v>Negligible</v>
      </c>
      <c r="R69" s="189" t="str">
        <f>VLOOKUP(R$12&amp;VLOOKUP($A69,ACTIVITIES!$B$2:$C$110,2,FALSE),Intensity!$E$3:$L$1002,8,FALSE)</f>
        <v/>
      </c>
      <c r="S69" s="332" t="str">
        <f>IF(MIN(R69:R71)=MAX(R69:R71), VLOOKUP(MIN(R69:R71),RANKINGS!$A$2:$B$6,2,FALSE),VLOOKUP(MIN(R69:R71),RANKINGS!$A$2:$B$6,2,FALSE)&amp;"-"&amp;VLOOKUP(MAX(R69:R71),RANKINGS!$A$2:$B$6,2,FALSE))</f>
        <v>Negligible</v>
      </c>
      <c r="T69" s="189" t="str">
        <f>VLOOKUP(T$12&amp;VLOOKUP($A69,ACTIVITIES!$B$2:$C$110,2,FALSE),Intensity!$E$3:$L$1002,8,FALSE)</f>
        <v/>
      </c>
      <c r="U69" s="332" t="str">
        <f>IF(MIN(T69:T71)=MAX(T69:T71), VLOOKUP(MIN(T69:T71),RANKINGS!$A$2:$B$6,2,FALSE),VLOOKUP(MIN(T69:T71),RANKINGS!$A$2:$B$6,2,FALSE)&amp;"-"&amp;VLOOKUP(MAX(T69:T71),RANKINGS!$A$2:$B$6,2,FALSE))</f>
        <v>Negligible</v>
      </c>
      <c r="V69" s="189" t="str">
        <f>VLOOKUP(V$12&amp;VLOOKUP($A69,ACTIVITIES!$B$2:$C$110,2,FALSE),Intensity!$E$3:$L$1002,8,FALSE)</f>
        <v/>
      </c>
      <c r="W69" s="332" t="str">
        <f>IF(MIN(V69:V71)=MAX(V69:V71), VLOOKUP(MIN(V69:V71),RANKINGS!$A$2:$B$6,2,FALSE),VLOOKUP(MIN(V69:V71),RANKINGS!$A$2:$B$6,2,FALSE)&amp;"-"&amp;VLOOKUP(MAX(V69:V71),RANKINGS!$A$2:$B$6,2,FALSE))</f>
        <v>Negligible</v>
      </c>
      <c r="X69" s="197"/>
      <c r="Y69" s="191" t="str">
        <f>IF(AND(NOT(IFERROR(AVERAGE(A69),-9)=-9),IFERROR(VALUE(RIGHT(B69,1)),-9)=-9),"",IF(AND(B69="",IFERROR(VALUE(RIGHT(A69,1)),-99)=-99),"","X"))</f>
        <v>X</v>
      </c>
    </row>
    <row r="70" spans="1:25" s="6" customFormat="1" ht="13.2" hidden="1">
      <c r="A70" s="192">
        <f t="shared" si="1"/>
        <v>18</v>
      </c>
      <c r="B70" s="336"/>
      <c r="C70" s="193" t="s">
        <v>106</v>
      </c>
      <c r="D70" s="194" t="str">
        <f>VLOOKUP(D$12&amp;VLOOKUP($A70,ACTIVITIES!$B$2:$C$110,2,FALSE),Context!$E$3:$L$1002,8,FALSE)</f>
        <v/>
      </c>
      <c r="E70" s="336"/>
      <c r="F70" s="194" t="str">
        <f>VLOOKUP(F$12&amp;VLOOKUP($A70,ACTIVITIES!$B$2:$C$110,2,FALSE),Context!$E$3:$L$1002,8,FALSE)</f>
        <v/>
      </c>
      <c r="G70" s="336"/>
      <c r="H70" s="194" t="str">
        <f>VLOOKUP(H$12&amp;VLOOKUP($A70,ACTIVITIES!$B$2:$C$110,2,FALSE),Context!$E$3:$L$1002,8,FALSE)</f>
        <v/>
      </c>
      <c r="I70" s="336"/>
      <c r="J70" s="194" t="str">
        <f>VLOOKUP(J$12&amp;VLOOKUP($A70,ACTIVITIES!$B$2:$C$110,2,FALSE),Context!$E$3:$L$1002,8,FALSE)</f>
        <v/>
      </c>
      <c r="K70" s="336"/>
      <c r="L70" s="194" t="str">
        <f>VLOOKUP(L$12&amp;VLOOKUP($A70,ACTIVITIES!$B$2:$C$110,2,FALSE),Context!$E$3:$L$1002,8,FALSE)</f>
        <v/>
      </c>
      <c r="M70" s="336"/>
      <c r="N70" s="194" t="str">
        <f>VLOOKUP(N$12&amp;VLOOKUP($A70,ACTIVITIES!$B$2:$C$110,2,FALSE),Context!$E$3:$L$1002,8,FALSE)</f>
        <v/>
      </c>
      <c r="O70" s="336"/>
      <c r="P70" s="194" t="str">
        <f>VLOOKUP(P$12&amp;VLOOKUP($A70,ACTIVITIES!$B$2:$C$110,2,FALSE),Context!$E$3:$L$1002,8,FALSE)</f>
        <v/>
      </c>
      <c r="Q70" s="336"/>
      <c r="R70" s="194" t="str">
        <f>VLOOKUP(R$12&amp;VLOOKUP($A70,ACTIVITIES!$B$2:$C$110,2,FALSE),Context!$E$3:$L$1002,8,FALSE)</f>
        <v/>
      </c>
      <c r="S70" s="336"/>
      <c r="T70" s="194" t="str">
        <f>VLOOKUP(T$12&amp;VLOOKUP($A70,ACTIVITIES!$B$2:$C$110,2,FALSE),Context!$E$3:$L$1002,8,FALSE)</f>
        <v/>
      </c>
      <c r="U70" s="336"/>
      <c r="V70" s="194" t="str">
        <f>VLOOKUP(V$12&amp;VLOOKUP($A70,ACTIVITIES!$B$2:$C$110,2,FALSE),Context!$E$3:$L$1002,8,FALSE)</f>
        <v/>
      </c>
      <c r="W70" s="336"/>
      <c r="X70" s="197"/>
      <c r="Y70" s="191" t="str">
        <f>IF(AND(NOT(IFERROR(AVERAGE(A69),-9)=-9),IFERROR(VALUE(RIGHT(B69,1)),-9)=-9),"",IF(AND(B69="",IFERROR(VALUE(RIGHT(A69,1)),-99)=-99),"","X"))</f>
        <v>X</v>
      </c>
    </row>
    <row r="71" spans="1:25" s="6" customFormat="1" ht="13.2" hidden="1">
      <c r="A71" s="196">
        <f t="shared" si="1"/>
        <v>18</v>
      </c>
      <c r="B71" s="337"/>
      <c r="C71" s="193" t="s">
        <v>107</v>
      </c>
      <c r="D71" s="194" t="str">
        <f>VLOOKUP(D$12&amp;VLOOKUP($A71,ACTIVITIES!$B$2:$C$110,2,FALSE),Duration!$E$3:$L$1002,8,FALSE)</f>
        <v/>
      </c>
      <c r="E71" s="337"/>
      <c r="F71" s="194" t="str">
        <f>VLOOKUP(F$12&amp;VLOOKUP($A71,ACTIVITIES!$B$2:$C$110,2,FALSE),Duration!$E$3:$L$1002,8,FALSE)</f>
        <v/>
      </c>
      <c r="G71" s="337"/>
      <c r="H71" s="194" t="str">
        <f>VLOOKUP(H$12&amp;VLOOKUP($A71,ACTIVITIES!$B$2:$C$110,2,FALSE),Duration!$E$3:$L$1002,8,FALSE)</f>
        <v/>
      </c>
      <c r="I71" s="337"/>
      <c r="J71" s="194" t="str">
        <f>VLOOKUP(J$12&amp;VLOOKUP($A71,ACTIVITIES!$B$2:$C$110,2,FALSE),Duration!$E$3:$L$1002,8,FALSE)</f>
        <v/>
      </c>
      <c r="K71" s="337"/>
      <c r="L71" s="194" t="str">
        <f>VLOOKUP(L$12&amp;VLOOKUP($A71,ACTIVITIES!$B$2:$C$110,2,FALSE),Duration!$E$3:$L$1002,8,FALSE)</f>
        <v/>
      </c>
      <c r="M71" s="337"/>
      <c r="N71" s="194" t="str">
        <f>VLOOKUP(N$12&amp;VLOOKUP($A71,ACTIVITIES!$B$2:$C$110,2,FALSE),Duration!$E$3:$L$1002,8,FALSE)</f>
        <v/>
      </c>
      <c r="O71" s="337"/>
      <c r="P71" s="194" t="str">
        <f>VLOOKUP(P$12&amp;VLOOKUP($A71,ACTIVITIES!$B$2:$C$110,2,FALSE),Duration!$E$3:$L$1002,8,FALSE)</f>
        <v/>
      </c>
      <c r="Q71" s="337"/>
      <c r="R71" s="194" t="str">
        <f>VLOOKUP(R$12&amp;VLOOKUP($A71,ACTIVITIES!$B$2:$C$110,2,FALSE),Duration!$E$3:$L$1002,8,FALSE)</f>
        <v/>
      </c>
      <c r="S71" s="337"/>
      <c r="T71" s="194" t="str">
        <f>VLOOKUP(T$12&amp;VLOOKUP($A71,ACTIVITIES!$B$2:$C$110,2,FALSE),Duration!$E$3:$L$1002,8,FALSE)</f>
        <v/>
      </c>
      <c r="U71" s="337"/>
      <c r="V71" s="194" t="str">
        <f>VLOOKUP(V$12&amp;VLOOKUP($A71,ACTIVITIES!$B$2:$C$110,2,FALSE),Duration!$E$3:$L$1002,8,FALSE)</f>
        <v/>
      </c>
      <c r="W71" s="337"/>
      <c r="X71" s="197"/>
      <c r="Y71" s="191" t="str">
        <f>IF(AND(NOT(IFERROR(AVERAGE(A69),-9)=-9),IFERROR(VALUE(RIGHT(B69,1)),-9)=-9),"",IF(AND(B69="",IFERROR(VALUE(RIGHT(A69,1)),-99)=-99),"","X"))</f>
        <v>X</v>
      </c>
    </row>
    <row r="72" spans="1:25" s="6" customFormat="1" ht="13.2" hidden="1">
      <c r="A72" s="187">
        <f t="shared" si="1"/>
        <v>19</v>
      </c>
      <c r="B72" s="335" t="str">
        <f>VLOOKUP(A72,'COASTAL UPLANDS'!$A$15:$B$124,2,FALSE)</f>
        <v>LANDFALL CONSTRUCTION 19</v>
      </c>
      <c r="C72" s="188" t="s">
        <v>105</v>
      </c>
      <c r="D72" s="189" t="str">
        <f>VLOOKUP(D$12&amp;VLOOKUP($A72,ACTIVITIES!$B$2:$C$110,2,FALSE),Intensity!$E$3:$L$1002,8,FALSE)</f>
        <v/>
      </c>
      <c r="E72" s="332" t="str">
        <f>IF(MIN(D72:D74)=MAX(D72:D74), VLOOKUP(MIN(D72:D74),RANKINGS!$A$2:$B$6,2,FALSE),VLOOKUP(MIN(D72:D74),RANKINGS!$A$2:$B$6,2,FALSE)&amp;"-"&amp;VLOOKUP(MAX(D72:D74),RANKINGS!$A$2:$B$6,2,FALSE))</f>
        <v>Negligible</v>
      </c>
      <c r="F72" s="189" t="str">
        <f>VLOOKUP(F$12&amp;VLOOKUP($A72,ACTIVITIES!$B$2:$C$110,2,FALSE),Intensity!$E$3:$L$1002,8,FALSE)</f>
        <v/>
      </c>
      <c r="G72" s="332" t="str">
        <f>IF(MIN(F72:F74)=MAX(F72:F74), VLOOKUP(MIN(F72:F74),RANKINGS!$A$2:$B$6,2,FALSE),VLOOKUP(MIN(F72:F74),RANKINGS!$A$2:$B$6,2,FALSE)&amp;"-"&amp;VLOOKUP(MAX(F72:F74),RANKINGS!$A$2:$B$6,2,FALSE))</f>
        <v>Negligible</v>
      </c>
      <c r="H72" s="189" t="str">
        <f>VLOOKUP(H$12&amp;VLOOKUP($A72,ACTIVITIES!$B$2:$C$110,2,FALSE),Intensity!$E$3:$L$1002,8,FALSE)</f>
        <v/>
      </c>
      <c r="I72" s="332" t="str">
        <f>IF(MIN(H72:H74)=MAX(H72:H74), VLOOKUP(MIN(H72:H74),RANKINGS!$A$2:$B$6,2,FALSE),VLOOKUP(MIN(H72:H74),RANKINGS!$A$2:$B$6,2,FALSE)&amp;"-"&amp;VLOOKUP(MAX(H72:H74),RANKINGS!$A$2:$B$6,2,FALSE))</f>
        <v>Negligible</v>
      </c>
      <c r="J72" s="189" t="str">
        <f>VLOOKUP(J$12&amp;VLOOKUP($A72,ACTIVITIES!$B$2:$C$110,2,FALSE),Intensity!$E$3:$L$1002,8,FALSE)</f>
        <v/>
      </c>
      <c r="K72" s="332" t="str">
        <f>IF(MIN(J72:J74)=MAX(J72:J74), VLOOKUP(MIN(J72:J74),RANKINGS!$A$2:$B$6,2,FALSE),VLOOKUP(MIN(J72:J74),RANKINGS!$A$2:$B$6,2,FALSE)&amp;"-"&amp;VLOOKUP(MAX(J72:J74),RANKINGS!$A$2:$B$6,2,FALSE))</f>
        <v>Negligible</v>
      </c>
      <c r="L72" s="189" t="str">
        <f>VLOOKUP(L$12&amp;VLOOKUP($A72,ACTIVITIES!$B$2:$C$110,2,FALSE),Intensity!$E$3:$L$1002,8,FALSE)</f>
        <v/>
      </c>
      <c r="M72" s="332" t="str">
        <f>IF(MIN(L72:L74)=MAX(L72:L74), VLOOKUP(MIN(L72:L74),RANKINGS!$A$2:$B$6,2,FALSE),VLOOKUP(MIN(L72:L74),RANKINGS!$A$2:$B$6,2,FALSE)&amp;"-"&amp;VLOOKUP(MAX(L72:L74),RANKINGS!$A$2:$B$6,2,FALSE))</f>
        <v>Negligible</v>
      </c>
      <c r="N72" s="189" t="str">
        <f>VLOOKUP(N$12&amp;VLOOKUP($A72,ACTIVITIES!$B$2:$C$110,2,FALSE),Intensity!$E$3:$L$1002,8,FALSE)</f>
        <v/>
      </c>
      <c r="O72" s="332" t="str">
        <f>IF(MIN(N72:N74)=MAX(N72:N74), VLOOKUP(MIN(N72:N74),RANKINGS!$A$2:$B$6,2,FALSE),VLOOKUP(MIN(N72:N74),RANKINGS!$A$2:$B$6,2,FALSE)&amp;"-"&amp;VLOOKUP(MAX(N72:N74),RANKINGS!$A$2:$B$6,2,FALSE))</f>
        <v>Negligible</v>
      </c>
      <c r="P72" s="189" t="str">
        <f>VLOOKUP(P$12&amp;VLOOKUP($A72,ACTIVITIES!$B$2:$C$110,2,FALSE),Intensity!$E$3:$L$1002,8,FALSE)</f>
        <v/>
      </c>
      <c r="Q72" s="332" t="str">
        <f>IF(MIN(P72:P74)=MAX(P72:P74), VLOOKUP(MIN(P72:P74),RANKINGS!$A$2:$B$6,2,FALSE),VLOOKUP(MIN(P72:P74),RANKINGS!$A$2:$B$6,2,FALSE)&amp;"-"&amp;VLOOKUP(MAX(P72:P74),RANKINGS!$A$2:$B$6,2,FALSE))</f>
        <v>Negligible</v>
      </c>
      <c r="R72" s="189" t="str">
        <f>VLOOKUP(R$12&amp;VLOOKUP($A72,ACTIVITIES!$B$2:$C$110,2,FALSE),Intensity!$E$3:$L$1002,8,FALSE)</f>
        <v/>
      </c>
      <c r="S72" s="332" t="str">
        <f>IF(MIN(R72:R74)=MAX(R72:R74), VLOOKUP(MIN(R72:R74),RANKINGS!$A$2:$B$6,2,FALSE),VLOOKUP(MIN(R72:R74),RANKINGS!$A$2:$B$6,2,FALSE)&amp;"-"&amp;VLOOKUP(MAX(R72:R74),RANKINGS!$A$2:$B$6,2,FALSE))</f>
        <v>Negligible</v>
      </c>
      <c r="T72" s="189" t="str">
        <f>VLOOKUP(T$12&amp;VLOOKUP($A72,ACTIVITIES!$B$2:$C$110,2,FALSE),Intensity!$E$3:$L$1002,8,FALSE)</f>
        <v/>
      </c>
      <c r="U72" s="332" t="str">
        <f>IF(MIN(T72:T74)=MAX(T72:T74), VLOOKUP(MIN(T72:T74),RANKINGS!$A$2:$B$6,2,FALSE),VLOOKUP(MIN(T72:T74),RANKINGS!$A$2:$B$6,2,FALSE)&amp;"-"&amp;VLOOKUP(MAX(T72:T74),RANKINGS!$A$2:$B$6,2,FALSE))</f>
        <v>Negligible</v>
      </c>
      <c r="V72" s="189" t="str">
        <f>VLOOKUP(V$12&amp;VLOOKUP($A72,ACTIVITIES!$B$2:$C$110,2,FALSE),Intensity!$E$3:$L$1002,8,FALSE)</f>
        <v/>
      </c>
      <c r="W72" s="332" t="str">
        <f>IF(MIN(V72:V74)=MAX(V72:V74), VLOOKUP(MIN(V72:V74),RANKINGS!$A$2:$B$6,2,FALSE),VLOOKUP(MIN(V72:V74),RANKINGS!$A$2:$B$6,2,FALSE)&amp;"-"&amp;VLOOKUP(MAX(V72:V74),RANKINGS!$A$2:$B$6,2,FALSE))</f>
        <v>Negligible</v>
      </c>
      <c r="X72" s="197"/>
      <c r="Y72" s="191" t="str">
        <f>IF(AND(NOT(IFERROR(AVERAGE(A72),-9)=-9),IFERROR(VALUE(RIGHT(B72,1)),-9)=-9),"",IF(AND(B72="",IFERROR(VALUE(RIGHT(A72,1)),-99)=-99),"","X"))</f>
        <v>X</v>
      </c>
    </row>
    <row r="73" spans="1:25" s="6" customFormat="1" ht="13.2" hidden="1">
      <c r="A73" s="192">
        <f t="shared" si="1"/>
        <v>19</v>
      </c>
      <c r="B73" s="336"/>
      <c r="C73" s="193" t="s">
        <v>106</v>
      </c>
      <c r="D73" s="194" t="str">
        <f>VLOOKUP(D$12&amp;VLOOKUP($A73,ACTIVITIES!$B$2:$C$110,2,FALSE),Context!$E$3:$L$1002,8,FALSE)</f>
        <v/>
      </c>
      <c r="E73" s="336"/>
      <c r="F73" s="194" t="str">
        <f>VLOOKUP(F$12&amp;VLOOKUP($A73,ACTIVITIES!$B$2:$C$110,2,FALSE),Context!$E$3:$L$1002,8,FALSE)</f>
        <v/>
      </c>
      <c r="G73" s="336"/>
      <c r="H73" s="194" t="str">
        <f>VLOOKUP(H$12&amp;VLOOKUP($A73,ACTIVITIES!$B$2:$C$110,2,FALSE),Context!$E$3:$L$1002,8,FALSE)</f>
        <v/>
      </c>
      <c r="I73" s="336"/>
      <c r="J73" s="194" t="str">
        <f>VLOOKUP(J$12&amp;VLOOKUP($A73,ACTIVITIES!$B$2:$C$110,2,FALSE),Context!$E$3:$L$1002,8,FALSE)</f>
        <v/>
      </c>
      <c r="K73" s="336"/>
      <c r="L73" s="194" t="str">
        <f>VLOOKUP(L$12&amp;VLOOKUP($A73,ACTIVITIES!$B$2:$C$110,2,FALSE),Context!$E$3:$L$1002,8,FALSE)</f>
        <v/>
      </c>
      <c r="M73" s="336"/>
      <c r="N73" s="194" t="str">
        <f>VLOOKUP(N$12&amp;VLOOKUP($A73,ACTIVITIES!$B$2:$C$110,2,FALSE),Context!$E$3:$L$1002,8,FALSE)</f>
        <v/>
      </c>
      <c r="O73" s="336"/>
      <c r="P73" s="194" t="str">
        <f>VLOOKUP(P$12&amp;VLOOKUP($A73,ACTIVITIES!$B$2:$C$110,2,FALSE),Context!$E$3:$L$1002,8,FALSE)</f>
        <v/>
      </c>
      <c r="Q73" s="336"/>
      <c r="R73" s="194" t="str">
        <f>VLOOKUP(R$12&amp;VLOOKUP($A73,ACTIVITIES!$B$2:$C$110,2,FALSE),Context!$E$3:$L$1002,8,FALSE)</f>
        <v/>
      </c>
      <c r="S73" s="336"/>
      <c r="T73" s="194" t="str">
        <f>VLOOKUP(T$12&amp;VLOOKUP($A73,ACTIVITIES!$B$2:$C$110,2,FALSE),Context!$E$3:$L$1002,8,FALSE)</f>
        <v/>
      </c>
      <c r="U73" s="336"/>
      <c r="V73" s="194" t="str">
        <f>VLOOKUP(V$12&amp;VLOOKUP($A73,ACTIVITIES!$B$2:$C$110,2,FALSE),Context!$E$3:$L$1002,8,FALSE)</f>
        <v/>
      </c>
      <c r="W73" s="336"/>
      <c r="X73" s="197"/>
      <c r="Y73" s="191" t="str">
        <f>IF(AND(NOT(IFERROR(AVERAGE(A72),-9)=-9),IFERROR(VALUE(RIGHT(B72,1)),-9)=-9),"",IF(AND(B72="",IFERROR(VALUE(RIGHT(A72,1)),-99)=-99),"","X"))</f>
        <v>X</v>
      </c>
    </row>
    <row r="74" spans="1:25" s="6" customFormat="1" ht="13.2" hidden="1">
      <c r="A74" s="196">
        <f t="shared" si="1"/>
        <v>19</v>
      </c>
      <c r="B74" s="337"/>
      <c r="C74" s="193" t="s">
        <v>107</v>
      </c>
      <c r="D74" s="194" t="str">
        <f>VLOOKUP(D$12&amp;VLOOKUP($A74,ACTIVITIES!$B$2:$C$110,2,FALSE),Duration!$E$3:$L$1002,8,FALSE)</f>
        <v/>
      </c>
      <c r="E74" s="336"/>
      <c r="F74" s="194" t="str">
        <f>VLOOKUP(F$12&amp;VLOOKUP($A74,ACTIVITIES!$B$2:$C$110,2,FALSE),Duration!$E$3:$L$1002,8,FALSE)</f>
        <v/>
      </c>
      <c r="G74" s="336"/>
      <c r="H74" s="194" t="str">
        <f>VLOOKUP(H$12&amp;VLOOKUP($A74,ACTIVITIES!$B$2:$C$110,2,FALSE),Duration!$E$3:$L$1002,8,FALSE)</f>
        <v/>
      </c>
      <c r="I74" s="336"/>
      <c r="J74" s="194" t="str">
        <f>VLOOKUP(J$12&amp;VLOOKUP($A74,ACTIVITIES!$B$2:$C$110,2,FALSE),Duration!$E$3:$L$1002,8,FALSE)</f>
        <v/>
      </c>
      <c r="K74" s="336"/>
      <c r="L74" s="194" t="str">
        <f>VLOOKUP(L$12&amp;VLOOKUP($A74,ACTIVITIES!$B$2:$C$110,2,FALSE),Duration!$E$3:$L$1002,8,FALSE)</f>
        <v/>
      </c>
      <c r="M74" s="336"/>
      <c r="N74" s="194" t="str">
        <f>VLOOKUP(N$12&amp;VLOOKUP($A74,ACTIVITIES!$B$2:$C$110,2,FALSE),Duration!$E$3:$L$1002,8,FALSE)</f>
        <v/>
      </c>
      <c r="O74" s="337"/>
      <c r="P74" s="194" t="str">
        <f>VLOOKUP(P$12&amp;VLOOKUP($A74,ACTIVITIES!$B$2:$C$110,2,FALSE),Duration!$E$3:$L$1002,8,FALSE)</f>
        <v/>
      </c>
      <c r="Q74" s="337"/>
      <c r="R74" s="194" t="str">
        <f>VLOOKUP(R$12&amp;VLOOKUP($A74,ACTIVITIES!$B$2:$C$110,2,FALSE),Duration!$E$3:$L$1002,8,FALSE)</f>
        <v/>
      </c>
      <c r="S74" s="337"/>
      <c r="T74" s="194" t="str">
        <f>VLOOKUP(T$12&amp;VLOOKUP($A74,ACTIVITIES!$B$2:$C$110,2,FALSE),Duration!$E$3:$L$1002,8,FALSE)</f>
        <v/>
      </c>
      <c r="U74" s="337"/>
      <c r="V74" s="194" t="str">
        <f>VLOOKUP(V$12&amp;VLOOKUP($A74,ACTIVITIES!$B$2:$C$110,2,FALSE),Duration!$E$3:$L$1002,8,FALSE)</f>
        <v/>
      </c>
      <c r="W74" s="337"/>
      <c r="X74" s="197"/>
      <c r="Y74" s="191" t="str">
        <f>IF(AND(NOT(IFERROR(AVERAGE(A72),-9)=-9),IFERROR(VALUE(RIGHT(B72,1)),-9)=-9),"",IF(AND(B72="",IFERROR(VALUE(RIGHT(A72,1)),-99)=-99),"","X"))</f>
        <v>X</v>
      </c>
    </row>
    <row r="75" spans="1:25" s="6" customFormat="1" ht="13.2" hidden="1">
      <c r="A75" s="187">
        <f t="shared" si="1"/>
        <v>20</v>
      </c>
      <c r="B75" s="335" t="str">
        <f>VLOOKUP(A75,'COASTAL UPLANDS'!$A$15:$B$124,2,FALSE)</f>
        <v>LANDFALL CONSTRUCTION 20</v>
      </c>
      <c r="C75" s="188" t="s">
        <v>105</v>
      </c>
      <c r="D75" s="189" t="str">
        <f>VLOOKUP(D$12&amp;VLOOKUP($A75,ACTIVITIES!$B$2:$C$110,2,FALSE),Intensity!$E$3:$L$1002,8,FALSE)</f>
        <v/>
      </c>
      <c r="E75" s="332" t="str">
        <f>IF(MIN(D75:D77)=MAX(D75:D77), VLOOKUP(MIN(D75:D77),RANKINGS!$A$2:$B$6,2,FALSE),VLOOKUP(MIN(D75:D77),RANKINGS!$A$2:$B$6,2,FALSE)&amp;"-"&amp;VLOOKUP(MAX(D75:D77),RANKINGS!$A$2:$B$6,2,FALSE))</f>
        <v>Negligible</v>
      </c>
      <c r="F75" s="189" t="str">
        <f>VLOOKUP(F$12&amp;VLOOKUP($A75,ACTIVITIES!$B$2:$C$110,2,FALSE),Intensity!$E$3:$L$1002,8,FALSE)</f>
        <v/>
      </c>
      <c r="G75" s="332" t="str">
        <f>IF(MIN(F75:F77)=MAX(F75:F77), VLOOKUP(MIN(F75:F77),RANKINGS!$A$2:$B$6,2,FALSE),VLOOKUP(MIN(F75:F77),RANKINGS!$A$2:$B$6,2,FALSE)&amp;"-"&amp;VLOOKUP(MAX(F75:F77),RANKINGS!$A$2:$B$6,2,FALSE))</f>
        <v>Negligible</v>
      </c>
      <c r="H75" s="189" t="str">
        <f>VLOOKUP(H$12&amp;VLOOKUP($A75,ACTIVITIES!$B$2:$C$110,2,FALSE),Intensity!$E$3:$L$1002,8,FALSE)</f>
        <v/>
      </c>
      <c r="I75" s="332" t="str">
        <f>IF(MIN(H75:H77)=MAX(H75:H77), VLOOKUP(MIN(H75:H77),RANKINGS!$A$2:$B$6,2,FALSE),VLOOKUP(MIN(H75:H77),RANKINGS!$A$2:$B$6,2,FALSE)&amp;"-"&amp;VLOOKUP(MAX(H75:H77),RANKINGS!$A$2:$B$6,2,FALSE))</f>
        <v>Negligible</v>
      </c>
      <c r="J75" s="189" t="str">
        <f>VLOOKUP(J$12&amp;VLOOKUP($A75,ACTIVITIES!$B$2:$C$110,2,FALSE),Intensity!$E$3:$L$1002,8,FALSE)</f>
        <v/>
      </c>
      <c r="K75" s="332" t="str">
        <f>IF(MIN(J75:J77)=MAX(J75:J77), VLOOKUP(MIN(J75:J77),RANKINGS!$A$2:$B$6,2,FALSE),VLOOKUP(MIN(J75:J77),RANKINGS!$A$2:$B$6,2,FALSE)&amp;"-"&amp;VLOOKUP(MAX(J75:J77),RANKINGS!$A$2:$B$6,2,FALSE))</f>
        <v>Negligible</v>
      </c>
      <c r="L75" s="189" t="str">
        <f>VLOOKUP(L$12&amp;VLOOKUP($A75,ACTIVITIES!$B$2:$C$110,2,FALSE),Intensity!$E$3:$L$1002,8,FALSE)</f>
        <v/>
      </c>
      <c r="M75" s="332" t="str">
        <f>IF(MIN(L75:L77)=MAX(L75:L77), VLOOKUP(MIN(L75:L77),RANKINGS!$A$2:$B$6,2,FALSE),VLOOKUP(MIN(L75:L77),RANKINGS!$A$2:$B$6,2,FALSE)&amp;"-"&amp;VLOOKUP(MAX(L75:L77),RANKINGS!$A$2:$B$6,2,FALSE))</f>
        <v>Negligible</v>
      </c>
      <c r="N75" s="189" t="str">
        <f>VLOOKUP(N$12&amp;VLOOKUP($A75,ACTIVITIES!$B$2:$C$110,2,FALSE),Intensity!$E$3:$L$1002,8,FALSE)</f>
        <v/>
      </c>
      <c r="O75" s="332" t="str">
        <f>IF(MIN(N75:N77)=MAX(N75:N77), VLOOKUP(MIN(N75:N77),RANKINGS!$A$2:$B$6,2,FALSE),VLOOKUP(MIN(N75:N77),RANKINGS!$A$2:$B$6,2,FALSE)&amp;"-"&amp;VLOOKUP(MAX(N75:N77),RANKINGS!$A$2:$B$6,2,FALSE))</f>
        <v>Negligible</v>
      </c>
      <c r="P75" s="189" t="str">
        <f>VLOOKUP(P$12&amp;VLOOKUP($A75,ACTIVITIES!$B$2:$C$110,2,FALSE),Intensity!$E$3:$L$1002,8,FALSE)</f>
        <v/>
      </c>
      <c r="Q75" s="332" t="str">
        <f>IF(MIN(P75:P77)=MAX(P75:P77), VLOOKUP(MIN(P75:P77),RANKINGS!$A$2:$B$6,2,FALSE),VLOOKUP(MIN(P75:P77),RANKINGS!$A$2:$B$6,2,FALSE)&amp;"-"&amp;VLOOKUP(MAX(P75:P77),RANKINGS!$A$2:$B$6,2,FALSE))</f>
        <v>Negligible</v>
      </c>
      <c r="R75" s="189" t="str">
        <f>VLOOKUP(R$12&amp;VLOOKUP($A75,ACTIVITIES!$B$2:$C$110,2,FALSE),Intensity!$E$3:$L$1002,8,FALSE)</f>
        <v/>
      </c>
      <c r="S75" s="332" t="str">
        <f>IF(MIN(R75:R77)=MAX(R75:R77), VLOOKUP(MIN(R75:R77),RANKINGS!$A$2:$B$6,2,FALSE),VLOOKUP(MIN(R75:R77),RANKINGS!$A$2:$B$6,2,FALSE)&amp;"-"&amp;VLOOKUP(MAX(R75:R77),RANKINGS!$A$2:$B$6,2,FALSE))</f>
        <v>Negligible</v>
      </c>
      <c r="T75" s="189" t="str">
        <f>VLOOKUP(T$12&amp;VLOOKUP($A75,ACTIVITIES!$B$2:$C$110,2,FALSE),Intensity!$E$3:$L$1002,8,FALSE)</f>
        <v/>
      </c>
      <c r="U75" s="332" t="str">
        <f>IF(MIN(T75:T77)=MAX(T75:T77), VLOOKUP(MIN(T75:T77),RANKINGS!$A$2:$B$6,2,FALSE),VLOOKUP(MIN(T75:T77),RANKINGS!$A$2:$B$6,2,FALSE)&amp;"-"&amp;VLOOKUP(MAX(T75:T77),RANKINGS!$A$2:$B$6,2,FALSE))</f>
        <v>Negligible</v>
      </c>
      <c r="V75" s="189" t="str">
        <f>VLOOKUP(V$12&amp;VLOOKUP($A75,ACTIVITIES!$B$2:$C$110,2,FALSE),Intensity!$E$3:$L$1002,8,FALSE)</f>
        <v/>
      </c>
      <c r="W75" s="332" t="str">
        <f>IF(MIN(V75:V77)=MAX(V75:V77), VLOOKUP(MIN(V75:V77),RANKINGS!$A$2:$B$6,2,FALSE),VLOOKUP(MIN(V75:V77),RANKINGS!$A$2:$B$6,2,FALSE)&amp;"-"&amp;VLOOKUP(MAX(V75:V77),RANKINGS!$A$2:$B$6,2,FALSE))</f>
        <v>Negligible</v>
      </c>
      <c r="X75" s="197"/>
      <c r="Y75" s="191" t="str">
        <f>IF(AND(NOT(IFERROR(AVERAGE(A75),-9)=-9),IFERROR(VALUE(RIGHT(B75,1)),-9)=-9),"",IF(AND(B75="",IFERROR(VALUE(RIGHT(A75,1)),-99)=-99),"","X"))</f>
        <v>X</v>
      </c>
    </row>
    <row r="76" spans="1:25" s="6" customFormat="1" ht="13.2" hidden="1">
      <c r="A76" s="192">
        <f t="shared" si="1"/>
        <v>20</v>
      </c>
      <c r="B76" s="336"/>
      <c r="C76" s="193" t="s">
        <v>106</v>
      </c>
      <c r="D76" s="194" t="str">
        <f>VLOOKUP(D$12&amp;VLOOKUP($A76,ACTIVITIES!$B$2:$C$110,2,FALSE),Context!$E$3:$L$1002,8,FALSE)</f>
        <v/>
      </c>
      <c r="E76" s="336"/>
      <c r="F76" s="194" t="str">
        <f>VLOOKUP(F$12&amp;VLOOKUP($A76,ACTIVITIES!$B$2:$C$110,2,FALSE),Context!$E$3:$L$1002,8,FALSE)</f>
        <v/>
      </c>
      <c r="G76" s="336"/>
      <c r="H76" s="194" t="str">
        <f>VLOOKUP(H$12&amp;VLOOKUP($A76,ACTIVITIES!$B$2:$C$110,2,FALSE),Context!$E$3:$L$1002,8,FALSE)</f>
        <v/>
      </c>
      <c r="I76" s="336"/>
      <c r="J76" s="194" t="str">
        <f>VLOOKUP(J$12&amp;VLOOKUP($A76,ACTIVITIES!$B$2:$C$110,2,FALSE),Context!$E$3:$L$1002,8,FALSE)</f>
        <v/>
      </c>
      <c r="K76" s="336"/>
      <c r="L76" s="194" t="str">
        <f>VLOOKUP(L$12&amp;VLOOKUP($A76,ACTIVITIES!$B$2:$C$110,2,FALSE),Context!$E$3:$L$1002,8,FALSE)</f>
        <v/>
      </c>
      <c r="M76" s="336"/>
      <c r="N76" s="194" t="str">
        <f>VLOOKUP(N$12&amp;VLOOKUP($A76,ACTIVITIES!$B$2:$C$110,2,FALSE),Context!$E$3:$L$1002,8,FALSE)</f>
        <v/>
      </c>
      <c r="O76" s="336"/>
      <c r="P76" s="194" t="str">
        <f>VLOOKUP(P$12&amp;VLOOKUP($A76,ACTIVITIES!$B$2:$C$110,2,FALSE),Context!$E$3:$L$1002,8,FALSE)</f>
        <v/>
      </c>
      <c r="Q76" s="336"/>
      <c r="R76" s="194" t="str">
        <f>VLOOKUP(R$12&amp;VLOOKUP($A76,ACTIVITIES!$B$2:$C$110,2,FALSE),Context!$E$3:$L$1002,8,FALSE)</f>
        <v/>
      </c>
      <c r="S76" s="336"/>
      <c r="T76" s="194" t="str">
        <f>VLOOKUP(T$12&amp;VLOOKUP($A76,ACTIVITIES!$B$2:$C$110,2,FALSE),Context!$E$3:$L$1002,8,FALSE)</f>
        <v/>
      </c>
      <c r="U76" s="336"/>
      <c r="V76" s="194" t="str">
        <f>VLOOKUP(V$12&amp;VLOOKUP($A76,ACTIVITIES!$B$2:$C$110,2,FALSE),Context!$E$3:$L$1002,8,FALSE)</f>
        <v/>
      </c>
      <c r="W76" s="336"/>
      <c r="X76" s="197"/>
      <c r="Y76" s="191" t="str">
        <f>IF(AND(NOT(IFERROR(AVERAGE(A75),-9)=-9),IFERROR(VALUE(RIGHT(B75,1)),-9)=-9),"",IF(AND(B75="",IFERROR(VALUE(RIGHT(A75,1)),-99)=-99),"","X"))</f>
        <v>X</v>
      </c>
    </row>
    <row r="77" spans="1:25" s="6" customFormat="1" ht="13.2" hidden="1">
      <c r="A77" s="196">
        <f t="shared" si="1"/>
        <v>20</v>
      </c>
      <c r="B77" s="337"/>
      <c r="C77" s="193" t="s">
        <v>107</v>
      </c>
      <c r="D77" s="194" t="str">
        <f>VLOOKUP(D$12&amp;VLOOKUP($A77,ACTIVITIES!$B$2:$C$110,2,FALSE),Duration!$E$3:$L$1002,8,FALSE)</f>
        <v/>
      </c>
      <c r="E77" s="336"/>
      <c r="F77" s="194" t="str">
        <f>VLOOKUP(F$12&amp;VLOOKUP($A77,ACTIVITIES!$B$2:$C$110,2,FALSE),Duration!$E$3:$L$1002,8,FALSE)</f>
        <v/>
      </c>
      <c r="G77" s="336"/>
      <c r="H77" s="194" t="str">
        <f>VLOOKUP(H$12&amp;VLOOKUP($A77,ACTIVITIES!$B$2:$C$110,2,FALSE),Duration!$E$3:$L$1002,8,FALSE)</f>
        <v/>
      </c>
      <c r="I77" s="336"/>
      <c r="J77" s="194" t="str">
        <f>VLOOKUP(J$12&amp;VLOOKUP($A77,ACTIVITIES!$B$2:$C$110,2,FALSE),Duration!$E$3:$L$1002,8,FALSE)</f>
        <v/>
      </c>
      <c r="K77" s="336"/>
      <c r="L77" s="194" t="str">
        <f>VLOOKUP(L$12&amp;VLOOKUP($A77,ACTIVITIES!$B$2:$C$110,2,FALSE),Duration!$E$3:$L$1002,8,FALSE)</f>
        <v/>
      </c>
      <c r="M77" s="336"/>
      <c r="N77" s="194" t="str">
        <f>VLOOKUP(N$12&amp;VLOOKUP($A77,ACTIVITIES!$B$2:$C$110,2,FALSE),Duration!$E$3:$L$1002,8,FALSE)</f>
        <v/>
      </c>
      <c r="O77" s="337"/>
      <c r="P77" s="194" t="str">
        <f>VLOOKUP(P$12&amp;VLOOKUP($A77,ACTIVITIES!$B$2:$C$110,2,FALSE),Duration!$E$3:$L$1002,8,FALSE)</f>
        <v/>
      </c>
      <c r="Q77" s="337"/>
      <c r="R77" s="194" t="str">
        <f>VLOOKUP(R$12&amp;VLOOKUP($A77,ACTIVITIES!$B$2:$C$110,2,FALSE),Duration!$E$3:$L$1002,8,FALSE)</f>
        <v/>
      </c>
      <c r="S77" s="337"/>
      <c r="T77" s="194" t="str">
        <f>VLOOKUP(T$12&amp;VLOOKUP($A77,ACTIVITIES!$B$2:$C$110,2,FALSE),Duration!$E$3:$L$1002,8,FALSE)</f>
        <v/>
      </c>
      <c r="U77" s="337"/>
      <c r="V77" s="194" t="str">
        <f>VLOOKUP(V$12&amp;VLOOKUP($A77,ACTIVITIES!$B$2:$C$110,2,FALSE),Duration!$E$3:$L$1002,8,FALSE)</f>
        <v/>
      </c>
      <c r="W77" s="337"/>
      <c r="X77" s="197"/>
      <c r="Y77" s="191" t="str">
        <f>IF(AND(NOT(IFERROR(AVERAGE(A75),-9)=-9),IFERROR(VALUE(RIGHT(B75,1)),-9)=-9),"",IF(AND(B75="",IFERROR(VALUE(RIGHT(A75,1)),-99)=-99),"","X"))</f>
        <v>X</v>
      </c>
    </row>
    <row r="78" spans="1:25" ht="13.2">
      <c r="A78" s="356" t="s">
        <v>251</v>
      </c>
      <c r="B78" s="357"/>
      <c r="C78" s="198"/>
      <c r="D78" s="199" t="s">
        <v>93</v>
      </c>
      <c r="E78" s="205"/>
      <c r="F78" s="205"/>
      <c r="G78" s="205"/>
      <c r="H78" s="205"/>
      <c r="I78" s="205"/>
      <c r="J78" s="205"/>
      <c r="K78" s="205"/>
      <c r="L78" s="205"/>
      <c r="M78" s="205"/>
      <c r="N78" s="185"/>
      <c r="O78" s="185"/>
      <c r="P78" s="185"/>
      <c r="Q78" s="185"/>
      <c r="R78" s="185"/>
      <c r="S78" s="185"/>
      <c r="T78" s="185"/>
      <c r="U78" s="185"/>
      <c r="V78" s="185"/>
      <c r="W78" s="185"/>
      <c r="X78" s="186"/>
      <c r="Y78" s="207" t="str">
        <f>IF(Y47="X","X",(IF(AND(NOT(IFERROR(AVERAGE(A78),-9)=-9),IFERROR(VALUE(RIGHT(B78,1)),-9)=-9),"",IF(AND(B78="",IFERROR(VALUE(RIGHT(A78,1)),-99)=-99),"","X"))))</f>
        <v/>
      </c>
    </row>
    <row r="79" spans="1:25" ht="4.95" customHeight="1">
      <c r="A79" s="202"/>
      <c r="B79" s="197"/>
      <c r="C79" s="197"/>
      <c r="D79" s="206"/>
      <c r="E79" s="197"/>
      <c r="F79" s="206"/>
      <c r="G79" s="197"/>
      <c r="H79" s="206"/>
      <c r="I79" s="197"/>
      <c r="J79" s="206"/>
      <c r="K79" s="197"/>
      <c r="L79" s="206"/>
      <c r="M79" s="197"/>
      <c r="N79" s="197"/>
      <c r="O79" s="197"/>
      <c r="P79" s="197"/>
      <c r="Q79" s="197"/>
      <c r="R79" s="197"/>
      <c r="S79" s="197"/>
      <c r="T79" s="197"/>
      <c r="U79" s="197"/>
      <c r="V79" s="197"/>
      <c r="W79" s="197"/>
      <c r="X79" s="195"/>
      <c r="Y79" s="207" t="str">
        <f>IF(AND(NOT(IFERROR(AVERAGE(A79),-9)=-9),IFERROR(VALUE(RIGHT(B79,1)),-9)=-9),"",IF(AND(B79="",IFERROR(VALUE(RIGHT(A79,1)),-99)=-99),"","X"))</f>
        <v/>
      </c>
    </row>
    <row r="80" spans="1:25" ht="18" customHeight="1">
      <c r="A80" s="354" t="str">
        <f>ACTIVITIES!H4</f>
        <v>OFFSHORE CONSTRUCTION</v>
      </c>
      <c r="B80" s="355"/>
      <c r="C80" s="183"/>
      <c r="D80" s="184"/>
      <c r="E80" s="184"/>
      <c r="F80" s="184"/>
      <c r="G80" s="184"/>
      <c r="H80" s="184"/>
      <c r="I80" s="184"/>
      <c r="J80" s="184"/>
      <c r="K80" s="184"/>
      <c r="L80" s="184"/>
      <c r="M80" s="184"/>
      <c r="N80" s="185"/>
      <c r="O80" s="185"/>
      <c r="P80" s="185"/>
      <c r="Q80" s="185"/>
      <c r="R80" s="185"/>
      <c r="S80" s="185"/>
      <c r="T80" s="185"/>
      <c r="U80" s="185"/>
      <c r="V80" s="185"/>
      <c r="W80" s="185"/>
      <c r="X80" s="186"/>
      <c r="Y80" s="207" t="str">
        <f>IF(AND(NOT(IFERROR(AVERAGE(A80),-9)=-9),IFERROR(VALUE(RIGHT(B80,1)),-9)=-9),"",IF(AND(B80="",IFERROR(VALUE(RIGHT(A80,1)),-99)=-99),"","X"))</f>
        <v/>
      </c>
    </row>
    <row r="81" spans="1:25" ht="13.2">
      <c r="A81" s="187">
        <f>A75+1</f>
        <v>21</v>
      </c>
      <c r="B81" s="335" t="str">
        <f>VLOOKUP(A81,'COASTAL UPLANDS'!$A$15:$B$124,2,FALSE)</f>
        <v>Cable array at WTGs installation</v>
      </c>
      <c r="C81" s="188" t="s">
        <v>105</v>
      </c>
      <c r="D81" s="189">
        <f>VLOOKUP(D$12&amp;VLOOKUP($A81,ACTIVITIES!$B$2:$C$110,2,FALSE),Intensity!$E$3:$L$1002,8,FALSE)</f>
        <v>0</v>
      </c>
      <c r="E81" s="332" t="str">
        <f>IF(MIN(D81:D83)=MAX(D81:D83), VLOOKUP(MIN(D81:D83),RANKINGS!$A$2:$B$6,2,FALSE),VLOOKUP(MIN(D81:D83),RANKINGS!$A$2:$B$6,2,FALSE)&amp;"-"&amp;VLOOKUP(MAX(D81:D83),RANKINGS!$A$2:$B$6,2,FALSE))</f>
        <v>Negligible</v>
      </c>
      <c r="F81" s="189">
        <f>VLOOKUP(F$12&amp;VLOOKUP($A81,ACTIVITIES!$B$2:$C$110,2,FALSE),Intensity!$E$3:$L$1002,8,FALSE)</f>
        <v>0</v>
      </c>
      <c r="G81" s="332" t="str">
        <f>IF(MIN(F81:F83)=MAX(F81:F83), VLOOKUP(MIN(F81:F83),RANKINGS!$A$2:$B$6,2,FALSE),VLOOKUP(MIN(F81:F83),RANKINGS!$A$2:$B$6,2,FALSE)&amp;"-"&amp;VLOOKUP(MAX(F81:F83),RANKINGS!$A$2:$B$6,2,FALSE))</f>
        <v>Negligible</v>
      </c>
      <c r="H81" s="189">
        <f>VLOOKUP(H$12&amp;VLOOKUP($A81,ACTIVITIES!$B$2:$C$110,2,FALSE),Intensity!$E$3:$L$1002,8,FALSE)</f>
        <v>0</v>
      </c>
      <c r="I81" s="332" t="str">
        <f>IF(MIN(H81:H83)=MAX(H81:H83), VLOOKUP(MIN(H81:H83),RANKINGS!$A$2:$B$6,2,FALSE),VLOOKUP(MIN(H81:H83),RANKINGS!$A$2:$B$6,2,FALSE)&amp;"-"&amp;VLOOKUP(MAX(H81:H83),RANKINGS!$A$2:$B$6,2,FALSE))</f>
        <v>Negligible</v>
      </c>
      <c r="J81" s="189">
        <f>VLOOKUP(J$12&amp;VLOOKUP($A81,ACTIVITIES!$B$2:$C$110,2,FALSE),Intensity!$E$3:$L$1002,8,FALSE)</f>
        <v>0</v>
      </c>
      <c r="K81" s="332" t="str">
        <f>IF(MIN(J81:J83)=MAX(J81:J83), VLOOKUP(MIN(J81:J83),RANKINGS!$A$2:$B$6,2,FALSE),VLOOKUP(MIN(J81:J83),RANKINGS!$A$2:$B$6,2,FALSE)&amp;"-"&amp;VLOOKUP(MAX(J81:J83),RANKINGS!$A$2:$B$6,2,FALSE))</f>
        <v>Negligible</v>
      </c>
      <c r="L81" s="189">
        <f>VLOOKUP(L$12&amp;VLOOKUP($A81,ACTIVITIES!$B$2:$C$110,2,FALSE),Intensity!$E$3:$L$1002,8,FALSE)</f>
        <v>1</v>
      </c>
      <c r="M81" s="332" t="str">
        <f>IF(MIN(L81:L83)=MAX(L81:L83), VLOOKUP(MIN(L81:L83),RANKINGS!$A$2:$B$6,2,FALSE),VLOOKUP(MIN(L81:L83),RANKINGS!$A$2:$B$6,2,FALSE)&amp;"-"&amp;VLOOKUP(MAX(L81:L83),RANKINGS!$A$2:$B$6,2,FALSE))</f>
        <v>Minor</v>
      </c>
      <c r="N81" s="189" t="str">
        <f>VLOOKUP(N$12&amp;VLOOKUP($A81,ACTIVITIES!$B$2:$C$110,2,FALSE),Intensity!$E$3:$L$1002,8,FALSE)</f>
        <v/>
      </c>
      <c r="O81" s="332" t="str">
        <f>IF(MIN(N81:N83)=MAX(N81:N83), VLOOKUP(MIN(N81:N83),RANKINGS!$A$2:$B$6,2,FALSE),VLOOKUP(MIN(N81:N83),RANKINGS!$A$2:$B$6,2,FALSE)&amp;"-"&amp;VLOOKUP(MAX(N81:N83),RANKINGS!$A$2:$B$6,2,FALSE))</f>
        <v>Negligible</v>
      </c>
      <c r="P81" s="189" t="str">
        <f>VLOOKUP(P$12&amp;VLOOKUP($A81,ACTIVITIES!$B$2:$C$110,2,FALSE),Intensity!$E$3:$L$1002,8,FALSE)</f>
        <v/>
      </c>
      <c r="Q81" s="332" t="str">
        <f>IF(MIN(P81:P83)=MAX(P81:P83), VLOOKUP(MIN(P81:P83),RANKINGS!$A$2:$B$6,2,FALSE),VLOOKUP(MIN(P81:P83),RANKINGS!$A$2:$B$6,2,FALSE)&amp;"-"&amp;VLOOKUP(MAX(P81:P83),RANKINGS!$A$2:$B$6,2,FALSE))</f>
        <v>Negligible</v>
      </c>
      <c r="R81" s="189" t="str">
        <f>VLOOKUP(R$12&amp;VLOOKUP($A81,ACTIVITIES!$B$2:$C$110,2,FALSE),Intensity!$E$3:$L$1002,8,FALSE)</f>
        <v/>
      </c>
      <c r="S81" s="332" t="str">
        <f>IF(MIN(R81:R83)=MAX(R81:R83), VLOOKUP(MIN(R81:R83),RANKINGS!$A$2:$B$6,2,FALSE),VLOOKUP(MIN(R81:R83),RANKINGS!$A$2:$B$6,2,FALSE)&amp;"-"&amp;VLOOKUP(MAX(R81:R83),RANKINGS!$A$2:$B$6,2,FALSE))</f>
        <v>Negligible</v>
      </c>
      <c r="T81" s="189" t="str">
        <f>VLOOKUP(T$12&amp;VLOOKUP($A81,ACTIVITIES!$B$2:$C$110,2,FALSE),Intensity!$E$3:$L$1002,8,FALSE)</f>
        <v/>
      </c>
      <c r="U81" s="332" t="str">
        <f>IF(MIN(T81:T83)=MAX(T81:T83), VLOOKUP(MIN(T81:T83),RANKINGS!$A$2:$B$6,2,FALSE),VLOOKUP(MIN(T81:T83),RANKINGS!$A$2:$B$6,2,FALSE)&amp;"-"&amp;VLOOKUP(MAX(T81:T83),RANKINGS!$A$2:$B$6,2,FALSE))</f>
        <v>Negligible</v>
      </c>
      <c r="V81" s="189" t="str">
        <f>VLOOKUP(V$12&amp;VLOOKUP($A81,ACTIVITIES!$B$2:$C$110,2,FALSE),Intensity!$E$3:$L$1002,8,FALSE)</f>
        <v/>
      </c>
      <c r="W81" s="343" t="str">
        <f>IF(MIN(V81:V83)=MAX(V81:V83), VLOOKUP(MIN(V81:V83),RANKINGS!$A$2:$B$6,2,FALSE),VLOOKUP(MIN(V81:V83),RANKINGS!$A$2:$B$6,2,FALSE)&amp;"-"&amp;VLOOKUP(MAX(V81:V83),RANKINGS!$A$2:$B$6,2,FALSE))</f>
        <v>Negligible</v>
      </c>
      <c r="X81" s="190"/>
      <c r="Y81" s="191" t="str">
        <f>IF(AND(NOT(IFERROR(AVERAGE(A81),-9)=-9),IFERROR(VALUE(RIGHT(B81,1)),-9)=-9),"",IF(AND(B81="",IFERROR(VALUE(RIGHT(A81,1)),-99)=-99),"","X"))</f>
        <v/>
      </c>
    </row>
    <row r="82" spans="1:25" ht="13.2">
      <c r="A82" s="192">
        <f>A76+1</f>
        <v>21</v>
      </c>
      <c r="B82" s="336"/>
      <c r="C82" s="193" t="s">
        <v>106</v>
      </c>
      <c r="D82" s="194">
        <f>VLOOKUP(D$12&amp;VLOOKUP($A82,ACTIVITIES!$B$2:$C$110,2,FALSE),Context!$E$3:$L$1002,8,FALSE)</f>
        <v>0</v>
      </c>
      <c r="E82" s="333"/>
      <c r="F82" s="194">
        <f>VLOOKUP(F$12&amp;VLOOKUP($A82,ACTIVITIES!$B$2:$C$110,2,FALSE),Context!$E$3:$L$1002,8,FALSE)</f>
        <v>0</v>
      </c>
      <c r="G82" s="333"/>
      <c r="H82" s="194">
        <f>VLOOKUP(H$12&amp;VLOOKUP($A82,ACTIVITIES!$B$2:$C$110,2,FALSE),Context!$E$3:$L$1002,8,FALSE)</f>
        <v>0</v>
      </c>
      <c r="I82" s="333"/>
      <c r="J82" s="194">
        <f>VLOOKUP(J$12&amp;VLOOKUP($A82,ACTIVITIES!$B$2:$C$110,2,FALSE),Context!$E$3:$L$1002,8,FALSE)</f>
        <v>0</v>
      </c>
      <c r="K82" s="333"/>
      <c r="L82" s="194">
        <f>VLOOKUP(L$12&amp;VLOOKUP($A82,ACTIVITIES!$B$2:$C$110,2,FALSE),Context!$E$3:$L$1002,8,FALSE)</f>
        <v>1</v>
      </c>
      <c r="M82" s="333"/>
      <c r="N82" s="194" t="str">
        <f>VLOOKUP(N$12&amp;VLOOKUP($A82,ACTIVITIES!$B$2:$C$110,2,FALSE),Context!$E$3:$L$1002,8,FALSE)</f>
        <v/>
      </c>
      <c r="O82" s="333"/>
      <c r="P82" s="194" t="str">
        <f>VLOOKUP(P$12&amp;VLOOKUP($A82,ACTIVITIES!$B$2:$C$110,2,FALSE),Context!$E$3:$L$1002,8,FALSE)</f>
        <v/>
      </c>
      <c r="Q82" s="333"/>
      <c r="R82" s="194" t="str">
        <f>VLOOKUP(R$12&amp;VLOOKUP($A82,ACTIVITIES!$B$2:$C$110,2,FALSE),Context!$E$3:$L$1002,8,FALSE)</f>
        <v/>
      </c>
      <c r="S82" s="333"/>
      <c r="T82" s="194" t="str">
        <f>VLOOKUP(T$12&amp;VLOOKUP($A82,ACTIVITIES!$B$2:$C$110,2,FALSE),Context!$E$3:$L$1002,8,FALSE)</f>
        <v/>
      </c>
      <c r="U82" s="333"/>
      <c r="V82" s="194" t="str">
        <f>VLOOKUP(V$12&amp;VLOOKUP($A82,ACTIVITIES!$B$2:$C$110,2,FALSE),Context!$E$3:$L$1002,8,FALSE)</f>
        <v/>
      </c>
      <c r="W82" s="344"/>
      <c r="X82" s="195"/>
      <c r="Y82" s="191" t="str">
        <f>IF(AND(NOT(IFERROR(AVERAGE(A81),-9)=-9),IFERROR(VALUE(RIGHT(B81,1)),-9)=-9),"",IF(AND(B81="",IFERROR(VALUE(RIGHT(A81,1)),-99)=-99),"","X"))</f>
        <v/>
      </c>
    </row>
    <row r="83" spans="1:25" ht="13.2">
      <c r="A83" s="196">
        <f>A77+1</f>
        <v>21</v>
      </c>
      <c r="B83" s="336"/>
      <c r="C83" s="193" t="s">
        <v>107</v>
      </c>
      <c r="D83" s="194">
        <f>VLOOKUP(D$12&amp;VLOOKUP($A83,ACTIVITIES!$B$2:$C$110,2,FALSE),Duration!$E$3:$L$1002,8,FALSE)</f>
        <v>0</v>
      </c>
      <c r="E83" s="334"/>
      <c r="F83" s="194">
        <f>VLOOKUP(F$12&amp;VLOOKUP($A83,ACTIVITIES!$B$2:$C$110,2,FALSE),Duration!$E$3:$L$1002,8,FALSE)</f>
        <v>0</v>
      </c>
      <c r="G83" s="334"/>
      <c r="H83" s="194">
        <f>VLOOKUP(H$12&amp;VLOOKUP($A83,ACTIVITIES!$B$2:$C$110,2,FALSE),Duration!$E$3:$L$1002,8,FALSE)</f>
        <v>0</v>
      </c>
      <c r="I83" s="334"/>
      <c r="J83" s="194">
        <f>VLOOKUP(J$12&amp;VLOOKUP($A83,ACTIVITIES!$B$2:$C$110,2,FALSE),Duration!$E$3:$L$1002,8,FALSE)</f>
        <v>0</v>
      </c>
      <c r="K83" s="334"/>
      <c r="L83" s="194">
        <f>VLOOKUP(L$12&amp;VLOOKUP($A83,ACTIVITIES!$B$2:$C$110,2,FALSE),Duration!$E$3:$L$1002,8,FALSE)</f>
        <v>1</v>
      </c>
      <c r="M83" s="334"/>
      <c r="N83" s="194" t="str">
        <f>VLOOKUP(N$12&amp;VLOOKUP($A83,ACTIVITIES!$B$2:$C$110,2,FALSE),Duration!$E$3:$L$1002,8,FALSE)</f>
        <v/>
      </c>
      <c r="O83" s="334"/>
      <c r="P83" s="194" t="str">
        <f>VLOOKUP(P$12&amp;VLOOKUP($A83,ACTIVITIES!$B$2:$C$110,2,FALSE),Duration!$E$3:$L$1002,8,FALSE)</f>
        <v/>
      </c>
      <c r="Q83" s="334"/>
      <c r="R83" s="194" t="str">
        <f>VLOOKUP(R$12&amp;VLOOKUP($A83,ACTIVITIES!$B$2:$C$110,2,FALSE),Duration!$E$3:$L$1002,8,FALSE)</f>
        <v/>
      </c>
      <c r="S83" s="334"/>
      <c r="T83" s="194" t="str">
        <f>VLOOKUP(T$12&amp;VLOOKUP($A83,ACTIVITIES!$B$2:$C$110,2,FALSE),Duration!$E$3:$L$1002,8,FALSE)</f>
        <v/>
      </c>
      <c r="U83" s="334"/>
      <c r="V83" s="194" t="str">
        <f>VLOOKUP(V$12&amp;VLOOKUP($A83,ACTIVITIES!$B$2:$C$110,2,FALSE),Duration!$E$3:$L$1002,8,FALSE)</f>
        <v/>
      </c>
      <c r="W83" s="345"/>
      <c r="X83" s="195"/>
      <c r="Y83" s="191" t="str">
        <f>IF(AND(NOT(IFERROR(AVERAGE(A81),-9)=-9),IFERROR(VALUE(RIGHT(B81,1)),-9)=-9),"",IF(AND(B81="",IFERROR(VALUE(RIGHT(A81,1)),-99)=-99),"","X"))</f>
        <v/>
      </c>
    </row>
    <row r="84" spans="1:25" ht="13.2">
      <c r="A84" s="187">
        <f t="shared" ref="A84:A110" si="2">A81+1</f>
        <v>22</v>
      </c>
      <c r="B84" s="335" t="str">
        <f>VLOOKUP(A84,'COASTAL UPLANDS'!$A$15:$B$124,2,FALSE)</f>
        <v>Export cable to shore installation</v>
      </c>
      <c r="C84" s="188" t="s">
        <v>105</v>
      </c>
      <c r="D84" s="189">
        <f>VLOOKUP(D$12&amp;VLOOKUP($A84,ACTIVITIES!$B$2:$C$110,2,FALSE),Intensity!$E$3:$L$1002,8,FALSE)</f>
        <v>0</v>
      </c>
      <c r="E84" s="332" t="str">
        <f>IF(MIN(D84:D86)=MAX(D84:D86), VLOOKUP(MIN(D84:D86),RANKINGS!$A$2:$B$6,2,FALSE),VLOOKUP(MIN(D84:D86),RANKINGS!$A$2:$B$6,2,FALSE)&amp;"-"&amp;VLOOKUP(MAX(D84:D86),RANKINGS!$A$2:$B$6,2,FALSE))</f>
        <v>Negligible</v>
      </c>
      <c r="F84" s="189">
        <f>VLOOKUP(F$12&amp;VLOOKUP($A84,ACTIVITIES!$B$2:$C$110,2,FALSE),Intensity!$E$3:$L$1002,8,FALSE)</f>
        <v>0</v>
      </c>
      <c r="G84" s="332" t="str">
        <f>IF(MIN(F84:F86)=MAX(F84:F86), VLOOKUP(MIN(F84:F86),RANKINGS!$A$2:$B$6,2,FALSE),VLOOKUP(MIN(F84:F86),RANKINGS!$A$2:$B$6,2,FALSE)&amp;"-"&amp;VLOOKUP(MAX(F84:F86),RANKINGS!$A$2:$B$6,2,FALSE))</f>
        <v>Negligible</v>
      </c>
      <c r="H84" s="189">
        <f>VLOOKUP(H$12&amp;VLOOKUP($A84,ACTIVITIES!$B$2:$C$110,2,FALSE),Intensity!$E$3:$L$1002,8,FALSE)</f>
        <v>0</v>
      </c>
      <c r="I84" s="332" t="str">
        <f>IF(MIN(H84:H86)=MAX(H84:H86), VLOOKUP(MIN(H84:H86),RANKINGS!$A$2:$B$6,2,FALSE),VLOOKUP(MIN(H84:H86),RANKINGS!$A$2:$B$6,2,FALSE)&amp;"-"&amp;VLOOKUP(MAX(H84:H86),RANKINGS!$A$2:$B$6,2,FALSE))</f>
        <v>Negligible</v>
      </c>
      <c r="J84" s="189">
        <f>VLOOKUP(J$12&amp;VLOOKUP($A84,ACTIVITIES!$B$2:$C$110,2,FALSE),Intensity!$E$3:$L$1002,8,FALSE)</f>
        <v>0</v>
      </c>
      <c r="K84" s="332" t="str">
        <f>IF(MIN(J84:J86)=MAX(J84:J86), VLOOKUP(MIN(J84:J86),RANKINGS!$A$2:$B$6,2,FALSE),VLOOKUP(MIN(J84:J86),RANKINGS!$A$2:$B$6,2,FALSE)&amp;"-"&amp;VLOOKUP(MAX(J84:J86),RANKINGS!$A$2:$B$6,2,FALSE))</f>
        <v>Negligible</v>
      </c>
      <c r="L84" s="189">
        <f>VLOOKUP(L$12&amp;VLOOKUP($A84,ACTIVITIES!$B$2:$C$110,2,FALSE),Intensity!$E$3:$L$1002,8,FALSE)</f>
        <v>1</v>
      </c>
      <c r="M84" s="332" t="str">
        <f>IF(MIN(L84:L86)=MAX(L84:L86), VLOOKUP(MIN(L84:L86),RANKINGS!$A$2:$B$6,2,FALSE),VLOOKUP(MIN(L84:L86),RANKINGS!$A$2:$B$6,2,FALSE)&amp;"-"&amp;VLOOKUP(MAX(L84:L86),RANKINGS!$A$2:$B$6,2,FALSE))</f>
        <v>Minor</v>
      </c>
      <c r="N84" s="189" t="str">
        <f>VLOOKUP(N$12&amp;VLOOKUP($A84,ACTIVITIES!$B$2:$C$110,2,FALSE),Intensity!$E$3:$L$1002,8,FALSE)</f>
        <v/>
      </c>
      <c r="O84" s="332" t="str">
        <f>IF(MIN(N84:N86)=MAX(N84:N86), VLOOKUP(MIN(N84:N86),RANKINGS!$A$2:$B$6,2,FALSE),VLOOKUP(MIN(N84:N86),RANKINGS!$A$2:$B$6,2,FALSE)&amp;"-"&amp;VLOOKUP(MAX(N84:N86),RANKINGS!$A$2:$B$6,2,FALSE))</f>
        <v>Negligible</v>
      </c>
      <c r="P84" s="189" t="str">
        <f>VLOOKUP(P$12&amp;VLOOKUP($A84,ACTIVITIES!$B$2:$C$110,2,FALSE),Intensity!$E$3:$L$1002,8,FALSE)</f>
        <v/>
      </c>
      <c r="Q84" s="332" t="str">
        <f>IF(MIN(P84:P86)=MAX(P84:P86), VLOOKUP(MIN(P84:P86),RANKINGS!$A$2:$B$6,2,FALSE),VLOOKUP(MIN(P84:P86),RANKINGS!$A$2:$B$6,2,FALSE)&amp;"-"&amp;VLOOKUP(MAX(P84:P86),RANKINGS!$A$2:$B$6,2,FALSE))</f>
        <v>Negligible</v>
      </c>
      <c r="R84" s="189" t="str">
        <f>VLOOKUP(R$12&amp;VLOOKUP($A84,ACTIVITIES!$B$2:$C$110,2,FALSE),Intensity!$E$3:$L$1002,8,FALSE)</f>
        <v/>
      </c>
      <c r="S84" s="332" t="str">
        <f>IF(MIN(R84:R86)=MAX(R84:R86), VLOOKUP(MIN(R84:R86),RANKINGS!$A$2:$B$6,2,FALSE),VLOOKUP(MIN(R84:R86),RANKINGS!$A$2:$B$6,2,FALSE)&amp;"-"&amp;VLOOKUP(MAX(R84:R86),RANKINGS!$A$2:$B$6,2,FALSE))</f>
        <v>Negligible</v>
      </c>
      <c r="T84" s="189" t="str">
        <f>VLOOKUP(T$12&amp;VLOOKUP($A84,ACTIVITIES!$B$2:$C$110,2,FALSE),Intensity!$E$3:$L$1002,8,FALSE)</f>
        <v/>
      </c>
      <c r="U84" s="332" t="str">
        <f>IF(MIN(T84:T86)=MAX(T84:T86), VLOOKUP(MIN(T84:T86),RANKINGS!$A$2:$B$6,2,FALSE),VLOOKUP(MIN(T84:T86),RANKINGS!$A$2:$B$6,2,FALSE)&amp;"-"&amp;VLOOKUP(MAX(T84:T86),RANKINGS!$A$2:$B$6,2,FALSE))</f>
        <v>Negligible</v>
      </c>
      <c r="V84" s="189" t="str">
        <f>VLOOKUP(V$12&amp;VLOOKUP($A84,ACTIVITIES!$B$2:$C$110,2,FALSE),Intensity!$E$3:$L$1002,8,FALSE)</f>
        <v/>
      </c>
      <c r="W84" s="343" t="str">
        <f>IF(MIN(V84:V86)=MAX(V84:V86), VLOOKUP(MIN(V84:V86),RANKINGS!$A$2:$B$6,2,FALSE),VLOOKUP(MIN(V84:V86),RANKINGS!$A$2:$B$6,2,FALSE)&amp;"-"&amp;VLOOKUP(MAX(V84:V86),RANKINGS!$A$2:$B$6,2,FALSE))</f>
        <v>Negligible</v>
      </c>
      <c r="X84" s="190"/>
      <c r="Y84" s="191" t="str">
        <f>IF(AND(NOT(IFERROR(AVERAGE(A84),-9)=-9),IFERROR(VALUE(RIGHT(B84,1)),-9)=-9),"",IF(AND(B84="",IFERROR(VALUE(RIGHT(A84,1)),-99)=-99),"","X"))</f>
        <v/>
      </c>
    </row>
    <row r="85" spans="1:25" ht="13.2">
      <c r="A85" s="192">
        <f t="shared" si="2"/>
        <v>22</v>
      </c>
      <c r="B85" s="336"/>
      <c r="C85" s="193" t="s">
        <v>106</v>
      </c>
      <c r="D85" s="194">
        <f>VLOOKUP(D$12&amp;VLOOKUP($A85,ACTIVITIES!$B$2:$C$110,2,FALSE),Context!$E$3:$L$1002,8,FALSE)</f>
        <v>0</v>
      </c>
      <c r="E85" s="333"/>
      <c r="F85" s="194">
        <f>VLOOKUP(F$12&amp;VLOOKUP($A85,ACTIVITIES!$B$2:$C$110,2,FALSE),Context!$E$3:$L$1002,8,FALSE)</f>
        <v>0</v>
      </c>
      <c r="G85" s="333"/>
      <c r="H85" s="194">
        <f>VLOOKUP(H$12&amp;VLOOKUP($A85,ACTIVITIES!$B$2:$C$110,2,FALSE),Context!$E$3:$L$1002,8,FALSE)</f>
        <v>0</v>
      </c>
      <c r="I85" s="333"/>
      <c r="J85" s="194">
        <f>VLOOKUP(J$12&amp;VLOOKUP($A85,ACTIVITIES!$B$2:$C$110,2,FALSE),Context!$E$3:$L$1002,8,FALSE)</f>
        <v>0</v>
      </c>
      <c r="K85" s="333"/>
      <c r="L85" s="194">
        <f>VLOOKUP(L$12&amp;VLOOKUP($A85,ACTIVITIES!$B$2:$C$110,2,FALSE),Context!$E$3:$L$1002,8,FALSE)</f>
        <v>1</v>
      </c>
      <c r="M85" s="333"/>
      <c r="N85" s="194" t="str">
        <f>VLOOKUP(N$12&amp;VLOOKUP($A85,ACTIVITIES!$B$2:$C$110,2,FALSE),Context!$E$3:$L$1002,8,FALSE)</f>
        <v/>
      </c>
      <c r="O85" s="333"/>
      <c r="P85" s="194" t="str">
        <f>VLOOKUP(P$12&amp;VLOOKUP($A85,ACTIVITIES!$B$2:$C$110,2,FALSE),Context!$E$3:$L$1002,8,FALSE)</f>
        <v/>
      </c>
      <c r="Q85" s="333"/>
      <c r="R85" s="194" t="str">
        <f>VLOOKUP(R$12&amp;VLOOKUP($A85,ACTIVITIES!$B$2:$C$110,2,FALSE),Context!$E$3:$L$1002,8,FALSE)</f>
        <v/>
      </c>
      <c r="S85" s="333"/>
      <c r="T85" s="194" t="str">
        <f>VLOOKUP(T$12&amp;VLOOKUP($A85,ACTIVITIES!$B$2:$C$110,2,FALSE),Context!$E$3:$L$1002,8,FALSE)</f>
        <v/>
      </c>
      <c r="U85" s="333"/>
      <c r="V85" s="194" t="str">
        <f>VLOOKUP(V$12&amp;VLOOKUP($A85,ACTIVITIES!$B$2:$C$110,2,FALSE),Context!$E$3:$L$1002,8,FALSE)</f>
        <v/>
      </c>
      <c r="W85" s="344"/>
      <c r="X85" s="195"/>
      <c r="Y85" s="191" t="str">
        <f>IF(AND(NOT(IFERROR(AVERAGE(A84),-9)=-9),IFERROR(VALUE(RIGHT(B84,1)),-9)=-9),"",IF(AND(B84="",IFERROR(VALUE(RIGHT(A84,1)),-99)=-99),"","X"))</f>
        <v/>
      </c>
    </row>
    <row r="86" spans="1:25" ht="13.2">
      <c r="A86" s="196">
        <f t="shared" si="2"/>
        <v>22</v>
      </c>
      <c r="B86" s="337"/>
      <c r="C86" s="193" t="s">
        <v>107</v>
      </c>
      <c r="D86" s="194">
        <f>VLOOKUP(D$12&amp;VLOOKUP($A86,ACTIVITIES!$B$2:$C$110,2,FALSE),Duration!$E$3:$L$1002,8,FALSE)</f>
        <v>0</v>
      </c>
      <c r="E86" s="334"/>
      <c r="F86" s="194">
        <f>VLOOKUP(F$12&amp;VLOOKUP($A86,ACTIVITIES!$B$2:$C$110,2,FALSE),Duration!$E$3:$L$1002,8,FALSE)</f>
        <v>0</v>
      </c>
      <c r="G86" s="334"/>
      <c r="H86" s="194">
        <f>VLOOKUP(H$12&amp;VLOOKUP($A86,ACTIVITIES!$B$2:$C$110,2,FALSE),Duration!$E$3:$L$1002,8,FALSE)</f>
        <v>0</v>
      </c>
      <c r="I86" s="334"/>
      <c r="J86" s="194">
        <f>VLOOKUP(J$12&amp;VLOOKUP($A86,ACTIVITIES!$B$2:$C$110,2,FALSE),Duration!$E$3:$L$1002,8,FALSE)</f>
        <v>0</v>
      </c>
      <c r="K86" s="334"/>
      <c r="L86" s="194">
        <f>VLOOKUP(L$12&amp;VLOOKUP($A86,ACTIVITIES!$B$2:$C$110,2,FALSE),Duration!$E$3:$L$1002,8,FALSE)</f>
        <v>1</v>
      </c>
      <c r="M86" s="334"/>
      <c r="N86" s="194" t="str">
        <f>VLOOKUP(N$12&amp;VLOOKUP($A86,ACTIVITIES!$B$2:$C$110,2,FALSE),Duration!$E$3:$L$1002,8,FALSE)</f>
        <v/>
      </c>
      <c r="O86" s="334"/>
      <c r="P86" s="194" t="str">
        <f>VLOOKUP(P$12&amp;VLOOKUP($A86,ACTIVITIES!$B$2:$C$110,2,FALSE),Duration!$E$3:$L$1002,8,FALSE)</f>
        <v/>
      </c>
      <c r="Q86" s="334"/>
      <c r="R86" s="194" t="str">
        <f>VLOOKUP(R$12&amp;VLOOKUP($A86,ACTIVITIES!$B$2:$C$110,2,FALSE),Duration!$E$3:$L$1002,8,FALSE)</f>
        <v/>
      </c>
      <c r="S86" s="334"/>
      <c r="T86" s="194" t="str">
        <f>VLOOKUP(T$12&amp;VLOOKUP($A86,ACTIVITIES!$B$2:$C$110,2,FALSE),Duration!$E$3:$L$1002,8,FALSE)</f>
        <v/>
      </c>
      <c r="U86" s="334"/>
      <c r="V86" s="194" t="str">
        <f>VLOOKUP(V$12&amp;VLOOKUP($A86,ACTIVITIES!$B$2:$C$110,2,FALSE),Duration!$E$3:$L$1002,8,FALSE)</f>
        <v/>
      </c>
      <c r="W86" s="345"/>
      <c r="X86" s="195"/>
      <c r="Y86" s="191" t="str">
        <f>IF(AND(NOT(IFERROR(AVERAGE(A84),-9)=-9),IFERROR(VALUE(RIGHT(B84,1)),-9)=-9),"",IF(AND(B84="",IFERROR(VALUE(RIGHT(A84,1)),-99)=-99),"","X"))</f>
        <v/>
      </c>
    </row>
    <row r="87" spans="1:25" ht="13.2">
      <c r="A87" s="187">
        <f t="shared" si="2"/>
        <v>23</v>
      </c>
      <c r="B87" s="335" t="str">
        <f>VLOOKUP(A87,'COASTAL UPLANDS'!$A$15:$B$124,2,FALSE)</f>
        <v>Substation installation</v>
      </c>
      <c r="C87" s="188" t="s">
        <v>105</v>
      </c>
      <c r="D87" s="189">
        <f>VLOOKUP(D$12&amp;VLOOKUP($A87,ACTIVITIES!$B$2:$C$110,2,FALSE),Intensity!$E$3:$L$1002,8,FALSE)</f>
        <v>0</v>
      </c>
      <c r="E87" s="332" t="str">
        <f>IF(MIN(D87:D89)=MAX(D87:D89), VLOOKUP(MIN(D87:D89),RANKINGS!$A$2:$B$6,2,FALSE),VLOOKUP(MIN(D87:D89),RANKINGS!$A$2:$B$6,2,FALSE)&amp;"-"&amp;VLOOKUP(MAX(D87:D89),RANKINGS!$A$2:$B$6,2,FALSE))</f>
        <v>Negligible</v>
      </c>
      <c r="F87" s="189">
        <f>VLOOKUP(F$12&amp;VLOOKUP($A87,ACTIVITIES!$B$2:$C$110,2,FALSE),Intensity!$E$3:$L$1002,8,FALSE)</f>
        <v>0</v>
      </c>
      <c r="G87" s="332" t="str">
        <f>IF(MIN(F87:F89)=MAX(F87:F89), VLOOKUP(MIN(F87:F89),RANKINGS!$A$2:$B$6,2,FALSE),VLOOKUP(MIN(F87:F89),RANKINGS!$A$2:$B$6,2,FALSE)&amp;"-"&amp;VLOOKUP(MAX(F87:F89),RANKINGS!$A$2:$B$6,2,FALSE))</f>
        <v>Negligible</v>
      </c>
      <c r="H87" s="189">
        <f>VLOOKUP(H$12&amp;VLOOKUP($A87,ACTIVITIES!$B$2:$C$110,2,FALSE),Intensity!$E$3:$L$1002,8,FALSE)</f>
        <v>0</v>
      </c>
      <c r="I87" s="332" t="str">
        <f>IF(MIN(H87:H89)=MAX(H87:H89), VLOOKUP(MIN(H87:H89),RANKINGS!$A$2:$B$6,2,FALSE),VLOOKUP(MIN(H87:H89),RANKINGS!$A$2:$B$6,2,FALSE)&amp;"-"&amp;VLOOKUP(MAX(H87:H89),RANKINGS!$A$2:$B$6,2,FALSE))</f>
        <v>Negligible</v>
      </c>
      <c r="J87" s="189">
        <f>VLOOKUP(J$12&amp;VLOOKUP($A87,ACTIVITIES!$B$2:$C$110,2,FALSE),Intensity!$E$3:$L$1002,8,FALSE)</f>
        <v>0</v>
      </c>
      <c r="K87" s="332" t="str">
        <f>IF(MIN(J87:J89)=MAX(J87:J89), VLOOKUP(MIN(J87:J89),RANKINGS!$A$2:$B$6,2,FALSE),VLOOKUP(MIN(J87:J89),RANKINGS!$A$2:$B$6,2,FALSE)&amp;"-"&amp;VLOOKUP(MAX(J87:J89),RANKINGS!$A$2:$B$6,2,FALSE))</f>
        <v>Negligible</v>
      </c>
      <c r="L87" s="189">
        <f>VLOOKUP(L$12&amp;VLOOKUP($A87,ACTIVITIES!$B$2:$C$110,2,FALSE),Intensity!$E$3:$L$1002,8,FALSE)</f>
        <v>1</v>
      </c>
      <c r="M87" s="332" t="str">
        <f>IF(MIN(L87:L89)=MAX(L87:L89), VLOOKUP(MIN(L87:L89),RANKINGS!$A$2:$B$6,2,FALSE),VLOOKUP(MIN(L87:L89),RANKINGS!$A$2:$B$6,2,FALSE)&amp;"-"&amp;VLOOKUP(MAX(L87:L89),RANKINGS!$A$2:$B$6,2,FALSE))</f>
        <v>Minor</v>
      </c>
      <c r="N87" s="189" t="str">
        <f>VLOOKUP(N$12&amp;VLOOKUP($A87,ACTIVITIES!$B$2:$C$110,2,FALSE),Intensity!$E$3:$L$1002,8,FALSE)</f>
        <v/>
      </c>
      <c r="O87" s="332" t="str">
        <f>IF(MIN(N87:N89)=MAX(N87:N89), VLOOKUP(MIN(N87:N89),RANKINGS!$A$2:$B$6,2,FALSE),VLOOKUP(MIN(N87:N89),RANKINGS!$A$2:$B$6,2,FALSE)&amp;"-"&amp;VLOOKUP(MAX(N87:N89),RANKINGS!$A$2:$B$6,2,FALSE))</f>
        <v>Negligible</v>
      </c>
      <c r="P87" s="189" t="str">
        <f>VLOOKUP(P$12&amp;VLOOKUP($A87,ACTIVITIES!$B$2:$C$110,2,FALSE),Intensity!$E$3:$L$1002,8,FALSE)</f>
        <v/>
      </c>
      <c r="Q87" s="332" t="str">
        <f>IF(MIN(P87:P89)=MAX(P87:P89), VLOOKUP(MIN(P87:P89),RANKINGS!$A$2:$B$6,2,FALSE),VLOOKUP(MIN(P87:P89),RANKINGS!$A$2:$B$6,2,FALSE)&amp;"-"&amp;VLOOKUP(MAX(P87:P89),RANKINGS!$A$2:$B$6,2,FALSE))</f>
        <v>Negligible</v>
      </c>
      <c r="R87" s="189" t="str">
        <f>VLOOKUP(R$12&amp;VLOOKUP($A87,ACTIVITIES!$B$2:$C$110,2,FALSE),Intensity!$E$3:$L$1002,8,FALSE)</f>
        <v/>
      </c>
      <c r="S87" s="332" t="str">
        <f>IF(MIN(R87:R89)=MAX(R87:R89), VLOOKUP(MIN(R87:R89),RANKINGS!$A$2:$B$6,2,FALSE),VLOOKUP(MIN(R87:R89),RANKINGS!$A$2:$B$6,2,FALSE)&amp;"-"&amp;VLOOKUP(MAX(R87:R89),RANKINGS!$A$2:$B$6,2,FALSE))</f>
        <v>Negligible</v>
      </c>
      <c r="T87" s="189" t="str">
        <f>VLOOKUP(T$12&amp;VLOOKUP($A87,ACTIVITIES!$B$2:$C$110,2,FALSE),Intensity!$E$3:$L$1002,8,FALSE)</f>
        <v/>
      </c>
      <c r="U87" s="332" t="str">
        <f>IF(MIN(T87:T89)=MAX(T87:T89), VLOOKUP(MIN(T87:T89),RANKINGS!$A$2:$B$6,2,FALSE),VLOOKUP(MIN(T87:T89),RANKINGS!$A$2:$B$6,2,FALSE)&amp;"-"&amp;VLOOKUP(MAX(T87:T89),RANKINGS!$A$2:$B$6,2,FALSE))</f>
        <v>Negligible</v>
      </c>
      <c r="V87" s="189" t="str">
        <f>VLOOKUP(V$12&amp;VLOOKUP($A87,ACTIVITIES!$B$2:$C$110,2,FALSE),Intensity!$E$3:$L$1002,8,FALSE)</f>
        <v/>
      </c>
      <c r="W87" s="343" t="str">
        <f>IF(MIN(V87:V89)=MAX(V87:V89), VLOOKUP(MIN(V87:V89),RANKINGS!$A$2:$B$6,2,FALSE),VLOOKUP(MIN(V87:V89),RANKINGS!$A$2:$B$6,2,FALSE)&amp;"-"&amp;VLOOKUP(MAX(V87:V89),RANKINGS!$A$2:$B$6,2,FALSE))</f>
        <v>Negligible</v>
      </c>
      <c r="X87" s="190"/>
      <c r="Y87" s="191" t="str">
        <f>IF(AND(NOT(IFERROR(AVERAGE(A87),-9)=-9),IFERROR(VALUE(RIGHT(B87,1)),-9)=-9),"",IF(AND(B87="",IFERROR(VALUE(RIGHT(A87,1)),-99)=-99),"","X"))</f>
        <v/>
      </c>
    </row>
    <row r="88" spans="1:25" ht="13.2">
      <c r="A88" s="192">
        <f t="shared" si="2"/>
        <v>23</v>
      </c>
      <c r="B88" s="336"/>
      <c r="C88" s="193" t="s">
        <v>106</v>
      </c>
      <c r="D88" s="194">
        <f>VLOOKUP(D$12&amp;VLOOKUP($A88,ACTIVITIES!$B$2:$C$110,2,FALSE),Context!$E$3:$L$1002,8,FALSE)</f>
        <v>0</v>
      </c>
      <c r="E88" s="333"/>
      <c r="F88" s="194">
        <f>VLOOKUP(F$12&amp;VLOOKUP($A88,ACTIVITIES!$B$2:$C$110,2,FALSE),Context!$E$3:$L$1002,8,FALSE)</f>
        <v>0</v>
      </c>
      <c r="G88" s="333"/>
      <c r="H88" s="194">
        <f>VLOOKUP(H$12&amp;VLOOKUP($A88,ACTIVITIES!$B$2:$C$110,2,FALSE),Context!$E$3:$L$1002,8,FALSE)</f>
        <v>0</v>
      </c>
      <c r="I88" s="333"/>
      <c r="J88" s="194">
        <f>VLOOKUP(J$12&amp;VLOOKUP($A88,ACTIVITIES!$B$2:$C$110,2,FALSE),Context!$E$3:$L$1002,8,FALSE)</f>
        <v>0</v>
      </c>
      <c r="K88" s="333"/>
      <c r="L88" s="194">
        <f>VLOOKUP(L$12&amp;VLOOKUP($A88,ACTIVITIES!$B$2:$C$110,2,FALSE),Context!$E$3:$L$1002,8,FALSE)</f>
        <v>1</v>
      </c>
      <c r="M88" s="333"/>
      <c r="N88" s="194" t="str">
        <f>VLOOKUP(N$12&amp;VLOOKUP($A88,ACTIVITIES!$B$2:$C$110,2,FALSE),Context!$E$3:$L$1002,8,FALSE)</f>
        <v/>
      </c>
      <c r="O88" s="333"/>
      <c r="P88" s="194" t="str">
        <f>VLOOKUP(P$12&amp;VLOOKUP($A88,ACTIVITIES!$B$2:$C$110,2,FALSE),Context!$E$3:$L$1002,8,FALSE)</f>
        <v/>
      </c>
      <c r="Q88" s="333"/>
      <c r="R88" s="194" t="str">
        <f>VLOOKUP(R$12&amp;VLOOKUP($A88,ACTIVITIES!$B$2:$C$110,2,FALSE),Context!$E$3:$L$1002,8,FALSE)</f>
        <v/>
      </c>
      <c r="S88" s="333"/>
      <c r="T88" s="194" t="str">
        <f>VLOOKUP(T$12&amp;VLOOKUP($A88,ACTIVITIES!$B$2:$C$110,2,FALSE),Context!$E$3:$L$1002,8,FALSE)</f>
        <v/>
      </c>
      <c r="U88" s="333"/>
      <c r="V88" s="194" t="str">
        <f>VLOOKUP(V$12&amp;VLOOKUP($A88,ACTIVITIES!$B$2:$C$110,2,FALSE),Context!$E$3:$L$1002,8,FALSE)</f>
        <v/>
      </c>
      <c r="W88" s="344"/>
      <c r="X88" s="195"/>
      <c r="Y88" s="191" t="str">
        <f>IF(AND(NOT(IFERROR(AVERAGE(A87),-9)=-9),IFERROR(VALUE(RIGHT(B87,1)),-9)=-9),"",IF(AND(B87="",IFERROR(VALUE(RIGHT(A87,1)),-99)=-99),"","X"))</f>
        <v/>
      </c>
    </row>
    <row r="89" spans="1:25" ht="13.2">
      <c r="A89" s="196">
        <f t="shared" si="2"/>
        <v>23</v>
      </c>
      <c r="B89" s="337"/>
      <c r="C89" s="193" t="s">
        <v>107</v>
      </c>
      <c r="D89" s="194">
        <f>VLOOKUP(D$12&amp;VLOOKUP($A89,ACTIVITIES!$B$2:$C$110,2,FALSE),Duration!$E$3:$L$1002,8,FALSE)</f>
        <v>0</v>
      </c>
      <c r="E89" s="334"/>
      <c r="F89" s="194">
        <f>VLOOKUP(F$12&amp;VLOOKUP($A89,ACTIVITIES!$B$2:$C$110,2,FALSE),Duration!$E$3:$L$1002,8,FALSE)</f>
        <v>0</v>
      </c>
      <c r="G89" s="334"/>
      <c r="H89" s="194">
        <f>VLOOKUP(H$12&amp;VLOOKUP($A89,ACTIVITIES!$B$2:$C$110,2,FALSE),Duration!$E$3:$L$1002,8,FALSE)</f>
        <v>0</v>
      </c>
      <c r="I89" s="334"/>
      <c r="J89" s="194">
        <f>VLOOKUP(J$12&amp;VLOOKUP($A89,ACTIVITIES!$B$2:$C$110,2,FALSE),Duration!$E$3:$L$1002,8,FALSE)</f>
        <v>0</v>
      </c>
      <c r="K89" s="334"/>
      <c r="L89" s="194">
        <f>VLOOKUP(L$12&amp;VLOOKUP($A89,ACTIVITIES!$B$2:$C$110,2,FALSE),Duration!$E$3:$L$1002,8,FALSE)</f>
        <v>1</v>
      </c>
      <c r="M89" s="334"/>
      <c r="N89" s="194" t="str">
        <f>VLOOKUP(N$12&amp;VLOOKUP($A89,ACTIVITIES!$B$2:$C$110,2,FALSE),Duration!$E$3:$L$1002,8,FALSE)</f>
        <v/>
      </c>
      <c r="O89" s="334"/>
      <c r="P89" s="194" t="str">
        <f>VLOOKUP(P$12&amp;VLOOKUP($A89,ACTIVITIES!$B$2:$C$110,2,FALSE),Duration!$E$3:$L$1002,8,FALSE)</f>
        <v/>
      </c>
      <c r="Q89" s="334"/>
      <c r="R89" s="194" t="str">
        <f>VLOOKUP(R$12&amp;VLOOKUP($A89,ACTIVITIES!$B$2:$C$110,2,FALSE),Duration!$E$3:$L$1002,8,FALSE)</f>
        <v/>
      </c>
      <c r="S89" s="334"/>
      <c r="T89" s="194" t="str">
        <f>VLOOKUP(T$12&amp;VLOOKUP($A89,ACTIVITIES!$B$2:$C$110,2,FALSE),Duration!$E$3:$L$1002,8,FALSE)</f>
        <v/>
      </c>
      <c r="U89" s="334"/>
      <c r="V89" s="194" t="str">
        <f>VLOOKUP(V$12&amp;VLOOKUP($A89,ACTIVITIES!$B$2:$C$110,2,FALSE),Duration!$E$3:$L$1002,8,FALSE)</f>
        <v/>
      </c>
      <c r="W89" s="345"/>
      <c r="X89" s="195"/>
      <c r="Y89" s="191" t="str">
        <f>IF(AND(NOT(IFERROR(AVERAGE(A87),-9)=-9),IFERROR(VALUE(RIGHT(B87,1)),-9)=-9),"",IF(AND(B87="",IFERROR(VALUE(RIGHT(A87,1)),-99)=-99),"","X"))</f>
        <v/>
      </c>
    </row>
    <row r="90" spans="1:25" ht="13.2">
      <c r="A90" s="187">
        <f t="shared" si="2"/>
        <v>24</v>
      </c>
      <c r="B90" s="335" t="str">
        <f>VLOOKUP(A90,'COASTAL UPLANDS'!$A$15:$B$124,2,FALSE)</f>
        <v>Offshore foundation installation</v>
      </c>
      <c r="C90" s="188" t="s">
        <v>105</v>
      </c>
      <c r="D90" s="189">
        <f>VLOOKUP(D$12&amp;VLOOKUP($A90,ACTIVITIES!$B$2:$C$110,2,FALSE),Intensity!$E$3:$L$1002,8,FALSE)</f>
        <v>0</v>
      </c>
      <c r="E90" s="332" t="str">
        <f>IF(MIN(D90:D92)=MAX(D90:D92), VLOOKUP(MIN(D90:D92),RANKINGS!$A$2:$B$6,2,FALSE),VLOOKUP(MIN(D90:D92),RANKINGS!$A$2:$B$6,2,FALSE)&amp;"-"&amp;VLOOKUP(MAX(D90:D92),RANKINGS!$A$2:$B$6,2,FALSE))</f>
        <v>Negligible</v>
      </c>
      <c r="F90" s="189">
        <f>VLOOKUP(F$12&amp;VLOOKUP($A90,ACTIVITIES!$B$2:$C$110,2,FALSE),Intensity!$E$3:$L$1002,8,FALSE)</f>
        <v>0</v>
      </c>
      <c r="G90" s="332" t="str">
        <f>IF(MIN(F90:F92)=MAX(F90:F92), VLOOKUP(MIN(F90:F92),RANKINGS!$A$2:$B$6,2,FALSE),VLOOKUP(MIN(F90:F92),RANKINGS!$A$2:$B$6,2,FALSE)&amp;"-"&amp;VLOOKUP(MAX(F90:F92),RANKINGS!$A$2:$B$6,2,FALSE))</f>
        <v>Negligible</v>
      </c>
      <c r="H90" s="189">
        <f>VLOOKUP(H$12&amp;VLOOKUP($A90,ACTIVITIES!$B$2:$C$110,2,FALSE),Intensity!$E$3:$L$1002,8,FALSE)</f>
        <v>0</v>
      </c>
      <c r="I90" s="332" t="str">
        <f>IF(MIN(H90:H92)=MAX(H90:H92), VLOOKUP(MIN(H90:H92),RANKINGS!$A$2:$B$6,2,FALSE),VLOOKUP(MIN(H90:H92),RANKINGS!$A$2:$B$6,2,FALSE)&amp;"-"&amp;VLOOKUP(MAX(H90:H92),RANKINGS!$A$2:$B$6,2,FALSE))</f>
        <v>Negligible</v>
      </c>
      <c r="J90" s="189">
        <f>VLOOKUP(J$12&amp;VLOOKUP($A90,ACTIVITIES!$B$2:$C$110,2,FALSE),Intensity!$E$3:$L$1002,8,FALSE)</f>
        <v>0</v>
      </c>
      <c r="K90" s="332" t="str">
        <f>IF(MIN(J90:J92)=MAX(J90:J92), VLOOKUP(MIN(J90:J92),RANKINGS!$A$2:$B$6,2,FALSE),VLOOKUP(MIN(J90:J92),RANKINGS!$A$2:$B$6,2,FALSE)&amp;"-"&amp;VLOOKUP(MAX(J90:J92),RANKINGS!$A$2:$B$6,2,FALSE))</f>
        <v>Negligible</v>
      </c>
      <c r="L90" s="189">
        <f>VLOOKUP(L$12&amp;VLOOKUP($A90,ACTIVITIES!$B$2:$C$110,2,FALSE),Intensity!$E$3:$L$1002,8,FALSE)</f>
        <v>1</v>
      </c>
      <c r="M90" s="332" t="str">
        <f>IF(MIN(L90:L92)=MAX(L90:L92), VLOOKUP(MIN(L90:L92),RANKINGS!$A$2:$B$6,2,FALSE),VLOOKUP(MIN(L90:L92),RANKINGS!$A$2:$B$6,2,FALSE)&amp;"-"&amp;VLOOKUP(MAX(L90:L92),RANKINGS!$A$2:$B$6,2,FALSE))</f>
        <v>Minor</v>
      </c>
      <c r="N90" s="189" t="str">
        <f>VLOOKUP(N$12&amp;VLOOKUP($A90,ACTIVITIES!$B$2:$C$110,2,FALSE),Intensity!$E$3:$L$1002,8,FALSE)</f>
        <v/>
      </c>
      <c r="O90" s="332" t="str">
        <f>IF(MIN(N90:N92)=MAX(N90:N92), VLOOKUP(MIN(N90:N92),RANKINGS!$A$2:$B$6,2,FALSE),VLOOKUP(MIN(N90:N92),RANKINGS!$A$2:$B$6,2,FALSE)&amp;"-"&amp;VLOOKUP(MAX(N90:N92),RANKINGS!$A$2:$B$6,2,FALSE))</f>
        <v>Negligible</v>
      </c>
      <c r="P90" s="189" t="str">
        <f>VLOOKUP(P$12&amp;VLOOKUP($A90,ACTIVITIES!$B$2:$C$110,2,FALSE),Intensity!$E$3:$L$1002,8,FALSE)</f>
        <v/>
      </c>
      <c r="Q90" s="332" t="str">
        <f>IF(MIN(P90:P92)=MAX(P90:P92), VLOOKUP(MIN(P90:P92),RANKINGS!$A$2:$B$6,2,FALSE),VLOOKUP(MIN(P90:P92),RANKINGS!$A$2:$B$6,2,FALSE)&amp;"-"&amp;VLOOKUP(MAX(P90:P92),RANKINGS!$A$2:$B$6,2,FALSE))</f>
        <v>Negligible</v>
      </c>
      <c r="R90" s="189" t="str">
        <f>VLOOKUP(R$12&amp;VLOOKUP($A90,ACTIVITIES!$B$2:$C$110,2,FALSE),Intensity!$E$3:$L$1002,8,FALSE)</f>
        <v/>
      </c>
      <c r="S90" s="332" t="str">
        <f>IF(MIN(R90:R92)=MAX(R90:R92), VLOOKUP(MIN(R90:R92),RANKINGS!$A$2:$B$6,2,FALSE),VLOOKUP(MIN(R90:R92),RANKINGS!$A$2:$B$6,2,FALSE)&amp;"-"&amp;VLOOKUP(MAX(R90:R92),RANKINGS!$A$2:$B$6,2,FALSE))</f>
        <v>Negligible</v>
      </c>
      <c r="T90" s="189" t="str">
        <f>VLOOKUP(T$12&amp;VLOOKUP($A90,ACTIVITIES!$B$2:$C$110,2,FALSE),Intensity!$E$3:$L$1002,8,FALSE)</f>
        <v/>
      </c>
      <c r="U90" s="332" t="str">
        <f>IF(MIN(T90:T92)=MAX(T90:T92), VLOOKUP(MIN(T90:T92),RANKINGS!$A$2:$B$6,2,FALSE),VLOOKUP(MIN(T90:T92),RANKINGS!$A$2:$B$6,2,FALSE)&amp;"-"&amp;VLOOKUP(MAX(T90:T92),RANKINGS!$A$2:$B$6,2,FALSE))</f>
        <v>Negligible</v>
      </c>
      <c r="V90" s="189" t="str">
        <f>VLOOKUP(V$12&amp;VLOOKUP($A90,ACTIVITIES!$B$2:$C$110,2,FALSE),Intensity!$E$3:$L$1002,8,FALSE)</f>
        <v/>
      </c>
      <c r="W90" s="343" t="str">
        <f>IF(MIN(V90:V92)=MAX(V90:V92), VLOOKUP(MIN(V90:V92),RANKINGS!$A$2:$B$6,2,FALSE),VLOOKUP(MIN(V90:V92),RANKINGS!$A$2:$B$6,2,FALSE)&amp;"-"&amp;VLOOKUP(MAX(V90:V92),RANKINGS!$A$2:$B$6,2,FALSE))</f>
        <v>Negligible</v>
      </c>
      <c r="X90" s="190"/>
      <c r="Y90" s="191" t="str">
        <f>IF(AND(NOT(IFERROR(AVERAGE(A90),-9)=-9),IFERROR(VALUE(RIGHT(B90,1)),-9)=-9),"",IF(AND(B90="",IFERROR(VALUE(RIGHT(A90,1)),-99)=-99),"","X"))</f>
        <v/>
      </c>
    </row>
    <row r="91" spans="1:25" ht="13.2">
      <c r="A91" s="192">
        <f t="shared" si="2"/>
        <v>24</v>
      </c>
      <c r="B91" s="336"/>
      <c r="C91" s="193" t="s">
        <v>106</v>
      </c>
      <c r="D91" s="194">
        <f>VLOOKUP(D$12&amp;VLOOKUP($A91,ACTIVITIES!$B$2:$C$110,2,FALSE),Context!$E$3:$L$1002,8,FALSE)</f>
        <v>0</v>
      </c>
      <c r="E91" s="333"/>
      <c r="F91" s="194">
        <f>VLOOKUP(F$12&amp;VLOOKUP($A91,ACTIVITIES!$B$2:$C$110,2,FALSE),Context!$E$3:$L$1002,8,FALSE)</f>
        <v>0</v>
      </c>
      <c r="G91" s="333"/>
      <c r="H91" s="194">
        <f>VLOOKUP(H$12&amp;VLOOKUP($A91,ACTIVITIES!$B$2:$C$110,2,FALSE),Context!$E$3:$L$1002,8,FALSE)</f>
        <v>0</v>
      </c>
      <c r="I91" s="333"/>
      <c r="J91" s="194">
        <f>VLOOKUP(J$12&amp;VLOOKUP($A91,ACTIVITIES!$B$2:$C$110,2,FALSE),Context!$E$3:$L$1002,8,FALSE)</f>
        <v>0</v>
      </c>
      <c r="K91" s="333"/>
      <c r="L91" s="194">
        <f>VLOOKUP(L$12&amp;VLOOKUP($A91,ACTIVITIES!$B$2:$C$110,2,FALSE),Context!$E$3:$L$1002,8,FALSE)</f>
        <v>1</v>
      </c>
      <c r="M91" s="333"/>
      <c r="N91" s="194" t="str">
        <f>VLOOKUP(N$12&amp;VLOOKUP($A91,ACTIVITIES!$B$2:$C$110,2,FALSE),Context!$E$3:$L$1002,8,FALSE)</f>
        <v/>
      </c>
      <c r="O91" s="333"/>
      <c r="P91" s="194" t="str">
        <f>VLOOKUP(P$12&amp;VLOOKUP($A91,ACTIVITIES!$B$2:$C$110,2,FALSE),Context!$E$3:$L$1002,8,FALSE)</f>
        <v/>
      </c>
      <c r="Q91" s="333"/>
      <c r="R91" s="194" t="str">
        <f>VLOOKUP(R$12&amp;VLOOKUP($A91,ACTIVITIES!$B$2:$C$110,2,FALSE),Context!$E$3:$L$1002,8,FALSE)</f>
        <v/>
      </c>
      <c r="S91" s="333"/>
      <c r="T91" s="194" t="str">
        <f>VLOOKUP(T$12&amp;VLOOKUP($A91,ACTIVITIES!$B$2:$C$110,2,FALSE),Context!$E$3:$L$1002,8,FALSE)</f>
        <v/>
      </c>
      <c r="U91" s="333"/>
      <c r="V91" s="194" t="str">
        <f>VLOOKUP(V$12&amp;VLOOKUP($A91,ACTIVITIES!$B$2:$C$110,2,FALSE),Context!$E$3:$L$1002,8,FALSE)</f>
        <v/>
      </c>
      <c r="W91" s="344"/>
      <c r="X91" s="195"/>
      <c r="Y91" s="191" t="str">
        <f>IF(AND(NOT(IFERROR(AVERAGE(A90),-9)=-9),IFERROR(VALUE(RIGHT(B90,1)),-9)=-9),"",IF(AND(B90="",IFERROR(VALUE(RIGHT(A90,1)),-99)=-99),"","X"))</f>
        <v/>
      </c>
    </row>
    <row r="92" spans="1:25" ht="13.2">
      <c r="A92" s="196">
        <f t="shared" si="2"/>
        <v>24</v>
      </c>
      <c r="B92" s="337"/>
      <c r="C92" s="193" t="s">
        <v>107</v>
      </c>
      <c r="D92" s="194">
        <f>VLOOKUP(D$12&amp;VLOOKUP($A92,ACTIVITIES!$B$2:$C$110,2,FALSE),Duration!$E$3:$L$1002,8,FALSE)</f>
        <v>0</v>
      </c>
      <c r="E92" s="334"/>
      <c r="F92" s="194">
        <f>VLOOKUP(F$12&amp;VLOOKUP($A92,ACTIVITIES!$B$2:$C$110,2,FALSE),Duration!$E$3:$L$1002,8,FALSE)</f>
        <v>0</v>
      </c>
      <c r="G92" s="334"/>
      <c r="H92" s="194">
        <f>VLOOKUP(H$12&amp;VLOOKUP($A92,ACTIVITIES!$B$2:$C$110,2,FALSE),Duration!$E$3:$L$1002,8,FALSE)</f>
        <v>0</v>
      </c>
      <c r="I92" s="334"/>
      <c r="J92" s="194">
        <f>VLOOKUP(J$12&amp;VLOOKUP($A92,ACTIVITIES!$B$2:$C$110,2,FALSE),Duration!$E$3:$L$1002,8,FALSE)</f>
        <v>0</v>
      </c>
      <c r="K92" s="334"/>
      <c r="L92" s="194">
        <f>VLOOKUP(L$12&amp;VLOOKUP($A92,ACTIVITIES!$B$2:$C$110,2,FALSE),Duration!$E$3:$L$1002,8,FALSE)</f>
        <v>1</v>
      </c>
      <c r="M92" s="334"/>
      <c r="N92" s="194" t="str">
        <f>VLOOKUP(N$12&amp;VLOOKUP($A92,ACTIVITIES!$B$2:$C$110,2,FALSE),Duration!$E$3:$L$1002,8,FALSE)</f>
        <v/>
      </c>
      <c r="O92" s="334"/>
      <c r="P92" s="194" t="str">
        <f>VLOOKUP(P$12&amp;VLOOKUP($A92,ACTIVITIES!$B$2:$C$110,2,FALSE),Duration!$E$3:$L$1002,8,FALSE)</f>
        <v/>
      </c>
      <c r="Q92" s="334"/>
      <c r="R92" s="194" t="str">
        <f>VLOOKUP(R$12&amp;VLOOKUP($A92,ACTIVITIES!$B$2:$C$110,2,FALSE),Duration!$E$3:$L$1002,8,FALSE)</f>
        <v/>
      </c>
      <c r="S92" s="334"/>
      <c r="T92" s="194" t="str">
        <f>VLOOKUP(T$12&amp;VLOOKUP($A92,ACTIVITIES!$B$2:$C$110,2,FALSE),Duration!$E$3:$L$1002,8,FALSE)</f>
        <v/>
      </c>
      <c r="U92" s="334"/>
      <c r="V92" s="194" t="str">
        <f>VLOOKUP(V$12&amp;VLOOKUP($A92,ACTIVITIES!$B$2:$C$110,2,FALSE),Duration!$E$3:$L$1002,8,FALSE)</f>
        <v/>
      </c>
      <c r="W92" s="345"/>
      <c r="X92" s="195"/>
      <c r="Y92" s="191" t="str">
        <f>IF(AND(NOT(IFERROR(AVERAGE(A90),-9)=-9),IFERROR(VALUE(RIGHT(B90,1)),-9)=-9),"",IF(AND(B90="",IFERROR(VALUE(RIGHT(A90,1)),-99)=-99),"","X"))</f>
        <v/>
      </c>
    </row>
    <row r="93" spans="1:25" ht="13.2">
      <c r="A93" s="187">
        <f t="shared" si="2"/>
        <v>25</v>
      </c>
      <c r="B93" s="335" t="str">
        <f>VLOOKUP(A93,'COASTAL UPLANDS'!$A$15:$B$124,2,FALSE)</f>
        <v xml:space="preserve">Offshore pile driving </v>
      </c>
      <c r="C93" s="188" t="s">
        <v>105</v>
      </c>
      <c r="D93" s="189">
        <f>VLOOKUP(D$12&amp;VLOOKUP($A93,ACTIVITIES!$B$2:$C$110,2,FALSE),Intensity!$E$3:$L$1002,8,FALSE)</f>
        <v>0</v>
      </c>
      <c r="E93" s="332" t="str">
        <f>IF(MIN(D93:D95)=MAX(D93:D95), VLOOKUP(MIN(D93:D95),RANKINGS!$A$2:$B$6,2,FALSE),VLOOKUP(MIN(D93:D95),RANKINGS!$A$2:$B$6,2,FALSE)&amp;"-"&amp;VLOOKUP(MAX(D93:D95),RANKINGS!$A$2:$B$6,2,FALSE))</f>
        <v>Negligible</v>
      </c>
      <c r="F93" s="189">
        <f>VLOOKUP(F$12&amp;VLOOKUP($A93,ACTIVITIES!$B$2:$C$110,2,FALSE),Intensity!$E$3:$L$1002,8,FALSE)</f>
        <v>0</v>
      </c>
      <c r="G93" s="332" t="str">
        <f>IF(MIN(F93:F95)=MAX(F93:F95), VLOOKUP(MIN(F93:F95),RANKINGS!$A$2:$B$6,2,FALSE),VLOOKUP(MIN(F93:F95),RANKINGS!$A$2:$B$6,2,FALSE)&amp;"-"&amp;VLOOKUP(MAX(F93:F95),RANKINGS!$A$2:$B$6,2,FALSE))</f>
        <v>Negligible</v>
      </c>
      <c r="H93" s="189">
        <f>VLOOKUP(H$12&amp;VLOOKUP($A93,ACTIVITIES!$B$2:$C$110,2,FALSE),Intensity!$E$3:$L$1002,8,FALSE)</f>
        <v>0</v>
      </c>
      <c r="I93" s="332" t="str">
        <f>IF(MIN(H93:H95)=MAX(H93:H95), VLOOKUP(MIN(H93:H95),RANKINGS!$A$2:$B$6,2,FALSE),VLOOKUP(MIN(H93:H95),RANKINGS!$A$2:$B$6,2,FALSE)&amp;"-"&amp;VLOOKUP(MAX(H93:H95),RANKINGS!$A$2:$B$6,2,FALSE))</f>
        <v>Negligible</v>
      </c>
      <c r="J93" s="189">
        <f>VLOOKUP(J$12&amp;VLOOKUP($A93,ACTIVITIES!$B$2:$C$110,2,FALSE),Intensity!$E$3:$L$1002,8,FALSE)</f>
        <v>0</v>
      </c>
      <c r="K93" s="332" t="str">
        <f>IF(MIN(J93:J95)=MAX(J93:J95), VLOOKUP(MIN(J93:J95),RANKINGS!$A$2:$B$6,2,FALSE),VLOOKUP(MIN(J93:J95),RANKINGS!$A$2:$B$6,2,FALSE)&amp;"-"&amp;VLOOKUP(MAX(J93:J95),RANKINGS!$A$2:$B$6,2,FALSE))</f>
        <v>Negligible</v>
      </c>
      <c r="L93" s="189">
        <f>VLOOKUP(L$12&amp;VLOOKUP($A93,ACTIVITIES!$B$2:$C$110,2,FALSE),Intensity!$E$3:$L$1002,8,FALSE)</f>
        <v>1</v>
      </c>
      <c r="M93" s="332" t="str">
        <f>IF(MIN(L93:L95)=MAX(L93:L95), VLOOKUP(MIN(L93:L95),RANKINGS!$A$2:$B$6,2,FALSE),VLOOKUP(MIN(L93:L95),RANKINGS!$A$2:$B$6,2,FALSE)&amp;"-"&amp;VLOOKUP(MAX(L93:L95),RANKINGS!$A$2:$B$6,2,FALSE))</f>
        <v>Minor</v>
      </c>
      <c r="N93" s="189" t="str">
        <f>VLOOKUP(N$12&amp;VLOOKUP($A93,ACTIVITIES!$B$2:$C$110,2,FALSE),Intensity!$E$3:$L$1002,8,FALSE)</f>
        <v/>
      </c>
      <c r="O93" s="332" t="str">
        <f>IF(MIN(N93:N95)=MAX(N93:N95), VLOOKUP(MIN(N93:N95),RANKINGS!$A$2:$B$6,2,FALSE),VLOOKUP(MIN(N93:N95),RANKINGS!$A$2:$B$6,2,FALSE)&amp;"-"&amp;VLOOKUP(MAX(N93:N95),RANKINGS!$A$2:$B$6,2,FALSE))</f>
        <v>Negligible</v>
      </c>
      <c r="P93" s="189" t="str">
        <f>VLOOKUP(P$12&amp;VLOOKUP($A93,ACTIVITIES!$B$2:$C$110,2,FALSE),Intensity!$E$3:$L$1002,8,FALSE)</f>
        <v/>
      </c>
      <c r="Q93" s="332" t="str">
        <f>IF(MIN(P93:P95)=MAX(P93:P95), VLOOKUP(MIN(P93:P95),RANKINGS!$A$2:$B$6,2,FALSE),VLOOKUP(MIN(P93:P95),RANKINGS!$A$2:$B$6,2,FALSE)&amp;"-"&amp;VLOOKUP(MAX(P93:P95),RANKINGS!$A$2:$B$6,2,FALSE))</f>
        <v>Negligible</v>
      </c>
      <c r="R93" s="189" t="str">
        <f>VLOOKUP(R$12&amp;VLOOKUP($A93,ACTIVITIES!$B$2:$C$110,2,FALSE),Intensity!$E$3:$L$1002,8,FALSE)</f>
        <v/>
      </c>
      <c r="S93" s="332" t="str">
        <f>IF(MIN(R93:R95)=MAX(R93:R95), VLOOKUP(MIN(R93:R95),RANKINGS!$A$2:$B$6,2,FALSE),VLOOKUP(MIN(R93:R95),RANKINGS!$A$2:$B$6,2,FALSE)&amp;"-"&amp;VLOOKUP(MAX(R93:R95),RANKINGS!$A$2:$B$6,2,FALSE))</f>
        <v>Negligible</v>
      </c>
      <c r="T93" s="189" t="str">
        <f>VLOOKUP(T$12&amp;VLOOKUP($A93,ACTIVITIES!$B$2:$C$110,2,FALSE),Intensity!$E$3:$L$1002,8,FALSE)</f>
        <v/>
      </c>
      <c r="U93" s="332" t="str">
        <f>IF(MIN(T93:T95)=MAX(T93:T95), VLOOKUP(MIN(T93:T95),RANKINGS!$A$2:$B$6,2,FALSE),VLOOKUP(MIN(T93:T95),RANKINGS!$A$2:$B$6,2,FALSE)&amp;"-"&amp;VLOOKUP(MAX(T93:T95),RANKINGS!$A$2:$B$6,2,FALSE))</f>
        <v>Negligible</v>
      </c>
      <c r="V93" s="189" t="str">
        <f>VLOOKUP(V$12&amp;VLOOKUP($A93,ACTIVITIES!$B$2:$C$110,2,FALSE),Intensity!$E$3:$L$1002,8,FALSE)</f>
        <v/>
      </c>
      <c r="W93" s="343" t="str">
        <f>IF(MIN(V93:V95)=MAX(V93:V95), VLOOKUP(MIN(V93:V95),RANKINGS!$A$2:$B$6,2,FALSE),VLOOKUP(MIN(V93:V95),RANKINGS!$A$2:$B$6,2,FALSE)&amp;"-"&amp;VLOOKUP(MAX(V93:V95),RANKINGS!$A$2:$B$6,2,FALSE))</f>
        <v>Negligible</v>
      </c>
      <c r="X93" s="190"/>
      <c r="Y93" s="191" t="str">
        <f>IF(AND(NOT(IFERROR(AVERAGE(A93),-9)=-9),IFERROR(VALUE(RIGHT(B93,1)),-9)=-9),"",IF(AND(B93="",IFERROR(VALUE(RIGHT(A93,1)),-99)=-99),"","X"))</f>
        <v/>
      </c>
    </row>
    <row r="94" spans="1:25" ht="13.2">
      <c r="A94" s="192">
        <f t="shared" si="2"/>
        <v>25</v>
      </c>
      <c r="B94" s="336"/>
      <c r="C94" s="193" t="s">
        <v>106</v>
      </c>
      <c r="D94" s="194">
        <f>VLOOKUP(D$12&amp;VLOOKUP($A94,ACTIVITIES!$B$2:$C$110,2,FALSE),Context!$E$3:$L$1002,8,FALSE)</f>
        <v>0</v>
      </c>
      <c r="E94" s="333"/>
      <c r="F94" s="194">
        <f>VLOOKUP(F$12&amp;VLOOKUP($A94,ACTIVITIES!$B$2:$C$110,2,FALSE),Context!$E$3:$L$1002,8,FALSE)</f>
        <v>0</v>
      </c>
      <c r="G94" s="333"/>
      <c r="H94" s="194">
        <f>VLOOKUP(H$12&amp;VLOOKUP($A94,ACTIVITIES!$B$2:$C$110,2,FALSE),Context!$E$3:$L$1002,8,FALSE)</f>
        <v>0</v>
      </c>
      <c r="I94" s="333"/>
      <c r="J94" s="194">
        <f>VLOOKUP(J$12&amp;VLOOKUP($A94,ACTIVITIES!$B$2:$C$110,2,FALSE),Context!$E$3:$L$1002,8,FALSE)</f>
        <v>0</v>
      </c>
      <c r="K94" s="333"/>
      <c r="L94" s="194">
        <f>VLOOKUP(L$12&amp;VLOOKUP($A94,ACTIVITIES!$B$2:$C$110,2,FALSE),Context!$E$3:$L$1002,8,FALSE)</f>
        <v>1</v>
      </c>
      <c r="M94" s="333"/>
      <c r="N94" s="194" t="str">
        <f>VLOOKUP(N$12&amp;VLOOKUP($A94,ACTIVITIES!$B$2:$C$110,2,FALSE),Context!$E$3:$L$1002,8,FALSE)</f>
        <v/>
      </c>
      <c r="O94" s="333"/>
      <c r="P94" s="194" t="str">
        <f>VLOOKUP(P$12&amp;VLOOKUP($A94,ACTIVITIES!$B$2:$C$110,2,FALSE),Context!$E$3:$L$1002,8,FALSE)</f>
        <v/>
      </c>
      <c r="Q94" s="333"/>
      <c r="R94" s="194" t="str">
        <f>VLOOKUP(R$12&amp;VLOOKUP($A94,ACTIVITIES!$B$2:$C$110,2,FALSE),Context!$E$3:$L$1002,8,FALSE)</f>
        <v/>
      </c>
      <c r="S94" s="333"/>
      <c r="T94" s="194" t="str">
        <f>VLOOKUP(T$12&amp;VLOOKUP($A94,ACTIVITIES!$B$2:$C$110,2,FALSE),Context!$E$3:$L$1002,8,FALSE)</f>
        <v/>
      </c>
      <c r="U94" s="333"/>
      <c r="V94" s="194" t="str">
        <f>VLOOKUP(V$12&amp;VLOOKUP($A94,ACTIVITIES!$B$2:$C$110,2,FALSE),Context!$E$3:$L$1002,8,FALSE)</f>
        <v/>
      </c>
      <c r="W94" s="344"/>
      <c r="X94" s="195"/>
      <c r="Y94" s="191" t="str">
        <f>IF(AND(NOT(IFERROR(AVERAGE(A93),-9)=-9),IFERROR(VALUE(RIGHT(B93,1)),-9)=-9),"",IF(AND(B93="",IFERROR(VALUE(RIGHT(A93,1)),-99)=-99),"","X"))</f>
        <v/>
      </c>
    </row>
    <row r="95" spans="1:25" ht="13.2">
      <c r="A95" s="196">
        <f t="shared" si="2"/>
        <v>25</v>
      </c>
      <c r="B95" s="337"/>
      <c r="C95" s="193" t="s">
        <v>107</v>
      </c>
      <c r="D95" s="194">
        <f>VLOOKUP(D$12&amp;VLOOKUP($A95,ACTIVITIES!$B$2:$C$110,2,FALSE),Duration!$E$3:$L$1002,8,FALSE)</f>
        <v>0</v>
      </c>
      <c r="E95" s="334"/>
      <c r="F95" s="194">
        <f>VLOOKUP(F$12&amp;VLOOKUP($A95,ACTIVITIES!$B$2:$C$110,2,FALSE),Duration!$E$3:$L$1002,8,FALSE)</f>
        <v>0</v>
      </c>
      <c r="G95" s="334"/>
      <c r="H95" s="194">
        <f>VLOOKUP(H$12&amp;VLOOKUP($A95,ACTIVITIES!$B$2:$C$110,2,FALSE),Duration!$E$3:$L$1002,8,FALSE)</f>
        <v>0</v>
      </c>
      <c r="I95" s="334"/>
      <c r="J95" s="194">
        <f>VLOOKUP(J$12&amp;VLOOKUP($A95,ACTIVITIES!$B$2:$C$110,2,FALSE),Duration!$E$3:$L$1002,8,FALSE)</f>
        <v>0</v>
      </c>
      <c r="K95" s="334"/>
      <c r="L95" s="194">
        <f>VLOOKUP(L$12&amp;VLOOKUP($A95,ACTIVITIES!$B$2:$C$110,2,FALSE),Duration!$E$3:$L$1002,8,FALSE)</f>
        <v>1</v>
      </c>
      <c r="M95" s="334"/>
      <c r="N95" s="194" t="str">
        <f>VLOOKUP(N$12&amp;VLOOKUP($A95,ACTIVITIES!$B$2:$C$110,2,FALSE),Duration!$E$3:$L$1002,8,FALSE)</f>
        <v/>
      </c>
      <c r="O95" s="334"/>
      <c r="P95" s="194" t="str">
        <f>VLOOKUP(P$12&amp;VLOOKUP($A95,ACTIVITIES!$B$2:$C$110,2,FALSE),Duration!$E$3:$L$1002,8,FALSE)</f>
        <v/>
      </c>
      <c r="Q95" s="334"/>
      <c r="R95" s="194" t="str">
        <f>VLOOKUP(R$12&amp;VLOOKUP($A95,ACTIVITIES!$B$2:$C$110,2,FALSE),Duration!$E$3:$L$1002,8,FALSE)</f>
        <v/>
      </c>
      <c r="S95" s="334"/>
      <c r="T95" s="194" t="str">
        <f>VLOOKUP(T$12&amp;VLOOKUP($A95,ACTIVITIES!$B$2:$C$110,2,FALSE),Duration!$E$3:$L$1002,8,FALSE)</f>
        <v/>
      </c>
      <c r="U95" s="334"/>
      <c r="V95" s="194" t="str">
        <f>VLOOKUP(V$12&amp;VLOOKUP($A95,ACTIVITIES!$B$2:$C$110,2,FALSE),Duration!$E$3:$L$1002,8,FALSE)</f>
        <v/>
      </c>
      <c r="W95" s="345"/>
      <c r="X95" s="195"/>
      <c r="Y95" s="191" t="str">
        <f>IF(AND(NOT(IFERROR(AVERAGE(A93),-9)=-9),IFERROR(VALUE(RIGHT(B93,1)),-9)=-9),"",IF(AND(B93="",IFERROR(VALUE(RIGHT(A93,1)),-99)=-99),"","X"))</f>
        <v/>
      </c>
    </row>
    <row r="96" spans="1:25" ht="13.2">
      <c r="A96" s="187">
        <f t="shared" si="2"/>
        <v>26</v>
      </c>
      <c r="B96" s="335" t="str">
        <f>VLOOKUP(A96,'COASTAL UPLANDS'!$A$15:$B$124,2,FALSE)</f>
        <v>Temporary cofferdam for long dist. HDD</v>
      </c>
      <c r="C96" s="188" t="s">
        <v>105</v>
      </c>
      <c r="D96" s="189">
        <f>VLOOKUP(D$12&amp;VLOOKUP($A96,ACTIVITIES!$B$2:$C$110,2,FALSE),Intensity!$E$3:$L$1002,8,FALSE)</f>
        <v>0</v>
      </c>
      <c r="E96" s="332" t="str">
        <f>IF(MIN(D96:D98)=MAX(D96:D98), VLOOKUP(MIN(D96:D98),RANKINGS!$A$2:$B$6,2,FALSE),VLOOKUP(MIN(D96:D98),RANKINGS!$A$2:$B$6,2,FALSE)&amp;"-"&amp;VLOOKUP(MAX(D96:D98),RANKINGS!$A$2:$B$6,2,FALSE))</f>
        <v>Negligible</v>
      </c>
      <c r="F96" s="189">
        <f>VLOOKUP(F$12&amp;VLOOKUP($A96,ACTIVITIES!$B$2:$C$110,2,FALSE),Intensity!$E$3:$L$1002,8,FALSE)</f>
        <v>0</v>
      </c>
      <c r="G96" s="332" t="str">
        <f>IF(MIN(F96:F98)=MAX(F96:F98), VLOOKUP(MIN(F96:F98),RANKINGS!$A$2:$B$6,2,FALSE),VLOOKUP(MIN(F96:F98),RANKINGS!$A$2:$B$6,2,FALSE)&amp;"-"&amp;VLOOKUP(MAX(F96:F98),RANKINGS!$A$2:$B$6,2,FALSE))</f>
        <v>Negligible</v>
      </c>
      <c r="H96" s="189">
        <f>VLOOKUP(H$12&amp;VLOOKUP($A96,ACTIVITIES!$B$2:$C$110,2,FALSE),Intensity!$E$3:$L$1002,8,FALSE)</f>
        <v>0</v>
      </c>
      <c r="I96" s="332" t="str">
        <f>IF(MIN(H96:H98)=MAX(H96:H98), VLOOKUP(MIN(H96:H98),RANKINGS!$A$2:$B$6,2,FALSE),VLOOKUP(MIN(H96:H98),RANKINGS!$A$2:$B$6,2,FALSE)&amp;"-"&amp;VLOOKUP(MAX(H96:H98),RANKINGS!$A$2:$B$6,2,FALSE))</f>
        <v>Negligible</v>
      </c>
      <c r="J96" s="189">
        <f>VLOOKUP(J$12&amp;VLOOKUP($A96,ACTIVITIES!$B$2:$C$110,2,FALSE),Intensity!$E$3:$L$1002,8,FALSE)</f>
        <v>0</v>
      </c>
      <c r="K96" s="332" t="str">
        <f>IF(MIN(J96:J98)=MAX(J96:J98), VLOOKUP(MIN(J96:J98),RANKINGS!$A$2:$B$6,2,FALSE),VLOOKUP(MIN(J96:J98),RANKINGS!$A$2:$B$6,2,FALSE)&amp;"-"&amp;VLOOKUP(MAX(J96:J98),RANKINGS!$A$2:$B$6,2,FALSE))</f>
        <v>Negligible</v>
      </c>
      <c r="L96" s="189">
        <f>VLOOKUP(L$12&amp;VLOOKUP($A96,ACTIVITIES!$B$2:$C$110,2,FALSE),Intensity!$E$3:$L$1002,8,FALSE)</f>
        <v>1</v>
      </c>
      <c r="M96" s="332" t="str">
        <f>IF(MIN(L96:L98)=MAX(L96:L98), VLOOKUP(MIN(L96:L98),RANKINGS!$A$2:$B$6,2,FALSE),VLOOKUP(MIN(L96:L98),RANKINGS!$A$2:$B$6,2,FALSE)&amp;"-"&amp;VLOOKUP(MAX(L96:L98),RANKINGS!$A$2:$B$6,2,FALSE))</f>
        <v>Minor</v>
      </c>
      <c r="N96" s="189" t="str">
        <f>VLOOKUP(N$12&amp;VLOOKUP($A96,ACTIVITIES!$B$2:$C$110,2,FALSE),Intensity!$E$3:$L$1002,8,FALSE)</f>
        <v/>
      </c>
      <c r="O96" s="332" t="str">
        <f>IF(MIN(N96:N98)=MAX(N96:N98), VLOOKUP(MIN(N96:N98),RANKINGS!$A$2:$B$6,2,FALSE),VLOOKUP(MIN(N96:N98),RANKINGS!$A$2:$B$6,2,FALSE)&amp;"-"&amp;VLOOKUP(MAX(N96:N98),RANKINGS!$A$2:$B$6,2,FALSE))</f>
        <v>Negligible</v>
      </c>
      <c r="P96" s="189" t="str">
        <f>VLOOKUP(P$12&amp;VLOOKUP($A96,ACTIVITIES!$B$2:$C$110,2,FALSE),Intensity!$E$3:$L$1002,8,FALSE)</f>
        <v/>
      </c>
      <c r="Q96" s="332" t="str">
        <f>IF(MIN(P96:P98)=MAX(P96:P98), VLOOKUP(MIN(P96:P98),RANKINGS!$A$2:$B$6,2,FALSE),VLOOKUP(MIN(P96:P98),RANKINGS!$A$2:$B$6,2,FALSE)&amp;"-"&amp;VLOOKUP(MAX(P96:P98),RANKINGS!$A$2:$B$6,2,FALSE))</f>
        <v>Negligible</v>
      </c>
      <c r="R96" s="189" t="str">
        <f>VLOOKUP(R$12&amp;VLOOKUP($A96,ACTIVITIES!$B$2:$C$110,2,FALSE),Intensity!$E$3:$L$1002,8,FALSE)</f>
        <v/>
      </c>
      <c r="S96" s="332" t="str">
        <f>IF(MIN(R96:R98)=MAX(R96:R98), VLOOKUP(MIN(R96:R98),RANKINGS!$A$2:$B$6,2,FALSE),VLOOKUP(MIN(R96:R98),RANKINGS!$A$2:$B$6,2,FALSE)&amp;"-"&amp;VLOOKUP(MAX(R96:R98),RANKINGS!$A$2:$B$6,2,FALSE))</f>
        <v>Negligible</v>
      </c>
      <c r="T96" s="189" t="str">
        <f>VLOOKUP(T$12&amp;VLOOKUP($A96,ACTIVITIES!$B$2:$C$110,2,FALSE),Intensity!$E$3:$L$1002,8,FALSE)</f>
        <v/>
      </c>
      <c r="U96" s="332" t="str">
        <f>IF(MIN(T96:T98)=MAX(T96:T98), VLOOKUP(MIN(T96:T98),RANKINGS!$A$2:$B$6,2,FALSE),VLOOKUP(MIN(T96:T98),RANKINGS!$A$2:$B$6,2,FALSE)&amp;"-"&amp;VLOOKUP(MAX(T96:T98),RANKINGS!$A$2:$B$6,2,FALSE))</f>
        <v>Negligible</v>
      </c>
      <c r="V96" s="189" t="str">
        <f>VLOOKUP(V$12&amp;VLOOKUP($A96,ACTIVITIES!$B$2:$C$110,2,FALSE),Intensity!$E$3:$L$1002,8,FALSE)</f>
        <v/>
      </c>
      <c r="W96" s="343" t="str">
        <f>IF(MIN(V96:V98)=MAX(V96:V98), VLOOKUP(MIN(V96:V98),RANKINGS!$A$2:$B$6,2,FALSE),VLOOKUP(MIN(V96:V98),RANKINGS!$A$2:$B$6,2,FALSE)&amp;"-"&amp;VLOOKUP(MAX(V96:V98),RANKINGS!$A$2:$B$6,2,FALSE))</f>
        <v>Negligible</v>
      </c>
      <c r="X96" s="190"/>
      <c r="Y96" s="191" t="str">
        <f>IF(AND(NOT(IFERROR(AVERAGE(A96),-9)=-9),IFERROR(VALUE(RIGHT(B96,1)),-9)=-9),"",IF(AND(B96="",IFERROR(VALUE(RIGHT(A96,1)),-99)=-99),"","X"))</f>
        <v/>
      </c>
    </row>
    <row r="97" spans="1:25" ht="13.2">
      <c r="A97" s="192">
        <f t="shared" si="2"/>
        <v>26</v>
      </c>
      <c r="B97" s="336"/>
      <c r="C97" s="193" t="s">
        <v>106</v>
      </c>
      <c r="D97" s="194">
        <f>VLOOKUP(D$12&amp;VLOOKUP($A97,ACTIVITIES!$B$2:$C$110,2,FALSE),Context!$E$3:$L$1002,8,FALSE)</f>
        <v>0</v>
      </c>
      <c r="E97" s="333"/>
      <c r="F97" s="194">
        <f>VLOOKUP(F$12&amp;VLOOKUP($A97,ACTIVITIES!$B$2:$C$110,2,FALSE),Context!$E$3:$L$1002,8,FALSE)</f>
        <v>0</v>
      </c>
      <c r="G97" s="333"/>
      <c r="H97" s="194">
        <f>VLOOKUP(H$12&amp;VLOOKUP($A97,ACTIVITIES!$B$2:$C$110,2,FALSE),Context!$E$3:$L$1002,8,FALSE)</f>
        <v>0</v>
      </c>
      <c r="I97" s="333"/>
      <c r="J97" s="194">
        <f>VLOOKUP(J$12&amp;VLOOKUP($A97,ACTIVITIES!$B$2:$C$110,2,FALSE),Context!$E$3:$L$1002,8,FALSE)</f>
        <v>0</v>
      </c>
      <c r="K97" s="333"/>
      <c r="L97" s="194">
        <f>VLOOKUP(L$12&amp;VLOOKUP($A97,ACTIVITIES!$B$2:$C$110,2,FALSE),Context!$E$3:$L$1002,8,FALSE)</f>
        <v>1</v>
      </c>
      <c r="M97" s="333"/>
      <c r="N97" s="194" t="str">
        <f>VLOOKUP(N$12&amp;VLOOKUP($A97,ACTIVITIES!$B$2:$C$110,2,FALSE),Context!$E$3:$L$1002,8,FALSE)</f>
        <v/>
      </c>
      <c r="O97" s="333"/>
      <c r="P97" s="194" t="str">
        <f>VLOOKUP(P$12&amp;VLOOKUP($A97,ACTIVITIES!$B$2:$C$110,2,FALSE),Context!$E$3:$L$1002,8,FALSE)</f>
        <v/>
      </c>
      <c r="Q97" s="333"/>
      <c r="R97" s="194" t="str">
        <f>VLOOKUP(R$12&amp;VLOOKUP($A97,ACTIVITIES!$B$2:$C$110,2,FALSE),Context!$E$3:$L$1002,8,FALSE)</f>
        <v/>
      </c>
      <c r="S97" s="333"/>
      <c r="T97" s="194" t="str">
        <f>VLOOKUP(T$12&amp;VLOOKUP($A97,ACTIVITIES!$B$2:$C$110,2,FALSE),Context!$E$3:$L$1002,8,FALSE)</f>
        <v/>
      </c>
      <c r="U97" s="333"/>
      <c r="V97" s="194" t="str">
        <f>VLOOKUP(V$12&amp;VLOOKUP($A97,ACTIVITIES!$B$2:$C$110,2,FALSE),Context!$E$3:$L$1002,8,FALSE)</f>
        <v/>
      </c>
      <c r="W97" s="344"/>
      <c r="X97" s="195"/>
      <c r="Y97" s="191" t="str">
        <f>IF(AND(NOT(IFERROR(AVERAGE(A96),-9)=-9),IFERROR(VALUE(RIGHT(B96,1)),-9)=-9),"",IF(AND(B96="",IFERROR(VALUE(RIGHT(A96,1)),-99)=-99),"","X"))</f>
        <v/>
      </c>
    </row>
    <row r="98" spans="1:25" ht="13.2">
      <c r="A98" s="196">
        <f t="shared" si="2"/>
        <v>26</v>
      </c>
      <c r="B98" s="337"/>
      <c r="C98" s="193" t="s">
        <v>107</v>
      </c>
      <c r="D98" s="194">
        <f>VLOOKUP(D$12&amp;VLOOKUP($A98,ACTIVITIES!$B$2:$C$110,2,FALSE),Duration!$E$3:$L$1002,8,FALSE)</f>
        <v>0</v>
      </c>
      <c r="E98" s="334"/>
      <c r="F98" s="194">
        <f>VLOOKUP(F$12&amp;VLOOKUP($A98,ACTIVITIES!$B$2:$C$110,2,FALSE),Duration!$E$3:$L$1002,8,FALSE)</f>
        <v>0</v>
      </c>
      <c r="G98" s="334"/>
      <c r="H98" s="194">
        <f>VLOOKUP(H$12&amp;VLOOKUP($A98,ACTIVITIES!$B$2:$C$110,2,FALSE),Duration!$E$3:$L$1002,8,FALSE)</f>
        <v>0</v>
      </c>
      <c r="I98" s="334"/>
      <c r="J98" s="194">
        <f>VLOOKUP(J$12&amp;VLOOKUP($A98,ACTIVITIES!$B$2:$C$110,2,FALSE),Duration!$E$3:$L$1002,8,FALSE)</f>
        <v>0</v>
      </c>
      <c r="K98" s="334"/>
      <c r="L98" s="194">
        <f>VLOOKUP(L$12&amp;VLOOKUP($A98,ACTIVITIES!$B$2:$C$110,2,FALSE),Duration!$E$3:$L$1002,8,FALSE)</f>
        <v>1</v>
      </c>
      <c r="M98" s="334"/>
      <c r="N98" s="194" t="str">
        <f>VLOOKUP(N$12&amp;VLOOKUP($A98,ACTIVITIES!$B$2:$C$110,2,FALSE),Duration!$E$3:$L$1002,8,FALSE)</f>
        <v/>
      </c>
      <c r="O98" s="334"/>
      <c r="P98" s="194" t="str">
        <f>VLOOKUP(P$12&amp;VLOOKUP($A98,ACTIVITIES!$B$2:$C$110,2,FALSE),Duration!$E$3:$L$1002,8,FALSE)</f>
        <v/>
      </c>
      <c r="Q98" s="334"/>
      <c r="R98" s="194" t="str">
        <f>VLOOKUP(R$12&amp;VLOOKUP($A98,ACTIVITIES!$B$2:$C$110,2,FALSE),Duration!$E$3:$L$1002,8,FALSE)</f>
        <v/>
      </c>
      <c r="S98" s="334"/>
      <c r="T98" s="194" t="str">
        <f>VLOOKUP(T$12&amp;VLOOKUP($A98,ACTIVITIES!$B$2:$C$110,2,FALSE),Duration!$E$3:$L$1002,8,FALSE)</f>
        <v/>
      </c>
      <c r="U98" s="334"/>
      <c r="V98" s="194" t="str">
        <f>VLOOKUP(V$12&amp;VLOOKUP($A98,ACTIVITIES!$B$2:$C$110,2,FALSE),Duration!$E$3:$L$1002,8,FALSE)</f>
        <v/>
      </c>
      <c r="W98" s="345"/>
      <c r="X98" s="195"/>
      <c r="Y98" s="191" t="str">
        <f>IF(AND(NOT(IFERROR(AVERAGE(A96),-9)=-9),IFERROR(VALUE(RIGHT(B96,1)),-9)=-9),"",IF(AND(B96="",IFERROR(VALUE(RIGHT(A96,1)),-99)=-99),"","X"))</f>
        <v/>
      </c>
    </row>
    <row r="99" spans="1:25" ht="13.2">
      <c r="A99" s="187">
        <f t="shared" si="2"/>
        <v>27</v>
      </c>
      <c r="B99" s="335" t="str">
        <f>VLOOKUP(A99,'COASTAL UPLANDS'!$A$15:$B$124,2,FALSE)</f>
        <v>Barge and tug  WTG transportation</v>
      </c>
      <c r="C99" s="188" t="s">
        <v>105</v>
      </c>
      <c r="D99" s="189">
        <f>VLOOKUP(D$12&amp;VLOOKUP($A99,ACTIVITIES!$B$2:$C$110,2,FALSE),Intensity!$E$3:$L$1002,8,FALSE)</f>
        <v>0</v>
      </c>
      <c r="E99" s="332" t="str">
        <f>IF(MIN(D99:D101)=MAX(D99:D101), VLOOKUP(MIN(D99:D101),RANKINGS!$A$2:$B$6,2,FALSE),VLOOKUP(MIN(D99:D101),RANKINGS!$A$2:$B$6,2,FALSE)&amp;"-"&amp;VLOOKUP(MAX(D99:D101),RANKINGS!$A$2:$B$6,2,FALSE))</f>
        <v>Negligible</v>
      </c>
      <c r="F99" s="189">
        <f>VLOOKUP(F$12&amp;VLOOKUP($A99,ACTIVITIES!$B$2:$C$110,2,FALSE),Intensity!$E$3:$L$1002,8,FALSE)</f>
        <v>1</v>
      </c>
      <c r="G99" s="332" t="str">
        <f>IF(MIN(F99:F101)=MAX(F99:F101), VLOOKUP(MIN(F99:F101),RANKINGS!$A$2:$B$6,2,FALSE),VLOOKUP(MIN(F99:F101),RANKINGS!$A$2:$B$6,2,FALSE)&amp;"-"&amp;VLOOKUP(MAX(F99:F101),RANKINGS!$A$2:$B$6,2,FALSE))</f>
        <v>Negligible-Minor</v>
      </c>
      <c r="H99" s="189">
        <f>VLOOKUP(H$12&amp;VLOOKUP($A99,ACTIVITIES!$B$2:$C$110,2,FALSE),Intensity!$E$3:$L$1002,8,FALSE)</f>
        <v>1</v>
      </c>
      <c r="I99" s="332" t="str">
        <f>IF(MIN(H99:H101)=MAX(H99:H101), VLOOKUP(MIN(H99:H101),RANKINGS!$A$2:$B$6,2,FALSE),VLOOKUP(MIN(H99:H101),RANKINGS!$A$2:$B$6,2,FALSE)&amp;"-"&amp;VLOOKUP(MAX(H99:H101),RANKINGS!$A$2:$B$6,2,FALSE))</f>
        <v>Minor-Moderate</v>
      </c>
      <c r="J99" s="189">
        <f>VLOOKUP(J$12&amp;VLOOKUP($A99,ACTIVITIES!$B$2:$C$110,2,FALSE),Intensity!$E$3:$L$1002,8,FALSE)</f>
        <v>2</v>
      </c>
      <c r="K99" s="332" t="str">
        <f>IF(MIN(J99:J101)=MAX(J99:J101), VLOOKUP(MIN(J99:J101),RANKINGS!$A$2:$B$6,2,FALSE),VLOOKUP(MIN(J99:J101),RANKINGS!$A$2:$B$6,2,FALSE)&amp;"-"&amp;VLOOKUP(MAX(J99:J101),RANKINGS!$A$2:$B$6,2,FALSE))</f>
        <v>Minor-Moderate</v>
      </c>
      <c r="L99" s="189">
        <f>VLOOKUP(L$12&amp;VLOOKUP($A99,ACTIVITIES!$B$2:$C$110,2,FALSE),Intensity!$E$3:$L$1002,8,FALSE)</f>
        <v>1</v>
      </c>
      <c r="M99" s="332" t="str">
        <f>IF(MIN(L99:L101)=MAX(L99:L101), VLOOKUP(MIN(L99:L101),RANKINGS!$A$2:$B$6,2,FALSE),VLOOKUP(MIN(L99:L101),RANKINGS!$A$2:$B$6,2,FALSE)&amp;"-"&amp;VLOOKUP(MAX(L99:L101),RANKINGS!$A$2:$B$6,2,FALSE))</f>
        <v>Minor</v>
      </c>
      <c r="N99" s="189" t="str">
        <f>VLOOKUP(N$12&amp;VLOOKUP($A99,ACTIVITIES!$B$2:$C$110,2,FALSE),Intensity!$E$3:$L$1002,8,FALSE)</f>
        <v/>
      </c>
      <c r="O99" s="332" t="str">
        <f>IF(MIN(N99:N101)=MAX(N99:N101), VLOOKUP(MIN(N99:N101),RANKINGS!$A$2:$B$6,2,FALSE),VLOOKUP(MIN(N99:N101),RANKINGS!$A$2:$B$6,2,FALSE)&amp;"-"&amp;VLOOKUP(MAX(N99:N101),RANKINGS!$A$2:$B$6,2,FALSE))</f>
        <v>Negligible</v>
      </c>
      <c r="P99" s="189" t="str">
        <f>VLOOKUP(P$12&amp;VLOOKUP($A99,ACTIVITIES!$B$2:$C$110,2,FALSE),Intensity!$E$3:$L$1002,8,FALSE)</f>
        <v/>
      </c>
      <c r="Q99" s="332" t="str">
        <f>IF(MIN(P99:P101)=MAX(P99:P101), VLOOKUP(MIN(P99:P101),RANKINGS!$A$2:$B$6,2,FALSE),VLOOKUP(MIN(P99:P101),RANKINGS!$A$2:$B$6,2,FALSE)&amp;"-"&amp;VLOOKUP(MAX(P99:P101),RANKINGS!$A$2:$B$6,2,FALSE))</f>
        <v>Negligible</v>
      </c>
      <c r="R99" s="189" t="str">
        <f>VLOOKUP(R$12&amp;VLOOKUP($A99,ACTIVITIES!$B$2:$C$110,2,FALSE),Intensity!$E$3:$L$1002,8,FALSE)</f>
        <v/>
      </c>
      <c r="S99" s="332" t="str">
        <f>IF(MIN(R99:R101)=MAX(R99:R101), VLOOKUP(MIN(R99:R101),RANKINGS!$A$2:$B$6,2,FALSE),VLOOKUP(MIN(R99:R101),RANKINGS!$A$2:$B$6,2,FALSE)&amp;"-"&amp;VLOOKUP(MAX(R99:R101),RANKINGS!$A$2:$B$6,2,FALSE))</f>
        <v>Negligible</v>
      </c>
      <c r="T99" s="189" t="str">
        <f>VLOOKUP(T$12&amp;VLOOKUP($A99,ACTIVITIES!$B$2:$C$110,2,FALSE),Intensity!$E$3:$L$1002,8,FALSE)</f>
        <v/>
      </c>
      <c r="U99" s="332" t="str">
        <f>IF(MIN(T99:T101)=MAX(T99:T101), VLOOKUP(MIN(T99:T101),RANKINGS!$A$2:$B$6,2,FALSE),VLOOKUP(MIN(T99:T101),RANKINGS!$A$2:$B$6,2,FALSE)&amp;"-"&amp;VLOOKUP(MAX(T99:T101),RANKINGS!$A$2:$B$6,2,FALSE))</f>
        <v>Negligible</v>
      </c>
      <c r="V99" s="189" t="str">
        <f>VLOOKUP(V$12&amp;VLOOKUP($A99,ACTIVITIES!$B$2:$C$110,2,FALSE),Intensity!$E$3:$L$1002,8,FALSE)</f>
        <v/>
      </c>
      <c r="W99" s="343" t="str">
        <f>IF(MIN(V99:V101)=MAX(V99:V101), VLOOKUP(MIN(V99:V101),RANKINGS!$A$2:$B$6,2,FALSE),VLOOKUP(MIN(V99:V101),RANKINGS!$A$2:$B$6,2,FALSE)&amp;"-"&amp;VLOOKUP(MAX(V99:V101),RANKINGS!$A$2:$B$6,2,FALSE))</f>
        <v>Negligible</v>
      </c>
      <c r="X99" s="190"/>
      <c r="Y99" s="191" t="str">
        <f>IF(AND(NOT(IFERROR(AVERAGE(A99),-9)=-9),IFERROR(VALUE(RIGHT(B99,1)),-9)=-9),"",IF(AND(B99="",IFERROR(VALUE(RIGHT(A99,1)),-99)=-99),"","X"))</f>
        <v/>
      </c>
    </row>
    <row r="100" spans="1:25" ht="13.2">
      <c r="A100" s="192">
        <f t="shared" si="2"/>
        <v>27</v>
      </c>
      <c r="B100" s="336"/>
      <c r="C100" s="193" t="s">
        <v>106</v>
      </c>
      <c r="D100" s="194">
        <f>VLOOKUP(D$12&amp;VLOOKUP($A100,ACTIVITIES!$B$2:$C$110,2,FALSE),Context!$E$3:$L$1002,8,FALSE)</f>
        <v>0</v>
      </c>
      <c r="E100" s="333"/>
      <c r="F100" s="194">
        <f>VLOOKUP(F$12&amp;VLOOKUP($A100,ACTIVITIES!$B$2:$C$110,2,FALSE),Context!$E$3:$L$1002,8,FALSE)</f>
        <v>0</v>
      </c>
      <c r="G100" s="333"/>
      <c r="H100" s="194">
        <f>VLOOKUP(H$12&amp;VLOOKUP($A100,ACTIVITIES!$B$2:$C$110,2,FALSE),Context!$E$3:$L$1002,8,FALSE)</f>
        <v>1</v>
      </c>
      <c r="I100" s="333"/>
      <c r="J100" s="194">
        <f>VLOOKUP(J$12&amp;VLOOKUP($A100,ACTIVITIES!$B$2:$C$110,2,FALSE),Context!$E$3:$L$1002,8,FALSE)</f>
        <v>1</v>
      </c>
      <c r="K100" s="333"/>
      <c r="L100" s="194">
        <f>VLOOKUP(L$12&amp;VLOOKUP($A100,ACTIVITIES!$B$2:$C$110,2,FALSE),Context!$E$3:$L$1002,8,FALSE)</f>
        <v>1</v>
      </c>
      <c r="M100" s="333"/>
      <c r="N100" s="194" t="str">
        <f>VLOOKUP(N$12&amp;VLOOKUP($A100,ACTIVITIES!$B$2:$C$110,2,FALSE),Context!$E$3:$L$1002,8,FALSE)</f>
        <v/>
      </c>
      <c r="O100" s="333"/>
      <c r="P100" s="194" t="str">
        <f>VLOOKUP(P$12&amp;VLOOKUP($A100,ACTIVITIES!$B$2:$C$110,2,FALSE),Context!$E$3:$L$1002,8,FALSE)</f>
        <v/>
      </c>
      <c r="Q100" s="333"/>
      <c r="R100" s="194" t="str">
        <f>VLOOKUP(R$12&amp;VLOOKUP($A100,ACTIVITIES!$B$2:$C$110,2,FALSE),Context!$E$3:$L$1002,8,FALSE)</f>
        <v/>
      </c>
      <c r="S100" s="333"/>
      <c r="T100" s="194" t="str">
        <f>VLOOKUP(T$12&amp;VLOOKUP($A100,ACTIVITIES!$B$2:$C$110,2,FALSE),Context!$E$3:$L$1002,8,FALSE)</f>
        <v/>
      </c>
      <c r="U100" s="333"/>
      <c r="V100" s="194" t="str">
        <f>VLOOKUP(V$12&amp;VLOOKUP($A100,ACTIVITIES!$B$2:$C$110,2,FALSE),Context!$E$3:$L$1002,8,FALSE)</f>
        <v/>
      </c>
      <c r="W100" s="344"/>
      <c r="X100" s="195"/>
      <c r="Y100" s="191" t="str">
        <f>IF(AND(NOT(IFERROR(AVERAGE(A99),-9)=-9),IFERROR(VALUE(RIGHT(B99,1)),-9)=-9),"",IF(AND(B99="",IFERROR(VALUE(RIGHT(A99,1)),-99)=-99),"","X"))</f>
        <v/>
      </c>
    </row>
    <row r="101" spans="1:25" ht="13.2">
      <c r="A101" s="196">
        <f t="shared" si="2"/>
        <v>27</v>
      </c>
      <c r="B101" s="337"/>
      <c r="C101" s="193" t="s">
        <v>107</v>
      </c>
      <c r="D101" s="194">
        <f>VLOOKUP(D$12&amp;VLOOKUP($A101,ACTIVITIES!$B$2:$C$110,2,FALSE),Duration!$E$3:$L$1002,8,FALSE)</f>
        <v>0</v>
      </c>
      <c r="E101" s="334"/>
      <c r="F101" s="194">
        <f>VLOOKUP(F$12&amp;VLOOKUP($A101,ACTIVITIES!$B$2:$C$110,2,FALSE),Duration!$E$3:$L$1002,8,FALSE)</f>
        <v>0</v>
      </c>
      <c r="G101" s="334"/>
      <c r="H101" s="194">
        <f>VLOOKUP(H$12&amp;VLOOKUP($A101,ACTIVITIES!$B$2:$C$110,2,FALSE),Duration!$E$3:$L$1002,8,FALSE)</f>
        <v>2</v>
      </c>
      <c r="I101" s="334"/>
      <c r="J101" s="194">
        <f>VLOOKUP(J$12&amp;VLOOKUP($A101,ACTIVITIES!$B$2:$C$110,2,FALSE),Duration!$E$3:$L$1002,8,FALSE)</f>
        <v>2</v>
      </c>
      <c r="K101" s="334"/>
      <c r="L101" s="194">
        <f>VLOOKUP(L$12&amp;VLOOKUP($A101,ACTIVITIES!$B$2:$C$110,2,FALSE),Duration!$E$3:$L$1002,8,FALSE)</f>
        <v>1</v>
      </c>
      <c r="M101" s="334"/>
      <c r="N101" s="194" t="str">
        <f>VLOOKUP(N$12&amp;VLOOKUP($A101,ACTIVITIES!$B$2:$C$110,2,FALSE),Duration!$E$3:$L$1002,8,FALSE)</f>
        <v/>
      </c>
      <c r="O101" s="334"/>
      <c r="P101" s="194" t="str">
        <f>VLOOKUP(P$12&amp;VLOOKUP($A101,ACTIVITIES!$B$2:$C$110,2,FALSE),Duration!$E$3:$L$1002,8,FALSE)</f>
        <v/>
      </c>
      <c r="Q101" s="334"/>
      <c r="R101" s="194" t="str">
        <f>VLOOKUP(R$12&amp;VLOOKUP($A101,ACTIVITIES!$B$2:$C$110,2,FALSE),Duration!$E$3:$L$1002,8,FALSE)</f>
        <v/>
      </c>
      <c r="S101" s="334"/>
      <c r="T101" s="194" t="str">
        <f>VLOOKUP(T$12&amp;VLOOKUP($A101,ACTIVITIES!$B$2:$C$110,2,FALSE),Duration!$E$3:$L$1002,8,FALSE)</f>
        <v/>
      </c>
      <c r="U101" s="334"/>
      <c r="V101" s="194" t="str">
        <f>VLOOKUP(V$12&amp;VLOOKUP($A101,ACTIVITIES!$B$2:$C$110,2,FALSE),Duration!$E$3:$L$1002,8,FALSE)</f>
        <v/>
      </c>
      <c r="W101" s="345"/>
      <c r="X101" s="195"/>
      <c r="Y101" s="191" t="str">
        <f>IF(AND(NOT(IFERROR(AVERAGE(A99),-9)=-9),IFERROR(VALUE(RIGHT(B99,1)),-9)=-9),"",IF(AND(B99="",IFERROR(VALUE(RIGHT(A99,1)),-99)=-99),"","X"))</f>
        <v/>
      </c>
    </row>
    <row r="102" spans="1:25" ht="13.2">
      <c r="A102" s="187">
        <f t="shared" si="2"/>
        <v>28</v>
      </c>
      <c r="B102" s="335" t="str">
        <f>VLOOKUP(A102,'COASTAL UPLANDS'!$A$15:$B$124,2,FALSE)</f>
        <v>WTG installation 5 weeks/WTG</v>
      </c>
      <c r="C102" s="188" t="s">
        <v>105</v>
      </c>
      <c r="D102" s="189">
        <f>VLOOKUP(D$12&amp;VLOOKUP($A102,ACTIVITIES!$B$2:$C$110,2,FALSE),Intensity!$E$3:$L$1002,8,FALSE)</f>
        <v>0</v>
      </c>
      <c r="E102" s="332" t="str">
        <f>IF(MIN(D102:D104)=MAX(D102:D104), VLOOKUP(MIN(D102:D104),RANKINGS!$A$2:$B$6,2,FALSE),VLOOKUP(MIN(D102:D104),RANKINGS!$A$2:$B$6,2,FALSE)&amp;"-"&amp;VLOOKUP(MAX(D102:D104),RANKINGS!$A$2:$B$6,2,FALSE))</f>
        <v>Negligible</v>
      </c>
      <c r="F102" s="189">
        <f>VLOOKUP(F$12&amp;VLOOKUP($A102,ACTIVITIES!$B$2:$C$110,2,FALSE),Intensity!$E$3:$L$1002,8,FALSE)</f>
        <v>1</v>
      </c>
      <c r="G102" s="332" t="str">
        <f>IF(MIN(F102:F104)=MAX(F102:F104), VLOOKUP(MIN(F102:F104),RANKINGS!$A$2:$B$6,2,FALSE),VLOOKUP(MIN(F102:F104),RANKINGS!$A$2:$B$6,2,FALSE)&amp;"-"&amp;VLOOKUP(MAX(F102:F104),RANKINGS!$A$2:$B$6,2,FALSE))</f>
        <v>Negligible-Minor</v>
      </c>
      <c r="H102" s="189">
        <f>VLOOKUP(H$12&amp;VLOOKUP($A102,ACTIVITIES!$B$2:$C$110,2,FALSE),Intensity!$E$3:$L$1002,8,FALSE)</f>
        <v>1</v>
      </c>
      <c r="I102" s="332" t="str">
        <f>IF(MIN(H102:H104)=MAX(H102:H104), VLOOKUP(MIN(H102:H104),RANKINGS!$A$2:$B$6,2,FALSE),VLOOKUP(MIN(H102:H104),RANKINGS!$A$2:$B$6,2,FALSE)&amp;"-"&amp;VLOOKUP(MAX(H102:H104),RANKINGS!$A$2:$B$6,2,FALSE))</f>
        <v>Minor-Moderate</v>
      </c>
      <c r="J102" s="189">
        <f>VLOOKUP(J$12&amp;VLOOKUP($A102,ACTIVITIES!$B$2:$C$110,2,FALSE),Intensity!$E$3:$L$1002,8,FALSE)</f>
        <v>2</v>
      </c>
      <c r="K102" s="332" t="str">
        <f>IF(MIN(J102:J104)=MAX(J102:J104), VLOOKUP(MIN(J102:J104),RANKINGS!$A$2:$B$6,2,FALSE),VLOOKUP(MIN(J102:J104),RANKINGS!$A$2:$B$6,2,FALSE)&amp;"-"&amp;VLOOKUP(MAX(J102:J104),RANKINGS!$A$2:$B$6,2,FALSE))</f>
        <v>Minor-Moderate</v>
      </c>
      <c r="L102" s="189">
        <f>VLOOKUP(L$12&amp;VLOOKUP($A102,ACTIVITIES!$B$2:$C$110,2,FALSE),Intensity!$E$3:$L$1002,8,FALSE)</f>
        <v>1</v>
      </c>
      <c r="M102" s="332" t="str">
        <f>IF(MIN(L102:L104)=MAX(L102:L104), VLOOKUP(MIN(L102:L104),RANKINGS!$A$2:$B$6,2,FALSE),VLOOKUP(MIN(L102:L104),RANKINGS!$A$2:$B$6,2,FALSE)&amp;"-"&amp;VLOOKUP(MAX(L102:L104),RANKINGS!$A$2:$B$6,2,FALSE))</f>
        <v>Minor</v>
      </c>
      <c r="N102" s="189" t="str">
        <f>VLOOKUP(N$12&amp;VLOOKUP($A102,ACTIVITIES!$B$2:$C$110,2,FALSE),Intensity!$E$3:$L$1002,8,FALSE)</f>
        <v/>
      </c>
      <c r="O102" s="332" t="str">
        <f>IF(MIN(N102:N104)=MAX(N102:N104), VLOOKUP(MIN(N102:N104),RANKINGS!$A$2:$B$6,2,FALSE),VLOOKUP(MIN(N102:N104),RANKINGS!$A$2:$B$6,2,FALSE)&amp;"-"&amp;VLOOKUP(MAX(N102:N104),RANKINGS!$A$2:$B$6,2,FALSE))</f>
        <v>Negligible</v>
      </c>
      <c r="P102" s="189" t="str">
        <f>VLOOKUP(P$12&amp;VLOOKUP($A102,ACTIVITIES!$B$2:$C$110,2,FALSE),Intensity!$E$3:$L$1002,8,FALSE)</f>
        <v/>
      </c>
      <c r="Q102" s="332" t="str">
        <f>IF(MIN(P102:P104)=MAX(P102:P104), VLOOKUP(MIN(P102:P104),RANKINGS!$A$2:$B$6,2,FALSE),VLOOKUP(MIN(P102:P104),RANKINGS!$A$2:$B$6,2,FALSE)&amp;"-"&amp;VLOOKUP(MAX(P102:P104),RANKINGS!$A$2:$B$6,2,FALSE))</f>
        <v>Negligible</v>
      </c>
      <c r="R102" s="189" t="str">
        <f>VLOOKUP(R$12&amp;VLOOKUP($A102,ACTIVITIES!$B$2:$C$110,2,FALSE),Intensity!$E$3:$L$1002,8,FALSE)</f>
        <v/>
      </c>
      <c r="S102" s="332" t="str">
        <f>IF(MIN(R102:R104)=MAX(R102:R104), VLOOKUP(MIN(R102:R104),RANKINGS!$A$2:$B$6,2,FALSE),VLOOKUP(MIN(R102:R104),RANKINGS!$A$2:$B$6,2,FALSE)&amp;"-"&amp;VLOOKUP(MAX(R102:R104),RANKINGS!$A$2:$B$6,2,FALSE))</f>
        <v>Negligible</v>
      </c>
      <c r="T102" s="189" t="str">
        <f>VLOOKUP(T$12&amp;VLOOKUP($A102,ACTIVITIES!$B$2:$C$110,2,FALSE),Intensity!$E$3:$L$1002,8,FALSE)</f>
        <v/>
      </c>
      <c r="U102" s="332" t="str">
        <f>IF(MIN(T102:T104)=MAX(T102:T104), VLOOKUP(MIN(T102:T104),RANKINGS!$A$2:$B$6,2,FALSE),VLOOKUP(MIN(T102:T104),RANKINGS!$A$2:$B$6,2,FALSE)&amp;"-"&amp;VLOOKUP(MAX(T102:T104),RANKINGS!$A$2:$B$6,2,FALSE))</f>
        <v>Negligible</v>
      </c>
      <c r="V102" s="189" t="str">
        <f>VLOOKUP(V$12&amp;VLOOKUP($A102,ACTIVITIES!$B$2:$C$110,2,FALSE),Intensity!$E$3:$L$1002,8,FALSE)</f>
        <v/>
      </c>
      <c r="W102" s="343" t="str">
        <f>IF(MIN(V102:V104)=MAX(V102:V104), VLOOKUP(MIN(V102:V104),RANKINGS!$A$2:$B$6,2,FALSE),VLOOKUP(MIN(V102:V104),RANKINGS!$A$2:$B$6,2,FALSE)&amp;"-"&amp;VLOOKUP(MAX(V102:V104),RANKINGS!$A$2:$B$6,2,FALSE))</f>
        <v>Negligible</v>
      </c>
      <c r="X102" s="190"/>
      <c r="Y102" s="191" t="str">
        <f>IF(AND(NOT(IFERROR(AVERAGE(A102),-9)=-9),IFERROR(VALUE(RIGHT(B102,1)),-9)=-9),"",IF(AND(B102="",IFERROR(VALUE(RIGHT(A102,1)),-99)=-99),"","X"))</f>
        <v/>
      </c>
    </row>
    <row r="103" spans="1:25" ht="13.2">
      <c r="A103" s="192">
        <f t="shared" si="2"/>
        <v>28</v>
      </c>
      <c r="B103" s="336"/>
      <c r="C103" s="193" t="s">
        <v>106</v>
      </c>
      <c r="D103" s="194">
        <f>VLOOKUP(D$12&amp;VLOOKUP($A103,ACTIVITIES!$B$2:$C$110,2,FALSE),Context!$E$3:$L$1002,8,FALSE)</f>
        <v>0</v>
      </c>
      <c r="E103" s="333"/>
      <c r="F103" s="194">
        <f>VLOOKUP(F$12&amp;VLOOKUP($A103,ACTIVITIES!$B$2:$C$110,2,FALSE),Context!$E$3:$L$1002,8,FALSE)</f>
        <v>0</v>
      </c>
      <c r="G103" s="333"/>
      <c r="H103" s="194">
        <f>VLOOKUP(H$12&amp;VLOOKUP($A103,ACTIVITIES!$B$2:$C$110,2,FALSE),Context!$E$3:$L$1002,8,FALSE)</f>
        <v>1</v>
      </c>
      <c r="I103" s="333"/>
      <c r="J103" s="194">
        <f>VLOOKUP(J$12&amp;VLOOKUP($A103,ACTIVITIES!$B$2:$C$110,2,FALSE),Context!$E$3:$L$1002,8,FALSE)</f>
        <v>1</v>
      </c>
      <c r="K103" s="333"/>
      <c r="L103" s="194">
        <f>VLOOKUP(L$12&amp;VLOOKUP($A103,ACTIVITIES!$B$2:$C$110,2,FALSE),Context!$E$3:$L$1002,8,FALSE)</f>
        <v>1</v>
      </c>
      <c r="M103" s="333"/>
      <c r="N103" s="194" t="str">
        <f>VLOOKUP(N$12&amp;VLOOKUP($A103,ACTIVITIES!$B$2:$C$110,2,FALSE),Context!$E$3:$L$1002,8,FALSE)</f>
        <v/>
      </c>
      <c r="O103" s="333"/>
      <c r="P103" s="194" t="str">
        <f>VLOOKUP(P$12&amp;VLOOKUP($A103,ACTIVITIES!$B$2:$C$110,2,FALSE),Context!$E$3:$L$1002,8,FALSE)</f>
        <v/>
      </c>
      <c r="Q103" s="333"/>
      <c r="R103" s="194" t="str">
        <f>VLOOKUP(R$12&amp;VLOOKUP($A103,ACTIVITIES!$B$2:$C$110,2,FALSE),Context!$E$3:$L$1002,8,FALSE)</f>
        <v/>
      </c>
      <c r="S103" s="333"/>
      <c r="T103" s="194" t="str">
        <f>VLOOKUP(T$12&amp;VLOOKUP($A103,ACTIVITIES!$B$2:$C$110,2,FALSE),Context!$E$3:$L$1002,8,FALSE)</f>
        <v/>
      </c>
      <c r="U103" s="333"/>
      <c r="V103" s="194" t="str">
        <f>VLOOKUP(V$12&amp;VLOOKUP($A103,ACTIVITIES!$B$2:$C$110,2,FALSE),Context!$E$3:$L$1002,8,FALSE)</f>
        <v/>
      </c>
      <c r="W103" s="344"/>
      <c r="X103" s="195"/>
      <c r="Y103" s="191" t="str">
        <f>IF(AND(NOT(IFERROR(AVERAGE(A102),-9)=-9),IFERROR(VALUE(RIGHT(B102,1)),-9)=-9),"",IF(AND(B102="",IFERROR(VALUE(RIGHT(A102,1)),-99)=-99),"","X"))</f>
        <v/>
      </c>
    </row>
    <row r="104" spans="1:25" ht="13.2">
      <c r="A104" s="196">
        <f t="shared" si="2"/>
        <v>28</v>
      </c>
      <c r="B104" s="337"/>
      <c r="C104" s="193" t="s">
        <v>107</v>
      </c>
      <c r="D104" s="194">
        <f>VLOOKUP(D$12&amp;VLOOKUP($A104,ACTIVITIES!$B$2:$C$110,2,FALSE),Duration!$E$3:$L$1002,8,FALSE)</f>
        <v>0</v>
      </c>
      <c r="E104" s="334"/>
      <c r="F104" s="194">
        <f>VLOOKUP(F$12&amp;VLOOKUP($A104,ACTIVITIES!$B$2:$C$110,2,FALSE),Duration!$E$3:$L$1002,8,FALSE)</f>
        <v>0</v>
      </c>
      <c r="G104" s="334"/>
      <c r="H104" s="194">
        <f>VLOOKUP(H$12&amp;VLOOKUP($A104,ACTIVITIES!$B$2:$C$110,2,FALSE),Duration!$E$3:$L$1002,8,FALSE)</f>
        <v>2</v>
      </c>
      <c r="I104" s="334"/>
      <c r="J104" s="194">
        <f>VLOOKUP(J$12&amp;VLOOKUP($A104,ACTIVITIES!$B$2:$C$110,2,FALSE),Duration!$E$3:$L$1002,8,FALSE)</f>
        <v>2</v>
      </c>
      <c r="K104" s="334"/>
      <c r="L104" s="194">
        <f>VLOOKUP(L$12&amp;VLOOKUP($A104,ACTIVITIES!$B$2:$C$110,2,FALSE),Duration!$E$3:$L$1002,8,FALSE)</f>
        <v>1</v>
      </c>
      <c r="M104" s="334"/>
      <c r="N104" s="194" t="str">
        <f>VLOOKUP(N$12&amp;VLOOKUP($A104,ACTIVITIES!$B$2:$C$110,2,FALSE),Duration!$E$3:$L$1002,8,FALSE)</f>
        <v/>
      </c>
      <c r="O104" s="334"/>
      <c r="P104" s="194" t="str">
        <f>VLOOKUP(P$12&amp;VLOOKUP($A104,ACTIVITIES!$B$2:$C$110,2,FALSE),Duration!$E$3:$L$1002,8,FALSE)</f>
        <v/>
      </c>
      <c r="Q104" s="334"/>
      <c r="R104" s="194" t="str">
        <f>VLOOKUP(R$12&amp;VLOOKUP($A104,ACTIVITIES!$B$2:$C$110,2,FALSE),Duration!$E$3:$L$1002,8,FALSE)</f>
        <v/>
      </c>
      <c r="S104" s="334"/>
      <c r="T104" s="194" t="str">
        <f>VLOOKUP(T$12&amp;VLOOKUP($A104,ACTIVITIES!$B$2:$C$110,2,FALSE),Duration!$E$3:$L$1002,8,FALSE)</f>
        <v/>
      </c>
      <c r="U104" s="334"/>
      <c r="V104" s="194" t="str">
        <f>VLOOKUP(V$12&amp;VLOOKUP($A104,ACTIVITIES!$B$2:$C$110,2,FALSE),Duration!$E$3:$L$1002,8,FALSE)</f>
        <v/>
      </c>
      <c r="W104" s="345"/>
      <c r="X104" s="195"/>
      <c r="Y104" s="191" t="str">
        <f>IF(AND(NOT(IFERROR(AVERAGE(A102),-9)=-9),IFERROR(VALUE(RIGHT(B102,1)),-9)=-9),"",IF(AND(B102="",IFERROR(VALUE(RIGHT(A102,1)),-99)=-99),"","X"))</f>
        <v/>
      </c>
    </row>
    <row r="105" spans="1:25" ht="13.2">
      <c r="A105" s="187">
        <f t="shared" si="2"/>
        <v>29</v>
      </c>
      <c r="B105" s="358" t="str">
        <f>VLOOKUP(A105,'COASTAL UPLANDS'!$A$15:$B$124,2,FALSE)</f>
        <v>Crew boat travel</v>
      </c>
      <c r="C105" s="188" t="s">
        <v>105</v>
      </c>
      <c r="D105" s="189">
        <f>VLOOKUP(D$12&amp;VLOOKUP($A105,ACTIVITIES!$B$2:$C$110,2,FALSE),Intensity!$E$3:$L$1002,8,FALSE)</f>
        <v>0</v>
      </c>
      <c r="E105" s="332" t="str">
        <f>IF(MIN(D105:D107)=MAX(D105:D107), VLOOKUP(MIN(D105:D107),RANKINGS!$A$2:$B$6,2,FALSE),VLOOKUP(MIN(D105:D107),RANKINGS!$A$2:$B$6,2,FALSE)&amp;"-"&amp;VLOOKUP(MAX(D105:D107),RANKINGS!$A$2:$B$6,2,FALSE))</f>
        <v>Negligible</v>
      </c>
      <c r="F105" s="189">
        <f>VLOOKUP(F$12&amp;VLOOKUP($A105,ACTIVITIES!$B$2:$C$110,2,FALSE),Intensity!$E$3:$L$1002,8,FALSE)</f>
        <v>1</v>
      </c>
      <c r="G105" s="332" t="str">
        <f>IF(MIN(F105:F107)=MAX(F105:F107), VLOOKUP(MIN(F105:F107),RANKINGS!$A$2:$B$6,2,FALSE),VLOOKUP(MIN(F105:F107),RANKINGS!$A$2:$B$6,2,FALSE)&amp;"-"&amp;VLOOKUP(MAX(F105:F107),RANKINGS!$A$2:$B$6,2,FALSE))</f>
        <v>Negligible-Minor</v>
      </c>
      <c r="H105" s="189">
        <f>VLOOKUP(H$12&amp;VLOOKUP($A105,ACTIVITIES!$B$2:$C$110,2,FALSE),Intensity!$E$3:$L$1002,8,FALSE)</f>
        <v>1</v>
      </c>
      <c r="I105" s="332" t="str">
        <f>IF(MIN(H105:H107)=MAX(H105:H107), VLOOKUP(MIN(H105:H107),RANKINGS!$A$2:$B$6,2,FALSE),VLOOKUP(MIN(H105:H107),RANKINGS!$A$2:$B$6,2,FALSE)&amp;"-"&amp;VLOOKUP(MAX(H105:H107),RANKINGS!$A$2:$B$6,2,FALSE))</f>
        <v>Minor-Moderate</v>
      </c>
      <c r="J105" s="189">
        <f>VLOOKUP(J$12&amp;VLOOKUP($A105,ACTIVITIES!$B$2:$C$110,2,FALSE),Intensity!$E$3:$L$1002,8,FALSE)</f>
        <v>2</v>
      </c>
      <c r="K105" s="332" t="str">
        <f>IF(MIN(J105:J107)=MAX(J105:J107), VLOOKUP(MIN(J105:J107),RANKINGS!$A$2:$B$6,2,FALSE),VLOOKUP(MIN(J105:J107),RANKINGS!$A$2:$B$6,2,FALSE)&amp;"-"&amp;VLOOKUP(MAX(J105:J107),RANKINGS!$A$2:$B$6,2,FALSE))</f>
        <v>Minor-Moderate</v>
      </c>
      <c r="L105" s="189">
        <f>VLOOKUP(L$12&amp;VLOOKUP($A105,ACTIVITIES!$B$2:$C$110,2,FALSE),Intensity!$E$3:$L$1002,8,FALSE)</f>
        <v>1</v>
      </c>
      <c r="M105" s="332" t="str">
        <f>IF(MIN(L105:L107)=MAX(L105:L107), VLOOKUP(MIN(L105:L107),RANKINGS!$A$2:$B$6,2,FALSE),VLOOKUP(MIN(L105:L107),RANKINGS!$A$2:$B$6,2,FALSE)&amp;"-"&amp;VLOOKUP(MAX(L105:L107),RANKINGS!$A$2:$B$6,2,FALSE))</f>
        <v>Minor</v>
      </c>
      <c r="N105" s="189" t="str">
        <f>VLOOKUP(N$12&amp;VLOOKUP($A105,ACTIVITIES!$B$2:$C$110,2,FALSE),Intensity!$E$3:$L$1002,8,FALSE)</f>
        <v/>
      </c>
      <c r="O105" s="332" t="str">
        <f>IF(MIN(N105:N107)=MAX(N105:N107), VLOOKUP(MIN(N105:N107),RANKINGS!$A$2:$B$6,2,FALSE),VLOOKUP(MIN(N105:N107),RANKINGS!$A$2:$B$6,2,FALSE)&amp;"-"&amp;VLOOKUP(MAX(N105:N107),RANKINGS!$A$2:$B$6,2,FALSE))</f>
        <v>Negligible</v>
      </c>
      <c r="P105" s="189" t="str">
        <f>VLOOKUP(P$12&amp;VLOOKUP($A105,ACTIVITIES!$B$2:$C$110,2,FALSE),Intensity!$E$3:$L$1002,8,FALSE)</f>
        <v/>
      </c>
      <c r="Q105" s="332" t="str">
        <f>IF(MIN(P105:P107)=MAX(P105:P107), VLOOKUP(MIN(P105:P107),RANKINGS!$A$2:$B$6,2,FALSE),VLOOKUP(MIN(P105:P107),RANKINGS!$A$2:$B$6,2,FALSE)&amp;"-"&amp;VLOOKUP(MAX(P105:P107),RANKINGS!$A$2:$B$6,2,FALSE))</f>
        <v>Negligible</v>
      </c>
      <c r="R105" s="189" t="str">
        <f>VLOOKUP(R$12&amp;VLOOKUP($A105,ACTIVITIES!$B$2:$C$110,2,FALSE),Intensity!$E$3:$L$1002,8,FALSE)</f>
        <v/>
      </c>
      <c r="S105" s="332" t="str">
        <f>IF(MIN(R105:R107)=MAX(R105:R107), VLOOKUP(MIN(R105:R107),RANKINGS!$A$2:$B$6,2,FALSE),VLOOKUP(MIN(R105:R107),RANKINGS!$A$2:$B$6,2,FALSE)&amp;"-"&amp;VLOOKUP(MAX(R105:R107),RANKINGS!$A$2:$B$6,2,FALSE))</f>
        <v>Negligible</v>
      </c>
      <c r="T105" s="189" t="str">
        <f>VLOOKUP(T$12&amp;VLOOKUP($A105,ACTIVITIES!$B$2:$C$110,2,FALSE),Intensity!$E$3:$L$1002,8,FALSE)</f>
        <v/>
      </c>
      <c r="U105" s="332" t="str">
        <f>IF(MIN(T105:T107)=MAX(T105:T107), VLOOKUP(MIN(T105:T107),RANKINGS!$A$2:$B$6,2,FALSE),VLOOKUP(MIN(T105:T107),RANKINGS!$A$2:$B$6,2,FALSE)&amp;"-"&amp;VLOOKUP(MAX(T105:T107),RANKINGS!$A$2:$B$6,2,FALSE))</f>
        <v>Negligible</v>
      </c>
      <c r="V105" s="189" t="str">
        <f>VLOOKUP(V$12&amp;VLOOKUP($A105,ACTIVITIES!$B$2:$C$110,2,FALSE),Intensity!$E$3:$L$1002,8,FALSE)</f>
        <v/>
      </c>
      <c r="W105" s="343" t="str">
        <f>IF(MIN(V105:V107)=MAX(V105:V107), VLOOKUP(MIN(V105:V107),RANKINGS!$A$2:$B$6,2,FALSE),VLOOKUP(MIN(V105:V107),RANKINGS!$A$2:$B$6,2,FALSE)&amp;"-"&amp;VLOOKUP(MAX(V105:V107),RANKINGS!$A$2:$B$6,2,FALSE))</f>
        <v>Negligible</v>
      </c>
      <c r="X105" s="190"/>
      <c r="Y105" s="191" t="str">
        <f>IF(AND(NOT(IFERROR(AVERAGE(A105),-9)=-9),IFERROR(VALUE(RIGHT(B105,1)),-9)=-9),"",IF(AND(B105="",IFERROR(VALUE(RIGHT(A105,1)),-99)=-99),"","X"))</f>
        <v/>
      </c>
    </row>
    <row r="106" spans="1:25" ht="13.2">
      <c r="A106" s="192">
        <f t="shared" si="2"/>
        <v>29</v>
      </c>
      <c r="B106" s="336"/>
      <c r="C106" s="193" t="s">
        <v>106</v>
      </c>
      <c r="D106" s="194">
        <f>VLOOKUP(D$12&amp;VLOOKUP($A106,ACTIVITIES!$B$2:$C$110,2,FALSE),Context!$E$3:$L$1002,8,FALSE)</f>
        <v>0</v>
      </c>
      <c r="E106" s="333"/>
      <c r="F106" s="194">
        <f>VLOOKUP(F$12&amp;VLOOKUP($A106,ACTIVITIES!$B$2:$C$110,2,FALSE),Context!$E$3:$L$1002,8,FALSE)</f>
        <v>0</v>
      </c>
      <c r="G106" s="333"/>
      <c r="H106" s="194">
        <f>VLOOKUP(H$12&amp;VLOOKUP($A106,ACTIVITIES!$B$2:$C$110,2,FALSE),Context!$E$3:$L$1002,8,FALSE)</f>
        <v>1</v>
      </c>
      <c r="I106" s="333"/>
      <c r="J106" s="194">
        <f>VLOOKUP(J$12&amp;VLOOKUP($A106,ACTIVITIES!$B$2:$C$110,2,FALSE),Context!$E$3:$L$1002,8,FALSE)</f>
        <v>1</v>
      </c>
      <c r="K106" s="333"/>
      <c r="L106" s="194">
        <f>VLOOKUP(L$12&amp;VLOOKUP($A106,ACTIVITIES!$B$2:$C$110,2,FALSE),Context!$E$3:$L$1002,8,FALSE)</f>
        <v>1</v>
      </c>
      <c r="M106" s="333"/>
      <c r="N106" s="194" t="str">
        <f>VLOOKUP(N$12&amp;VLOOKUP($A106,ACTIVITIES!$B$2:$C$110,2,FALSE),Context!$E$3:$L$1002,8,FALSE)</f>
        <v/>
      </c>
      <c r="O106" s="333"/>
      <c r="P106" s="194" t="str">
        <f>VLOOKUP(P$12&amp;VLOOKUP($A106,ACTIVITIES!$B$2:$C$110,2,FALSE),Context!$E$3:$L$1002,8,FALSE)</f>
        <v/>
      </c>
      <c r="Q106" s="333"/>
      <c r="R106" s="194" t="str">
        <f>VLOOKUP(R$12&amp;VLOOKUP($A106,ACTIVITIES!$B$2:$C$110,2,FALSE),Context!$E$3:$L$1002,8,FALSE)</f>
        <v/>
      </c>
      <c r="S106" s="333"/>
      <c r="T106" s="194" t="str">
        <f>VLOOKUP(T$12&amp;VLOOKUP($A106,ACTIVITIES!$B$2:$C$110,2,FALSE),Context!$E$3:$L$1002,8,FALSE)</f>
        <v/>
      </c>
      <c r="U106" s="333"/>
      <c r="V106" s="194" t="str">
        <f>VLOOKUP(V$12&amp;VLOOKUP($A106,ACTIVITIES!$B$2:$C$110,2,FALSE),Context!$E$3:$L$1002,8,FALSE)</f>
        <v/>
      </c>
      <c r="W106" s="344"/>
      <c r="X106" s="195"/>
      <c r="Y106" s="191" t="str">
        <f>IF(AND(NOT(IFERROR(AVERAGE(A105),-9)=-9),IFERROR(VALUE(RIGHT(B105,1)),-9)=-9),"",IF(AND(B105="",IFERROR(VALUE(RIGHT(A105,1)),-99)=-99),"","X"))</f>
        <v/>
      </c>
    </row>
    <row r="107" spans="1:25" ht="13.2">
      <c r="A107" s="196">
        <f t="shared" si="2"/>
        <v>29</v>
      </c>
      <c r="B107" s="337"/>
      <c r="C107" s="193" t="s">
        <v>107</v>
      </c>
      <c r="D107" s="194">
        <f>VLOOKUP(D$12&amp;VLOOKUP($A107,ACTIVITIES!$B$2:$C$110,2,FALSE),Duration!$E$3:$L$1002,8,FALSE)</f>
        <v>0</v>
      </c>
      <c r="E107" s="334"/>
      <c r="F107" s="194">
        <f>VLOOKUP(F$12&amp;VLOOKUP($A107,ACTIVITIES!$B$2:$C$110,2,FALSE),Duration!$E$3:$L$1002,8,FALSE)</f>
        <v>0</v>
      </c>
      <c r="G107" s="334"/>
      <c r="H107" s="194">
        <f>VLOOKUP(H$12&amp;VLOOKUP($A107,ACTIVITIES!$B$2:$C$110,2,FALSE),Duration!$E$3:$L$1002,8,FALSE)</f>
        <v>2</v>
      </c>
      <c r="I107" s="334"/>
      <c r="J107" s="194">
        <f>VLOOKUP(J$12&amp;VLOOKUP($A107,ACTIVITIES!$B$2:$C$110,2,FALSE),Duration!$E$3:$L$1002,8,FALSE)</f>
        <v>2</v>
      </c>
      <c r="K107" s="334"/>
      <c r="L107" s="194">
        <f>VLOOKUP(L$12&amp;VLOOKUP($A107,ACTIVITIES!$B$2:$C$110,2,FALSE),Duration!$E$3:$L$1002,8,FALSE)</f>
        <v>1</v>
      </c>
      <c r="M107" s="334"/>
      <c r="N107" s="194" t="str">
        <f>VLOOKUP(N$12&amp;VLOOKUP($A107,ACTIVITIES!$B$2:$C$110,2,FALSE),Duration!$E$3:$L$1002,8,FALSE)</f>
        <v/>
      </c>
      <c r="O107" s="334"/>
      <c r="P107" s="194" t="str">
        <f>VLOOKUP(P$12&amp;VLOOKUP($A107,ACTIVITIES!$B$2:$C$110,2,FALSE),Duration!$E$3:$L$1002,8,FALSE)</f>
        <v/>
      </c>
      <c r="Q107" s="334"/>
      <c r="R107" s="194" t="str">
        <f>VLOOKUP(R$12&amp;VLOOKUP($A107,ACTIVITIES!$B$2:$C$110,2,FALSE),Duration!$E$3:$L$1002,8,FALSE)</f>
        <v/>
      </c>
      <c r="S107" s="334"/>
      <c r="T107" s="194" t="str">
        <f>VLOOKUP(T$12&amp;VLOOKUP($A107,ACTIVITIES!$B$2:$C$110,2,FALSE),Duration!$E$3:$L$1002,8,FALSE)</f>
        <v/>
      </c>
      <c r="U107" s="334"/>
      <c r="V107" s="194" t="str">
        <f>VLOOKUP(V$12&amp;VLOOKUP($A107,ACTIVITIES!$B$2:$C$110,2,FALSE),Duration!$E$3:$L$1002,8,FALSE)</f>
        <v/>
      </c>
      <c r="W107" s="345"/>
      <c r="X107" s="195"/>
      <c r="Y107" s="191" t="str">
        <f>IF(AND(NOT(IFERROR(AVERAGE(A105),-9)=-9),IFERROR(VALUE(RIGHT(B105,1)),-9)=-9),"",IF(AND(B105="",IFERROR(VALUE(RIGHT(A105,1)),-99)=-99),"","X"))</f>
        <v/>
      </c>
    </row>
    <row r="108" spans="1:25" s="6" customFormat="1" ht="13.2" hidden="1">
      <c r="A108" s="187">
        <f t="shared" si="2"/>
        <v>30</v>
      </c>
      <c r="B108" s="358" t="str">
        <f>VLOOKUP(A108,'COASTAL UPLANDS'!$A$15:$B$124,2,FALSE)</f>
        <v>OFFSHORE CONSTRUCTION 30</v>
      </c>
      <c r="C108" s="188" t="s">
        <v>105</v>
      </c>
      <c r="D108" s="189" t="str">
        <f>VLOOKUP(D$12&amp;VLOOKUP($A108,ACTIVITIES!$B$2:$C$110,2,FALSE),Intensity!$E$3:$L$1002,8,FALSE)</f>
        <v/>
      </c>
      <c r="E108" s="332" t="str">
        <f>IF(MIN(D108:D110)=MAX(D108:D110), VLOOKUP(MIN(D108:D110),RANKINGS!$A$2:$B$6,2,FALSE),VLOOKUP(MIN(D108:D110),RANKINGS!$A$2:$B$6,2,FALSE)&amp;"-"&amp;VLOOKUP(MAX(D108:D110),RANKINGS!$A$2:$B$6,2,FALSE))</f>
        <v>Negligible</v>
      </c>
      <c r="F108" s="189" t="str">
        <f>VLOOKUP(F$12&amp;VLOOKUP($A108,ACTIVITIES!$B$2:$C$110,2,FALSE),Intensity!$E$3:$L$1002,8,FALSE)</f>
        <v/>
      </c>
      <c r="G108" s="332" t="str">
        <f>IF(MIN(F108:F110)=MAX(F108:F110), VLOOKUP(MIN(F108:F110),RANKINGS!$A$2:$B$6,2,FALSE),VLOOKUP(MIN(F108:F110),RANKINGS!$A$2:$B$6,2,FALSE)&amp;"-"&amp;VLOOKUP(MAX(F108:F110),RANKINGS!$A$2:$B$6,2,FALSE))</f>
        <v>Negligible</v>
      </c>
      <c r="H108" s="189" t="str">
        <f>VLOOKUP(H$12&amp;VLOOKUP($A108,ACTIVITIES!$B$2:$C$110,2,FALSE),Intensity!$E$3:$L$1002,8,FALSE)</f>
        <v/>
      </c>
      <c r="I108" s="332" t="str">
        <f>IF(MIN(H108:H110)=MAX(H108:H110), VLOOKUP(MIN(H108:H110),RANKINGS!$A$2:$B$6,2,FALSE),VLOOKUP(MIN(H108:H110),RANKINGS!$A$2:$B$6,2,FALSE)&amp;"-"&amp;VLOOKUP(MAX(H108:H110),RANKINGS!$A$2:$B$6,2,FALSE))</f>
        <v>Negligible</v>
      </c>
      <c r="J108" s="189" t="str">
        <f>VLOOKUP(J$12&amp;VLOOKUP($A108,ACTIVITIES!$B$2:$C$110,2,FALSE),Intensity!$E$3:$L$1002,8,FALSE)</f>
        <v/>
      </c>
      <c r="K108" s="332" t="str">
        <f>IF(MIN(J108:J110)=MAX(J108:J110), VLOOKUP(MIN(J108:J110),RANKINGS!$A$2:$B$6,2,FALSE),VLOOKUP(MIN(J108:J110),RANKINGS!$A$2:$B$6,2,FALSE)&amp;"-"&amp;VLOOKUP(MAX(J108:J110),RANKINGS!$A$2:$B$6,2,FALSE))</f>
        <v>Negligible</v>
      </c>
      <c r="L108" s="189" t="str">
        <f>VLOOKUP(L$12&amp;VLOOKUP($A108,ACTIVITIES!$B$2:$C$110,2,FALSE),Intensity!$E$3:$L$1002,8,FALSE)</f>
        <v/>
      </c>
      <c r="M108" s="332" t="str">
        <f>IF(MIN(L108:L110)=MAX(L108:L110), VLOOKUP(MIN(L108:L110),RANKINGS!$A$2:$B$6,2,FALSE),VLOOKUP(MIN(L108:L110),RANKINGS!$A$2:$B$6,2,FALSE)&amp;"-"&amp;VLOOKUP(MAX(L108:L110),RANKINGS!$A$2:$B$6,2,FALSE))</f>
        <v>Negligible</v>
      </c>
      <c r="N108" s="189" t="str">
        <f>VLOOKUP(N$12&amp;VLOOKUP($A108,ACTIVITIES!$B$2:$C$110,2,FALSE),Intensity!$E$3:$L$1002,8,FALSE)</f>
        <v/>
      </c>
      <c r="O108" s="332" t="str">
        <f>IF(MIN(N108:N110)=MAX(N108:N110), VLOOKUP(MIN(N108:N110),RANKINGS!$A$2:$B$6,2,FALSE),VLOOKUP(MIN(N108:N110),RANKINGS!$A$2:$B$6,2,FALSE)&amp;"-"&amp;VLOOKUP(MAX(N108:N110),RANKINGS!$A$2:$B$6,2,FALSE))</f>
        <v>Negligible</v>
      </c>
      <c r="P108" s="189" t="str">
        <f>VLOOKUP(P$12&amp;VLOOKUP($A108,ACTIVITIES!$B$2:$C$110,2,FALSE),Intensity!$E$3:$L$1002,8,FALSE)</f>
        <v/>
      </c>
      <c r="Q108" s="332" t="str">
        <f>IF(MIN(P108:P110)=MAX(P108:P110), VLOOKUP(MIN(P108:P110),RANKINGS!$A$2:$B$6,2,FALSE),VLOOKUP(MIN(P108:P110),RANKINGS!$A$2:$B$6,2,FALSE)&amp;"-"&amp;VLOOKUP(MAX(P108:P110),RANKINGS!$A$2:$B$6,2,FALSE))</f>
        <v>Negligible</v>
      </c>
      <c r="R108" s="189" t="str">
        <f>VLOOKUP(R$12&amp;VLOOKUP($A108,ACTIVITIES!$B$2:$C$110,2,FALSE),Intensity!$E$3:$L$1002,8,FALSE)</f>
        <v/>
      </c>
      <c r="S108" s="332" t="str">
        <f>IF(MIN(R108:R110)=MAX(R108:R110), VLOOKUP(MIN(R108:R110),RANKINGS!$A$2:$B$6,2,FALSE),VLOOKUP(MIN(R108:R110),RANKINGS!$A$2:$B$6,2,FALSE)&amp;"-"&amp;VLOOKUP(MAX(R108:R110),RANKINGS!$A$2:$B$6,2,FALSE))</f>
        <v>Negligible</v>
      </c>
      <c r="T108" s="189" t="str">
        <f>VLOOKUP(T$12&amp;VLOOKUP($A108,ACTIVITIES!$B$2:$C$110,2,FALSE),Intensity!$E$3:$L$1002,8,FALSE)</f>
        <v/>
      </c>
      <c r="U108" s="332" t="str">
        <f>IF(MIN(T108:T110)=MAX(T108:T110), VLOOKUP(MIN(T108:T110),RANKINGS!$A$2:$B$6,2,FALSE),VLOOKUP(MIN(T108:T110),RANKINGS!$A$2:$B$6,2,FALSE)&amp;"-"&amp;VLOOKUP(MAX(T108:T110),RANKINGS!$A$2:$B$6,2,FALSE))</f>
        <v>Negligible</v>
      </c>
      <c r="V108" s="189" t="str">
        <f>VLOOKUP(V$12&amp;VLOOKUP($A108,ACTIVITIES!$B$2:$C$110,2,FALSE),Intensity!$E$3:$L$1002,8,FALSE)</f>
        <v/>
      </c>
      <c r="W108" s="332" t="str">
        <f>IF(MIN(V108:V110)=MAX(V108:V110), VLOOKUP(MIN(V108:V110),RANKINGS!$A$2:$B$6,2,FALSE),VLOOKUP(MIN(V108:V110),RANKINGS!$A$2:$B$6,2,FALSE)&amp;"-"&amp;VLOOKUP(MAX(V108:V110),RANKINGS!$A$2:$B$6,2,FALSE))</f>
        <v>Negligible</v>
      </c>
      <c r="X108" s="197"/>
      <c r="Y108" s="191" t="str">
        <f>IF(AND(NOT(IFERROR(AVERAGE(A108),-9)=-9),IFERROR(VALUE(RIGHT(B108,1)),-9)=-9),"",IF(AND(B108="",IFERROR(VALUE(RIGHT(A108,1)),-99)=-99),"","X"))</f>
        <v>X</v>
      </c>
    </row>
    <row r="109" spans="1:25" s="6" customFormat="1" ht="13.2" hidden="1">
      <c r="A109" s="192">
        <f t="shared" si="2"/>
        <v>30</v>
      </c>
      <c r="B109" s="336"/>
      <c r="C109" s="193" t="s">
        <v>106</v>
      </c>
      <c r="D109" s="194" t="str">
        <f>VLOOKUP(D$12&amp;VLOOKUP($A109,ACTIVITIES!$B$2:$C$110,2,FALSE),Context!$E$3:$L$1002,8,FALSE)</f>
        <v/>
      </c>
      <c r="E109" s="333"/>
      <c r="F109" s="194" t="str">
        <f>VLOOKUP(F$12&amp;VLOOKUP($A109,ACTIVITIES!$B$2:$C$110,2,FALSE),Context!$E$3:$L$1002,8,FALSE)</f>
        <v/>
      </c>
      <c r="G109" s="333"/>
      <c r="H109" s="194" t="str">
        <f>VLOOKUP(H$12&amp;VLOOKUP($A109,ACTIVITIES!$B$2:$C$110,2,FALSE),Context!$E$3:$L$1002,8,FALSE)</f>
        <v/>
      </c>
      <c r="I109" s="333"/>
      <c r="J109" s="194" t="str">
        <f>VLOOKUP(J$12&amp;VLOOKUP($A109,ACTIVITIES!$B$2:$C$110,2,FALSE),Context!$E$3:$L$1002,8,FALSE)</f>
        <v/>
      </c>
      <c r="K109" s="333"/>
      <c r="L109" s="194" t="str">
        <f>VLOOKUP(L$12&amp;VLOOKUP($A109,ACTIVITIES!$B$2:$C$110,2,FALSE),Context!$E$3:$L$1002,8,FALSE)</f>
        <v/>
      </c>
      <c r="M109" s="333"/>
      <c r="N109" s="194" t="str">
        <f>VLOOKUP(N$12&amp;VLOOKUP($A109,ACTIVITIES!$B$2:$C$110,2,FALSE),Context!$E$3:$L$1002,8,FALSE)</f>
        <v/>
      </c>
      <c r="O109" s="333"/>
      <c r="P109" s="194" t="str">
        <f>VLOOKUP(P$12&amp;VLOOKUP($A109,ACTIVITIES!$B$2:$C$110,2,FALSE),Context!$E$3:$L$1002,8,FALSE)</f>
        <v/>
      </c>
      <c r="Q109" s="333"/>
      <c r="R109" s="194" t="str">
        <f>VLOOKUP(R$12&amp;VLOOKUP($A109,ACTIVITIES!$B$2:$C$110,2,FALSE),Context!$E$3:$L$1002,8,FALSE)</f>
        <v/>
      </c>
      <c r="S109" s="333"/>
      <c r="T109" s="194" t="str">
        <f>VLOOKUP(T$12&amp;VLOOKUP($A109,ACTIVITIES!$B$2:$C$110,2,FALSE),Context!$E$3:$L$1002,8,FALSE)</f>
        <v/>
      </c>
      <c r="U109" s="333"/>
      <c r="V109" s="194" t="str">
        <f>VLOOKUP(V$12&amp;VLOOKUP($A109,ACTIVITIES!$B$2:$C$110,2,FALSE),Context!$E$3:$L$1002,8,FALSE)</f>
        <v/>
      </c>
      <c r="W109" s="333"/>
      <c r="X109" s="197"/>
      <c r="Y109" s="191" t="str">
        <f>IF(AND(NOT(IFERROR(AVERAGE(A108),-9)=-9),IFERROR(VALUE(RIGHT(B108,1)),-9)=-9),"",IF(AND(B108="",IFERROR(VALUE(RIGHT(A108,1)),-99)=-99),"","X"))</f>
        <v>X</v>
      </c>
    </row>
    <row r="110" spans="1:25" s="6" customFormat="1" ht="13.2" hidden="1">
      <c r="A110" s="196">
        <f t="shared" si="2"/>
        <v>30</v>
      </c>
      <c r="B110" s="337"/>
      <c r="C110" s="193" t="s">
        <v>107</v>
      </c>
      <c r="D110" s="194" t="str">
        <f>VLOOKUP(D$12&amp;VLOOKUP($A110,ACTIVITIES!$B$2:$C$110,2,FALSE),Duration!$E$3:$L$1002,8,FALSE)</f>
        <v/>
      </c>
      <c r="E110" s="334"/>
      <c r="F110" s="194" t="str">
        <f>VLOOKUP(F$12&amp;VLOOKUP($A110,ACTIVITIES!$B$2:$C$110,2,FALSE),Duration!$E$3:$L$1002,8,FALSE)</f>
        <v/>
      </c>
      <c r="G110" s="334"/>
      <c r="H110" s="194" t="str">
        <f>VLOOKUP(H$12&amp;VLOOKUP($A110,ACTIVITIES!$B$2:$C$110,2,FALSE),Duration!$E$3:$L$1002,8,FALSE)</f>
        <v/>
      </c>
      <c r="I110" s="334"/>
      <c r="J110" s="194" t="str">
        <f>VLOOKUP(J$12&amp;VLOOKUP($A110,ACTIVITIES!$B$2:$C$110,2,FALSE),Duration!$E$3:$L$1002,8,FALSE)</f>
        <v/>
      </c>
      <c r="K110" s="334"/>
      <c r="L110" s="194" t="str">
        <f>VLOOKUP(L$12&amp;VLOOKUP($A110,ACTIVITIES!$B$2:$C$110,2,FALSE),Duration!$E$3:$L$1002,8,FALSE)</f>
        <v/>
      </c>
      <c r="M110" s="334"/>
      <c r="N110" s="194" t="str">
        <f>VLOOKUP(N$12&amp;VLOOKUP($A110,ACTIVITIES!$B$2:$C$110,2,FALSE),Duration!$E$3:$L$1002,8,FALSE)</f>
        <v/>
      </c>
      <c r="O110" s="334"/>
      <c r="P110" s="194" t="str">
        <f>VLOOKUP(P$12&amp;VLOOKUP($A110,ACTIVITIES!$B$2:$C$110,2,FALSE),Duration!$E$3:$L$1002,8,FALSE)</f>
        <v/>
      </c>
      <c r="Q110" s="334"/>
      <c r="R110" s="194" t="str">
        <f>VLOOKUP(R$12&amp;VLOOKUP($A110,ACTIVITIES!$B$2:$C$110,2,FALSE),Duration!$E$3:$L$1002,8,FALSE)</f>
        <v/>
      </c>
      <c r="S110" s="334"/>
      <c r="T110" s="194" t="str">
        <f>VLOOKUP(T$12&amp;VLOOKUP($A110,ACTIVITIES!$B$2:$C$110,2,FALSE),Duration!$E$3:$L$1002,8,FALSE)</f>
        <v/>
      </c>
      <c r="U110" s="334"/>
      <c r="V110" s="194" t="str">
        <f>VLOOKUP(V$12&amp;VLOOKUP($A110,ACTIVITIES!$B$2:$C$110,2,FALSE),Duration!$E$3:$L$1002,8,FALSE)</f>
        <v/>
      </c>
      <c r="W110" s="334"/>
      <c r="X110" s="197"/>
      <c r="Y110" s="191" t="str">
        <f>IF(AND(NOT(IFERROR(AVERAGE(A108),-9)=-9),IFERROR(VALUE(RIGHT(B108,1)),-9)=-9),"",IF(AND(B108="",IFERROR(VALUE(RIGHT(A108,1)),-99)=-99),"","X"))</f>
        <v>X</v>
      </c>
    </row>
    <row r="111" spans="1:25" ht="13.2">
      <c r="A111" s="356" t="s">
        <v>251</v>
      </c>
      <c r="B111" s="357"/>
      <c r="C111" s="198"/>
      <c r="D111" s="199" t="s">
        <v>95</v>
      </c>
      <c r="E111" s="205"/>
      <c r="F111" s="205"/>
      <c r="G111" s="205"/>
      <c r="H111" s="205"/>
      <c r="I111" s="205"/>
      <c r="J111" s="205"/>
      <c r="K111" s="205"/>
      <c r="L111" s="205"/>
      <c r="M111" s="205"/>
      <c r="N111" s="185"/>
      <c r="O111" s="185"/>
      <c r="P111" s="185"/>
      <c r="Q111" s="185"/>
      <c r="R111" s="185"/>
      <c r="S111" s="185"/>
      <c r="T111" s="185"/>
      <c r="U111" s="185"/>
      <c r="V111" s="185"/>
      <c r="W111" s="185"/>
      <c r="X111" s="186"/>
      <c r="Y111" s="207" t="str">
        <f>IF(Y80="X","X",(IF(AND(NOT(IFERROR(AVERAGE(A111),-9)=-9),IFERROR(VALUE(RIGHT(B111,1)),-9)=-9),"",IF(AND(B111="",IFERROR(VALUE(RIGHT(A111,1)),-99)=-99),"","X"))))</f>
        <v/>
      </c>
    </row>
    <row r="112" spans="1:25" ht="6" customHeight="1">
      <c r="A112" s="202"/>
      <c r="B112" s="203"/>
      <c r="C112" s="203"/>
      <c r="D112" s="206"/>
      <c r="E112" s="197"/>
      <c r="F112" s="206"/>
      <c r="G112" s="197"/>
      <c r="H112" s="206"/>
      <c r="I112" s="197"/>
      <c r="J112" s="206"/>
      <c r="K112" s="197"/>
      <c r="L112" s="206"/>
      <c r="M112" s="197"/>
      <c r="N112" s="197"/>
      <c r="O112" s="197"/>
      <c r="P112" s="197"/>
      <c r="Q112" s="197"/>
      <c r="R112" s="197"/>
      <c r="S112" s="197"/>
      <c r="T112" s="197"/>
      <c r="U112" s="197"/>
      <c r="V112" s="197"/>
      <c r="W112" s="197"/>
      <c r="X112" s="195"/>
      <c r="Y112" s="207" t="str">
        <f>IF(AND(NOT(IFERROR(AVERAGE(A112),-9)=-9),IFERROR(VALUE(RIGHT(B112,1)),-9)=-9),"",IF(AND(B112="",IFERROR(VALUE(RIGHT(A112,1)),-99)=-99),"","X"))</f>
        <v/>
      </c>
    </row>
    <row r="113" spans="1:25" ht="18.600000000000001" customHeight="1">
      <c r="A113" s="350" t="str">
        <f>ACTIVITIES!H5</f>
        <v>OPERATION AND MAINTENANCE</v>
      </c>
      <c r="B113" s="351"/>
      <c r="C113" s="183"/>
      <c r="D113" s="184"/>
      <c r="E113" s="184"/>
      <c r="F113" s="184"/>
      <c r="G113" s="184"/>
      <c r="H113" s="184"/>
      <c r="I113" s="184"/>
      <c r="J113" s="184"/>
      <c r="K113" s="184"/>
      <c r="L113" s="184"/>
      <c r="M113" s="184"/>
      <c r="N113" s="185"/>
      <c r="O113" s="185"/>
      <c r="P113" s="185"/>
      <c r="Q113" s="185"/>
      <c r="R113" s="185"/>
      <c r="S113" s="185"/>
      <c r="T113" s="185"/>
      <c r="U113" s="185"/>
      <c r="V113" s="185"/>
      <c r="W113" s="185"/>
      <c r="X113" s="186"/>
      <c r="Y113" s="207" t="str">
        <f>IF(AND(NOT(IFERROR(AVERAGE(A113),-9)=-9),IFERROR(VALUE(RIGHT(B113,1)),-9)=-9),"",IF(AND(B113="",IFERROR(VALUE(RIGHT(A113,1)),-99)=-99),"","X"))</f>
        <v/>
      </c>
    </row>
    <row r="114" spans="1:25" ht="13.2">
      <c r="A114" s="187">
        <f>A108+1</f>
        <v>31</v>
      </c>
      <c r="B114" s="335" t="str">
        <f>VLOOKUP(A114,'COASTAL UPLANDS'!$A$15:$B$124,2,FALSE)</f>
        <v>Maintenance 3-5 days/year/WTG</v>
      </c>
      <c r="C114" s="188" t="s">
        <v>105</v>
      </c>
      <c r="D114" s="189">
        <f>VLOOKUP(D$12&amp;VLOOKUP($A114,ACTIVITIES!$B$2:$C$110,2,FALSE),Intensity!$E$3:$L$1002,8,FALSE)</f>
        <v>0</v>
      </c>
      <c r="E114" s="332" t="str">
        <f>IF(MIN(D114:D116)=MAX(D114:D116), VLOOKUP(MIN(D114:D116),RANKINGS!$A$2:$B$6,2,FALSE),VLOOKUP(MIN(D114:D116),RANKINGS!$A$2:$B$6,2,FALSE)&amp;"-"&amp;VLOOKUP(MAX(D114:D116),RANKINGS!$A$2:$B$6,2,FALSE))</f>
        <v>Negligible</v>
      </c>
      <c r="F114" s="189">
        <f>VLOOKUP(F$12&amp;VLOOKUP($A114,ACTIVITIES!$B$2:$C$110,2,FALSE),Intensity!$E$3:$L$1002,8,FALSE)</f>
        <v>0</v>
      </c>
      <c r="G114" s="332" t="str">
        <f>IF(MIN(F114:F116)=MAX(F114:F116), VLOOKUP(MIN(F114:F116),RANKINGS!$A$2:$B$6,2,FALSE),VLOOKUP(MIN(F114:F116),RANKINGS!$A$2:$B$6,2,FALSE)&amp;"-"&amp;VLOOKUP(MAX(F114:F116),RANKINGS!$A$2:$B$6,2,FALSE))</f>
        <v>Negligible</v>
      </c>
      <c r="H114" s="189">
        <f>VLOOKUP(H$12&amp;VLOOKUP($A114,ACTIVITIES!$B$2:$C$110,2,FALSE),Intensity!$E$3:$L$1002,8,FALSE)</f>
        <v>1</v>
      </c>
      <c r="I114" s="332" t="str">
        <f>IF(MIN(H114:H116)=MAX(H114:H116), VLOOKUP(MIN(H114:H116),RANKINGS!$A$2:$B$6,2,FALSE),VLOOKUP(MIN(H114:H116),RANKINGS!$A$2:$B$6,2,FALSE)&amp;"-"&amp;VLOOKUP(MAX(H114:H116),RANKINGS!$A$2:$B$6,2,FALSE))</f>
        <v>Minor-Moderate</v>
      </c>
      <c r="J114" s="189">
        <f>VLOOKUP(J$12&amp;VLOOKUP($A114,ACTIVITIES!$B$2:$C$110,2,FALSE),Intensity!$E$3:$L$1002,8,FALSE)</f>
        <v>1</v>
      </c>
      <c r="K114" s="332" t="str">
        <f>IF(MIN(J114:J116)=MAX(J114:J116), VLOOKUP(MIN(J114:J116),RANKINGS!$A$2:$B$6,2,FALSE),VLOOKUP(MIN(J114:J116),RANKINGS!$A$2:$B$6,2,FALSE)&amp;"-"&amp;VLOOKUP(MAX(J114:J116),RANKINGS!$A$2:$B$6,2,FALSE))</f>
        <v>Minor-Moderate</v>
      </c>
      <c r="L114" s="189">
        <f>VLOOKUP(L$12&amp;VLOOKUP($A114,ACTIVITIES!$B$2:$C$110,2,FALSE),Intensity!$E$3:$L$1002,8,FALSE)</f>
        <v>1</v>
      </c>
      <c r="M114" s="332" t="str">
        <f>IF(MIN(L114:L116)=MAX(L114:L116), VLOOKUP(MIN(L114:L116),RANKINGS!$A$2:$B$6,2,FALSE),VLOOKUP(MIN(L114:L116),RANKINGS!$A$2:$B$6,2,FALSE)&amp;"-"&amp;VLOOKUP(MAX(L114:L116),RANKINGS!$A$2:$B$6,2,FALSE))</f>
        <v>Minor</v>
      </c>
      <c r="N114" s="189" t="str">
        <f>VLOOKUP(N$12&amp;VLOOKUP($A114,ACTIVITIES!$B$2:$C$110,2,FALSE),Intensity!$E$3:$L$1002,8,FALSE)</f>
        <v/>
      </c>
      <c r="O114" s="332" t="str">
        <f>IF(MIN(N114:N116)=MAX(N114:N116), VLOOKUP(MIN(N114:N116),RANKINGS!$A$2:$B$6,2,FALSE),VLOOKUP(MIN(N114:N116),RANKINGS!$A$2:$B$6,2,FALSE)&amp;"-"&amp;VLOOKUP(MAX(N114:N116),RANKINGS!$A$2:$B$6,2,FALSE))</f>
        <v>Negligible</v>
      </c>
      <c r="P114" s="189" t="str">
        <f>VLOOKUP(P$12&amp;VLOOKUP($A114,ACTIVITIES!$B$2:$C$110,2,FALSE),Intensity!$E$3:$L$1002,8,FALSE)</f>
        <v/>
      </c>
      <c r="Q114" s="332" t="str">
        <f>IF(MIN(P114:P116)=MAX(P114:P116), VLOOKUP(MIN(P114:P116),RANKINGS!$A$2:$B$6,2,FALSE),VLOOKUP(MIN(P114:P116),RANKINGS!$A$2:$B$6,2,FALSE)&amp;"-"&amp;VLOOKUP(MAX(P114:P116),RANKINGS!$A$2:$B$6,2,FALSE))</f>
        <v>Negligible</v>
      </c>
      <c r="R114" s="189" t="str">
        <f>VLOOKUP(R$12&amp;VLOOKUP($A114,ACTIVITIES!$B$2:$C$110,2,FALSE),Intensity!$E$3:$L$1002,8,FALSE)</f>
        <v/>
      </c>
      <c r="S114" s="332" t="str">
        <f>IF(MIN(R114:R116)=MAX(R114:R116), VLOOKUP(MIN(R114:R116),RANKINGS!$A$2:$B$6,2,FALSE),VLOOKUP(MIN(R114:R116),RANKINGS!$A$2:$B$6,2,FALSE)&amp;"-"&amp;VLOOKUP(MAX(R114:R116),RANKINGS!$A$2:$B$6,2,FALSE))</f>
        <v>Negligible</v>
      </c>
      <c r="T114" s="189" t="str">
        <f>VLOOKUP(T$12&amp;VLOOKUP($A114,ACTIVITIES!$B$2:$C$110,2,FALSE),Intensity!$E$3:$L$1002,8,FALSE)</f>
        <v/>
      </c>
      <c r="U114" s="332" t="str">
        <f>IF(MIN(T114:T116)=MAX(T114:T116), VLOOKUP(MIN(T114:T116),RANKINGS!$A$2:$B$6,2,FALSE),VLOOKUP(MIN(T114:T116),RANKINGS!$A$2:$B$6,2,FALSE)&amp;"-"&amp;VLOOKUP(MAX(T114:T116),RANKINGS!$A$2:$B$6,2,FALSE))</f>
        <v>Negligible</v>
      </c>
      <c r="V114" s="189" t="str">
        <f>VLOOKUP(V$12&amp;VLOOKUP($A114,ACTIVITIES!$B$2:$C$110,2,FALSE),Intensity!$E$3:$L$1002,8,FALSE)</f>
        <v/>
      </c>
      <c r="W114" s="343" t="str">
        <f>IF(MIN(V114:V116)=MAX(V114:V116), VLOOKUP(MIN(V114:V116),RANKINGS!$A$2:$B$6,2,FALSE),VLOOKUP(MIN(V114:V116),RANKINGS!$A$2:$B$6,2,FALSE)&amp;"-"&amp;VLOOKUP(MAX(V114:V116),RANKINGS!$A$2:$B$6,2,FALSE))</f>
        <v>Negligible</v>
      </c>
      <c r="X114" s="190"/>
      <c r="Y114" s="191" t="str">
        <f>IF(AND(NOT(IFERROR(AVERAGE(A114),-9)=-9),IFERROR(VALUE(RIGHT(B114,1)),-9)=-9),"",IF(AND(B114="",IFERROR(VALUE(RIGHT(A114,1)),-99)=-99),"","X"))</f>
        <v/>
      </c>
    </row>
    <row r="115" spans="1:25" ht="13.2">
      <c r="A115" s="192">
        <f>A109+1</f>
        <v>31</v>
      </c>
      <c r="B115" s="336"/>
      <c r="C115" s="193" t="s">
        <v>106</v>
      </c>
      <c r="D115" s="194">
        <f>VLOOKUP(D$12&amp;VLOOKUP($A115,ACTIVITIES!$B$2:$C$110,2,FALSE),Context!$E$3:$L$1002,8,FALSE)</f>
        <v>0</v>
      </c>
      <c r="E115" s="333"/>
      <c r="F115" s="194">
        <f>VLOOKUP(F$12&amp;VLOOKUP($A115,ACTIVITIES!$B$2:$C$110,2,FALSE),Context!$E$3:$L$1002,8,FALSE)</f>
        <v>0</v>
      </c>
      <c r="G115" s="333"/>
      <c r="H115" s="194">
        <f>VLOOKUP(H$12&amp;VLOOKUP($A115,ACTIVITIES!$B$2:$C$110,2,FALSE),Context!$E$3:$L$1002,8,FALSE)</f>
        <v>1</v>
      </c>
      <c r="I115" s="333"/>
      <c r="J115" s="194">
        <f>VLOOKUP(J$12&amp;VLOOKUP($A115,ACTIVITIES!$B$2:$C$110,2,FALSE),Context!$E$3:$L$1002,8,FALSE)</f>
        <v>1</v>
      </c>
      <c r="K115" s="333"/>
      <c r="L115" s="194">
        <f>VLOOKUP(L$12&amp;VLOOKUP($A115,ACTIVITIES!$B$2:$C$110,2,FALSE),Context!$E$3:$L$1002,8,FALSE)</f>
        <v>1</v>
      </c>
      <c r="M115" s="333"/>
      <c r="N115" s="194" t="str">
        <f>VLOOKUP(N$12&amp;VLOOKUP($A115,ACTIVITIES!$B$2:$C$110,2,FALSE),Context!$E$3:$L$1002,8,FALSE)</f>
        <v/>
      </c>
      <c r="O115" s="333"/>
      <c r="P115" s="194" t="str">
        <f>VLOOKUP(P$12&amp;VLOOKUP($A115,ACTIVITIES!$B$2:$C$110,2,FALSE),Context!$E$3:$L$1002,8,FALSE)</f>
        <v/>
      </c>
      <c r="Q115" s="333"/>
      <c r="R115" s="194" t="str">
        <f>VLOOKUP(R$12&amp;VLOOKUP($A115,ACTIVITIES!$B$2:$C$110,2,FALSE),Context!$E$3:$L$1002,8,FALSE)</f>
        <v/>
      </c>
      <c r="S115" s="333"/>
      <c r="T115" s="194" t="str">
        <f>VLOOKUP(T$12&amp;VLOOKUP($A115,ACTIVITIES!$B$2:$C$110,2,FALSE),Context!$E$3:$L$1002,8,FALSE)</f>
        <v/>
      </c>
      <c r="U115" s="333"/>
      <c r="V115" s="194" t="str">
        <f>VLOOKUP(V$12&amp;VLOOKUP($A115,ACTIVITIES!$B$2:$C$110,2,FALSE),Context!$E$3:$L$1002,8,FALSE)</f>
        <v/>
      </c>
      <c r="W115" s="344"/>
      <c r="X115" s="195"/>
      <c r="Y115" s="191" t="str">
        <f>IF(AND(NOT(IFERROR(AVERAGE(A114),-9)=-9),IFERROR(VALUE(RIGHT(B114,1)),-9)=-9),"",IF(AND(B114="",IFERROR(VALUE(RIGHT(A114,1)),-99)=-99),"","X"))</f>
        <v/>
      </c>
    </row>
    <row r="116" spans="1:25" ht="13.2">
      <c r="A116" s="196">
        <f>A110+1</f>
        <v>31</v>
      </c>
      <c r="B116" s="337"/>
      <c r="C116" s="193" t="s">
        <v>107</v>
      </c>
      <c r="D116" s="194">
        <f>VLOOKUP(D$12&amp;VLOOKUP($A116,ACTIVITIES!$B$2:$C$110,2,FALSE),Duration!$E$3:$L$1002,8,FALSE)</f>
        <v>0</v>
      </c>
      <c r="E116" s="334"/>
      <c r="F116" s="194">
        <f>VLOOKUP(F$12&amp;VLOOKUP($A116,ACTIVITIES!$B$2:$C$110,2,FALSE),Duration!$E$3:$L$1002,8,FALSE)</f>
        <v>0</v>
      </c>
      <c r="G116" s="334"/>
      <c r="H116" s="194">
        <f>VLOOKUP(H$12&amp;VLOOKUP($A116,ACTIVITIES!$B$2:$C$110,2,FALSE),Duration!$E$3:$L$1002,8,FALSE)</f>
        <v>2</v>
      </c>
      <c r="I116" s="334"/>
      <c r="J116" s="194">
        <f>VLOOKUP(J$12&amp;VLOOKUP($A116,ACTIVITIES!$B$2:$C$110,2,FALSE),Duration!$E$3:$L$1002,8,FALSE)</f>
        <v>2</v>
      </c>
      <c r="K116" s="334"/>
      <c r="L116" s="194">
        <f>VLOOKUP(L$12&amp;VLOOKUP($A116,ACTIVITIES!$B$2:$C$110,2,FALSE),Duration!$E$3:$L$1002,8,FALSE)</f>
        <v>1</v>
      </c>
      <c r="M116" s="334"/>
      <c r="N116" s="194" t="str">
        <f>VLOOKUP(N$12&amp;VLOOKUP($A116,ACTIVITIES!$B$2:$C$110,2,FALSE),Duration!$E$3:$L$1002,8,FALSE)</f>
        <v/>
      </c>
      <c r="O116" s="334"/>
      <c r="P116" s="194" t="str">
        <f>VLOOKUP(P$12&amp;VLOOKUP($A116,ACTIVITIES!$B$2:$C$110,2,FALSE),Duration!$E$3:$L$1002,8,FALSE)</f>
        <v/>
      </c>
      <c r="Q116" s="334"/>
      <c r="R116" s="194" t="str">
        <f>VLOOKUP(R$12&amp;VLOOKUP($A116,ACTIVITIES!$B$2:$C$110,2,FALSE),Duration!$E$3:$L$1002,8,FALSE)</f>
        <v/>
      </c>
      <c r="S116" s="334"/>
      <c r="T116" s="194" t="str">
        <f>VLOOKUP(T$12&amp;VLOOKUP($A116,ACTIVITIES!$B$2:$C$110,2,FALSE),Duration!$E$3:$L$1002,8,FALSE)</f>
        <v/>
      </c>
      <c r="U116" s="334"/>
      <c r="V116" s="194" t="str">
        <f>VLOOKUP(V$12&amp;VLOOKUP($A116,ACTIVITIES!$B$2:$C$110,2,FALSE),Duration!$E$3:$L$1002,8,FALSE)</f>
        <v/>
      </c>
      <c r="W116" s="345"/>
      <c r="X116" s="195"/>
      <c r="Y116" s="191" t="str">
        <f>IF(AND(NOT(IFERROR(AVERAGE(A114),-9)=-9),IFERROR(VALUE(RIGHT(B114,1)),-9)=-9),"",IF(AND(B114="",IFERROR(VALUE(RIGHT(A114,1)),-99)=-99),"","X"))</f>
        <v/>
      </c>
    </row>
    <row r="117" spans="1:25" ht="13.2">
      <c r="A117" s="187">
        <f t="shared" ref="A117:A143" si="3">A114+1</f>
        <v>32</v>
      </c>
      <c r="B117" s="335" t="str">
        <f>VLOOKUP(A117,'COASTAL UPLANDS'!$A$15:$B$124,2,FALSE)</f>
        <v>ROV inspections at 5 year intervals</v>
      </c>
      <c r="C117" s="188" t="s">
        <v>105</v>
      </c>
      <c r="D117" s="189">
        <f>VLOOKUP(D$12&amp;VLOOKUP($A117,ACTIVITIES!$B$2:$C$110,2,FALSE),Intensity!$E$3:$L$1002,8,FALSE)</f>
        <v>0</v>
      </c>
      <c r="E117" s="332" t="str">
        <f>IF(MIN(D117:D119)=MAX(D117:D119), VLOOKUP(MIN(D117:D119),RANKINGS!$A$2:$B$6,2,FALSE),VLOOKUP(MIN(D117:D119),RANKINGS!$A$2:$B$6,2,FALSE)&amp;"-"&amp;VLOOKUP(MAX(D117:D119),RANKINGS!$A$2:$B$6,2,FALSE))</f>
        <v>Negligible</v>
      </c>
      <c r="F117" s="189">
        <f>VLOOKUP(F$12&amp;VLOOKUP($A117,ACTIVITIES!$B$2:$C$110,2,FALSE),Intensity!$E$3:$L$1002,8,FALSE)</f>
        <v>0</v>
      </c>
      <c r="G117" s="332" t="str">
        <f>IF(MIN(F117:F119)=MAX(F117:F119), VLOOKUP(MIN(F117:F119),RANKINGS!$A$2:$B$6,2,FALSE),VLOOKUP(MIN(F117:F119),RANKINGS!$A$2:$B$6,2,FALSE)&amp;"-"&amp;VLOOKUP(MAX(F117:F119),RANKINGS!$A$2:$B$6,2,FALSE))</f>
        <v>Negligible</v>
      </c>
      <c r="H117" s="189">
        <f>VLOOKUP(H$12&amp;VLOOKUP($A117,ACTIVITIES!$B$2:$C$110,2,FALSE),Intensity!$E$3:$L$1002,8,FALSE)</f>
        <v>1</v>
      </c>
      <c r="I117" s="332" t="str">
        <f>IF(MIN(H117:H119)=MAX(H117:H119), VLOOKUP(MIN(H117:H119),RANKINGS!$A$2:$B$6,2,FALSE),VLOOKUP(MIN(H117:H119),RANKINGS!$A$2:$B$6,2,FALSE)&amp;"-"&amp;VLOOKUP(MAX(H117:H119),RANKINGS!$A$2:$B$6,2,FALSE))</f>
        <v>Minor-Moderate</v>
      </c>
      <c r="J117" s="189">
        <f>VLOOKUP(J$12&amp;VLOOKUP($A117,ACTIVITIES!$B$2:$C$110,2,FALSE),Intensity!$E$3:$L$1002,8,FALSE)</f>
        <v>1</v>
      </c>
      <c r="K117" s="332" t="str">
        <f>IF(MIN(J117:J119)=MAX(J117:J119), VLOOKUP(MIN(J117:J119),RANKINGS!$A$2:$B$6,2,FALSE),VLOOKUP(MIN(J117:J119),RANKINGS!$A$2:$B$6,2,FALSE)&amp;"-"&amp;VLOOKUP(MAX(J117:J119),RANKINGS!$A$2:$B$6,2,FALSE))</f>
        <v>Minor-Moderate</v>
      </c>
      <c r="L117" s="189">
        <f>VLOOKUP(L$12&amp;VLOOKUP($A117,ACTIVITIES!$B$2:$C$110,2,FALSE),Intensity!$E$3:$L$1002,8,FALSE)</f>
        <v>1</v>
      </c>
      <c r="M117" s="332" t="str">
        <f>IF(MIN(L117:L119)=MAX(L117:L119), VLOOKUP(MIN(L117:L119),RANKINGS!$A$2:$B$6,2,FALSE),VLOOKUP(MIN(L117:L119),RANKINGS!$A$2:$B$6,2,FALSE)&amp;"-"&amp;VLOOKUP(MAX(L117:L119),RANKINGS!$A$2:$B$6,2,FALSE))</f>
        <v>Minor</v>
      </c>
      <c r="N117" s="189" t="str">
        <f>VLOOKUP(N$12&amp;VLOOKUP($A117,ACTIVITIES!$B$2:$C$110,2,FALSE),Intensity!$E$3:$L$1002,8,FALSE)</f>
        <v/>
      </c>
      <c r="O117" s="332" t="str">
        <f>IF(MIN(N117:N119)=MAX(N117:N119), VLOOKUP(MIN(N117:N119),RANKINGS!$A$2:$B$6,2,FALSE),VLOOKUP(MIN(N117:N119),RANKINGS!$A$2:$B$6,2,FALSE)&amp;"-"&amp;VLOOKUP(MAX(N117:N119),RANKINGS!$A$2:$B$6,2,FALSE))</f>
        <v>Negligible</v>
      </c>
      <c r="P117" s="189" t="str">
        <f>VLOOKUP(P$12&amp;VLOOKUP($A117,ACTIVITIES!$B$2:$C$110,2,FALSE),Intensity!$E$3:$L$1002,8,FALSE)</f>
        <v/>
      </c>
      <c r="Q117" s="332" t="str">
        <f>IF(MIN(P117:P119)=MAX(P117:P119), VLOOKUP(MIN(P117:P119),RANKINGS!$A$2:$B$6,2,FALSE),VLOOKUP(MIN(P117:P119),RANKINGS!$A$2:$B$6,2,FALSE)&amp;"-"&amp;VLOOKUP(MAX(P117:P119),RANKINGS!$A$2:$B$6,2,FALSE))</f>
        <v>Negligible</v>
      </c>
      <c r="R117" s="189" t="str">
        <f>VLOOKUP(R$12&amp;VLOOKUP($A117,ACTIVITIES!$B$2:$C$110,2,FALSE),Intensity!$E$3:$L$1002,8,FALSE)</f>
        <v/>
      </c>
      <c r="S117" s="332" t="str">
        <f>IF(MIN(R117:R119)=MAX(R117:R119), VLOOKUP(MIN(R117:R119),RANKINGS!$A$2:$B$6,2,FALSE),VLOOKUP(MIN(R117:R119),RANKINGS!$A$2:$B$6,2,FALSE)&amp;"-"&amp;VLOOKUP(MAX(R117:R119),RANKINGS!$A$2:$B$6,2,FALSE))</f>
        <v>Negligible</v>
      </c>
      <c r="T117" s="189" t="str">
        <f>VLOOKUP(T$12&amp;VLOOKUP($A117,ACTIVITIES!$B$2:$C$110,2,FALSE),Intensity!$E$3:$L$1002,8,FALSE)</f>
        <v/>
      </c>
      <c r="U117" s="332" t="str">
        <f>IF(MIN(T117:T119)=MAX(T117:T119), VLOOKUP(MIN(T117:T119),RANKINGS!$A$2:$B$6,2,FALSE),VLOOKUP(MIN(T117:T119),RANKINGS!$A$2:$B$6,2,FALSE)&amp;"-"&amp;VLOOKUP(MAX(T117:T119),RANKINGS!$A$2:$B$6,2,FALSE))</f>
        <v>Negligible</v>
      </c>
      <c r="V117" s="189" t="str">
        <f>VLOOKUP(V$12&amp;VLOOKUP($A117,ACTIVITIES!$B$2:$C$110,2,FALSE),Intensity!$E$3:$L$1002,8,FALSE)</f>
        <v/>
      </c>
      <c r="W117" s="343" t="str">
        <f>IF(MIN(V117:V119)=MAX(V117:V119), VLOOKUP(MIN(V117:V119),RANKINGS!$A$2:$B$6,2,FALSE),VLOOKUP(MIN(V117:V119),RANKINGS!$A$2:$B$6,2,FALSE)&amp;"-"&amp;VLOOKUP(MAX(V117:V119),RANKINGS!$A$2:$B$6,2,FALSE))</f>
        <v>Negligible</v>
      </c>
      <c r="X117" s="190"/>
      <c r="Y117" s="191" t="str">
        <f>IF(AND(NOT(IFERROR(AVERAGE(A117),-9)=-9),IFERROR(VALUE(RIGHT(B117,1)),-9)=-9),"",IF(AND(B117="",IFERROR(VALUE(RIGHT(A117,1)),-99)=-99),"","X"))</f>
        <v/>
      </c>
    </row>
    <row r="118" spans="1:25" ht="13.2">
      <c r="A118" s="192">
        <f t="shared" si="3"/>
        <v>32</v>
      </c>
      <c r="B118" s="336"/>
      <c r="C118" s="193" t="s">
        <v>106</v>
      </c>
      <c r="D118" s="194">
        <f>VLOOKUP(D$12&amp;VLOOKUP($A118,ACTIVITIES!$B$2:$C$110,2,FALSE),Context!$E$3:$L$1002,8,FALSE)</f>
        <v>0</v>
      </c>
      <c r="E118" s="333"/>
      <c r="F118" s="194">
        <f>VLOOKUP(F$12&amp;VLOOKUP($A118,ACTIVITIES!$B$2:$C$110,2,FALSE),Context!$E$3:$L$1002,8,FALSE)</f>
        <v>0</v>
      </c>
      <c r="G118" s="333"/>
      <c r="H118" s="194">
        <f>VLOOKUP(H$12&amp;VLOOKUP($A118,ACTIVITIES!$B$2:$C$110,2,FALSE),Context!$E$3:$L$1002,8,FALSE)</f>
        <v>1</v>
      </c>
      <c r="I118" s="333"/>
      <c r="J118" s="194">
        <f>VLOOKUP(J$12&amp;VLOOKUP($A118,ACTIVITIES!$B$2:$C$110,2,FALSE),Context!$E$3:$L$1002,8,FALSE)</f>
        <v>1</v>
      </c>
      <c r="K118" s="333"/>
      <c r="L118" s="194">
        <f>VLOOKUP(L$12&amp;VLOOKUP($A118,ACTIVITIES!$B$2:$C$110,2,FALSE),Context!$E$3:$L$1002,8,FALSE)</f>
        <v>1</v>
      </c>
      <c r="M118" s="333"/>
      <c r="N118" s="194" t="str">
        <f>VLOOKUP(N$12&amp;VLOOKUP($A118,ACTIVITIES!$B$2:$C$110,2,FALSE),Context!$E$3:$L$1002,8,FALSE)</f>
        <v/>
      </c>
      <c r="O118" s="333"/>
      <c r="P118" s="194" t="str">
        <f>VLOOKUP(P$12&amp;VLOOKUP($A118,ACTIVITIES!$B$2:$C$110,2,FALSE),Context!$E$3:$L$1002,8,FALSE)</f>
        <v/>
      </c>
      <c r="Q118" s="333"/>
      <c r="R118" s="194" t="str">
        <f>VLOOKUP(R$12&amp;VLOOKUP($A118,ACTIVITIES!$B$2:$C$110,2,FALSE),Context!$E$3:$L$1002,8,FALSE)</f>
        <v/>
      </c>
      <c r="S118" s="333"/>
      <c r="T118" s="194" t="str">
        <f>VLOOKUP(T$12&amp;VLOOKUP($A118,ACTIVITIES!$B$2:$C$110,2,FALSE),Context!$E$3:$L$1002,8,FALSE)</f>
        <v/>
      </c>
      <c r="U118" s="333"/>
      <c r="V118" s="194" t="str">
        <f>VLOOKUP(V$12&amp;VLOOKUP($A118,ACTIVITIES!$B$2:$C$110,2,FALSE),Context!$E$3:$L$1002,8,FALSE)</f>
        <v/>
      </c>
      <c r="W118" s="344"/>
      <c r="X118" s="195"/>
      <c r="Y118" s="191" t="str">
        <f>IF(AND(NOT(IFERROR(AVERAGE(A117),-9)=-9),IFERROR(VALUE(RIGHT(B117,1)),-9)=-9),"",IF(AND(B117="",IFERROR(VALUE(RIGHT(A117,1)),-99)=-99),"","X"))</f>
        <v/>
      </c>
    </row>
    <row r="119" spans="1:25" ht="13.2">
      <c r="A119" s="196">
        <f t="shared" si="3"/>
        <v>32</v>
      </c>
      <c r="B119" s="337"/>
      <c r="C119" s="193" t="s">
        <v>107</v>
      </c>
      <c r="D119" s="194">
        <f>VLOOKUP(D$12&amp;VLOOKUP($A119,ACTIVITIES!$B$2:$C$110,2,FALSE),Duration!$E$3:$L$1002,8,FALSE)</f>
        <v>0</v>
      </c>
      <c r="E119" s="334"/>
      <c r="F119" s="194">
        <f>VLOOKUP(F$12&amp;VLOOKUP($A119,ACTIVITIES!$B$2:$C$110,2,FALSE),Duration!$E$3:$L$1002,8,FALSE)</f>
        <v>0</v>
      </c>
      <c r="G119" s="334"/>
      <c r="H119" s="194">
        <f>VLOOKUP(H$12&amp;VLOOKUP($A119,ACTIVITIES!$B$2:$C$110,2,FALSE),Duration!$E$3:$L$1002,8,FALSE)</f>
        <v>2</v>
      </c>
      <c r="I119" s="334"/>
      <c r="J119" s="194">
        <f>VLOOKUP(J$12&amp;VLOOKUP($A119,ACTIVITIES!$B$2:$C$110,2,FALSE),Duration!$E$3:$L$1002,8,FALSE)</f>
        <v>2</v>
      </c>
      <c r="K119" s="334"/>
      <c r="L119" s="194">
        <f>VLOOKUP(L$12&amp;VLOOKUP($A119,ACTIVITIES!$B$2:$C$110,2,FALSE),Duration!$E$3:$L$1002,8,FALSE)</f>
        <v>1</v>
      </c>
      <c r="M119" s="334"/>
      <c r="N119" s="194" t="str">
        <f>VLOOKUP(N$12&amp;VLOOKUP($A119,ACTIVITIES!$B$2:$C$110,2,FALSE),Duration!$E$3:$L$1002,8,FALSE)</f>
        <v/>
      </c>
      <c r="O119" s="334"/>
      <c r="P119" s="194" t="str">
        <f>VLOOKUP(P$12&amp;VLOOKUP($A119,ACTIVITIES!$B$2:$C$110,2,FALSE),Duration!$E$3:$L$1002,8,FALSE)</f>
        <v/>
      </c>
      <c r="Q119" s="334"/>
      <c r="R119" s="194" t="str">
        <f>VLOOKUP(R$12&amp;VLOOKUP($A119,ACTIVITIES!$B$2:$C$110,2,FALSE),Duration!$E$3:$L$1002,8,FALSE)</f>
        <v/>
      </c>
      <c r="S119" s="334"/>
      <c r="T119" s="194" t="str">
        <f>VLOOKUP(T$12&amp;VLOOKUP($A119,ACTIVITIES!$B$2:$C$110,2,FALSE),Duration!$E$3:$L$1002,8,FALSE)</f>
        <v/>
      </c>
      <c r="U119" s="334"/>
      <c r="V119" s="194" t="str">
        <f>VLOOKUP(V$12&amp;VLOOKUP($A119,ACTIVITIES!$B$2:$C$110,2,FALSE),Duration!$E$3:$L$1002,8,FALSE)</f>
        <v/>
      </c>
      <c r="W119" s="345"/>
      <c r="X119" s="195"/>
      <c r="Y119" s="191" t="str">
        <f>IF(AND(NOT(IFERROR(AVERAGE(A117),-9)=-9),IFERROR(VALUE(RIGHT(B117,1)),-9)=-9),"",IF(AND(B117="",IFERROR(VALUE(RIGHT(A117,1)),-99)=-99),"","X"))</f>
        <v/>
      </c>
    </row>
    <row r="120" spans="1:25" ht="13.2">
      <c r="A120" s="187">
        <f t="shared" si="3"/>
        <v>33</v>
      </c>
      <c r="B120" s="335" t="str">
        <f>VLOOKUP(A120,'COASTAL UPLANDS'!$A$15:$B$124,2,FALSE)</f>
        <v>Subbottom profiles at 5 year intervals</v>
      </c>
      <c r="C120" s="188" t="s">
        <v>105</v>
      </c>
      <c r="D120" s="189">
        <f>VLOOKUP(D$12&amp;VLOOKUP($A120,ACTIVITIES!$B$2:$C$110,2,FALSE),Intensity!$E$3:$L$1002,8,FALSE)</f>
        <v>0</v>
      </c>
      <c r="E120" s="332" t="str">
        <f>IF(MIN(D120:D122)=MAX(D120:D122), VLOOKUP(MIN(D120:D122),RANKINGS!$A$2:$B$6,2,FALSE),VLOOKUP(MIN(D120:D122),RANKINGS!$A$2:$B$6,2,FALSE)&amp;"-"&amp;VLOOKUP(MAX(D120:D122),RANKINGS!$A$2:$B$6,2,FALSE))</f>
        <v>Negligible</v>
      </c>
      <c r="F120" s="189">
        <f>VLOOKUP(F$12&amp;VLOOKUP($A120,ACTIVITIES!$B$2:$C$110,2,FALSE),Intensity!$E$3:$L$1002,8,FALSE)</f>
        <v>0</v>
      </c>
      <c r="G120" s="332" t="str">
        <f>IF(MIN(F120:F122)=MAX(F120:F122), VLOOKUP(MIN(F120:F122),RANKINGS!$A$2:$B$6,2,FALSE),VLOOKUP(MIN(F120:F122),RANKINGS!$A$2:$B$6,2,FALSE)&amp;"-"&amp;VLOOKUP(MAX(F120:F122),RANKINGS!$A$2:$B$6,2,FALSE))</f>
        <v>Negligible</v>
      </c>
      <c r="H120" s="189">
        <f>VLOOKUP(H$12&amp;VLOOKUP($A120,ACTIVITIES!$B$2:$C$110,2,FALSE),Intensity!$E$3:$L$1002,8,FALSE)</f>
        <v>1</v>
      </c>
      <c r="I120" s="332" t="str">
        <f>IF(MIN(H120:H122)=MAX(H120:H122), VLOOKUP(MIN(H120:H122),RANKINGS!$A$2:$B$6,2,FALSE),VLOOKUP(MIN(H120:H122),RANKINGS!$A$2:$B$6,2,FALSE)&amp;"-"&amp;VLOOKUP(MAX(H120:H122),RANKINGS!$A$2:$B$6,2,FALSE))</f>
        <v>Minor-Moderate</v>
      </c>
      <c r="J120" s="189">
        <f>VLOOKUP(J$12&amp;VLOOKUP($A120,ACTIVITIES!$B$2:$C$110,2,FALSE),Intensity!$E$3:$L$1002,8,FALSE)</f>
        <v>1</v>
      </c>
      <c r="K120" s="332" t="str">
        <f>IF(MIN(J120:J122)=MAX(J120:J122), VLOOKUP(MIN(J120:J122),RANKINGS!$A$2:$B$6,2,FALSE),VLOOKUP(MIN(J120:J122),RANKINGS!$A$2:$B$6,2,FALSE)&amp;"-"&amp;VLOOKUP(MAX(J120:J122),RANKINGS!$A$2:$B$6,2,FALSE))</f>
        <v>Minor-Moderate</v>
      </c>
      <c r="L120" s="189">
        <f>VLOOKUP(L$12&amp;VLOOKUP($A120,ACTIVITIES!$B$2:$C$110,2,FALSE),Intensity!$E$3:$L$1002,8,FALSE)</f>
        <v>1</v>
      </c>
      <c r="M120" s="332" t="str">
        <f>IF(MIN(L120:L122)=MAX(L120:L122), VLOOKUP(MIN(L120:L122),RANKINGS!$A$2:$B$6,2,FALSE),VLOOKUP(MIN(L120:L122),RANKINGS!$A$2:$B$6,2,FALSE)&amp;"-"&amp;VLOOKUP(MAX(L120:L122),RANKINGS!$A$2:$B$6,2,FALSE))</f>
        <v>Minor</v>
      </c>
      <c r="N120" s="189" t="str">
        <f>VLOOKUP(N$12&amp;VLOOKUP($A120,ACTIVITIES!$B$2:$C$110,2,FALSE),Intensity!$E$3:$L$1002,8,FALSE)</f>
        <v/>
      </c>
      <c r="O120" s="332" t="str">
        <f>IF(MIN(N120:N122)=MAX(N120:N122), VLOOKUP(MIN(N120:N122),RANKINGS!$A$2:$B$6,2,FALSE),VLOOKUP(MIN(N120:N122),RANKINGS!$A$2:$B$6,2,FALSE)&amp;"-"&amp;VLOOKUP(MAX(N120:N122),RANKINGS!$A$2:$B$6,2,FALSE))</f>
        <v>Negligible</v>
      </c>
      <c r="P120" s="189" t="str">
        <f>VLOOKUP(P$12&amp;VLOOKUP($A120,ACTIVITIES!$B$2:$C$110,2,FALSE),Intensity!$E$3:$L$1002,8,FALSE)</f>
        <v/>
      </c>
      <c r="Q120" s="332" t="str">
        <f>IF(MIN(P120:P122)=MAX(P120:P122), VLOOKUP(MIN(P120:P122),RANKINGS!$A$2:$B$6,2,FALSE),VLOOKUP(MIN(P120:P122),RANKINGS!$A$2:$B$6,2,FALSE)&amp;"-"&amp;VLOOKUP(MAX(P120:P122),RANKINGS!$A$2:$B$6,2,FALSE))</f>
        <v>Negligible</v>
      </c>
      <c r="R120" s="189" t="str">
        <f>VLOOKUP(R$12&amp;VLOOKUP($A120,ACTIVITIES!$B$2:$C$110,2,FALSE),Intensity!$E$3:$L$1002,8,FALSE)</f>
        <v/>
      </c>
      <c r="S120" s="332" t="str">
        <f>IF(MIN(R120:R122)=MAX(R120:R122), VLOOKUP(MIN(R120:R122),RANKINGS!$A$2:$B$6,2,FALSE),VLOOKUP(MIN(R120:R122),RANKINGS!$A$2:$B$6,2,FALSE)&amp;"-"&amp;VLOOKUP(MAX(R120:R122),RANKINGS!$A$2:$B$6,2,FALSE))</f>
        <v>Negligible</v>
      </c>
      <c r="T120" s="189" t="str">
        <f>VLOOKUP(T$12&amp;VLOOKUP($A120,ACTIVITIES!$B$2:$C$110,2,FALSE),Intensity!$E$3:$L$1002,8,FALSE)</f>
        <v/>
      </c>
      <c r="U120" s="332" t="str">
        <f>IF(MIN(T120:T122)=MAX(T120:T122), VLOOKUP(MIN(T120:T122),RANKINGS!$A$2:$B$6,2,FALSE),VLOOKUP(MIN(T120:T122),RANKINGS!$A$2:$B$6,2,FALSE)&amp;"-"&amp;VLOOKUP(MAX(T120:T122),RANKINGS!$A$2:$B$6,2,FALSE))</f>
        <v>Negligible</v>
      </c>
      <c r="V120" s="189" t="str">
        <f>VLOOKUP(V$12&amp;VLOOKUP($A120,ACTIVITIES!$B$2:$C$110,2,FALSE),Intensity!$E$3:$L$1002,8,FALSE)</f>
        <v/>
      </c>
      <c r="W120" s="343" t="str">
        <f>IF(MIN(V120:V122)=MAX(V120:V122), VLOOKUP(MIN(V120:V122),RANKINGS!$A$2:$B$6,2,FALSE),VLOOKUP(MIN(V120:V122),RANKINGS!$A$2:$B$6,2,FALSE)&amp;"-"&amp;VLOOKUP(MAX(V120:V122),RANKINGS!$A$2:$B$6,2,FALSE))</f>
        <v>Negligible</v>
      </c>
      <c r="X120" s="190"/>
      <c r="Y120" s="191" t="str">
        <f>IF(AND(NOT(IFERROR(AVERAGE(A120),-9)=-9),IFERROR(VALUE(RIGHT(B120,1)),-9)=-9),"",IF(AND(B120="",IFERROR(VALUE(RIGHT(A120,1)),-99)=-99),"","X"))</f>
        <v/>
      </c>
    </row>
    <row r="121" spans="1:25" ht="13.2">
      <c r="A121" s="192">
        <f t="shared" si="3"/>
        <v>33</v>
      </c>
      <c r="B121" s="336"/>
      <c r="C121" s="193" t="s">
        <v>106</v>
      </c>
      <c r="D121" s="194">
        <f>VLOOKUP(D$12&amp;VLOOKUP($A121,ACTIVITIES!$B$2:$C$110,2,FALSE),Context!$E$3:$L$1002,8,FALSE)</f>
        <v>0</v>
      </c>
      <c r="E121" s="333"/>
      <c r="F121" s="194">
        <f>VLOOKUP(F$12&amp;VLOOKUP($A121,ACTIVITIES!$B$2:$C$110,2,FALSE),Context!$E$3:$L$1002,8,FALSE)</f>
        <v>0</v>
      </c>
      <c r="G121" s="333"/>
      <c r="H121" s="194">
        <f>VLOOKUP(H$12&amp;VLOOKUP($A121,ACTIVITIES!$B$2:$C$110,2,FALSE),Context!$E$3:$L$1002,8,FALSE)</f>
        <v>1</v>
      </c>
      <c r="I121" s="333"/>
      <c r="J121" s="194">
        <f>VLOOKUP(J$12&amp;VLOOKUP($A121,ACTIVITIES!$B$2:$C$110,2,FALSE),Context!$E$3:$L$1002,8,FALSE)</f>
        <v>1</v>
      </c>
      <c r="K121" s="333"/>
      <c r="L121" s="194">
        <f>VLOOKUP(L$12&amp;VLOOKUP($A121,ACTIVITIES!$B$2:$C$110,2,FALSE),Context!$E$3:$L$1002,8,FALSE)</f>
        <v>1</v>
      </c>
      <c r="M121" s="333"/>
      <c r="N121" s="194" t="str">
        <f>VLOOKUP(N$12&amp;VLOOKUP($A121,ACTIVITIES!$B$2:$C$110,2,FALSE),Context!$E$3:$L$1002,8,FALSE)</f>
        <v/>
      </c>
      <c r="O121" s="333"/>
      <c r="P121" s="194" t="str">
        <f>VLOOKUP(P$12&amp;VLOOKUP($A121,ACTIVITIES!$B$2:$C$110,2,FALSE),Context!$E$3:$L$1002,8,FALSE)</f>
        <v/>
      </c>
      <c r="Q121" s="333"/>
      <c r="R121" s="194" t="str">
        <f>VLOOKUP(R$12&amp;VLOOKUP($A121,ACTIVITIES!$B$2:$C$110,2,FALSE),Context!$E$3:$L$1002,8,FALSE)</f>
        <v/>
      </c>
      <c r="S121" s="333"/>
      <c r="T121" s="194" t="str">
        <f>VLOOKUP(T$12&amp;VLOOKUP($A121,ACTIVITIES!$B$2:$C$110,2,FALSE),Context!$E$3:$L$1002,8,FALSE)</f>
        <v/>
      </c>
      <c r="U121" s="333"/>
      <c r="V121" s="194" t="str">
        <f>VLOOKUP(V$12&amp;VLOOKUP($A121,ACTIVITIES!$B$2:$C$110,2,FALSE),Context!$E$3:$L$1002,8,FALSE)</f>
        <v/>
      </c>
      <c r="W121" s="344"/>
      <c r="X121" s="195"/>
      <c r="Y121" s="191" t="str">
        <f>IF(AND(NOT(IFERROR(AVERAGE(A120),-9)=-9),IFERROR(VALUE(RIGHT(B120,1)),-9)=-9),"",IF(AND(B120="",IFERROR(VALUE(RIGHT(A120,1)),-99)=-99),"","X"))</f>
        <v/>
      </c>
    </row>
    <row r="122" spans="1:25" ht="13.2">
      <c r="A122" s="196">
        <f t="shared" si="3"/>
        <v>33</v>
      </c>
      <c r="B122" s="337"/>
      <c r="C122" s="193" t="s">
        <v>107</v>
      </c>
      <c r="D122" s="194">
        <f>VLOOKUP(D$12&amp;VLOOKUP($A122,ACTIVITIES!$B$2:$C$110,2,FALSE),Duration!$E$3:$L$1002,8,FALSE)</f>
        <v>0</v>
      </c>
      <c r="E122" s="334"/>
      <c r="F122" s="194">
        <f>VLOOKUP(F$12&amp;VLOOKUP($A122,ACTIVITIES!$B$2:$C$110,2,FALSE),Duration!$E$3:$L$1002,8,FALSE)</f>
        <v>0</v>
      </c>
      <c r="G122" s="334"/>
      <c r="H122" s="194">
        <f>VLOOKUP(H$12&amp;VLOOKUP($A122,ACTIVITIES!$B$2:$C$110,2,FALSE),Duration!$E$3:$L$1002,8,FALSE)</f>
        <v>2</v>
      </c>
      <c r="I122" s="334"/>
      <c r="J122" s="194">
        <f>VLOOKUP(J$12&amp;VLOOKUP($A122,ACTIVITIES!$B$2:$C$110,2,FALSE),Duration!$E$3:$L$1002,8,FALSE)</f>
        <v>2</v>
      </c>
      <c r="K122" s="334"/>
      <c r="L122" s="194">
        <f>VLOOKUP(L$12&amp;VLOOKUP($A122,ACTIVITIES!$B$2:$C$110,2,FALSE),Duration!$E$3:$L$1002,8,FALSE)</f>
        <v>1</v>
      </c>
      <c r="M122" s="334"/>
      <c r="N122" s="194" t="str">
        <f>VLOOKUP(N$12&amp;VLOOKUP($A122,ACTIVITIES!$B$2:$C$110,2,FALSE),Duration!$E$3:$L$1002,8,FALSE)</f>
        <v/>
      </c>
      <c r="O122" s="334"/>
      <c r="P122" s="194" t="str">
        <f>VLOOKUP(P$12&amp;VLOOKUP($A122,ACTIVITIES!$B$2:$C$110,2,FALSE),Duration!$E$3:$L$1002,8,FALSE)</f>
        <v/>
      </c>
      <c r="Q122" s="334"/>
      <c r="R122" s="194" t="str">
        <f>VLOOKUP(R$12&amp;VLOOKUP($A122,ACTIVITIES!$B$2:$C$110,2,FALSE),Duration!$E$3:$L$1002,8,FALSE)</f>
        <v/>
      </c>
      <c r="S122" s="334"/>
      <c r="T122" s="194" t="str">
        <f>VLOOKUP(T$12&amp;VLOOKUP($A122,ACTIVITIES!$B$2:$C$110,2,FALSE),Duration!$E$3:$L$1002,8,FALSE)</f>
        <v/>
      </c>
      <c r="U122" s="334"/>
      <c r="V122" s="194" t="str">
        <f>VLOOKUP(V$12&amp;VLOOKUP($A122,ACTIVITIES!$B$2:$C$110,2,FALSE),Duration!$E$3:$L$1002,8,FALSE)</f>
        <v/>
      </c>
      <c r="W122" s="345"/>
      <c r="X122" s="195"/>
      <c r="Y122" s="191" t="str">
        <f>IF(AND(NOT(IFERROR(AVERAGE(A120),-9)=-9),IFERROR(VALUE(RIGHT(B120,1)),-9)=-9),"",IF(AND(B120="",IFERROR(VALUE(RIGHT(A120,1)),-99)=-99),"","X"))</f>
        <v/>
      </c>
    </row>
    <row r="123" spans="1:25" ht="13.2">
      <c r="A123" s="187">
        <f t="shared" si="3"/>
        <v>34</v>
      </c>
      <c r="B123" s="335" t="str">
        <f>VLOOKUP(A123,'COASTAL UPLANDS'!$A$15:$B$124,2,FALSE)</f>
        <v>Substation ROW maintenance</v>
      </c>
      <c r="C123" s="188" t="s">
        <v>105</v>
      </c>
      <c r="D123" s="189">
        <f>VLOOKUP(D$12&amp;VLOOKUP($A123,ACTIVITIES!$B$2:$C$110,2,FALSE),Intensity!$E$3:$L$1002,8,FALSE)</f>
        <v>0</v>
      </c>
      <c r="E123" s="332" t="str">
        <f>IF(MIN(D123:D125)=MAX(D123:D125), VLOOKUP(MIN(D123:D125),RANKINGS!$A$2:$B$6,2,FALSE),VLOOKUP(MIN(D123:D125),RANKINGS!$A$2:$B$6,2,FALSE)&amp;"-"&amp;VLOOKUP(MAX(D123:D125),RANKINGS!$A$2:$B$6,2,FALSE))</f>
        <v>Negligible</v>
      </c>
      <c r="F123" s="189">
        <f>VLOOKUP(F$12&amp;VLOOKUP($A123,ACTIVITIES!$B$2:$C$110,2,FALSE),Intensity!$E$3:$L$1002,8,FALSE)</f>
        <v>0</v>
      </c>
      <c r="G123" s="332" t="str">
        <f>IF(MIN(F123:F125)=MAX(F123:F125), VLOOKUP(MIN(F123:F125),RANKINGS!$A$2:$B$6,2,FALSE),VLOOKUP(MIN(F123:F125),RANKINGS!$A$2:$B$6,2,FALSE)&amp;"-"&amp;VLOOKUP(MAX(F123:F125),RANKINGS!$A$2:$B$6,2,FALSE))</f>
        <v>Negligible</v>
      </c>
      <c r="H123" s="189">
        <f>VLOOKUP(H$12&amp;VLOOKUP($A123,ACTIVITIES!$B$2:$C$110,2,FALSE),Intensity!$E$3:$L$1002,8,FALSE)</f>
        <v>1</v>
      </c>
      <c r="I123" s="332" t="str">
        <f>IF(MIN(H123:H125)=MAX(H123:H125), VLOOKUP(MIN(H123:H125),RANKINGS!$A$2:$B$6,2,FALSE),VLOOKUP(MIN(H123:H125),RANKINGS!$A$2:$B$6,2,FALSE)&amp;"-"&amp;VLOOKUP(MAX(H123:H125),RANKINGS!$A$2:$B$6,2,FALSE))</f>
        <v>Minor-Moderate</v>
      </c>
      <c r="J123" s="189">
        <f>VLOOKUP(J$12&amp;VLOOKUP($A123,ACTIVITIES!$B$2:$C$110,2,FALSE),Intensity!$E$3:$L$1002,8,FALSE)</f>
        <v>1</v>
      </c>
      <c r="K123" s="332" t="str">
        <f>IF(MIN(J123:J125)=MAX(J123:J125), VLOOKUP(MIN(J123:J125),RANKINGS!$A$2:$B$6,2,FALSE),VLOOKUP(MIN(J123:J125),RANKINGS!$A$2:$B$6,2,FALSE)&amp;"-"&amp;VLOOKUP(MAX(J123:J125),RANKINGS!$A$2:$B$6,2,FALSE))</f>
        <v>Minor-Moderate</v>
      </c>
      <c r="L123" s="189">
        <f>VLOOKUP(L$12&amp;VLOOKUP($A123,ACTIVITIES!$B$2:$C$110,2,FALSE),Intensity!$E$3:$L$1002,8,FALSE)</f>
        <v>1</v>
      </c>
      <c r="M123" s="332" t="str">
        <f>IF(MIN(L123:L125)=MAX(L123:L125), VLOOKUP(MIN(L123:L125),RANKINGS!$A$2:$B$6,2,FALSE),VLOOKUP(MIN(L123:L125),RANKINGS!$A$2:$B$6,2,FALSE)&amp;"-"&amp;VLOOKUP(MAX(L123:L125),RANKINGS!$A$2:$B$6,2,FALSE))</f>
        <v>Minor</v>
      </c>
      <c r="N123" s="189" t="str">
        <f>VLOOKUP(N$12&amp;VLOOKUP($A123,ACTIVITIES!$B$2:$C$110,2,FALSE),Intensity!$E$3:$L$1002,8,FALSE)</f>
        <v/>
      </c>
      <c r="O123" s="332" t="str">
        <f>IF(MIN(N123:N125)=MAX(N123:N125), VLOOKUP(MIN(N123:N125),RANKINGS!$A$2:$B$6,2,FALSE),VLOOKUP(MIN(N123:N125),RANKINGS!$A$2:$B$6,2,FALSE)&amp;"-"&amp;VLOOKUP(MAX(N123:N125),RANKINGS!$A$2:$B$6,2,FALSE))</f>
        <v>Negligible</v>
      </c>
      <c r="P123" s="189" t="str">
        <f>VLOOKUP(P$12&amp;VLOOKUP($A123,ACTIVITIES!$B$2:$C$110,2,FALSE),Intensity!$E$3:$L$1002,8,FALSE)</f>
        <v/>
      </c>
      <c r="Q123" s="332" t="str">
        <f>IF(MIN(P123:P125)=MAX(P123:P125), VLOOKUP(MIN(P123:P125),RANKINGS!$A$2:$B$6,2,FALSE),VLOOKUP(MIN(P123:P125),RANKINGS!$A$2:$B$6,2,FALSE)&amp;"-"&amp;VLOOKUP(MAX(P123:P125),RANKINGS!$A$2:$B$6,2,FALSE))</f>
        <v>Negligible</v>
      </c>
      <c r="R123" s="189" t="str">
        <f>VLOOKUP(R$12&amp;VLOOKUP($A123,ACTIVITIES!$B$2:$C$110,2,FALSE),Intensity!$E$3:$L$1002,8,FALSE)</f>
        <v/>
      </c>
      <c r="S123" s="332" t="str">
        <f>IF(MIN(R123:R125)=MAX(R123:R125), VLOOKUP(MIN(R123:R125),RANKINGS!$A$2:$B$6,2,FALSE),VLOOKUP(MIN(R123:R125),RANKINGS!$A$2:$B$6,2,FALSE)&amp;"-"&amp;VLOOKUP(MAX(R123:R125),RANKINGS!$A$2:$B$6,2,FALSE))</f>
        <v>Negligible</v>
      </c>
      <c r="T123" s="189" t="str">
        <f>VLOOKUP(T$12&amp;VLOOKUP($A123,ACTIVITIES!$B$2:$C$110,2,FALSE),Intensity!$E$3:$L$1002,8,FALSE)</f>
        <v/>
      </c>
      <c r="U123" s="332" t="str">
        <f>IF(MIN(T123:T125)=MAX(T123:T125), VLOOKUP(MIN(T123:T125),RANKINGS!$A$2:$B$6,2,FALSE),VLOOKUP(MIN(T123:T125),RANKINGS!$A$2:$B$6,2,FALSE)&amp;"-"&amp;VLOOKUP(MAX(T123:T125),RANKINGS!$A$2:$B$6,2,FALSE))</f>
        <v>Negligible</v>
      </c>
      <c r="V123" s="189" t="str">
        <f>VLOOKUP(V$12&amp;VLOOKUP($A123,ACTIVITIES!$B$2:$C$110,2,FALSE),Intensity!$E$3:$L$1002,8,FALSE)</f>
        <v/>
      </c>
      <c r="W123" s="343" t="str">
        <f>IF(MIN(V123:V125)=MAX(V123:V125), VLOOKUP(MIN(V123:V125),RANKINGS!$A$2:$B$6,2,FALSE),VLOOKUP(MIN(V123:V125),RANKINGS!$A$2:$B$6,2,FALSE)&amp;"-"&amp;VLOOKUP(MAX(V123:V125),RANKINGS!$A$2:$B$6,2,FALSE))</f>
        <v>Negligible</v>
      </c>
      <c r="X123" s="190"/>
      <c r="Y123" s="191" t="str">
        <f>IF(AND(NOT(IFERROR(AVERAGE(A123),-9)=-9),IFERROR(VALUE(RIGHT(B123,1)),-9)=-9),"",IF(AND(B123="",IFERROR(VALUE(RIGHT(A123,1)),-99)=-99),"","X"))</f>
        <v/>
      </c>
    </row>
    <row r="124" spans="1:25" ht="13.2">
      <c r="A124" s="192">
        <f t="shared" si="3"/>
        <v>34</v>
      </c>
      <c r="B124" s="336"/>
      <c r="C124" s="193" t="s">
        <v>106</v>
      </c>
      <c r="D124" s="194">
        <f>VLOOKUP(D$12&amp;VLOOKUP($A124,ACTIVITIES!$B$2:$C$110,2,FALSE),Context!$E$3:$L$1002,8,FALSE)</f>
        <v>0</v>
      </c>
      <c r="E124" s="333"/>
      <c r="F124" s="194">
        <f>VLOOKUP(F$12&amp;VLOOKUP($A124,ACTIVITIES!$B$2:$C$110,2,FALSE),Context!$E$3:$L$1002,8,FALSE)</f>
        <v>0</v>
      </c>
      <c r="G124" s="333"/>
      <c r="H124" s="194">
        <f>VLOOKUP(H$12&amp;VLOOKUP($A124,ACTIVITIES!$B$2:$C$110,2,FALSE),Context!$E$3:$L$1002,8,FALSE)</f>
        <v>1</v>
      </c>
      <c r="I124" s="333"/>
      <c r="J124" s="194">
        <f>VLOOKUP(J$12&amp;VLOOKUP($A124,ACTIVITIES!$B$2:$C$110,2,FALSE),Context!$E$3:$L$1002,8,FALSE)</f>
        <v>1</v>
      </c>
      <c r="K124" s="333"/>
      <c r="L124" s="194">
        <f>VLOOKUP(L$12&amp;VLOOKUP($A124,ACTIVITIES!$B$2:$C$110,2,FALSE),Context!$E$3:$L$1002,8,FALSE)</f>
        <v>1</v>
      </c>
      <c r="M124" s="333"/>
      <c r="N124" s="194" t="str">
        <f>VLOOKUP(N$12&amp;VLOOKUP($A124,ACTIVITIES!$B$2:$C$110,2,FALSE),Context!$E$3:$L$1002,8,FALSE)</f>
        <v/>
      </c>
      <c r="O124" s="333"/>
      <c r="P124" s="194" t="str">
        <f>VLOOKUP(P$12&amp;VLOOKUP($A124,ACTIVITIES!$B$2:$C$110,2,FALSE),Context!$E$3:$L$1002,8,FALSE)</f>
        <v/>
      </c>
      <c r="Q124" s="333"/>
      <c r="R124" s="194" t="str">
        <f>VLOOKUP(R$12&amp;VLOOKUP($A124,ACTIVITIES!$B$2:$C$110,2,FALSE),Context!$E$3:$L$1002,8,FALSE)</f>
        <v/>
      </c>
      <c r="S124" s="333"/>
      <c r="T124" s="194" t="str">
        <f>VLOOKUP(T$12&amp;VLOOKUP($A124,ACTIVITIES!$B$2:$C$110,2,FALSE),Context!$E$3:$L$1002,8,FALSE)</f>
        <v/>
      </c>
      <c r="U124" s="333"/>
      <c r="V124" s="194" t="str">
        <f>VLOOKUP(V$12&amp;VLOOKUP($A124,ACTIVITIES!$B$2:$C$110,2,FALSE),Context!$E$3:$L$1002,8,FALSE)</f>
        <v/>
      </c>
      <c r="W124" s="344"/>
      <c r="X124" s="195"/>
      <c r="Y124" s="191" t="str">
        <f>IF(AND(NOT(IFERROR(AVERAGE(A123),-9)=-9),IFERROR(VALUE(RIGHT(B123,1)),-9)=-9),"",IF(AND(B123="",IFERROR(VALUE(RIGHT(A123,1)),-99)=-99),"","X"))</f>
        <v/>
      </c>
    </row>
    <row r="125" spans="1:25" ht="13.2">
      <c r="A125" s="196">
        <f t="shared" si="3"/>
        <v>34</v>
      </c>
      <c r="B125" s="337"/>
      <c r="C125" s="193" t="s">
        <v>107</v>
      </c>
      <c r="D125" s="194">
        <f>VLOOKUP(D$12&amp;VLOOKUP($A125,ACTIVITIES!$B$2:$C$110,2,FALSE),Duration!$E$3:$L$1002,8,FALSE)</f>
        <v>0</v>
      </c>
      <c r="E125" s="334"/>
      <c r="F125" s="194">
        <f>VLOOKUP(F$12&amp;VLOOKUP($A125,ACTIVITIES!$B$2:$C$110,2,FALSE),Duration!$E$3:$L$1002,8,FALSE)</f>
        <v>0</v>
      </c>
      <c r="G125" s="334"/>
      <c r="H125" s="194">
        <f>VLOOKUP(H$12&amp;VLOOKUP($A125,ACTIVITIES!$B$2:$C$110,2,FALSE),Duration!$E$3:$L$1002,8,FALSE)</f>
        <v>2</v>
      </c>
      <c r="I125" s="334"/>
      <c r="J125" s="194">
        <f>VLOOKUP(J$12&amp;VLOOKUP($A125,ACTIVITIES!$B$2:$C$110,2,FALSE),Duration!$E$3:$L$1002,8,FALSE)</f>
        <v>2</v>
      </c>
      <c r="K125" s="334"/>
      <c r="L125" s="194">
        <f>VLOOKUP(L$12&amp;VLOOKUP($A125,ACTIVITIES!$B$2:$C$110,2,FALSE),Duration!$E$3:$L$1002,8,FALSE)</f>
        <v>1</v>
      </c>
      <c r="M125" s="334"/>
      <c r="N125" s="194" t="str">
        <f>VLOOKUP(N$12&amp;VLOOKUP($A125,ACTIVITIES!$B$2:$C$110,2,FALSE),Duration!$E$3:$L$1002,8,FALSE)</f>
        <v/>
      </c>
      <c r="O125" s="334"/>
      <c r="P125" s="194" t="str">
        <f>VLOOKUP(P$12&amp;VLOOKUP($A125,ACTIVITIES!$B$2:$C$110,2,FALSE),Duration!$E$3:$L$1002,8,FALSE)</f>
        <v/>
      </c>
      <c r="Q125" s="334"/>
      <c r="R125" s="194" t="str">
        <f>VLOOKUP(R$12&amp;VLOOKUP($A125,ACTIVITIES!$B$2:$C$110,2,FALSE),Duration!$E$3:$L$1002,8,FALSE)</f>
        <v/>
      </c>
      <c r="S125" s="334"/>
      <c r="T125" s="194" t="str">
        <f>VLOOKUP(T$12&amp;VLOOKUP($A125,ACTIVITIES!$B$2:$C$110,2,FALSE),Duration!$E$3:$L$1002,8,FALSE)</f>
        <v/>
      </c>
      <c r="U125" s="334"/>
      <c r="V125" s="194" t="str">
        <f>VLOOKUP(V$12&amp;VLOOKUP($A125,ACTIVITIES!$B$2:$C$110,2,FALSE),Duration!$E$3:$L$1002,8,FALSE)</f>
        <v/>
      </c>
      <c r="W125" s="345"/>
      <c r="X125" s="195"/>
      <c r="Y125" s="191" t="str">
        <f>IF(AND(NOT(IFERROR(AVERAGE(A123),-9)=-9),IFERROR(VALUE(RIGHT(B123,1)),-9)=-9),"",IF(AND(B123="",IFERROR(VALUE(RIGHT(A123,1)),-99)=-99),"","X"))</f>
        <v/>
      </c>
    </row>
    <row r="126" spans="1:25" ht="13.2">
      <c r="A126" s="187">
        <f t="shared" si="3"/>
        <v>35</v>
      </c>
      <c r="B126" s="335" t="str">
        <f>VLOOKUP(A126,'COASTAL UPLANDS'!$A$15:$B$124,2,FALSE)</f>
        <v>On and off shore environmental monitoring</v>
      </c>
      <c r="C126" s="188" t="s">
        <v>105</v>
      </c>
      <c r="D126" s="189">
        <f>VLOOKUP(D$12&amp;VLOOKUP($A126,ACTIVITIES!$B$2:$C$110,2,FALSE),Intensity!$E$3:$L$1002,8,FALSE)</f>
        <v>0</v>
      </c>
      <c r="E126" s="332" t="str">
        <f>IF(MIN(D126:D128)=MAX(D126:D128), VLOOKUP(MIN(D126:D128),RANKINGS!$A$2:$B$6,2,FALSE),VLOOKUP(MIN(D126:D128),RANKINGS!$A$2:$B$6,2,FALSE)&amp;"-"&amp;VLOOKUP(MAX(D126:D128),RANKINGS!$A$2:$B$6,2,FALSE))</f>
        <v>Negligible</v>
      </c>
      <c r="F126" s="189">
        <f>VLOOKUP(F$12&amp;VLOOKUP($A126,ACTIVITIES!$B$2:$C$110,2,FALSE),Intensity!$E$3:$L$1002,8,FALSE)</f>
        <v>0</v>
      </c>
      <c r="G126" s="332" t="str">
        <f>IF(MIN(F126:F128)=MAX(F126:F128), VLOOKUP(MIN(F126:F128),RANKINGS!$A$2:$B$6,2,FALSE),VLOOKUP(MIN(F126:F128),RANKINGS!$A$2:$B$6,2,FALSE)&amp;"-"&amp;VLOOKUP(MAX(F126:F128),RANKINGS!$A$2:$B$6,2,FALSE))</f>
        <v>Negligible</v>
      </c>
      <c r="H126" s="189">
        <f>VLOOKUP(H$12&amp;VLOOKUP($A126,ACTIVITIES!$B$2:$C$110,2,FALSE),Intensity!$E$3:$L$1002,8,FALSE)</f>
        <v>0</v>
      </c>
      <c r="I126" s="332" t="str">
        <f>IF(MIN(H126:H128)=MAX(H126:H128), VLOOKUP(MIN(H126:H128),RANKINGS!$A$2:$B$6,2,FALSE),VLOOKUP(MIN(H126:H128),RANKINGS!$A$2:$B$6,2,FALSE)&amp;"-"&amp;VLOOKUP(MAX(H126:H128),RANKINGS!$A$2:$B$6,2,FALSE))</f>
        <v>Negligible</v>
      </c>
      <c r="J126" s="189">
        <f>VLOOKUP(J$12&amp;VLOOKUP($A126,ACTIVITIES!$B$2:$C$110,2,FALSE),Intensity!$E$3:$L$1002,8,FALSE)</f>
        <v>0</v>
      </c>
      <c r="K126" s="332" t="str">
        <f>IF(MIN(J126:J128)=MAX(J126:J128), VLOOKUP(MIN(J126:J128),RANKINGS!$A$2:$B$6,2,FALSE),VLOOKUP(MIN(J126:J128),RANKINGS!$A$2:$B$6,2,FALSE)&amp;"-"&amp;VLOOKUP(MAX(J126:J128),RANKINGS!$A$2:$B$6,2,FALSE))</f>
        <v>Negligible</v>
      </c>
      <c r="L126" s="189">
        <f>VLOOKUP(L$12&amp;VLOOKUP($A126,ACTIVITIES!$B$2:$C$110,2,FALSE),Intensity!$E$3:$L$1002,8,FALSE)</f>
        <v>0</v>
      </c>
      <c r="M126" s="332" t="str">
        <f>IF(MIN(L126:L128)=MAX(L126:L128), VLOOKUP(MIN(L126:L128),RANKINGS!$A$2:$B$6,2,FALSE),VLOOKUP(MIN(L126:L128),RANKINGS!$A$2:$B$6,2,FALSE)&amp;"-"&amp;VLOOKUP(MAX(L126:L128),RANKINGS!$A$2:$B$6,2,FALSE))</f>
        <v>Negligible</v>
      </c>
      <c r="N126" s="189" t="str">
        <f>VLOOKUP(N$12&amp;VLOOKUP($A126,ACTIVITIES!$B$2:$C$110,2,FALSE),Intensity!$E$3:$L$1002,8,FALSE)</f>
        <v/>
      </c>
      <c r="O126" s="332" t="str">
        <f>IF(MIN(N126:N128)=MAX(N126:N128), VLOOKUP(MIN(N126:N128),RANKINGS!$A$2:$B$6,2,FALSE),VLOOKUP(MIN(N126:N128),RANKINGS!$A$2:$B$6,2,FALSE)&amp;"-"&amp;VLOOKUP(MAX(N126:N128),RANKINGS!$A$2:$B$6,2,FALSE))</f>
        <v>Negligible</v>
      </c>
      <c r="P126" s="189" t="str">
        <f>VLOOKUP(P$12&amp;VLOOKUP($A126,ACTIVITIES!$B$2:$C$110,2,FALSE),Intensity!$E$3:$L$1002,8,FALSE)</f>
        <v/>
      </c>
      <c r="Q126" s="332" t="str">
        <f>IF(MIN(P126:P128)=MAX(P126:P128), VLOOKUP(MIN(P126:P128),RANKINGS!$A$2:$B$6,2,FALSE),VLOOKUP(MIN(P126:P128),RANKINGS!$A$2:$B$6,2,FALSE)&amp;"-"&amp;VLOOKUP(MAX(P126:P128),RANKINGS!$A$2:$B$6,2,FALSE))</f>
        <v>Negligible</v>
      </c>
      <c r="R126" s="189" t="str">
        <f>VLOOKUP(R$12&amp;VLOOKUP($A126,ACTIVITIES!$B$2:$C$110,2,FALSE),Intensity!$E$3:$L$1002,8,FALSE)</f>
        <v/>
      </c>
      <c r="S126" s="332" t="str">
        <f>IF(MIN(R126:R128)=MAX(R126:R128), VLOOKUP(MIN(R126:R128),RANKINGS!$A$2:$B$6,2,FALSE),VLOOKUP(MIN(R126:R128),RANKINGS!$A$2:$B$6,2,FALSE)&amp;"-"&amp;VLOOKUP(MAX(R126:R128),RANKINGS!$A$2:$B$6,2,FALSE))</f>
        <v>Negligible</v>
      </c>
      <c r="T126" s="189" t="str">
        <f>VLOOKUP(T$12&amp;VLOOKUP($A126,ACTIVITIES!$B$2:$C$110,2,FALSE),Intensity!$E$3:$L$1002,8,FALSE)</f>
        <v/>
      </c>
      <c r="U126" s="332" t="str">
        <f>IF(MIN(T126:T128)=MAX(T126:T128), VLOOKUP(MIN(T126:T128),RANKINGS!$A$2:$B$6,2,FALSE),VLOOKUP(MIN(T126:T128),RANKINGS!$A$2:$B$6,2,FALSE)&amp;"-"&amp;VLOOKUP(MAX(T126:T128),RANKINGS!$A$2:$B$6,2,FALSE))</f>
        <v>Negligible</v>
      </c>
      <c r="V126" s="189" t="str">
        <f>VLOOKUP(V$12&amp;VLOOKUP($A126,ACTIVITIES!$B$2:$C$110,2,FALSE),Intensity!$E$3:$L$1002,8,FALSE)</f>
        <v/>
      </c>
      <c r="W126" s="343" t="str">
        <f>IF(MIN(V126:V128)=MAX(V126:V128), VLOOKUP(MIN(V126:V128),RANKINGS!$A$2:$B$6,2,FALSE),VLOOKUP(MIN(V126:V128),RANKINGS!$A$2:$B$6,2,FALSE)&amp;"-"&amp;VLOOKUP(MAX(V126:V128),RANKINGS!$A$2:$B$6,2,FALSE))</f>
        <v>Negligible</v>
      </c>
      <c r="X126" s="190"/>
      <c r="Y126" s="191" t="str">
        <f>IF(AND(NOT(IFERROR(AVERAGE(A126),-9)=-9),IFERROR(VALUE(RIGHT(B126,1)),-9)=-9),"",IF(AND(B126="",IFERROR(VALUE(RIGHT(A126,1)),-99)=-99),"","X"))</f>
        <v/>
      </c>
    </row>
    <row r="127" spans="1:25" ht="13.2">
      <c r="A127" s="192">
        <f t="shared" si="3"/>
        <v>35</v>
      </c>
      <c r="B127" s="336"/>
      <c r="C127" s="193" t="s">
        <v>106</v>
      </c>
      <c r="D127" s="194">
        <f>VLOOKUP(D$12&amp;VLOOKUP($A127,ACTIVITIES!$B$2:$C$110,2,FALSE),Context!$E$3:$L$1002,8,FALSE)</f>
        <v>0</v>
      </c>
      <c r="E127" s="333"/>
      <c r="F127" s="194">
        <f>VLOOKUP(F$12&amp;VLOOKUP($A127,ACTIVITIES!$B$2:$C$110,2,FALSE),Context!$E$3:$L$1002,8,FALSE)</f>
        <v>0</v>
      </c>
      <c r="G127" s="333"/>
      <c r="H127" s="194">
        <f>VLOOKUP(H$12&amp;VLOOKUP($A127,ACTIVITIES!$B$2:$C$110,2,FALSE),Context!$E$3:$L$1002,8,FALSE)</f>
        <v>0</v>
      </c>
      <c r="I127" s="333"/>
      <c r="J127" s="194">
        <f>VLOOKUP(J$12&amp;VLOOKUP($A127,ACTIVITIES!$B$2:$C$110,2,FALSE),Context!$E$3:$L$1002,8,FALSE)</f>
        <v>0</v>
      </c>
      <c r="K127" s="333"/>
      <c r="L127" s="194">
        <f>VLOOKUP(L$12&amp;VLOOKUP($A127,ACTIVITIES!$B$2:$C$110,2,FALSE),Context!$E$3:$L$1002,8,FALSE)</f>
        <v>0</v>
      </c>
      <c r="M127" s="333"/>
      <c r="N127" s="194" t="str">
        <f>VLOOKUP(N$12&amp;VLOOKUP($A127,ACTIVITIES!$B$2:$C$110,2,FALSE),Context!$E$3:$L$1002,8,FALSE)</f>
        <v/>
      </c>
      <c r="O127" s="333"/>
      <c r="P127" s="194" t="str">
        <f>VLOOKUP(P$12&amp;VLOOKUP($A127,ACTIVITIES!$B$2:$C$110,2,FALSE),Context!$E$3:$L$1002,8,FALSE)</f>
        <v/>
      </c>
      <c r="Q127" s="333"/>
      <c r="R127" s="194" t="str">
        <f>VLOOKUP(R$12&amp;VLOOKUP($A127,ACTIVITIES!$B$2:$C$110,2,FALSE),Context!$E$3:$L$1002,8,FALSE)</f>
        <v/>
      </c>
      <c r="S127" s="333"/>
      <c r="T127" s="194" t="str">
        <f>VLOOKUP(T$12&amp;VLOOKUP($A127,ACTIVITIES!$B$2:$C$110,2,FALSE),Context!$E$3:$L$1002,8,FALSE)</f>
        <v/>
      </c>
      <c r="U127" s="333"/>
      <c r="V127" s="194" t="str">
        <f>VLOOKUP(V$12&amp;VLOOKUP($A127,ACTIVITIES!$B$2:$C$110,2,FALSE),Context!$E$3:$L$1002,8,FALSE)</f>
        <v/>
      </c>
      <c r="W127" s="344"/>
      <c r="X127" s="195"/>
      <c r="Y127" s="191" t="str">
        <f>IF(AND(NOT(IFERROR(AVERAGE(A126),-9)=-9),IFERROR(VALUE(RIGHT(B126,1)),-9)=-9),"",IF(AND(B126="",IFERROR(VALUE(RIGHT(A126,1)),-99)=-99),"","X"))</f>
        <v/>
      </c>
    </row>
    <row r="128" spans="1:25" ht="13.2">
      <c r="A128" s="196">
        <f t="shared" si="3"/>
        <v>35</v>
      </c>
      <c r="B128" s="337"/>
      <c r="C128" s="193" t="s">
        <v>107</v>
      </c>
      <c r="D128" s="194">
        <f>VLOOKUP(D$12&amp;VLOOKUP($A128,ACTIVITIES!$B$2:$C$110,2,FALSE),Duration!$E$3:$L$1002,8,FALSE)</f>
        <v>0</v>
      </c>
      <c r="E128" s="334"/>
      <c r="F128" s="194">
        <f>VLOOKUP(F$12&amp;VLOOKUP($A128,ACTIVITIES!$B$2:$C$110,2,FALSE),Duration!$E$3:$L$1002,8,FALSE)</f>
        <v>0</v>
      </c>
      <c r="G128" s="334"/>
      <c r="H128" s="194">
        <f>VLOOKUP(H$12&amp;VLOOKUP($A128,ACTIVITIES!$B$2:$C$110,2,FALSE),Duration!$E$3:$L$1002,8,FALSE)</f>
        <v>0</v>
      </c>
      <c r="I128" s="334"/>
      <c r="J128" s="194">
        <f>VLOOKUP(J$12&amp;VLOOKUP($A128,ACTIVITIES!$B$2:$C$110,2,FALSE),Duration!$E$3:$L$1002,8,FALSE)</f>
        <v>0</v>
      </c>
      <c r="K128" s="334"/>
      <c r="L128" s="194">
        <f>VLOOKUP(L$12&amp;VLOOKUP($A128,ACTIVITIES!$B$2:$C$110,2,FALSE),Duration!$E$3:$L$1002,8,FALSE)</f>
        <v>0</v>
      </c>
      <c r="M128" s="334"/>
      <c r="N128" s="194" t="str">
        <f>VLOOKUP(N$12&amp;VLOOKUP($A128,ACTIVITIES!$B$2:$C$110,2,FALSE),Duration!$E$3:$L$1002,8,FALSE)</f>
        <v/>
      </c>
      <c r="O128" s="334"/>
      <c r="P128" s="194" t="str">
        <f>VLOOKUP(P$12&amp;VLOOKUP($A128,ACTIVITIES!$B$2:$C$110,2,FALSE),Duration!$E$3:$L$1002,8,FALSE)</f>
        <v/>
      </c>
      <c r="Q128" s="334"/>
      <c r="R128" s="194" t="str">
        <f>VLOOKUP(R$12&amp;VLOOKUP($A128,ACTIVITIES!$B$2:$C$110,2,FALSE),Duration!$E$3:$L$1002,8,FALSE)</f>
        <v/>
      </c>
      <c r="S128" s="334"/>
      <c r="T128" s="194" t="str">
        <f>VLOOKUP(T$12&amp;VLOOKUP($A128,ACTIVITIES!$B$2:$C$110,2,FALSE),Duration!$E$3:$L$1002,8,FALSE)</f>
        <v/>
      </c>
      <c r="U128" s="334"/>
      <c r="V128" s="194" t="str">
        <f>VLOOKUP(V$12&amp;VLOOKUP($A128,ACTIVITIES!$B$2:$C$110,2,FALSE),Duration!$E$3:$L$1002,8,FALSE)</f>
        <v/>
      </c>
      <c r="W128" s="345"/>
      <c r="X128" s="195"/>
      <c r="Y128" s="191" t="str">
        <f>IF(AND(NOT(IFERROR(AVERAGE(A126),-9)=-9),IFERROR(VALUE(RIGHT(B126,1)),-9)=-9),"",IF(AND(B126="",IFERROR(VALUE(RIGHT(A126,1)),-99)=-99),"","X"))</f>
        <v/>
      </c>
    </row>
    <row r="129" spans="1:25" s="6" customFormat="1" ht="13.2" hidden="1">
      <c r="A129" s="187">
        <f t="shared" si="3"/>
        <v>36</v>
      </c>
      <c r="B129" s="335" t="str">
        <f>VLOOKUP(A129,'COASTAL UPLANDS'!$A$15:$B$124,2,FALSE)</f>
        <v>OPERATION AND MAINTENANCE 36</v>
      </c>
      <c r="C129" s="188" t="s">
        <v>105</v>
      </c>
      <c r="D129" s="189" t="str">
        <f>VLOOKUP(D$12&amp;VLOOKUP($A129,ACTIVITIES!$B$2:$C$110,2,FALSE),Intensity!$E$3:$L$1002,8,FALSE)</f>
        <v/>
      </c>
      <c r="E129" s="332" t="str">
        <f>IF(MIN(D129:D131)=MAX(D129:D131), VLOOKUP(MIN(D129:D131),RANKINGS!$A$2:$B$6,2,FALSE),VLOOKUP(MIN(D129:D131),RANKINGS!$A$2:$B$6,2,FALSE)&amp;"-"&amp;VLOOKUP(MAX(D129:D131),RANKINGS!$A$2:$B$6,2,FALSE))</f>
        <v>Negligible</v>
      </c>
      <c r="F129" s="189" t="str">
        <f>VLOOKUP(F$12&amp;VLOOKUP($A129,ACTIVITIES!$B$2:$C$110,2,FALSE),Intensity!$E$3:$L$1002,8,FALSE)</f>
        <v/>
      </c>
      <c r="G129" s="332" t="str">
        <f>IF(MIN(F129:F131)=MAX(F129:F131), VLOOKUP(MIN(F129:F131),RANKINGS!$A$2:$B$6,2,FALSE),VLOOKUP(MIN(F129:F131),RANKINGS!$A$2:$B$6,2,FALSE)&amp;"-"&amp;VLOOKUP(MAX(F129:F131),RANKINGS!$A$2:$B$6,2,FALSE))</f>
        <v>Negligible</v>
      </c>
      <c r="H129" s="189" t="str">
        <f>VLOOKUP(H$12&amp;VLOOKUP($A129,ACTIVITIES!$B$2:$C$110,2,FALSE),Intensity!$E$3:$L$1002,8,FALSE)</f>
        <v/>
      </c>
      <c r="I129" s="332" t="str">
        <f>IF(MIN(H129:H131)=MAX(H129:H131), VLOOKUP(MIN(H129:H131),RANKINGS!$A$2:$B$6,2,FALSE),VLOOKUP(MIN(H129:H131),RANKINGS!$A$2:$B$6,2,FALSE)&amp;"-"&amp;VLOOKUP(MAX(H129:H131),RANKINGS!$A$2:$B$6,2,FALSE))</f>
        <v>Negligible</v>
      </c>
      <c r="J129" s="189" t="str">
        <f>VLOOKUP(J$12&amp;VLOOKUP($A129,ACTIVITIES!$B$2:$C$110,2,FALSE),Intensity!$E$3:$L$1002,8,FALSE)</f>
        <v/>
      </c>
      <c r="K129" s="332" t="str">
        <f>IF(MIN(J129:J131)=MAX(J129:J131), VLOOKUP(MIN(J129:J131),RANKINGS!$A$2:$B$6,2,FALSE),VLOOKUP(MIN(J129:J131),RANKINGS!$A$2:$B$6,2,FALSE)&amp;"-"&amp;VLOOKUP(MAX(J129:J131),RANKINGS!$A$2:$B$6,2,FALSE))</f>
        <v>Negligible</v>
      </c>
      <c r="L129" s="189" t="str">
        <f>VLOOKUP(L$12&amp;VLOOKUP($A129,ACTIVITIES!$B$2:$C$110,2,FALSE),Intensity!$E$3:$L$1002,8,FALSE)</f>
        <v/>
      </c>
      <c r="M129" s="332" t="str">
        <f>IF(MIN(L129:L131)=MAX(L129:L131), VLOOKUP(MIN(L129:L131),RANKINGS!$A$2:$B$6,2,FALSE),VLOOKUP(MIN(L129:L131),RANKINGS!$A$2:$B$6,2,FALSE)&amp;"-"&amp;VLOOKUP(MAX(L129:L131),RANKINGS!$A$2:$B$6,2,FALSE))</f>
        <v>Negligible</v>
      </c>
      <c r="N129" s="189" t="str">
        <f>VLOOKUP(N$12&amp;VLOOKUP($A129,ACTIVITIES!$B$2:$C$110,2,FALSE),Intensity!$E$3:$L$1002,8,FALSE)</f>
        <v/>
      </c>
      <c r="O129" s="332" t="str">
        <f>IF(MIN(N129:N131)=MAX(N129:N131), VLOOKUP(MIN(N129:N131),RANKINGS!$A$2:$B$6,2,FALSE),VLOOKUP(MIN(N129:N131),RANKINGS!$A$2:$B$6,2,FALSE)&amp;"-"&amp;VLOOKUP(MAX(N129:N131),RANKINGS!$A$2:$B$6,2,FALSE))</f>
        <v>Negligible</v>
      </c>
      <c r="P129" s="189" t="str">
        <f>VLOOKUP(P$12&amp;VLOOKUP($A129,ACTIVITIES!$B$2:$C$110,2,FALSE),Intensity!$E$3:$L$1002,8,FALSE)</f>
        <v/>
      </c>
      <c r="Q129" s="332" t="str">
        <f>IF(MIN(P129:P131)=MAX(P129:P131), VLOOKUP(MIN(P129:P131),RANKINGS!$A$2:$B$6,2,FALSE),VLOOKUP(MIN(P129:P131),RANKINGS!$A$2:$B$6,2,FALSE)&amp;"-"&amp;VLOOKUP(MAX(P129:P131),RANKINGS!$A$2:$B$6,2,FALSE))</f>
        <v>Negligible</v>
      </c>
      <c r="R129" s="189" t="str">
        <f>VLOOKUP(R$12&amp;VLOOKUP($A129,ACTIVITIES!$B$2:$C$110,2,FALSE),Intensity!$E$3:$L$1002,8,FALSE)</f>
        <v/>
      </c>
      <c r="S129" s="332" t="str">
        <f>IF(MIN(R129:R131)=MAX(R129:R131), VLOOKUP(MIN(R129:R131),RANKINGS!$A$2:$B$6,2,FALSE),VLOOKUP(MIN(R129:R131),RANKINGS!$A$2:$B$6,2,FALSE)&amp;"-"&amp;VLOOKUP(MAX(R129:R131),RANKINGS!$A$2:$B$6,2,FALSE))</f>
        <v>Negligible</v>
      </c>
      <c r="T129" s="189" t="str">
        <f>VLOOKUP(T$12&amp;VLOOKUP($A129,ACTIVITIES!$B$2:$C$110,2,FALSE),Intensity!$E$3:$L$1002,8,FALSE)</f>
        <v/>
      </c>
      <c r="U129" s="332" t="str">
        <f>IF(MIN(T129:T131)=MAX(T129:T131), VLOOKUP(MIN(T129:T131),RANKINGS!$A$2:$B$6,2,FALSE),VLOOKUP(MIN(T129:T131),RANKINGS!$A$2:$B$6,2,FALSE)&amp;"-"&amp;VLOOKUP(MAX(T129:T131),RANKINGS!$A$2:$B$6,2,FALSE))</f>
        <v>Negligible</v>
      </c>
      <c r="V129" s="189" t="str">
        <f>VLOOKUP(V$12&amp;VLOOKUP($A129,ACTIVITIES!$B$2:$C$110,2,FALSE),Intensity!$E$3:$L$1002,8,FALSE)</f>
        <v/>
      </c>
      <c r="W129" s="332" t="str">
        <f>IF(MIN(V129:V131)=MAX(V129:V131), VLOOKUP(MIN(V129:V131),RANKINGS!$A$2:$B$6,2,FALSE),VLOOKUP(MIN(V129:V131),RANKINGS!$A$2:$B$6,2,FALSE)&amp;"-"&amp;VLOOKUP(MAX(V129:V131),RANKINGS!$A$2:$B$6,2,FALSE))</f>
        <v>Negligible</v>
      </c>
      <c r="X129" s="197"/>
      <c r="Y129" s="191" t="str">
        <f>IF(AND(NOT(IFERROR(AVERAGE(A129),-9)=-9),IFERROR(VALUE(RIGHT(B129,1)),-9)=-9),"",IF(AND(B129="",IFERROR(VALUE(RIGHT(A129,1)),-99)=-99),"","X"))</f>
        <v>X</v>
      </c>
    </row>
    <row r="130" spans="1:25" s="6" customFormat="1" ht="13.2" hidden="1">
      <c r="A130" s="192">
        <f t="shared" si="3"/>
        <v>36</v>
      </c>
      <c r="B130" s="336"/>
      <c r="C130" s="193" t="s">
        <v>106</v>
      </c>
      <c r="D130" s="194" t="str">
        <f>VLOOKUP(D$12&amp;VLOOKUP($A130,ACTIVITIES!$B$2:$C$110,2,FALSE),Context!$E$3:$L$1002,8,FALSE)</f>
        <v/>
      </c>
      <c r="E130" s="333"/>
      <c r="F130" s="194" t="str">
        <f>VLOOKUP(F$12&amp;VLOOKUP($A130,ACTIVITIES!$B$2:$C$110,2,FALSE),Context!$E$3:$L$1002,8,FALSE)</f>
        <v/>
      </c>
      <c r="G130" s="333"/>
      <c r="H130" s="194" t="str">
        <f>VLOOKUP(H$12&amp;VLOOKUP($A130,ACTIVITIES!$B$2:$C$110,2,FALSE),Context!$E$3:$L$1002,8,FALSE)</f>
        <v/>
      </c>
      <c r="I130" s="333"/>
      <c r="J130" s="194" t="str">
        <f>VLOOKUP(J$12&amp;VLOOKUP($A130,ACTIVITIES!$B$2:$C$110,2,FALSE),Context!$E$3:$L$1002,8,FALSE)</f>
        <v/>
      </c>
      <c r="K130" s="333"/>
      <c r="L130" s="194" t="str">
        <f>VLOOKUP(L$12&amp;VLOOKUP($A130,ACTIVITIES!$B$2:$C$110,2,FALSE),Context!$E$3:$L$1002,8,FALSE)</f>
        <v/>
      </c>
      <c r="M130" s="333"/>
      <c r="N130" s="194" t="str">
        <f>VLOOKUP(N$12&amp;VLOOKUP($A130,ACTIVITIES!$B$2:$C$110,2,FALSE),Context!$E$3:$L$1002,8,FALSE)</f>
        <v/>
      </c>
      <c r="O130" s="333"/>
      <c r="P130" s="194" t="str">
        <f>VLOOKUP(P$12&amp;VLOOKUP($A130,ACTIVITIES!$B$2:$C$110,2,FALSE),Context!$E$3:$L$1002,8,FALSE)</f>
        <v/>
      </c>
      <c r="Q130" s="333"/>
      <c r="R130" s="194" t="str">
        <f>VLOOKUP(R$12&amp;VLOOKUP($A130,ACTIVITIES!$B$2:$C$110,2,FALSE),Context!$E$3:$L$1002,8,FALSE)</f>
        <v/>
      </c>
      <c r="S130" s="333"/>
      <c r="T130" s="194" t="str">
        <f>VLOOKUP(T$12&amp;VLOOKUP($A130,ACTIVITIES!$B$2:$C$110,2,FALSE),Context!$E$3:$L$1002,8,FALSE)</f>
        <v/>
      </c>
      <c r="U130" s="333"/>
      <c r="V130" s="194" t="str">
        <f>VLOOKUP(V$12&amp;VLOOKUP($A130,ACTIVITIES!$B$2:$C$110,2,FALSE),Context!$E$3:$L$1002,8,FALSE)</f>
        <v/>
      </c>
      <c r="W130" s="333"/>
      <c r="X130" s="197"/>
      <c r="Y130" s="191" t="str">
        <f>IF(AND(NOT(IFERROR(AVERAGE(A129),-9)=-9),IFERROR(VALUE(RIGHT(B129,1)),-9)=-9),"",IF(AND(B129="",IFERROR(VALUE(RIGHT(A129,1)),-99)=-99),"","X"))</f>
        <v>X</v>
      </c>
    </row>
    <row r="131" spans="1:25" s="6" customFormat="1" ht="13.2" hidden="1">
      <c r="A131" s="196">
        <f t="shared" si="3"/>
        <v>36</v>
      </c>
      <c r="B131" s="337"/>
      <c r="C131" s="193" t="s">
        <v>107</v>
      </c>
      <c r="D131" s="194" t="str">
        <f>VLOOKUP(D$12&amp;VLOOKUP($A131,ACTIVITIES!$B$2:$C$110,2,FALSE),Duration!$E$3:$L$1002,8,FALSE)</f>
        <v/>
      </c>
      <c r="E131" s="334"/>
      <c r="F131" s="194" t="str">
        <f>VLOOKUP(F$12&amp;VLOOKUP($A131,ACTIVITIES!$B$2:$C$110,2,FALSE),Duration!$E$3:$L$1002,8,FALSE)</f>
        <v/>
      </c>
      <c r="G131" s="334"/>
      <c r="H131" s="194" t="str">
        <f>VLOOKUP(H$12&amp;VLOOKUP($A131,ACTIVITIES!$B$2:$C$110,2,FALSE),Duration!$E$3:$L$1002,8,FALSE)</f>
        <v/>
      </c>
      <c r="I131" s="334"/>
      <c r="J131" s="194" t="str">
        <f>VLOOKUP(J$12&amp;VLOOKUP($A131,ACTIVITIES!$B$2:$C$110,2,FALSE),Duration!$E$3:$L$1002,8,FALSE)</f>
        <v/>
      </c>
      <c r="K131" s="334"/>
      <c r="L131" s="194" t="str">
        <f>VLOOKUP(L$12&amp;VLOOKUP($A131,ACTIVITIES!$B$2:$C$110,2,FALSE),Duration!$E$3:$L$1002,8,FALSE)</f>
        <v/>
      </c>
      <c r="M131" s="334"/>
      <c r="N131" s="194" t="str">
        <f>VLOOKUP(N$12&amp;VLOOKUP($A131,ACTIVITIES!$B$2:$C$110,2,FALSE),Duration!$E$3:$L$1002,8,FALSE)</f>
        <v/>
      </c>
      <c r="O131" s="334"/>
      <c r="P131" s="194" t="str">
        <f>VLOOKUP(P$12&amp;VLOOKUP($A131,ACTIVITIES!$B$2:$C$110,2,FALSE),Duration!$E$3:$L$1002,8,FALSE)</f>
        <v/>
      </c>
      <c r="Q131" s="334"/>
      <c r="R131" s="194" t="str">
        <f>VLOOKUP(R$12&amp;VLOOKUP($A131,ACTIVITIES!$B$2:$C$110,2,FALSE),Duration!$E$3:$L$1002,8,FALSE)</f>
        <v/>
      </c>
      <c r="S131" s="334"/>
      <c r="T131" s="194" t="str">
        <f>VLOOKUP(T$12&amp;VLOOKUP($A131,ACTIVITIES!$B$2:$C$110,2,FALSE),Duration!$E$3:$L$1002,8,FALSE)</f>
        <v/>
      </c>
      <c r="U131" s="334"/>
      <c r="V131" s="194" t="str">
        <f>VLOOKUP(V$12&amp;VLOOKUP($A131,ACTIVITIES!$B$2:$C$110,2,FALSE),Duration!$E$3:$L$1002,8,FALSE)</f>
        <v/>
      </c>
      <c r="W131" s="334"/>
      <c r="X131" s="197"/>
      <c r="Y131" s="191" t="str">
        <f>IF(AND(NOT(IFERROR(AVERAGE(A129),-9)=-9),IFERROR(VALUE(RIGHT(B129,1)),-9)=-9),"",IF(AND(B129="",IFERROR(VALUE(RIGHT(A129,1)),-99)=-99),"","X"))</f>
        <v>X</v>
      </c>
    </row>
    <row r="132" spans="1:25" s="6" customFormat="1" ht="13.2" hidden="1">
      <c r="A132" s="187">
        <f t="shared" si="3"/>
        <v>37</v>
      </c>
      <c r="B132" s="335" t="str">
        <f>VLOOKUP(A132,'COASTAL UPLANDS'!$A$15:$B$124,2,FALSE)</f>
        <v>OPERATION AND MAINTENANCE 37</v>
      </c>
      <c r="C132" s="188" t="s">
        <v>105</v>
      </c>
      <c r="D132" s="189" t="str">
        <f>VLOOKUP(D$12&amp;VLOOKUP($A132,ACTIVITIES!$B$2:$C$110,2,FALSE),Intensity!$E$3:$L$1002,8,FALSE)</f>
        <v/>
      </c>
      <c r="E132" s="332" t="str">
        <f>IF(MIN(D132:D134)=MAX(D132:D134), VLOOKUP(MIN(D132:D134),RANKINGS!$A$2:$B$6,2,FALSE),VLOOKUP(MIN(D132:D134),RANKINGS!$A$2:$B$6,2,FALSE)&amp;"-"&amp;VLOOKUP(MAX(D132:D134),RANKINGS!$A$2:$B$6,2,FALSE))</f>
        <v>Negligible</v>
      </c>
      <c r="F132" s="189" t="str">
        <f>VLOOKUP(F$12&amp;VLOOKUP($A132,ACTIVITIES!$B$2:$C$110,2,FALSE),Intensity!$E$3:$L$1002,8,FALSE)</f>
        <v/>
      </c>
      <c r="G132" s="332" t="str">
        <f>IF(MIN(F132:F134)=MAX(F132:F134), VLOOKUP(MIN(F132:F134),RANKINGS!$A$2:$B$6,2,FALSE),VLOOKUP(MIN(F132:F134),RANKINGS!$A$2:$B$6,2,FALSE)&amp;"-"&amp;VLOOKUP(MAX(F132:F134),RANKINGS!$A$2:$B$6,2,FALSE))</f>
        <v>Negligible</v>
      </c>
      <c r="H132" s="189" t="str">
        <f>VLOOKUP(H$12&amp;VLOOKUP($A132,ACTIVITIES!$B$2:$C$110,2,FALSE),Intensity!$E$3:$L$1002,8,FALSE)</f>
        <v/>
      </c>
      <c r="I132" s="332" t="str">
        <f>IF(MIN(H132:H134)=MAX(H132:H134), VLOOKUP(MIN(H132:H134),RANKINGS!$A$2:$B$6,2,FALSE),VLOOKUP(MIN(H132:H134),RANKINGS!$A$2:$B$6,2,FALSE)&amp;"-"&amp;VLOOKUP(MAX(H132:H134),RANKINGS!$A$2:$B$6,2,FALSE))</f>
        <v>Negligible</v>
      </c>
      <c r="J132" s="189" t="str">
        <f>VLOOKUP(J$12&amp;VLOOKUP($A132,ACTIVITIES!$B$2:$C$110,2,FALSE),Intensity!$E$3:$L$1002,8,FALSE)</f>
        <v/>
      </c>
      <c r="K132" s="332" t="str">
        <f>IF(MIN(J132:J134)=MAX(J132:J134), VLOOKUP(MIN(J132:J134),RANKINGS!$A$2:$B$6,2,FALSE),VLOOKUP(MIN(J132:J134),RANKINGS!$A$2:$B$6,2,FALSE)&amp;"-"&amp;VLOOKUP(MAX(J132:J134),RANKINGS!$A$2:$B$6,2,FALSE))</f>
        <v>Negligible</v>
      </c>
      <c r="L132" s="189" t="str">
        <f>VLOOKUP(L$12&amp;VLOOKUP($A132,ACTIVITIES!$B$2:$C$110,2,FALSE),Intensity!$E$3:$L$1002,8,FALSE)</f>
        <v/>
      </c>
      <c r="M132" s="332" t="str">
        <f>IF(MIN(L132:L134)=MAX(L132:L134), VLOOKUP(MIN(L132:L134),RANKINGS!$A$2:$B$6,2,FALSE),VLOOKUP(MIN(L132:L134),RANKINGS!$A$2:$B$6,2,FALSE)&amp;"-"&amp;VLOOKUP(MAX(L132:L134),RANKINGS!$A$2:$B$6,2,FALSE))</f>
        <v>Negligible</v>
      </c>
      <c r="N132" s="189" t="str">
        <f>VLOOKUP(N$12&amp;VLOOKUP($A132,ACTIVITIES!$B$2:$C$110,2,FALSE),Intensity!$E$3:$L$1002,8,FALSE)</f>
        <v/>
      </c>
      <c r="O132" s="332" t="str">
        <f>IF(MIN(N132:N134)=MAX(N132:N134), VLOOKUP(MIN(N132:N134),RANKINGS!$A$2:$B$6,2,FALSE),VLOOKUP(MIN(N132:N134),RANKINGS!$A$2:$B$6,2,FALSE)&amp;"-"&amp;VLOOKUP(MAX(N132:N134),RANKINGS!$A$2:$B$6,2,FALSE))</f>
        <v>Negligible</v>
      </c>
      <c r="P132" s="189" t="str">
        <f>VLOOKUP(P$12&amp;VLOOKUP($A132,ACTIVITIES!$B$2:$C$110,2,FALSE),Intensity!$E$3:$L$1002,8,FALSE)</f>
        <v/>
      </c>
      <c r="Q132" s="332" t="str">
        <f>IF(MIN(P132:P134)=MAX(P132:P134), VLOOKUP(MIN(P132:P134),RANKINGS!$A$2:$B$6,2,FALSE),VLOOKUP(MIN(P132:P134),RANKINGS!$A$2:$B$6,2,FALSE)&amp;"-"&amp;VLOOKUP(MAX(P132:P134),RANKINGS!$A$2:$B$6,2,FALSE))</f>
        <v>Negligible</v>
      </c>
      <c r="R132" s="189" t="str">
        <f>VLOOKUP(R$12&amp;VLOOKUP($A132,ACTIVITIES!$B$2:$C$110,2,FALSE),Intensity!$E$3:$L$1002,8,FALSE)</f>
        <v/>
      </c>
      <c r="S132" s="332" t="str">
        <f>IF(MIN(R132:R134)=MAX(R132:R134), VLOOKUP(MIN(R132:R134),RANKINGS!$A$2:$B$6,2,FALSE),VLOOKUP(MIN(R132:R134),RANKINGS!$A$2:$B$6,2,FALSE)&amp;"-"&amp;VLOOKUP(MAX(R132:R134),RANKINGS!$A$2:$B$6,2,FALSE))</f>
        <v>Negligible</v>
      </c>
      <c r="T132" s="189" t="str">
        <f>VLOOKUP(T$12&amp;VLOOKUP($A132,ACTIVITIES!$B$2:$C$110,2,FALSE),Intensity!$E$3:$L$1002,8,FALSE)</f>
        <v/>
      </c>
      <c r="U132" s="332" t="str">
        <f>IF(MIN(T132:T134)=MAX(T132:T134), VLOOKUP(MIN(T132:T134),RANKINGS!$A$2:$B$6,2,FALSE),VLOOKUP(MIN(T132:T134),RANKINGS!$A$2:$B$6,2,FALSE)&amp;"-"&amp;VLOOKUP(MAX(T132:T134),RANKINGS!$A$2:$B$6,2,FALSE))</f>
        <v>Negligible</v>
      </c>
      <c r="V132" s="189" t="str">
        <f>VLOOKUP(V$12&amp;VLOOKUP($A132,ACTIVITIES!$B$2:$C$110,2,FALSE),Intensity!$E$3:$L$1002,8,FALSE)</f>
        <v/>
      </c>
      <c r="W132" s="332" t="str">
        <f>IF(MIN(V132:V134)=MAX(V132:V134), VLOOKUP(MIN(V132:V134),RANKINGS!$A$2:$B$6,2,FALSE),VLOOKUP(MIN(V132:V134),RANKINGS!$A$2:$B$6,2,FALSE)&amp;"-"&amp;VLOOKUP(MAX(V132:V134),RANKINGS!$A$2:$B$6,2,FALSE))</f>
        <v>Negligible</v>
      </c>
      <c r="X132" s="197"/>
      <c r="Y132" s="191" t="str">
        <f>IF(AND(NOT(IFERROR(AVERAGE(A132),-9)=-9),IFERROR(VALUE(RIGHT(B132,1)),-9)=-9),"",IF(AND(B132="",IFERROR(VALUE(RIGHT(A132,1)),-99)=-99),"","X"))</f>
        <v>X</v>
      </c>
    </row>
    <row r="133" spans="1:25" s="6" customFormat="1" ht="13.2" hidden="1">
      <c r="A133" s="192">
        <f t="shared" si="3"/>
        <v>37</v>
      </c>
      <c r="B133" s="336"/>
      <c r="C133" s="193" t="s">
        <v>106</v>
      </c>
      <c r="D133" s="194" t="str">
        <f>VLOOKUP(D$12&amp;VLOOKUP($A133,ACTIVITIES!$B$2:$C$110,2,FALSE),Context!$E$3:$L$1002,8,FALSE)</f>
        <v/>
      </c>
      <c r="E133" s="333"/>
      <c r="F133" s="194" t="str">
        <f>VLOOKUP(F$12&amp;VLOOKUP($A133,ACTIVITIES!$B$2:$C$110,2,FALSE),Context!$E$3:$L$1002,8,FALSE)</f>
        <v/>
      </c>
      <c r="G133" s="333"/>
      <c r="H133" s="194" t="str">
        <f>VLOOKUP(H$12&amp;VLOOKUP($A133,ACTIVITIES!$B$2:$C$110,2,FALSE),Context!$E$3:$L$1002,8,FALSE)</f>
        <v/>
      </c>
      <c r="I133" s="333"/>
      <c r="J133" s="194" t="str">
        <f>VLOOKUP(J$12&amp;VLOOKUP($A133,ACTIVITIES!$B$2:$C$110,2,FALSE),Context!$E$3:$L$1002,8,FALSE)</f>
        <v/>
      </c>
      <c r="K133" s="333"/>
      <c r="L133" s="194" t="str">
        <f>VLOOKUP(L$12&amp;VLOOKUP($A133,ACTIVITIES!$B$2:$C$110,2,FALSE),Context!$E$3:$L$1002,8,FALSE)</f>
        <v/>
      </c>
      <c r="M133" s="333"/>
      <c r="N133" s="194" t="str">
        <f>VLOOKUP(N$12&amp;VLOOKUP($A133,ACTIVITIES!$B$2:$C$110,2,FALSE),Context!$E$3:$L$1002,8,FALSE)</f>
        <v/>
      </c>
      <c r="O133" s="333"/>
      <c r="P133" s="194" t="str">
        <f>VLOOKUP(P$12&amp;VLOOKUP($A133,ACTIVITIES!$B$2:$C$110,2,FALSE),Context!$E$3:$L$1002,8,FALSE)</f>
        <v/>
      </c>
      <c r="Q133" s="333"/>
      <c r="R133" s="194" t="str">
        <f>VLOOKUP(R$12&amp;VLOOKUP($A133,ACTIVITIES!$B$2:$C$110,2,FALSE),Context!$E$3:$L$1002,8,FALSE)</f>
        <v/>
      </c>
      <c r="S133" s="333"/>
      <c r="T133" s="194" t="str">
        <f>VLOOKUP(T$12&amp;VLOOKUP($A133,ACTIVITIES!$B$2:$C$110,2,FALSE),Context!$E$3:$L$1002,8,FALSE)</f>
        <v/>
      </c>
      <c r="U133" s="333"/>
      <c r="V133" s="194" t="str">
        <f>VLOOKUP(V$12&amp;VLOOKUP($A133,ACTIVITIES!$B$2:$C$110,2,FALSE),Context!$E$3:$L$1002,8,FALSE)</f>
        <v/>
      </c>
      <c r="W133" s="333"/>
      <c r="X133" s="197"/>
      <c r="Y133" s="191" t="str">
        <f>IF(AND(NOT(IFERROR(AVERAGE(A132),-9)=-9),IFERROR(VALUE(RIGHT(B132,1)),-9)=-9),"",IF(AND(B132="",IFERROR(VALUE(RIGHT(A132,1)),-99)=-99),"","X"))</f>
        <v>X</v>
      </c>
    </row>
    <row r="134" spans="1:25" s="6" customFormat="1" ht="13.2" hidden="1">
      <c r="A134" s="196">
        <f t="shared" si="3"/>
        <v>37</v>
      </c>
      <c r="B134" s="337"/>
      <c r="C134" s="193" t="s">
        <v>107</v>
      </c>
      <c r="D134" s="194" t="str">
        <f>VLOOKUP(D$12&amp;VLOOKUP($A134,ACTIVITIES!$B$2:$C$110,2,FALSE),Duration!$E$3:$L$1002,8,FALSE)</f>
        <v/>
      </c>
      <c r="E134" s="334"/>
      <c r="F134" s="194" t="str">
        <f>VLOOKUP(F$12&amp;VLOOKUP($A134,ACTIVITIES!$B$2:$C$110,2,FALSE),Duration!$E$3:$L$1002,8,FALSE)</f>
        <v/>
      </c>
      <c r="G134" s="334"/>
      <c r="H134" s="194" t="str">
        <f>VLOOKUP(H$12&amp;VLOOKUP($A134,ACTIVITIES!$B$2:$C$110,2,FALSE),Duration!$E$3:$L$1002,8,FALSE)</f>
        <v/>
      </c>
      <c r="I134" s="334"/>
      <c r="J134" s="194" t="str">
        <f>VLOOKUP(J$12&amp;VLOOKUP($A134,ACTIVITIES!$B$2:$C$110,2,FALSE),Duration!$E$3:$L$1002,8,FALSE)</f>
        <v/>
      </c>
      <c r="K134" s="334"/>
      <c r="L134" s="194" t="str">
        <f>VLOOKUP(L$12&amp;VLOOKUP($A134,ACTIVITIES!$B$2:$C$110,2,FALSE),Duration!$E$3:$L$1002,8,FALSE)</f>
        <v/>
      </c>
      <c r="M134" s="334"/>
      <c r="N134" s="194" t="str">
        <f>VLOOKUP(N$12&amp;VLOOKUP($A134,ACTIVITIES!$B$2:$C$110,2,FALSE),Duration!$E$3:$L$1002,8,FALSE)</f>
        <v/>
      </c>
      <c r="O134" s="334"/>
      <c r="P134" s="194" t="str">
        <f>VLOOKUP(P$12&amp;VLOOKUP($A134,ACTIVITIES!$B$2:$C$110,2,FALSE),Duration!$E$3:$L$1002,8,FALSE)</f>
        <v/>
      </c>
      <c r="Q134" s="334"/>
      <c r="R134" s="194" t="str">
        <f>VLOOKUP(R$12&amp;VLOOKUP($A134,ACTIVITIES!$B$2:$C$110,2,FALSE),Duration!$E$3:$L$1002,8,FALSE)</f>
        <v/>
      </c>
      <c r="S134" s="334"/>
      <c r="T134" s="194" t="str">
        <f>VLOOKUP(T$12&amp;VLOOKUP($A134,ACTIVITIES!$B$2:$C$110,2,FALSE),Duration!$E$3:$L$1002,8,FALSE)</f>
        <v/>
      </c>
      <c r="U134" s="334"/>
      <c r="V134" s="194" t="str">
        <f>VLOOKUP(V$12&amp;VLOOKUP($A134,ACTIVITIES!$B$2:$C$110,2,FALSE),Duration!$E$3:$L$1002,8,FALSE)</f>
        <v/>
      </c>
      <c r="W134" s="334"/>
      <c r="X134" s="197"/>
      <c r="Y134" s="191" t="str">
        <f>IF(AND(NOT(IFERROR(AVERAGE(A132),-9)=-9),IFERROR(VALUE(RIGHT(B132,1)),-9)=-9),"",IF(AND(B132="",IFERROR(VALUE(RIGHT(A132,1)),-99)=-99),"","X"))</f>
        <v>X</v>
      </c>
    </row>
    <row r="135" spans="1:25" s="6" customFormat="1" ht="13.2" hidden="1">
      <c r="A135" s="187">
        <f t="shared" si="3"/>
        <v>38</v>
      </c>
      <c r="B135" s="335" t="str">
        <f>VLOOKUP(A135,'COASTAL UPLANDS'!$A$15:$B$124,2,FALSE)</f>
        <v>OPERATION AND MAINTENANCE 38</v>
      </c>
      <c r="C135" s="188" t="s">
        <v>105</v>
      </c>
      <c r="D135" s="189" t="str">
        <f>VLOOKUP(D$12&amp;VLOOKUP($A135,ACTIVITIES!$B$2:$C$110,2,FALSE),Intensity!$E$3:$L$1002,8,FALSE)</f>
        <v/>
      </c>
      <c r="E135" s="332" t="str">
        <f>IF(MIN(D135:D137)=MAX(D135:D137), VLOOKUP(MIN(D135:D137),RANKINGS!$A$2:$B$6,2,FALSE),VLOOKUP(MIN(D135:D137),RANKINGS!$A$2:$B$6,2,FALSE)&amp;"-"&amp;VLOOKUP(MAX(D135:D137),RANKINGS!$A$2:$B$6,2,FALSE))</f>
        <v>Negligible</v>
      </c>
      <c r="F135" s="189" t="str">
        <f>VLOOKUP(F$12&amp;VLOOKUP($A135,ACTIVITIES!$B$2:$C$110,2,FALSE),Intensity!$E$3:$L$1002,8,FALSE)</f>
        <v/>
      </c>
      <c r="G135" s="332" t="str">
        <f>IF(MIN(F135:F137)=MAX(F135:F137), VLOOKUP(MIN(F135:F137),RANKINGS!$A$2:$B$6,2,FALSE),VLOOKUP(MIN(F135:F137),RANKINGS!$A$2:$B$6,2,FALSE)&amp;"-"&amp;VLOOKUP(MAX(F135:F137),RANKINGS!$A$2:$B$6,2,FALSE))</f>
        <v>Negligible</v>
      </c>
      <c r="H135" s="189" t="str">
        <f>VLOOKUP(H$12&amp;VLOOKUP($A135,ACTIVITIES!$B$2:$C$110,2,FALSE),Intensity!$E$3:$L$1002,8,FALSE)</f>
        <v/>
      </c>
      <c r="I135" s="332" t="str">
        <f>IF(MIN(H135:H137)=MAX(H135:H137), VLOOKUP(MIN(H135:H137),RANKINGS!$A$2:$B$6,2,FALSE),VLOOKUP(MIN(H135:H137),RANKINGS!$A$2:$B$6,2,FALSE)&amp;"-"&amp;VLOOKUP(MAX(H135:H137),RANKINGS!$A$2:$B$6,2,FALSE))</f>
        <v>Negligible</v>
      </c>
      <c r="J135" s="189" t="str">
        <f>VLOOKUP(J$12&amp;VLOOKUP($A135,ACTIVITIES!$B$2:$C$110,2,FALSE),Intensity!$E$3:$L$1002,8,FALSE)</f>
        <v/>
      </c>
      <c r="K135" s="332" t="str">
        <f>IF(MIN(J135:J137)=MAX(J135:J137), VLOOKUP(MIN(J135:J137),RANKINGS!$A$2:$B$6,2,FALSE),VLOOKUP(MIN(J135:J137),RANKINGS!$A$2:$B$6,2,FALSE)&amp;"-"&amp;VLOOKUP(MAX(J135:J137),RANKINGS!$A$2:$B$6,2,FALSE))</f>
        <v>Negligible</v>
      </c>
      <c r="L135" s="189" t="str">
        <f>VLOOKUP(L$12&amp;VLOOKUP($A135,ACTIVITIES!$B$2:$C$110,2,FALSE),Intensity!$E$3:$L$1002,8,FALSE)</f>
        <v/>
      </c>
      <c r="M135" s="332" t="str">
        <f>IF(MIN(L135:L137)=MAX(L135:L137), VLOOKUP(MIN(L135:L137),RANKINGS!$A$2:$B$6,2,FALSE),VLOOKUP(MIN(L135:L137),RANKINGS!$A$2:$B$6,2,FALSE)&amp;"-"&amp;VLOOKUP(MAX(L135:L137),RANKINGS!$A$2:$B$6,2,FALSE))</f>
        <v>Negligible</v>
      </c>
      <c r="N135" s="189" t="str">
        <f>VLOOKUP(N$12&amp;VLOOKUP($A135,ACTIVITIES!$B$2:$C$110,2,FALSE),Intensity!$E$3:$L$1002,8,FALSE)</f>
        <v/>
      </c>
      <c r="O135" s="332" t="str">
        <f>IF(MIN(N135:N137)=MAX(N135:N137), VLOOKUP(MIN(N135:N137),RANKINGS!$A$2:$B$6,2,FALSE),VLOOKUP(MIN(N135:N137),RANKINGS!$A$2:$B$6,2,FALSE)&amp;"-"&amp;VLOOKUP(MAX(N135:N137),RANKINGS!$A$2:$B$6,2,FALSE))</f>
        <v>Negligible</v>
      </c>
      <c r="P135" s="189" t="str">
        <f>VLOOKUP(P$12&amp;VLOOKUP($A135,ACTIVITIES!$B$2:$C$110,2,FALSE),Intensity!$E$3:$L$1002,8,FALSE)</f>
        <v/>
      </c>
      <c r="Q135" s="332" t="str">
        <f>IF(MIN(P135:P137)=MAX(P135:P137), VLOOKUP(MIN(P135:P137),RANKINGS!$A$2:$B$6,2,FALSE),VLOOKUP(MIN(P135:P137),RANKINGS!$A$2:$B$6,2,FALSE)&amp;"-"&amp;VLOOKUP(MAX(P135:P137),RANKINGS!$A$2:$B$6,2,FALSE))</f>
        <v>Negligible</v>
      </c>
      <c r="R135" s="189" t="str">
        <f>VLOOKUP(R$12&amp;VLOOKUP($A135,ACTIVITIES!$B$2:$C$110,2,FALSE),Intensity!$E$3:$L$1002,8,FALSE)</f>
        <v/>
      </c>
      <c r="S135" s="332" t="str">
        <f>IF(MIN(R135:R137)=MAX(R135:R137), VLOOKUP(MIN(R135:R137),RANKINGS!$A$2:$B$6,2,FALSE),VLOOKUP(MIN(R135:R137),RANKINGS!$A$2:$B$6,2,FALSE)&amp;"-"&amp;VLOOKUP(MAX(R135:R137),RANKINGS!$A$2:$B$6,2,FALSE))</f>
        <v>Negligible</v>
      </c>
      <c r="T135" s="189" t="str">
        <f>VLOOKUP(T$12&amp;VLOOKUP($A135,ACTIVITIES!$B$2:$C$110,2,FALSE),Intensity!$E$3:$L$1002,8,FALSE)</f>
        <v/>
      </c>
      <c r="U135" s="332" t="str">
        <f>IF(MIN(T135:T137)=MAX(T135:T137), VLOOKUP(MIN(T135:T137),RANKINGS!$A$2:$B$6,2,FALSE),VLOOKUP(MIN(T135:T137),RANKINGS!$A$2:$B$6,2,FALSE)&amp;"-"&amp;VLOOKUP(MAX(T135:T137),RANKINGS!$A$2:$B$6,2,FALSE))</f>
        <v>Negligible</v>
      </c>
      <c r="V135" s="189" t="str">
        <f>VLOOKUP(V$12&amp;VLOOKUP($A135,ACTIVITIES!$B$2:$C$110,2,FALSE),Intensity!$E$3:$L$1002,8,FALSE)</f>
        <v/>
      </c>
      <c r="W135" s="332" t="str">
        <f>IF(MIN(V135:V137)=MAX(V135:V137), VLOOKUP(MIN(V135:V137),RANKINGS!$A$2:$B$6,2,FALSE),VLOOKUP(MIN(V135:V137),RANKINGS!$A$2:$B$6,2,FALSE)&amp;"-"&amp;VLOOKUP(MAX(V135:V137),RANKINGS!$A$2:$B$6,2,FALSE))</f>
        <v>Negligible</v>
      </c>
      <c r="X135" s="197"/>
      <c r="Y135" s="191" t="str">
        <f>IF(AND(NOT(IFERROR(AVERAGE(A135),-9)=-9),IFERROR(VALUE(RIGHT(B135,1)),-9)=-9),"",IF(AND(B135="",IFERROR(VALUE(RIGHT(A135,1)),-99)=-99),"","X"))</f>
        <v>X</v>
      </c>
    </row>
    <row r="136" spans="1:25" s="6" customFormat="1" ht="13.2" hidden="1">
      <c r="A136" s="192">
        <f t="shared" si="3"/>
        <v>38</v>
      </c>
      <c r="B136" s="336"/>
      <c r="C136" s="193" t="s">
        <v>106</v>
      </c>
      <c r="D136" s="194" t="str">
        <f>VLOOKUP(D$12&amp;VLOOKUP($A136,ACTIVITIES!$B$2:$C$110,2,FALSE),Context!$E$3:$L$1002,8,FALSE)</f>
        <v/>
      </c>
      <c r="E136" s="333"/>
      <c r="F136" s="194" t="str">
        <f>VLOOKUP(F$12&amp;VLOOKUP($A136,ACTIVITIES!$B$2:$C$110,2,FALSE),Context!$E$3:$L$1002,8,FALSE)</f>
        <v/>
      </c>
      <c r="G136" s="333"/>
      <c r="H136" s="194" t="str">
        <f>VLOOKUP(H$12&amp;VLOOKUP($A136,ACTIVITIES!$B$2:$C$110,2,FALSE),Context!$E$3:$L$1002,8,FALSE)</f>
        <v/>
      </c>
      <c r="I136" s="333"/>
      <c r="J136" s="194" t="str">
        <f>VLOOKUP(J$12&amp;VLOOKUP($A136,ACTIVITIES!$B$2:$C$110,2,FALSE),Context!$E$3:$L$1002,8,FALSE)</f>
        <v/>
      </c>
      <c r="K136" s="333"/>
      <c r="L136" s="194" t="str">
        <f>VLOOKUP(L$12&amp;VLOOKUP($A136,ACTIVITIES!$B$2:$C$110,2,FALSE),Context!$E$3:$L$1002,8,FALSE)</f>
        <v/>
      </c>
      <c r="M136" s="333"/>
      <c r="N136" s="194" t="str">
        <f>VLOOKUP(N$12&amp;VLOOKUP($A136,ACTIVITIES!$B$2:$C$110,2,FALSE),Context!$E$3:$L$1002,8,FALSE)</f>
        <v/>
      </c>
      <c r="O136" s="333"/>
      <c r="P136" s="194" t="str">
        <f>VLOOKUP(P$12&amp;VLOOKUP($A136,ACTIVITIES!$B$2:$C$110,2,FALSE),Context!$E$3:$L$1002,8,FALSE)</f>
        <v/>
      </c>
      <c r="Q136" s="333"/>
      <c r="R136" s="194" t="str">
        <f>VLOOKUP(R$12&amp;VLOOKUP($A136,ACTIVITIES!$B$2:$C$110,2,FALSE),Context!$E$3:$L$1002,8,FALSE)</f>
        <v/>
      </c>
      <c r="S136" s="333"/>
      <c r="T136" s="194" t="str">
        <f>VLOOKUP(T$12&amp;VLOOKUP($A136,ACTIVITIES!$B$2:$C$110,2,FALSE),Context!$E$3:$L$1002,8,FALSE)</f>
        <v/>
      </c>
      <c r="U136" s="333"/>
      <c r="V136" s="194" t="str">
        <f>VLOOKUP(V$12&amp;VLOOKUP($A136,ACTIVITIES!$B$2:$C$110,2,FALSE),Context!$E$3:$L$1002,8,FALSE)</f>
        <v/>
      </c>
      <c r="W136" s="333"/>
      <c r="X136" s="197"/>
      <c r="Y136" s="191" t="str">
        <f>IF(AND(NOT(IFERROR(AVERAGE(A135),-9)=-9),IFERROR(VALUE(RIGHT(B135,1)),-9)=-9),"",IF(AND(B135="",IFERROR(VALUE(RIGHT(A135,1)),-99)=-99),"","X"))</f>
        <v>X</v>
      </c>
    </row>
    <row r="137" spans="1:25" s="6" customFormat="1" ht="13.2" hidden="1">
      <c r="A137" s="196">
        <f t="shared" si="3"/>
        <v>38</v>
      </c>
      <c r="B137" s="337"/>
      <c r="C137" s="193" t="s">
        <v>107</v>
      </c>
      <c r="D137" s="194" t="str">
        <f>VLOOKUP(D$12&amp;VLOOKUP($A137,ACTIVITIES!$B$2:$C$110,2,FALSE),Duration!$E$3:$L$1002,8,FALSE)</f>
        <v/>
      </c>
      <c r="E137" s="334"/>
      <c r="F137" s="194" t="str">
        <f>VLOOKUP(F$12&amp;VLOOKUP($A137,ACTIVITIES!$B$2:$C$110,2,FALSE),Duration!$E$3:$L$1002,8,FALSE)</f>
        <v/>
      </c>
      <c r="G137" s="334"/>
      <c r="H137" s="194" t="str">
        <f>VLOOKUP(H$12&amp;VLOOKUP($A137,ACTIVITIES!$B$2:$C$110,2,FALSE),Duration!$E$3:$L$1002,8,FALSE)</f>
        <v/>
      </c>
      <c r="I137" s="334"/>
      <c r="J137" s="194" t="str">
        <f>VLOOKUP(J$12&amp;VLOOKUP($A137,ACTIVITIES!$B$2:$C$110,2,FALSE),Duration!$E$3:$L$1002,8,FALSE)</f>
        <v/>
      </c>
      <c r="K137" s="334"/>
      <c r="L137" s="194" t="str">
        <f>VLOOKUP(L$12&amp;VLOOKUP($A137,ACTIVITIES!$B$2:$C$110,2,FALSE),Duration!$E$3:$L$1002,8,FALSE)</f>
        <v/>
      </c>
      <c r="M137" s="334"/>
      <c r="N137" s="194" t="str">
        <f>VLOOKUP(N$12&amp;VLOOKUP($A137,ACTIVITIES!$B$2:$C$110,2,FALSE),Duration!$E$3:$L$1002,8,FALSE)</f>
        <v/>
      </c>
      <c r="O137" s="334"/>
      <c r="P137" s="194" t="str">
        <f>VLOOKUP(P$12&amp;VLOOKUP($A137,ACTIVITIES!$B$2:$C$110,2,FALSE),Duration!$E$3:$L$1002,8,FALSE)</f>
        <v/>
      </c>
      <c r="Q137" s="334"/>
      <c r="R137" s="194" t="str">
        <f>VLOOKUP(R$12&amp;VLOOKUP($A137,ACTIVITIES!$B$2:$C$110,2,FALSE),Duration!$E$3:$L$1002,8,FALSE)</f>
        <v/>
      </c>
      <c r="S137" s="334"/>
      <c r="T137" s="194" t="str">
        <f>VLOOKUP(T$12&amp;VLOOKUP($A137,ACTIVITIES!$B$2:$C$110,2,FALSE),Duration!$E$3:$L$1002,8,FALSE)</f>
        <v/>
      </c>
      <c r="U137" s="334"/>
      <c r="V137" s="194" t="str">
        <f>VLOOKUP(V$12&amp;VLOOKUP($A137,ACTIVITIES!$B$2:$C$110,2,FALSE),Duration!$E$3:$L$1002,8,FALSE)</f>
        <v/>
      </c>
      <c r="W137" s="334"/>
      <c r="X137" s="197"/>
      <c r="Y137" s="191" t="str">
        <f>IF(AND(NOT(IFERROR(AVERAGE(A135),-9)=-9),IFERROR(VALUE(RIGHT(B135,1)),-9)=-9),"",IF(AND(B135="",IFERROR(VALUE(RIGHT(A135,1)),-99)=-99),"","X"))</f>
        <v>X</v>
      </c>
    </row>
    <row r="138" spans="1:25" s="6" customFormat="1" ht="13.2" hidden="1">
      <c r="A138" s="187">
        <f t="shared" si="3"/>
        <v>39</v>
      </c>
      <c r="B138" s="335" t="str">
        <f>VLOOKUP(A138,'COASTAL UPLANDS'!$A$15:$B$124,2,FALSE)</f>
        <v>OPERATION AND MAINTENANCE 39</v>
      </c>
      <c r="C138" s="188" t="s">
        <v>105</v>
      </c>
      <c r="D138" s="189" t="str">
        <f>VLOOKUP(D$12&amp;VLOOKUP($A138,ACTIVITIES!$B$2:$C$110,2,FALSE),Intensity!$E$3:$L$1002,8,FALSE)</f>
        <v/>
      </c>
      <c r="E138" s="332" t="str">
        <f>IF(MIN(D138:D140)=MAX(D138:D140), VLOOKUP(MIN(D138:D140),RANKINGS!$A$2:$B$6,2,FALSE),VLOOKUP(MIN(D138:D140),RANKINGS!$A$2:$B$6,2,FALSE)&amp;"-"&amp;VLOOKUP(MAX(D138:D140),RANKINGS!$A$2:$B$6,2,FALSE))</f>
        <v>Negligible</v>
      </c>
      <c r="F138" s="189" t="str">
        <f>VLOOKUP(F$12&amp;VLOOKUP($A138,ACTIVITIES!$B$2:$C$110,2,FALSE),Intensity!$E$3:$L$1002,8,FALSE)</f>
        <v/>
      </c>
      <c r="G138" s="332" t="str">
        <f>IF(MIN(F138:F140)=MAX(F138:F140), VLOOKUP(MIN(F138:F140),RANKINGS!$A$2:$B$6,2,FALSE),VLOOKUP(MIN(F138:F140),RANKINGS!$A$2:$B$6,2,FALSE)&amp;"-"&amp;VLOOKUP(MAX(F138:F140),RANKINGS!$A$2:$B$6,2,FALSE))</f>
        <v>Negligible</v>
      </c>
      <c r="H138" s="189" t="str">
        <f>VLOOKUP(H$12&amp;VLOOKUP($A138,ACTIVITIES!$B$2:$C$110,2,FALSE),Intensity!$E$3:$L$1002,8,FALSE)</f>
        <v/>
      </c>
      <c r="I138" s="332" t="str">
        <f>IF(MIN(H138:H140)=MAX(H138:H140), VLOOKUP(MIN(H138:H140),RANKINGS!$A$2:$B$6,2,FALSE),VLOOKUP(MIN(H138:H140),RANKINGS!$A$2:$B$6,2,FALSE)&amp;"-"&amp;VLOOKUP(MAX(H138:H140),RANKINGS!$A$2:$B$6,2,FALSE))</f>
        <v>Negligible</v>
      </c>
      <c r="J138" s="189" t="str">
        <f>VLOOKUP(J$12&amp;VLOOKUP($A138,ACTIVITIES!$B$2:$C$110,2,FALSE),Intensity!$E$3:$L$1002,8,FALSE)</f>
        <v/>
      </c>
      <c r="K138" s="332" t="str">
        <f>IF(MIN(J138:J140)=MAX(J138:J140), VLOOKUP(MIN(J138:J140),RANKINGS!$A$2:$B$6,2,FALSE),VLOOKUP(MIN(J138:J140),RANKINGS!$A$2:$B$6,2,FALSE)&amp;"-"&amp;VLOOKUP(MAX(J138:J140),RANKINGS!$A$2:$B$6,2,FALSE))</f>
        <v>Negligible</v>
      </c>
      <c r="L138" s="189" t="str">
        <f>VLOOKUP(L$12&amp;VLOOKUP($A138,ACTIVITIES!$B$2:$C$110,2,FALSE),Intensity!$E$3:$L$1002,8,FALSE)</f>
        <v/>
      </c>
      <c r="M138" s="332" t="str">
        <f>IF(MIN(L138:L140)=MAX(L138:L140), VLOOKUP(MIN(L138:L140),RANKINGS!$A$2:$B$6,2,FALSE),VLOOKUP(MIN(L138:L140),RANKINGS!$A$2:$B$6,2,FALSE)&amp;"-"&amp;VLOOKUP(MAX(L138:L140),RANKINGS!$A$2:$B$6,2,FALSE))</f>
        <v>Negligible</v>
      </c>
      <c r="N138" s="189" t="str">
        <f>VLOOKUP(N$12&amp;VLOOKUP($A138,ACTIVITIES!$B$2:$C$110,2,FALSE),Intensity!$E$3:$L$1002,8,FALSE)</f>
        <v/>
      </c>
      <c r="O138" s="332" t="str">
        <f>IF(MIN(N138:N140)=MAX(N138:N140), VLOOKUP(MIN(N138:N140),RANKINGS!$A$2:$B$6,2,FALSE),VLOOKUP(MIN(N138:N140),RANKINGS!$A$2:$B$6,2,FALSE)&amp;"-"&amp;VLOOKUP(MAX(N138:N140),RANKINGS!$A$2:$B$6,2,FALSE))</f>
        <v>Negligible</v>
      </c>
      <c r="P138" s="189" t="str">
        <f>VLOOKUP(P$12&amp;VLOOKUP($A138,ACTIVITIES!$B$2:$C$110,2,FALSE),Intensity!$E$3:$L$1002,8,FALSE)</f>
        <v/>
      </c>
      <c r="Q138" s="332" t="str">
        <f>IF(MIN(P138:P140)=MAX(P138:P140), VLOOKUP(MIN(P138:P140),RANKINGS!$A$2:$B$6,2,FALSE),VLOOKUP(MIN(P138:P140),RANKINGS!$A$2:$B$6,2,FALSE)&amp;"-"&amp;VLOOKUP(MAX(P138:P140),RANKINGS!$A$2:$B$6,2,FALSE))</f>
        <v>Negligible</v>
      </c>
      <c r="R138" s="189" t="str">
        <f>VLOOKUP(R$12&amp;VLOOKUP($A138,ACTIVITIES!$B$2:$C$110,2,FALSE),Intensity!$E$3:$L$1002,8,FALSE)</f>
        <v/>
      </c>
      <c r="S138" s="332" t="str">
        <f>IF(MIN(R138:R140)=MAX(R138:R140), VLOOKUP(MIN(R138:R140),RANKINGS!$A$2:$B$6,2,FALSE),VLOOKUP(MIN(R138:R140),RANKINGS!$A$2:$B$6,2,FALSE)&amp;"-"&amp;VLOOKUP(MAX(R138:R140),RANKINGS!$A$2:$B$6,2,FALSE))</f>
        <v>Negligible</v>
      </c>
      <c r="T138" s="189" t="str">
        <f>VLOOKUP(T$12&amp;VLOOKUP($A138,ACTIVITIES!$B$2:$C$110,2,FALSE),Intensity!$E$3:$L$1002,8,FALSE)</f>
        <v/>
      </c>
      <c r="U138" s="332" t="str">
        <f>IF(MIN(T138:T140)=MAX(T138:T140), VLOOKUP(MIN(T138:T140),RANKINGS!$A$2:$B$6,2,FALSE),VLOOKUP(MIN(T138:T140),RANKINGS!$A$2:$B$6,2,FALSE)&amp;"-"&amp;VLOOKUP(MAX(T138:T140),RANKINGS!$A$2:$B$6,2,FALSE))</f>
        <v>Negligible</v>
      </c>
      <c r="V138" s="189" t="str">
        <f>VLOOKUP(V$12&amp;VLOOKUP($A138,ACTIVITIES!$B$2:$C$110,2,FALSE),Intensity!$E$3:$L$1002,8,FALSE)</f>
        <v/>
      </c>
      <c r="W138" s="332" t="str">
        <f>IF(MIN(V138:V140)=MAX(V138:V140), VLOOKUP(MIN(V138:V140),RANKINGS!$A$2:$B$6,2,FALSE),VLOOKUP(MIN(V138:V140),RANKINGS!$A$2:$B$6,2,FALSE)&amp;"-"&amp;VLOOKUP(MAX(V138:V140),RANKINGS!$A$2:$B$6,2,FALSE))</f>
        <v>Negligible</v>
      </c>
      <c r="X138" s="197"/>
      <c r="Y138" s="191" t="str">
        <f>IF(AND(NOT(IFERROR(AVERAGE(A138),-9)=-9),IFERROR(VALUE(RIGHT(B138,1)),-9)=-9),"",IF(AND(B138="",IFERROR(VALUE(RIGHT(A138,1)),-99)=-99),"","X"))</f>
        <v>X</v>
      </c>
    </row>
    <row r="139" spans="1:25" s="6" customFormat="1" ht="13.2" hidden="1">
      <c r="A139" s="192">
        <f t="shared" si="3"/>
        <v>39</v>
      </c>
      <c r="B139" s="336"/>
      <c r="C139" s="193" t="s">
        <v>106</v>
      </c>
      <c r="D139" s="194" t="str">
        <f>VLOOKUP(D$12&amp;VLOOKUP($A139,ACTIVITIES!$B$2:$C$110,2,FALSE),Context!$E$3:$L$1002,8,FALSE)</f>
        <v/>
      </c>
      <c r="E139" s="333"/>
      <c r="F139" s="194" t="str">
        <f>VLOOKUP(F$12&amp;VLOOKUP($A139,ACTIVITIES!$B$2:$C$110,2,FALSE),Context!$E$3:$L$1002,8,FALSE)</f>
        <v/>
      </c>
      <c r="G139" s="333"/>
      <c r="H139" s="194" t="str">
        <f>VLOOKUP(H$12&amp;VLOOKUP($A139,ACTIVITIES!$B$2:$C$110,2,FALSE),Context!$E$3:$L$1002,8,FALSE)</f>
        <v/>
      </c>
      <c r="I139" s="333"/>
      <c r="J139" s="194" t="str">
        <f>VLOOKUP(J$12&amp;VLOOKUP($A139,ACTIVITIES!$B$2:$C$110,2,FALSE),Context!$E$3:$L$1002,8,FALSE)</f>
        <v/>
      </c>
      <c r="K139" s="333"/>
      <c r="L139" s="194" t="str">
        <f>VLOOKUP(L$12&amp;VLOOKUP($A139,ACTIVITIES!$B$2:$C$110,2,FALSE),Context!$E$3:$L$1002,8,FALSE)</f>
        <v/>
      </c>
      <c r="M139" s="333"/>
      <c r="N139" s="194" t="str">
        <f>VLOOKUP(N$12&amp;VLOOKUP($A139,ACTIVITIES!$B$2:$C$110,2,FALSE),Context!$E$3:$L$1002,8,FALSE)</f>
        <v/>
      </c>
      <c r="O139" s="333"/>
      <c r="P139" s="194" t="str">
        <f>VLOOKUP(P$12&amp;VLOOKUP($A139,ACTIVITIES!$B$2:$C$110,2,FALSE),Context!$E$3:$L$1002,8,FALSE)</f>
        <v/>
      </c>
      <c r="Q139" s="333"/>
      <c r="R139" s="194" t="str">
        <f>VLOOKUP(R$12&amp;VLOOKUP($A139,ACTIVITIES!$B$2:$C$110,2,FALSE),Context!$E$3:$L$1002,8,FALSE)</f>
        <v/>
      </c>
      <c r="S139" s="333"/>
      <c r="T139" s="194" t="str">
        <f>VLOOKUP(T$12&amp;VLOOKUP($A139,ACTIVITIES!$B$2:$C$110,2,FALSE),Context!$E$3:$L$1002,8,FALSE)</f>
        <v/>
      </c>
      <c r="U139" s="333"/>
      <c r="V139" s="194" t="str">
        <f>VLOOKUP(V$12&amp;VLOOKUP($A139,ACTIVITIES!$B$2:$C$110,2,FALSE),Context!$E$3:$L$1002,8,FALSE)</f>
        <v/>
      </c>
      <c r="W139" s="333"/>
      <c r="X139" s="197"/>
      <c r="Y139" s="191" t="str">
        <f>IF(AND(NOT(IFERROR(AVERAGE(A138),-9)=-9),IFERROR(VALUE(RIGHT(B138,1)),-9)=-9),"",IF(AND(B138="",IFERROR(VALUE(RIGHT(A138,1)),-99)=-99),"","X"))</f>
        <v>X</v>
      </c>
    </row>
    <row r="140" spans="1:25" s="6" customFormat="1" ht="13.2" hidden="1">
      <c r="A140" s="196">
        <f t="shared" si="3"/>
        <v>39</v>
      </c>
      <c r="B140" s="337"/>
      <c r="C140" s="193" t="s">
        <v>107</v>
      </c>
      <c r="D140" s="194" t="str">
        <f>VLOOKUP(D$12&amp;VLOOKUP($A140,ACTIVITIES!$B$2:$C$110,2,FALSE),Duration!$E$3:$L$1002,8,FALSE)</f>
        <v/>
      </c>
      <c r="E140" s="334"/>
      <c r="F140" s="194" t="str">
        <f>VLOOKUP(F$12&amp;VLOOKUP($A140,ACTIVITIES!$B$2:$C$110,2,FALSE),Duration!$E$3:$L$1002,8,FALSE)</f>
        <v/>
      </c>
      <c r="G140" s="334"/>
      <c r="H140" s="194" t="str">
        <f>VLOOKUP(H$12&amp;VLOOKUP($A140,ACTIVITIES!$B$2:$C$110,2,FALSE),Duration!$E$3:$L$1002,8,FALSE)</f>
        <v/>
      </c>
      <c r="I140" s="334"/>
      <c r="J140" s="194" t="str">
        <f>VLOOKUP(J$12&amp;VLOOKUP($A140,ACTIVITIES!$B$2:$C$110,2,FALSE),Duration!$E$3:$L$1002,8,FALSE)</f>
        <v/>
      </c>
      <c r="K140" s="334"/>
      <c r="L140" s="194" t="str">
        <f>VLOOKUP(L$12&amp;VLOOKUP($A140,ACTIVITIES!$B$2:$C$110,2,FALSE),Duration!$E$3:$L$1002,8,FALSE)</f>
        <v/>
      </c>
      <c r="M140" s="334"/>
      <c r="N140" s="194" t="str">
        <f>VLOOKUP(N$12&amp;VLOOKUP($A140,ACTIVITIES!$B$2:$C$110,2,FALSE),Duration!$E$3:$L$1002,8,FALSE)</f>
        <v/>
      </c>
      <c r="O140" s="334"/>
      <c r="P140" s="194" t="str">
        <f>VLOOKUP(P$12&amp;VLOOKUP($A140,ACTIVITIES!$B$2:$C$110,2,FALSE),Duration!$E$3:$L$1002,8,FALSE)</f>
        <v/>
      </c>
      <c r="Q140" s="334"/>
      <c r="R140" s="194" t="str">
        <f>VLOOKUP(R$12&amp;VLOOKUP($A140,ACTIVITIES!$B$2:$C$110,2,FALSE),Duration!$E$3:$L$1002,8,FALSE)</f>
        <v/>
      </c>
      <c r="S140" s="334"/>
      <c r="T140" s="194" t="str">
        <f>VLOOKUP(T$12&amp;VLOOKUP($A140,ACTIVITIES!$B$2:$C$110,2,FALSE),Duration!$E$3:$L$1002,8,FALSE)</f>
        <v/>
      </c>
      <c r="U140" s="334"/>
      <c r="V140" s="194" t="str">
        <f>VLOOKUP(V$12&amp;VLOOKUP($A140,ACTIVITIES!$B$2:$C$110,2,FALSE),Duration!$E$3:$L$1002,8,FALSE)</f>
        <v/>
      </c>
      <c r="W140" s="334"/>
      <c r="X140" s="197"/>
      <c r="Y140" s="191" t="str">
        <f>IF(AND(NOT(IFERROR(AVERAGE(A138),-9)=-9),IFERROR(VALUE(RIGHT(B138,1)),-9)=-9),"",IF(AND(B138="",IFERROR(VALUE(RIGHT(A138,1)),-99)=-99),"","X"))</f>
        <v>X</v>
      </c>
    </row>
    <row r="141" spans="1:25" s="6" customFormat="1" ht="13.2" hidden="1">
      <c r="A141" s="187">
        <f t="shared" si="3"/>
        <v>40</v>
      </c>
      <c r="B141" s="335" t="str">
        <f>VLOOKUP(A141,'COASTAL UPLANDS'!$A$15:$B$124,2,FALSE)</f>
        <v>OPERATION AND MAINTENANCE 40</v>
      </c>
      <c r="C141" s="188" t="s">
        <v>105</v>
      </c>
      <c r="D141" s="189" t="str">
        <f>VLOOKUP(D$12&amp;VLOOKUP($A141,ACTIVITIES!$B$2:$C$110,2,FALSE),Intensity!$E$3:$L$1002,8,FALSE)</f>
        <v/>
      </c>
      <c r="E141" s="332" t="str">
        <f>IF(MIN(D141:D143)=MAX(D141:D143), VLOOKUP(MIN(D141:D143),RANKINGS!$A$2:$B$6,2,FALSE),VLOOKUP(MIN(D141:D143),RANKINGS!$A$2:$B$6,2,FALSE)&amp;"-"&amp;VLOOKUP(MAX(D141:D143),RANKINGS!$A$2:$B$6,2,FALSE))</f>
        <v>Negligible</v>
      </c>
      <c r="F141" s="189" t="str">
        <f>VLOOKUP(F$12&amp;VLOOKUP($A141,ACTIVITIES!$B$2:$C$110,2,FALSE),Intensity!$E$3:$L$1002,8,FALSE)</f>
        <v/>
      </c>
      <c r="G141" s="332" t="str">
        <f>IF(MIN(F141:F143)=MAX(F141:F143), VLOOKUP(MIN(F141:F143),RANKINGS!$A$2:$B$6,2,FALSE),VLOOKUP(MIN(F141:F143),RANKINGS!$A$2:$B$6,2,FALSE)&amp;"-"&amp;VLOOKUP(MAX(F141:F143),RANKINGS!$A$2:$B$6,2,FALSE))</f>
        <v>Negligible</v>
      </c>
      <c r="H141" s="189" t="str">
        <f>VLOOKUP(H$12&amp;VLOOKUP($A141,ACTIVITIES!$B$2:$C$110,2,FALSE),Intensity!$E$3:$L$1002,8,FALSE)</f>
        <v/>
      </c>
      <c r="I141" s="332" t="str">
        <f>IF(MIN(H141:H143)=MAX(H141:H143), VLOOKUP(MIN(H141:H143),RANKINGS!$A$2:$B$6,2,FALSE),VLOOKUP(MIN(H141:H143),RANKINGS!$A$2:$B$6,2,FALSE)&amp;"-"&amp;VLOOKUP(MAX(H141:H143),RANKINGS!$A$2:$B$6,2,FALSE))</f>
        <v>Negligible</v>
      </c>
      <c r="J141" s="189" t="str">
        <f>VLOOKUP(J$12&amp;VLOOKUP($A141,ACTIVITIES!$B$2:$C$110,2,FALSE),Intensity!$E$3:$L$1002,8,FALSE)</f>
        <v/>
      </c>
      <c r="K141" s="332" t="str">
        <f>IF(MIN(J141:J143)=MAX(J141:J143), VLOOKUP(MIN(J141:J143),RANKINGS!$A$2:$B$6,2,FALSE),VLOOKUP(MIN(J141:J143),RANKINGS!$A$2:$B$6,2,FALSE)&amp;"-"&amp;VLOOKUP(MAX(J141:J143),RANKINGS!$A$2:$B$6,2,FALSE))</f>
        <v>Negligible</v>
      </c>
      <c r="L141" s="189" t="str">
        <f>VLOOKUP(L$12&amp;VLOOKUP($A141,ACTIVITIES!$B$2:$C$110,2,FALSE),Intensity!$E$3:$L$1002,8,FALSE)</f>
        <v/>
      </c>
      <c r="M141" s="332" t="str">
        <f>IF(MIN(L141:L143)=MAX(L141:L143), VLOOKUP(MIN(L141:L143),RANKINGS!$A$2:$B$6,2,FALSE),VLOOKUP(MIN(L141:L143),RANKINGS!$A$2:$B$6,2,FALSE)&amp;"-"&amp;VLOOKUP(MAX(L141:L143),RANKINGS!$A$2:$B$6,2,FALSE))</f>
        <v>Negligible</v>
      </c>
      <c r="N141" s="189" t="str">
        <f>VLOOKUP(N$12&amp;VLOOKUP($A141,ACTIVITIES!$B$2:$C$110,2,FALSE),Intensity!$E$3:$L$1002,8,FALSE)</f>
        <v/>
      </c>
      <c r="O141" s="332" t="str">
        <f>IF(MIN(N141:N143)=MAX(N141:N143), VLOOKUP(MIN(N141:N143),RANKINGS!$A$2:$B$6,2,FALSE),VLOOKUP(MIN(N141:N143),RANKINGS!$A$2:$B$6,2,FALSE)&amp;"-"&amp;VLOOKUP(MAX(N141:N143),RANKINGS!$A$2:$B$6,2,FALSE))</f>
        <v>Negligible</v>
      </c>
      <c r="P141" s="189" t="str">
        <f>VLOOKUP(P$12&amp;VLOOKUP($A141,ACTIVITIES!$B$2:$C$110,2,FALSE),Intensity!$E$3:$L$1002,8,FALSE)</f>
        <v/>
      </c>
      <c r="Q141" s="332" t="str">
        <f>IF(MIN(P141:P143)=MAX(P141:P143), VLOOKUP(MIN(P141:P143),RANKINGS!$A$2:$B$6,2,FALSE),VLOOKUP(MIN(P141:P143),RANKINGS!$A$2:$B$6,2,FALSE)&amp;"-"&amp;VLOOKUP(MAX(P141:P143),RANKINGS!$A$2:$B$6,2,FALSE))</f>
        <v>Negligible</v>
      </c>
      <c r="R141" s="189" t="str">
        <f>VLOOKUP(R$12&amp;VLOOKUP($A141,ACTIVITIES!$B$2:$C$110,2,FALSE),Intensity!$E$3:$L$1002,8,FALSE)</f>
        <v/>
      </c>
      <c r="S141" s="332" t="str">
        <f>IF(MIN(R141:R143)=MAX(R141:R143), VLOOKUP(MIN(R141:R143),RANKINGS!$A$2:$B$6,2,FALSE),VLOOKUP(MIN(R141:R143),RANKINGS!$A$2:$B$6,2,FALSE)&amp;"-"&amp;VLOOKUP(MAX(R141:R143),RANKINGS!$A$2:$B$6,2,FALSE))</f>
        <v>Negligible</v>
      </c>
      <c r="T141" s="189" t="str">
        <f>VLOOKUP(T$12&amp;VLOOKUP($A141,ACTIVITIES!$B$2:$C$110,2,FALSE),Intensity!$E$3:$L$1002,8,FALSE)</f>
        <v/>
      </c>
      <c r="U141" s="332" t="str">
        <f>IF(MIN(T141:T143)=MAX(T141:T143), VLOOKUP(MIN(T141:T143),RANKINGS!$A$2:$B$6,2,FALSE),VLOOKUP(MIN(T141:T143),RANKINGS!$A$2:$B$6,2,FALSE)&amp;"-"&amp;VLOOKUP(MAX(T141:T143),RANKINGS!$A$2:$B$6,2,FALSE))</f>
        <v>Negligible</v>
      </c>
      <c r="V141" s="189" t="str">
        <f>VLOOKUP(V$12&amp;VLOOKUP($A141,ACTIVITIES!$B$2:$C$110,2,FALSE),Intensity!$E$3:$L$1002,8,FALSE)</f>
        <v/>
      </c>
      <c r="W141" s="332" t="str">
        <f>IF(MIN(V141:V143)=MAX(V141:V143), VLOOKUP(MIN(V141:V143),RANKINGS!$A$2:$B$6,2,FALSE),VLOOKUP(MIN(V141:V143),RANKINGS!$A$2:$B$6,2,FALSE)&amp;"-"&amp;VLOOKUP(MAX(V141:V143),RANKINGS!$A$2:$B$6,2,FALSE))</f>
        <v>Negligible</v>
      </c>
      <c r="X141" s="197"/>
      <c r="Y141" s="191" t="str">
        <f>IF(AND(NOT(IFERROR(AVERAGE(A141),-9)=-9),IFERROR(VALUE(RIGHT(B141,1)),-9)=-9),"",IF(AND(B141="",IFERROR(VALUE(RIGHT(A141,1)),-99)=-99),"","X"))</f>
        <v>X</v>
      </c>
    </row>
    <row r="142" spans="1:25" s="6" customFormat="1" ht="13.2" hidden="1">
      <c r="A142" s="192">
        <f t="shared" si="3"/>
        <v>40</v>
      </c>
      <c r="B142" s="336"/>
      <c r="C142" s="193" t="s">
        <v>106</v>
      </c>
      <c r="D142" s="194" t="str">
        <f>VLOOKUP(D$12&amp;VLOOKUP($A142,ACTIVITIES!$B$2:$C$110,2,FALSE),Context!$E$3:$L$1002,8,FALSE)</f>
        <v/>
      </c>
      <c r="E142" s="333"/>
      <c r="F142" s="194" t="str">
        <f>VLOOKUP(F$12&amp;VLOOKUP($A142,ACTIVITIES!$B$2:$C$110,2,FALSE),Context!$E$3:$L$1002,8,FALSE)</f>
        <v/>
      </c>
      <c r="G142" s="333"/>
      <c r="H142" s="194" t="str">
        <f>VLOOKUP(H$12&amp;VLOOKUP($A142,ACTIVITIES!$B$2:$C$110,2,FALSE),Context!$E$3:$L$1002,8,FALSE)</f>
        <v/>
      </c>
      <c r="I142" s="333"/>
      <c r="J142" s="194" t="str">
        <f>VLOOKUP(J$12&amp;VLOOKUP($A142,ACTIVITIES!$B$2:$C$110,2,FALSE),Context!$E$3:$L$1002,8,FALSE)</f>
        <v/>
      </c>
      <c r="K142" s="333"/>
      <c r="L142" s="194" t="str">
        <f>VLOOKUP(L$12&amp;VLOOKUP($A142,ACTIVITIES!$B$2:$C$110,2,FALSE),Context!$E$3:$L$1002,8,FALSE)</f>
        <v/>
      </c>
      <c r="M142" s="333"/>
      <c r="N142" s="194" t="str">
        <f>VLOOKUP(N$12&amp;VLOOKUP($A142,ACTIVITIES!$B$2:$C$110,2,FALSE),Context!$E$3:$L$1002,8,FALSE)</f>
        <v/>
      </c>
      <c r="O142" s="333"/>
      <c r="P142" s="194" t="str">
        <f>VLOOKUP(P$12&amp;VLOOKUP($A142,ACTIVITIES!$B$2:$C$110,2,FALSE),Context!$E$3:$L$1002,8,FALSE)</f>
        <v/>
      </c>
      <c r="Q142" s="333"/>
      <c r="R142" s="194" t="str">
        <f>VLOOKUP(R$12&amp;VLOOKUP($A142,ACTIVITIES!$B$2:$C$110,2,FALSE),Context!$E$3:$L$1002,8,FALSE)</f>
        <v/>
      </c>
      <c r="S142" s="333"/>
      <c r="T142" s="194" t="str">
        <f>VLOOKUP(T$12&amp;VLOOKUP($A142,ACTIVITIES!$B$2:$C$110,2,FALSE),Context!$E$3:$L$1002,8,FALSE)</f>
        <v/>
      </c>
      <c r="U142" s="333"/>
      <c r="V142" s="194" t="str">
        <f>VLOOKUP(V$12&amp;VLOOKUP($A142,ACTIVITIES!$B$2:$C$110,2,FALSE),Context!$E$3:$L$1002,8,FALSE)</f>
        <v/>
      </c>
      <c r="W142" s="333"/>
      <c r="X142" s="197"/>
      <c r="Y142" s="191" t="str">
        <f>IF(AND(NOT(IFERROR(AVERAGE(A141),-9)=-9),IFERROR(VALUE(RIGHT(B141,1)),-9)=-9),"",IF(AND(B141="",IFERROR(VALUE(RIGHT(A141,1)),-99)=-99),"","X"))</f>
        <v>X</v>
      </c>
    </row>
    <row r="143" spans="1:25" s="6" customFormat="1" ht="13.2" hidden="1">
      <c r="A143" s="196">
        <f t="shared" si="3"/>
        <v>40</v>
      </c>
      <c r="B143" s="337"/>
      <c r="C143" s="193" t="s">
        <v>107</v>
      </c>
      <c r="D143" s="194" t="str">
        <f>VLOOKUP(D$12&amp;VLOOKUP($A143,ACTIVITIES!$B$2:$C$110,2,FALSE),Duration!$E$3:$L$1002,8,FALSE)</f>
        <v/>
      </c>
      <c r="E143" s="334"/>
      <c r="F143" s="194" t="str">
        <f>VLOOKUP(F$12&amp;VLOOKUP($A143,ACTIVITIES!$B$2:$C$110,2,FALSE),Duration!$E$3:$L$1002,8,FALSE)</f>
        <v/>
      </c>
      <c r="G143" s="334"/>
      <c r="H143" s="194" t="str">
        <f>VLOOKUP(H$12&amp;VLOOKUP($A143,ACTIVITIES!$B$2:$C$110,2,FALSE),Duration!$E$3:$L$1002,8,FALSE)</f>
        <v/>
      </c>
      <c r="I143" s="334"/>
      <c r="J143" s="194" t="str">
        <f>VLOOKUP(J$12&amp;VLOOKUP($A143,ACTIVITIES!$B$2:$C$110,2,FALSE),Duration!$E$3:$L$1002,8,FALSE)</f>
        <v/>
      </c>
      <c r="K143" s="334"/>
      <c r="L143" s="194" t="str">
        <f>VLOOKUP(L$12&amp;VLOOKUP($A143,ACTIVITIES!$B$2:$C$110,2,FALSE),Duration!$E$3:$L$1002,8,FALSE)</f>
        <v/>
      </c>
      <c r="M143" s="334"/>
      <c r="N143" s="194" t="str">
        <f>VLOOKUP(N$12&amp;VLOOKUP($A143,ACTIVITIES!$B$2:$C$110,2,FALSE),Duration!$E$3:$L$1002,8,FALSE)</f>
        <v/>
      </c>
      <c r="O143" s="334"/>
      <c r="P143" s="194" t="str">
        <f>VLOOKUP(P$12&amp;VLOOKUP($A143,ACTIVITIES!$B$2:$C$110,2,FALSE),Duration!$E$3:$L$1002,8,FALSE)</f>
        <v/>
      </c>
      <c r="Q143" s="334"/>
      <c r="R143" s="194" t="str">
        <f>VLOOKUP(R$12&amp;VLOOKUP($A143,ACTIVITIES!$B$2:$C$110,2,FALSE),Duration!$E$3:$L$1002,8,FALSE)</f>
        <v/>
      </c>
      <c r="S143" s="334"/>
      <c r="T143" s="194" t="str">
        <f>VLOOKUP(T$12&amp;VLOOKUP($A143,ACTIVITIES!$B$2:$C$110,2,FALSE),Duration!$E$3:$L$1002,8,FALSE)</f>
        <v/>
      </c>
      <c r="U143" s="334"/>
      <c r="V143" s="194" t="str">
        <f>VLOOKUP(V$12&amp;VLOOKUP($A143,ACTIVITIES!$B$2:$C$110,2,FALSE),Duration!$E$3:$L$1002,8,FALSE)</f>
        <v/>
      </c>
      <c r="W143" s="334"/>
      <c r="X143" s="197"/>
      <c r="Y143" s="191" t="str">
        <f>IF(AND(NOT(IFERROR(AVERAGE(A141),-9)=-9),IFERROR(VALUE(RIGHT(B141,1)),-9)=-9),"",IF(AND(B141="",IFERROR(VALUE(RIGHT(A141,1)),-99)=-99),"","X"))</f>
        <v>X</v>
      </c>
    </row>
    <row r="144" spans="1:25" ht="13.2">
      <c r="A144" s="356" t="s">
        <v>251</v>
      </c>
      <c r="B144" s="357"/>
      <c r="C144" s="198"/>
      <c r="D144" s="199" t="s">
        <v>91</v>
      </c>
      <c r="E144" s="199"/>
      <c r="F144" s="199"/>
      <c r="G144" s="199"/>
      <c r="H144" s="199"/>
      <c r="I144" s="199"/>
      <c r="J144" s="199"/>
      <c r="K144" s="199"/>
      <c r="L144" s="199"/>
      <c r="M144" s="199"/>
      <c r="N144" s="200"/>
      <c r="O144" s="200"/>
      <c r="P144" s="200"/>
      <c r="Q144" s="200"/>
      <c r="R144" s="200"/>
      <c r="S144" s="200"/>
      <c r="T144" s="200"/>
      <c r="U144" s="200"/>
      <c r="V144" s="200"/>
      <c r="W144" s="200"/>
      <c r="X144" s="201"/>
      <c r="Y144" s="207" t="str">
        <f>IF(Y113="X","X",(IF(AND(NOT(IFERROR(AVERAGE(A144),-9)=-9),IFERROR(VALUE(RIGHT(B144,1)),-9)=-9),"",IF(AND(B144="",IFERROR(VALUE(RIGHT(A144,1)),-99)=-99),"","X"))))</f>
        <v/>
      </c>
    </row>
    <row r="145" spans="1:25" ht="13.2">
      <c r="A145" s="202"/>
      <c r="B145" s="208"/>
      <c r="C145" s="208"/>
      <c r="D145" s="206"/>
      <c r="E145" s="197"/>
      <c r="F145" s="206"/>
      <c r="G145" s="197"/>
      <c r="H145" s="206"/>
      <c r="I145" s="197"/>
      <c r="J145" s="206"/>
      <c r="K145" s="197"/>
      <c r="L145" s="206"/>
      <c r="M145" s="197"/>
      <c r="N145" s="197"/>
      <c r="O145" s="197"/>
      <c r="P145" s="197"/>
      <c r="Q145" s="197"/>
      <c r="R145" s="197"/>
      <c r="S145" s="197"/>
      <c r="T145" s="197"/>
      <c r="U145" s="197"/>
      <c r="V145" s="197"/>
      <c r="W145" s="197"/>
      <c r="X145" s="195"/>
      <c r="Y145" s="207" t="str">
        <f>IF(AND(NOT(IFERROR(AVERAGE(A145),-9)=-9),IFERROR(VALUE(RIGHT(B145,1)),-9)=-9),"",IF(AND(B145="",IFERROR(VALUE(RIGHT(A145,1)),-99)=-99),"","X"))</f>
        <v/>
      </c>
    </row>
    <row r="146" spans="1:25" ht="16.2" customHeight="1">
      <c r="A146" s="338" t="str">
        <f>ACTIVITIES!H6</f>
        <v>DECOMMISSIONING</v>
      </c>
      <c r="B146" s="339"/>
      <c r="C146" s="209"/>
      <c r="D146" s="210"/>
      <c r="E146" s="210"/>
      <c r="F146" s="210"/>
      <c r="G146" s="210"/>
      <c r="H146" s="210"/>
      <c r="I146" s="210"/>
      <c r="J146" s="210"/>
      <c r="K146" s="210"/>
      <c r="L146" s="210"/>
      <c r="M146" s="210"/>
      <c r="N146" s="211"/>
      <c r="O146" s="211"/>
      <c r="P146" s="211"/>
      <c r="Q146" s="211"/>
      <c r="R146" s="211"/>
      <c r="S146" s="211"/>
      <c r="T146" s="211"/>
      <c r="U146" s="211"/>
      <c r="V146" s="211"/>
      <c r="W146" s="211"/>
      <c r="X146" s="212"/>
      <c r="Y146" s="207" t="str">
        <f>IF(AND(NOT(IFERROR(AVERAGE(A146),-9)=-9),IFERROR(VALUE(RIGHT(B146,1)),-9)=-9),"",IF(AND(B146="",IFERROR(VALUE(RIGHT(A146,1)),-99)=-99),"","X"))</f>
        <v/>
      </c>
    </row>
    <row r="147" spans="1:25" ht="13.2">
      <c r="A147" s="187">
        <f>A141+1</f>
        <v>41</v>
      </c>
      <c r="B147" s="335" t="str">
        <f>VLOOKUP(A147,'COASTAL UPLANDS'!$A$15:$B$124,2,FALSE)</f>
        <v>Foundation and WTG removal</v>
      </c>
      <c r="C147" s="188" t="s">
        <v>105</v>
      </c>
      <c r="D147" s="189">
        <f>VLOOKUP(D$12&amp;VLOOKUP($A147,ACTIVITIES!$B$2:$C$110,2,FALSE),Intensity!$E$3:$L$1002,8,FALSE)</f>
        <v>0</v>
      </c>
      <c r="E147" s="332" t="str">
        <f>IF(MIN(D147:D149)=MAX(D147:D149), VLOOKUP(MIN(D147:D149),RANKINGS!$A$2:$B$6,2,FALSE),VLOOKUP(MIN(D147:D149),RANKINGS!$A$2:$B$6,2,FALSE)&amp;"-"&amp;VLOOKUP(MAX(D147:D149),RANKINGS!$A$2:$B$6,2,FALSE))</f>
        <v>Negligible</v>
      </c>
      <c r="F147" s="189">
        <f>VLOOKUP(F$12&amp;VLOOKUP($A147,ACTIVITIES!$B$2:$C$110,2,FALSE),Intensity!$E$3:$L$1002,8,FALSE)</f>
        <v>1</v>
      </c>
      <c r="G147" s="332" t="str">
        <f>IF(MIN(F147:F149)=MAX(F147:F149), VLOOKUP(MIN(F147:F149),RANKINGS!$A$2:$B$6,2,FALSE),VLOOKUP(MIN(F147:F149),RANKINGS!$A$2:$B$6,2,FALSE)&amp;"-"&amp;VLOOKUP(MAX(F147:F149),RANKINGS!$A$2:$B$6,2,FALSE))</f>
        <v>Negligible-Minor</v>
      </c>
      <c r="H147" s="189">
        <f>VLOOKUP(H$12&amp;VLOOKUP($A147,ACTIVITIES!$B$2:$C$110,2,FALSE),Intensity!$E$3:$L$1002,8,FALSE)</f>
        <v>1</v>
      </c>
      <c r="I147" s="332" t="str">
        <f>IF(MIN(H147:H149)=MAX(H147:H149), VLOOKUP(MIN(H147:H149),RANKINGS!$A$2:$B$6,2,FALSE),VLOOKUP(MIN(H147:H149),RANKINGS!$A$2:$B$6,2,FALSE)&amp;"-"&amp;VLOOKUP(MAX(H147:H149),RANKINGS!$A$2:$B$6,2,FALSE))</f>
        <v>Minor</v>
      </c>
      <c r="J147" s="189">
        <f>VLOOKUP(J$12&amp;VLOOKUP($A147,ACTIVITIES!$B$2:$C$110,2,FALSE),Intensity!$E$3:$L$1002,8,FALSE)</f>
        <v>2</v>
      </c>
      <c r="K147" s="332" t="str">
        <f>IF(MIN(J147:J149)=MAX(J147:J149), VLOOKUP(MIN(J147:J149),RANKINGS!$A$2:$B$6,2,FALSE),VLOOKUP(MIN(J147:J149),RANKINGS!$A$2:$B$6,2,FALSE)&amp;"-"&amp;VLOOKUP(MAX(J147:J149),RANKINGS!$A$2:$B$6,2,FALSE))</f>
        <v>Minor-Moderate</v>
      </c>
      <c r="L147" s="189">
        <f>VLOOKUP(L$12&amp;VLOOKUP($A147,ACTIVITIES!$B$2:$C$110,2,FALSE),Intensity!$E$3:$L$1002,8,FALSE)</f>
        <v>1</v>
      </c>
      <c r="M147" s="332" t="str">
        <f>IF(MIN(L147:L149)=MAX(L147:L149), VLOOKUP(MIN(L147:L149),RANKINGS!$A$2:$B$6,2,FALSE),VLOOKUP(MIN(L147:L149),RANKINGS!$A$2:$B$6,2,FALSE)&amp;"-"&amp;VLOOKUP(MAX(L147:L149),RANKINGS!$A$2:$B$6,2,FALSE))</f>
        <v>Minor</v>
      </c>
      <c r="N147" s="189" t="str">
        <f>VLOOKUP(N$12&amp;VLOOKUP($A147,ACTIVITIES!$B$2:$C$110,2,FALSE),Intensity!$E$3:$L$1002,8,FALSE)</f>
        <v/>
      </c>
      <c r="O147" s="332" t="str">
        <f>IF(MIN(N147:N149)=MAX(N147:N149), VLOOKUP(MIN(N147:N149),RANKINGS!$A$2:$B$6,2,FALSE),VLOOKUP(MIN(N147:N149),RANKINGS!$A$2:$B$6,2,FALSE)&amp;"-"&amp;VLOOKUP(MAX(N147:N149),RANKINGS!$A$2:$B$6,2,FALSE))</f>
        <v>Negligible</v>
      </c>
      <c r="P147" s="189" t="str">
        <f>VLOOKUP(P$12&amp;VLOOKUP($A147,ACTIVITIES!$B$2:$C$110,2,FALSE),Intensity!$E$3:$L$1002,8,FALSE)</f>
        <v/>
      </c>
      <c r="Q147" s="332" t="str">
        <f>IF(MIN(P147:P149)=MAX(P147:P149), VLOOKUP(MIN(P147:P149),RANKINGS!$A$2:$B$6,2,FALSE),VLOOKUP(MIN(P147:P149),RANKINGS!$A$2:$B$6,2,FALSE)&amp;"-"&amp;VLOOKUP(MAX(P147:P149),RANKINGS!$A$2:$B$6,2,FALSE))</f>
        <v>Negligible</v>
      </c>
      <c r="R147" s="189" t="str">
        <f>VLOOKUP(R$12&amp;VLOOKUP($A147,ACTIVITIES!$B$2:$C$110,2,FALSE),Intensity!$E$3:$L$1002,8,FALSE)</f>
        <v/>
      </c>
      <c r="S147" s="332" t="str">
        <f>IF(MIN(R147:R149)=MAX(R147:R149), VLOOKUP(MIN(R147:R149),RANKINGS!$A$2:$B$6,2,FALSE),VLOOKUP(MIN(R147:R149),RANKINGS!$A$2:$B$6,2,FALSE)&amp;"-"&amp;VLOOKUP(MAX(R147:R149),RANKINGS!$A$2:$B$6,2,FALSE))</f>
        <v>Negligible</v>
      </c>
      <c r="T147" s="189" t="str">
        <f>VLOOKUP(T$12&amp;VLOOKUP($A147,ACTIVITIES!$B$2:$C$110,2,FALSE),Intensity!$E$3:$L$1002,8,FALSE)</f>
        <v/>
      </c>
      <c r="U147" s="332" t="str">
        <f>IF(MIN(T147:T149)=MAX(T147:T149), VLOOKUP(MIN(T147:T149),RANKINGS!$A$2:$B$6,2,FALSE),VLOOKUP(MIN(T147:T149),RANKINGS!$A$2:$B$6,2,FALSE)&amp;"-"&amp;VLOOKUP(MAX(T147:T149),RANKINGS!$A$2:$B$6,2,FALSE))</f>
        <v>Negligible</v>
      </c>
      <c r="V147" s="189" t="str">
        <f>VLOOKUP(V$12&amp;VLOOKUP($A147,ACTIVITIES!$B$2:$C$110,2,FALSE),Intensity!$E$3:$L$1002,8,FALSE)</f>
        <v/>
      </c>
      <c r="W147" s="343" t="str">
        <f>IF(MIN(V147:V149)=MAX(V147:V149), VLOOKUP(MIN(V147:V149),RANKINGS!$A$2:$B$6,2,FALSE),VLOOKUP(MIN(V147:V149),RANKINGS!$A$2:$B$6,2,FALSE)&amp;"-"&amp;VLOOKUP(MAX(V147:V149),RANKINGS!$A$2:$B$6,2,FALSE))</f>
        <v>Negligible</v>
      </c>
      <c r="X147" s="190"/>
      <c r="Y147" s="191" t="str">
        <f>IF(AND(NOT(IFERROR(AVERAGE(A147),-9)=-9),IFERROR(VALUE(RIGHT(B147,1)),-9)=-9),"",IF(AND(B147="",IFERROR(VALUE(RIGHT(A147,1)),-99)=-99),"","X"))</f>
        <v/>
      </c>
    </row>
    <row r="148" spans="1:25" ht="13.2">
      <c r="A148" s="192">
        <f>A142+1</f>
        <v>41</v>
      </c>
      <c r="B148" s="336"/>
      <c r="C148" s="193" t="s">
        <v>106</v>
      </c>
      <c r="D148" s="194">
        <f>VLOOKUP(D$12&amp;VLOOKUP($A148,ACTIVITIES!$B$2:$C$110,2,FALSE),Context!$E$3:$L$1002,8,FALSE)</f>
        <v>0</v>
      </c>
      <c r="E148" s="333"/>
      <c r="F148" s="194">
        <f>VLOOKUP(F$12&amp;VLOOKUP($A148,ACTIVITIES!$B$2:$C$110,2,FALSE),Context!$E$3:$L$1002,8,FALSE)</f>
        <v>0</v>
      </c>
      <c r="G148" s="333"/>
      <c r="H148" s="194">
        <f>VLOOKUP(H$12&amp;VLOOKUP($A148,ACTIVITIES!$B$2:$C$110,2,FALSE),Context!$E$3:$L$1002,8,FALSE)</f>
        <v>1</v>
      </c>
      <c r="I148" s="333"/>
      <c r="J148" s="194">
        <f>VLOOKUP(J$12&amp;VLOOKUP($A148,ACTIVITIES!$B$2:$C$110,2,FALSE),Context!$E$3:$L$1002,8,FALSE)</f>
        <v>2</v>
      </c>
      <c r="K148" s="333"/>
      <c r="L148" s="194">
        <f>VLOOKUP(L$12&amp;VLOOKUP($A148,ACTIVITIES!$B$2:$C$110,2,FALSE),Context!$E$3:$L$1002,8,FALSE)</f>
        <v>1</v>
      </c>
      <c r="M148" s="333"/>
      <c r="N148" s="194" t="str">
        <f>VLOOKUP(N$12&amp;VLOOKUP($A148,ACTIVITIES!$B$2:$C$110,2,FALSE),Context!$E$3:$L$1002,8,FALSE)</f>
        <v/>
      </c>
      <c r="O148" s="333"/>
      <c r="P148" s="194" t="str">
        <f>VLOOKUP(P$12&amp;VLOOKUP($A148,ACTIVITIES!$B$2:$C$110,2,FALSE),Context!$E$3:$L$1002,8,FALSE)</f>
        <v/>
      </c>
      <c r="Q148" s="333"/>
      <c r="R148" s="194" t="str">
        <f>VLOOKUP(R$12&amp;VLOOKUP($A148,ACTIVITIES!$B$2:$C$110,2,FALSE),Context!$E$3:$L$1002,8,FALSE)</f>
        <v/>
      </c>
      <c r="S148" s="333"/>
      <c r="T148" s="194" t="str">
        <f>VLOOKUP(T$12&amp;VLOOKUP($A148,ACTIVITIES!$B$2:$C$110,2,FALSE),Context!$E$3:$L$1002,8,FALSE)</f>
        <v/>
      </c>
      <c r="U148" s="333"/>
      <c r="V148" s="194" t="str">
        <f>VLOOKUP(V$12&amp;VLOOKUP($A148,ACTIVITIES!$B$2:$C$110,2,FALSE),Context!$E$3:$L$1002,8,FALSE)</f>
        <v/>
      </c>
      <c r="W148" s="344"/>
      <c r="X148" s="195"/>
      <c r="Y148" s="191" t="str">
        <f>IF(AND(NOT(IFERROR(AVERAGE(A147),-9)=-9),IFERROR(VALUE(RIGHT(B147,1)),-9)=-9),"",IF(AND(B147="",IFERROR(VALUE(RIGHT(A147,1)),-99)=-99),"","X"))</f>
        <v/>
      </c>
    </row>
    <row r="149" spans="1:25" ht="13.2">
      <c r="A149" s="196">
        <f>A143+1</f>
        <v>41</v>
      </c>
      <c r="B149" s="337"/>
      <c r="C149" s="193" t="s">
        <v>107</v>
      </c>
      <c r="D149" s="194">
        <f>VLOOKUP(D$12&amp;VLOOKUP($A149,ACTIVITIES!$B$2:$C$110,2,FALSE),Duration!$E$3:$L$1002,8,FALSE)</f>
        <v>0</v>
      </c>
      <c r="E149" s="334"/>
      <c r="F149" s="194">
        <f>VLOOKUP(F$12&amp;VLOOKUP($A149,ACTIVITIES!$B$2:$C$110,2,FALSE),Duration!$E$3:$L$1002,8,FALSE)</f>
        <v>0</v>
      </c>
      <c r="G149" s="334"/>
      <c r="H149" s="194">
        <f>VLOOKUP(H$12&amp;VLOOKUP($A149,ACTIVITIES!$B$2:$C$110,2,FALSE),Duration!$E$3:$L$1002,8,FALSE)</f>
        <v>1</v>
      </c>
      <c r="I149" s="334"/>
      <c r="J149" s="194">
        <f>VLOOKUP(J$12&amp;VLOOKUP($A149,ACTIVITIES!$B$2:$C$110,2,FALSE),Duration!$E$3:$L$1002,8,FALSE)</f>
        <v>1</v>
      </c>
      <c r="K149" s="334"/>
      <c r="L149" s="194">
        <f>VLOOKUP(L$12&amp;VLOOKUP($A149,ACTIVITIES!$B$2:$C$110,2,FALSE),Duration!$E$3:$L$1002,8,FALSE)</f>
        <v>1</v>
      </c>
      <c r="M149" s="334"/>
      <c r="N149" s="194" t="str">
        <f>VLOOKUP(N$12&amp;VLOOKUP($A149,ACTIVITIES!$B$2:$C$110,2,FALSE),Duration!$E$3:$L$1002,8,FALSE)</f>
        <v/>
      </c>
      <c r="O149" s="334"/>
      <c r="P149" s="194" t="str">
        <f>VLOOKUP(P$12&amp;VLOOKUP($A149,ACTIVITIES!$B$2:$C$110,2,FALSE),Duration!$E$3:$L$1002,8,FALSE)</f>
        <v/>
      </c>
      <c r="Q149" s="334"/>
      <c r="R149" s="194" t="str">
        <f>VLOOKUP(R$12&amp;VLOOKUP($A149,ACTIVITIES!$B$2:$C$110,2,FALSE),Duration!$E$3:$L$1002,8,FALSE)</f>
        <v/>
      </c>
      <c r="S149" s="334"/>
      <c r="T149" s="194" t="str">
        <f>VLOOKUP(T$12&amp;VLOOKUP($A149,ACTIVITIES!$B$2:$C$110,2,FALSE),Duration!$E$3:$L$1002,8,FALSE)</f>
        <v/>
      </c>
      <c r="U149" s="334"/>
      <c r="V149" s="194" t="str">
        <f>VLOOKUP(V$12&amp;VLOOKUP($A149,ACTIVITIES!$B$2:$C$110,2,FALSE),Duration!$E$3:$L$1002,8,FALSE)</f>
        <v/>
      </c>
      <c r="W149" s="345"/>
      <c r="X149" s="195"/>
      <c r="Y149" s="191" t="str">
        <f>IF(AND(NOT(IFERROR(AVERAGE(A147),-9)=-9),IFERROR(VALUE(RIGHT(B147,1)),-9)=-9),"",IF(AND(B147="",IFERROR(VALUE(RIGHT(A147,1)),-99)=-99),"","X"))</f>
        <v/>
      </c>
    </row>
    <row r="150" spans="1:25" ht="13.2">
      <c r="A150" s="187">
        <f t="shared" ref="A150:A176" si="4">A147+1</f>
        <v>42</v>
      </c>
      <c r="B150" s="335" t="str">
        <f>VLOOKUP(A150,'COASTAL UPLANDS'!$A$15:$B$124,2,FALSE)</f>
        <v>Offshore cable abandonent</v>
      </c>
      <c r="C150" s="188" t="s">
        <v>105</v>
      </c>
      <c r="D150" s="189">
        <f>VLOOKUP(D$12&amp;VLOOKUP($A150,ACTIVITIES!$B$2:$C$110,2,FALSE),Intensity!$E$3:$L$1002,8,FALSE)</f>
        <v>0</v>
      </c>
      <c r="E150" s="332" t="str">
        <f>IF(MIN(D150:D152)=MAX(D150:D152), VLOOKUP(MIN(D150:D152),RANKINGS!$A$2:$B$6,2,FALSE),VLOOKUP(MIN(D150:D152),RANKINGS!$A$2:$B$6,2,FALSE)&amp;"-"&amp;VLOOKUP(MAX(D150:D152),RANKINGS!$A$2:$B$6,2,FALSE))</f>
        <v>Negligible</v>
      </c>
      <c r="F150" s="189">
        <f>VLOOKUP(F$12&amp;VLOOKUP($A150,ACTIVITIES!$B$2:$C$110,2,FALSE),Intensity!$E$3:$L$1002,8,FALSE)</f>
        <v>0</v>
      </c>
      <c r="G150" s="332" t="str">
        <f>IF(MIN(F150:F152)=MAX(F150:F152), VLOOKUP(MIN(F150:F152),RANKINGS!$A$2:$B$6,2,FALSE),VLOOKUP(MIN(F150:F152),RANKINGS!$A$2:$B$6,2,FALSE)&amp;"-"&amp;VLOOKUP(MAX(F150:F152),RANKINGS!$A$2:$B$6,2,FALSE))</f>
        <v>Negligible</v>
      </c>
      <c r="H150" s="189">
        <f>VLOOKUP(H$12&amp;VLOOKUP($A150,ACTIVITIES!$B$2:$C$110,2,FALSE),Intensity!$E$3:$L$1002,8,FALSE)</f>
        <v>0</v>
      </c>
      <c r="I150" s="332" t="str">
        <f>IF(MIN(H150:H152)=MAX(H150:H152), VLOOKUP(MIN(H150:H152),RANKINGS!$A$2:$B$6,2,FALSE),VLOOKUP(MIN(H150:H152),RANKINGS!$A$2:$B$6,2,FALSE)&amp;"-"&amp;VLOOKUP(MAX(H150:H152),RANKINGS!$A$2:$B$6,2,FALSE))</f>
        <v>Negligible</v>
      </c>
      <c r="J150" s="189">
        <f>VLOOKUP(J$12&amp;VLOOKUP($A150,ACTIVITIES!$B$2:$C$110,2,FALSE),Intensity!$E$3:$L$1002,8,FALSE)</f>
        <v>1</v>
      </c>
      <c r="K150" s="332" t="str">
        <f>IF(MIN(J150:J152)=MAX(J150:J152), VLOOKUP(MIN(J150:J152),RANKINGS!$A$2:$B$6,2,FALSE),VLOOKUP(MIN(J150:J152),RANKINGS!$A$2:$B$6,2,FALSE)&amp;"-"&amp;VLOOKUP(MAX(J150:J152),RANKINGS!$A$2:$B$6,2,FALSE))</f>
        <v>Negligible-Minor</v>
      </c>
      <c r="L150" s="189">
        <f>VLOOKUP(L$12&amp;VLOOKUP($A150,ACTIVITIES!$B$2:$C$110,2,FALSE),Intensity!$E$3:$L$1002,8,FALSE)</f>
        <v>1</v>
      </c>
      <c r="M150" s="332" t="str">
        <f>IF(MIN(L150:L152)=MAX(L150:L152), VLOOKUP(MIN(L150:L152),RANKINGS!$A$2:$B$6,2,FALSE),VLOOKUP(MIN(L150:L152),RANKINGS!$A$2:$B$6,2,FALSE)&amp;"-"&amp;VLOOKUP(MAX(L150:L152),RANKINGS!$A$2:$B$6,2,FALSE))</f>
        <v>Negligible-Minor</v>
      </c>
      <c r="N150" s="189" t="str">
        <f>VLOOKUP(N$12&amp;VLOOKUP($A150,ACTIVITIES!$B$2:$C$110,2,FALSE),Intensity!$E$3:$L$1002,8,FALSE)</f>
        <v/>
      </c>
      <c r="O150" s="332" t="str">
        <f>IF(MIN(N150:N152)=MAX(N150:N152), VLOOKUP(MIN(N150:N152),RANKINGS!$A$2:$B$6,2,FALSE),VLOOKUP(MIN(N150:N152),RANKINGS!$A$2:$B$6,2,FALSE)&amp;"-"&amp;VLOOKUP(MAX(N150:N152),RANKINGS!$A$2:$B$6,2,FALSE))</f>
        <v>Negligible</v>
      </c>
      <c r="P150" s="189" t="str">
        <f>VLOOKUP(P$12&amp;VLOOKUP($A150,ACTIVITIES!$B$2:$C$110,2,FALSE),Intensity!$E$3:$L$1002,8,FALSE)</f>
        <v/>
      </c>
      <c r="Q150" s="332" t="str">
        <f>IF(MIN(P150:P152)=MAX(P150:P152), VLOOKUP(MIN(P150:P152),RANKINGS!$A$2:$B$6,2,FALSE),VLOOKUP(MIN(P150:P152),RANKINGS!$A$2:$B$6,2,FALSE)&amp;"-"&amp;VLOOKUP(MAX(P150:P152),RANKINGS!$A$2:$B$6,2,FALSE))</f>
        <v>Negligible</v>
      </c>
      <c r="R150" s="189" t="str">
        <f>VLOOKUP(R$12&amp;VLOOKUP($A150,ACTIVITIES!$B$2:$C$110,2,FALSE),Intensity!$E$3:$L$1002,8,FALSE)</f>
        <v/>
      </c>
      <c r="S150" s="332" t="str">
        <f>IF(MIN(R150:R152)=MAX(R150:R152), VLOOKUP(MIN(R150:R152),RANKINGS!$A$2:$B$6,2,FALSE),VLOOKUP(MIN(R150:R152),RANKINGS!$A$2:$B$6,2,FALSE)&amp;"-"&amp;VLOOKUP(MAX(R150:R152),RANKINGS!$A$2:$B$6,2,FALSE))</f>
        <v>Negligible</v>
      </c>
      <c r="T150" s="189" t="str">
        <f>VLOOKUP(T$12&amp;VLOOKUP($A150,ACTIVITIES!$B$2:$C$110,2,FALSE),Intensity!$E$3:$L$1002,8,FALSE)</f>
        <v/>
      </c>
      <c r="U150" s="332" t="str">
        <f>IF(MIN(T150:T152)=MAX(T150:T152), VLOOKUP(MIN(T150:T152),RANKINGS!$A$2:$B$6,2,FALSE),VLOOKUP(MIN(T150:T152),RANKINGS!$A$2:$B$6,2,FALSE)&amp;"-"&amp;VLOOKUP(MAX(T150:T152),RANKINGS!$A$2:$B$6,2,FALSE))</f>
        <v>Negligible</v>
      </c>
      <c r="V150" s="189" t="str">
        <f>VLOOKUP(V$12&amp;VLOOKUP($A150,ACTIVITIES!$B$2:$C$110,2,FALSE),Intensity!$E$3:$L$1002,8,FALSE)</f>
        <v/>
      </c>
      <c r="W150" s="343" t="str">
        <f>IF(MIN(V150:V152)=MAX(V150:V152), VLOOKUP(MIN(V150:V152),RANKINGS!$A$2:$B$6,2,FALSE),VLOOKUP(MIN(V150:V152),RANKINGS!$A$2:$B$6,2,FALSE)&amp;"-"&amp;VLOOKUP(MAX(V150:V152),RANKINGS!$A$2:$B$6,2,FALSE))</f>
        <v>Negligible</v>
      </c>
      <c r="X150" s="190"/>
      <c r="Y150" s="191" t="str">
        <f>IF(AND(NOT(IFERROR(AVERAGE(A150),-9)=-9),IFERROR(VALUE(RIGHT(B150,1)),-9)=-9),"",IF(AND(B150="",IFERROR(VALUE(RIGHT(A150,1)),-99)=-99),"","X"))</f>
        <v/>
      </c>
    </row>
    <row r="151" spans="1:25" ht="13.2">
      <c r="A151" s="192">
        <f t="shared" si="4"/>
        <v>42</v>
      </c>
      <c r="B151" s="336"/>
      <c r="C151" s="193" t="s">
        <v>106</v>
      </c>
      <c r="D151" s="194">
        <f>VLOOKUP(D$12&amp;VLOOKUP($A151,ACTIVITIES!$B$2:$C$110,2,FALSE),Context!$E$3:$L$1002,8,FALSE)</f>
        <v>0</v>
      </c>
      <c r="E151" s="333"/>
      <c r="F151" s="194">
        <f>VLOOKUP(F$12&amp;VLOOKUP($A151,ACTIVITIES!$B$2:$C$110,2,FALSE),Context!$E$3:$L$1002,8,FALSE)</f>
        <v>0</v>
      </c>
      <c r="G151" s="333"/>
      <c r="H151" s="194">
        <f>VLOOKUP(H$12&amp;VLOOKUP($A151,ACTIVITIES!$B$2:$C$110,2,FALSE),Context!$E$3:$L$1002,8,FALSE)</f>
        <v>0</v>
      </c>
      <c r="I151" s="333"/>
      <c r="J151" s="194">
        <f>VLOOKUP(J$12&amp;VLOOKUP($A151,ACTIVITIES!$B$2:$C$110,2,FALSE),Context!$E$3:$L$1002,8,FALSE)</f>
        <v>0</v>
      </c>
      <c r="K151" s="333"/>
      <c r="L151" s="194">
        <f>VLOOKUP(L$12&amp;VLOOKUP($A151,ACTIVITIES!$B$2:$C$110,2,FALSE),Context!$E$3:$L$1002,8,FALSE)</f>
        <v>0</v>
      </c>
      <c r="M151" s="333"/>
      <c r="N151" s="194" t="str">
        <f>VLOOKUP(N$12&amp;VLOOKUP($A151,ACTIVITIES!$B$2:$C$110,2,FALSE),Context!$E$3:$L$1002,8,FALSE)</f>
        <v/>
      </c>
      <c r="O151" s="333"/>
      <c r="P151" s="194" t="str">
        <f>VLOOKUP(P$12&amp;VLOOKUP($A151,ACTIVITIES!$B$2:$C$110,2,FALSE),Context!$E$3:$L$1002,8,FALSE)</f>
        <v/>
      </c>
      <c r="Q151" s="333"/>
      <c r="R151" s="194" t="str">
        <f>VLOOKUP(R$12&amp;VLOOKUP($A151,ACTIVITIES!$B$2:$C$110,2,FALSE),Context!$E$3:$L$1002,8,FALSE)</f>
        <v/>
      </c>
      <c r="S151" s="333"/>
      <c r="T151" s="194" t="str">
        <f>VLOOKUP(T$12&amp;VLOOKUP($A151,ACTIVITIES!$B$2:$C$110,2,FALSE),Context!$E$3:$L$1002,8,FALSE)</f>
        <v/>
      </c>
      <c r="U151" s="333"/>
      <c r="V151" s="194" t="str">
        <f>VLOOKUP(V$12&amp;VLOOKUP($A151,ACTIVITIES!$B$2:$C$110,2,FALSE),Context!$E$3:$L$1002,8,FALSE)</f>
        <v/>
      </c>
      <c r="W151" s="344"/>
      <c r="X151" s="195"/>
      <c r="Y151" s="191" t="str">
        <f>IF(AND(NOT(IFERROR(AVERAGE(A150),-9)=-9),IFERROR(VALUE(RIGHT(B150,1)),-9)=-9),"",IF(AND(B150="",IFERROR(VALUE(RIGHT(A150,1)),-99)=-99),"","X"))</f>
        <v/>
      </c>
    </row>
    <row r="152" spans="1:25" ht="13.2">
      <c r="A152" s="196">
        <f t="shared" si="4"/>
        <v>42</v>
      </c>
      <c r="B152" s="337"/>
      <c r="C152" s="193" t="s">
        <v>107</v>
      </c>
      <c r="D152" s="194">
        <f>VLOOKUP(D$12&amp;VLOOKUP($A152,ACTIVITIES!$B$2:$C$110,2,FALSE),Duration!$E$3:$L$1002,8,FALSE)</f>
        <v>0</v>
      </c>
      <c r="E152" s="334"/>
      <c r="F152" s="194">
        <f>VLOOKUP(F$12&amp;VLOOKUP($A152,ACTIVITIES!$B$2:$C$110,2,FALSE),Duration!$E$3:$L$1002,8,FALSE)</f>
        <v>0</v>
      </c>
      <c r="G152" s="334"/>
      <c r="H152" s="194">
        <f>VLOOKUP(H$12&amp;VLOOKUP($A152,ACTIVITIES!$B$2:$C$110,2,FALSE),Duration!$E$3:$L$1002,8,FALSE)</f>
        <v>0</v>
      </c>
      <c r="I152" s="334"/>
      <c r="J152" s="194">
        <f>VLOOKUP(J$12&amp;VLOOKUP($A152,ACTIVITIES!$B$2:$C$110,2,FALSE),Duration!$E$3:$L$1002,8,FALSE)</f>
        <v>0</v>
      </c>
      <c r="K152" s="334"/>
      <c r="L152" s="194">
        <f>VLOOKUP(L$12&amp;VLOOKUP($A152,ACTIVITIES!$B$2:$C$110,2,FALSE),Duration!$E$3:$L$1002,8,FALSE)</f>
        <v>1</v>
      </c>
      <c r="M152" s="334"/>
      <c r="N152" s="194" t="str">
        <f>VLOOKUP(N$12&amp;VLOOKUP($A152,ACTIVITIES!$B$2:$C$110,2,FALSE),Duration!$E$3:$L$1002,8,FALSE)</f>
        <v/>
      </c>
      <c r="O152" s="334"/>
      <c r="P152" s="194" t="str">
        <f>VLOOKUP(P$12&amp;VLOOKUP($A152,ACTIVITIES!$B$2:$C$110,2,FALSE),Duration!$E$3:$L$1002,8,FALSE)</f>
        <v/>
      </c>
      <c r="Q152" s="334"/>
      <c r="R152" s="194" t="str">
        <f>VLOOKUP(R$12&amp;VLOOKUP($A152,ACTIVITIES!$B$2:$C$110,2,FALSE),Duration!$E$3:$L$1002,8,FALSE)</f>
        <v/>
      </c>
      <c r="S152" s="334"/>
      <c r="T152" s="194" t="str">
        <f>VLOOKUP(T$12&amp;VLOOKUP($A152,ACTIVITIES!$B$2:$C$110,2,FALSE),Duration!$E$3:$L$1002,8,FALSE)</f>
        <v/>
      </c>
      <c r="U152" s="334"/>
      <c r="V152" s="194" t="str">
        <f>VLOOKUP(V$12&amp;VLOOKUP($A152,ACTIVITIES!$B$2:$C$110,2,FALSE),Duration!$E$3:$L$1002,8,FALSE)</f>
        <v/>
      </c>
      <c r="W152" s="345"/>
      <c r="X152" s="195"/>
      <c r="Y152" s="191" t="str">
        <f>IF(AND(NOT(IFERROR(AVERAGE(A150),-9)=-9),IFERROR(VALUE(RIGHT(B150,1)),-9)=-9),"",IF(AND(B150="",IFERROR(VALUE(RIGHT(A150,1)),-99)=-99),"","X"))</f>
        <v/>
      </c>
    </row>
    <row r="153" spans="1:25" ht="13.2">
      <c r="A153" s="187">
        <f t="shared" si="4"/>
        <v>43</v>
      </c>
      <c r="B153" s="335" t="str">
        <f>VLOOKUP(A153,'COASTAL UPLANDS'!$A$15:$B$124,2,FALSE)</f>
        <v>Demobilization</v>
      </c>
      <c r="C153" s="188" t="s">
        <v>105</v>
      </c>
      <c r="D153" s="189">
        <f>VLOOKUP(D$12&amp;VLOOKUP($A153,ACTIVITIES!$B$2:$C$110,2,FALSE),Intensity!$E$3:$L$1002,8,FALSE)</f>
        <v>0</v>
      </c>
      <c r="E153" s="332" t="str">
        <f>IF(MIN(D153:D155)=MAX(D153:D155), VLOOKUP(MIN(D153:D155),RANKINGS!$A$2:$B$6,2,FALSE),VLOOKUP(MIN(D153:D155),RANKINGS!$A$2:$B$6,2,FALSE)&amp;"-"&amp;VLOOKUP(MAX(D153:D155),RANKINGS!$A$2:$B$6,2,FALSE))</f>
        <v>Negligible-Minor</v>
      </c>
      <c r="F153" s="189">
        <f>VLOOKUP(F$12&amp;VLOOKUP($A153,ACTIVITIES!$B$2:$C$110,2,FALSE),Intensity!$E$3:$L$1002,8,FALSE)</f>
        <v>1</v>
      </c>
      <c r="G153" s="332" t="str">
        <f>IF(MIN(F153:F155)=MAX(F153:F155), VLOOKUP(MIN(F153:F155),RANKINGS!$A$2:$B$6,2,FALSE),VLOOKUP(MIN(F153:F155),RANKINGS!$A$2:$B$6,2,FALSE)&amp;"-"&amp;VLOOKUP(MAX(F153:F155),RANKINGS!$A$2:$B$6,2,FALSE))</f>
        <v>Minor-Moderate</v>
      </c>
      <c r="H153" s="189">
        <f>VLOOKUP(H$12&amp;VLOOKUP($A153,ACTIVITIES!$B$2:$C$110,2,FALSE),Intensity!$E$3:$L$1002,8,FALSE)</f>
        <v>1</v>
      </c>
      <c r="I153" s="332" t="str">
        <f>IF(MIN(H153:H155)=MAX(H153:H155), VLOOKUP(MIN(H153:H155),RANKINGS!$A$2:$B$6,2,FALSE),VLOOKUP(MIN(H153:H155),RANKINGS!$A$2:$B$6,2,FALSE)&amp;"-"&amp;VLOOKUP(MAX(H153:H155),RANKINGS!$A$2:$B$6,2,FALSE))</f>
        <v>Minor</v>
      </c>
      <c r="J153" s="189">
        <f>VLOOKUP(J$12&amp;VLOOKUP($A153,ACTIVITIES!$B$2:$C$110,2,FALSE),Intensity!$E$3:$L$1002,8,FALSE)</f>
        <v>0</v>
      </c>
      <c r="K153" s="332" t="str">
        <f>IF(MIN(J153:J155)=MAX(J153:J155), VLOOKUP(MIN(J153:J155),RANKINGS!$A$2:$B$6,2,FALSE),VLOOKUP(MIN(J153:J155),RANKINGS!$A$2:$B$6,2,FALSE)&amp;"-"&amp;VLOOKUP(MAX(J153:J155),RANKINGS!$A$2:$B$6,2,FALSE))</f>
        <v>Negligible-Minor</v>
      </c>
      <c r="L153" s="189">
        <f>VLOOKUP(L$12&amp;VLOOKUP($A153,ACTIVITIES!$B$2:$C$110,2,FALSE),Intensity!$E$3:$L$1002,8,FALSE)</f>
        <v>0</v>
      </c>
      <c r="M153" s="332" t="str">
        <f>IF(MIN(L153:L155)=MAX(L153:L155), VLOOKUP(MIN(L153:L155),RANKINGS!$A$2:$B$6,2,FALSE),VLOOKUP(MIN(L153:L155),RANKINGS!$A$2:$B$6,2,FALSE)&amp;"-"&amp;VLOOKUP(MAX(L153:L155),RANKINGS!$A$2:$B$6,2,FALSE))</f>
        <v>Negligible-Minor</v>
      </c>
      <c r="N153" s="189" t="str">
        <f>VLOOKUP(N$12&amp;VLOOKUP($A153,ACTIVITIES!$B$2:$C$110,2,FALSE),Intensity!$E$3:$L$1002,8,FALSE)</f>
        <v/>
      </c>
      <c r="O153" s="332" t="str">
        <f>IF(MIN(N153:N155)=MAX(N153:N155), VLOOKUP(MIN(N153:N155),RANKINGS!$A$2:$B$6,2,FALSE),VLOOKUP(MIN(N153:N155),RANKINGS!$A$2:$B$6,2,FALSE)&amp;"-"&amp;VLOOKUP(MAX(N153:N155),RANKINGS!$A$2:$B$6,2,FALSE))</f>
        <v>Negligible</v>
      </c>
      <c r="P153" s="189" t="str">
        <f>VLOOKUP(P$12&amp;VLOOKUP($A153,ACTIVITIES!$B$2:$C$110,2,FALSE),Intensity!$E$3:$L$1002,8,FALSE)</f>
        <v/>
      </c>
      <c r="Q153" s="332" t="str">
        <f>IF(MIN(P153:P155)=MAX(P153:P155), VLOOKUP(MIN(P153:P155),RANKINGS!$A$2:$B$6,2,FALSE),VLOOKUP(MIN(P153:P155),RANKINGS!$A$2:$B$6,2,FALSE)&amp;"-"&amp;VLOOKUP(MAX(P153:P155),RANKINGS!$A$2:$B$6,2,FALSE))</f>
        <v>Negligible</v>
      </c>
      <c r="R153" s="189" t="str">
        <f>VLOOKUP(R$12&amp;VLOOKUP($A153,ACTIVITIES!$B$2:$C$110,2,FALSE),Intensity!$E$3:$L$1002,8,FALSE)</f>
        <v/>
      </c>
      <c r="S153" s="332" t="str">
        <f>IF(MIN(R153:R155)=MAX(R153:R155), VLOOKUP(MIN(R153:R155),RANKINGS!$A$2:$B$6,2,FALSE),VLOOKUP(MIN(R153:R155),RANKINGS!$A$2:$B$6,2,FALSE)&amp;"-"&amp;VLOOKUP(MAX(R153:R155),RANKINGS!$A$2:$B$6,2,FALSE))</f>
        <v>Negligible</v>
      </c>
      <c r="T153" s="189" t="str">
        <f>VLOOKUP(T$12&amp;VLOOKUP($A153,ACTIVITIES!$B$2:$C$110,2,FALSE),Intensity!$E$3:$L$1002,8,FALSE)</f>
        <v/>
      </c>
      <c r="U153" s="332" t="str">
        <f>IF(MIN(T153:T155)=MAX(T153:T155), VLOOKUP(MIN(T153:T155),RANKINGS!$A$2:$B$6,2,FALSE),VLOOKUP(MIN(T153:T155),RANKINGS!$A$2:$B$6,2,FALSE)&amp;"-"&amp;VLOOKUP(MAX(T153:T155),RANKINGS!$A$2:$B$6,2,FALSE))</f>
        <v>Negligible</v>
      </c>
      <c r="V153" s="189" t="str">
        <f>VLOOKUP(V$12&amp;VLOOKUP($A153,ACTIVITIES!$B$2:$C$110,2,FALSE),Intensity!$E$3:$L$1002,8,FALSE)</f>
        <v/>
      </c>
      <c r="W153" s="343" t="str">
        <f>IF(MIN(V153:V155)=MAX(V153:V155), VLOOKUP(MIN(V153:V155),RANKINGS!$A$2:$B$6,2,FALSE),VLOOKUP(MIN(V153:V155),RANKINGS!$A$2:$B$6,2,FALSE)&amp;"-"&amp;VLOOKUP(MAX(V153:V155),RANKINGS!$A$2:$B$6,2,FALSE))</f>
        <v>Negligible</v>
      </c>
      <c r="X153" s="190"/>
      <c r="Y153" s="191" t="str">
        <f>IF(AND(NOT(IFERROR(AVERAGE(A153),-9)=-9),IFERROR(VALUE(RIGHT(B153,1)),-9)=-9),"",IF(AND(B153="",IFERROR(VALUE(RIGHT(A153,1)),-99)=-99),"","X"))</f>
        <v/>
      </c>
    </row>
    <row r="154" spans="1:25" ht="13.2">
      <c r="A154" s="192">
        <f t="shared" si="4"/>
        <v>43</v>
      </c>
      <c r="B154" s="336"/>
      <c r="C154" s="193" t="s">
        <v>106</v>
      </c>
      <c r="D154" s="194">
        <f>VLOOKUP(D$12&amp;VLOOKUP($A154,ACTIVITIES!$B$2:$C$110,2,FALSE),Context!$E$3:$L$1002,8,FALSE)</f>
        <v>1</v>
      </c>
      <c r="E154" s="333"/>
      <c r="F154" s="194">
        <f>VLOOKUP(F$12&amp;VLOOKUP($A154,ACTIVITIES!$B$2:$C$110,2,FALSE),Context!$E$3:$L$1002,8,FALSE)</f>
        <v>2</v>
      </c>
      <c r="G154" s="333"/>
      <c r="H154" s="194">
        <f>VLOOKUP(H$12&amp;VLOOKUP($A154,ACTIVITIES!$B$2:$C$110,2,FALSE),Context!$E$3:$L$1002,8,FALSE)</f>
        <v>1</v>
      </c>
      <c r="I154" s="333"/>
      <c r="J154" s="194">
        <f>VLOOKUP(J$12&amp;VLOOKUP($A154,ACTIVITIES!$B$2:$C$110,2,FALSE),Context!$E$3:$L$1002,8,FALSE)</f>
        <v>1</v>
      </c>
      <c r="K154" s="333"/>
      <c r="L154" s="194">
        <f>VLOOKUP(L$12&amp;VLOOKUP($A154,ACTIVITIES!$B$2:$C$110,2,FALSE),Context!$E$3:$L$1002,8,FALSE)</f>
        <v>1</v>
      </c>
      <c r="M154" s="333"/>
      <c r="N154" s="194" t="str">
        <f>VLOOKUP(N$12&amp;VLOOKUP($A154,ACTIVITIES!$B$2:$C$110,2,FALSE),Context!$E$3:$L$1002,8,FALSE)</f>
        <v/>
      </c>
      <c r="O154" s="333"/>
      <c r="P154" s="194" t="str">
        <f>VLOOKUP(P$12&amp;VLOOKUP($A154,ACTIVITIES!$B$2:$C$110,2,FALSE),Context!$E$3:$L$1002,8,FALSE)</f>
        <v/>
      </c>
      <c r="Q154" s="333"/>
      <c r="R154" s="194" t="str">
        <f>VLOOKUP(R$12&amp;VLOOKUP($A154,ACTIVITIES!$B$2:$C$110,2,FALSE),Context!$E$3:$L$1002,8,FALSE)</f>
        <v/>
      </c>
      <c r="S154" s="333"/>
      <c r="T154" s="194" t="str">
        <f>VLOOKUP(T$12&amp;VLOOKUP($A154,ACTIVITIES!$B$2:$C$110,2,FALSE),Context!$E$3:$L$1002,8,FALSE)</f>
        <v/>
      </c>
      <c r="U154" s="333"/>
      <c r="V154" s="194" t="str">
        <f>VLOOKUP(V$12&amp;VLOOKUP($A154,ACTIVITIES!$B$2:$C$110,2,FALSE),Context!$E$3:$L$1002,8,FALSE)</f>
        <v/>
      </c>
      <c r="W154" s="344"/>
      <c r="X154" s="195"/>
      <c r="Y154" s="191" t="str">
        <f>IF(AND(NOT(IFERROR(AVERAGE(A153),-9)=-9),IFERROR(VALUE(RIGHT(B153,1)),-9)=-9),"",IF(AND(B153="",IFERROR(VALUE(RIGHT(A153,1)),-99)=-99),"","X"))</f>
        <v/>
      </c>
    </row>
    <row r="155" spans="1:25" ht="13.2">
      <c r="A155" s="196">
        <f t="shared" si="4"/>
        <v>43</v>
      </c>
      <c r="B155" s="337"/>
      <c r="C155" s="193" t="s">
        <v>107</v>
      </c>
      <c r="D155" s="194">
        <f>VLOOKUP(D$12&amp;VLOOKUP($A155,ACTIVITIES!$B$2:$C$110,2,FALSE),Duration!$E$3:$L$1002,8,FALSE)</f>
        <v>0</v>
      </c>
      <c r="E155" s="334"/>
      <c r="F155" s="194">
        <f>VLOOKUP(F$12&amp;VLOOKUP($A155,ACTIVITIES!$B$2:$C$110,2,FALSE),Duration!$E$3:$L$1002,8,FALSE)</f>
        <v>1</v>
      </c>
      <c r="G155" s="334"/>
      <c r="H155" s="194">
        <f>VLOOKUP(H$12&amp;VLOOKUP($A155,ACTIVITIES!$B$2:$C$110,2,FALSE),Duration!$E$3:$L$1002,8,FALSE)</f>
        <v>1</v>
      </c>
      <c r="I155" s="334"/>
      <c r="J155" s="194">
        <f>VLOOKUP(J$12&amp;VLOOKUP($A155,ACTIVITIES!$B$2:$C$110,2,FALSE),Duration!$E$3:$L$1002,8,FALSE)</f>
        <v>1</v>
      </c>
      <c r="K155" s="334"/>
      <c r="L155" s="194">
        <f>VLOOKUP(L$12&amp;VLOOKUP($A155,ACTIVITIES!$B$2:$C$110,2,FALSE),Duration!$E$3:$L$1002,8,FALSE)</f>
        <v>0</v>
      </c>
      <c r="M155" s="334"/>
      <c r="N155" s="194" t="str">
        <f>VLOOKUP(N$12&amp;VLOOKUP($A155,ACTIVITIES!$B$2:$C$110,2,FALSE),Duration!$E$3:$L$1002,8,FALSE)</f>
        <v/>
      </c>
      <c r="O155" s="334"/>
      <c r="P155" s="194" t="str">
        <f>VLOOKUP(P$12&amp;VLOOKUP($A155,ACTIVITIES!$B$2:$C$110,2,FALSE),Duration!$E$3:$L$1002,8,FALSE)</f>
        <v/>
      </c>
      <c r="Q155" s="334"/>
      <c r="R155" s="194" t="str">
        <f>VLOOKUP(R$12&amp;VLOOKUP($A155,ACTIVITIES!$B$2:$C$110,2,FALSE),Duration!$E$3:$L$1002,8,FALSE)</f>
        <v/>
      </c>
      <c r="S155" s="334"/>
      <c r="T155" s="194" t="str">
        <f>VLOOKUP(T$12&amp;VLOOKUP($A155,ACTIVITIES!$B$2:$C$110,2,FALSE),Duration!$E$3:$L$1002,8,FALSE)</f>
        <v/>
      </c>
      <c r="U155" s="334"/>
      <c r="V155" s="194" t="str">
        <f>VLOOKUP(V$12&amp;VLOOKUP($A155,ACTIVITIES!$B$2:$C$110,2,FALSE),Duration!$E$3:$L$1002,8,FALSE)</f>
        <v/>
      </c>
      <c r="W155" s="345"/>
      <c r="X155" s="195"/>
      <c r="Y155" s="191" t="str">
        <f>IF(AND(NOT(IFERROR(AVERAGE(A153),-9)=-9),IFERROR(VALUE(RIGHT(B153,1)),-9)=-9),"",IF(AND(B153="",IFERROR(VALUE(RIGHT(A153,1)),-99)=-99),"","X"))</f>
        <v/>
      </c>
    </row>
    <row r="156" spans="1:25" s="6" customFormat="1" ht="13.2" hidden="1">
      <c r="A156" s="187">
        <f t="shared" si="4"/>
        <v>44</v>
      </c>
      <c r="B156" s="335" t="str">
        <f>VLOOKUP(A156,'COASTAL UPLANDS'!$A$15:$B$124,2,FALSE)</f>
        <v>DECOMMISSIONING 44</v>
      </c>
      <c r="C156" s="188" t="s">
        <v>105</v>
      </c>
      <c r="D156" s="189" t="str">
        <f>VLOOKUP(D$12&amp;VLOOKUP($A156,ACTIVITIES!$B$2:$C$110,2,FALSE),Intensity!$E$3:$L$1002,8,FALSE)</f>
        <v/>
      </c>
      <c r="E156" s="332" t="str">
        <f>IF(MIN(D156:D158)=MAX(D156:D158), VLOOKUP(MIN(D156:D158),RANKINGS!$A$2:$B$6,2,FALSE),VLOOKUP(MIN(D156:D158),RANKINGS!$A$2:$B$6,2,FALSE)&amp;"-"&amp;VLOOKUP(MAX(D156:D158),RANKINGS!$A$2:$B$6,2,FALSE))</f>
        <v>Negligible</v>
      </c>
      <c r="F156" s="189" t="str">
        <f>VLOOKUP(F$12&amp;VLOOKUP($A156,ACTIVITIES!$B$2:$C$110,2,FALSE),Intensity!$E$3:$L$1002,8,FALSE)</f>
        <v/>
      </c>
      <c r="G156" s="332" t="str">
        <f>IF(MIN(F156:F158)=MAX(F156:F158), VLOOKUP(MIN(F156:F158),RANKINGS!$A$2:$B$6,2,FALSE),VLOOKUP(MIN(F156:F158),RANKINGS!$A$2:$B$6,2,FALSE)&amp;"-"&amp;VLOOKUP(MAX(F156:F158),RANKINGS!$A$2:$B$6,2,FALSE))</f>
        <v>Negligible</v>
      </c>
      <c r="H156" s="189" t="str">
        <f>VLOOKUP(H$12&amp;VLOOKUP($A156,ACTIVITIES!$B$2:$C$110,2,FALSE),Intensity!$E$3:$L$1002,8,FALSE)</f>
        <v/>
      </c>
      <c r="I156" s="332" t="str">
        <f>IF(MIN(H156:H158)=MAX(H156:H158), VLOOKUP(MIN(H156:H158),RANKINGS!$A$2:$B$6,2,FALSE),VLOOKUP(MIN(H156:H158),RANKINGS!$A$2:$B$6,2,FALSE)&amp;"-"&amp;VLOOKUP(MAX(H156:H158),RANKINGS!$A$2:$B$6,2,FALSE))</f>
        <v>Negligible</v>
      </c>
      <c r="J156" s="189" t="str">
        <f>VLOOKUP(J$12&amp;VLOOKUP($A156,ACTIVITIES!$B$2:$C$110,2,FALSE),Intensity!$E$3:$L$1002,8,FALSE)</f>
        <v/>
      </c>
      <c r="K156" s="332" t="str">
        <f>IF(MIN(J156:J158)=MAX(J156:J158), VLOOKUP(MIN(J156:J158),RANKINGS!$A$2:$B$6,2,FALSE),VLOOKUP(MIN(J156:J158),RANKINGS!$A$2:$B$6,2,FALSE)&amp;"-"&amp;VLOOKUP(MAX(J156:J158),RANKINGS!$A$2:$B$6,2,FALSE))</f>
        <v>Negligible</v>
      </c>
      <c r="L156" s="189" t="str">
        <f>VLOOKUP(L$12&amp;VLOOKUP($A156,ACTIVITIES!$B$2:$C$110,2,FALSE),Intensity!$E$3:$L$1002,8,FALSE)</f>
        <v/>
      </c>
      <c r="M156" s="332" t="str">
        <f>IF(MIN(L156:L158)=MAX(L156:L158), VLOOKUP(MIN(L156:L158),RANKINGS!$A$2:$B$6,2,FALSE),VLOOKUP(MIN(L156:L158),RANKINGS!$A$2:$B$6,2,FALSE)&amp;"-"&amp;VLOOKUP(MAX(L156:L158),RANKINGS!$A$2:$B$6,2,FALSE))</f>
        <v>Negligible</v>
      </c>
      <c r="N156" s="189" t="str">
        <f>VLOOKUP(N$12&amp;VLOOKUP($A156,ACTIVITIES!$B$2:$C$110,2,FALSE),Intensity!$E$3:$L$1002,8,FALSE)</f>
        <v/>
      </c>
      <c r="O156" s="332" t="str">
        <f>IF(MIN(N156:N158)=MAX(N156:N158), VLOOKUP(MIN(N156:N158),RANKINGS!$A$2:$B$6,2,FALSE),VLOOKUP(MIN(N156:N158),RANKINGS!$A$2:$B$6,2,FALSE)&amp;"-"&amp;VLOOKUP(MAX(N156:N158),RANKINGS!$A$2:$B$6,2,FALSE))</f>
        <v>Negligible</v>
      </c>
      <c r="P156" s="189" t="str">
        <f>VLOOKUP(P$12&amp;VLOOKUP($A156,ACTIVITIES!$B$2:$C$110,2,FALSE),Intensity!$E$3:$L$1002,8,FALSE)</f>
        <v/>
      </c>
      <c r="Q156" s="332" t="str">
        <f>IF(MIN(P156:P158)=MAX(P156:P158), VLOOKUP(MIN(P156:P158),RANKINGS!$A$2:$B$6,2,FALSE),VLOOKUP(MIN(P156:P158),RANKINGS!$A$2:$B$6,2,FALSE)&amp;"-"&amp;VLOOKUP(MAX(P156:P158),RANKINGS!$A$2:$B$6,2,FALSE))</f>
        <v>Negligible</v>
      </c>
      <c r="R156" s="189" t="str">
        <f>VLOOKUP(R$12&amp;VLOOKUP($A156,ACTIVITIES!$B$2:$C$110,2,FALSE),Intensity!$E$3:$L$1002,8,FALSE)</f>
        <v/>
      </c>
      <c r="S156" s="332" t="str">
        <f>IF(MIN(R156:R158)=MAX(R156:R158), VLOOKUP(MIN(R156:R158),RANKINGS!$A$2:$B$6,2,FALSE),VLOOKUP(MIN(R156:R158),RANKINGS!$A$2:$B$6,2,FALSE)&amp;"-"&amp;VLOOKUP(MAX(R156:R158),RANKINGS!$A$2:$B$6,2,FALSE))</f>
        <v>Negligible</v>
      </c>
      <c r="T156" s="189" t="str">
        <f>VLOOKUP(T$12&amp;VLOOKUP($A156,ACTIVITIES!$B$2:$C$110,2,FALSE),Intensity!$E$3:$L$1002,8,FALSE)</f>
        <v/>
      </c>
      <c r="U156" s="332" t="str">
        <f>IF(MIN(T156:T158)=MAX(T156:T158), VLOOKUP(MIN(T156:T158),RANKINGS!$A$2:$B$6,2,FALSE),VLOOKUP(MIN(T156:T158),RANKINGS!$A$2:$B$6,2,FALSE)&amp;"-"&amp;VLOOKUP(MAX(T156:T158),RANKINGS!$A$2:$B$6,2,FALSE))</f>
        <v>Negligible</v>
      </c>
      <c r="V156" s="189" t="str">
        <f>VLOOKUP(V$12&amp;VLOOKUP($A156,ACTIVITIES!$B$2:$C$110,2,FALSE),Intensity!$E$3:$L$1002,8,FALSE)</f>
        <v/>
      </c>
      <c r="W156" s="332" t="str">
        <f>IF(MIN(V156:V158)=MAX(V156:V158), VLOOKUP(MIN(V156:V158),RANKINGS!$A$2:$B$6,2,FALSE),VLOOKUP(MIN(V156:V158),RANKINGS!$A$2:$B$6,2,FALSE)&amp;"-"&amp;VLOOKUP(MAX(V156:V158),RANKINGS!$A$2:$B$6,2,FALSE))</f>
        <v>Negligible</v>
      </c>
      <c r="X156" s="182"/>
      <c r="Y156" s="191" t="str">
        <f>IF(AND(NOT(IFERROR(AVERAGE(A156),-9)=-9),IFERROR(VALUE(RIGHT(B156,1)),-9)=-9),"",IF(AND(B156="",IFERROR(VALUE(RIGHT(A156,1)),-99)=-99),"","X"))</f>
        <v>X</v>
      </c>
    </row>
    <row r="157" spans="1:25" s="6" customFormat="1" ht="13.2" hidden="1">
      <c r="A157" s="192">
        <f t="shared" si="4"/>
        <v>44</v>
      </c>
      <c r="B157" s="336"/>
      <c r="C157" s="193" t="s">
        <v>106</v>
      </c>
      <c r="D157" s="194" t="str">
        <f>VLOOKUP(D$12&amp;VLOOKUP($A157,ACTIVITIES!$B$2:$C$110,2,FALSE),Context!$E$3:$L$1002,8,FALSE)</f>
        <v/>
      </c>
      <c r="E157" s="333"/>
      <c r="F157" s="194" t="str">
        <f>VLOOKUP(F$12&amp;VLOOKUP($A157,ACTIVITIES!$B$2:$C$110,2,FALSE),Context!$E$3:$L$1002,8,FALSE)</f>
        <v/>
      </c>
      <c r="G157" s="333"/>
      <c r="H157" s="194" t="str">
        <f>VLOOKUP(H$12&amp;VLOOKUP($A157,ACTIVITIES!$B$2:$C$110,2,FALSE),Context!$E$3:$L$1002,8,FALSE)</f>
        <v/>
      </c>
      <c r="I157" s="333"/>
      <c r="J157" s="194" t="str">
        <f>VLOOKUP(J$12&amp;VLOOKUP($A157,ACTIVITIES!$B$2:$C$110,2,FALSE),Context!$E$3:$L$1002,8,FALSE)</f>
        <v/>
      </c>
      <c r="K157" s="333"/>
      <c r="L157" s="194" t="str">
        <f>VLOOKUP(L$12&amp;VLOOKUP($A157,ACTIVITIES!$B$2:$C$110,2,FALSE),Context!$E$3:$L$1002,8,FALSE)</f>
        <v/>
      </c>
      <c r="M157" s="333"/>
      <c r="N157" s="194" t="str">
        <f>VLOOKUP(N$12&amp;VLOOKUP($A157,ACTIVITIES!$B$2:$C$110,2,FALSE),Context!$E$3:$L$1002,8,FALSE)</f>
        <v/>
      </c>
      <c r="O157" s="333"/>
      <c r="P157" s="194" t="str">
        <f>VLOOKUP(P$12&amp;VLOOKUP($A157,ACTIVITIES!$B$2:$C$110,2,FALSE),Context!$E$3:$L$1002,8,FALSE)</f>
        <v/>
      </c>
      <c r="Q157" s="333"/>
      <c r="R157" s="194" t="str">
        <f>VLOOKUP(R$12&amp;VLOOKUP($A157,ACTIVITIES!$B$2:$C$110,2,FALSE),Context!$E$3:$L$1002,8,FALSE)</f>
        <v/>
      </c>
      <c r="S157" s="333"/>
      <c r="T157" s="194" t="str">
        <f>VLOOKUP(T$12&amp;VLOOKUP($A157,ACTIVITIES!$B$2:$C$110,2,FALSE),Context!$E$3:$L$1002,8,FALSE)</f>
        <v/>
      </c>
      <c r="U157" s="333"/>
      <c r="V157" s="194" t="str">
        <f>VLOOKUP(V$12&amp;VLOOKUP($A157,ACTIVITIES!$B$2:$C$110,2,FALSE),Context!$E$3:$L$1002,8,FALSE)</f>
        <v/>
      </c>
      <c r="W157" s="333"/>
      <c r="X157" s="197"/>
      <c r="Y157" s="191" t="str">
        <f>IF(AND(NOT(IFERROR(AVERAGE(A156),-9)=-9),IFERROR(VALUE(RIGHT(B156,1)),-9)=-9),"",IF(AND(B156="",IFERROR(VALUE(RIGHT(A156,1)),-99)=-99),"","X"))</f>
        <v>X</v>
      </c>
    </row>
    <row r="158" spans="1:25" s="6" customFormat="1" ht="13.2" hidden="1">
      <c r="A158" s="196">
        <f t="shared" si="4"/>
        <v>44</v>
      </c>
      <c r="B158" s="337"/>
      <c r="C158" s="193" t="s">
        <v>107</v>
      </c>
      <c r="D158" s="194" t="str">
        <f>VLOOKUP(D$12&amp;VLOOKUP($A158,ACTIVITIES!$B$2:$C$110,2,FALSE),Duration!$E$3:$L$1002,8,FALSE)</f>
        <v/>
      </c>
      <c r="E158" s="334"/>
      <c r="F158" s="194" t="str">
        <f>VLOOKUP(F$12&amp;VLOOKUP($A158,ACTIVITIES!$B$2:$C$110,2,FALSE),Duration!$E$3:$L$1002,8,FALSE)</f>
        <v/>
      </c>
      <c r="G158" s="334"/>
      <c r="H158" s="194" t="str">
        <f>VLOOKUP(H$12&amp;VLOOKUP($A158,ACTIVITIES!$B$2:$C$110,2,FALSE),Duration!$E$3:$L$1002,8,FALSE)</f>
        <v/>
      </c>
      <c r="I158" s="334"/>
      <c r="J158" s="194" t="str">
        <f>VLOOKUP(J$12&amp;VLOOKUP($A158,ACTIVITIES!$B$2:$C$110,2,FALSE),Duration!$E$3:$L$1002,8,FALSE)</f>
        <v/>
      </c>
      <c r="K158" s="334"/>
      <c r="L158" s="194" t="str">
        <f>VLOOKUP(L$12&amp;VLOOKUP($A158,ACTIVITIES!$B$2:$C$110,2,FALSE),Duration!$E$3:$L$1002,8,FALSE)</f>
        <v/>
      </c>
      <c r="M158" s="334"/>
      <c r="N158" s="194" t="str">
        <f>VLOOKUP(N$12&amp;VLOOKUP($A158,ACTIVITIES!$B$2:$C$110,2,FALSE),Duration!$E$3:$L$1002,8,FALSE)</f>
        <v/>
      </c>
      <c r="O158" s="334"/>
      <c r="P158" s="194" t="str">
        <f>VLOOKUP(P$12&amp;VLOOKUP($A158,ACTIVITIES!$B$2:$C$110,2,FALSE),Duration!$E$3:$L$1002,8,FALSE)</f>
        <v/>
      </c>
      <c r="Q158" s="334"/>
      <c r="R158" s="194" t="str">
        <f>VLOOKUP(R$12&amp;VLOOKUP($A158,ACTIVITIES!$B$2:$C$110,2,FALSE),Duration!$E$3:$L$1002,8,FALSE)</f>
        <v/>
      </c>
      <c r="S158" s="334"/>
      <c r="T158" s="194" t="str">
        <f>VLOOKUP(T$12&amp;VLOOKUP($A158,ACTIVITIES!$B$2:$C$110,2,FALSE),Duration!$E$3:$L$1002,8,FALSE)</f>
        <v/>
      </c>
      <c r="U158" s="334"/>
      <c r="V158" s="194" t="str">
        <f>VLOOKUP(V$12&amp;VLOOKUP($A158,ACTIVITIES!$B$2:$C$110,2,FALSE),Duration!$E$3:$L$1002,8,FALSE)</f>
        <v/>
      </c>
      <c r="W158" s="334"/>
      <c r="X158" s="197"/>
      <c r="Y158" s="191" t="str">
        <f>IF(AND(NOT(IFERROR(AVERAGE(A156),-9)=-9),IFERROR(VALUE(RIGHT(B156,1)),-9)=-9),"",IF(AND(B156="",IFERROR(VALUE(RIGHT(A156,1)),-99)=-99),"","X"))</f>
        <v>X</v>
      </c>
    </row>
    <row r="159" spans="1:25" s="6" customFormat="1" ht="13.2" hidden="1">
      <c r="A159" s="187">
        <f t="shared" si="4"/>
        <v>45</v>
      </c>
      <c r="B159" s="335" t="str">
        <f>VLOOKUP(A159,'COASTAL UPLANDS'!$A$15:$B$124,2,FALSE)</f>
        <v>DECOMMISSIONING 45</v>
      </c>
      <c r="C159" s="188" t="s">
        <v>105</v>
      </c>
      <c r="D159" s="189" t="str">
        <f>VLOOKUP(D$12&amp;VLOOKUP($A159,ACTIVITIES!$B$2:$C$110,2,FALSE),Intensity!$E$3:$L$1002,8,FALSE)</f>
        <v/>
      </c>
      <c r="E159" s="332" t="str">
        <f>IF(MIN(D159:D161)=MAX(D159:D161), VLOOKUP(MIN(D159:D161),RANKINGS!$A$2:$B$6,2,FALSE),VLOOKUP(MIN(D159:D161),RANKINGS!$A$2:$B$6,2,FALSE)&amp;"-"&amp;VLOOKUP(MAX(D159:D161),RANKINGS!$A$2:$B$6,2,FALSE))</f>
        <v>Negligible</v>
      </c>
      <c r="F159" s="189" t="str">
        <f>VLOOKUP(F$12&amp;VLOOKUP($A159,ACTIVITIES!$B$2:$C$110,2,FALSE),Intensity!$E$3:$L$1002,8,FALSE)</f>
        <v/>
      </c>
      <c r="G159" s="332" t="str">
        <f>IF(MIN(F159:F161)=MAX(F159:F161), VLOOKUP(MIN(F159:F161),RANKINGS!$A$2:$B$6,2,FALSE),VLOOKUP(MIN(F159:F161),RANKINGS!$A$2:$B$6,2,FALSE)&amp;"-"&amp;VLOOKUP(MAX(F159:F161),RANKINGS!$A$2:$B$6,2,FALSE))</f>
        <v>Negligible</v>
      </c>
      <c r="H159" s="189" t="str">
        <f>VLOOKUP(H$12&amp;VLOOKUP($A159,ACTIVITIES!$B$2:$C$110,2,FALSE),Intensity!$E$3:$L$1002,8,FALSE)</f>
        <v/>
      </c>
      <c r="I159" s="332" t="str">
        <f>IF(MIN(H159:H161)=MAX(H159:H161), VLOOKUP(MIN(H159:H161),RANKINGS!$A$2:$B$6,2,FALSE),VLOOKUP(MIN(H159:H161),RANKINGS!$A$2:$B$6,2,FALSE)&amp;"-"&amp;VLOOKUP(MAX(H159:H161),RANKINGS!$A$2:$B$6,2,FALSE))</f>
        <v>Negligible</v>
      </c>
      <c r="J159" s="189" t="str">
        <f>VLOOKUP(J$12&amp;VLOOKUP($A159,ACTIVITIES!$B$2:$C$110,2,FALSE),Intensity!$E$3:$L$1002,8,FALSE)</f>
        <v/>
      </c>
      <c r="K159" s="332" t="str">
        <f>IF(MIN(J159:J161)=MAX(J159:J161), VLOOKUP(MIN(J159:J161),RANKINGS!$A$2:$B$6,2,FALSE),VLOOKUP(MIN(J159:J161),RANKINGS!$A$2:$B$6,2,FALSE)&amp;"-"&amp;VLOOKUP(MAX(J159:J161),RANKINGS!$A$2:$B$6,2,FALSE))</f>
        <v>Negligible</v>
      </c>
      <c r="L159" s="189" t="str">
        <f>VLOOKUP(L$12&amp;VLOOKUP($A159,ACTIVITIES!$B$2:$C$110,2,FALSE),Intensity!$E$3:$L$1002,8,FALSE)</f>
        <v/>
      </c>
      <c r="M159" s="332" t="str">
        <f>IF(MIN(L159:L161)=MAX(L159:L161), VLOOKUP(MIN(L159:L161),RANKINGS!$A$2:$B$6,2,FALSE),VLOOKUP(MIN(L159:L161),RANKINGS!$A$2:$B$6,2,FALSE)&amp;"-"&amp;VLOOKUP(MAX(L159:L161),RANKINGS!$A$2:$B$6,2,FALSE))</f>
        <v>Negligible</v>
      </c>
      <c r="N159" s="189" t="str">
        <f>VLOOKUP(N$12&amp;VLOOKUP($A159,ACTIVITIES!$B$2:$C$110,2,FALSE),Intensity!$E$3:$L$1002,8,FALSE)</f>
        <v/>
      </c>
      <c r="O159" s="332" t="str">
        <f>IF(MIN(N159:N161)=MAX(N159:N161), VLOOKUP(MIN(N159:N161),RANKINGS!$A$2:$B$6,2,FALSE),VLOOKUP(MIN(N159:N161),RANKINGS!$A$2:$B$6,2,FALSE)&amp;"-"&amp;VLOOKUP(MAX(N159:N161),RANKINGS!$A$2:$B$6,2,FALSE))</f>
        <v>Negligible</v>
      </c>
      <c r="P159" s="189" t="str">
        <f>VLOOKUP(P$12&amp;VLOOKUP($A159,ACTIVITIES!$B$2:$C$110,2,FALSE),Intensity!$E$3:$L$1002,8,FALSE)</f>
        <v/>
      </c>
      <c r="Q159" s="332" t="str">
        <f>IF(MIN(P159:P161)=MAX(P159:P161), VLOOKUP(MIN(P159:P161),RANKINGS!$A$2:$B$6,2,FALSE),VLOOKUP(MIN(P159:P161),RANKINGS!$A$2:$B$6,2,FALSE)&amp;"-"&amp;VLOOKUP(MAX(P159:P161),RANKINGS!$A$2:$B$6,2,FALSE))</f>
        <v>Negligible</v>
      </c>
      <c r="R159" s="189" t="str">
        <f>VLOOKUP(R$12&amp;VLOOKUP($A159,ACTIVITIES!$B$2:$C$110,2,FALSE),Intensity!$E$3:$L$1002,8,FALSE)</f>
        <v/>
      </c>
      <c r="S159" s="332" t="str">
        <f>IF(MIN(R159:R161)=MAX(R159:R161), VLOOKUP(MIN(R159:R161),RANKINGS!$A$2:$B$6,2,FALSE),VLOOKUP(MIN(R159:R161),RANKINGS!$A$2:$B$6,2,FALSE)&amp;"-"&amp;VLOOKUP(MAX(R159:R161),RANKINGS!$A$2:$B$6,2,FALSE))</f>
        <v>Negligible</v>
      </c>
      <c r="T159" s="189" t="str">
        <f>VLOOKUP(T$12&amp;VLOOKUP($A159,ACTIVITIES!$B$2:$C$110,2,FALSE),Intensity!$E$3:$L$1002,8,FALSE)</f>
        <v/>
      </c>
      <c r="U159" s="332" t="str">
        <f>IF(MIN(T159:T161)=MAX(T159:T161), VLOOKUP(MIN(T159:T161),RANKINGS!$A$2:$B$6,2,FALSE),VLOOKUP(MIN(T159:T161),RANKINGS!$A$2:$B$6,2,FALSE)&amp;"-"&amp;VLOOKUP(MAX(T159:T161),RANKINGS!$A$2:$B$6,2,FALSE))</f>
        <v>Negligible</v>
      </c>
      <c r="V159" s="189" t="str">
        <f>VLOOKUP(V$12&amp;VLOOKUP($A159,ACTIVITIES!$B$2:$C$110,2,FALSE),Intensity!$E$3:$L$1002,8,FALSE)</f>
        <v/>
      </c>
      <c r="W159" s="332" t="str">
        <f>IF(MIN(V159:V161)=MAX(V159:V161), VLOOKUP(MIN(V159:V161),RANKINGS!$A$2:$B$6,2,FALSE),VLOOKUP(MIN(V159:V161),RANKINGS!$A$2:$B$6,2,FALSE)&amp;"-"&amp;VLOOKUP(MAX(V159:V161),RANKINGS!$A$2:$B$6,2,FALSE))</f>
        <v>Negligible</v>
      </c>
      <c r="X159" s="197"/>
      <c r="Y159" s="191" t="str">
        <f>IF(AND(NOT(IFERROR(AVERAGE(A159),-9)=-9),IFERROR(VALUE(RIGHT(B159,1)),-9)=-9),"",IF(AND(B159="",IFERROR(VALUE(RIGHT(A159,1)),-99)=-99),"","X"))</f>
        <v>X</v>
      </c>
    </row>
    <row r="160" spans="1:25" s="6" customFormat="1" ht="13.2" hidden="1">
      <c r="A160" s="192">
        <f t="shared" si="4"/>
        <v>45</v>
      </c>
      <c r="B160" s="336"/>
      <c r="C160" s="193" t="s">
        <v>106</v>
      </c>
      <c r="D160" s="194" t="str">
        <f>VLOOKUP(D$12&amp;VLOOKUP($A160,ACTIVITIES!$B$2:$C$110,2,FALSE),Context!$E$3:$L$1002,8,FALSE)</f>
        <v/>
      </c>
      <c r="E160" s="333"/>
      <c r="F160" s="194" t="str">
        <f>VLOOKUP(F$12&amp;VLOOKUP($A160,ACTIVITIES!$B$2:$C$110,2,FALSE),Context!$E$3:$L$1002,8,FALSE)</f>
        <v/>
      </c>
      <c r="G160" s="333"/>
      <c r="H160" s="194" t="str">
        <f>VLOOKUP(H$12&amp;VLOOKUP($A160,ACTIVITIES!$B$2:$C$110,2,FALSE),Context!$E$3:$L$1002,8,FALSE)</f>
        <v/>
      </c>
      <c r="I160" s="333"/>
      <c r="J160" s="194" t="str">
        <f>VLOOKUP(J$12&amp;VLOOKUP($A160,ACTIVITIES!$B$2:$C$110,2,FALSE),Context!$E$3:$L$1002,8,FALSE)</f>
        <v/>
      </c>
      <c r="K160" s="333"/>
      <c r="L160" s="194" t="str">
        <f>VLOOKUP(L$12&amp;VLOOKUP($A160,ACTIVITIES!$B$2:$C$110,2,FALSE),Context!$E$3:$L$1002,8,FALSE)</f>
        <v/>
      </c>
      <c r="M160" s="333"/>
      <c r="N160" s="194" t="str">
        <f>VLOOKUP(N$12&amp;VLOOKUP($A160,ACTIVITIES!$B$2:$C$110,2,FALSE),Context!$E$3:$L$1002,8,FALSE)</f>
        <v/>
      </c>
      <c r="O160" s="333"/>
      <c r="P160" s="194" t="str">
        <f>VLOOKUP(P$12&amp;VLOOKUP($A160,ACTIVITIES!$B$2:$C$110,2,FALSE),Context!$E$3:$L$1002,8,FALSE)</f>
        <v/>
      </c>
      <c r="Q160" s="333"/>
      <c r="R160" s="194" t="str">
        <f>VLOOKUP(R$12&amp;VLOOKUP($A160,ACTIVITIES!$B$2:$C$110,2,FALSE),Context!$E$3:$L$1002,8,FALSE)</f>
        <v/>
      </c>
      <c r="S160" s="333"/>
      <c r="T160" s="194" t="str">
        <f>VLOOKUP(T$12&amp;VLOOKUP($A160,ACTIVITIES!$B$2:$C$110,2,FALSE),Context!$E$3:$L$1002,8,FALSE)</f>
        <v/>
      </c>
      <c r="U160" s="333"/>
      <c r="V160" s="194" t="str">
        <f>VLOOKUP(V$12&amp;VLOOKUP($A160,ACTIVITIES!$B$2:$C$110,2,FALSE),Context!$E$3:$L$1002,8,FALSE)</f>
        <v/>
      </c>
      <c r="W160" s="333"/>
      <c r="X160" s="197"/>
      <c r="Y160" s="191" t="str">
        <f>IF(AND(NOT(IFERROR(AVERAGE(A159),-9)=-9),IFERROR(VALUE(RIGHT(B159,1)),-9)=-9),"",IF(AND(B159="",IFERROR(VALUE(RIGHT(A159,1)),-99)=-99),"","X"))</f>
        <v>X</v>
      </c>
    </row>
    <row r="161" spans="1:25" s="6" customFormat="1" ht="13.2" hidden="1">
      <c r="A161" s="196">
        <f t="shared" si="4"/>
        <v>45</v>
      </c>
      <c r="B161" s="337"/>
      <c r="C161" s="193" t="s">
        <v>107</v>
      </c>
      <c r="D161" s="194" t="str">
        <f>VLOOKUP(D$12&amp;VLOOKUP($A161,ACTIVITIES!$B$2:$C$110,2,FALSE),Duration!$E$3:$L$1002,8,FALSE)</f>
        <v/>
      </c>
      <c r="E161" s="334"/>
      <c r="F161" s="194" t="str">
        <f>VLOOKUP(F$12&amp;VLOOKUP($A161,ACTIVITIES!$B$2:$C$110,2,FALSE),Duration!$E$3:$L$1002,8,FALSE)</f>
        <v/>
      </c>
      <c r="G161" s="334"/>
      <c r="H161" s="194" t="str">
        <f>VLOOKUP(H$12&amp;VLOOKUP($A161,ACTIVITIES!$B$2:$C$110,2,FALSE),Duration!$E$3:$L$1002,8,FALSE)</f>
        <v/>
      </c>
      <c r="I161" s="334"/>
      <c r="J161" s="194" t="str">
        <f>VLOOKUP(J$12&amp;VLOOKUP($A161,ACTIVITIES!$B$2:$C$110,2,FALSE),Duration!$E$3:$L$1002,8,FALSE)</f>
        <v/>
      </c>
      <c r="K161" s="334"/>
      <c r="L161" s="194" t="str">
        <f>VLOOKUP(L$12&amp;VLOOKUP($A161,ACTIVITIES!$B$2:$C$110,2,FALSE),Duration!$E$3:$L$1002,8,FALSE)</f>
        <v/>
      </c>
      <c r="M161" s="334"/>
      <c r="N161" s="194" t="str">
        <f>VLOOKUP(N$12&amp;VLOOKUP($A161,ACTIVITIES!$B$2:$C$110,2,FALSE),Duration!$E$3:$L$1002,8,FALSE)</f>
        <v/>
      </c>
      <c r="O161" s="334"/>
      <c r="P161" s="194" t="str">
        <f>VLOOKUP(P$12&amp;VLOOKUP($A161,ACTIVITIES!$B$2:$C$110,2,FALSE),Duration!$E$3:$L$1002,8,FALSE)</f>
        <v/>
      </c>
      <c r="Q161" s="334"/>
      <c r="R161" s="194" t="str">
        <f>VLOOKUP(R$12&amp;VLOOKUP($A161,ACTIVITIES!$B$2:$C$110,2,FALSE),Duration!$E$3:$L$1002,8,FALSE)</f>
        <v/>
      </c>
      <c r="S161" s="334"/>
      <c r="T161" s="194" t="str">
        <f>VLOOKUP(T$12&amp;VLOOKUP($A161,ACTIVITIES!$B$2:$C$110,2,FALSE),Duration!$E$3:$L$1002,8,FALSE)</f>
        <v/>
      </c>
      <c r="U161" s="334"/>
      <c r="V161" s="194" t="str">
        <f>VLOOKUP(V$12&amp;VLOOKUP($A161,ACTIVITIES!$B$2:$C$110,2,FALSE),Duration!$E$3:$L$1002,8,FALSE)</f>
        <v/>
      </c>
      <c r="W161" s="334"/>
      <c r="X161" s="197"/>
      <c r="Y161" s="191" t="str">
        <f>IF(AND(NOT(IFERROR(AVERAGE(A159),-9)=-9),IFERROR(VALUE(RIGHT(B159,1)),-9)=-9),"",IF(AND(B159="",IFERROR(VALUE(RIGHT(A159,1)),-99)=-99),"","X"))</f>
        <v>X</v>
      </c>
    </row>
    <row r="162" spans="1:25" s="6" customFormat="1" ht="13.2" hidden="1">
      <c r="A162" s="187">
        <f t="shared" si="4"/>
        <v>46</v>
      </c>
      <c r="B162" s="335" t="str">
        <f>VLOOKUP(A162,'COASTAL UPLANDS'!$A$15:$B$124,2,FALSE)</f>
        <v>DECOMMISSIONING 46</v>
      </c>
      <c r="C162" s="188" t="s">
        <v>105</v>
      </c>
      <c r="D162" s="189" t="str">
        <f>VLOOKUP(D$12&amp;VLOOKUP($A162,ACTIVITIES!$B$2:$C$110,2,FALSE),Intensity!$E$3:$L$1002,8,FALSE)</f>
        <v/>
      </c>
      <c r="E162" s="332" t="str">
        <f>IF(MIN(D162:D164)=MAX(D162:D164), VLOOKUP(MIN(D162:D164),RANKINGS!$A$2:$B$6,2,FALSE),VLOOKUP(MIN(D162:D164),RANKINGS!$A$2:$B$6,2,FALSE)&amp;"-"&amp;VLOOKUP(MAX(D162:D164),RANKINGS!$A$2:$B$6,2,FALSE))</f>
        <v>Negligible</v>
      </c>
      <c r="F162" s="189" t="str">
        <f>VLOOKUP(F$12&amp;VLOOKUP($A162,ACTIVITIES!$B$2:$C$110,2,FALSE),Intensity!$E$3:$L$1002,8,FALSE)</f>
        <v/>
      </c>
      <c r="G162" s="332" t="str">
        <f>IF(MIN(F162:F164)=MAX(F162:F164), VLOOKUP(MIN(F162:F164),RANKINGS!$A$2:$B$6,2,FALSE),VLOOKUP(MIN(F162:F164),RANKINGS!$A$2:$B$6,2,FALSE)&amp;"-"&amp;VLOOKUP(MAX(F162:F164),RANKINGS!$A$2:$B$6,2,FALSE))</f>
        <v>Negligible</v>
      </c>
      <c r="H162" s="189" t="str">
        <f>VLOOKUP(H$12&amp;VLOOKUP($A162,ACTIVITIES!$B$2:$C$110,2,FALSE),Intensity!$E$3:$L$1002,8,FALSE)</f>
        <v/>
      </c>
      <c r="I162" s="332" t="str">
        <f>IF(MIN(H162:H164)=MAX(H162:H164), VLOOKUP(MIN(H162:H164),RANKINGS!$A$2:$B$6,2,FALSE),VLOOKUP(MIN(H162:H164),RANKINGS!$A$2:$B$6,2,FALSE)&amp;"-"&amp;VLOOKUP(MAX(H162:H164),RANKINGS!$A$2:$B$6,2,FALSE))</f>
        <v>Negligible</v>
      </c>
      <c r="J162" s="189" t="str">
        <f>VLOOKUP(J$12&amp;VLOOKUP($A162,ACTIVITIES!$B$2:$C$110,2,FALSE),Intensity!$E$3:$L$1002,8,FALSE)</f>
        <v/>
      </c>
      <c r="K162" s="332" t="str">
        <f>IF(MIN(J162:J164)=MAX(J162:J164), VLOOKUP(MIN(J162:J164),RANKINGS!$A$2:$B$6,2,FALSE),VLOOKUP(MIN(J162:J164),RANKINGS!$A$2:$B$6,2,FALSE)&amp;"-"&amp;VLOOKUP(MAX(J162:J164),RANKINGS!$A$2:$B$6,2,FALSE))</f>
        <v>Negligible</v>
      </c>
      <c r="L162" s="189" t="str">
        <f>VLOOKUP(L$12&amp;VLOOKUP($A162,ACTIVITIES!$B$2:$C$110,2,FALSE),Intensity!$E$3:$L$1002,8,FALSE)</f>
        <v/>
      </c>
      <c r="M162" s="332" t="str">
        <f>IF(MIN(L162:L164)=MAX(L162:L164), VLOOKUP(MIN(L162:L164),RANKINGS!$A$2:$B$6,2,FALSE),VLOOKUP(MIN(L162:L164),RANKINGS!$A$2:$B$6,2,FALSE)&amp;"-"&amp;VLOOKUP(MAX(L162:L164),RANKINGS!$A$2:$B$6,2,FALSE))</f>
        <v>Negligible</v>
      </c>
      <c r="N162" s="189" t="str">
        <f>VLOOKUP(N$12&amp;VLOOKUP($A162,ACTIVITIES!$B$2:$C$110,2,FALSE),Intensity!$E$3:$L$1002,8,FALSE)</f>
        <v/>
      </c>
      <c r="O162" s="332" t="str">
        <f>IF(MIN(N162:N164)=MAX(N162:N164), VLOOKUP(MIN(N162:N164),RANKINGS!$A$2:$B$6,2,FALSE),VLOOKUP(MIN(N162:N164),RANKINGS!$A$2:$B$6,2,FALSE)&amp;"-"&amp;VLOOKUP(MAX(N162:N164),RANKINGS!$A$2:$B$6,2,FALSE))</f>
        <v>Negligible</v>
      </c>
      <c r="P162" s="189" t="str">
        <f>VLOOKUP(P$12&amp;VLOOKUP($A162,ACTIVITIES!$B$2:$C$110,2,FALSE),Intensity!$E$3:$L$1002,8,FALSE)</f>
        <v/>
      </c>
      <c r="Q162" s="332" t="str">
        <f>IF(MIN(P162:P164)=MAX(P162:P164), VLOOKUP(MIN(P162:P164),RANKINGS!$A$2:$B$6,2,FALSE),VLOOKUP(MIN(P162:P164),RANKINGS!$A$2:$B$6,2,FALSE)&amp;"-"&amp;VLOOKUP(MAX(P162:P164),RANKINGS!$A$2:$B$6,2,FALSE))</f>
        <v>Negligible</v>
      </c>
      <c r="R162" s="189" t="str">
        <f>VLOOKUP(R$12&amp;VLOOKUP($A162,ACTIVITIES!$B$2:$C$110,2,FALSE),Intensity!$E$3:$L$1002,8,FALSE)</f>
        <v/>
      </c>
      <c r="S162" s="332" t="str">
        <f>IF(MIN(R162:R164)=MAX(R162:R164), VLOOKUP(MIN(R162:R164),RANKINGS!$A$2:$B$6,2,FALSE),VLOOKUP(MIN(R162:R164),RANKINGS!$A$2:$B$6,2,FALSE)&amp;"-"&amp;VLOOKUP(MAX(R162:R164),RANKINGS!$A$2:$B$6,2,FALSE))</f>
        <v>Negligible</v>
      </c>
      <c r="T162" s="189" t="str">
        <f>VLOOKUP(T$12&amp;VLOOKUP($A162,ACTIVITIES!$B$2:$C$110,2,FALSE),Intensity!$E$3:$L$1002,8,FALSE)</f>
        <v/>
      </c>
      <c r="U162" s="332" t="str">
        <f>IF(MIN(T162:T164)=MAX(T162:T164), VLOOKUP(MIN(T162:T164),RANKINGS!$A$2:$B$6,2,FALSE),VLOOKUP(MIN(T162:T164),RANKINGS!$A$2:$B$6,2,FALSE)&amp;"-"&amp;VLOOKUP(MAX(T162:T164),RANKINGS!$A$2:$B$6,2,FALSE))</f>
        <v>Negligible</v>
      </c>
      <c r="V162" s="189" t="str">
        <f>VLOOKUP(V$12&amp;VLOOKUP($A162,ACTIVITIES!$B$2:$C$110,2,FALSE),Intensity!$E$3:$L$1002,8,FALSE)</f>
        <v/>
      </c>
      <c r="W162" s="332" t="str">
        <f>IF(MIN(V162:V164)=MAX(V162:V164), VLOOKUP(MIN(V162:V164),RANKINGS!$A$2:$B$6,2,FALSE),VLOOKUP(MIN(V162:V164),RANKINGS!$A$2:$B$6,2,FALSE)&amp;"-"&amp;VLOOKUP(MAX(V162:V164),RANKINGS!$A$2:$B$6,2,FALSE))</f>
        <v>Negligible</v>
      </c>
      <c r="X162" s="197"/>
      <c r="Y162" s="191" t="str">
        <f>IF(AND(NOT(IFERROR(AVERAGE(A162),-9)=-9),IFERROR(VALUE(RIGHT(B162,1)),-9)=-9),"",IF(AND(B162="",IFERROR(VALUE(RIGHT(A162,1)),-99)=-99),"","X"))</f>
        <v>X</v>
      </c>
    </row>
    <row r="163" spans="1:25" s="6" customFormat="1" ht="13.2" hidden="1">
      <c r="A163" s="192">
        <f t="shared" si="4"/>
        <v>46</v>
      </c>
      <c r="B163" s="336"/>
      <c r="C163" s="193" t="s">
        <v>106</v>
      </c>
      <c r="D163" s="194" t="str">
        <f>VLOOKUP(D$12&amp;VLOOKUP($A163,ACTIVITIES!$B$2:$C$110,2,FALSE),Context!$E$3:$L$1002,8,FALSE)</f>
        <v/>
      </c>
      <c r="E163" s="333"/>
      <c r="F163" s="194" t="str">
        <f>VLOOKUP(F$12&amp;VLOOKUP($A163,ACTIVITIES!$B$2:$C$110,2,FALSE),Context!$E$3:$L$1002,8,FALSE)</f>
        <v/>
      </c>
      <c r="G163" s="333"/>
      <c r="H163" s="194" t="str">
        <f>VLOOKUP(H$12&amp;VLOOKUP($A163,ACTIVITIES!$B$2:$C$110,2,FALSE),Context!$E$3:$L$1002,8,FALSE)</f>
        <v/>
      </c>
      <c r="I163" s="333"/>
      <c r="J163" s="194" t="str">
        <f>VLOOKUP(J$12&amp;VLOOKUP($A163,ACTIVITIES!$B$2:$C$110,2,FALSE),Context!$E$3:$L$1002,8,FALSE)</f>
        <v/>
      </c>
      <c r="K163" s="333"/>
      <c r="L163" s="194" t="str">
        <f>VLOOKUP(L$12&amp;VLOOKUP($A163,ACTIVITIES!$B$2:$C$110,2,FALSE),Context!$E$3:$L$1002,8,FALSE)</f>
        <v/>
      </c>
      <c r="M163" s="333"/>
      <c r="N163" s="194" t="str">
        <f>VLOOKUP(N$12&amp;VLOOKUP($A163,ACTIVITIES!$B$2:$C$110,2,FALSE),Context!$E$3:$L$1002,8,FALSE)</f>
        <v/>
      </c>
      <c r="O163" s="333"/>
      <c r="P163" s="194" t="str">
        <f>VLOOKUP(P$12&amp;VLOOKUP($A163,ACTIVITIES!$B$2:$C$110,2,FALSE),Context!$E$3:$L$1002,8,FALSE)</f>
        <v/>
      </c>
      <c r="Q163" s="333"/>
      <c r="R163" s="194" t="str">
        <f>VLOOKUP(R$12&amp;VLOOKUP($A163,ACTIVITIES!$B$2:$C$110,2,FALSE),Context!$E$3:$L$1002,8,FALSE)</f>
        <v/>
      </c>
      <c r="S163" s="333"/>
      <c r="T163" s="194" t="str">
        <f>VLOOKUP(T$12&amp;VLOOKUP($A163,ACTIVITIES!$B$2:$C$110,2,FALSE),Context!$E$3:$L$1002,8,FALSE)</f>
        <v/>
      </c>
      <c r="U163" s="333"/>
      <c r="V163" s="194" t="str">
        <f>VLOOKUP(V$12&amp;VLOOKUP($A163,ACTIVITIES!$B$2:$C$110,2,FALSE),Context!$E$3:$L$1002,8,FALSE)</f>
        <v/>
      </c>
      <c r="W163" s="333"/>
      <c r="X163" s="197"/>
      <c r="Y163" s="191" t="str">
        <f>IF(AND(NOT(IFERROR(AVERAGE(A162),-9)=-9),IFERROR(VALUE(RIGHT(B162,1)),-9)=-9),"",IF(AND(B162="",IFERROR(VALUE(RIGHT(A162,1)),-99)=-99),"","X"))</f>
        <v>X</v>
      </c>
    </row>
    <row r="164" spans="1:25" s="6" customFormat="1" ht="13.2" hidden="1">
      <c r="A164" s="196">
        <f t="shared" si="4"/>
        <v>46</v>
      </c>
      <c r="B164" s="337"/>
      <c r="C164" s="193" t="s">
        <v>107</v>
      </c>
      <c r="D164" s="194" t="str">
        <f>VLOOKUP(D$12&amp;VLOOKUP($A164,ACTIVITIES!$B$2:$C$110,2,FALSE),Duration!$E$3:$L$1002,8,FALSE)</f>
        <v/>
      </c>
      <c r="E164" s="334"/>
      <c r="F164" s="194" t="str">
        <f>VLOOKUP(F$12&amp;VLOOKUP($A164,ACTIVITIES!$B$2:$C$110,2,FALSE),Duration!$E$3:$L$1002,8,FALSE)</f>
        <v/>
      </c>
      <c r="G164" s="334"/>
      <c r="H164" s="194" t="str">
        <f>VLOOKUP(H$12&amp;VLOOKUP($A164,ACTIVITIES!$B$2:$C$110,2,FALSE),Duration!$E$3:$L$1002,8,FALSE)</f>
        <v/>
      </c>
      <c r="I164" s="334"/>
      <c r="J164" s="194" t="str">
        <f>VLOOKUP(J$12&amp;VLOOKUP($A164,ACTIVITIES!$B$2:$C$110,2,FALSE),Duration!$E$3:$L$1002,8,FALSE)</f>
        <v/>
      </c>
      <c r="K164" s="334"/>
      <c r="L164" s="194" t="str">
        <f>VLOOKUP(L$12&amp;VLOOKUP($A164,ACTIVITIES!$B$2:$C$110,2,FALSE),Duration!$E$3:$L$1002,8,FALSE)</f>
        <v/>
      </c>
      <c r="M164" s="334"/>
      <c r="N164" s="194" t="str">
        <f>VLOOKUP(N$12&amp;VLOOKUP($A164,ACTIVITIES!$B$2:$C$110,2,FALSE),Duration!$E$3:$L$1002,8,FALSE)</f>
        <v/>
      </c>
      <c r="O164" s="334"/>
      <c r="P164" s="194" t="str">
        <f>VLOOKUP(P$12&amp;VLOOKUP($A164,ACTIVITIES!$B$2:$C$110,2,FALSE),Duration!$E$3:$L$1002,8,FALSE)</f>
        <v/>
      </c>
      <c r="Q164" s="334"/>
      <c r="R164" s="194" t="str">
        <f>VLOOKUP(R$12&amp;VLOOKUP($A164,ACTIVITIES!$B$2:$C$110,2,FALSE),Duration!$E$3:$L$1002,8,FALSE)</f>
        <v/>
      </c>
      <c r="S164" s="334"/>
      <c r="T164" s="194" t="str">
        <f>VLOOKUP(T$12&amp;VLOOKUP($A164,ACTIVITIES!$B$2:$C$110,2,FALSE),Duration!$E$3:$L$1002,8,FALSE)</f>
        <v/>
      </c>
      <c r="U164" s="334"/>
      <c r="V164" s="194" t="str">
        <f>VLOOKUP(V$12&amp;VLOOKUP($A164,ACTIVITIES!$B$2:$C$110,2,FALSE),Duration!$E$3:$L$1002,8,FALSE)</f>
        <v/>
      </c>
      <c r="W164" s="334"/>
      <c r="X164" s="197"/>
      <c r="Y164" s="191" t="str">
        <f>IF(AND(NOT(IFERROR(AVERAGE(A162),-9)=-9),IFERROR(VALUE(RIGHT(B162,1)),-9)=-9),"",IF(AND(B162="",IFERROR(VALUE(RIGHT(A162,1)),-99)=-99),"","X"))</f>
        <v>X</v>
      </c>
    </row>
    <row r="165" spans="1:25" s="6" customFormat="1" ht="13.2" hidden="1">
      <c r="A165" s="187">
        <f t="shared" si="4"/>
        <v>47</v>
      </c>
      <c r="B165" s="335" t="str">
        <f>VLOOKUP(A165,'COASTAL UPLANDS'!$A$15:$B$124,2,FALSE)</f>
        <v>DECOMMISSIONING 47</v>
      </c>
      <c r="C165" s="188" t="s">
        <v>105</v>
      </c>
      <c r="D165" s="189" t="str">
        <f>VLOOKUP(D$12&amp;VLOOKUP($A165,ACTIVITIES!$B$2:$C$110,2,FALSE),Intensity!$E$3:$L$1002,8,FALSE)</f>
        <v/>
      </c>
      <c r="E165" s="332" t="str">
        <f>IF(MIN(D165:D167)=MAX(D165:D167), VLOOKUP(MIN(D165:D167),RANKINGS!$A$2:$B$6,2,FALSE),VLOOKUP(MIN(D165:D167),RANKINGS!$A$2:$B$6,2,FALSE)&amp;"-"&amp;VLOOKUP(MAX(D165:D167),RANKINGS!$A$2:$B$6,2,FALSE))</f>
        <v>Negligible</v>
      </c>
      <c r="F165" s="189" t="str">
        <f>VLOOKUP(F$12&amp;VLOOKUP($A165,ACTIVITIES!$B$2:$C$110,2,FALSE),Intensity!$E$3:$L$1002,8,FALSE)</f>
        <v/>
      </c>
      <c r="G165" s="332" t="str">
        <f>IF(MIN(F165:F167)=MAX(F165:F167), VLOOKUP(MIN(F165:F167),RANKINGS!$A$2:$B$6,2,FALSE),VLOOKUP(MIN(F165:F167),RANKINGS!$A$2:$B$6,2,FALSE)&amp;"-"&amp;VLOOKUP(MAX(F165:F167),RANKINGS!$A$2:$B$6,2,FALSE))</f>
        <v>Negligible</v>
      </c>
      <c r="H165" s="189" t="str">
        <f>VLOOKUP(H$12&amp;VLOOKUP($A165,ACTIVITIES!$B$2:$C$110,2,FALSE),Intensity!$E$3:$L$1002,8,FALSE)</f>
        <v/>
      </c>
      <c r="I165" s="332" t="str">
        <f>IF(MIN(H165:H167)=MAX(H165:H167), VLOOKUP(MIN(H165:H167),RANKINGS!$A$2:$B$6,2,FALSE),VLOOKUP(MIN(H165:H167),RANKINGS!$A$2:$B$6,2,FALSE)&amp;"-"&amp;VLOOKUP(MAX(H165:H167),RANKINGS!$A$2:$B$6,2,FALSE))</f>
        <v>Negligible</v>
      </c>
      <c r="J165" s="189" t="str">
        <f>VLOOKUP(J$12&amp;VLOOKUP($A165,ACTIVITIES!$B$2:$C$110,2,FALSE),Intensity!$E$3:$L$1002,8,FALSE)</f>
        <v/>
      </c>
      <c r="K165" s="332" t="str">
        <f>IF(MIN(J165:J167)=MAX(J165:J167), VLOOKUP(MIN(J165:J167),RANKINGS!$A$2:$B$6,2,FALSE),VLOOKUP(MIN(J165:J167),RANKINGS!$A$2:$B$6,2,FALSE)&amp;"-"&amp;VLOOKUP(MAX(J165:J167),RANKINGS!$A$2:$B$6,2,FALSE))</f>
        <v>Negligible</v>
      </c>
      <c r="L165" s="189" t="str">
        <f>VLOOKUP(L$12&amp;VLOOKUP($A165,ACTIVITIES!$B$2:$C$110,2,FALSE),Intensity!$E$3:$L$1002,8,FALSE)</f>
        <v/>
      </c>
      <c r="M165" s="332" t="str">
        <f>IF(MIN(L165:L167)=MAX(L165:L167), VLOOKUP(MIN(L165:L167),RANKINGS!$A$2:$B$6,2,FALSE),VLOOKUP(MIN(L165:L167),RANKINGS!$A$2:$B$6,2,FALSE)&amp;"-"&amp;VLOOKUP(MAX(L165:L167),RANKINGS!$A$2:$B$6,2,FALSE))</f>
        <v>Negligible</v>
      </c>
      <c r="N165" s="189" t="str">
        <f>VLOOKUP(N$12&amp;VLOOKUP($A165,ACTIVITIES!$B$2:$C$110,2,FALSE),Intensity!$E$3:$L$1002,8,FALSE)</f>
        <v/>
      </c>
      <c r="O165" s="332" t="str">
        <f>IF(MIN(N165:N167)=MAX(N165:N167), VLOOKUP(MIN(N165:N167),RANKINGS!$A$2:$B$6,2,FALSE),VLOOKUP(MIN(N165:N167),RANKINGS!$A$2:$B$6,2,FALSE)&amp;"-"&amp;VLOOKUP(MAX(N165:N167),RANKINGS!$A$2:$B$6,2,FALSE))</f>
        <v>Negligible</v>
      </c>
      <c r="P165" s="189" t="str">
        <f>VLOOKUP(P$12&amp;VLOOKUP($A165,ACTIVITIES!$B$2:$C$110,2,FALSE),Intensity!$E$3:$L$1002,8,FALSE)</f>
        <v/>
      </c>
      <c r="Q165" s="332" t="str">
        <f>IF(MIN(P165:P167)=MAX(P165:P167), VLOOKUP(MIN(P165:P167),RANKINGS!$A$2:$B$6,2,FALSE),VLOOKUP(MIN(P165:P167),RANKINGS!$A$2:$B$6,2,FALSE)&amp;"-"&amp;VLOOKUP(MAX(P165:P167),RANKINGS!$A$2:$B$6,2,FALSE))</f>
        <v>Negligible</v>
      </c>
      <c r="R165" s="189" t="str">
        <f>VLOOKUP(R$12&amp;VLOOKUP($A165,ACTIVITIES!$B$2:$C$110,2,FALSE),Intensity!$E$3:$L$1002,8,FALSE)</f>
        <v/>
      </c>
      <c r="S165" s="332" t="str">
        <f>IF(MIN(R165:R167)=MAX(R165:R167), VLOOKUP(MIN(R165:R167),RANKINGS!$A$2:$B$6,2,FALSE),VLOOKUP(MIN(R165:R167),RANKINGS!$A$2:$B$6,2,FALSE)&amp;"-"&amp;VLOOKUP(MAX(R165:R167),RANKINGS!$A$2:$B$6,2,FALSE))</f>
        <v>Negligible</v>
      </c>
      <c r="T165" s="189" t="str">
        <f>VLOOKUP(T$12&amp;VLOOKUP($A165,ACTIVITIES!$B$2:$C$110,2,FALSE),Intensity!$E$3:$L$1002,8,FALSE)</f>
        <v/>
      </c>
      <c r="U165" s="332" t="str">
        <f>IF(MIN(T165:T167)=MAX(T165:T167), VLOOKUP(MIN(T165:T167),RANKINGS!$A$2:$B$6,2,FALSE),VLOOKUP(MIN(T165:T167),RANKINGS!$A$2:$B$6,2,FALSE)&amp;"-"&amp;VLOOKUP(MAX(T165:T167),RANKINGS!$A$2:$B$6,2,FALSE))</f>
        <v>Negligible</v>
      </c>
      <c r="V165" s="189" t="str">
        <f>VLOOKUP(V$12&amp;VLOOKUP($A165,ACTIVITIES!$B$2:$C$110,2,FALSE),Intensity!$E$3:$L$1002,8,FALSE)</f>
        <v/>
      </c>
      <c r="W165" s="332" t="str">
        <f>IF(MIN(V165:V167)=MAX(V165:V167), VLOOKUP(MIN(V165:V167),RANKINGS!$A$2:$B$6,2,FALSE),VLOOKUP(MIN(V165:V167),RANKINGS!$A$2:$B$6,2,FALSE)&amp;"-"&amp;VLOOKUP(MAX(V165:V167),RANKINGS!$A$2:$B$6,2,FALSE))</f>
        <v>Negligible</v>
      </c>
      <c r="X165" s="197"/>
      <c r="Y165" s="191" t="str">
        <f>IF(AND(NOT(IFERROR(AVERAGE(A165),-9)=-9),IFERROR(VALUE(RIGHT(B165,1)),-9)=-9),"",IF(AND(B165="",IFERROR(VALUE(RIGHT(A165,1)),-99)=-99),"","X"))</f>
        <v>X</v>
      </c>
    </row>
    <row r="166" spans="1:25" s="6" customFormat="1" ht="13.2" hidden="1">
      <c r="A166" s="192">
        <f t="shared" si="4"/>
        <v>47</v>
      </c>
      <c r="B166" s="336"/>
      <c r="C166" s="193" t="s">
        <v>106</v>
      </c>
      <c r="D166" s="194" t="str">
        <f>VLOOKUP(D$12&amp;VLOOKUP($A166,ACTIVITIES!$B$2:$C$110,2,FALSE),Context!$E$3:$L$1002,8,FALSE)</f>
        <v/>
      </c>
      <c r="E166" s="333"/>
      <c r="F166" s="194" t="str">
        <f>VLOOKUP(F$12&amp;VLOOKUP($A166,ACTIVITIES!$B$2:$C$110,2,FALSE),Context!$E$3:$L$1002,8,FALSE)</f>
        <v/>
      </c>
      <c r="G166" s="333"/>
      <c r="H166" s="194" t="str">
        <f>VLOOKUP(H$12&amp;VLOOKUP($A166,ACTIVITIES!$B$2:$C$110,2,FALSE),Context!$E$3:$L$1002,8,FALSE)</f>
        <v/>
      </c>
      <c r="I166" s="333"/>
      <c r="J166" s="194" t="str">
        <f>VLOOKUP(J$12&amp;VLOOKUP($A166,ACTIVITIES!$B$2:$C$110,2,FALSE),Context!$E$3:$L$1002,8,FALSE)</f>
        <v/>
      </c>
      <c r="K166" s="333"/>
      <c r="L166" s="194" t="str">
        <f>VLOOKUP(L$12&amp;VLOOKUP($A166,ACTIVITIES!$B$2:$C$110,2,FALSE),Context!$E$3:$L$1002,8,FALSE)</f>
        <v/>
      </c>
      <c r="M166" s="333"/>
      <c r="N166" s="194" t="str">
        <f>VLOOKUP(N$12&amp;VLOOKUP($A166,ACTIVITIES!$B$2:$C$110,2,FALSE),Context!$E$3:$L$1002,8,FALSE)</f>
        <v/>
      </c>
      <c r="O166" s="333"/>
      <c r="P166" s="194" t="str">
        <f>VLOOKUP(P$12&amp;VLOOKUP($A166,ACTIVITIES!$B$2:$C$110,2,FALSE),Context!$E$3:$L$1002,8,FALSE)</f>
        <v/>
      </c>
      <c r="Q166" s="333"/>
      <c r="R166" s="194" t="str">
        <f>VLOOKUP(R$12&amp;VLOOKUP($A166,ACTIVITIES!$B$2:$C$110,2,FALSE),Context!$E$3:$L$1002,8,FALSE)</f>
        <v/>
      </c>
      <c r="S166" s="333"/>
      <c r="T166" s="194" t="str">
        <f>VLOOKUP(T$12&amp;VLOOKUP($A166,ACTIVITIES!$B$2:$C$110,2,FALSE),Context!$E$3:$L$1002,8,FALSE)</f>
        <v/>
      </c>
      <c r="U166" s="333"/>
      <c r="V166" s="194" t="str">
        <f>VLOOKUP(V$12&amp;VLOOKUP($A166,ACTIVITIES!$B$2:$C$110,2,FALSE),Context!$E$3:$L$1002,8,FALSE)</f>
        <v/>
      </c>
      <c r="W166" s="333"/>
      <c r="X166" s="197"/>
      <c r="Y166" s="191" t="str">
        <f>IF(AND(NOT(IFERROR(AVERAGE(A165),-9)=-9),IFERROR(VALUE(RIGHT(B165,1)),-9)=-9),"",IF(AND(B165="",IFERROR(VALUE(RIGHT(A165,1)),-99)=-99),"","X"))</f>
        <v>X</v>
      </c>
    </row>
    <row r="167" spans="1:25" s="6" customFormat="1" ht="13.2" hidden="1">
      <c r="A167" s="196">
        <f t="shared" si="4"/>
        <v>47</v>
      </c>
      <c r="B167" s="337"/>
      <c r="C167" s="193" t="s">
        <v>107</v>
      </c>
      <c r="D167" s="194" t="str">
        <f>VLOOKUP(D$12&amp;VLOOKUP($A167,ACTIVITIES!$B$2:$C$110,2,FALSE),Duration!$E$3:$L$1002,8,FALSE)</f>
        <v/>
      </c>
      <c r="E167" s="334"/>
      <c r="F167" s="194" t="str">
        <f>VLOOKUP(F$12&amp;VLOOKUP($A167,ACTIVITIES!$B$2:$C$110,2,FALSE),Duration!$E$3:$L$1002,8,FALSE)</f>
        <v/>
      </c>
      <c r="G167" s="334"/>
      <c r="H167" s="194" t="str">
        <f>VLOOKUP(H$12&amp;VLOOKUP($A167,ACTIVITIES!$B$2:$C$110,2,FALSE),Duration!$E$3:$L$1002,8,FALSE)</f>
        <v/>
      </c>
      <c r="I167" s="334"/>
      <c r="J167" s="194" t="str">
        <f>VLOOKUP(J$12&amp;VLOOKUP($A167,ACTIVITIES!$B$2:$C$110,2,FALSE),Duration!$E$3:$L$1002,8,FALSE)</f>
        <v/>
      </c>
      <c r="K167" s="334"/>
      <c r="L167" s="194" t="str">
        <f>VLOOKUP(L$12&amp;VLOOKUP($A167,ACTIVITIES!$B$2:$C$110,2,FALSE),Duration!$E$3:$L$1002,8,FALSE)</f>
        <v/>
      </c>
      <c r="M167" s="334"/>
      <c r="N167" s="194" t="str">
        <f>VLOOKUP(N$12&amp;VLOOKUP($A167,ACTIVITIES!$B$2:$C$110,2,FALSE),Duration!$E$3:$L$1002,8,FALSE)</f>
        <v/>
      </c>
      <c r="O167" s="334"/>
      <c r="P167" s="194" t="str">
        <f>VLOOKUP(P$12&amp;VLOOKUP($A167,ACTIVITIES!$B$2:$C$110,2,FALSE),Duration!$E$3:$L$1002,8,FALSE)</f>
        <v/>
      </c>
      <c r="Q167" s="334"/>
      <c r="R167" s="194" t="str">
        <f>VLOOKUP(R$12&amp;VLOOKUP($A167,ACTIVITIES!$B$2:$C$110,2,FALSE),Duration!$E$3:$L$1002,8,FALSE)</f>
        <v/>
      </c>
      <c r="S167" s="334"/>
      <c r="T167" s="194" t="str">
        <f>VLOOKUP(T$12&amp;VLOOKUP($A167,ACTIVITIES!$B$2:$C$110,2,FALSE),Duration!$E$3:$L$1002,8,FALSE)</f>
        <v/>
      </c>
      <c r="U167" s="334"/>
      <c r="V167" s="194" t="str">
        <f>VLOOKUP(V$12&amp;VLOOKUP($A167,ACTIVITIES!$B$2:$C$110,2,FALSE),Duration!$E$3:$L$1002,8,FALSE)</f>
        <v/>
      </c>
      <c r="W167" s="334"/>
      <c r="X167" s="197"/>
      <c r="Y167" s="191" t="str">
        <f>IF(AND(NOT(IFERROR(AVERAGE(A165),-9)=-9),IFERROR(VALUE(RIGHT(B165,1)),-9)=-9),"",IF(AND(B165="",IFERROR(VALUE(RIGHT(A165,1)),-99)=-99),"","X"))</f>
        <v>X</v>
      </c>
    </row>
    <row r="168" spans="1:25" s="6" customFormat="1" ht="13.2" hidden="1">
      <c r="A168" s="187">
        <f t="shared" si="4"/>
        <v>48</v>
      </c>
      <c r="B168" s="335" t="str">
        <f>VLOOKUP(A168,'COASTAL UPLANDS'!$A$15:$B$124,2,FALSE)</f>
        <v>DECOMMISSIONING 48</v>
      </c>
      <c r="C168" s="188" t="s">
        <v>105</v>
      </c>
      <c r="D168" s="189" t="str">
        <f>VLOOKUP(D$12&amp;VLOOKUP($A168,ACTIVITIES!$B$2:$C$110,2,FALSE),Intensity!$E$3:$L$1002,8,FALSE)</f>
        <v/>
      </c>
      <c r="E168" s="332" t="str">
        <f>IF(MIN(D168:D170)=MAX(D168:D170), VLOOKUP(MIN(D168:D170),RANKINGS!$A$2:$B$6,2,FALSE),VLOOKUP(MIN(D168:D170),RANKINGS!$A$2:$B$6,2,FALSE)&amp;"-"&amp;VLOOKUP(MAX(D168:D170),RANKINGS!$A$2:$B$6,2,FALSE))</f>
        <v>Negligible</v>
      </c>
      <c r="F168" s="189" t="str">
        <f>VLOOKUP(F$12&amp;VLOOKUP($A168,ACTIVITIES!$B$2:$C$110,2,FALSE),Intensity!$E$3:$L$1002,8,FALSE)</f>
        <v/>
      </c>
      <c r="G168" s="332" t="str">
        <f>IF(MIN(F168:F170)=MAX(F168:F170), VLOOKUP(MIN(F168:F170),RANKINGS!$A$2:$B$6,2,FALSE),VLOOKUP(MIN(F168:F170),RANKINGS!$A$2:$B$6,2,FALSE)&amp;"-"&amp;VLOOKUP(MAX(F168:F170),RANKINGS!$A$2:$B$6,2,FALSE))</f>
        <v>Negligible</v>
      </c>
      <c r="H168" s="189" t="str">
        <f>VLOOKUP(H$12&amp;VLOOKUP($A168,ACTIVITIES!$B$2:$C$110,2,FALSE),Intensity!$E$3:$L$1002,8,FALSE)</f>
        <v/>
      </c>
      <c r="I168" s="332" t="str">
        <f>IF(MIN(H168:H170)=MAX(H168:H170), VLOOKUP(MIN(H168:H170),RANKINGS!$A$2:$B$6,2,FALSE),VLOOKUP(MIN(H168:H170),RANKINGS!$A$2:$B$6,2,FALSE)&amp;"-"&amp;VLOOKUP(MAX(H168:H170),RANKINGS!$A$2:$B$6,2,FALSE))</f>
        <v>Negligible</v>
      </c>
      <c r="J168" s="189" t="str">
        <f>VLOOKUP(J$12&amp;VLOOKUP($A168,ACTIVITIES!$B$2:$C$110,2,FALSE),Intensity!$E$3:$L$1002,8,FALSE)</f>
        <v/>
      </c>
      <c r="K168" s="332" t="str">
        <f>IF(MIN(J168:J170)=MAX(J168:J170), VLOOKUP(MIN(J168:J170),RANKINGS!$A$2:$B$6,2,FALSE),VLOOKUP(MIN(J168:J170),RANKINGS!$A$2:$B$6,2,FALSE)&amp;"-"&amp;VLOOKUP(MAX(J168:J170),RANKINGS!$A$2:$B$6,2,FALSE))</f>
        <v>Negligible</v>
      </c>
      <c r="L168" s="189" t="str">
        <f>VLOOKUP(L$12&amp;VLOOKUP($A168,ACTIVITIES!$B$2:$C$110,2,FALSE),Intensity!$E$3:$L$1002,8,FALSE)</f>
        <v/>
      </c>
      <c r="M168" s="332" t="str">
        <f>IF(MIN(L168:L170)=MAX(L168:L170), VLOOKUP(MIN(L168:L170),RANKINGS!$A$2:$B$6,2,FALSE),VLOOKUP(MIN(L168:L170),RANKINGS!$A$2:$B$6,2,FALSE)&amp;"-"&amp;VLOOKUP(MAX(L168:L170),RANKINGS!$A$2:$B$6,2,FALSE))</f>
        <v>Negligible</v>
      </c>
      <c r="N168" s="189" t="str">
        <f>VLOOKUP(N$12&amp;VLOOKUP($A168,ACTIVITIES!$B$2:$C$110,2,FALSE),Intensity!$E$3:$L$1002,8,FALSE)</f>
        <v/>
      </c>
      <c r="O168" s="332" t="str">
        <f>IF(MIN(N168:N170)=MAX(N168:N170), VLOOKUP(MIN(N168:N170),RANKINGS!$A$2:$B$6,2,FALSE),VLOOKUP(MIN(N168:N170),RANKINGS!$A$2:$B$6,2,FALSE)&amp;"-"&amp;VLOOKUP(MAX(N168:N170),RANKINGS!$A$2:$B$6,2,FALSE))</f>
        <v>Negligible</v>
      </c>
      <c r="P168" s="189" t="str">
        <f>VLOOKUP(P$12&amp;VLOOKUP($A168,ACTIVITIES!$B$2:$C$110,2,FALSE),Intensity!$E$3:$L$1002,8,FALSE)</f>
        <v/>
      </c>
      <c r="Q168" s="332" t="str">
        <f>IF(MIN(P168:P170)=MAX(P168:P170), VLOOKUP(MIN(P168:P170),RANKINGS!$A$2:$B$6,2,FALSE),VLOOKUP(MIN(P168:P170),RANKINGS!$A$2:$B$6,2,FALSE)&amp;"-"&amp;VLOOKUP(MAX(P168:P170),RANKINGS!$A$2:$B$6,2,FALSE))</f>
        <v>Negligible</v>
      </c>
      <c r="R168" s="189" t="str">
        <f>VLOOKUP(R$12&amp;VLOOKUP($A168,ACTIVITIES!$B$2:$C$110,2,FALSE),Intensity!$E$3:$L$1002,8,FALSE)</f>
        <v/>
      </c>
      <c r="S168" s="332" t="str">
        <f>IF(MIN(R168:R170)=MAX(R168:R170), VLOOKUP(MIN(R168:R170),RANKINGS!$A$2:$B$6,2,FALSE),VLOOKUP(MIN(R168:R170),RANKINGS!$A$2:$B$6,2,FALSE)&amp;"-"&amp;VLOOKUP(MAX(R168:R170),RANKINGS!$A$2:$B$6,2,FALSE))</f>
        <v>Negligible</v>
      </c>
      <c r="T168" s="189" t="str">
        <f>VLOOKUP(T$12&amp;VLOOKUP($A168,ACTIVITIES!$B$2:$C$110,2,FALSE),Intensity!$E$3:$L$1002,8,FALSE)</f>
        <v/>
      </c>
      <c r="U168" s="332" t="str">
        <f>IF(MIN(T168:T170)=MAX(T168:T170), VLOOKUP(MIN(T168:T170),RANKINGS!$A$2:$B$6,2,FALSE),VLOOKUP(MIN(T168:T170),RANKINGS!$A$2:$B$6,2,FALSE)&amp;"-"&amp;VLOOKUP(MAX(T168:T170),RANKINGS!$A$2:$B$6,2,FALSE))</f>
        <v>Negligible</v>
      </c>
      <c r="V168" s="189" t="str">
        <f>VLOOKUP(V$12&amp;VLOOKUP($A168,ACTIVITIES!$B$2:$C$110,2,FALSE),Intensity!$E$3:$L$1002,8,FALSE)</f>
        <v/>
      </c>
      <c r="W168" s="332" t="str">
        <f>IF(MIN(V168:V170)=MAX(V168:V170), VLOOKUP(MIN(V168:V170),RANKINGS!$A$2:$B$6,2,FALSE),VLOOKUP(MIN(V168:V170),RANKINGS!$A$2:$B$6,2,FALSE)&amp;"-"&amp;VLOOKUP(MAX(V168:V170),RANKINGS!$A$2:$B$6,2,FALSE))</f>
        <v>Negligible</v>
      </c>
      <c r="X168" s="197"/>
      <c r="Y168" s="191" t="str">
        <f>IF(AND(NOT(IFERROR(AVERAGE(A168),-9)=-9),IFERROR(VALUE(RIGHT(B168,1)),-9)=-9),"",IF(AND(B168="",IFERROR(VALUE(RIGHT(A168,1)),-99)=-99),"","X"))</f>
        <v>X</v>
      </c>
    </row>
    <row r="169" spans="1:25" s="6" customFormat="1" ht="13.2" hidden="1">
      <c r="A169" s="192">
        <f t="shared" si="4"/>
        <v>48</v>
      </c>
      <c r="B169" s="336"/>
      <c r="C169" s="193" t="s">
        <v>106</v>
      </c>
      <c r="D169" s="194" t="str">
        <f>VLOOKUP(D$12&amp;VLOOKUP($A169,ACTIVITIES!$B$2:$C$110,2,FALSE),Context!$E$3:$L$1002,8,FALSE)</f>
        <v/>
      </c>
      <c r="E169" s="333"/>
      <c r="F169" s="194" t="str">
        <f>VLOOKUP(F$12&amp;VLOOKUP($A169,ACTIVITIES!$B$2:$C$110,2,FALSE),Context!$E$3:$L$1002,8,FALSE)</f>
        <v/>
      </c>
      <c r="G169" s="333"/>
      <c r="H169" s="194" t="str">
        <f>VLOOKUP(H$12&amp;VLOOKUP($A169,ACTIVITIES!$B$2:$C$110,2,FALSE),Context!$E$3:$L$1002,8,FALSE)</f>
        <v/>
      </c>
      <c r="I169" s="333"/>
      <c r="J169" s="194" t="str">
        <f>VLOOKUP(J$12&amp;VLOOKUP($A169,ACTIVITIES!$B$2:$C$110,2,FALSE),Context!$E$3:$L$1002,8,FALSE)</f>
        <v/>
      </c>
      <c r="K169" s="333"/>
      <c r="L169" s="194" t="str">
        <f>VLOOKUP(L$12&amp;VLOOKUP($A169,ACTIVITIES!$B$2:$C$110,2,FALSE),Context!$E$3:$L$1002,8,FALSE)</f>
        <v/>
      </c>
      <c r="M169" s="333"/>
      <c r="N169" s="194" t="str">
        <f>VLOOKUP(N$12&amp;VLOOKUP($A169,ACTIVITIES!$B$2:$C$110,2,FALSE),Context!$E$3:$L$1002,8,FALSE)</f>
        <v/>
      </c>
      <c r="O169" s="333"/>
      <c r="P169" s="194" t="str">
        <f>VLOOKUP(P$12&amp;VLOOKUP($A169,ACTIVITIES!$B$2:$C$110,2,FALSE),Context!$E$3:$L$1002,8,FALSE)</f>
        <v/>
      </c>
      <c r="Q169" s="333"/>
      <c r="R169" s="194" t="str">
        <f>VLOOKUP(R$12&amp;VLOOKUP($A169,ACTIVITIES!$B$2:$C$110,2,FALSE),Context!$E$3:$L$1002,8,FALSE)</f>
        <v/>
      </c>
      <c r="S169" s="333"/>
      <c r="T169" s="194" t="str">
        <f>VLOOKUP(T$12&amp;VLOOKUP($A169,ACTIVITIES!$B$2:$C$110,2,FALSE),Context!$E$3:$L$1002,8,FALSE)</f>
        <v/>
      </c>
      <c r="U169" s="333"/>
      <c r="V169" s="194" t="str">
        <f>VLOOKUP(V$12&amp;VLOOKUP($A169,ACTIVITIES!$B$2:$C$110,2,FALSE),Context!$E$3:$L$1002,8,FALSE)</f>
        <v/>
      </c>
      <c r="W169" s="333"/>
      <c r="X169" s="197"/>
      <c r="Y169" s="191" t="str">
        <f>IF(AND(NOT(IFERROR(AVERAGE(A168),-9)=-9),IFERROR(VALUE(RIGHT(B168,1)),-9)=-9),"",IF(AND(B168="",IFERROR(VALUE(RIGHT(A168,1)),-99)=-99),"","X"))</f>
        <v>X</v>
      </c>
    </row>
    <row r="170" spans="1:25" s="6" customFormat="1" ht="13.2" hidden="1">
      <c r="A170" s="196">
        <f t="shared" si="4"/>
        <v>48</v>
      </c>
      <c r="B170" s="337"/>
      <c r="C170" s="193" t="s">
        <v>107</v>
      </c>
      <c r="D170" s="194" t="str">
        <f>VLOOKUP(D$12&amp;VLOOKUP($A170,ACTIVITIES!$B$2:$C$110,2,FALSE),Duration!$E$3:$L$1002,8,FALSE)</f>
        <v/>
      </c>
      <c r="E170" s="334"/>
      <c r="F170" s="194" t="str">
        <f>VLOOKUP(F$12&amp;VLOOKUP($A170,ACTIVITIES!$B$2:$C$110,2,FALSE),Duration!$E$3:$L$1002,8,FALSE)</f>
        <v/>
      </c>
      <c r="G170" s="334"/>
      <c r="H170" s="194" t="str">
        <f>VLOOKUP(H$12&amp;VLOOKUP($A170,ACTIVITIES!$B$2:$C$110,2,FALSE),Duration!$E$3:$L$1002,8,FALSE)</f>
        <v/>
      </c>
      <c r="I170" s="334"/>
      <c r="J170" s="194" t="str">
        <f>VLOOKUP(J$12&amp;VLOOKUP($A170,ACTIVITIES!$B$2:$C$110,2,FALSE),Duration!$E$3:$L$1002,8,FALSE)</f>
        <v/>
      </c>
      <c r="K170" s="334"/>
      <c r="L170" s="194" t="str">
        <f>VLOOKUP(L$12&amp;VLOOKUP($A170,ACTIVITIES!$B$2:$C$110,2,FALSE),Duration!$E$3:$L$1002,8,FALSE)</f>
        <v/>
      </c>
      <c r="M170" s="334"/>
      <c r="N170" s="194" t="str">
        <f>VLOOKUP(N$12&amp;VLOOKUP($A170,ACTIVITIES!$B$2:$C$110,2,FALSE),Duration!$E$3:$L$1002,8,FALSE)</f>
        <v/>
      </c>
      <c r="O170" s="334"/>
      <c r="P170" s="194" t="str">
        <f>VLOOKUP(P$12&amp;VLOOKUP($A170,ACTIVITIES!$B$2:$C$110,2,FALSE),Duration!$E$3:$L$1002,8,FALSE)</f>
        <v/>
      </c>
      <c r="Q170" s="334"/>
      <c r="R170" s="194" t="str">
        <f>VLOOKUP(R$12&amp;VLOOKUP($A170,ACTIVITIES!$B$2:$C$110,2,FALSE),Duration!$E$3:$L$1002,8,FALSE)</f>
        <v/>
      </c>
      <c r="S170" s="334"/>
      <c r="T170" s="194" t="str">
        <f>VLOOKUP(T$12&amp;VLOOKUP($A170,ACTIVITIES!$B$2:$C$110,2,FALSE),Duration!$E$3:$L$1002,8,FALSE)</f>
        <v/>
      </c>
      <c r="U170" s="334"/>
      <c r="V170" s="194" t="str">
        <f>VLOOKUP(V$12&amp;VLOOKUP($A170,ACTIVITIES!$B$2:$C$110,2,FALSE),Duration!$E$3:$L$1002,8,FALSE)</f>
        <v/>
      </c>
      <c r="W170" s="334"/>
      <c r="X170" s="197"/>
      <c r="Y170" s="191" t="str">
        <f>IF(AND(NOT(IFERROR(AVERAGE(A168),-9)=-9),IFERROR(VALUE(RIGHT(B168,1)),-9)=-9),"",IF(AND(B168="",IFERROR(VALUE(RIGHT(A168,1)),-99)=-99),"","X"))</f>
        <v>X</v>
      </c>
    </row>
    <row r="171" spans="1:25" s="6" customFormat="1" ht="13.2" hidden="1">
      <c r="A171" s="187">
        <f t="shared" si="4"/>
        <v>49</v>
      </c>
      <c r="B171" s="335" t="str">
        <f>VLOOKUP(A171,'COASTAL UPLANDS'!$A$15:$B$124,2,FALSE)</f>
        <v>DECOMMISSIONING 49</v>
      </c>
      <c r="C171" s="188" t="s">
        <v>105</v>
      </c>
      <c r="D171" s="189" t="str">
        <f>VLOOKUP(D$12&amp;VLOOKUP($A171,ACTIVITIES!$B$2:$C$110,2,FALSE),Intensity!$E$3:$L$1002,8,FALSE)</f>
        <v/>
      </c>
      <c r="E171" s="332" t="str">
        <f>IF(MIN(D171:D173)=MAX(D171:D173), VLOOKUP(MIN(D171:D173),RANKINGS!$A$2:$B$6,2,FALSE),VLOOKUP(MIN(D171:D173),RANKINGS!$A$2:$B$6,2,FALSE)&amp;"-"&amp;VLOOKUP(MAX(D171:D173),RANKINGS!$A$2:$B$6,2,FALSE))</f>
        <v>Negligible</v>
      </c>
      <c r="F171" s="189" t="str">
        <f>VLOOKUP(F$12&amp;VLOOKUP($A171,ACTIVITIES!$B$2:$C$110,2,FALSE),Intensity!$E$3:$L$1002,8,FALSE)</f>
        <v/>
      </c>
      <c r="G171" s="332" t="str">
        <f>IF(MIN(F171:F173)=MAX(F171:F173), VLOOKUP(MIN(F171:F173),RANKINGS!$A$2:$B$6,2,FALSE),VLOOKUP(MIN(F171:F173),RANKINGS!$A$2:$B$6,2,FALSE)&amp;"-"&amp;VLOOKUP(MAX(F171:F173),RANKINGS!$A$2:$B$6,2,FALSE))</f>
        <v>Negligible</v>
      </c>
      <c r="H171" s="189" t="str">
        <f>VLOOKUP(H$12&amp;VLOOKUP($A171,ACTIVITIES!$B$2:$C$110,2,FALSE),Intensity!$E$3:$L$1002,8,FALSE)</f>
        <v/>
      </c>
      <c r="I171" s="332" t="str">
        <f>IF(MIN(H171:H173)=MAX(H171:H173), VLOOKUP(MIN(H171:H173),RANKINGS!$A$2:$B$6,2,FALSE),VLOOKUP(MIN(H171:H173),RANKINGS!$A$2:$B$6,2,FALSE)&amp;"-"&amp;VLOOKUP(MAX(H171:H173),RANKINGS!$A$2:$B$6,2,FALSE))</f>
        <v>Negligible</v>
      </c>
      <c r="J171" s="189" t="str">
        <f>VLOOKUP(J$12&amp;VLOOKUP($A171,ACTIVITIES!$B$2:$C$110,2,FALSE),Intensity!$E$3:$L$1002,8,FALSE)</f>
        <v/>
      </c>
      <c r="K171" s="332" t="str">
        <f>IF(MIN(J171:J173)=MAX(J171:J173), VLOOKUP(MIN(J171:J173),RANKINGS!$A$2:$B$6,2,FALSE),VLOOKUP(MIN(J171:J173),RANKINGS!$A$2:$B$6,2,FALSE)&amp;"-"&amp;VLOOKUP(MAX(J171:J173),RANKINGS!$A$2:$B$6,2,FALSE))</f>
        <v>Negligible</v>
      </c>
      <c r="L171" s="189" t="str">
        <f>VLOOKUP(L$12&amp;VLOOKUP($A171,ACTIVITIES!$B$2:$C$110,2,FALSE),Intensity!$E$3:$L$1002,8,FALSE)</f>
        <v/>
      </c>
      <c r="M171" s="332" t="str">
        <f>IF(MIN(L171:L173)=MAX(L171:L173), VLOOKUP(MIN(L171:L173),RANKINGS!$A$2:$B$6,2,FALSE),VLOOKUP(MIN(L171:L173),RANKINGS!$A$2:$B$6,2,FALSE)&amp;"-"&amp;VLOOKUP(MAX(L171:L173),RANKINGS!$A$2:$B$6,2,FALSE))</f>
        <v>Negligible</v>
      </c>
      <c r="N171" s="189" t="str">
        <f>VLOOKUP(N$12&amp;VLOOKUP($A171,ACTIVITIES!$B$2:$C$110,2,FALSE),Intensity!$E$3:$L$1002,8,FALSE)</f>
        <v/>
      </c>
      <c r="O171" s="332" t="str">
        <f>IF(MIN(N171:N173)=MAX(N171:N173), VLOOKUP(MIN(N171:N173),RANKINGS!$A$2:$B$6,2,FALSE),VLOOKUP(MIN(N171:N173),RANKINGS!$A$2:$B$6,2,FALSE)&amp;"-"&amp;VLOOKUP(MAX(N171:N173),RANKINGS!$A$2:$B$6,2,FALSE))</f>
        <v>Negligible</v>
      </c>
      <c r="P171" s="189" t="str">
        <f>VLOOKUP(P$12&amp;VLOOKUP($A171,ACTIVITIES!$B$2:$C$110,2,FALSE),Intensity!$E$3:$L$1002,8,FALSE)</f>
        <v/>
      </c>
      <c r="Q171" s="332" t="str">
        <f>IF(MIN(P171:P173)=MAX(P171:P173), VLOOKUP(MIN(P171:P173),RANKINGS!$A$2:$B$6,2,FALSE),VLOOKUP(MIN(P171:P173),RANKINGS!$A$2:$B$6,2,FALSE)&amp;"-"&amp;VLOOKUP(MAX(P171:P173),RANKINGS!$A$2:$B$6,2,FALSE))</f>
        <v>Negligible</v>
      </c>
      <c r="R171" s="189" t="str">
        <f>VLOOKUP(R$12&amp;VLOOKUP($A171,ACTIVITIES!$B$2:$C$110,2,FALSE),Intensity!$E$3:$L$1002,8,FALSE)</f>
        <v/>
      </c>
      <c r="S171" s="332" t="str">
        <f>IF(MIN(R171:R173)=MAX(R171:R173), VLOOKUP(MIN(R171:R173),RANKINGS!$A$2:$B$6,2,FALSE),VLOOKUP(MIN(R171:R173),RANKINGS!$A$2:$B$6,2,FALSE)&amp;"-"&amp;VLOOKUP(MAX(R171:R173),RANKINGS!$A$2:$B$6,2,FALSE))</f>
        <v>Negligible</v>
      </c>
      <c r="T171" s="189" t="str">
        <f>VLOOKUP(T$12&amp;VLOOKUP($A171,ACTIVITIES!$B$2:$C$110,2,FALSE),Intensity!$E$3:$L$1002,8,FALSE)</f>
        <v/>
      </c>
      <c r="U171" s="332" t="str">
        <f>IF(MIN(T171:T173)=MAX(T171:T173), VLOOKUP(MIN(T171:T173),RANKINGS!$A$2:$B$6,2,FALSE),VLOOKUP(MIN(T171:T173),RANKINGS!$A$2:$B$6,2,FALSE)&amp;"-"&amp;VLOOKUP(MAX(T171:T173),RANKINGS!$A$2:$B$6,2,FALSE))</f>
        <v>Negligible</v>
      </c>
      <c r="V171" s="189" t="str">
        <f>VLOOKUP(V$12&amp;VLOOKUP($A171,ACTIVITIES!$B$2:$C$110,2,FALSE),Intensity!$E$3:$L$1002,8,FALSE)</f>
        <v/>
      </c>
      <c r="W171" s="332" t="str">
        <f>IF(MIN(V171:V173)=MAX(V171:V173), VLOOKUP(MIN(V171:V173),RANKINGS!$A$2:$B$6,2,FALSE),VLOOKUP(MIN(V171:V173),RANKINGS!$A$2:$B$6,2,FALSE)&amp;"-"&amp;VLOOKUP(MAX(V171:V173),RANKINGS!$A$2:$B$6,2,FALSE))</f>
        <v>Negligible</v>
      </c>
      <c r="X171" s="197"/>
      <c r="Y171" s="191" t="str">
        <f>IF(AND(NOT(IFERROR(AVERAGE(A171),-9)=-9),IFERROR(VALUE(RIGHT(B171,1)),-9)=-9),"",IF(AND(B171="",IFERROR(VALUE(RIGHT(A171,1)),-99)=-99),"","X"))</f>
        <v>X</v>
      </c>
    </row>
    <row r="172" spans="1:25" s="6" customFormat="1" ht="13.2" hidden="1">
      <c r="A172" s="192">
        <f t="shared" si="4"/>
        <v>49</v>
      </c>
      <c r="B172" s="336"/>
      <c r="C172" s="193" t="s">
        <v>106</v>
      </c>
      <c r="D172" s="194" t="str">
        <f>VLOOKUP(D$12&amp;VLOOKUP($A172,ACTIVITIES!$B$2:$C$110,2,FALSE),Context!$E$3:$L$1002,8,FALSE)</f>
        <v/>
      </c>
      <c r="E172" s="333"/>
      <c r="F172" s="194" t="str">
        <f>VLOOKUP(F$12&amp;VLOOKUP($A172,ACTIVITIES!$B$2:$C$110,2,FALSE),Context!$E$3:$L$1002,8,FALSE)</f>
        <v/>
      </c>
      <c r="G172" s="333"/>
      <c r="H172" s="194" t="str">
        <f>VLOOKUP(H$12&amp;VLOOKUP($A172,ACTIVITIES!$B$2:$C$110,2,FALSE),Context!$E$3:$L$1002,8,FALSE)</f>
        <v/>
      </c>
      <c r="I172" s="333"/>
      <c r="J172" s="194" t="str">
        <f>VLOOKUP(J$12&amp;VLOOKUP($A172,ACTIVITIES!$B$2:$C$110,2,FALSE),Context!$E$3:$L$1002,8,FALSE)</f>
        <v/>
      </c>
      <c r="K172" s="333"/>
      <c r="L172" s="194" t="str">
        <f>VLOOKUP(L$12&amp;VLOOKUP($A172,ACTIVITIES!$B$2:$C$110,2,FALSE),Context!$E$3:$L$1002,8,FALSE)</f>
        <v/>
      </c>
      <c r="M172" s="333"/>
      <c r="N172" s="194" t="str">
        <f>VLOOKUP(N$12&amp;VLOOKUP($A172,ACTIVITIES!$B$2:$C$110,2,FALSE),Context!$E$3:$L$1002,8,FALSE)</f>
        <v/>
      </c>
      <c r="O172" s="333"/>
      <c r="P172" s="194" t="str">
        <f>VLOOKUP(P$12&amp;VLOOKUP($A172,ACTIVITIES!$B$2:$C$110,2,FALSE),Context!$E$3:$L$1002,8,FALSE)</f>
        <v/>
      </c>
      <c r="Q172" s="333"/>
      <c r="R172" s="194" t="str">
        <f>VLOOKUP(R$12&amp;VLOOKUP($A172,ACTIVITIES!$B$2:$C$110,2,FALSE),Context!$E$3:$L$1002,8,FALSE)</f>
        <v/>
      </c>
      <c r="S172" s="333"/>
      <c r="T172" s="194" t="str">
        <f>VLOOKUP(T$12&amp;VLOOKUP($A172,ACTIVITIES!$B$2:$C$110,2,FALSE),Context!$E$3:$L$1002,8,FALSE)</f>
        <v/>
      </c>
      <c r="U172" s="333"/>
      <c r="V172" s="194" t="str">
        <f>VLOOKUP(V$12&amp;VLOOKUP($A172,ACTIVITIES!$B$2:$C$110,2,FALSE),Context!$E$3:$L$1002,8,FALSE)</f>
        <v/>
      </c>
      <c r="W172" s="333"/>
      <c r="X172" s="197"/>
      <c r="Y172" s="191" t="str">
        <f>IF(AND(NOT(IFERROR(AVERAGE(A171),-9)=-9),IFERROR(VALUE(RIGHT(B171,1)),-9)=-9),"",IF(AND(B171="",IFERROR(VALUE(RIGHT(A171,1)),-99)=-99),"","X"))</f>
        <v>X</v>
      </c>
    </row>
    <row r="173" spans="1:25" s="6" customFormat="1" ht="13.2" hidden="1">
      <c r="A173" s="196">
        <f t="shared" si="4"/>
        <v>49</v>
      </c>
      <c r="B173" s="337"/>
      <c r="C173" s="193" t="s">
        <v>107</v>
      </c>
      <c r="D173" s="194" t="str">
        <f>VLOOKUP(D$12&amp;VLOOKUP($A173,ACTIVITIES!$B$2:$C$110,2,FALSE),Duration!$E$3:$L$1002,8,FALSE)</f>
        <v/>
      </c>
      <c r="E173" s="334"/>
      <c r="F173" s="194" t="str">
        <f>VLOOKUP(F$12&amp;VLOOKUP($A173,ACTIVITIES!$B$2:$C$110,2,FALSE),Duration!$E$3:$L$1002,8,FALSE)</f>
        <v/>
      </c>
      <c r="G173" s="334"/>
      <c r="H173" s="194" t="str">
        <f>VLOOKUP(H$12&amp;VLOOKUP($A173,ACTIVITIES!$B$2:$C$110,2,FALSE),Duration!$E$3:$L$1002,8,FALSE)</f>
        <v/>
      </c>
      <c r="I173" s="334"/>
      <c r="J173" s="194" t="str">
        <f>VLOOKUP(J$12&amp;VLOOKUP($A173,ACTIVITIES!$B$2:$C$110,2,FALSE),Duration!$E$3:$L$1002,8,FALSE)</f>
        <v/>
      </c>
      <c r="K173" s="334"/>
      <c r="L173" s="194" t="str">
        <f>VLOOKUP(L$12&amp;VLOOKUP($A173,ACTIVITIES!$B$2:$C$110,2,FALSE),Duration!$E$3:$L$1002,8,FALSE)</f>
        <v/>
      </c>
      <c r="M173" s="334"/>
      <c r="N173" s="194" t="str">
        <f>VLOOKUP(N$12&amp;VLOOKUP($A173,ACTIVITIES!$B$2:$C$110,2,FALSE),Duration!$E$3:$L$1002,8,FALSE)</f>
        <v/>
      </c>
      <c r="O173" s="334"/>
      <c r="P173" s="194" t="str">
        <f>VLOOKUP(P$12&amp;VLOOKUP($A173,ACTIVITIES!$B$2:$C$110,2,FALSE),Duration!$E$3:$L$1002,8,FALSE)</f>
        <v/>
      </c>
      <c r="Q173" s="334"/>
      <c r="R173" s="194" t="str">
        <f>VLOOKUP(R$12&amp;VLOOKUP($A173,ACTIVITIES!$B$2:$C$110,2,FALSE),Duration!$E$3:$L$1002,8,FALSE)</f>
        <v/>
      </c>
      <c r="S173" s="334"/>
      <c r="T173" s="194" t="str">
        <f>VLOOKUP(T$12&amp;VLOOKUP($A173,ACTIVITIES!$B$2:$C$110,2,FALSE),Duration!$E$3:$L$1002,8,FALSE)</f>
        <v/>
      </c>
      <c r="U173" s="334"/>
      <c r="V173" s="194" t="str">
        <f>VLOOKUP(V$12&amp;VLOOKUP($A173,ACTIVITIES!$B$2:$C$110,2,FALSE),Duration!$E$3:$L$1002,8,FALSE)</f>
        <v/>
      </c>
      <c r="W173" s="334"/>
      <c r="X173" s="197"/>
      <c r="Y173" s="191" t="str">
        <f>IF(AND(NOT(IFERROR(AVERAGE(A171),-9)=-9),IFERROR(VALUE(RIGHT(B171,1)),-9)=-9),"",IF(AND(B171="",IFERROR(VALUE(RIGHT(A171,1)),-99)=-99),"","X"))</f>
        <v>X</v>
      </c>
    </row>
    <row r="174" spans="1:25" s="6" customFormat="1" ht="13.2" hidden="1">
      <c r="A174" s="187">
        <f t="shared" si="4"/>
        <v>50</v>
      </c>
      <c r="B174" s="335" t="str">
        <f>VLOOKUP(A174,'COASTAL UPLANDS'!$A$15:$B$124,2,FALSE)</f>
        <v>DECOMMISSIONING 50</v>
      </c>
      <c r="C174" s="188" t="s">
        <v>105</v>
      </c>
      <c r="D174" s="189" t="str">
        <f>VLOOKUP(D$12&amp;VLOOKUP($A174,ACTIVITIES!$B$2:$C$110,2,FALSE),Intensity!$E$3:$L$1002,8,FALSE)</f>
        <v/>
      </c>
      <c r="E174" s="332" t="str">
        <f>IF(MIN(D174:D176)=MAX(D174:D176), VLOOKUP(MIN(D174:D176),RANKINGS!$A$2:$B$6,2,FALSE),VLOOKUP(MIN(D174:D176),RANKINGS!$A$2:$B$6,2,FALSE)&amp;"-"&amp;VLOOKUP(MAX(D174:D176),RANKINGS!$A$2:$B$6,2,FALSE))</f>
        <v>Negligible</v>
      </c>
      <c r="F174" s="189" t="str">
        <f>VLOOKUP(F$12&amp;VLOOKUP($A174,ACTIVITIES!$B$2:$C$110,2,FALSE),Intensity!$E$3:$L$1002,8,FALSE)</f>
        <v/>
      </c>
      <c r="G174" s="332" t="str">
        <f>IF(MIN(F174:F176)=MAX(F174:F176), VLOOKUP(MIN(F174:F176),RANKINGS!$A$2:$B$6,2,FALSE),VLOOKUP(MIN(F174:F176),RANKINGS!$A$2:$B$6,2,FALSE)&amp;"-"&amp;VLOOKUP(MAX(F174:F176),RANKINGS!$A$2:$B$6,2,FALSE))</f>
        <v>Negligible</v>
      </c>
      <c r="H174" s="189" t="str">
        <f>VLOOKUP(H$12&amp;VLOOKUP($A174,ACTIVITIES!$B$2:$C$110,2,FALSE),Intensity!$E$3:$L$1002,8,FALSE)</f>
        <v/>
      </c>
      <c r="I174" s="332" t="str">
        <f>IF(MIN(H174:H176)=MAX(H174:H176), VLOOKUP(MIN(H174:H176),RANKINGS!$A$2:$B$6,2,FALSE),VLOOKUP(MIN(H174:H176),RANKINGS!$A$2:$B$6,2,FALSE)&amp;"-"&amp;VLOOKUP(MAX(H174:H176),RANKINGS!$A$2:$B$6,2,FALSE))</f>
        <v>Negligible</v>
      </c>
      <c r="J174" s="189" t="str">
        <f>VLOOKUP(J$12&amp;VLOOKUP($A174,ACTIVITIES!$B$2:$C$110,2,FALSE),Intensity!$E$3:$L$1002,8,FALSE)</f>
        <v/>
      </c>
      <c r="K174" s="332" t="str">
        <f>IF(MIN(J174:J176)=MAX(J174:J176), VLOOKUP(MIN(J174:J176),RANKINGS!$A$2:$B$6,2,FALSE),VLOOKUP(MIN(J174:J176),RANKINGS!$A$2:$B$6,2,FALSE)&amp;"-"&amp;VLOOKUP(MAX(J174:J176),RANKINGS!$A$2:$B$6,2,FALSE))</f>
        <v>Negligible</v>
      </c>
      <c r="L174" s="189" t="str">
        <f>VLOOKUP(L$12&amp;VLOOKUP($A174,ACTIVITIES!$B$2:$C$110,2,FALSE),Intensity!$E$3:$L$1002,8,FALSE)</f>
        <v/>
      </c>
      <c r="M174" s="332" t="str">
        <f>IF(MIN(L174:L176)=MAX(L174:L176), VLOOKUP(MIN(L174:L176),RANKINGS!$A$2:$B$6,2,FALSE),VLOOKUP(MIN(L174:L176),RANKINGS!$A$2:$B$6,2,FALSE)&amp;"-"&amp;VLOOKUP(MAX(L174:L176),RANKINGS!$A$2:$B$6,2,FALSE))</f>
        <v>Negligible</v>
      </c>
      <c r="N174" s="189" t="str">
        <f>VLOOKUP(N$12&amp;VLOOKUP($A174,ACTIVITIES!$B$2:$C$110,2,FALSE),Intensity!$E$3:$L$1002,8,FALSE)</f>
        <v/>
      </c>
      <c r="O174" s="332" t="str">
        <f>IF(MIN(N174:N176)=MAX(N174:N176), VLOOKUP(MIN(N174:N176),RANKINGS!$A$2:$B$6,2,FALSE),VLOOKUP(MIN(N174:N176),RANKINGS!$A$2:$B$6,2,FALSE)&amp;"-"&amp;VLOOKUP(MAX(N174:N176),RANKINGS!$A$2:$B$6,2,FALSE))</f>
        <v>Negligible</v>
      </c>
      <c r="P174" s="189" t="str">
        <f>VLOOKUP(P$12&amp;VLOOKUP($A174,ACTIVITIES!$B$2:$C$110,2,FALSE),Intensity!$E$3:$L$1002,8,FALSE)</f>
        <v/>
      </c>
      <c r="Q174" s="332" t="str">
        <f>IF(MIN(P174:P176)=MAX(P174:P176), VLOOKUP(MIN(P174:P176),RANKINGS!$A$2:$B$6,2,FALSE),VLOOKUP(MIN(P174:P176),RANKINGS!$A$2:$B$6,2,FALSE)&amp;"-"&amp;VLOOKUP(MAX(P174:P176),RANKINGS!$A$2:$B$6,2,FALSE))</f>
        <v>Negligible</v>
      </c>
      <c r="R174" s="189" t="str">
        <f>VLOOKUP(R$12&amp;VLOOKUP($A174,ACTIVITIES!$B$2:$C$110,2,FALSE),Intensity!$E$3:$L$1002,8,FALSE)</f>
        <v/>
      </c>
      <c r="S174" s="332" t="str">
        <f>IF(MIN(R174:R176)=MAX(R174:R176), VLOOKUP(MIN(R174:R176),RANKINGS!$A$2:$B$6,2,FALSE),VLOOKUP(MIN(R174:R176),RANKINGS!$A$2:$B$6,2,FALSE)&amp;"-"&amp;VLOOKUP(MAX(R174:R176),RANKINGS!$A$2:$B$6,2,FALSE))</f>
        <v>Negligible</v>
      </c>
      <c r="T174" s="189" t="str">
        <f>VLOOKUP(T$12&amp;VLOOKUP($A174,ACTIVITIES!$B$2:$C$110,2,FALSE),Intensity!$E$3:$L$1002,8,FALSE)</f>
        <v/>
      </c>
      <c r="U174" s="332" t="str">
        <f>IF(MIN(T174:T176)=MAX(T174:T176), VLOOKUP(MIN(T174:T176),RANKINGS!$A$2:$B$6,2,FALSE),VLOOKUP(MIN(T174:T176),RANKINGS!$A$2:$B$6,2,FALSE)&amp;"-"&amp;VLOOKUP(MAX(T174:T176),RANKINGS!$A$2:$B$6,2,FALSE))</f>
        <v>Negligible</v>
      </c>
      <c r="V174" s="189" t="str">
        <f>VLOOKUP(V$12&amp;VLOOKUP($A174,ACTIVITIES!$B$2:$C$110,2,FALSE),Intensity!$E$3:$L$1002,8,FALSE)</f>
        <v/>
      </c>
      <c r="W174" s="332" t="str">
        <f>IF(MIN(V174:V176)=MAX(V174:V176), VLOOKUP(MIN(V174:V176),RANKINGS!$A$2:$B$6,2,FALSE),VLOOKUP(MIN(V174:V176),RANKINGS!$A$2:$B$6,2,FALSE)&amp;"-"&amp;VLOOKUP(MAX(V174:V176),RANKINGS!$A$2:$B$6,2,FALSE))</f>
        <v>Negligible</v>
      </c>
      <c r="X174" s="197"/>
      <c r="Y174" s="191" t="str">
        <f>IF(AND(NOT(IFERROR(AVERAGE(A174),-9)=-9),IFERROR(VALUE(RIGHT(B174,1)),-9)=-9),"",IF(AND(B174="",IFERROR(VALUE(RIGHT(A174,1)),-99)=-99),"","X"))</f>
        <v>X</v>
      </c>
    </row>
    <row r="175" spans="1:25" s="6" customFormat="1" ht="13.2" hidden="1">
      <c r="A175" s="192">
        <f t="shared" si="4"/>
        <v>50</v>
      </c>
      <c r="B175" s="336"/>
      <c r="C175" s="193" t="s">
        <v>106</v>
      </c>
      <c r="D175" s="194" t="str">
        <f>VLOOKUP(D$12&amp;VLOOKUP($A175,ACTIVITIES!$B$2:$C$110,2,FALSE),Context!$E$3:$L$1002,8,FALSE)</f>
        <v/>
      </c>
      <c r="E175" s="333"/>
      <c r="F175" s="194" t="str">
        <f>VLOOKUP(F$12&amp;VLOOKUP($A175,ACTIVITIES!$B$2:$C$110,2,FALSE),Context!$E$3:$L$1002,8,FALSE)</f>
        <v/>
      </c>
      <c r="G175" s="333"/>
      <c r="H175" s="194" t="str">
        <f>VLOOKUP(H$12&amp;VLOOKUP($A175,ACTIVITIES!$B$2:$C$110,2,FALSE),Context!$E$3:$L$1002,8,FALSE)</f>
        <v/>
      </c>
      <c r="I175" s="333"/>
      <c r="J175" s="194" t="str">
        <f>VLOOKUP(J$12&amp;VLOOKUP($A175,ACTIVITIES!$B$2:$C$110,2,FALSE),Context!$E$3:$L$1002,8,FALSE)</f>
        <v/>
      </c>
      <c r="K175" s="333"/>
      <c r="L175" s="194" t="str">
        <f>VLOOKUP(L$12&amp;VLOOKUP($A175,ACTIVITIES!$B$2:$C$110,2,FALSE),Context!$E$3:$L$1002,8,FALSE)</f>
        <v/>
      </c>
      <c r="M175" s="333"/>
      <c r="N175" s="194" t="str">
        <f>VLOOKUP(N$12&amp;VLOOKUP($A175,ACTIVITIES!$B$2:$C$110,2,FALSE),Context!$E$3:$L$1002,8,FALSE)</f>
        <v/>
      </c>
      <c r="O175" s="333"/>
      <c r="P175" s="194" t="str">
        <f>VLOOKUP(P$12&amp;VLOOKUP($A175,ACTIVITIES!$B$2:$C$110,2,FALSE),Context!$E$3:$L$1002,8,FALSE)</f>
        <v/>
      </c>
      <c r="Q175" s="333"/>
      <c r="R175" s="194" t="str">
        <f>VLOOKUP(R$12&amp;VLOOKUP($A175,ACTIVITIES!$B$2:$C$110,2,FALSE),Context!$E$3:$L$1002,8,FALSE)</f>
        <v/>
      </c>
      <c r="S175" s="333"/>
      <c r="T175" s="194" t="str">
        <f>VLOOKUP(T$12&amp;VLOOKUP($A175,ACTIVITIES!$B$2:$C$110,2,FALSE),Context!$E$3:$L$1002,8,FALSE)</f>
        <v/>
      </c>
      <c r="U175" s="333"/>
      <c r="V175" s="194" t="str">
        <f>VLOOKUP(V$12&amp;VLOOKUP($A175,ACTIVITIES!$B$2:$C$110,2,FALSE),Context!$E$3:$L$1002,8,FALSE)</f>
        <v/>
      </c>
      <c r="W175" s="333"/>
      <c r="X175" s="197"/>
      <c r="Y175" s="191" t="str">
        <f>IF(AND(NOT(IFERROR(AVERAGE(A174),-9)=-9),IFERROR(VALUE(RIGHT(B174,1)),-9)=-9),"",IF(AND(B174="",IFERROR(VALUE(RIGHT(A174,1)),-99)=-99),"","X"))</f>
        <v>X</v>
      </c>
    </row>
    <row r="176" spans="1:25" s="6" customFormat="1" ht="13.2" hidden="1">
      <c r="A176" s="196">
        <f t="shared" si="4"/>
        <v>50</v>
      </c>
      <c r="B176" s="337"/>
      <c r="C176" s="193" t="s">
        <v>107</v>
      </c>
      <c r="D176" s="194" t="str">
        <f>VLOOKUP(D$12&amp;VLOOKUP($A176,ACTIVITIES!$B$2:$C$110,2,FALSE),Duration!$E$3:$L$1002,8,FALSE)</f>
        <v/>
      </c>
      <c r="E176" s="334"/>
      <c r="F176" s="194" t="str">
        <f>VLOOKUP(F$12&amp;VLOOKUP($A176,ACTIVITIES!$B$2:$C$110,2,FALSE),Duration!$E$3:$L$1002,8,FALSE)</f>
        <v/>
      </c>
      <c r="G176" s="334"/>
      <c r="H176" s="194" t="str">
        <f>VLOOKUP(H$12&amp;VLOOKUP($A176,ACTIVITIES!$B$2:$C$110,2,FALSE),Duration!$E$3:$L$1002,8,FALSE)</f>
        <v/>
      </c>
      <c r="I176" s="334"/>
      <c r="J176" s="194" t="str">
        <f>VLOOKUP(J$12&amp;VLOOKUP($A176,ACTIVITIES!$B$2:$C$110,2,FALSE),Duration!$E$3:$L$1002,8,FALSE)</f>
        <v/>
      </c>
      <c r="K176" s="334"/>
      <c r="L176" s="194" t="str">
        <f>VLOOKUP(L$12&amp;VLOOKUP($A176,ACTIVITIES!$B$2:$C$110,2,FALSE),Duration!$E$3:$L$1002,8,FALSE)</f>
        <v/>
      </c>
      <c r="M176" s="334"/>
      <c r="N176" s="194" t="str">
        <f>VLOOKUP(N$12&amp;VLOOKUP($A176,ACTIVITIES!$B$2:$C$110,2,FALSE),Duration!$E$3:$L$1002,8,FALSE)</f>
        <v/>
      </c>
      <c r="O176" s="334"/>
      <c r="P176" s="194" t="str">
        <f>VLOOKUP(P$12&amp;VLOOKUP($A176,ACTIVITIES!$B$2:$C$110,2,FALSE),Duration!$E$3:$L$1002,8,FALSE)</f>
        <v/>
      </c>
      <c r="Q176" s="334"/>
      <c r="R176" s="194" t="str">
        <f>VLOOKUP(R$12&amp;VLOOKUP($A176,ACTIVITIES!$B$2:$C$110,2,FALSE),Duration!$E$3:$L$1002,8,FALSE)</f>
        <v/>
      </c>
      <c r="S176" s="334"/>
      <c r="T176" s="194" t="str">
        <f>VLOOKUP(T$12&amp;VLOOKUP($A176,ACTIVITIES!$B$2:$C$110,2,FALSE),Duration!$E$3:$L$1002,8,FALSE)</f>
        <v/>
      </c>
      <c r="U176" s="334"/>
      <c r="V176" s="194" t="str">
        <f>VLOOKUP(V$12&amp;VLOOKUP($A176,ACTIVITIES!$B$2:$C$110,2,FALSE),Duration!$E$3:$L$1002,8,FALSE)</f>
        <v/>
      </c>
      <c r="W176" s="334"/>
      <c r="X176" s="197"/>
      <c r="Y176" s="191" t="str">
        <f>IF(AND(NOT(IFERROR(AVERAGE(A174),-9)=-9),IFERROR(VALUE(RIGHT(B174,1)),-9)=-9),"",IF(AND(B174="",IFERROR(VALUE(RIGHT(A174,1)),-99)=-99),"","X"))</f>
        <v>X</v>
      </c>
    </row>
    <row r="177" spans="1:25" ht="13.2">
      <c r="A177" s="356" t="s">
        <v>251</v>
      </c>
      <c r="B177" s="357"/>
      <c r="C177" s="213"/>
      <c r="D177" s="199" t="s">
        <v>92</v>
      </c>
      <c r="E177" s="205"/>
      <c r="F177" s="205"/>
      <c r="G177" s="205"/>
      <c r="H177" s="205"/>
      <c r="I177" s="205"/>
      <c r="J177" s="205"/>
      <c r="K177" s="205"/>
      <c r="L177" s="205"/>
      <c r="M177" s="205"/>
      <c r="N177" s="185"/>
      <c r="O177" s="185"/>
      <c r="P177" s="185"/>
      <c r="Q177" s="185"/>
      <c r="R177" s="185"/>
      <c r="S177" s="185"/>
      <c r="T177" s="185"/>
      <c r="U177" s="185"/>
      <c r="V177" s="185"/>
      <c r="W177" s="185"/>
      <c r="X177" s="186"/>
      <c r="Y177" s="207" t="str">
        <f>IF(Y146="X","X",(IF(AND(NOT(IFERROR(AVERAGE(A177),-9)=-9),IFERROR(VALUE(RIGHT(B177,1)),-9)=-9),"",IF(AND(B177="",IFERROR(VALUE(RIGHT(A177,1)),-99)=-99),"","X"))))</f>
        <v/>
      </c>
    </row>
    <row r="178" spans="1:25" ht="13.2">
      <c r="A178" s="214"/>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186"/>
      <c r="Y178" s="207" t="str">
        <f>IF(AND(NOT(IFERROR(AVERAGE(A178),-9)=-9),IFERROR(VALUE(RIGHT(B178,1)),-9)=-9),"",IF(AND(B178="",IFERROR(VALUE(RIGHT(A178,1)),-99)=-99),"","X"))</f>
        <v/>
      </c>
    </row>
    <row r="179" spans="1:25" s="6" customFormat="1" ht="16.2" hidden="1" customHeight="1">
      <c r="A179" s="338" t="str">
        <f>ACTIVITIES!H7</f>
        <v>ACTIVITY CATEGORY 6</v>
      </c>
      <c r="B179" s="339"/>
      <c r="C179" s="209"/>
      <c r="D179" s="210"/>
      <c r="E179" s="210"/>
      <c r="F179" s="210"/>
      <c r="G179" s="210"/>
      <c r="H179" s="210"/>
      <c r="I179" s="210"/>
      <c r="J179" s="210"/>
      <c r="K179" s="210"/>
      <c r="L179" s="210"/>
      <c r="M179" s="210"/>
      <c r="N179" s="211"/>
      <c r="O179" s="211"/>
      <c r="P179" s="211"/>
      <c r="Q179" s="211"/>
      <c r="R179" s="211"/>
      <c r="S179" s="211"/>
      <c r="T179" s="211"/>
      <c r="U179" s="211"/>
      <c r="V179" s="211"/>
      <c r="W179" s="211"/>
      <c r="X179" s="211"/>
      <c r="Y179" s="182" t="str">
        <f>IF(AND(NOT(IFERROR(AVERAGE(A179),-9)=-9),IFERROR(VALUE(RIGHT(B179,1)),-9)=-9),"",IF(AND(B179="",IFERROR(VALUE(RIGHT(A179,1)),-99)=-99),"","X"))</f>
        <v>X</v>
      </c>
    </row>
    <row r="180" spans="1:25" s="6" customFormat="1" ht="13.2" hidden="1">
      <c r="A180" s="187">
        <f>A174+1</f>
        <v>51</v>
      </c>
      <c r="B180" s="335" t="str">
        <f>VLOOKUP(A180,'COASTAL UPLANDS'!$A$15:$B$124,2,FALSE)</f>
        <v>ACTIVITY CATEGORY 6 51</v>
      </c>
      <c r="C180" s="188" t="s">
        <v>105</v>
      </c>
      <c r="D180" s="189" t="str">
        <f>VLOOKUP(D$12&amp;VLOOKUP($A180,ACTIVITIES!$B$2:$C$110,2,FALSE),Intensity!$E$3:$L$1002,8,FALSE)</f>
        <v/>
      </c>
      <c r="E180" s="332" t="str">
        <f>IF(MIN(D180:D182)=MAX(D180:D182), VLOOKUP(MIN(D180:D182),RANKINGS!$A$2:$B$6,2,FALSE),VLOOKUP(MIN(D180:D182),RANKINGS!$A$2:$B$6,2,FALSE)&amp;"-"&amp;VLOOKUP(MAX(D180:D182),RANKINGS!$A$2:$B$6,2,FALSE))</f>
        <v>Negligible</v>
      </c>
      <c r="F180" s="189" t="str">
        <f>VLOOKUP(F$12&amp;VLOOKUP($A180,ACTIVITIES!$B$2:$C$110,2,FALSE),Intensity!$E$3:$L$1002,8,FALSE)</f>
        <v/>
      </c>
      <c r="G180" s="332" t="str">
        <f>IF(MIN(F180:F182)=MAX(F180:F182), VLOOKUP(MIN(F180:F182),RANKINGS!$A$2:$B$6,2,FALSE),VLOOKUP(MIN(F180:F182),RANKINGS!$A$2:$B$6,2,FALSE)&amp;"-"&amp;VLOOKUP(MAX(F180:F182),RANKINGS!$A$2:$B$6,2,FALSE))</f>
        <v>Negligible</v>
      </c>
      <c r="H180" s="189" t="str">
        <f>VLOOKUP(H$12&amp;VLOOKUP($A180,ACTIVITIES!$B$2:$C$110,2,FALSE),Intensity!$E$3:$L$1002,8,FALSE)</f>
        <v/>
      </c>
      <c r="I180" s="332" t="str">
        <f>IF(MIN(H180:H182)=MAX(H180:H182), VLOOKUP(MIN(H180:H182),RANKINGS!$A$2:$B$6,2,FALSE),VLOOKUP(MIN(H180:H182),RANKINGS!$A$2:$B$6,2,FALSE)&amp;"-"&amp;VLOOKUP(MAX(H180:H182),RANKINGS!$A$2:$B$6,2,FALSE))</f>
        <v>Negligible</v>
      </c>
      <c r="J180" s="189" t="str">
        <f>VLOOKUP(J$12&amp;VLOOKUP($A180,ACTIVITIES!$B$2:$C$110,2,FALSE),Intensity!$E$3:$L$1002,8,FALSE)</f>
        <v/>
      </c>
      <c r="K180" s="332" t="str">
        <f>IF(MIN(J180:J182)=MAX(J180:J182), VLOOKUP(MIN(J180:J182),RANKINGS!$A$2:$B$6,2,FALSE),VLOOKUP(MIN(J180:J182),RANKINGS!$A$2:$B$6,2,FALSE)&amp;"-"&amp;VLOOKUP(MAX(J180:J182),RANKINGS!$A$2:$B$6,2,FALSE))</f>
        <v>Negligible</v>
      </c>
      <c r="L180" s="189" t="str">
        <f>VLOOKUP(L$12&amp;VLOOKUP($A180,ACTIVITIES!$B$2:$C$110,2,FALSE),Intensity!$E$3:$L$1002,8,FALSE)</f>
        <v/>
      </c>
      <c r="M180" s="332" t="str">
        <f>IF(MIN(L180:L182)=MAX(L180:L182), VLOOKUP(MIN(L180:L182),RANKINGS!$A$2:$B$6,2,FALSE),VLOOKUP(MIN(L180:L182),RANKINGS!$A$2:$B$6,2,FALSE)&amp;"-"&amp;VLOOKUP(MAX(L180:L182),RANKINGS!$A$2:$B$6,2,FALSE))</f>
        <v>Negligible</v>
      </c>
      <c r="N180" s="189" t="str">
        <f>VLOOKUP(N$12&amp;VLOOKUP($A180,ACTIVITIES!$B$2:$C$110,2,FALSE),Intensity!$E$3:$L$1002,8,FALSE)</f>
        <v/>
      </c>
      <c r="O180" s="332" t="str">
        <f>IF(MIN(N180:N182)=MAX(N180:N182), VLOOKUP(MIN(N180:N182),RANKINGS!$A$2:$B$6,2,FALSE),VLOOKUP(MIN(N180:N182),RANKINGS!$A$2:$B$6,2,FALSE)&amp;"-"&amp;VLOOKUP(MAX(N180:N182),RANKINGS!$A$2:$B$6,2,FALSE))</f>
        <v>Negligible</v>
      </c>
      <c r="P180" s="189" t="str">
        <f>VLOOKUP(P$12&amp;VLOOKUP($A180,ACTIVITIES!$B$2:$C$110,2,FALSE),Intensity!$E$3:$L$1002,8,FALSE)</f>
        <v/>
      </c>
      <c r="Q180" s="332" t="str">
        <f>IF(MIN(P180:P182)=MAX(P180:P182), VLOOKUP(MIN(P180:P182),RANKINGS!$A$2:$B$6,2,FALSE),VLOOKUP(MIN(P180:P182),RANKINGS!$A$2:$B$6,2,FALSE)&amp;"-"&amp;VLOOKUP(MAX(P180:P182),RANKINGS!$A$2:$B$6,2,FALSE))</f>
        <v>Negligible</v>
      </c>
      <c r="R180" s="189" t="str">
        <f>VLOOKUP(R$12&amp;VLOOKUP($A180,ACTIVITIES!$B$2:$C$110,2,FALSE),Intensity!$E$3:$L$1002,8,FALSE)</f>
        <v/>
      </c>
      <c r="S180" s="332" t="str">
        <f>IF(MIN(R180:R182)=MAX(R180:R182), VLOOKUP(MIN(R180:R182),RANKINGS!$A$2:$B$6,2,FALSE),VLOOKUP(MIN(R180:R182),RANKINGS!$A$2:$B$6,2,FALSE)&amp;"-"&amp;VLOOKUP(MAX(R180:R182),RANKINGS!$A$2:$B$6,2,FALSE))</f>
        <v>Negligible</v>
      </c>
      <c r="T180" s="189" t="str">
        <f>VLOOKUP(T$12&amp;VLOOKUP($A180,ACTIVITIES!$B$2:$C$110,2,FALSE),Intensity!$E$3:$L$1002,8,FALSE)</f>
        <v/>
      </c>
      <c r="U180" s="332" t="str">
        <f>IF(MIN(T180:T182)=MAX(T180:T182), VLOOKUP(MIN(T180:T182),RANKINGS!$A$2:$B$6,2,FALSE),VLOOKUP(MIN(T180:T182),RANKINGS!$A$2:$B$6,2,FALSE)&amp;"-"&amp;VLOOKUP(MAX(T180:T182),RANKINGS!$A$2:$B$6,2,FALSE))</f>
        <v>Negligible</v>
      </c>
      <c r="V180" s="189" t="str">
        <f>VLOOKUP(V$12&amp;VLOOKUP($A180,ACTIVITIES!$B$2:$C$110,2,FALSE),Intensity!$E$3:$L$1002,8,FALSE)</f>
        <v/>
      </c>
      <c r="W180" s="332" t="str">
        <f>IF(MIN(V180:V182)=MAX(V180:V182), VLOOKUP(MIN(V180:V182),RANKINGS!$A$2:$B$6,2,FALSE),VLOOKUP(MIN(V180:V182),RANKINGS!$A$2:$B$6,2,FALSE)&amp;"-"&amp;VLOOKUP(MAX(V180:V182),RANKINGS!$A$2:$B$6,2,FALSE))</f>
        <v>Negligible</v>
      </c>
      <c r="X180" s="182"/>
      <c r="Y180" s="191" t="str">
        <f>IF(AND(NOT(IFERROR(AVERAGE(A180),-9)=-9),IFERROR(VALUE(RIGHT(B180,1)),-9)=-9),"",IF(AND(B180="",IFERROR(VALUE(RIGHT(A180,1)),-99)=-99),"","X"))</f>
        <v>X</v>
      </c>
    </row>
    <row r="181" spans="1:25" s="6" customFormat="1" ht="13.2" hidden="1">
      <c r="A181" s="192">
        <f>A175+1</f>
        <v>51</v>
      </c>
      <c r="B181" s="336"/>
      <c r="C181" s="193" t="s">
        <v>106</v>
      </c>
      <c r="D181" s="194" t="str">
        <f>VLOOKUP(D$12&amp;VLOOKUP($A181,ACTIVITIES!$B$2:$C$110,2,FALSE),Context!$E$3:$L$1002,8,FALSE)</f>
        <v/>
      </c>
      <c r="E181" s="333"/>
      <c r="F181" s="194" t="str">
        <f>VLOOKUP(F$12&amp;VLOOKUP($A181,ACTIVITIES!$B$2:$C$110,2,FALSE),Context!$E$3:$L$1002,8,FALSE)</f>
        <v/>
      </c>
      <c r="G181" s="333"/>
      <c r="H181" s="194" t="str">
        <f>VLOOKUP(H$12&amp;VLOOKUP($A181,ACTIVITIES!$B$2:$C$110,2,FALSE),Context!$E$3:$L$1002,8,FALSE)</f>
        <v/>
      </c>
      <c r="I181" s="333"/>
      <c r="J181" s="194" t="str">
        <f>VLOOKUP(J$12&amp;VLOOKUP($A181,ACTIVITIES!$B$2:$C$110,2,FALSE),Context!$E$3:$L$1002,8,FALSE)</f>
        <v/>
      </c>
      <c r="K181" s="333"/>
      <c r="L181" s="194" t="str">
        <f>VLOOKUP(L$12&amp;VLOOKUP($A181,ACTIVITIES!$B$2:$C$110,2,FALSE),Context!$E$3:$L$1002,8,FALSE)</f>
        <v/>
      </c>
      <c r="M181" s="333"/>
      <c r="N181" s="194" t="str">
        <f>VLOOKUP(N$12&amp;VLOOKUP($A181,ACTIVITIES!$B$2:$C$110,2,FALSE),Context!$E$3:$L$1002,8,FALSE)</f>
        <v/>
      </c>
      <c r="O181" s="333"/>
      <c r="P181" s="194" t="str">
        <f>VLOOKUP(P$12&amp;VLOOKUP($A181,ACTIVITIES!$B$2:$C$110,2,FALSE),Context!$E$3:$L$1002,8,FALSE)</f>
        <v/>
      </c>
      <c r="Q181" s="333"/>
      <c r="R181" s="194" t="str">
        <f>VLOOKUP(R$12&amp;VLOOKUP($A181,ACTIVITIES!$B$2:$C$110,2,FALSE),Context!$E$3:$L$1002,8,FALSE)</f>
        <v/>
      </c>
      <c r="S181" s="333"/>
      <c r="T181" s="194" t="str">
        <f>VLOOKUP(T$12&amp;VLOOKUP($A181,ACTIVITIES!$B$2:$C$110,2,FALSE),Context!$E$3:$L$1002,8,FALSE)</f>
        <v/>
      </c>
      <c r="U181" s="333"/>
      <c r="V181" s="194" t="str">
        <f>VLOOKUP(V$12&amp;VLOOKUP($A181,ACTIVITIES!$B$2:$C$110,2,FALSE),Context!$E$3:$L$1002,8,FALSE)</f>
        <v/>
      </c>
      <c r="W181" s="333"/>
      <c r="X181" s="197"/>
      <c r="Y181" s="191" t="str">
        <f>IF(AND(NOT(IFERROR(AVERAGE(A180),-9)=-9),IFERROR(VALUE(RIGHT(B180,1)),-9)=-9),"",IF(AND(B180="",IFERROR(VALUE(RIGHT(A180,1)),-99)=-99),"","X"))</f>
        <v>X</v>
      </c>
    </row>
    <row r="182" spans="1:25" s="6" customFormat="1" ht="13.2" hidden="1">
      <c r="A182" s="196">
        <f>A176+1</f>
        <v>51</v>
      </c>
      <c r="B182" s="337"/>
      <c r="C182" s="193" t="s">
        <v>107</v>
      </c>
      <c r="D182" s="194" t="str">
        <f>VLOOKUP(D$12&amp;VLOOKUP($A182,ACTIVITIES!$B$2:$C$110,2,FALSE),Duration!$E$3:$L$1002,8,FALSE)</f>
        <v/>
      </c>
      <c r="E182" s="334"/>
      <c r="F182" s="194" t="str">
        <f>VLOOKUP(F$12&amp;VLOOKUP($A182,ACTIVITIES!$B$2:$C$110,2,FALSE),Duration!$E$3:$L$1002,8,FALSE)</f>
        <v/>
      </c>
      <c r="G182" s="334"/>
      <c r="H182" s="194" t="str">
        <f>VLOOKUP(H$12&amp;VLOOKUP($A182,ACTIVITIES!$B$2:$C$110,2,FALSE),Duration!$E$3:$L$1002,8,FALSE)</f>
        <v/>
      </c>
      <c r="I182" s="334"/>
      <c r="J182" s="194" t="str">
        <f>VLOOKUP(J$12&amp;VLOOKUP($A182,ACTIVITIES!$B$2:$C$110,2,FALSE),Duration!$E$3:$L$1002,8,FALSE)</f>
        <v/>
      </c>
      <c r="K182" s="334"/>
      <c r="L182" s="194" t="str">
        <f>VLOOKUP(L$12&amp;VLOOKUP($A182,ACTIVITIES!$B$2:$C$110,2,FALSE),Duration!$E$3:$L$1002,8,FALSE)</f>
        <v/>
      </c>
      <c r="M182" s="334"/>
      <c r="N182" s="194" t="str">
        <f>VLOOKUP(N$12&amp;VLOOKUP($A182,ACTIVITIES!$B$2:$C$110,2,FALSE),Duration!$E$3:$L$1002,8,FALSE)</f>
        <v/>
      </c>
      <c r="O182" s="334"/>
      <c r="P182" s="194" t="str">
        <f>VLOOKUP(P$12&amp;VLOOKUP($A182,ACTIVITIES!$B$2:$C$110,2,FALSE),Duration!$E$3:$L$1002,8,FALSE)</f>
        <v/>
      </c>
      <c r="Q182" s="334"/>
      <c r="R182" s="194" t="str">
        <f>VLOOKUP(R$12&amp;VLOOKUP($A182,ACTIVITIES!$B$2:$C$110,2,FALSE),Duration!$E$3:$L$1002,8,FALSE)</f>
        <v/>
      </c>
      <c r="S182" s="334"/>
      <c r="T182" s="194" t="str">
        <f>VLOOKUP(T$12&amp;VLOOKUP($A182,ACTIVITIES!$B$2:$C$110,2,FALSE),Duration!$E$3:$L$1002,8,FALSE)</f>
        <v/>
      </c>
      <c r="U182" s="334"/>
      <c r="V182" s="194" t="str">
        <f>VLOOKUP(V$12&amp;VLOOKUP($A182,ACTIVITIES!$B$2:$C$110,2,FALSE),Duration!$E$3:$L$1002,8,FALSE)</f>
        <v/>
      </c>
      <c r="W182" s="334"/>
      <c r="X182" s="197"/>
      <c r="Y182" s="191" t="str">
        <f>IF(AND(NOT(IFERROR(AVERAGE(A180),-9)=-9),IFERROR(VALUE(RIGHT(B180,1)),-9)=-9),"",IF(AND(B180="",IFERROR(VALUE(RIGHT(A180,1)),-99)=-99),"","X"))</f>
        <v>X</v>
      </c>
    </row>
    <row r="183" spans="1:25" s="6" customFormat="1" ht="13.2" hidden="1">
      <c r="A183" s="187">
        <f t="shared" ref="A183:A209" si="5">A180+1</f>
        <v>52</v>
      </c>
      <c r="B183" s="335" t="str">
        <f>VLOOKUP(A183,'COASTAL UPLANDS'!$A$15:$B$124,2,FALSE)</f>
        <v>ACTIVITY CATEGORY 6 52</v>
      </c>
      <c r="C183" s="188" t="s">
        <v>105</v>
      </c>
      <c r="D183" s="189" t="str">
        <f>VLOOKUP(D$12&amp;VLOOKUP($A183,ACTIVITIES!$B$2:$C$110,2,FALSE),Intensity!$E$3:$L$1002,8,FALSE)</f>
        <v/>
      </c>
      <c r="E183" s="332" t="str">
        <f>IF(MIN(D183:D185)=MAX(D183:D185), VLOOKUP(MIN(D183:D185),RANKINGS!$A$2:$B$6,2,FALSE),VLOOKUP(MIN(D183:D185),RANKINGS!$A$2:$B$6,2,FALSE)&amp;"-"&amp;VLOOKUP(MAX(D183:D185),RANKINGS!$A$2:$B$6,2,FALSE))</f>
        <v>Negligible</v>
      </c>
      <c r="F183" s="189" t="str">
        <f>VLOOKUP(F$12&amp;VLOOKUP($A183,ACTIVITIES!$B$2:$C$110,2,FALSE),Intensity!$E$3:$L$1002,8,FALSE)</f>
        <v/>
      </c>
      <c r="G183" s="332" t="str">
        <f>IF(MIN(F183:F185)=MAX(F183:F185), VLOOKUP(MIN(F183:F185),RANKINGS!$A$2:$B$6,2,FALSE),VLOOKUP(MIN(F183:F185),RANKINGS!$A$2:$B$6,2,FALSE)&amp;"-"&amp;VLOOKUP(MAX(F183:F185),RANKINGS!$A$2:$B$6,2,FALSE))</f>
        <v>Negligible</v>
      </c>
      <c r="H183" s="189" t="str">
        <f>VLOOKUP(H$12&amp;VLOOKUP($A183,ACTIVITIES!$B$2:$C$110,2,FALSE),Intensity!$E$3:$L$1002,8,FALSE)</f>
        <v/>
      </c>
      <c r="I183" s="332" t="str">
        <f>IF(MIN(H183:H185)=MAX(H183:H185), VLOOKUP(MIN(H183:H185),RANKINGS!$A$2:$B$6,2,FALSE),VLOOKUP(MIN(H183:H185),RANKINGS!$A$2:$B$6,2,FALSE)&amp;"-"&amp;VLOOKUP(MAX(H183:H185),RANKINGS!$A$2:$B$6,2,FALSE))</f>
        <v>Negligible</v>
      </c>
      <c r="J183" s="189" t="str">
        <f>VLOOKUP(J$12&amp;VLOOKUP($A183,ACTIVITIES!$B$2:$C$110,2,FALSE),Intensity!$E$3:$L$1002,8,FALSE)</f>
        <v/>
      </c>
      <c r="K183" s="332" t="str">
        <f>IF(MIN(J183:J185)=MAX(J183:J185), VLOOKUP(MIN(J183:J185),RANKINGS!$A$2:$B$6,2,FALSE),VLOOKUP(MIN(J183:J185),RANKINGS!$A$2:$B$6,2,FALSE)&amp;"-"&amp;VLOOKUP(MAX(J183:J185),RANKINGS!$A$2:$B$6,2,FALSE))</f>
        <v>Negligible</v>
      </c>
      <c r="L183" s="189" t="str">
        <f>VLOOKUP(L$12&amp;VLOOKUP($A183,ACTIVITIES!$B$2:$C$110,2,FALSE),Intensity!$E$3:$L$1002,8,FALSE)</f>
        <v/>
      </c>
      <c r="M183" s="332" t="str">
        <f>IF(MIN(L183:L185)=MAX(L183:L185), VLOOKUP(MIN(L183:L185),RANKINGS!$A$2:$B$6,2,FALSE),VLOOKUP(MIN(L183:L185),RANKINGS!$A$2:$B$6,2,FALSE)&amp;"-"&amp;VLOOKUP(MAX(L183:L185),RANKINGS!$A$2:$B$6,2,FALSE))</f>
        <v>Negligible</v>
      </c>
      <c r="N183" s="189" t="str">
        <f>VLOOKUP(N$12&amp;VLOOKUP($A183,ACTIVITIES!$B$2:$C$110,2,FALSE),Intensity!$E$3:$L$1002,8,FALSE)</f>
        <v/>
      </c>
      <c r="O183" s="332" t="str">
        <f>IF(MIN(N183:N185)=MAX(N183:N185), VLOOKUP(MIN(N183:N185),RANKINGS!$A$2:$B$6,2,FALSE),VLOOKUP(MIN(N183:N185),RANKINGS!$A$2:$B$6,2,FALSE)&amp;"-"&amp;VLOOKUP(MAX(N183:N185),RANKINGS!$A$2:$B$6,2,FALSE))</f>
        <v>Negligible</v>
      </c>
      <c r="P183" s="189" t="str">
        <f>VLOOKUP(P$12&amp;VLOOKUP($A183,ACTIVITIES!$B$2:$C$110,2,FALSE),Intensity!$E$3:$L$1002,8,FALSE)</f>
        <v/>
      </c>
      <c r="Q183" s="332" t="str">
        <f>IF(MIN(P183:P185)=MAX(P183:P185), VLOOKUP(MIN(P183:P185),RANKINGS!$A$2:$B$6,2,FALSE),VLOOKUP(MIN(P183:P185),RANKINGS!$A$2:$B$6,2,FALSE)&amp;"-"&amp;VLOOKUP(MAX(P183:P185),RANKINGS!$A$2:$B$6,2,FALSE))</f>
        <v>Negligible</v>
      </c>
      <c r="R183" s="189" t="str">
        <f>VLOOKUP(R$12&amp;VLOOKUP($A183,ACTIVITIES!$B$2:$C$110,2,FALSE),Intensity!$E$3:$L$1002,8,FALSE)</f>
        <v/>
      </c>
      <c r="S183" s="332" t="str">
        <f>IF(MIN(R183:R185)=MAX(R183:R185), VLOOKUP(MIN(R183:R185),RANKINGS!$A$2:$B$6,2,FALSE),VLOOKUP(MIN(R183:R185),RANKINGS!$A$2:$B$6,2,FALSE)&amp;"-"&amp;VLOOKUP(MAX(R183:R185),RANKINGS!$A$2:$B$6,2,FALSE))</f>
        <v>Negligible</v>
      </c>
      <c r="T183" s="189" t="str">
        <f>VLOOKUP(T$12&amp;VLOOKUP($A183,ACTIVITIES!$B$2:$C$110,2,FALSE),Intensity!$E$3:$L$1002,8,FALSE)</f>
        <v/>
      </c>
      <c r="U183" s="332" t="str">
        <f>IF(MIN(T183:T185)=MAX(T183:T185), VLOOKUP(MIN(T183:T185),RANKINGS!$A$2:$B$6,2,FALSE),VLOOKUP(MIN(T183:T185),RANKINGS!$A$2:$B$6,2,FALSE)&amp;"-"&amp;VLOOKUP(MAX(T183:T185),RANKINGS!$A$2:$B$6,2,FALSE))</f>
        <v>Negligible</v>
      </c>
      <c r="V183" s="189" t="str">
        <f>VLOOKUP(V$12&amp;VLOOKUP($A183,ACTIVITIES!$B$2:$C$110,2,FALSE),Intensity!$E$3:$L$1002,8,FALSE)</f>
        <v/>
      </c>
      <c r="W183" s="332" t="str">
        <f>IF(MIN(V183:V185)=MAX(V183:V185), VLOOKUP(MIN(V183:V185),RANKINGS!$A$2:$B$6,2,FALSE),VLOOKUP(MIN(V183:V185),RANKINGS!$A$2:$B$6,2,FALSE)&amp;"-"&amp;VLOOKUP(MAX(V183:V185),RANKINGS!$A$2:$B$6,2,FALSE))</f>
        <v>Negligible</v>
      </c>
      <c r="X183" s="182"/>
      <c r="Y183" s="191" t="str">
        <f>IF(AND(NOT(IFERROR(AVERAGE(A183),-9)=-9),IFERROR(VALUE(RIGHT(B183,1)),-9)=-9),"",IF(AND(B183="",IFERROR(VALUE(RIGHT(A183,1)),-99)=-99),"","X"))</f>
        <v>X</v>
      </c>
    </row>
    <row r="184" spans="1:25" s="6" customFormat="1" ht="13.2" hidden="1">
      <c r="A184" s="192">
        <f t="shared" si="5"/>
        <v>52</v>
      </c>
      <c r="B184" s="336"/>
      <c r="C184" s="193" t="s">
        <v>106</v>
      </c>
      <c r="D184" s="194" t="str">
        <f>VLOOKUP(D$12&amp;VLOOKUP($A184,ACTIVITIES!$B$2:$C$110,2,FALSE),Context!$E$3:$L$1002,8,FALSE)</f>
        <v/>
      </c>
      <c r="E184" s="333"/>
      <c r="F184" s="194" t="str">
        <f>VLOOKUP(F$12&amp;VLOOKUP($A184,ACTIVITIES!$B$2:$C$110,2,FALSE),Context!$E$3:$L$1002,8,FALSE)</f>
        <v/>
      </c>
      <c r="G184" s="333"/>
      <c r="H184" s="194" t="str">
        <f>VLOOKUP(H$12&amp;VLOOKUP($A184,ACTIVITIES!$B$2:$C$110,2,FALSE),Context!$E$3:$L$1002,8,FALSE)</f>
        <v/>
      </c>
      <c r="I184" s="333"/>
      <c r="J184" s="194" t="str">
        <f>VLOOKUP(J$12&amp;VLOOKUP($A184,ACTIVITIES!$B$2:$C$110,2,FALSE),Context!$E$3:$L$1002,8,FALSE)</f>
        <v/>
      </c>
      <c r="K184" s="333"/>
      <c r="L184" s="194" t="str">
        <f>VLOOKUP(L$12&amp;VLOOKUP($A184,ACTIVITIES!$B$2:$C$110,2,FALSE),Context!$E$3:$L$1002,8,FALSE)</f>
        <v/>
      </c>
      <c r="M184" s="333"/>
      <c r="N184" s="194" t="str">
        <f>VLOOKUP(N$12&amp;VLOOKUP($A184,ACTIVITIES!$B$2:$C$110,2,FALSE),Context!$E$3:$L$1002,8,FALSE)</f>
        <v/>
      </c>
      <c r="O184" s="333"/>
      <c r="P184" s="194" t="str">
        <f>VLOOKUP(P$12&amp;VLOOKUP($A184,ACTIVITIES!$B$2:$C$110,2,FALSE),Context!$E$3:$L$1002,8,FALSE)</f>
        <v/>
      </c>
      <c r="Q184" s="333"/>
      <c r="R184" s="194" t="str">
        <f>VLOOKUP(R$12&amp;VLOOKUP($A184,ACTIVITIES!$B$2:$C$110,2,FALSE),Context!$E$3:$L$1002,8,FALSE)</f>
        <v/>
      </c>
      <c r="S184" s="333"/>
      <c r="T184" s="194" t="str">
        <f>VLOOKUP(T$12&amp;VLOOKUP($A184,ACTIVITIES!$B$2:$C$110,2,FALSE),Context!$E$3:$L$1002,8,FALSE)</f>
        <v/>
      </c>
      <c r="U184" s="333"/>
      <c r="V184" s="194" t="str">
        <f>VLOOKUP(V$12&amp;VLOOKUP($A184,ACTIVITIES!$B$2:$C$110,2,FALSE),Context!$E$3:$L$1002,8,FALSE)</f>
        <v/>
      </c>
      <c r="W184" s="333"/>
      <c r="X184" s="197"/>
      <c r="Y184" s="191" t="str">
        <f>IF(AND(NOT(IFERROR(AVERAGE(A183),-9)=-9),IFERROR(VALUE(RIGHT(B183,1)),-9)=-9),"",IF(AND(B183="",IFERROR(VALUE(RIGHT(A183,1)),-99)=-99),"","X"))</f>
        <v>X</v>
      </c>
    </row>
    <row r="185" spans="1:25" s="6" customFormat="1" ht="13.2" hidden="1">
      <c r="A185" s="196">
        <f t="shared" si="5"/>
        <v>52</v>
      </c>
      <c r="B185" s="337"/>
      <c r="C185" s="193" t="s">
        <v>107</v>
      </c>
      <c r="D185" s="194" t="str">
        <f>VLOOKUP(D$12&amp;VLOOKUP($A185,ACTIVITIES!$B$2:$C$110,2,FALSE),Duration!$E$3:$L$1002,8,FALSE)</f>
        <v/>
      </c>
      <c r="E185" s="334"/>
      <c r="F185" s="194" t="str">
        <f>VLOOKUP(F$12&amp;VLOOKUP($A185,ACTIVITIES!$B$2:$C$110,2,FALSE),Duration!$E$3:$L$1002,8,FALSE)</f>
        <v/>
      </c>
      <c r="G185" s="334"/>
      <c r="H185" s="194" t="str">
        <f>VLOOKUP(H$12&amp;VLOOKUP($A185,ACTIVITIES!$B$2:$C$110,2,FALSE),Duration!$E$3:$L$1002,8,FALSE)</f>
        <v/>
      </c>
      <c r="I185" s="334"/>
      <c r="J185" s="194" t="str">
        <f>VLOOKUP(J$12&amp;VLOOKUP($A185,ACTIVITIES!$B$2:$C$110,2,FALSE),Duration!$E$3:$L$1002,8,FALSE)</f>
        <v/>
      </c>
      <c r="K185" s="334"/>
      <c r="L185" s="194" t="str">
        <f>VLOOKUP(L$12&amp;VLOOKUP($A185,ACTIVITIES!$B$2:$C$110,2,FALSE),Duration!$E$3:$L$1002,8,FALSE)</f>
        <v/>
      </c>
      <c r="M185" s="334"/>
      <c r="N185" s="194" t="str">
        <f>VLOOKUP(N$12&amp;VLOOKUP($A185,ACTIVITIES!$B$2:$C$110,2,FALSE),Duration!$E$3:$L$1002,8,FALSE)</f>
        <v/>
      </c>
      <c r="O185" s="334"/>
      <c r="P185" s="194" t="str">
        <f>VLOOKUP(P$12&amp;VLOOKUP($A185,ACTIVITIES!$B$2:$C$110,2,FALSE),Duration!$E$3:$L$1002,8,FALSE)</f>
        <v/>
      </c>
      <c r="Q185" s="334"/>
      <c r="R185" s="194" t="str">
        <f>VLOOKUP(R$12&amp;VLOOKUP($A185,ACTIVITIES!$B$2:$C$110,2,FALSE),Duration!$E$3:$L$1002,8,FALSE)</f>
        <v/>
      </c>
      <c r="S185" s="334"/>
      <c r="T185" s="194" t="str">
        <f>VLOOKUP(T$12&amp;VLOOKUP($A185,ACTIVITIES!$B$2:$C$110,2,FALSE),Duration!$E$3:$L$1002,8,FALSE)</f>
        <v/>
      </c>
      <c r="U185" s="334"/>
      <c r="V185" s="194" t="str">
        <f>VLOOKUP(V$12&amp;VLOOKUP($A185,ACTIVITIES!$B$2:$C$110,2,FALSE),Duration!$E$3:$L$1002,8,FALSE)</f>
        <v/>
      </c>
      <c r="W185" s="334"/>
      <c r="X185" s="197"/>
      <c r="Y185" s="191" t="str">
        <f>IF(AND(NOT(IFERROR(AVERAGE(A183),-9)=-9),IFERROR(VALUE(RIGHT(B183,1)),-9)=-9),"",IF(AND(B183="",IFERROR(VALUE(RIGHT(A183,1)),-99)=-99),"","X"))</f>
        <v>X</v>
      </c>
    </row>
    <row r="186" spans="1:25" s="6" customFormat="1" ht="13.2" hidden="1">
      <c r="A186" s="187">
        <f t="shared" si="5"/>
        <v>53</v>
      </c>
      <c r="B186" s="335" t="str">
        <f>VLOOKUP(A186,'COASTAL UPLANDS'!$A$15:$B$124,2,FALSE)</f>
        <v>ACTIVITY CATEGORY 6 53</v>
      </c>
      <c r="C186" s="188" t="s">
        <v>105</v>
      </c>
      <c r="D186" s="189" t="str">
        <f>VLOOKUP(D$12&amp;VLOOKUP($A186,ACTIVITIES!$B$2:$C$110,2,FALSE),Intensity!$E$3:$L$1002,8,FALSE)</f>
        <v/>
      </c>
      <c r="E186" s="332" t="str">
        <f>IF(MIN(D186:D188)=MAX(D186:D188), VLOOKUP(MIN(D186:D188),RANKINGS!$A$2:$B$6,2,FALSE),VLOOKUP(MIN(D186:D188),RANKINGS!$A$2:$B$6,2,FALSE)&amp;"-"&amp;VLOOKUP(MAX(D186:D188),RANKINGS!$A$2:$B$6,2,FALSE))</f>
        <v>Negligible</v>
      </c>
      <c r="F186" s="189" t="str">
        <f>VLOOKUP(F$12&amp;VLOOKUP($A186,ACTIVITIES!$B$2:$C$110,2,FALSE),Intensity!$E$3:$L$1002,8,FALSE)</f>
        <v/>
      </c>
      <c r="G186" s="332" t="str">
        <f>IF(MIN(F186:F188)=MAX(F186:F188), VLOOKUP(MIN(F186:F188),RANKINGS!$A$2:$B$6,2,FALSE),VLOOKUP(MIN(F186:F188),RANKINGS!$A$2:$B$6,2,FALSE)&amp;"-"&amp;VLOOKUP(MAX(F186:F188),RANKINGS!$A$2:$B$6,2,FALSE))</f>
        <v>Negligible</v>
      </c>
      <c r="H186" s="189" t="str">
        <f>VLOOKUP(H$12&amp;VLOOKUP($A186,ACTIVITIES!$B$2:$C$110,2,FALSE),Intensity!$E$3:$L$1002,8,FALSE)</f>
        <v/>
      </c>
      <c r="I186" s="332" t="str">
        <f>IF(MIN(H186:H188)=MAX(H186:H188), VLOOKUP(MIN(H186:H188),RANKINGS!$A$2:$B$6,2,FALSE),VLOOKUP(MIN(H186:H188),RANKINGS!$A$2:$B$6,2,FALSE)&amp;"-"&amp;VLOOKUP(MAX(H186:H188),RANKINGS!$A$2:$B$6,2,FALSE))</f>
        <v>Negligible</v>
      </c>
      <c r="J186" s="189" t="str">
        <f>VLOOKUP(J$12&amp;VLOOKUP($A186,ACTIVITIES!$B$2:$C$110,2,FALSE),Intensity!$E$3:$L$1002,8,FALSE)</f>
        <v/>
      </c>
      <c r="K186" s="332" t="str">
        <f>IF(MIN(J186:J188)=MAX(J186:J188), VLOOKUP(MIN(J186:J188),RANKINGS!$A$2:$B$6,2,FALSE),VLOOKUP(MIN(J186:J188),RANKINGS!$A$2:$B$6,2,FALSE)&amp;"-"&amp;VLOOKUP(MAX(J186:J188),RANKINGS!$A$2:$B$6,2,FALSE))</f>
        <v>Negligible</v>
      </c>
      <c r="L186" s="189" t="str">
        <f>VLOOKUP(L$12&amp;VLOOKUP($A186,ACTIVITIES!$B$2:$C$110,2,FALSE),Intensity!$E$3:$L$1002,8,FALSE)</f>
        <v/>
      </c>
      <c r="M186" s="332" t="str">
        <f>IF(MIN(L186:L188)=MAX(L186:L188), VLOOKUP(MIN(L186:L188),RANKINGS!$A$2:$B$6,2,FALSE),VLOOKUP(MIN(L186:L188),RANKINGS!$A$2:$B$6,2,FALSE)&amp;"-"&amp;VLOOKUP(MAX(L186:L188),RANKINGS!$A$2:$B$6,2,FALSE))</f>
        <v>Negligible</v>
      </c>
      <c r="N186" s="189" t="str">
        <f>VLOOKUP(N$12&amp;VLOOKUP($A186,ACTIVITIES!$B$2:$C$110,2,FALSE),Intensity!$E$3:$L$1002,8,FALSE)</f>
        <v/>
      </c>
      <c r="O186" s="332" t="str">
        <f>IF(MIN(N186:N188)=MAX(N186:N188), VLOOKUP(MIN(N186:N188),RANKINGS!$A$2:$B$6,2,FALSE),VLOOKUP(MIN(N186:N188),RANKINGS!$A$2:$B$6,2,FALSE)&amp;"-"&amp;VLOOKUP(MAX(N186:N188),RANKINGS!$A$2:$B$6,2,FALSE))</f>
        <v>Negligible</v>
      </c>
      <c r="P186" s="189" t="str">
        <f>VLOOKUP(P$12&amp;VLOOKUP($A186,ACTIVITIES!$B$2:$C$110,2,FALSE),Intensity!$E$3:$L$1002,8,FALSE)</f>
        <v/>
      </c>
      <c r="Q186" s="332" t="str">
        <f>IF(MIN(P186:P188)=MAX(P186:P188), VLOOKUP(MIN(P186:P188),RANKINGS!$A$2:$B$6,2,FALSE),VLOOKUP(MIN(P186:P188),RANKINGS!$A$2:$B$6,2,FALSE)&amp;"-"&amp;VLOOKUP(MAX(P186:P188),RANKINGS!$A$2:$B$6,2,FALSE))</f>
        <v>Negligible</v>
      </c>
      <c r="R186" s="189" t="str">
        <f>VLOOKUP(R$12&amp;VLOOKUP($A186,ACTIVITIES!$B$2:$C$110,2,FALSE),Intensity!$E$3:$L$1002,8,FALSE)</f>
        <v/>
      </c>
      <c r="S186" s="332" t="str">
        <f>IF(MIN(R186:R188)=MAX(R186:R188), VLOOKUP(MIN(R186:R188),RANKINGS!$A$2:$B$6,2,FALSE),VLOOKUP(MIN(R186:R188),RANKINGS!$A$2:$B$6,2,FALSE)&amp;"-"&amp;VLOOKUP(MAX(R186:R188),RANKINGS!$A$2:$B$6,2,FALSE))</f>
        <v>Negligible</v>
      </c>
      <c r="T186" s="189" t="str">
        <f>VLOOKUP(T$12&amp;VLOOKUP($A186,ACTIVITIES!$B$2:$C$110,2,FALSE),Intensity!$E$3:$L$1002,8,FALSE)</f>
        <v/>
      </c>
      <c r="U186" s="332" t="str">
        <f>IF(MIN(T186:T188)=MAX(T186:T188), VLOOKUP(MIN(T186:T188),RANKINGS!$A$2:$B$6,2,FALSE),VLOOKUP(MIN(T186:T188),RANKINGS!$A$2:$B$6,2,FALSE)&amp;"-"&amp;VLOOKUP(MAX(T186:T188),RANKINGS!$A$2:$B$6,2,FALSE))</f>
        <v>Negligible</v>
      </c>
      <c r="V186" s="189" t="str">
        <f>VLOOKUP(V$12&amp;VLOOKUP($A186,ACTIVITIES!$B$2:$C$110,2,FALSE),Intensity!$E$3:$L$1002,8,FALSE)</f>
        <v/>
      </c>
      <c r="W186" s="332" t="str">
        <f>IF(MIN(V186:V188)=MAX(V186:V188), VLOOKUP(MIN(V186:V188),RANKINGS!$A$2:$B$6,2,FALSE),VLOOKUP(MIN(V186:V188),RANKINGS!$A$2:$B$6,2,FALSE)&amp;"-"&amp;VLOOKUP(MAX(V186:V188),RANKINGS!$A$2:$B$6,2,FALSE))</f>
        <v>Negligible</v>
      </c>
      <c r="X186" s="182"/>
      <c r="Y186" s="191" t="str">
        <f>IF(AND(NOT(IFERROR(AVERAGE(A186),-9)=-9),IFERROR(VALUE(RIGHT(B186,1)),-9)=-9),"",IF(AND(B186="",IFERROR(VALUE(RIGHT(A186,1)),-99)=-99),"","X"))</f>
        <v>X</v>
      </c>
    </row>
    <row r="187" spans="1:25" s="6" customFormat="1" ht="13.2" hidden="1">
      <c r="A187" s="192">
        <f t="shared" si="5"/>
        <v>53</v>
      </c>
      <c r="B187" s="336"/>
      <c r="C187" s="193" t="s">
        <v>106</v>
      </c>
      <c r="D187" s="194" t="str">
        <f>VLOOKUP(D$12&amp;VLOOKUP($A187,ACTIVITIES!$B$2:$C$110,2,FALSE),Context!$E$3:$L$1002,8,FALSE)</f>
        <v/>
      </c>
      <c r="E187" s="333"/>
      <c r="F187" s="194" t="str">
        <f>VLOOKUP(F$12&amp;VLOOKUP($A187,ACTIVITIES!$B$2:$C$110,2,FALSE),Context!$E$3:$L$1002,8,FALSE)</f>
        <v/>
      </c>
      <c r="G187" s="333"/>
      <c r="H187" s="194" t="str">
        <f>VLOOKUP(H$12&amp;VLOOKUP($A187,ACTIVITIES!$B$2:$C$110,2,FALSE),Context!$E$3:$L$1002,8,FALSE)</f>
        <v/>
      </c>
      <c r="I187" s="333"/>
      <c r="J187" s="194" t="str">
        <f>VLOOKUP(J$12&amp;VLOOKUP($A187,ACTIVITIES!$B$2:$C$110,2,FALSE),Context!$E$3:$L$1002,8,FALSE)</f>
        <v/>
      </c>
      <c r="K187" s="333"/>
      <c r="L187" s="194" t="str">
        <f>VLOOKUP(L$12&amp;VLOOKUP($A187,ACTIVITIES!$B$2:$C$110,2,FALSE),Context!$E$3:$L$1002,8,FALSE)</f>
        <v/>
      </c>
      <c r="M187" s="333"/>
      <c r="N187" s="194" t="str">
        <f>VLOOKUP(N$12&amp;VLOOKUP($A187,ACTIVITIES!$B$2:$C$110,2,FALSE),Context!$E$3:$L$1002,8,FALSE)</f>
        <v/>
      </c>
      <c r="O187" s="333"/>
      <c r="P187" s="194" t="str">
        <f>VLOOKUP(P$12&amp;VLOOKUP($A187,ACTIVITIES!$B$2:$C$110,2,FALSE),Context!$E$3:$L$1002,8,FALSE)</f>
        <v/>
      </c>
      <c r="Q187" s="333"/>
      <c r="R187" s="194" t="str">
        <f>VLOOKUP(R$12&amp;VLOOKUP($A187,ACTIVITIES!$B$2:$C$110,2,FALSE),Context!$E$3:$L$1002,8,FALSE)</f>
        <v/>
      </c>
      <c r="S187" s="333"/>
      <c r="T187" s="194" t="str">
        <f>VLOOKUP(T$12&amp;VLOOKUP($A187,ACTIVITIES!$B$2:$C$110,2,FALSE),Context!$E$3:$L$1002,8,FALSE)</f>
        <v/>
      </c>
      <c r="U187" s="333"/>
      <c r="V187" s="194" t="str">
        <f>VLOOKUP(V$12&amp;VLOOKUP($A187,ACTIVITIES!$B$2:$C$110,2,FALSE),Context!$E$3:$L$1002,8,FALSE)</f>
        <v/>
      </c>
      <c r="W187" s="333"/>
      <c r="X187" s="197"/>
      <c r="Y187" s="191" t="str">
        <f>IF(AND(NOT(IFERROR(AVERAGE(A186),-9)=-9),IFERROR(VALUE(RIGHT(B186,1)),-9)=-9),"",IF(AND(B186="",IFERROR(VALUE(RIGHT(A186,1)),-99)=-99),"","X"))</f>
        <v>X</v>
      </c>
    </row>
    <row r="188" spans="1:25" s="6" customFormat="1" ht="13.2" hidden="1">
      <c r="A188" s="196">
        <f t="shared" si="5"/>
        <v>53</v>
      </c>
      <c r="B188" s="337"/>
      <c r="C188" s="193" t="s">
        <v>107</v>
      </c>
      <c r="D188" s="194" t="str">
        <f>VLOOKUP(D$12&amp;VLOOKUP($A188,ACTIVITIES!$B$2:$C$110,2,FALSE),Duration!$E$3:$L$1002,8,FALSE)</f>
        <v/>
      </c>
      <c r="E188" s="334"/>
      <c r="F188" s="194" t="str">
        <f>VLOOKUP(F$12&amp;VLOOKUP($A188,ACTIVITIES!$B$2:$C$110,2,FALSE),Duration!$E$3:$L$1002,8,FALSE)</f>
        <v/>
      </c>
      <c r="G188" s="334"/>
      <c r="H188" s="194" t="str">
        <f>VLOOKUP(H$12&amp;VLOOKUP($A188,ACTIVITIES!$B$2:$C$110,2,FALSE),Duration!$E$3:$L$1002,8,FALSE)</f>
        <v/>
      </c>
      <c r="I188" s="334"/>
      <c r="J188" s="194" t="str">
        <f>VLOOKUP(J$12&amp;VLOOKUP($A188,ACTIVITIES!$B$2:$C$110,2,FALSE),Duration!$E$3:$L$1002,8,FALSE)</f>
        <v/>
      </c>
      <c r="K188" s="334"/>
      <c r="L188" s="194" t="str">
        <f>VLOOKUP(L$12&amp;VLOOKUP($A188,ACTIVITIES!$B$2:$C$110,2,FALSE),Duration!$E$3:$L$1002,8,FALSE)</f>
        <v/>
      </c>
      <c r="M188" s="334"/>
      <c r="N188" s="194" t="str">
        <f>VLOOKUP(N$12&amp;VLOOKUP($A188,ACTIVITIES!$B$2:$C$110,2,FALSE),Duration!$E$3:$L$1002,8,FALSE)</f>
        <v/>
      </c>
      <c r="O188" s="334"/>
      <c r="P188" s="194" t="str">
        <f>VLOOKUP(P$12&amp;VLOOKUP($A188,ACTIVITIES!$B$2:$C$110,2,FALSE),Duration!$E$3:$L$1002,8,FALSE)</f>
        <v/>
      </c>
      <c r="Q188" s="334"/>
      <c r="R188" s="194" t="str">
        <f>VLOOKUP(R$12&amp;VLOOKUP($A188,ACTIVITIES!$B$2:$C$110,2,FALSE),Duration!$E$3:$L$1002,8,FALSE)</f>
        <v/>
      </c>
      <c r="S188" s="334"/>
      <c r="T188" s="194" t="str">
        <f>VLOOKUP(T$12&amp;VLOOKUP($A188,ACTIVITIES!$B$2:$C$110,2,FALSE),Duration!$E$3:$L$1002,8,FALSE)</f>
        <v/>
      </c>
      <c r="U188" s="334"/>
      <c r="V188" s="194" t="str">
        <f>VLOOKUP(V$12&amp;VLOOKUP($A188,ACTIVITIES!$B$2:$C$110,2,FALSE),Duration!$E$3:$L$1002,8,FALSE)</f>
        <v/>
      </c>
      <c r="W188" s="334"/>
      <c r="X188" s="197"/>
      <c r="Y188" s="191" t="str">
        <f>IF(AND(NOT(IFERROR(AVERAGE(A186),-9)=-9),IFERROR(VALUE(RIGHT(B186,1)),-9)=-9),"",IF(AND(B186="",IFERROR(VALUE(RIGHT(A186,1)),-99)=-99),"","X"))</f>
        <v>X</v>
      </c>
    </row>
    <row r="189" spans="1:25" s="6" customFormat="1" ht="13.2" hidden="1">
      <c r="A189" s="187">
        <f t="shared" si="5"/>
        <v>54</v>
      </c>
      <c r="B189" s="335" t="str">
        <f>VLOOKUP(A189,'COASTAL UPLANDS'!$A$15:$B$124,2,FALSE)</f>
        <v>ACTIVITY CATEGORY 6 54</v>
      </c>
      <c r="C189" s="188" t="s">
        <v>105</v>
      </c>
      <c r="D189" s="189" t="str">
        <f>VLOOKUP(D$12&amp;VLOOKUP($A189,ACTIVITIES!$B$2:$C$110,2,FALSE),Intensity!$E$3:$L$1002,8,FALSE)</f>
        <v/>
      </c>
      <c r="E189" s="332" t="str">
        <f>IF(MIN(D189:D191)=MAX(D189:D191), VLOOKUP(MIN(D189:D191),RANKINGS!$A$2:$B$6,2,FALSE),VLOOKUP(MIN(D189:D191),RANKINGS!$A$2:$B$6,2,FALSE)&amp;"-"&amp;VLOOKUP(MAX(D189:D191),RANKINGS!$A$2:$B$6,2,FALSE))</f>
        <v>Negligible</v>
      </c>
      <c r="F189" s="189" t="str">
        <f>VLOOKUP(F$12&amp;VLOOKUP($A189,ACTIVITIES!$B$2:$C$110,2,FALSE),Intensity!$E$3:$L$1002,8,FALSE)</f>
        <v/>
      </c>
      <c r="G189" s="332" t="str">
        <f>IF(MIN(F189:F191)=MAX(F189:F191), VLOOKUP(MIN(F189:F191),RANKINGS!$A$2:$B$6,2,FALSE),VLOOKUP(MIN(F189:F191),RANKINGS!$A$2:$B$6,2,FALSE)&amp;"-"&amp;VLOOKUP(MAX(F189:F191),RANKINGS!$A$2:$B$6,2,FALSE))</f>
        <v>Negligible</v>
      </c>
      <c r="H189" s="189" t="str">
        <f>VLOOKUP(H$12&amp;VLOOKUP($A189,ACTIVITIES!$B$2:$C$110,2,FALSE),Intensity!$E$3:$L$1002,8,FALSE)</f>
        <v/>
      </c>
      <c r="I189" s="332" t="str">
        <f>IF(MIN(H189:H191)=MAX(H189:H191), VLOOKUP(MIN(H189:H191),RANKINGS!$A$2:$B$6,2,FALSE),VLOOKUP(MIN(H189:H191),RANKINGS!$A$2:$B$6,2,FALSE)&amp;"-"&amp;VLOOKUP(MAX(H189:H191),RANKINGS!$A$2:$B$6,2,FALSE))</f>
        <v>Negligible</v>
      </c>
      <c r="J189" s="189" t="str">
        <f>VLOOKUP(J$12&amp;VLOOKUP($A189,ACTIVITIES!$B$2:$C$110,2,FALSE),Intensity!$E$3:$L$1002,8,FALSE)</f>
        <v/>
      </c>
      <c r="K189" s="332" t="str">
        <f>IF(MIN(J189:J191)=MAX(J189:J191), VLOOKUP(MIN(J189:J191),RANKINGS!$A$2:$B$6,2,FALSE),VLOOKUP(MIN(J189:J191),RANKINGS!$A$2:$B$6,2,FALSE)&amp;"-"&amp;VLOOKUP(MAX(J189:J191),RANKINGS!$A$2:$B$6,2,FALSE))</f>
        <v>Negligible</v>
      </c>
      <c r="L189" s="189" t="str">
        <f>VLOOKUP(L$12&amp;VLOOKUP($A189,ACTIVITIES!$B$2:$C$110,2,FALSE),Intensity!$E$3:$L$1002,8,FALSE)</f>
        <v/>
      </c>
      <c r="M189" s="332" t="str">
        <f>IF(MIN(L189:L191)=MAX(L189:L191), VLOOKUP(MIN(L189:L191),RANKINGS!$A$2:$B$6,2,FALSE),VLOOKUP(MIN(L189:L191),RANKINGS!$A$2:$B$6,2,FALSE)&amp;"-"&amp;VLOOKUP(MAX(L189:L191),RANKINGS!$A$2:$B$6,2,FALSE))</f>
        <v>Negligible</v>
      </c>
      <c r="N189" s="189" t="str">
        <f>VLOOKUP(N$12&amp;VLOOKUP($A189,ACTIVITIES!$B$2:$C$110,2,FALSE),Intensity!$E$3:$L$1002,8,FALSE)</f>
        <v/>
      </c>
      <c r="O189" s="332" t="str">
        <f>IF(MIN(N189:N191)=MAX(N189:N191), VLOOKUP(MIN(N189:N191),RANKINGS!$A$2:$B$6,2,FALSE),VLOOKUP(MIN(N189:N191),RANKINGS!$A$2:$B$6,2,FALSE)&amp;"-"&amp;VLOOKUP(MAX(N189:N191),RANKINGS!$A$2:$B$6,2,FALSE))</f>
        <v>Negligible</v>
      </c>
      <c r="P189" s="189" t="str">
        <f>VLOOKUP(P$12&amp;VLOOKUP($A189,ACTIVITIES!$B$2:$C$110,2,FALSE),Intensity!$E$3:$L$1002,8,FALSE)</f>
        <v/>
      </c>
      <c r="Q189" s="332" t="str">
        <f>IF(MIN(P189:P191)=MAX(P189:P191), VLOOKUP(MIN(P189:P191),RANKINGS!$A$2:$B$6,2,FALSE),VLOOKUP(MIN(P189:P191),RANKINGS!$A$2:$B$6,2,FALSE)&amp;"-"&amp;VLOOKUP(MAX(P189:P191),RANKINGS!$A$2:$B$6,2,FALSE))</f>
        <v>Negligible</v>
      </c>
      <c r="R189" s="189" t="str">
        <f>VLOOKUP(R$12&amp;VLOOKUP($A189,ACTIVITIES!$B$2:$C$110,2,FALSE),Intensity!$E$3:$L$1002,8,FALSE)</f>
        <v/>
      </c>
      <c r="S189" s="332" t="str">
        <f>IF(MIN(R189:R191)=MAX(R189:R191), VLOOKUP(MIN(R189:R191),RANKINGS!$A$2:$B$6,2,FALSE),VLOOKUP(MIN(R189:R191),RANKINGS!$A$2:$B$6,2,FALSE)&amp;"-"&amp;VLOOKUP(MAX(R189:R191),RANKINGS!$A$2:$B$6,2,FALSE))</f>
        <v>Negligible</v>
      </c>
      <c r="T189" s="189" t="str">
        <f>VLOOKUP(T$12&amp;VLOOKUP($A189,ACTIVITIES!$B$2:$C$110,2,FALSE),Intensity!$E$3:$L$1002,8,FALSE)</f>
        <v/>
      </c>
      <c r="U189" s="332" t="str">
        <f>IF(MIN(T189:T191)=MAX(T189:T191), VLOOKUP(MIN(T189:T191),RANKINGS!$A$2:$B$6,2,FALSE),VLOOKUP(MIN(T189:T191),RANKINGS!$A$2:$B$6,2,FALSE)&amp;"-"&amp;VLOOKUP(MAX(T189:T191),RANKINGS!$A$2:$B$6,2,FALSE))</f>
        <v>Negligible</v>
      </c>
      <c r="V189" s="189" t="str">
        <f>VLOOKUP(V$12&amp;VLOOKUP($A189,ACTIVITIES!$B$2:$C$110,2,FALSE),Intensity!$E$3:$L$1002,8,FALSE)</f>
        <v/>
      </c>
      <c r="W189" s="332" t="str">
        <f>IF(MIN(V189:V191)=MAX(V189:V191), VLOOKUP(MIN(V189:V191),RANKINGS!$A$2:$B$6,2,FALSE),VLOOKUP(MIN(V189:V191),RANKINGS!$A$2:$B$6,2,FALSE)&amp;"-"&amp;VLOOKUP(MAX(V189:V191),RANKINGS!$A$2:$B$6,2,FALSE))</f>
        <v>Negligible</v>
      </c>
      <c r="X189" s="182"/>
      <c r="Y189" s="191" t="str">
        <f>IF(AND(NOT(IFERROR(AVERAGE(A189),-9)=-9),IFERROR(VALUE(RIGHT(B189,1)),-9)=-9),"",IF(AND(B189="",IFERROR(VALUE(RIGHT(A189,1)),-99)=-99),"","X"))</f>
        <v>X</v>
      </c>
    </row>
    <row r="190" spans="1:25" s="6" customFormat="1" ht="13.2" hidden="1">
      <c r="A190" s="192">
        <f t="shared" si="5"/>
        <v>54</v>
      </c>
      <c r="B190" s="336"/>
      <c r="C190" s="193" t="s">
        <v>106</v>
      </c>
      <c r="D190" s="194" t="str">
        <f>VLOOKUP(D$12&amp;VLOOKUP($A190,ACTIVITIES!$B$2:$C$110,2,FALSE),Context!$E$3:$L$1002,8,FALSE)</f>
        <v/>
      </c>
      <c r="E190" s="333"/>
      <c r="F190" s="194" t="str">
        <f>VLOOKUP(F$12&amp;VLOOKUP($A190,ACTIVITIES!$B$2:$C$110,2,FALSE),Context!$E$3:$L$1002,8,FALSE)</f>
        <v/>
      </c>
      <c r="G190" s="333"/>
      <c r="H190" s="194" t="str">
        <f>VLOOKUP(H$12&amp;VLOOKUP($A190,ACTIVITIES!$B$2:$C$110,2,FALSE),Context!$E$3:$L$1002,8,FALSE)</f>
        <v/>
      </c>
      <c r="I190" s="333"/>
      <c r="J190" s="194" t="str">
        <f>VLOOKUP(J$12&amp;VLOOKUP($A190,ACTIVITIES!$B$2:$C$110,2,FALSE),Context!$E$3:$L$1002,8,FALSE)</f>
        <v/>
      </c>
      <c r="K190" s="333"/>
      <c r="L190" s="194" t="str">
        <f>VLOOKUP(L$12&amp;VLOOKUP($A190,ACTIVITIES!$B$2:$C$110,2,FALSE),Context!$E$3:$L$1002,8,FALSE)</f>
        <v/>
      </c>
      <c r="M190" s="333"/>
      <c r="N190" s="194" t="str">
        <f>VLOOKUP(N$12&amp;VLOOKUP($A190,ACTIVITIES!$B$2:$C$110,2,FALSE),Context!$E$3:$L$1002,8,FALSE)</f>
        <v/>
      </c>
      <c r="O190" s="333"/>
      <c r="P190" s="194" t="str">
        <f>VLOOKUP(P$12&amp;VLOOKUP($A190,ACTIVITIES!$B$2:$C$110,2,FALSE),Context!$E$3:$L$1002,8,FALSE)</f>
        <v/>
      </c>
      <c r="Q190" s="333"/>
      <c r="R190" s="194" t="str">
        <f>VLOOKUP(R$12&amp;VLOOKUP($A190,ACTIVITIES!$B$2:$C$110,2,FALSE),Context!$E$3:$L$1002,8,FALSE)</f>
        <v/>
      </c>
      <c r="S190" s="333"/>
      <c r="T190" s="194" t="str">
        <f>VLOOKUP(T$12&amp;VLOOKUP($A190,ACTIVITIES!$B$2:$C$110,2,FALSE),Context!$E$3:$L$1002,8,FALSE)</f>
        <v/>
      </c>
      <c r="U190" s="333"/>
      <c r="V190" s="194" t="str">
        <f>VLOOKUP(V$12&amp;VLOOKUP($A190,ACTIVITIES!$B$2:$C$110,2,FALSE),Context!$E$3:$L$1002,8,FALSE)</f>
        <v/>
      </c>
      <c r="W190" s="333"/>
      <c r="X190" s="197"/>
      <c r="Y190" s="191" t="str">
        <f>IF(AND(NOT(IFERROR(AVERAGE(A189),-9)=-9),IFERROR(VALUE(RIGHT(B189,1)),-9)=-9),"",IF(AND(B189="",IFERROR(VALUE(RIGHT(A189,1)),-99)=-99),"","X"))</f>
        <v>X</v>
      </c>
    </row>
    <row r="191" spans="1:25" s="6" customFormat="1" ht="13.2" hidden="1">
      <c r="A191" s="196">
        <f t="shared" si="5"/>
        <v>54</v>
      </c>
      <c r="B191" s="337"/>
      <c r="C191" s="193" t="s">
        <v>107</v>
      </c>
      <c r="D191" s="194" t="str">
        <f>VLOOKUP(D$12&amp;VLOOKUP($A191,ACTIVITIES!$B$2:$C$110,2,FALSE),Duration!$E$3:$L$1002,8,FALSE)</f>
        <v/>
      </c>
      <c r="E191" s="334"/>
      <c r="F191" s="194" t="str">
        <f>VLOOKUP(F$12&amp;VLOOKUP($A191,ACTIVITIES!$B$2:$C$110,2,FALSE),Duration!$E$3:$L$1002,8,FALSE)</f>
        <v/>
      </c>
      <c r="G191" s="334"/>
      <c r="H191" s="194" t="str">
        <f>VLOOKUP(H$12&amp;VLOOKUP($A191,ACTIVITIES!$B$2:$C$110,2,FALSE),Duration!$E$3:$L$1002,8,FALSE)</f>
        <v/>
      </c>
      <c r="I191" s="334"/>
      <c r="J191" s="194" t="str">
        <f>VLOOKUP(J$12&amp;VLOOKUP($A191,ACTIVITIES!$B$2:$C$110,2,FALSE),Duration!$E$3:$L$1002,8,FALSE)</f>
        <v/>
      </c>
      <c r="K191" s="334"/>
      <c r="L191" s="194" t="str">
        <f>VLOOKUP(L$12&amp;VLOOKUP($A191,ACTIVITIES!$B$2:$C$110,2,FALSE),Duration!$E$3:$L$1002,8,FALSE)</f>
        <v/>
      </c>
      <c r="M191" s="334"/>
      <c r="N191" s="194" t="str">
        <f>VLOOKUP(N$12&amp;VLOOKUP($A191,ACTIVITIES!$B$2:$C$110,2,FALSE),Duration!$E$3:$L$1002,8,FALSE)</f>
        <v/>
      </c>
      <c r="O191" s="334"/>
      <c r="P191" s="194" t="str">
        <f>VLOOKUP(P$12&amp;VLOOKUP($A191,ACTIVITIES!$B$2:$C$110,2,FALSE),Duration!$E$3:$L$1002,8,FALSE)</f>
        <v/>
      </c>
      <c r="Q191" s="334"/>
      <c r="R191" s="194" t="str">
        <f>VLOOKUP(R$12&amp;VLOOKUP($A191,ACTIVITIES!$B$2:$C$110,2,FALSE),Duration!$E$3:$L$1002,8,FALSE)</f>
        <v/>
      </c>
      <c r="S191" s="334"/>
      <c r="T191" s="194" t="str">
        <f>VLOOKUP(T$12&amp;VLOOKUP($A191,ACTIVITIES!$B$2:$C$110,2,FALSE),Duration!$E$3:$L$1002,8,FALSE)</f>
        <v/>
      </c>
      <c r="U191" s="334"/>
      <c r="V191" s="194" t="str">
        <f>VLOOKUP(V$12&amp;VLOOKUP($A191,ACTIVITIES!$B$2:$C$110,2,FALSE),Duration!$E$3:$L$1002,8,FALSE)</f>
        <v/>
      </c>
      <c r="W191" s="334"/>
      <c r="X191" s="197"/>
      <c r="Y191" s="191" t="str">
        <f>IF(AND(NOT(IFERROR(AVERAGE(A189),-9)=-9),IFERROR(VALUE(RIGHT(B189,1)),-9)=-9),"",IF(AND(B189="",IFERROR(VALUE(RIGHT(A189,1)),-99)=-99),"","X"))</f>
        <v>X</v>
      </c>
    </row>
    <row r="192" spans="1:25" s="6" customFormat="1" ht="13.2" hidden="1">
      <c r="A192" s="187">
        <f t="shared" si="5"/>
        <v>55</v>
      </c>
      <c r="B192" s="335" t="str">
        <f>VLOOKUP(A192,'COASTAL UPLANDS'!$A$15:$B$124,2,FALSE)</f>
        <v>ACTIVITY CATEGORY 6 55</v>
      </c>
      <c r="C192" s="188" t="s">
        <v>105</v>
      </c>
      <c r="D192" s="189" t="str">
        <f>VLOOKUP(D$12&amp;VLOOKUP($A192,ACTIVITIES!$B$2:$C$110,2,FALSE),Intensity!$E$3:$L$1002,8,FALSE)</f>
        <v/>
      </c>
      <c r="E192" s="332" t="str">
        <f>IF(MIN(D192:D194)=MAX(D192:D194), VLOOKUP(MIN(D192:D194),RANKINGS!$A$2:$B$6,2,FALSE),VLOOKUP(MIN(D192:D194),RANKINGS!$A$2:$B$6,2,FALSE)&amp;"-"&amp;VLOOKUP(MAX(D192:D194),RANKINGS!$A$2:$B$6,2,FALSE))</f>
        <v>Negligible</v>
      </c>
      <c r="F192" s="189" t="str">
        <f>VLOOKUP(F$12&amp;VLOOKUP($A192,ACTIVITIES!$B$2:$C$110,2,FALSE),Intensity!$E$3:$L$1002,8,FALSE)</f>
        <v/>
      </c>
      <c r="G192" s="332" t="str">
        <f>IF(MIN(F192:F194)=MAX(F192:F194), VLOOKUP(MIN(F192:F194),RANKINGS!$A$2:$B$6,2,FALSE),VLOOKUP(MIN(F192:F194),RANKINGS!$A$2:$B$6,2,FALSE)&amp;"-"&amp;VLOOKUP(MAX(F192:F194),RANKINGS!$A$2:$B$6,2,FALSE))</f>
        <v>Negligible</v>
      </c>
      <c r="H192" s="189" t="str">
        <f>VLOOKUP(H$12&amp;VLOOKUP($A192,ACTIVITIES!$B$2:$C$110,2,FALSE),Intensity!$E$3:$L$1002,8,FALSE)</f>
        <v/>
      </c>
      <c r="I192" s="332" t="str">
        <f>IF(MIN(H192:H194)=MAX(H192:H194), VLOOKUP(MIN(H192:H194),RANKINGS!$A$2:$B$6,2,FALSE),VLOOKUP(MIN(H192:H194),RANKINGS!$A$2:$B$6,2,FALSE)&amp;"-"&amp;VLOOKUP(MAX(H192:H194),RANKINGS!$A$2:$B$6,2,FALSE))</f>
        <v>Negligible</v>
      </c>
      <c r="J192" s="189" t="str">
        <f>VLOOKUP(J$12&amp;VLOOKUP($A192,ACTIVITIES!$B$2:$C$110,2,FALSE),Intensity!$E$3:$L$1002,8,FALSE)</f>
        <v/>
      </c>
      <c r="K192" s="332" t="str">
        <f>IF(MIN(J192:J194)=MAX(J192:J194), VLOOKUP(MIN(J192:J194),RANKINGS!$A$2:$B$6,2,FALSE),VLOOKUP(MIN(J192:J194),RANKINGS!$A$2:$B$6,2,FALSE)&amp;"-"&amp;VLOOKUP(MAX(J192:J194),RANKINGS!$A$2:$B$6,2,FALSE))</f>
        <v>Negligible</v>
      </c>
      <c r="L192" s="189" t="str">
        <f>VLOOKUP(L$12&amp;VLOOKUP($A192,ACTIVITIES!$B$2:$C$110,2,FALSE),Intensity!$E$3:$L$1002,8,FALSE)</f>
        <v/>
      </c>
      <c r="M192" s="332" t="str">
        <f>IF(MIN(L192:L194)=MAX(L192:L194), VLOOKUP(MIN(L192:L194),RANKINGS!$A$2:$B$6,2,FALSE),VLOOKUP(MIN(L192:L194),RANKINGS!$A$2:$B$6,2,FALSE)&amp;"-"&amp;VLOOKUP(MAX(L192:L194),RANKINGS!$A$2:$B$6,2,FALSE))</f>
        <v>Negligible</v>
      </c>
      <c r="N192" s="189" t="str">
        <f>VLOOKUP(N$12&amp;VLOOKUP($A192,ACTIVITIES!$B$2:$C$110,2,FALSE),Intensity!$E$3:$L$1002,8,FALSE)</f>
        <v/>
      </c>
      <c r="O192" s="332" t="str">
        <f>IF(MIN(N192:N194)=MAX(N192:N194), VLOOKUP(MIN(N192:N194),RANKINGS!$A$2:$B$6,2,FALSE),VLOOKUP(MIN(N192:N194),RANKINGS!$A$2:$B$6,2,FALSE)&amp;"-"&amp;VLOOKUP(MAX(N192:N194),RANKINGS!$A$2:$B$6,2,FALSE))</f>
        <v>Negligible</v>
      </c>
      <c r="P192" s="189" t="str">
        <f>VLOOKUP(P$12&amp;VLOOKUP($A192,ACTIVITIES!$B$2:$C$110,2,FALSE),Intensity!$E$3:$L$1002,8,FALSE)</f>
        <v/>
      </c>
      <c r="Q192" s="332" t="str">
        <f>IF(MIN(P192:P194)=MAX(P192:P194), VLOOKUP(MIN(P192:P194),RANKINGS!$A$2:$B$6,2,FALSE),VLOOKUP(MIN(P192:P194),RANKINGS!$A$2:$B$6,2,FALSE)&amp;"-"&amp;VLOOKUP(MAX(P192:P194),RANKINGS!$A$2:$B$6,2,FALSE))</f>
        <v>Negligible</v>
      </c>
      <c r="R192" s="189" t="str">
        <f>VLOOKUP(R$12&amp;VLOOKUP($A192,ACTIVITIES!$B$2:$C$110,2,FALSE),Intensity!$E$3:$L$1002,8,FALSE)</f>
        <v/>
      </c>
      <c r="S192" s="332" t="str">
        <f>IF(MIN(R192:R194)=MAX(R192:R194), VLOOKUP(MIN(R192:R194),RANKINGS!$A$2:$B$6,2,FALSE),VLOOKUP(MIN(R192:R194),RANKINGS!$A$2:$B$6,2,FALSE)&amp;"-"&amp;VLOOKUP(MAX(R192:R194),RANKINGS!$A$2:$B$6,2,FALSE))</f>
        <v>Negligible</v>
      </c>
      <c r="T192" s="189" t="str">
        <f>VLOOKUP(T$12&amp;VLOOKUP($A192,ACTIVITIES!$B$2:$C$110,2,FALSE),Intensity!$E$3:$L$1002,8,FALSE)</f>
        <v/>
      </c>
      <c r="U192" s="332" t="str">
        <f>IF(MIN(T192:T194)=MAX(T192:T194), VLOOKUP(MIN(T192:T194),RANKINGS!$A$2:$B$6,2,FALSE),VLOOKUP(MIN(T192:T194),RANKINGS!$A$2:$B$6,2,FALSE)&amp;"-"&amp;VLOOKUP(MAX(T192:T194),RANKINGS!$A$2:$B$6,2,FALSE))</f>
        <v>Negligible</v>
      </c>
      <c r="V192" s="189" t="str">
        <f>VLOOKUP(V$12&amp;VLOOKUP($A192,ACTIVITIES!$B$2:$C$110,2,FALSE),Intensity!$E$3:$L$1002,8,FALSE)</f>
        <v/>
      </c>
      <c r="W192" s="332" t="str">
        <f>IF(MIN(V192:V194)=MAX(V192:V194), VLOOKUP(MIN(V192:V194),RANKINGS!$A$2:$B$6,2,FALSE),VLOOKUP(MIN(V192:V194),RANKINGS!$A$2:$B$6,2,FALSE)&amp;"-"&amp;VLOOKUP(MAX(V192:V194),RANKINGS!$A$2:$B$6,2,FALSE))</f>
        <v>Negligible</v>
      </c>
      <c r="X192" s="197"/>
      <c r="Y192" s="191" t="str">
        <f>IF(AND(NOT(IFERROR(AVERAGE(A192),-9)=-9),IFERROR(VALUE(RIGHT(B192,1)),-9)=-9),"",IF(AND(B192="",IFERROR(VALUE(RIGHT(A192,1)),-99)=-99),"","X"))</f>
        <v>X</v>
      </c>
    </row>
    <row r="193" spans="1:25" s="6" customFormat="1" ht="13.2" hidden="1">
      <c r="A193" s="192">
        <f t="shared" si="5"/>
        <v>55</v>
      </c>
      <c r="B193" s="336"/>
      <c r="C193" s="193" t="s">
        <v>106</v>
      </c>
      <c r="D193" s="194" t="str">
        <f>VLOOKUP(D$12&amp;VLOOKUP($A193,ACTIVITIES!$B$2:$C$110,2,FALSE),Context!$E$3:$L$1002,8,FALSE)</f>
        <v/>
      </c>
      <c r="E193" s="333"/>
      <c r="F193" s="194" t="str">
        <f>VLOOKUP(F$12&amp;VLOOKUP($A193,ACTIVITIES!$B$2:$C$110,2,FALSE),Context!$E$3:$L$1002,8,FALSE)</f>
        <v/>
      </c>
      <c r="G193" s="333"/>
      <c r="H193" s="194" t="str">
        <f>VLOOKUP(H$12&amp;VLOOKUP($A193,ACTIVITIES!$B$2:$C$110,2,FALSE),Context!$E$3:$L$1002,8,FALSE)</f>
        <v/>
      </c>
      <c r="I193" s="333"/>
      <c r="J193" s="194" t="str">
        <f>VLOOKUP(J$12&amp;VLOOKUP($A193,ACTIVITIES!$B$2:$C$110,2,FALSE),Context!$E$3:$L$1002,8,FALSE)</f>
        <v/>
      </c>
      <c r="K193" s="333"/>
      <c r="L193" s="194" t="str">
        <f>VLOOKUP(L$12&amp;VLOOKUP($A193,ACTIVITIES!$B$2:$C$110,2,FALSE),Context!$E$3:$L$1002,8,FALSE)</f>
        <v/>
      </c>
      <c r="M193" s="333"/>
      <c r="N193" s="194" t="str">
        <f>VLOOKUP(N$12&amp;VLOOKUP($A193,ACTIVITIES!$B$2:$C$110,2,FALSE),Context!$E$3:$L$1002,8,FALSE)</f>
        <v/>
      </c>
      <c r="O193" s="333"/>
      <c r="P193" s="194" t="str">
        <f>VLOOKUP(P$12&amp;VLOOKUP($A193,ACTIVITIES!$B$2:$C$110,2,FALSE),Context!$E$3:$L$1002,8,FALSE)</f>
        <v/>
      </c>
      <c r="Q193" s="333"/>
      <c r="R193" s="194" t="str">
        <f>VLOOKUP(R$12&amp;VLOOKUP($A193,ACTIVITIES!$B$2:$C$110,2,FALSE),Context!$E$3:$L$1002,8,FALSE)</f>
        <v/>
      </c>
      <c r="S193" s="333"/>
      <c r="T193" s="194" t="str">
        <f>VLOOKUP(T$12&amp;VLOOKUP($A193,ACTIVITIES!$B$2:$C$110,2,FALSE),Context!$E$3:$L$1002,8,FALSE)</f>
        <v/>
      </c>
      <c r="U193" s="333"/>
      <c r="V193" s="194" t="str">
        <f>VLOOKUP(V$12&amp;VLOOKUP($A193,ACTIVITIES!$B$2:$C$110,2,FALSE),Context!$E$3:$L$1002,8,FALSE)</f>
        <v/>
      </c>
      <c r="W193" s="333"/>
      <c r="X193" s="197"/>
      <c r="Y193" s="191" t="str">
        <f>IF(AND(NOT(IFERROR(AVERAGE(A192),-9)=-9),IFERROR(VALUE(RIGHT(B192,1)),-9)=-9),"",IF(AND(B192="",IFERROR(VALUE(RIGHT(A192,1)),-99)=-99),"","X"))</f>
        <v>X</v>
      </c>
    </row>
    <row r="194" spans="1:25" s="6" customFormat="1" ht="13.2" hidden="1">
      <c r="A194" s="196">
        <f t="shared" si="5"/>
        <v>55</v>
      </c>
      <c r="B194" s="337"/>
      <c r="C194" s="193" t="s">
        <v>107</v>
      </c>
      <c r="D194" s="194" t="str">
        <f>VLOOKUP(D$12&amp;VLOOKUP($A194,ACTIVITIES!$B$2:$C$110,2,FALSE),Duration!$E$3:$L$1002,8,FALSE)</f>
        <v/>
      </c>
      <c r="E194" s="334"/>
      <c r="F194" s="194" t="str">
        <f>VLOOKUP(F$12&amp;VLOOKUP($A194,ACTIVITIES!$B$2:$C$110,2,FALSE),Duration!$E$3:$L$1002,8,FALSE)</f>
        <v/>
      </c>
      <c r="G194" s="334"/>
      <c r="H194" s="194" t="str">
        <f>VLOOKUP(H$12&amp;VLOOKUP($A194,ACTIVITIES!$B$2:$C$110,2,FALSE),Duration!$E$3:$L$1002,8,FALSE)</f>
        <v/>
      </c>
      <c r="I194" s="334"/>
      <c r="J194" s="194" t="str">
        <f>VLOOKUP(J$12&amp;VLOOKUP($A194,ACTIVITIES!$B$2:$C$110,2,FALSE),Duration!$E$3:$L$1002,8,FALSE)</f>
        <v/>
      </c>
      <c r="K194" s="334"/>
      <c r="L194" s="194" t="str">
        <f>VLOOKUP(L$12&amp;VLOOKUP($A194,ACTIVITIES!$B$2:$C$110,2,FALSE),Duration!$E$3:$L$1002,8,FALSE)</f>
        <v/>
      </c>
      <c r="M194" s="334"/>
      <c r="N194" s="194" t="str">
        <f>VLOOKUP(N$12&amp;VLOOKUP($A194,ACTIVITIES!$B$2:$C$110,2,FALSE),Duration!$E$3:$L$1002,8,FALSE)</f>
        <v/>
      </c>
      <c r="O194" s="334"/>
      <c r="P194" s="194" t="str">
        <f>VLOOKUP(P$12&amp;VLOOKUP($A194,ACTIVITIES!$B$2:$C$110,2,FALSE),Duration!$E$3:$L$1002,8,FALSE)</f>
        <v/>
      </c>
      <c r="Q194" s="334"/>
      <c r="R194" s="194" t="str">
        <f>VLOOKUP(R$12&amp;VLOOKUP($A194,ACTIVITIES!$B$2:$C$110,2,FALSE),Duration!$E$3:$L$1002,8,FALSE)</f>
        <v/>
      </c>
      <c r="S194" s="334"/>
      <c r="T194" s="194" t="str">
        <f>VLOOKUP(T$12&amp;VLOOKUP($A194,ACTIVITIES!$B$2:$C$110,2,FALSE),Duration!$E$3:$L$1002,8,FALSE)</f>
        <v/>
      </c>
      <c r="U194" s="334"/>
      <c r="V194" s="194" t="str">
        <f>VLOOKUP(V$12&amp;VLOOKUP($A194,ACTIVITIES!$B$2:$C$110,2,FALSE),Duration!$E$3:$L$1002,8,FALSE)</f>
        <v/>
      </c>
      <c r="W194" s="334"/>
      <c r="X194" s="197"/>
      <c r="Y194" s="191" t="str">
        <f>IF(AND(NOT(IFERROR(AVERAGE(A192),-9)=-9),IFERROR(VALUE(RIGHT(B192,1)),-9)=-9),"",IF(AND(B192="",IFERROR(VALUE(RIGHT(A192,1)),-99)=-99),"","X"))</f>
        <v>X</v>
      </c>
    </row>
    <row r="195" spans="1:25" s="6" customFormat="1" ht="13.2" hidden="1">
      <c r="A195" s="187">
        <f t="shared" si="5"/>
        <v>56</v>
      </c>
      <c r="B195" s="335" t="str">
        <f>VLOOKUP(A195,'COASTAL UPLANDS'!$A$15:$B$124,2,FALSE)</f>
        <v>ACTIVITY CATEGORY 6 56</v>
      </c>
      <c r="C195" s="188" t="s">
        <v>105</v>
      </c>
      <c r="D195" s="189" t="str">
        <f>VLOOKUP(D$12&amp;VLOOKUP($A195,ACTIVITIES!$B$2:$C$110,2,FALSE),Intensity!$E$3:$L$1002,8,FALSE)</f>
        <v/>
      </c>
      <c r="E195" s="332" t="str">
        <f>IF(MIN(D195:D197)=MAX(D195:D197), VLOOKUP(MIN(D195:D197),RANKINGS!$A$2:$B$6,2,FALSE),VLOOKUP(MIN(D195:D197),RANKINGS!$A$2:$B$6,2,FALSE)&amp;"-"&amp;VLOOKUP(MAX(D195:D197),RANKINGS!$A$2:$B$6,2,FALSE))</f>
        <v>Negligible</v>
      </c>
      <c r="F195" s="189" t="str">
        <f>VLOOKUP(F$12&amp;VLOOKUP($A195,ACTIVITIES!$B$2:$C$110,2,FALSE),Intensity!$E$3:$L$1002,8,FALSE)</f>
        <v/>
      </c>
      <c r="G195" s="332" t="str">
        <f>IF(MIN(F195:F197)=MAX(F195:F197), VLOOKUP(MIN(F195:F197),RANKINGS!$A$2:$B$6,2,FALSE),VLOOKUP(MIN(F195:F197),RANKINGS!$A$2:$B$6,2,FALSE)&amp;"-"&amp;VLOOKUP(MAX(F195:F197),RANKINGS!$A$2:$B$6,2,FALSE))</f>
        <v>Negligible</v>
      </c>
      <c r="H195" s="189" t="str">
        <f>VLOOKUP(H$12&amp;VLOOKUP($A195,ACTIVITIES!$B$2:$C$110,2,FALSE),Intensity!$E$3:$L$1002,8,FALSE)</f>
        <v/>
      </c>
      <c r="I195" s="332" t="str">
        <f>IF(MIN(H195:H197)=MAX(H195:H197), VLOOKUP(MIN(H195:H197),RANKINGS!$A$2:$B$6,2,FALSE),VLOOKUP(MIN(H195:H197),RANKINGS!$A$2:$B$6,2,FALSE)&amp;"-"&amp;VLOOKUP(MAX(H195:H197),RANKINGS!$A$2:$B$6,2,FALSE))</f>
        <v>Negligible</v>
      </c>
      <c r="J195" s="189" t="str">
        <f>VLOOKUP(J$12&amp;VLOOKUP($A195,ACTIVITIES!$B$2:$C$110,2,FALSE),Intensity!$E$3:$L$1002,8,FALSE)</f>
        <v/>
      </c>
      <c r="K195" s="332" t="str">
        <f>IF(MIN(J195:J197)=MAX(J195:J197), VLOOKUP(MIN(J195:J197),RANKINGS!$A$2:$B$6,2,FALSE),VLOOKUP(MIN(J195:J197),RANKINGS!$A$2:$B$6,2,FALSE)&amp;"-"&amp;VLOOKUP(MAX(J195:J197),RANKINGS!$A$2:$B$6,2,FALSE))</f>
        <v>Negligible</v>
      </c>
      <c r="L195" s="189" t="str">
        <f>VLOOKUP(L$12&amp;VLOOKUP($A195,ACTIVITIES!$B$2:$C$110,2,FALSE),Intensity!$E$3:$L$1002,8,FALSE)</f>
        <v/>
      </c>
      <c r="M195" s="332" t="str">
        <f>IF(MIN(L195:L197)=MAX(L195:L197), VLOOKUP(MIN(L195:L197),RANKINGS!$A$2:$B$6,2,FALSE),VLOOKUP(MIN(L195:L197),RANKINGS!$A$2:$B$6,2,FALSE)&amp;"-"&amp;VLOOKUP(MAX(L195:L197),RANKINGS!$A$2:$B$6,2,FALSE))</f>
        <v>Negligible</v>
      </c>
      <c r="N195" s="189" t="str">
        <f>VLOOKUP(N$12&amp;VLOOKUP($A195,ACTIVITIES!$B$2:$C$110,2,FALSE),Intensity!$E$3:$L$1002,8,FALSE)</f>
        <v/>
      </c>
      <c r="O195" s="332" t="str">
        <f>IF(MIN(N195:N197)=MAX(N195:N197), VLOOKUP(MIN(N195:N197),RANKINGS!$A$2:$B$6,2,FALSE),VLOOKUP(MIN(N195:N197),RANKINGS!$A$2:$B$6,2,FALSE)&amp;"-"&amp;VLOOKUP(MAX(N195:N197),RANKINGS!$A$2:$B$6,2,FALSE))</f>
        <v>Negligible</v>
      </c>
      <c r="P195" s="189" t="str">
        <f>VLOOKUP(P$12&amp;VLOOKUP($A195,ACTIVITIES!$B$2:$C$110,2,FALSE),Intensity!$E$3:$L$1002,8,FALSE)</f>
        <v/>
      </c>
      <c r="Q195" s="332" t="str">
        <f>IF(MIN(P195:P197)=MAX(P195:P197), VLOOKUP(MIN(P195:P197),RANKINGS!$A$2:$B$6,2,FALSE),VLOOKUP(MIN(P195:P197),RANKINGS!$A$2:$B$6,2,FALSE)&amp;"-"&amp;VLOOKUP(MAX(P195:P197),RANKINGS!$A$2:$B$6,2,FALSE))</f>
        <v>Negligible</v>
      </c>
      <c r="R195" s="189" t="str">
        <f>VLOOKUP(R$12&amp;VLOOKUP($A195,ACTIVITIES!$B$2:$C$110,2,FALSE),Intensity!$E$3:$L$1002,8,FALSE)</f>
        <v/>
      </c>
      <c r="S195" s="332" t="str">
        <f>IF(MIN(R195:R197)=MAX(R195:R197), VLOOKUP(MIN(R195:R197),RANKINGS!$A$2:$B$6,2,FALSE),VLOOKUP(MIN(R195:R197),RANKINGS!$A$2:$B$6,2,FALSE)&amp;"-"&amp;VLOOKUP(MAX(R195:R197),RANKINGS!$A$2:$B$6,2,FALSE))</f>
        <v>Negligible</v>
      </c>
      <c r="T195" s="189" t="str">
        <f>VLOOKUP(T$12&amp;VLOOKUP($A195,ACTIVITIES!$B$2:$C$110,2,FALSE),Intensity!$E$3:$L$1002,8,FALSE)</f>
        <v/>
      </c>
      <c r="U195" s="332" t="str">
        <f>IF(MIN(T195:T197)=MAX(T195:T197), VLOOKUP(MIN(T195:T197),RANKINGS!$A$2:$B$6,2,FALSE),VLOOKUP(MIN(T195:T197),RANKINGS!$A$2:$B$6,2,FALSE)&amp;"-"&amp;VLOOKUP(MAX(T195:T197),RANKINGS!$A$2:$B$6,2,FALSE))</f>
        <v>Negligible</v>
      </c>
      <c r="V195" s="189" t="str">
        <f>VLOOKUP(V$12&amp;VLOOKUP($A195,ACTIVITIES!$B$2:$C$110,2,FALSE),Intensity!$E$3:$L$1002,8,FALSE)</f>
        <v/>
      </c>
      <c r="W195" s="332" t="str">
        <f>IF(MIN(V195:V197)=MAX(V195:V197), VLOOKUP(MIN(V195:V197),RANKINGS!$A$2:$B$6,2,FALSE),VLOOKUP(MIN(V195:V197),RANKINGS!$A$2:$B$6,2,FALSE)&amp;"-"&amp;VLOOKUP(MAX(V195:V197),RANKINGS!$A$2:$B$6,2,FALSE))</f>
        <v>Negligible</v>
      </c>
      <c r="X195" s="197"/>
      <c r="Y195" s="191" t="str">
        <f>IF(AND(NOT(IFERROR(AVERAGE(A195),-9)=-9),IFERROR(VALUE(RIGHT(B195,1)),-9)=-9),"",IF(AND(B195="",IFERROR(VALUE(RIGHT(A195,1)),-99)=-99),"","X"))</f>
        <v>X</v>
      </c>
    </row>
    <row r="196" spans="1:25" s="6" customFormat="1" ht="13.2" hidden="1">
      <c r="A196" s="192">
        <f t="shared" si="5"/>
        <v>56</v>
      </c>
      <c r="B196" s="336"/>
      <c r="C196" s="193" t="s">
        <v>106</v>
      </c>
      <c r="D196" s="194" t="str">
        <f>VLOOKUP(D$12&amp;VLOOKUP($A196,ACTIVITIES!$B$2:$C$110,2,FALSE),Context!$E$3:$L$1002,8,FALSE)</f>
        <v/>
      </c>
      <c r="E196" s="333"/>
      <c r="F196" s="194" t="str">
        <f>VLOOKUP(F$12&amp;VLOOKUP($A196,ACTIVITIES!$B$2:$C$110,2,FALSE),Context!$E$3:$L$1002,8,FALSE)</f>
        <v/>
      </c>
      <c r="G196" s="333"/>
      <c r="H196" s="194" t="str">
        <f>VLOOKUP(H$12&amp;VLOOKUP($A196,ACTIVITIES!$B$2:$C$110,2,FALSE),Context!$E$3:$L$1002,8,FALSE)</f>
        <v/>
      </c>
      <c r="I196" s="333"/>
      <c r="J196" s="194" t="str">
        <f>VLOOKUP(J$12&amp;VLOOKUP($A196,ACTIVITIES!$B$2:$C$110,2,FALSE),Context!$E$3:$L$1002,8,FALSE)</f>
        <v/>
      </c>
      <c r="K196" s="333"/>
      <c r="L196" s="194" t="str">
        <f>VLOOKUP(L$12&amp;VLOOKUP($A196,ACTIVITIES!$B$2:$C$110,2,FALSE),Context!$E$3:$L$1002,8,FALSE)</f>
        <v/>
      </c>
      <c r="M196" s="333"/>
      <c r="N196" s="194" t="str">
        <f>VLOOKUP(N$12&amp;VLOOKUP($A196,ACTIVITIES!$B$2:$C$110,2,FALSE),Context!$E$3:$L$1002,8,FALSE)</f>
        <v/>
      </c>
      <c r="O196" s="333"/>
      <c r="P196" s="194" t="str">
        <f>VLOOKUP(P$12&amp;VLOOKUP($A196,ACTIVITIES!$B$2:$C$110,2,FALSE),Context!$E$3:$L$1002,8,FALSE)</f>
        <v/>
      </c>
      <c r="Q196" s="333"/>
      <c r="R196" s="194" t="str">
        <f>VLOOKUP(R$12&amp;VLOOKUP($A196,ACTIVITIES!$B$2:$C$110,2,FALSE),Context!$E$3:$L$1002,8,FALSE)</f>
        <v/>
      </c>
      <c r="S196" s="333"/>
      <c r="T196" s="194" t="str">
        <f>VLOOKUP(T$12&amp;VLOOKUP($A196,ACTIVITIES!$B$2:$C$110,2,FALSE),Context!$E$3:$L$1002,8,FALSE)</f>
        <v/>
      </c>
      <c r="U196" s="333"/>
      <c r="V196" s="194" t="str">
        <f>VLOOKUP(V$12&amp;VLOOKUP($A196,ACTIVITIES!$B$2:$C$110,2,FALSE),Context!$E$3:$L$1002,8,FALSE)</f>
        <v/>
      </c>
      <c r="W196" s="333"/>
      <c r="X196" s="197"/>
      <c r="Y196" s="191" t="str">
        <f>IF(AND(NOT(IFERROR(AVERAGE(A195),-9)=-9),IFERROR(VALUE(RIGHT(B195,1)),-9)=-9),"",IF(AND(B195="",IFERROR(VALUE(RIGHT(A195,1)),-99)=-99),"","X"))</f>
        <v>X</v>
      </c>
    </row>
    <row r="197" spans="1:25" s="6" customFormat="1" ht="13.2" hidden="1">
      <c r="A197" s="196">
        <f t="shared" si="5"/>
        <v>56</v>
      </c>
      <c r="B197" s="337"/>
      <c r="C197" s="193" t="s">
        <v>107</v>
      </c>
      <c r="D197" s="194" t="str">
        <f>VLOOKUP(D$12&amp;VLOOKUP($A197,ACTIVITIES!$B$2:$C$110,2,FALSE),Duration!$E$3:$L$1002,8,FALSE)</f>
        <v/>
      </c>
      <c r="E197" s="334"/>
      <c r="F197" s="194" t="str">
        <f>VLOOKUP(F$12&amp;VLOOKUP($A197,ACTIVITIES!$B$2:$C$110,2,FALSE),Duration!$E$3:$L$1002,8,FALSE)</f>
        <v/>
      </c>
      <c r="G197" s="334"/>
      <c r="H197" s="194" t="str">
        <f>VLOOKUP(H$12&amp;VLOOKUP($A197,ACTIVITIES!$B$2:$C$110,2,FALSE),Duration!$E$3:$L$1002,8,FALSE)</f>
        <v/>
      </c>
      <c r="I197" s="334"/>
      <c r="J197" s="194" t="str">
        <f>VLOOKUP(J$12&amp;VLOOKUP($A197,ACTIVITIES!$B$2:$C$110,2,FALSE),Duration!$E$3:$L$1002,8,FALSE)</f>
        <v/>
      </c>
      <c r="K197" s="334"/>
      <c r="L197" s="194" t="str">
        <f>VLOOKUP(L$12&amp;VLOOKUP($A197,ACTIVITIES!$B$2:$C$110,2,FALSE),Duration!$E$3:$L$1002,8,FALSE)</f>
        <v/>
      </c>
      <c r="M197" s="334"/>
      <c r="N197" s="194" t="str">
        <f>VLOOKUP(N$12&amp;VLOOKUP($A197,ACTIVITIES!$B$2:$C$110,2,FALSE),Duration!$E$3:$L$1002,8,FALSE)</f>
        <v/>
      </c>
      <c r="O197" s="334"/>
      <c r="P197" s="194" t="str">
        <f>VLOOKUP(P$12&amp;VLOOKUP($A197,ACTIVITIES!$B$2:$C$110,2,FALSE),Duration!$E$3:$L$1002,8,FALSE)</f>
        <v/>
      </c>
      <c r="Q197" s="334"/>
      <c r="R197" s="194" t="str">
        <f>VLOOKUP(R$12&amp;VLOOKUP($A197,ACTIVITIES!$B$2:$C$110,2,FALSE),Duration!$E$3:$L$1002,8,FALSE)</f>
        <v/>
      </c>
      <c r="S197" s="334"/>
      <c r="T197" s="194" t="str">
        <f>VLOOKUP(T$12&amp;VLOOKUP($A197,ACTIVITIES!$B$2:$C$110,2,FALSE),Duration!$E$3:$L$1002,8,FALSE)</f>
        <v/>
      </c>
      <c r="U197" s="334"/>
      <c r="V197" s="194" t="str">
        <f>VLOOKUP(V$12&amp;VLOOKUP($A197,ACTIVITIES!$B$2:$C$110,2,FALSE),Duration!$E$3:$L$1002,8,FALSE)</f>
        <v/>
      </c>
      <c r="W197" s="334"/>
      <c r="X197" s="197"/>
      <c r="Y197" s="191" t="str">
        <f>IF(AND(NOT(IFERROR(AVERAGE(A195),-9)=-9),IFERROR(VALUE(RIGHT(B195,1)),-9)=-9),"",IF(AND(B195="",IFERROR(VALUE(RIGHT(A195,1)),-99)=-99),"","X"))</f>
        <v>X</v>
      </c>
    </row>
    <row r="198" spans="1:25" s="6" customFormat="1" ht="13.2" hidden="1">
      <c r="A198" s="187">
        <f t="shared" si="5"/>
        <v>57</v>
      </c>
      <c r="B198" s="335" t="str">
        <f>VLOOKUP(A198,'COASTAL UPLANDS'!$A$15:$B$124,2,FALSE)</f>
        <v>ACTIVITY CATEGORY 6 57</v>
      </c>
      <c r="C198" s="188" t="s">
        <v>105</v>
      </c>
      <c r="D198" s="189" t="str">
        <f>VLOOKUP(D$12&amp;VLOOKUP($A198,ACTIVITIES!$B$2:$C$110,2,FALSE),Intensity!$E$3:$L$1002,8,FALSE)</f>
        <v/>
      </c>
      <c r="E198" s="332" t="str">
        <f>IF(MIN(D198:D200)=MAX(D198:D200), VLOOKUP(MIN(D198:D200),RANKINGS!$A$2:$B$6,2,FALSE),VLOOKUP(MIN(D198:D200),RANKINGS!$A$2:$B$6,2,FALSE)&amp;"-"&amp;VLOOKUP(MAX(D198:D200),RANKINGS!$A$2:$B$6,2,FALSE))</f>
        <v>Negligible</v>
      </c>
      <c r="F198" s="189" t="str">
        <f>VLOOKUP(F$12&amp;VLOOKUP($A198,ACTIVITIES!$B$2:$C$110,2,FALSE),Intensity!$E$3:$L$1002,8,FALSE)</f>
        <v/>
      </c>
      <c r="G198" s="332" t="str">
        <f>IF(MIN(F198:F200)=MAX(F198:F200), VLOOKUP(MIN(F198:F200),RANKINGS!$A$2:$B$6,2,FALSE),VLOOKUP(MIN(F198:F200),RANKINGS!$A$2:$B$6,2,FALSE)&amp;"-"&amp;VLOOKUP(MAX(F198:F200),RANKINGS!$A$2:$B$6,2,FALSE))</f>
        <v>Negligible</v>
      </c>
      <c r="H198" s="189" t="str">
        <f>VLOOKUP(H$12&amp;VLOOKUP($A198,ACTIVITIES!$B$2:$C$110,2,FALSE),Intensity!$E$3:$L$1002,8,FALSE)</f>
        <v/>
      </c>
      <c r="I198" s="332" t="str">
        <f>IF(MIN(H198:H200)=MAX(H198:H200), VLOOKUP(MIN(H198:H200),RANKINGS!$A$2:$B$6,2,FALSE),VLOOKUP(MIN(H198:H200),RANKINGS!$A$2:$B$6,2,FALSE)&amp;"-"&amp;VLOOKUP(MAX(H198:H200),RANKINGS!$A$2:$B$6,2,FALSE))</f>
        <v>Negligible</v>
      </c>
      <c r="J198" s="189" t="str">
        <f>VLOOKUP(J$12&amp;VLOOKUP($A198,ACTIVITIES!$B$2:$C$110,2,FALSE),Intensity!$E$3:$L$1002,8,FALSE)</f>
        <v/>
      </c>
      <c r="K198" s="332" t="str">
        <f>IF(MIN(J198:J200)=MAX(J198:J200), VLOOKUP(MIN(J198:J200),RANKINGS!$A$2:$B$6,2,FALSE),VLOOKUP(MIN(J198:J200),RANKINGS!$A$2:$B$6,2,FALSE)&amp;"-"&amp;VLOOKUP(MAX(J198:J200),RANKINGS!$A$2:$B$6,2,FALSE))</f>
        <v>Negligible</v>
      </c>
      <c r="L198" s="189" t="str">
        <f>VLOOKUP(L$12&amp;VLOOKUP($A198,ACTIVITIES!$B$2:$C$110,2,FALSE),Intensity!$E$3:$L$1002,8,FALSE)</f>
        <v/>
      </c>
      <c r="M198" s="332" t="str">
        <f>IF(MIN(L198:L200)=MAX(L198:L200), VLOOKUP(MIN(L198:L200),RANKINGS!$A$2:$B$6,2,FALSE),VLOOKUP(MIN(L198:L200),RANKINGS!$A$2:$B$6,2,FALSE)&amp;"-"&amp;VLOOKUP(MAX(L198:L200),RANKINGS!$A$2:$B$6,2,FALSE))</f>
        <v>Negligible</v>
      </c>
      <c r="N198" s="189" t="str">
        <f>VLOOKUP(N$12&amp;VLOOKUP($A198,ACTIVITIES!$B$2:$C$110,2,FALSE),Intensity!$E$3:$L$1002,8,FALSE)</f>
        <v/>
      </c>
      <c r="O198" s="332" t="str">
        <f>IF(MIN(N198:N200)=MAX(N198:N200), VLOOKUP(MIN(N198:N200),RANKINGS!$A$2:$B$6,2,FALSE),VLOOKUP(MIN(N198:N200),RANKINGS!$A$2:$B$6,2,FALSE)&amp;"-"&amp;VLOOKUP(MAX(N198:N200),RANKINGS!$A$2:$B$6,2,FALSE))</f>
        <v>Negligible</v>
      </c>
      <c r="P198" s="189" t="str">
        <f>VLOOKUP(P$12&amp;VLOOKUP($A198,ACTIVITIES!$B$2:$C$110,2,FALSE),Intensity!$E$3:$L$1002,8,FALSE)</f>
        <v/>
      </c>
      <c r="Q198" s="332" t="str">
        <f>IF(MIN(P198:P200)=MAX(P198:P200), VLOOKUP(MIN(P198:P200),RANKINGS!$A$2:$B$6,2,FALSE),VLOOKUP(MIN(P198:P200),RANKINGS!$A$2:$B$6,2,FALSE)&amp;"-"&amp;VLOOKUP(MAX(P198:P200),RANKINGS!$A$2:$B$6,2,FALSE))</f>
        <v>Negligible</v>
      </c>
      <c r="R198" s="189" t="str">
        <f>VLOOKUP(R$12&amp;VLOOKUP($A198,ACTIVITIES!$B$2:$C$110,2,FALSE),Intensity!$E$3:$L$1002,8,FALSE)</f>
        <v/>
      </c>
      <c r="S198" s="332" t="str">
        <f>IF(MIN(R198:R200)=MAX(R198:R200), VLOOKUP(MIN(R198:R200),RANKINGS!$A$2:$B$6,2,FALSE),VLOOKUP(MIN(R198:R200),RANKINGS!$A$2:$B$6,2,FALSE)&amp;"-"&amp;VLOOKUP(MAX(R198:R200),RANKINGS!$A$2:$B$6,2,FALSE))</f>
        <v>Negligible</v>
      </c>
      <c r="T198" s="189" t="str">
        <f>VLOOKUP(T$12&amp;VLOOKUP($A198,ACTIVITIES!$B$2:$C$110,2,FALSE),Intensity!$E$3:$L$1002,8,FALSE)</f>
        <v/>
      </c>
      <c r="U198" s="332" t="str">
        <f>IF(MIN(T198:T200)=MAX(T198:T200), VLOOKUP(MIN(T198:T200),RANKINGS!$A$2:$B$6,2,FALSE),VLOOKUP(MIN(T198:T200),RANKINGS!$A$2:$B$6,2,FALSE)&amp;"-"&amp;VLOOKUP(MAX(T198:T200),RANKINGS!$A$2:$B$6,2,FALSE))</f>
        <v>Negligible</v>
      </c>
      <c r="V198" s="189" t="str">
        <f>VLOOKUP(V$12&amp;VLOOKUP($A198,ACTIVITIES!$B$2:$C$110,2,FALSE),Intensity!$E$3:$L$1002,8,FALSE)</f>
        <v/>
      </c>
      <c r="W198" s="332" t="str">
        <f>IF(MIN(V198:V200)=MAX(V198:V200), VLOOKUP(MIN(V198:V200),RANKINGS!$A$2:$B$6,2,FALSE),VLOOKUP(MIN(V198:V200),RANKINGS!$A$2:$B$6,2,FALSE)&amp;"-"&amp;VLOOKUP(MAX(V198:V200),RANKINGS!$A$2:$B$6,2,FALSE))</f>
        <v>Negligible</v>
      </c>
      <c r="X198" s="197"/>
      <c r="Y198" s="191" t="str">
        <f>IF(AND(NOT(IFERROR(AVERAGE(A198),-9)=-9),IFERROR(VALUE(RIGHT(B198,1)),-9)=-9),"",IF(AND(B198="",IFERROR(VALUE(RIGHT(A198,1)),-99)=-99),"","X"))</f>
        <v>X</v>
      </c>
    </row>
    <row r="199" spans="1:25" s="6" customFormat="1" ht="13.2" hidden="1">
      <c r="A199" s="192">
        <f t="shared" si="5"/>
        <v>57</v>
      </c>
      <c r="B199" s="336"/>
      <c r="C199" s="193" t="s">
        <v>106</v>
      </c>
      <c r="D199" s="194" t="str">
        <f>VLOOKUP(D$12&amp;VLOOKUP($A199,ACTIVITIES!$B$2:$C$110,2,FALSE),Context!$E$3:$L$1002,8,FALSE)</f>
        <v/>
      </c>
      <c r="E199" s="333"/>
      <c r="F199" s="194" t="str">
        <f>VLOOKUP(F$12&amp;VLOOKUP($A199,ACTIVITIES!$B$2:$C$110,2,FALSE),Context!$E$3:$L$1002,8,FALSE)</f>
        <v/>
      </c>
      <c r="G199" s="333"/>
      <c r="H199" s="194" t="str">
        <f>VLOOKUP(H$12&amp;VLOOKUP($A199,ACTIVITIES!$B$2:$C$110,2,FALSE),Context!$E$3:$L$1002,8,FALSE)</f>
        <v/>
      </c>
      <c r="I199" s="333"/>
      <c r="J199" s="194" t="str">
        <f>VLOOKUP(J$12&amp;VLOOKUP($A199,ACTIVITIES!$B$2:$C$110,2,FALSE),Context!$E$3:$L$1002,8,FALSE)</f>
        <v/>
      </c>
      <c r="K199" s="333"/>
      <c r="L199" s="194" t="str">
        <f>VLOOKUP(L$12&amp;VLOOKUP($A199,ACTIVITIES!$B$2:$C$110,2,FALSE),Context!$E$3:$L$1002,8,FALSE)</f>
        <v/>
      </c>
      <c r="M199" s="333"/>
      <c r="N199" s="194" t="str">
        <f>VLOOKUP(N$12&amp;VLOOKUP($A199,ACTIVITIES!$B$2:$C$110,2,FALSE),Context!$E$3:$L$1002,8,FALSE)</f>
        <v/>
      </c>
      <c r="O199" s="333"/>
      <c r="P199" s="194" t="str">
        <f>VLOOKUP(P$12&amp;VLOOKUP($A199,ACTIVITIES!$B$2:$C$110,2,FALSE),Context!$E$3:$L$1002,8,FALSE)</f>
        <v/>
      </c>
      <c r="Q199" s="333"/>
      <c r="R199" s="194" t="str">
        <f>VLOOKUP(R$12&amp;VLOOKUP($A199,ACTIVITIES!$B$2:$C$110,2,FALSE),Context!$E$3:$L$1002,8,FALSE)</f>
        <v/>
      </c>
      <c r="S199" s="333"/>
      <c r="T199" s="194" t="str">
        <f>VLOOKUP(T$12&amp;VLOOKUP($A199,ACTIVITIES!$B$2:$C$110,2,FALSE),Context!$E$3:$L$1002,8,FALSE)</f>
        <v/>
      </c>
      <c r="U199" s="333"/>
      <c r="V199" s="194" t="str">
        <f>VLOOKUP(V$12&amp;VLOOKUP($A199,ACTIVITIES!$B$2:$C$110,2,FALSE),Context!$E$3:$L$1002,8,FALSE)</f>
        <v/>
      </c>
      <c r="W199" s="333"/>
      <c r="X199" s="197"/>
      <c r="Y199" s="191" t="str">
        <f>IF(AND(NOT(IFERROR(AVERAGE(A198),-9)=-9),IFERROR(VALUE(RIGHT(B198,1)),-9)=-9),"",IF(AND(B198="",IFERROR(VALUE(RIGHT(A198,1)),-99)=-99),"","X"))</f>
        <v>X</v>
      </c>
    </row>
    <row r="200" spans="1:25" s="6" customFormat="1" ht="13.2" hidden="1">
      <c r="A200" s="196">
        <f t="shared" si="5"/>
        <v>57</v>
      </c>
      <c r="B200" s="337"/>
      <c r="C200" s="193" t="s">
        <v>107</v>
      </c>
      <c r="D200" s="194" t="str">
        <f>VLOOKUP(D$12&amp;VLOOKUP($A200,ACTIVITIES!$B$2:$C$110,2,FALSE),Duration!$E$3:$L$1002,8,FALSE)</f>
        <v/>
      </c>
      <c r="E200" s="334"/>
      <c r="F200" s="194" t="str">
        <f>VLOOKUP(F$12&amp;VLOOKUP($A200,ACTIVITIES!$B$2:$C$110,2,FALSE),Duration!$E$3:$L$1002,8,FALSE)</f>
        <v/>
      </c>
      <c r="G200" s="334"/>
      <c r="H200" s="194" t="str">
        <f>VLOOKUP(H$12&amp;VLOOKUP($A200,ACTIVITIES!$B$2:$C$110,2,FALSE),Duration!$E$3:$L$1002,8,FALSE)</f>
        <v/>
      </c>
      <c r="I200" s="334"/>
      <c r="J200" s="194" t="str">
        <f>VLOOKUP(J$12&amp;VLOOKUP($A200,ACTIVITIES!$B$2:$C$110,2,FALSE),Duration!$E$3:$L$1002,8,FALSE)</f>
        <v/>
      </c>
      <c r="K200" s="334"/>
      <c r="L200" s="194" t="str">
        <f>VLOOKUP(L$12&amp;VLOOKUP($A200,ACTIVITIES!$B$2:$C$110,2,FALSE),Duration!$E$3:$L$1002,8,FALSE)</f>
        <v/>
      </c>
      <c r="M200" s="334"/>
      <c r="N200" s="194" t="str">
        <f>VLOOKUP(N$12&amp;VLOOKUP($A200,ACTIVITIES!$B$2:$C$110,2,FALSE),Duration!$E$3:$L$1002,8,FALSE)</f>
        <v/>
      </c>
      <c r="O200" s="334"/>
      <c r="P200" s="194" t="str">
        <f>VLOOKUP(P$12&amp;VLOOKUP($A200,ACTIVITIES!$B$2:$C$110,2,FALSE),Duration!$E$3:$L$1002,8,FALSE)</f>
        <v/>
      </c>
      <c r="Q200" s="334"/>
      <c r="R200" s="194" t="str">
        <f>VLOOKUP(R$12&amp;VLOOKUP($A200,ACTIVITIES!$B$2:$C$110,2,FALSE),Duration!$E$3:$L$1002,8,FALSE)</f>
        <v/>
      </c>
      <c r="S200" s="334"/>
      <c r="T200" s="194" t="str">
        <f>VLOOKUP(T$12&amp;VLOOKUP($A200,ACTIVITIES!$B$2:$C$110,2,FALSE),Duration!$E$3:$L$1002,8,FALSE)</f>
        <v/>
      </c>
      <c r="U200" s="334"/>
      <c r="V200" s="194" t="str">
        <f>VLOOKUP(V$12&amp;VLOOKUP($A200,ACTIVITIES!$B$2:$C$110,2,FALSE),Duration!$E$3:$L$1002,8,FALSE)</f>
        <v/>
      </c>
      <c r="W200" s="334"/>
      <c r="X200" s="197"/>
      <c r="Y200" s="191" t="str">
        <f>IF(AND(NOT(IFERROR(AVERAGE(A198),-9)=-9),IFERROR(VALUE(RIGHT(B198,1)),-9)=-9),"",IF(AND(B198="",IFERROR(VALUE(RIGHT(A198,1)),-99)=-99),"","X"))</f>
        <v>X</v>
      </c>
    </row>
    <row r="201" spans="1:25" s="6" customFormat="1" ht="13.2" hidden="1">
      <c r="A201" s="187">
        <f t="shared" si="5"/>
        <v>58</v>
      </c>
      <c r="B201" s="335" t="str">
        <f>VLOOKUP(A201,'COASTAL UPLANDS'!$A$15:$B$124,2,FALSE)</f>
        <v>ACTIVITY CATEGORY 6 58</v>
      </c>
      <c r="C201" s="188" t="s">
        <v>105</v>
      </c>
      <c r="D201" s="189" t="str">
        <f>VLOOKUP(D$12&amp;VLOOKUP($A201,ACTIVITIES!$B$2:$C$110,2,FALSE),Intensity!$E$3:$L$1002,8,FALSE)</f>
        <v/>
      </c>
      <c r="E201" s="332" t="str">
        <f>IF(MIN(D201:D203)=MAX(D201:D203), VLOOKUP(MIN(D201:D203),RANKINGS!$A$2:$B$6,2,FALSE),VLOOKUP(MIN(D201:D203),RANKINGS!$A$2:$B$6,2,FALSE)&amp;"-"&amp;VLOOKUP(MAX(D201:D203),RANKINGS!$A$2:$B$6,2,FALSE))</f>
        <v>Negligible</v>
      </c>
      <c r="F201" s="189" t="str">
        <f>VLOOKUP(F$12&amp;VLOOKUP($A201,ACTIVITIES!$B$2:$C$110,2,FALSE),Intensity!$E$3:$L$1002,8,FALSE)</f>
        <v/>
      </c>
      <c r="G201" s="332" t="str">
        <f>IF(MIN(F201:F203)=MAX(F201:F203), VLOOKUP(MIN(F201:F203),RANKINGS!$A$2:$B$6,2,FALSE),VLOOKUP(MIN(F201:F203),RANKINGS!$A$2:$B$6,2,FALSE)&amp;"-"&amp;VLOOKUP(MAX(F201:F203),RANKINGS!$A$2:$B$6,2,FALSE))</f>
        <v>Negligible</v>
      </c>
      <c r="H201" s="189" t="str">
        <f>VLOOKUP(H$12&amp;VLOOKUP($A201,ACTIVITIES!$B$2:$C$110,2,FALSE),Intensity!$E$3:$L$1002,8,FALSE)</f>
        <v/>
      </c>
      <c r="I201" s="332" t="str">
        <f>IF(MIN(H201:H203)=MAX(H201:H203), VLOOKUP(MIN(H201:H203),RANKINGS!$A$2:$B$6,2,FALSE),VLOOKUP(MIN(H201:H203),RANKINGS!$A$2:$B$6,2,FALSE)&amp;"-"&amp;VLOOKUP(MAX(H201:H203),RANKINGS!$A$2:$B$6,2,FALSE))</f>
        <v>Negligible</v>
      </c>
      <c r="J201" s="189" t="str">
        <f>VLOOKUP(J$12&amp;VLOOKUP($A201,ACTIVITIES!$B$2:$C$110,2,FALSE),Intensity!$E$3:$L$1002,8,FALSE)</f>
        <v/>
      </c>
      <c r="K201" s="332" t="str">
        <f>IF(MIN(J201:J203)=MAX(J201:J203), VLOOKUP(MIN(J201:J203),RANKINGS!$A$2:$B$6,2,FALSE),VLOOKUP(MIN(J201:J203),RANKINGS!$A$2:$B$6,2,FALSE)&amp;"-"&amp;VLOOKUP(MAX(J201:J203),RANKINGS!$A$2:$B$6,2,FALSE))</f>
        <v>Negligible</v>
      </c>
      <c r="L201" s="189" t="str">
        <f>VLOOKUP(L$12&amp;VLOOKUP($A201,ACTIVITIES!$B$2:$C$110,2,FALSE),Intensity!$E$3:$L$1002,8,FALSE)</f>
        <v/>
      </c>
      <c r="M201" s="332" t="str">
        <f>IF(MIN(L201:L203)=MAX(L201:L203), VLOOKUP(MIN(L201:L203),RANKINGS!$A$2:$B$6,2,FALSE),VLOOKUP(MIN(L201:L203),RANKINGS!$A$2:$B$6,2,FALSE)&amp;"-"&amp;VLOOKUP(MAX(L201:L203),RANKINGS!$A$2:$B$6,2,FALSE))</f>
        <v>Negligible</v>
      </c>
      <c r="N201" s="189" t="str">
        <f>VLOOKUP(N$12&amp;VLOOKUP($A201,ACTIVITIES!$B$2:$C$110,2,FALSE),Intensity!$E$3:$L$1002,8,FALSE)</f>
        <v/>
      </c>
      <c r="O201" s="332" t="str">
        <f>IF(MIN(N201:N203)=MAX(N201:N203), VLOOKUP(MIN(N201:N203),RANKINGS!$A$2:$B$6,2,FALSE),VLOOKUP(MIN(N201:N203),RANKINGS!$A$2:$B$6,2,FALSE)&amp;"-"&amp;VLOOKUP(MAX(N201:N203),RANKINGS!$A$2:$B$6,2,FALSE))</f>
        <v>Negligible</v>
      </c>
      <c r="P201" s="189" t="str">
        <f>VLOOKUP(P$12&amp;VLOOKUP($A201,ACTIVITIES!$B$2:$C$110,2,FALSE),Intensity!$E$3:$L$1002,8,FALSE)</f>
        <v/>
      </c>
      <c r="Q201" s="332" t="str">
        <f>IF(MIN(P201:P203)=MAX(P201:P203), VLOOKUP(MIN(P201:P203),RANKINGS!$A$2:$B$6,2,FALSE),VLOOKUP(MIN(P201:P203),RANKINGS!$A$2:$B$6,2,FALSE)&amp;"-"&amp;VLOOKUP(MAX(P201:P203),RANKINGS!$A$2:$B$6,2,FALSE))</f>
        <v>Negligible</v>
      </c>
      <c r="R201" s="189" t="str">
        <f>VLOOKUP(R$12&amp;VLOOKUP($A201,ACTIVITIES!$B$2:$C$110,2,FALSE),Intensity!$E$3:$L$1002,8,FALSE)</f>
        <v/>
      </c>
      <c r="S201" s="332" t="str">
        <f>IF(MIN(R201:R203)=MAX(R201:R203), VLOOKUP(MIN(R201:R203),RANKINGS!$A$2:$B$6,2,FALSE),VLOOKUP(MIN(R201:R203),RANKINGS!$A$2:$B$6,2,FALSE)&amp;"-"&amp;VLOOKUP(MAX(R201:R203),RANKINGS!$A$2:$B$6,2,FALSE))</f>
        <v>Negligible</v>
      </c>
      <c r="T201" s="189" t="str">
        <f>VLOOKUP(T$12&amp;VLOOKUP($A201,ACTIVITIES!$B$2:$C$110,2,FALSE),Intensity!$E$3:$L$1002,8,FALSE)</f>
        <v/>
      </c>
      <c r="U201" s="332" t="str">
        <f>IF(MIN(T201:T203)=MAX(T201:T203), VLOOKUP(MIN(T201:T203),RANKINGS!$A$2:$B$6,2,FALSE),VLOOKUP(MIN(T201:T203),RANKINGS!$A$2:$B$6,2,FALSE)&amp;"-"&amp;VLOOKUP(MAX(T201:T203),RANKINGS!$A$2:$B$6,2,FALSE))</f>
        <v>Negligible</v>
      </c>
      <c r="V201" s="189" t="str">
        <f>VLOOKUP(V$12&amp;VLOOKUP($A201,ACTIVITIES!$B$2:$C$110,2,FALSE),Intensity!$E$3:$L$1002,8,FALSE)</f>
        <v/>
      </c>
      <c r="W201" s="332" t="str">
        <f>IF(MIN(V201:V203)=MAX(V201:V203), VLOOKUP(MIN(V201:V203),RANKINGS!$A$2:$B$6,2,FALSE),VLOOKUP(MIN(V201:V203),RANKINGS!$A$2:$B$6,2,FALSE)&amp;"-"&amp;VLOOKUP(MAX(V201:V203),RANKINGS!$A$2:$B$6,2,FALSE))</f>
        <v>Negligible</v>
      </c>
      <c r="X201" s="197"/>
      <c r="Y201" s="191" t="str">
        <f>IF(AND(NOT(IFERROR(AVERAGE(A201),-9)=-9),IFERROR(VALUE(RIGHT(B201,1)),-9)=-9),"",IF(AND(B201="",IFERROR(VALUE(RIGHT(A201,1)),-99)=-99),"","X"))</f>
        <v>X</v>
      </c>
    </row>
    <row r="202" spans="1:25" s="6" customFormat="1" ht="13.2" hidden="1">
      <c r="A202" s="192">
        <f t="shared" si="5"/>
        <v>58</v>
      </c>
      <c r="B202" s="336"/>
      <c r="C202" s="193" t="s">
        <v>106</v>
      </c>
      <c r="D202" s="194" t="str">
        <f>VLOOKUP(D$12&amp;VLOOKUP($A202,ACTIVITIES!$B$2:$C$110,2,FALSE),Context!$E$3:$L$1002,8,FALSE)</f>
        <v/>
      </c>
      <c r="E202" s="333"/>
      <c r="F202" s="194" t="str">
        <f>VLOOKUP(F$12&amp;VLOOKUP($A202,ACTIVITIES!$B$2:$C$110,2,FALSE),Context!$E$3:$L$1002,8,FALSE)</f>
        <v/>
      </c>
      <c r="G202" s="333"/>
      <c r="H202" s="194" t="str">
        <f>VLOOKUP(H$12&amp;VLOOKUP($A202,ACTIVITIES!$B$2:$C$110,2,FALSE),Context!$E$3:$L$1002,8,FALSE)</f>
        <v/>
      </c>
      <c r="I202" s="333"/>
      <c r="J202" s="194" t="str">
        <f>VLOOKUP(J$12&amp;VLOOKUP($A202,ACTIVITIES!$B$2:$C$110,2,FALSE),Context!$E$3:$L$1002,8,FALSE)</f>
        <v/>
      </c>
      <c r="K202" s="333"/>
      <c r="L202" s="194" t="str">
        <f>VLOOKUP(L$12&amp;VLOOKUP($A202,ACTIVITIES!$B$2:$C$110,2,FALSE),Context!$E$3:$L$1002,8,FALSE)</f>
        <v/>
      </c>
      <c r="M202" s="333"/>
      <c r="N202" s="194" t="str">
        <f>VLOOKUP(N$12&amp;VLOOKUP($A202,ACTIVITIES!$B$2:$C$110,2,FALSE),Context!$E$3:$L$1002,8,FALSE)</f>
        <v/>
      </c>
      <c r="O202" s="333"/>
      <c r="P202" s="194" t="str">
        <f>VLOOKUP(P$12&amp;VLOOKUP($A202,ACTIVITIES!$B$2:$C$110,2,FALSE),Context!$E$3:$L$1002,8,FALSE)</f>
        <v/>
      </c>
      <c r="Q202" s="333"/>
      <c r="R202" s="194" t="str">
        <f>VLOOKUP(R$12&amp;VLOOKUP($A202,ACTIVITIES!$B$2:$C$110,2,FALSE),Context!$E$3:$L$1002,8,FALSE)</f>
        <v/>
      </c>
      <c r="S202" s="333"/>
      <c r="T202" s="194" t="str">
        <f>VLOOKUP(T$12&amp;VLOOKUP($A202,ACTIVITIES!$B$2:$C$110,2,FALSE),Context!$E$3:$L$1002,8,FALSE)</f>
        <v/>
      </c>
      <c r="U202" s="333"/>
      <c r="V202" s="194" t="str">
        <f>VLOOKUP(V$12&amp;VLOOKUP($A202,ACTIVITIES!$B$2:$C$110,2,FALSE),Context!$E$3:$L$1002,8,FALSE)</f>
        <v/>
      </c>
      <c r="W202" s="333"/>
      <c r="X202" s="197"/>
      <c r="Y202" s="191" t="str">
        <f>IF(AND(NOT(IFERROR(AVERAGE(A201),-9)=-9),IFERROR(VALUE(RIGHT(B201,1)),-9)=-9),"",IF(AND(B201="",IFERROR(VALUE(RIGHT(A201,1)),-99)=-99),"","X"))</f>
        <v>X</v>
      </c>
    </row>
    <row r="203" spans="1:25" s="6" customFormat="1" ht="13.2" hidden="1">
      <c r="A203" s="196">
        <f t="shared" si="5"/>
        <v>58</v>
      </c>
      <c r="B203" s="337"/>
      <c r="C203" s="193" t="s">
        <v>107</v>
      </c>
      <c r="D203" s="194" t="str">
        <f>VLOOKUP(D$12&amp;VLOOKUP($A203,ACTIVITIES!$B$2:$C$110,2,FALSE),Duration!$E$3:$L$1002,8,FALSE)</f>
        <v/>
      </c>
      <c r="E203" s="334"/>
      <c r="F203" s="194" t="str">
        <f>VLOOKUP(F$12&amp;VLOOKUP($A203,ACTIVITIES!$B$2:$C$110,2,FALSE),Duration!$E$3:$L$1002,8,FALSE)</f>
        <v/>
      </c>
      <c r="G203" s="334"/>
      <c r="H203" s="194" t="str">
        <f>VLOOKUP(H$12&amp;VLOOKUP($A203,ACTIVITIES!$B$2:$C$110,2,FALSE),Duration!$E$3:$L$1002,8,FALSE)</f>
        <v/>
      </c>
      <c r="I203" s="334"/>
      <c r="J203" s="194" t="str">
        <f>VLOOKUP(J$12&amp;VLOOKUP($A203,ACTIVITIES!$B$2:$C$110,2,FALSE),Duration!$E$3:$L$1002,8,FALSE)</f>
        <v/>
      </c>
      <c r="K203" s="334"/>
      <c r="L203" s="194" t="str">
        <f>VLOOKUP(L$12&amp;VLOOKUP($A203,ACTIVITIES!$B$2:$C$110,2,FALSE),Duration!$E$3:$L$1002,8,FALSE)</f>
        <v/>
      </c>
      <c r="M203" s="334"/>
      <c r="N203" s="194" t="str">
        <f>VLOOKUP(N$12&amp;VLOOKUP($A203,ACTIVITIES!$B$2:$C$110,2,FALSE),Duration!$E$3:$L$1002,8,FALSE)</f>
        <v/>
      </c>
      <c r="O203" s="334"/>
      <c r="P203" s="194" t="str">
        <f>VLOOKUP(P$12&amp;VLOOKUP($A203,ACTIVITIES!$B$2:$C$110,2,FALSE),Duration!$E$3:$L$1002,8,FALSE)</f>
        <v/>
      </c>
      <c r="Q203" s="334"/>
      <c r="R203" s="194" t="str">
        <f>VLOOKUP(R$12&amp;VLOOKUP($A203,ACTIVITIES!$B$2:$C$110,2,FALSE),Duration!$E$3:$L$1002,8,FALSE)</f>
        <v/>
      </c>
      <c r="S203" s="334"/>
      <c r="T203" s="194" t="str">
        <f>VLOOKUP(T$12&amp;VLOOKUP($A203,ACTIVITIES!$B$2:$C$110,2,FALSE),Duration!$E$3:$L$1002,8,FALSE)</f>
        <v/>
      </c>
      <c r="U203" s="334"/>
      <c r="V203" s="194" t="str">
        <f>VLOOKUP(V$12&amp;VLOOKUP($A203,ACTIVITIES!$B$2:$C$110,2,FALSE),Duration!$E$3:$L$1002,8,FALSE)</f>
        <v/>
      </c>
      <c r="W203" s="334"/>
      <c r="X203" s="197"/>
      <c r="Y203" s="191" t="str">
        <f>IF(AND(NOT(IFERROR(AVERAGE(A201),-9)=-9),IFERROR(VALUE(RIGHT(B201,1)),-9)=-9),"",IF(AND(B201="",IFERROR(VALUE(RIGHT(A201,1)),-99)=-99),"","X"))</f>
        <v>X</v>
      </c>
    </row>
    <row r="204" spans="1:25" s="6" customFormat="1" ht="13.2" hidden="1">
      <c r="A204" s="187">
        <f t="shared" si="5"/>
        <v>59</v>
      </c>
      <c r="B204" s="335" t="str">
        <f>VLOOKUP(A204,'COASTAL UPLANDS'!$A$15:$B$124,2,FALSE)</f>
        <v>ACTIVITY CATEGORY 6 59</v>
      </c>
      <c r="C204" s="188" t="s">
        <v>105</v>
      </c>
      <c r="D204" s="189" t="str">
        <f>VLOOKUP(D$12&amp;VLOOKUP($A204,ACTIVITIES!$B$2:$C$110,2,FALSE),Intensity!$E$3:$L$1002,8,FALSE)</f>
        <v/>
      </c>
      <c r="E204" s="332" t="str">
        <f>IF(MIN(D204:D206)=MAX(D204:D206), VLOOKUP(MIN(D204:D206),RANKINGS!$A$2:$B$6,2,FALSE),VLOOKUP(MIN(D204:D206),RANKINGS!$A$2:$B$6,2,FALSE)&amp;"-"&amp;VLOOKUP(MAX(D204:D206),RANKINGS!$A$2:$B$6,2,FALSE))</f>
        <v>Negligible</v>
      </c>
      <c r="F204" s="189" t="str">
        <f>VLOOKUP(F$12&amp;VLOOKUP($A204,ACTIVITIES!$B$2:$C$110,2,FALSE),Intensity!$E$3:$L$1002,8,FALSE)</f>
        <v/>
      </c>
      <c r="G204" s="332" t="str">
        <f>IF(MIN(F204:F206)=MAX(F204:F206), VLOOKUP(MIN(F204:F206),RANKINGS!$A$2:$B$6,2,FALSE),VLOOKUP(MIN(F204:F206),RANKINGS!$A$2:$B$6,2,FALSE)&amp;"-"&amp;VLOOKUP(MAX(F204:F206),RANKINGS!$A$2:$B$6,2,FALSE))</f>
        <v>Negligible</v>
      </c>
      <c r="H204" s="189" t="str">
        <f>VLOOKUP(H$12&amp;VLOOKUP($A204,ACTIVITIES!$B$2:$C$110,2,FALSE),Intensity!$E$3:$L$1002,8,FALSE)</f>
        <v/>
      </c>
      <c r="I204" s="332" t="str">
        <f>IF(MIN(H204:H206)=MAX(H204:H206), VLOOKUP(MIN(H204:H206),RANKINGS!$A$2:$B$6,2,FALSE),VLOOKUP(MIN(H204:H206),RANKINGS!$A$2:$B$6,2,FALSE)&amp;"-"&amp;VLOOKUP(MAX(H204:H206),RANKINGS!$A$2:$B$6,2,FALSE))</f>
        <v>Negligible</v>
      </c>
      <c r="J204" s="189" t="str">
        <f>VLOOKUP(J$12&amp;VLOOKUP($A204,ACTIVITIES!$B$2:$C$110,2,FALSE),Intensity!$E$3:$L$1002,8,FALSE)</f>
        <v/>
      </c>
      <c r="K204" s="332" t="str">
        <f>IF(MIN(J204:J206)=MAX(J204:J206), VLOOKUP(MIN(J204:J206),RANKINGS!$A$2:$B$6,2,FALSE),VLOOKUP(MIN(J204:J206),RANKINGS!$A$2:$B$6,2,FALSE)&amp;"-"&amp;VLOOKUP(MAX(J204:J206),RANKINGS!$A$2:$B$6,2,FALSE))</f>
        <v>Negligible</v>
      </c>
      <c r="L204" s="189" t="str">
        <f>VLOOKUP(L$12&amp;VLOOKUP($A204,ACTIVITIES!$B$2:$C$110,2,FALSE),Intensity!$E$3:$L$1002,8,FALSE)</f>
        <v/>
      </c>
      <c r="M204" s="332" t="str">
        <f>IF(MIN(L204:L206)=MAX(L204:L206), VLOOKUP(MIN(L204:L206),RANKINGS!$A$2:$B$6,2,FALSE),VLOOKUP(MIN(L204:L206),RANKINGS!$A$2:$B$6,2,FALSE)&amp;"-"&amp;VLOOKUP(MAX(L204:L206),RANKINGS!$A$2:$B$6,2,FALSE))</f>
        <v>Negligible</v>
      </c>
      <c r="N204" s="189" t="str">
        <f>VLOOKUP(N$12&amp;VLOOKUP($A204,ACTIVITIES!$B$2:$C$110,2,FALSE),Intensity!$E$3:$L$1002,8,FALSE)</f>
        <v/>
      </c>
      <c r="O204" s="332" t="str">
        <f>IF(MIN(N204:N206)=MAX(N204:N206), VLOOKUP(MIN(N204:N206),RANKINGS!$A$2:$B$6,2,FALSE),VLOOKUP(MIN(N204:N206),RANKINGS!$A$2:$B$6,2,FALSE)&amp;"-"&amp;VLOOKUP(MAX(N204:N206),RANKINGS!$A$2:$B$6,2,FALSE))</f>
        <v>Negligible</v>
      </c>
      <c r="P204" s="189" t="str">
        <f>VLOOKUP(P$12&amp;VLOOKUP($A204,ACTIVITIES!$B$2:$C$110,2,FALSE),Intensity!$E$3:$L$1002,8,FALSE)</f>
        <v/>
      </c>
      <c r="Q204" s="332" t="str">
        <f>IF(MIN(P204:P206)=MAX(P204:P206), VLOOKUP(MIN(P204:P206),RANKINGS!$A$2:$B$6,2,FALSE),VLOOKUP(MIN(P204:P206),RANKINGS!$A$2:$B$6,2,FALSE)&amp;"-"&amp;VLOOKUP(MAX(P204:P206),RANKINGS!$A$2:$B$6,2,FALSE))</f>
        <v>Negligible</v>
      </c>
      <c r="R204" s="189" t="str">
        <f>VLOOKUP(R$12&amp;VLOOKUP($A204,ACTIVITIES!$B$2:$C$110,2,FALSE),Intensity!$E$3:$L$1002,8,FALSE)</f>
        <v/>
      </c>
      <c r="S204" s="332" t="str">
        <f>IF(MIN(R204:R206)=MAX(R204:R206), VLOOKUP(MIN(R204:R206),RANKINGS!$A$2:$B$6,2,FALSE),VLOOKUP(MIN(R204:R206),RANKINGS!$A$2:$B$6,2,FALSE)&amp;"-"&amp;VLOOKUP(MAX(R204:R206),RANKINGS!$A$2:$B$6,2,FALSE))</f>
        <v>Negligible</v>
      </c>
      <c r="T204" s="189" t="str">
        <f>VLOOKUP(T$12&amp;VLOOKUP($A204,ACTIVITIES!$B$2:$C$110,2,FALSE),Intensity!$E$3:$L$1002,8,FALSE)</f>
        <v/>
      </c>
      <c r="U204" s="332" t="str">
        <f>IF(MIN(T204:T206)=MAX(T204:T206), VLOOKUP(MIN(T204:T206),RANKINGS!$A$2:$B$6,2,FALSE),VLOOKUP(MIN(T204:T206),RANKINGS!$A$2:$B$6,2,FALSE)&amp;"-"&amp;VLOOKUP(MAX(T204:T206),RANKINGS!$A$2:$B$6,2,FALSE))</f>
        <v>Negligible</v>
      </c>
      <c r="V204" s="189" t="str">
        <f>VLOOKUP(V$12&amp;VLOOKUP($A204,ACTIVITIES!$B$2:$C$110,2,FALSE),Intensity!$E$3:$L$1002,8,FALSE)</f>
        <v/>
      </c>
      <c r="W204" s="332" t="str">
        <f>IF(MIN(V204:V206)=MAX(V204:V206), VLOOKUP(MIN(V204:V206),RANKINGS!$A$2:$B$6,2,FALSE),VLOOKUP(MIN(V204:V206),RANKINGS!$A$2:$B$6,2,FALSE)&amp;"-"&amp;VLOOKUP(MAX(V204:V206),RANKINGS!$A$2:$B$6,2,FALSE))</f>
        <v>Negligible</v>
      </c>
      <c r="X204" s="197"/>
      <c r="Y204" s="191" t="str">
        <f>IF(AND(NOT(IFERROR(AVERAGE(A204),-9)=-9),IFERROR(VALUE(RIGHT(B204,1)),-9)=-9),"",IF(AND(B204="",IFERROR(VALUE(RIGHT(A204,1)),-99)=-99),"","X"))</f>
        <v>X</v>
      </c>
    </row>
    <row r="205" spans="1:25" s="6" customFormat="1" ht="13.2" hidden="1">
      <c r="A205" s="192">
        <f t="shared" si="5"/>
        <v>59</v>
      </c>
      <c r="B205" s="336"/>
      <c r="C205" s="193" t="s">
        <v>106</v>
      </c>
      <c r="D205" s="194" t="str">
        <f>VLOOKUP(D$12&amp;VLOOKUP($A205,ACTIVITIES!$B$2:$C$110,2,FALSE),Context!$E$3:$L$1002,8,FALSE)</f>
        <v/>
      </c>
      <c r="E205" s="333"/>
      <c r="F205" s="194" t="str">
        <f>VLOOKUP(F$12&amp;VLOOKUP($A205,ACTIVITIES!$B$2:$C$110,2,FALSE),Context!$E$3:$L$1002,8,FALSE)</f>
        <v/>
      </c>
      <c r="G205" s="333"/>
      <c r="H205" s="194" t="str">
        <f>VLOOKUP(H$12&amp;VLOOKUP($A205,ACTIVITIES!$B$2:$C$110,2,FALSE),Context!$E$3:$L$1002,8,FALSE)</f>
        <v/>
      </c>
      <c r="I205" s="333"/>
      <c r="J205" s="194" t="str">
        <f>VLOOKUP(J$12&amp;VLOOKUP($A205,ACTIVITIES!$B$2:$C$110,2,FALSE),Context!$E$3:$L$1002,8,FALSE)</f>
        <v/>
      </c>
      <c r="K205" s="333"/>
      <c r="L205" s="194" t="str">
        <f>VLOOKUP(L$12&amp;VLOOKUP($A205,ACTIVITIES!$B$2:$C$110,2,FALSE),Context!$E$3:$L$1002,8,FALSE)</f>
        <v/>
      </c>
      <c r="M205" s="333"/>
      <c r="N205" s="194" t="str">
        <f>VLOOKUP(N$12&amp;VLOOKUP($A205,ACTIVITIES!$B$2:$C$110,2,FALSE),Context!$E$3:$L$1002,8,FALSE)</f>
        <v/>
      </c>
      <c r="O205" s="333"/>
      <c r="P205" s="194" t="str">
        <f>VLOOKUP(P$12&amp;VLOOKUP($A205,ACTIVITIES!$B$2:$C$110,2,FALSE),Context!$E$3:$L$1002,8,FALSE)</f>
        <v/>
      </c>
      <c r="Q205" s="333"/>
      <c r="R205" s="194" t="str">
        <f>VLOOKUP(R$12&amp;VLOOKUP($A205,ACTIVITIES!$B$2:$C$110,2,FALSE),Context!$E$3:$L$1002,8,FALSE)</f>
        <v/>
      </c>
      <c r="S205" s="333"/>
      <c r="T205" s="194" t="str">
        <f>VLOOKUP(T$12&amp;VLOOKUP($A205,ACTIVITIES!$B$2:$C$110,2,FALSE),Context!$E$3:$L$1002,8,FALSE)</f>
        <v/>
      </c>
      <c r="U205" s="333"/>
      <c r="V205" s="194" t="str">
        <f>VLOOKUP(V$12&amp;VLOOKUP($A205,ACTIVITIES!$B$2:$C$110,2,FALSE),Context!$E$3:$L$1002,8,FALSE)</f>
        <v/>
      </c>
      <c r="W205" s="333"/>
      <c r="X205" s="197"/>
      <c r="Y205" s="191" t="str">
        <f>IF(AND(NOT(IFERROR(AVERAGE(A204),-9)=-9),IFERROR(VALUE(RIGHT(B204,1)),-9)=-9),"",IF(AND(B204="",IFERROR(VALUE(RIGHT(A204,1)),-99)=-99),"","X"))</f>
        <v>X</v>
      </c>
    </row>
    <row r="206" spans="1:25" s="6" customFormat="1" ht="13.2" hidden="1">
      <c r="A206" s="196">
        <f t="shared" si="5"/>
        <v>59</v>
      </c>
      <c r="B206" s="337"/>
      <c r="C206" s="193" t="s">
        <v>107</v>
      </c>
      <c r="D206" s="194" t="str">
        <f>VLOOKUP(D$12&amp;VLOOKUP($A206,ACTIVITIES!$B$2:$C$110,2,FALSE),Duration!$E$3:$L$1002,8,FALSE)</f>
        <v/>
      </c>
      <c r="E206" s="334"/>
      <c r="F206" s="194" t="str">
        <f>VLOOKUP(F$12&amp;VLOOKUP($A206,ACTIVITIES!$B$2:$C$110,2,FALSE),Duration!$E$3:$L$1002,8,FALSE)</f>
        <v/>
      </c>
      <c r="G206" s="334"/>
      <c r="H206" s="194" t="str">
        <f>VLOOKUP(H$12&amp;VLOOKUP($A206,ACTIVITIES!$B$2:$C$110,2,FALSE),Duration!$E$3:$L$1002,8,FALSE)</f>
        <v/>
      </c>
      <c r="I206" s="334"/>
      <c r="J206" s="194" t="str">
        <f>VLOOKUP(J$12&amp;VLOOKUP($A206,ACTIVITIES!$B$2:$C$110,2,FALSE),Duration!$E$3:$L$1002,8,FALSE)</f>
        <v/>
      </c>
      <c r="K206" s="334"/>
      <c r="L206" s="194" t="str">
        <f>VLOOKUP(L$12&amp;VLOOKUP($A206,ACTIVITIES!$B$2:$C$110,2,FALSE),Duration!$E$3:$L$1002,8,FALSE)</f>
        <v/>
      </c>
      <c r="M206" s="334"/>
      <c r="N206" s="194" t="str">
        <f>VLOOKUP(N$12&amp;VLOOKUP($A206,ACTIVITIES!$B$2:$C$110,2,FALSE),Duration!$E$3:$L$1002,8,FALSE)</f>
        <v/>
      </c>
      <c r="O206" s="334"/>
      <c r="P206" s="194" t="str">
        <f>VLOOKUP(P$12&amp;VLOOKUP($A206,ACTIVITIES!$B$2:$C$110,2,FALSE),Duration!$E$3:$L$1002,8,FALSE)</f>
        <v/>
      </c>
      <c r="Q206" s="334"/>
      <c r="R206" s="194" t="str">
        <f>VLOOKUP(R$12&amp;VLOOKUP($A206,ACTIVITIES!$B$2:$C$110,2,FALSE),Duration!$E$3:$L$1002,8,FALSE)</f>
        <v/>
      </c>
      <c r="S206" s="334"/>
      <c r="T206" s="194" t="str">
        <f>VLOOKUP(T$12&amp;VLOOKUP($A206,ACTIVITIES!$B$2:$C$110,2,FALSE),Duration!$E$3:$L$1002,8,FALSE)</f>
        <v/>
      </c>
      <c r="U206" s="334"/>
      <c r="V206" s="194" t="str">
        <f>VLOOKUP(V$12&amp;VLOOKUP($A206,ACTIVITIES!$B$2:$C$110,2,FALSE),Duration!$E$3:$L$1002,8,FALSE)</f>
        <v/>
      </c>
      <c r="W206" s="334"/>
      <c r="X206" s="197"/>
      <c r="Y206" s="191" t="str">
        <f>IF(AND(NOT(IFERROR(AVERAGE(A204),-9)=-9),IFERROR(VALUE(RIGHT(B204,1)),-9)=-9),"",IF(AND(B204="",IFERROR(VALUE(RIGHT(A204,1)),-99)=-99),"","X"))</f>
        <v>X</v>
      </c>
    </row>
    <row r="207" spans="1:25" s="6" customFormat="1" ht="13.2" hidden="1">
      <c r="A207" s="187">
        <f t="shared" si="5"/>
        <v>60</v>
      </c>
      <c r="B207" s="335" t="str">
        <f>VLOOKUP(A207,'COASTAL UPLANDS'!$A$15:$B$124,2,FALSE)</f>
        <v>ACTIVITY CATEGORY 6 60</v>
      </c>
      <c r="C207" s="188" t="s">
        <v>105</v>
      </c>
      <c r="D207" s="189" t="str">
        <f>VLOOKUP(D$12&amp;VLOOKUP($A207,ACTIVITIES!$B$2:$C$110,2,FALSE),Intensity!$E$3:$L$1002,8,FALSE)</f>
        <v/>
      </c>
      <c r="E207" s="332" t="str">
        <f>IF(MIN(D207:D209)=MAX(D207:D209), VLOOKUP(MIN(D207:D209),RANKINGS!$A$2:$B$6,2,FALSE),VLOOKUP(MIN(D207:D209),RANKINGS!$A$2:$B$6,2,FALSE)&amp;"-"&amp;VLOOKUP(MAX(D207:D209),RANKINGS!$A$2:$B$6,2,FALSE))</f>
        <v>Negligible</v>
      </c>
      <c r="F207" s="189" t="str">
        <f>VLOOKUP(F$12&amp;VLOOKUP($A207,ACTIVITIES!$B$2:$C$110,2,FALSE),Intensity!$E$3:$L$1002,8,FALSE)</f>
        <v/>
      </c>
      <c r="G207" s="332" t="str">
        <f>IF(MIN(F207:F209)=MAX(F207:F209), VLOOKUP(MIN(F207:F209),RANKINGS!$A$2:$B$6,2,FALSE),VLOOKUP(MIN(F207:F209),RANKINGS!$A$2:$B$6,2,FALSE)&amp;"-"&amp;VLOOKUP(MAX(F207:F209),RANKINGS!$A$2:$B$6,2,FALSE))</f>
        <v>Negligible</v>
      </c>
      <c r="H207" s="189" t="str">
        <f>VLOOKUP(H$12&amp;VLOOKUP($A207,ACTIVITIES!$B$2:$C$110,2,FALSE),Intensity!$E$3:$L$1002,8,FALSE)</f>
        <v/>
      </c>
      <c r="I207" s="332" t="str">
        <f>IF(MIN(H207:H209)=MAX(H207:H209), VLOOKUP(MIN(H207:H209),RANKINGS!$A$2:$B$6,2,FALSE),VLOOKUP(MIN(H207:H209),RANKINGS!$A$2:$B$6,2,FALSE)&amp;"-"&amp;VLOOKUP(MAX(H207:H209),RANKINGS!$A$2:$B$6,2,FALSE))</f>
        <v>Negligible</v>
      </c>
      <c r="J207" s="189" t="str">
        <f>VLOOKUP(J$12&amp;VLOOKUP($A207,ACTIVITIES!$B$2:$C$110,2,FALSE),Intensity!$E$3:$L$1002,8,FALSE)</f>
        <v/>
      </c>
      <c r="K207" s="332" t="str">
        <f>IF(MIN(J207:J209)=MAX(J207:J209), VLOOKUP(MIN(J207:J209),RANKINGS!$A$2:$B$6,2,FALSE),VLOOKUP(MIN(J207:J209),RANKINGS!$A$2:$B$6,2,FALSE)&amp;"-"&amp;VLOOKUP(MAX(J207:J209),RANKINGS!$A$2:$B$6,2,FALSE))</f>
        <v>Negligible</v>
      </c>
      <c r="L207" s="189" t="str">
        <f>VLOOKUP(L$12&amp;VLOOKUP($A207,ACTIVITIES!$B$2:$C$110,2,FALSE),Intensity!$E$3:$L$1002,8,FALSE)</f>
        <v/>
      </c>
      <c r="M207" s="332" t="str">
        <f>IF(MIN(L207:L209)=MAX(L207:L209), VLOOKUP(MIN(L207:L209),RANKINGS!$A$2:$B$6,2,FALSE),VLOOKUP(MIN(L207:L209),RANKINGS!$A$2:$B$6,2,FALSE)&amp;"-"&amp;VLOOKUP(MAX(L207:L209),RANKINGS!$A$2:$B$6,2,FALSE))</f>
        <v>Negligible</v>
      </c>
      <c r="N207" s="189" t="str">
        <f>VLOOKUP(N$12&amp;VLOOKUP($A207,ACTIVITIES!$B$2:$C$110,2,FALSE),Intensity!$E$3:$L$1002,8,FALSE)</f>
        <v/>
      </c>
      <c r="O207" s="332" t="str">
        <f>IF(MIN(N207:N209)=MAX(N207:N209), VLOOKUP(MIN(N207:N209),RANKINGS!$A$2:$B$6,2,FALSE),VLOOKUP(MIN(N207:N209),RANKINGS!$A$2:$B$6,2,FALSE)&amp;"-"&amp;VLOOKUP(MAX(N207:N209),RANKINGS!$A$2:$B$6,2,FALSE))</f>
        <v>Negligible</v>
      </c>
      <c r="P207" s="189" t="str">
        <f>VLOOKUP(P$12&amp;VLOOKUP($A207,ACTIVITIES!$B$2:$C$110,2,FALSE),Intensity!$E$3:$L$1002,8,FALSE)</f>
        <v/>
      </c>
      <c r="Q207" s="332" t="str">
        <f>IF(MIN(P207:P209)=MAX(P207:P209), VLOOKUP(MIN(P207:P209),RANKINGS!$A$2:$B$6,2,FALSE),VLOOKUP(MIN(P207:P209),RANKINGS!$A$2:$B$6,2,FALSE)&amp;"-"&amp;VLOOKUP(MAX(P207:P209),RANKINGS!$A$2:$B$6,2,FALSE))</f>
        <v>Negligible</v>
      </c>
      <c r="R207" s="189" t="str">
        <f>VLOOKUP(R$12&amp;VLOOKUP($A207,ACTIVITIES!$B$2:$C$110,2,FALSE),Intensity!$E$3:$L$1002,8,FALSE)</f>
        <v/>
      </c>
      <c r="S207" s="332" t="str">
        <f>IF(MIN(R207:R209)=MAX(R207:R209), VLOOKUP(MIN(R207:R209),RANKINGS!$A$2:$B$6,2,FALSE),VLOOKUP(MIN(R207:R209),RANKINGS!$A$2:$B$6,2,FALSE)&amp;"-"&amp;VLOOKUP(MAX(R207:R209),RANKINGS!$A$2:$B$6,2,FALSE))</f>
        <v>Negligible</v>
      </c>
      <c r="T207" s="189" t="str">
        <f>VLOOKUP(T$12&amp;VLOOKUP($A207,ACTIVITIES!$B$2:$C$110,2,FALSE),Intensity!$E$3:$L$1002,8,FALSE)</f>
        <v/>
      </c>
      <c r="U207" s="332" t="str">
        <f>IF(MIN(T207:T209)=MAX(T207:T209), VLOOKUP(MIN(T207:T209),RANKINGS!$A$2:$B$6,2,FALSE),VLOOKUP(MIN(T207:T209),RANKINGS!$A$2:$B$6,2,FALSE)&amp;"-"&amp;VLOOKUP(MAX(T207:T209),RANKINGS!$A$2:$B$6,2,FALSE))</f>
        <v>Negligible</v>
      </c>
      <c r="V207" s="189" t="str">
        <f>VLOOKUP(V$12&amp;VLOOKUP($A207,ACTIVITIES!$B$2:$C$110,2,FALSE),Intensity!$E$3:$L$1002,8,FALSE)</f>
        <v/>
      </c>
      <c r="W207" s="332" t="str">
        <f>IF(MIN(V207:V209)=MAX(V207:V209), VLOOKUP(MIN(V207:V209),RANKINGS!$A$2:$B$6,2,FALSE),VLOOKUP(MIN(V207:V209),RANKINGS!$A$2:$B$6,2,FALSE)&amp;"-"&amp;VLOOKUP(MAX(V207:V209),RANKINGS!$A$2:$B$6,2,FALSE))</f>
        <v>Negligible</v>
      </c>
      <c r="X207" s="197"/>
      <c r="Y207" s="191" t="str">
        <f>IF(AND(NOT(IFERROR(AVERAGE(A207),-9)=-9),IFERROR(VALUE(RIGHT(B207,1)),-9)=-9),"",IF(AND(B207="",IFERROR(VALUE(RIGHT(A207,1)),-99)=-99),"","X"))</f>
        <v>X</v>
      </c>
    </row>
    <row r="208" spans="1:25" s="6" customFormat="1" ht="13.2" hidden="1">
      <c r="A208" s="192">
        <f t="shared" si="5"/>
        <v>60</v>
      </c>
      <c r="B208" s="336"/>
      <c r="C208" s="193" t="s">
        <v>106</v>
      </c>
      <c r="D208" s="194" t="str">
        <f>VLOOKUP(D$12&amp;VLOOKUP($A208,ACTIVITIES!$B$2:$C$110,2,FALSE),Context!$E$3:$L$1002,8,FALSE)</f>
        <v/>
      </c>
      <c r="E208" s="333"/>
      <c r="F208" s="194" t="str">
        <f>VLOOKUP(F$12&amp;VLOOKUP($A208,ACTIVITIES!$B$2:$C$110,2,FALSE),Context!$E$3:$L$1002,8,FALSE)</f>
        <v/>
      </c>
      <c r="G208" s="333"/>
      <c r="H208" s="194" t="str">
        <f>VLOOKUP(H$12&amp;VLOOKUP($A208,ACTIVITIES!$B$2:$C$110,2,FALSE),Context!$E$3:$L$1002,8,FALSE)</f>
        <v/>
      </c>
      <c r="I208" s="333"/>
      <c r="J208" s="194" t="str">
        <f>VLOOKUP(J$12&amp;VLOOKUP($A208,ACTIVITIES!$B$2:$C$110,2,FALSE),Context!$E$3:$L$1002,8,FALSE)</f>
        <v/>
      </c>
      <c r="K208" s="333"/>
      <c r="L208" s="194" t="str">
        <f>VLOOKUP(L$12&amp;VLOOKUP($A208,ACTIVITIES!$B$2:$C$110,2,FALSE),Context!$E$3:$L$1002,8,FALSE)</f>
        <v/>
      </c>
      <c r="M208" s="333"/>
      <c r="N208" s="194" t="str">
        <f>VLOOKUP(N$12&amp;VLOOKUP($A208,ACTIVITIES!$B$2:$C$110,2,FALSE),Context!$E$3:$L$1002,8,FALSE)</f>
        <v/>
      </c>
      <c r="O208" s="333"/>
      <c r="P208" s="194" t="str">
        <f>VLOOKUP(P$12&amp;VLOOKUP($A208,ACTIVITIES!$B$2:$C$110,2,FALSE),Context!$E$3:$L$1002,8,FALSE)</f>
        <v/>
      </c>
      <c r="Q208" s="333"/>
      <c r="R208" s="194" t="str">
        <f>VLOOKUP(R$12&amp;VLOOKUP($A208,ACTIVITIES!$B$2:$C$110,2,FALSE),Context!$E$3:$L$1002,8,FALSE)</f>
        <v/>
      </c>
      <c r="S208" s="333"/>
      <c r="T208" s="194" t="str">
        <f>VLOOKUP(T$12&amp;VLOOKUP($A208,ACTIVITIES!$B$2:$C$110,2,FALSE),Context!$E$3:$L$1002,8,FALSE)</f>
        <v/>
      </c>
      <c r="U208" s="333"/>
      <c r="V208" s="194" t="str">
        <f>VLOOKUP(V$12&amp;VLOOKUP($A208,ACTIVITIES!$B$2:$C$110,2,FALSE),Context!$E$3:$L$1002,8,FALSE)</f>
        <v/>
      </c>
      <c r="W208" s="333"/>
      <c r="X208" s="197"/>
      <c r="Y208" s="191" t="str">
        <f>IF(AND(NOT(IFERROR(AVERAGE(A207),-9)=-9),IFERROR(VALUE(RIGHT(B207,1)),-9)=-9),"",IF(AND(B207="",IFERROR(VALUE(RIGHT(A207,1)),-99)=-99),"","X"))</f>
        <v>X</v>
      </c>
    </row>
    <row r="209" spans="1:25" s="6" customFormat="1" ht="13.2" hidden="1">
      <c r="A209" s="196">
        <f t="shared" si="5"/>
        <v>60</v>
      </c>
      <c r="B209" s="337"/>
      <c r="C209" s="193" t="s">
        <v>107</v>
      </c>
      <c r="D209" s="194" t="str">
        <f>VLOOKUP(D$12&amp;VLOOKUP($A209,ACTIVITIES!$B$2:$C$110,2,FALSE),Duration!$E$3:$L$1002,8,FALSE)</f>
        <v/>
      </c>
      <c r="E209" s="334"/>
      <c r="F209" s="194" t="str">
        <f>VLOOKUP(F$12&amp;VLOOKUP($A209,ACTIVITIES!$B$2:$C$110,2,FALSE),Duration!$E$3:$L$1002,8,FALSE)</f>
        <v/>
      </c>
      <c r="G209" s="334"/>
      <c r="H209" s="194" t="str">
        <f>VLOOKUP(H$12&amp;VLOOKUP($A209,ACTIVITIES!$B$2:$C$110,2,FALSE),Duration!$E$3:$L$1002,8,FALSE)</f>
        <v/>
      </c>
      <c r="I209" s="334"/>
      <c r="J209" s="194" t="str">
        <f>VLOOKUP(J$12&amp;VLOOKUP($A209,ACTIVITIES!$B$2:$C$110,2,FALSE),Duration!$E$3:$L$1002,8,FALSE)</f>
        <v/>
      </c>
      <c r="K209" s="334"/>
      <c r="L209" s="194" t="str">
        <f>VLOOKUP(L$12&amp;VLOOKUP($A209,ACTIVITIES!$B$2:$C$110,2,FALSE),Duration!$E$3:$L$1002,8,FALSE)</f>
        <v/>
      </c>
      <c r="M209" s="334"/>
      <c r="N209" s="194" t="str">
        <f>VLOOKUP(N$12&amp;VLOOKUP($A209,ACTIVITIES!$B$2:$C$110,2,FALSE),Duration!$E$3:$L$1002,8,FALSE)</f>
        <v/>
      </c>
      <c r="O209" s="334"/>
      <c r="P209" s="194" t="str">
        <f>VLOOKUP(P$12&amp;VLOOKUP($A209,ACTIVITIES!$B$2:$C$110,2,FALSE),Duration!$E$3:$L$1002,8,FALSE)</f>
        <v/>
      </c>
      <c r="Q209" s="334"/>
      <c r="R209" s="194" t="str">
        <f>VLOOKUP(R$12&amp;VLOOKUP($A209,ACTIVITIES!$B$2:$C$110,2,FALSE),Duration!$E$3:$L$1002,8,FALSE)</f>
        <v/>
      </c>
      <c r="S209" s="334"/>
      <c r="T209" s="194" t="str">
        <f>VLOOKUP(T$12&amp;VLOOKUP($A209,ACTIVITIES!$B$2:$C$110,2,FALSE),Duration!$E$3:$L$1002,8,FALSE)</f>
        <v/>
      </c>
      <c r="U209" s="334"/>
      <c r="V209" s="194" t="str">
        <f>VLOOKUP(V$12&amp;VLOOKUP($A209,ACTIVITIES!$B$2:$C$110,2,FALSE),Duration!$E$3:$L$1002,8,FALSE)</f>
        <v/>
      </c>
      <c r="W209" s="334"/>
      <c r="X209" s="197"/>
      <c r="Y209" s="191" t="str">
        <f>IF(AND(NOT(IFERROR(AVERAGE(A207),-9)=-9),IFERROR(VALUE(RIGHT(B207,1)),-9)=-9),"",IF(AND(B207="",IFERROR(VALUE(RIGHT(A207,1)),-99)=-99),"","X"))</f>
        <v>X</v>
      </c>
    </row>
    <row r="210" spans="1:25" s="6" customFormat="1" ht="13.2" hidden="1">
      <c r="A210" s="356" t="s">
        <v>251</v>
      </c>
      <c r="B210" s="357"/>
      <c r="C210" s="213"/>
      <c r="D210" s="199" t="s">
        <v>92</v>
      </c>
      <c r="E210" s="205"/>
      <c r="F210" s="205"/>
      <c r="G210" s="205"/>
      <c r="H210" s="205"/>
      <c r="I210" s="205"/>
      <c r="J210" s="205"/>
      <c r="K210" s="205"/>
      <c r="L210" s="205"/>
      <c r="M210" s="205"/>
      <c r="N210" s="185"/>
      <c r="O210" s="185"/>
      <c r="P210" s="185"/>
      <c r="Q210" s="185"/>
      <c r="R210" s="185"/>
      <c r="S210" s="185"/>
      <c r="T210" s="185"/>
      <c r="U210" s="185"/>
      <c r="V210" s="185"/>
      <c r="W210" s="185"/>
      <c r="X210" s="185"/>
      <c r="Y210" s="182" t="str">
        <f>IF(Y179="X","X",(IF(AND(NOT(IFERROR(AVERAGE(A210),-9)=-9),IFERROR(VALUE(RIGHT(B210,1)),-9)=-9),"",IF(AND(B210="",IFERROR(VALUE(RIGHT(A210,1)),-99)=-99),"","X"))))</f>
        <v>X</v>
      </c>
    </row>
    <row r="211" spans="1:25" ht="13.2">
      <c r="A211" s="214"/>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186"/>
      <c r="Y211" s="207" t="str">
        <f>IF(AND(NOT(IFERROR(AVERAGE(A211),-9)=-9),IFERROR(VALUE(RIGHT(B211,1)),-9)=-9),"",IF(AND(B211="",IFERROR(VALUE(RIGHT(A211,1)),-99)=-99),"","X"))</f>
        <v/>
      </c>
    </row>
    <row r="212" spans="1:25" s="6" customFormat="1" ht="16.2" hidden="1" customHeight="1">
      <c r="A212" s="338" t="str">
        <f>ACTIVITIES!H8</f>
        <v>ACTIVITY CATEGORY 7</v>
      </c>
      <c r="B212" s="339"/>
      <c r="C212" s="209"/>
      <c r="D212" s="210"/>
      <c r="E212" s="210"/>
      <c r="F212" s="210"/>
      <c r="G212" s="210"/>
      <c r="H212" s="210"/>
      <c r="I212" s="210"/>
      <c r="J212" s="210"/>
      <c r="K212" s="210"/>
      <c r="L212" s="210"/>
      <c r="M212" s="210"/>
      <c r="N212" s="211"/>
      <c r="O212" s="211"/>
      <c r="P212" s="211"/>
      <c r="Q212" s="211"/>
      <c r="R212" s="211"/>
      <c r="S212" s="211"/>
      <c r="T212" s="211"/>
      <c r="U212" s="211"/>
      <c r="V212" s="211"/>
      <c r="W212" s="211"/>
      <c r="X212" s="211"/>
      <c r="Y212" s="182" t="str">
        <f>IF(AND(NOT(IFERROR(AVERAGE(A212),-9)=-9),IFERROR(VALUE(RIGHT(B212,1)),-9)=-9),"",IF(AND(B212="",IFERROR(VALUE(RIGHT(A212,1)),-99)=-99),"","X"))</f>
        <v>X</v>
      </c>
    </row>
    <row r="213" spans="1:25" s="6" customFormat="1" ht="13.2" hidden="1">
      <c r="A213" s="187">
        <f>A207+1</f>
        <v>61</v>
      </c>
      <c r="B213" s="335" t="str">
        <f>VLOOKUP(A213,'COASTAL UPLANDS'!$A$15:$B$124,2,FALSE)</f>
        <v>ACTIVITY CATEGORY 7 61</v>
      </c>
      <c r="C213" s="188" t="s">
        <v>105</v>
      </c>
      <c r="D213" s="189" t="str">
        <f>VLOOKUP(D$12&amp;VLOOKUP($A213,ACTIVITIES!$B$2:$C$110,2,FALSE),Intensity!$E$3:$L$1002,8,FALSE)</f>
        <v/>
      </c>
      <c r="E213" s="332" t="str">
        <f>IF(MIN(D213:D215)=MAX(D213:D215), VLOOKUP(MIN(D213:D215),RANKINGS!$A$2:$B$6,2,FALSE),VLOOKUP(MIN(D213:D215),RANKINGS!$A$2:$B$6,2,FALSE)&amp;"-"&amp;VLOOKUP(MAX(D213:D215),RANKINGS!$A$2:$B$6,2,FALSE))</f>
        <v>Negligible</v>
      </c>
      <c r="F213" s="189" t="str">
        <f>VLOOKUP(F$12&amp;VLOOKUP($A213,ACTIVITIES!$B$2:$C$110,2,FALSE),Intensity!$E$3:$L$1002,8,FALSE)</f>
        <v/>
      </c>
      <c r="G213" s="332" t="str">
        <f>IF(MIN(F213:F215)=MAX(F213:F215), VLOOKUP(MIN(F213:F215),RANKINGS!$A$2:$B$6,2,FALSE),VLOOKUP(MIN(F213:F215),RANKINGS!$A$2:$B$6,2,FALSE)&amp;"-"&amp;VLOOKUP(MAX(F213:F215),RANKINGS!$A$2:$B$6,2,FALSE))</f>
        <v>Negligible</v>
      </c>
      <c r="H213" s="189" t="str">
        <f>VLOOKUP(H$12&amp;VLOOKUP($A213,ACTIVITIES!$B$2:$C$110,2,FALSE),Intensity!$E$3:$L$1002,8,FALSE)</f>
        <v/>
      </c>
      <c r="I213" s="332" t="str">
        <f>IF(MIN(H213:H215)=MAX(H213:H215), VLOOKUP(MIN(H213:H215),RANKINGS!$A$2:$B$6,2,FALSE),VLOOKUP(MIN(H213:H215),RANKINGS!$A$2:$B$6,2,FALSE)&amp;"-"&amp;VLOOKUP(MAX(H213:H215),RANKINGS!$A$2:$B$6,2,FALSE))</f>
        <v>Negligible</v>
      </c>
      <c r="J213" s="189" t="str">
        <f>VLOOKUP(J$12&amp;VLOOKUP($A213,ACTIVITIES!$B$2:$C$110,2,FALSE),Intensity!$E$3:$L$1002,8,FALSE)</f>
        <v/>
      </c>
      <c r="K213" s="332" t="str">
        <f>IF(MIN(J213:J215)=MAX(J213:J215), VLOOKUP(MIN(J213:J215),RANKINGS!$A$2:$B$6,2,FALSE),VLOOKUP(MIN(J213:J215),RANKINGS!$A$2:$B$6,2,FALSE)&amp;"-"&amp;VLOOKUP(MAX(J213:J215),RANKINGS!$A$2:$B$6,2,FALSE))</f>
        <v>Negligible</v>
      </c>
      <c r="L213" s="189" t="str">
        <f>VLOOKUP(L$12&amp;VLOOKUP($A213,ACTIVITIES!$B$2:$C$110,2,FALSE),Intensity!$E$3:$L$1002,8,FALSE)</f>
        <v/>
      </c>
      <c r="M213" s="332" t="str">
        <f>IF(MIN(L213:L215)=MAX(L213:L215), VLOOKUP(MIN(L213:L215),RANKINGS!$A$2:$B$6,2,FALSE),VLOOKUP(MIN(L213:L215),RANKINGS!$A$2:$B$6,2,FALSE)&amp;"-"&amp;VLOOKUP(MAX(L213:L215),RANKINGS!$A$2:$B$6,2,FALSE))</f>
        <v>Negligible</v>
      </c>
      <c r="N213" s="189" t="str">
        <f>VLOOKUP(N$12&amp;VLOOKUP($A213,ACTIVITIES!$B$2:$C$110,2,FALSE),Intensity!$E$3:$L$1002,8,FALSE)</f>
        <v/>
      </c>
      <c r="O213" s="332" t="str">
        <f>IF(MIN(N213:N215)=MAX(N213:N215), VLOOKUP(MIN(N213:N215),RANKINGS!$A$2:$B$6,2,FALSE),VLOOKUP(MIN(N213:N215),RANKINGS!$A$2:$B$6,2,FALSE)&amp;"-"&amp;VLOOKUP(MAX(N213:N215),RANKINGS!$A$2:$B$6,2,FALSE))</f>
        <v>Negligible</v>
      </c>
      <c r="P213" s="189" t="str">
        <f>VLOOKUP(P$12&amp;VLOOKUP($A213,ACTIVITIES!$B$2:$C$110,2,FALSE),Intensity!$E$3:$L$1002,8,FALSE)</f>
        <v/>
      </c>
      <c r="Q213" s="332" t="str">
        <f>IF(MIN(P213:P215)=MAX(P213:P215), VLOOKUP(MIN(P213:P215),RANKINGS!$A$2:$B$6,2,FALSE),VLOOKUP(MIN(P213:P215),RANKINGS!$A$2:$B$6,2,FALSE)&amp;"-"&amp;VLOOKUP(MAX(P213:P215),RANKINGS!$A$2:$B$6,2,FALSE))</f>
        <v>Negligible</v>
      </c>
      <c r="R213" s="189" t="str">
        <f>VLOOKUP(R$12&amp;VLOOKUP($A213,ACTIVITIES!$B$2:$C$110,2,FALSE),Intensity!$E$3:$L$1002,8,FALSE)</f>
        <v/>
      </c>
      <c r="S213" s="332" t="str">
        <f>IF(MIN(R213:R215)=MAX(R213:R215), VLOOKUP(MIN(R213:R215),RANKINGS!$A$2:$B$6,2,FALSE),VLOOKUP(MIN(R213:R215),RANKINGS!$A$2:$B$6,2,FALSE)&amp;"-"&amp;VLOOKUP(MAX(R213:R215),RANKINGS!$A$2:$B$6,2,FALSE))</f>
        <v>Negligible</v>
      </c>
      <c r="T213" s="189" t="str">
        <f>VLOOKUP(T$12&amp;VLOOKUP($A213,ACTIVITIES!$B$2:$C$110,2,FALSE),Intensity!$E$3:$L$1002,8,FALSE)</f>
        <v/>
      </c>
      <c r="U213" s="332" t="str">
        <f>IF(MIN(T213:T215)=MAX(T213:T215), VLOOKUP(MIN(T213:T215),RANKINGS!$A$2:$B$6,2,FALSE),VLOOKUP(MIN(T213:T215),RANKINGS!$A$2:$B$6,2,FALSE)&amp;"-"&amp;VLOOKUP(MAX(T213:T215),RANKINGS!$A$2:$B$6,2,FALSE))</f>
        <v>Negligible</v>
      </c>
      <c r="V213" s="189" t="str">
        <f>VLOOKUP(V$12&amp;VLOOKUP($A213,ACTIVITIES!$B$2:$C$110,2,FALSE),Intensity!$E$3:$L$1002,8,FALSE)</f>
        <v/>
      </c>
      <c r="W213" s="332" t="str">
        <f>IF(MIN(V213:V215)=MAX(V213:V215), VLOOKUP(MIN(V213:V215),RANKINGS!$A$2:$B$6,2,FALSE),VLOOKUP(MIN(V213:V215),RANKINGS!$A$2:$B$6,2,FALSE)&amp;"-"&amp;VLOOKUP(MAX(V213:V215),RANKINGS!$A$2:$B$6,2,FALSE))</f>
        <v>Negligible</v>
      </c>
      <c r="X213" s="182"/>
      <c r="Y213" s="191" t="str">
        <f>IF(AND(NOT(IFERROR(AVERAGE(A213),-9)=-9),IFERROR(VALUE(RIGHT(B213,1)),-9)=-9),"",IF(AND(B213="",IFERROR(VALUE(RIGHT(A213,1)),-99)=-99),"","X"))</f>
        <v>X</v>
      </c>
    </row>
    <row r="214" spans="1:25" s="6" customFormat="1" ht="13.2" hidden="1">
      <c r="A214" s="192">
        <f>A208+1</f>
        <v>61</v>
      </c>
      <c r="B214" s="336"/>
      <c r="C214" s="193" t="s">
        <v>106</v>
      </c>
      <c r="D214" s="194" t="str">
        <f>VLOOKUP(D$12&amp;VLOOKUP($A214,ACTIVITIES!$B$2:$C$110,2,FALSE),Context!$E$3:$L$1002,8,FALSE)</f>
        <v/>
      </c>
      <c r="E214" s="333"/>
      <c r="F214" s="194" t="str">
        <f>VLOOKUP(F$12&amp;VLOOKUP($A214,ACTIVITIES!$B$2:$C$110,2,FALSE),Context!$E$3:$L$1002,8,FALSE)</f>
        <v/>
      </c>
      <c r="G214" s="333"/>
      <c r="H214" s="194" t="str">
        <f>VLOOKUP(H$12&amp;VLOOKUP($A214,ACTIVITIES!$B$2:$C$110,2,FALSE),Context!$E$3:$L$1002,8,FALSE)</f>
        <v/>
      </c>
      <c r="I214" s="333"/>
      <c r="J214" s="194" t="str">
        <f>VLOOKUP(J$12&amp;VLOOKUP($A214,ACTIVITIES!$B$2:$C$110,2,FALSE),Context!$E$3:$L$1002,8,FALSE)</f>
        <v/>
      </c>
      <c r="K214" s="333"/>
      <c r="L214" s="194" t="str">
        <f>VLOOKUP(L$12&amp;VLOOKUP($A214,ACTIVITIES!$B$2:$C$110,2,FALSE),Context!$E$3:$L$1002,8,FALSE)</f>
        <v/>
      </c>
      <c r="M214" s="333"/>
      <c r="N214" s="194" t="str">
        <f>VLOOKUP(N$12&amp;VLOOKUP($A214,ACTIVITIES!$B$2:$C$110,2,FALSE),Context!$E$3:$L$1002,8,FALSE)</f>
        <v/>
      </c>
      <c r="O214" s="333"/>
      <c r="P214" s="194" t="str">
        <f>VLOOKUP(P$12&amp;VLOOKUP($A214,ACTIVITIES!$B$2:$C$110,2,FALSE),Context!$E$3:$L$1002,8,FALSE)</f>
        <v/>
      </c>
      <c r="Q214" s="333"/>
      <c r="R214" s="194" t="str">
        <f>VLOOKUP(R$12&amp;VLOOKUP($A214,ACTIVITIES!$B$2:$C$110,2,FALSE),Context!$E$3:$L$1002,8,FALSE)</f>
        <v/>
      </c>
      <c r="S214" s="333"/>
      <c r="T214" s="194" t="str">
        <f>VLOOKUP(T$12&amp;VLOOKUP($A214,ACTIVITIES!$B$2:$C$110,2,FALSE),Context!$E$3:$L$1002,8,FALSE)</f>
        <v/>
      </c>
      <c r="U214" s="333"/>
      <c r="V214" s="194" t="str">
        <f>VLOOKUP(V$12&amp;VLOOKUP($A214,ACTIVITIES!$B$2:$C$110,2,FALSE),Context!$E$3:$L$1002,8,FALSE)</f>
        <v/>
      </c>
      <c r="W214" s="333"/>
      <c r="X214" s="197"/>
      <c r="Y214" s="191" t="str">
        <f>IF(AND(NOT(IFERROR(AVERAGE(A213),-9)=-9),IFERROR(VALUE(RIGHT(B213,1)),-9)=-9),"",IF(AND(B213="",IFERROR(VALUE(RIGHT(A213,1)),-99)=-99),"","X"))</f>
        <v>X</v>
      </c>
    </row>
    <row r="215" spans="1:25" s="6" customFormat="1" ht="13.2" hidden="1">
      <c r="A215" s="196">
        <f>A209+1</f>
        <v>61</v>
      </c>
      <c r="B215" s="337"/>
      <c r="C215" s="193" t="s">
        <v>107</v>
      </c>
      <c r="D215" s="194" t="str">
        <f>VLOOKUP(D$12&amp;VLOOKUP($A215,ACTIVITIES!$B$2:$C$110,2,FALSE),Duration!$E$3:$L$1002,8,FALSE)</f>
        <v/>
      </c>
      <c r="E215" s="334"/>
      <c r="F215" s="194" t="str">
        <f>VLOOKUP(F$12&amp;VLOOKUP($A215,ACTIVITIES!$B$2:$C$110,2,FALSE),Duration!$E$3:$L$1002,8,FALSE)</f>
        <v/>
      </c>
      <c r="G215" s="334"/>
      <c r="H215" s="194" t="str">
        <f>VLOOKUP(H$12&amp;VLOOKUP($A215,ACTIVITIES!$B$2:$C$110,2,FALSE),Duration!$E$3:$L$1002,8,FALSE)</f>
        <v/>
      </c>
      <c r="I215" s="334"/>
      <c r="J215" s="194" t="str">
        <f>VLOOKUP(J$12&amp;VLOOKUP($A215,ACTIVITIES!$B$2:$C$110,2,FALSE),Duration!$E$3:$L$1002,8,FALSE)</f>
        <v/>
      </c>
      <c r="K215" s="334"/>
      <c r="L215" s="194" t="str">
        <f>VLOOKUP(L$12&amp;VLOOKUP($A215,ACTIVITIES!$B$2:$C$110,2,FALSE),Duration!$E$3:$L$1002,8,FALSE)</f>
        <v/>
      </c>
      <c r="M215" s="334"/>
      <c r="N215" s="194" t="str">
        <f>VLOOKUP(N$12&amp;VLOOKUP($A215,ACTIVITIES!$B$2:$C$110,2,FALSE),Duration!$E$3:$L$1002,8,FALSE)</f>
        <v/>
      </c>
      <c r="O215" s="334"/>
      <c r="P215" s="194" t="str">
        <f>VLOOKUP(P$12&amp;VLOOKUP($A215,ACTIVITIES!$B$2:$C$110,2,FALSE),Duration!$E$3:$L$1002,8,FALSE)</f>
        <v/>
      </c>
      <c r="Q215" s="334"/>
      <c r="R215" s="194" t="str">
        <f>VLOOKUP(R$12&amp;VLOOKUP($A215,ACTIVITIES!$B$2:$C$110,2,FALSE),Duration!$E$3:$L$1002,8,FALSE)</f>
        <v/>
      </c>
      <c r="S215" s="334"/>
      <c r="T215" s="194" t="str">
        <f>VLOOKUP(T$12&amp;VLOOKUP($A215,ACTIVITIES!$B$2:$C$110,2,FALSE),Duration!$E$3:$L$1002,8,FALSE)</f>
        <v/>
      </c>
      <c r="U215" s="334"/>
      <c r="V215" s="194" t="str">
        <f>VLOOKUP(V$12&amp;VLOOKUP($A215,ACTIVITIES!$B$2:$C$110,2,FALSE),Duration!$E$3:$L$1002,8,FALSE)</f>
        <v/>
      </c>
      <c r="W215" s="334"/>
      <c r="X215" s="197"/>
      <c r="Y215" s="191" t="str">
        <f>IF(AND(NOT(IFERROR(AVERAGE(A213),-9)=-9),IFERROR(VALUE(RIGHT(B213,1)),-9)=-9),"",IF(AND(B213="",IFERROR(VALUE(RIGHT(A213,1)),-99)=-99),"","X"))</f>
        <v>X</v>
      </c>
    </row>
    <row r="216" spans="1:25" s="6" customFormat="1" ht="13.2" hidden="1">
      <c r="A216" s="187">
        <f t="shared" ref="A216:A242" si="6">A213+1</f>
        <v>62</v>
      </c>
      <c r="B216" s="335" t="str">
        <f>VLOOKUP(A216,'COASTAL UPLANDS'!$A$15:$B$124,2,FALSE)</f>
        <v>ACTIVITY CATEGORY 7 62</v>
      </c>
      <c r="C216" s="188" t="s">
        <v>105</v>
      </c>
      <c r="D216" s="189" t="str">
        <f>VLOOKUP(D$12&amp;VLOOKUP($A216,ACTIVITIES!$B$2:$C$110,2,FALSE),Intensity!$E$3:$L$1002,8,FALSE)</f>
        <v/>
      </c>
      <c r="E216" s="332" t="str">
        <f>IF(MIN(D216:D218)=MAX(D216:D218), VLOOKUP(MIN(D216:D218),RANKINGS!$A$2:$B$6,2,FALSE),VLOOKUP(MIN(D216:D218),RANKINGS!$A$2:$B$6,2,FALSE)&amp;"-"&amp;VLOOKUP(MAX(D216:D218),RANKINGS!$A$2:$B$6,2,FALSE))</f>
        <v>Negligible</v>
      </c>
      <c r="F216" s="189" t="str">
        <f>VLOOKUP(F$12&amp;VLOOKUP($A216,ACTIVITIES!$B$2:$C$110,2,FALSE),Intensity!$E$3:$L$1002,8,FALSE)</f>
        <v/>
      </c>
      <c r="G216" s="332" t="str">
        <f>IF(MIN(F216:F218)=MAX(F216:F218), VLOOKUP(MIN(F216:F218),RANKINGS!$A$2:$B$6,2,FALSE),VLOOKUP(MIN(F216:F218),RANKINGS!$A$2:$B$6,2,FALSE)&amp;"-"&amp;VLOOKUP(MAX(F216:F218),RANKINGS!$A$2:$B$6,2,FALSE))</f>
        <v>Negligible</v>
      </c>
      <c r="H216" s="189" t="str">
        <f>VLOOKUP(H$12&amp;VLOOKUP($A216,ACTIVITIES!$B$2:$C$110,2,FALSE),Intensity!$E$3:$L$1002,8,FALSE)</f>
        <v/>
      </c>
      <c r="I216" s="332" t="str">
        <f>IF(MIN(H216:H218)=MAX(H216:H218), VLOOKUP(MIN(H216:H218),RANKINGS!$A$2:$B$6,2,FALSE),VLOOKUP(MIN(H216:H218),RANKINGS!$A$2:$B$6,2,FALSE)&amp;"-"&amp;VLOOKUP(MAX(H216:H218),RANKINGS!$A$2:$B$6,2,FALSE))</f>
        <v>Negligible</v>
      </c>
      <c r="J216" s="189" t="str">
        <f>VLOOKUP(J$12&amp;VLOOKUP($A216,ACTIVITIES!$B$2:$C$110,2,FALSE),Intensity!$E$3:$L$1002,8,FALSE)</f>
        <v/>
      </c>
      <c r="K216" s="332" t="str">
        <f>IF(MIN(J216:J218)=MAX(J216:J218), VLOOKUP(MIN(J216:J218),RANKINGS!$A$2:$B$6,2,FALSE),VLOOKUP(MIN(J216:J218),RANKINGS!$A$2:$B$6,2,FALSE)&amp;"-"&amp;VLOOKUP(MAX(J216:J218),RANKINGS!$A$2:$B$6,2,FALSE))</f>
        <v>Negligible</v>
      </c>
      <c r="L216" s="189" t="str">
        <f>VLOOKUP(L$12&amp;VLOOKUP($A216,ACTIVITIES!$B$2:$C$110,2,FALSE),Intensity!$E$3:$L$1002,8,FALSE)</f>
        <v/>
      </c>
      <c r="M216" s="332" t="str">
        <f>IF(MIN(L216:L218)=MAX(L216:L218), VLOOKUP(MIN(L216:L218),RANKINGS!$A$2:$B$6,2,FALSE),VLOOKUP(MIN(L216:L218),RANKINGS!$A$2:$B$6,2,FALSE)&amp;"-"&amp;VLOOKUP(MAX(L216:L218),RANKINGS!$A$2:$B$6,2,FALSE))</f>
        <v>Negligible</v>
      </c>
      <c r="N216" s="189" t="str">
        <f>VLOOKUP(N$12&amp;VLOOKUP($A216,ACTIVITIES!$B$2:$C$110,2,FALSE),Intensity!$E$3:$L$1002,8,FALSE)</f>
        <v/>
      </c>
      <c r="O216" s="332" t="str">
        <f>IF(MIN(N216:N218)=MAX(N216:N218), VLOOKUP(MIN(N216:N218),RANKINGS!$A$2:$B$6,2,FALSE),VLOOKUP(MIN(N216:N218),RANKINGS!$A$2:$B$6,2,FALSE)&amp;"-"&amp;VLOOKUP(MAX(N216:N218),RANKINGS!$A$2:$B$6,2,FALSE))</f>
        <v>Negligible</v>
      </c>
      <c r="P216" s="189" t="str">
        <f>VLOOKUP(P$12&amp;VLOOKUP($A216,ACTIVITIES!$B$2:$C$110,2,FALSE),Intensity!$E$3:$L$1002,8,FALSE)</f>
        <v/>
      </c>
      <c r="Q216" s="332" t="str">
        <f>IF(MIN(P216:P218)=MAX(P216:P218), VLOOKUP(MIN(P216:P218),RANKINGS!$A$2:$B$6,2,FALSE),VLOOKUP(MIN(P216:P218),RANKINGS!$A$2:$B$6,2,FALSE)&amp;"-"&amp;VLOOKUP(MAX(P216:P218),RANKINGS!$A$2:$B$6,2,FALSE))</f>
        <v>Negligible</v>
      </c>
      <c r="R216" s="189" t="str">
        <f>VLOOKUP(R$12&amp;VLOOKUP($A216,ACTIVITIES!$B$2:$C$110,2,FALSE),Intensity!$E$3:$L$1002,8,FALSE)</f>
        <v/>
      </c>
      <c r="S216" s="332" t="str">
        <f>IF(MIN(R216:R218)=MAX(R216:R218), VLOOKUP(MIN(R216:R218),RANKINGS!$A$2:$B$6,2,FALSE),VLOOKUP(MIN(R216:R218),RANKINGS!$A$2:$B$6,2,FALSE)&amp;"-"&amp;VLOOKUP(MAX(R216:R218),RANKINGS!$A$2:$B$6,2,FALSE))</f>
        <v>Negligible</v>
      </c>
      <c r="T216" s="189" t="str">
        <f>VLOOKUP(T$12&amp;VLOOKUP($A216,ACTIVITIES!$B$2:$C$110,2,FALSE),Intensity!$E$3:$L$1002,8,FALSE)</f>
        <v/>
      </c>
      <c r="U216" s="332" t="str">
        <f>IF(MIN(T216:T218)=MAX(T216:T218), VLOOKUP(MIN(T216:T218),RANKINGS!$A$2:$B$6,2,FALSE),VLOOKUP(MIN(T216:T218),RANKINGS!$A$2:$B$6,2,FALSE)&amp;"-"&amp;VLOOKUP(MAX(T216:T218),RANKINGS!$A$2:$B$6,2,FALSE))</f>
        <v>Negligible</v>
      </c>
      <c r="V216" s="189" t="str">
        <f>VLOOKUP(V$12&amp;VLOOKUP($A216,ACTIVITIES!$B$2:$C$110,2,FALSE),Intensity!$E$3:$L$1002,8,FALSE)</f>
        <v/>
      </c>
      <c r="W216" s="332" t="str">
        <f>IF(MIN(V216:V218)=MAX(V216:V218), VLOOKUP(MIN(V216:V218),RANKINGS!$A$2:$B$6,2,FALSE),VLOOKUP(MIN(V216:V218),RANKINGS!$A$2:$B$6,2,FALSE)&amp;"-"&amp;VLOOKUP(MAX(V216:V218),RANKINGS!$A$2:$B$6,2,FALSE))</f>
        <v>Negligible</v>
      </c>
      <c r="X216" s="182"/>
      <c r="Y216" s="191" t="str">
        <f>IF(AND(NOT(IFERROR(AVERAGE(A216),-9)=-9),IFERROR(VALUE(RIGHT(B216,1)),-9)=-9),"",IF(AND(B216="",IFERROR(VALUE(RIGHT(A216,1)),-99)=-99),"","X"))</f>
        <v>X</v>
      </c>
    </row>
    <row r="217" spans="1:25" s="6" customFormat="1" ht="13.2" hidden="1">
      <c r="A217" s="192">
        <f t="shared" si="6"/>
        <v>62</v>
      </c>
      <c r="B217" s="336"/>
      <c r="C217" s="193" t="s">
        <v>106</v>
      </c>
      <c r="D217" s="194" t="str">
        <f>VLOOKUP(D$12&amp;VLOOKUP($A217,ACTIVITIES!$B$2:$C$110,2,FALSE),Context!$E$3:$L$1002,8,FALSE)</f>
        <v/>
      </c>
      <c r="E217" s="333"/>
      <c r="F217" s="194" t="str">
        <f>VLOOKUP(F$12&amp;VLOOKUP($A217,ACTIVITIES!$B$2:$C$110,2,FALSE),Context!$E$3:$L$1002,8,FALSE)</f>
        <v/>
      </c>
      <c r="G217" s="333"/>
      <c r="H217" s="194" t="str">
        <f>VLOOKUP(H$12&amp;VLOOKUP($A217,ACTIVITIES!$B$2:$C$110,2,FALSE),Context!$E$3:$L$1002,8,FALSE)</f>
        <v/>
      </c>
      <c r="I217" s="333"/>
      <c r="J217" s="194" t="str">
        <f>VLOOKUP(J$12&amp;VLOOKUP($A217,ACTIVITIES!$B$2:$C$110,2,FALSE),Context!$E$3:$L$1002,8,FALSE)</f>
        <v/>
      </c>
      <c r="K217" s="333"/>
      <c r="L217" s="194" t="str">
        <f>VLOOKUP(L$12&amp;VLOOKUP($A217,ACTIVITIES!$B$2:$C$110,2,FALSE),Context!$E$3:$L$1002,8,FALSE)</f>
        <v/>
      </c>
      <c r="M217" s="333"/>
      <c r="N217" s="194" t="str">
        <f>VLOOKUP(N$12&amp;VLOOKUP($A217,ACTIVITIES!$B$2:$C$110,2,FALSE),Context!$E$3:$L$1002,8,FALSE)</f>
        <v/>
      </c>
      <c r="O217" s="333"/>
      <c r="P217" s="194" t="str">
        <f>VLOOKUP(P$12&amp;VLOOKUP($A217,ACTIVITIES!$B$2:$C$110,2,FALSE),Context!$E$3:$L$1002,8,FALSE)</f>
        <v/>
      </c>
      <c r="Q217" s="333"/>
      <c r="R217" s="194" t="str">
        <f>VLOOKUP(R$12&amp;VLOOKUP($A217,ACTIVITIES!$B$2:$C$110,2,FALSE),Context!$E$3:$L$1002,8,FALSE)</f>
        <v/>
      </c>
      <c r="S217" s="333"/>
      <c r="T217" s="194" t="str">
        <f>VLOOKUP(T$12&amp;VLOOKUP($A217,ACTIVITIES!$B$2:$C$110,2,FALSE),Context!$E$3:$L$1002,8,FALSE)</f>
        <v/>
      </c>
      <c r="U217" s="333"/>
      <c r="V217" s="194" t="str">
        <f>VLOOKUP(V$12&amp;VLOOKUP($A217,ACTIVITIES!$B$2:$C$110,2,FALSE),Context!$E$3:$L$1002,8,FALSE)</f>
        <v/>
      </c>
      <c r="W217" s="333"/>
      <c r="X217" s="197"/>
      <c r="Y217" s="191" t="str">
        <f>IF(AND(NOT(IFERROR(AVERAGE(A216),-9)=-9),IFERROR(VALUE(RIGHT(B216,1)),-9)=-9),"",IF(AND(B216="",IFERROR(VALUE(RIGHT(A216,1)),-99)=-99),"","X"))</f>
        <v>X</v>
      </c>
    </row>
    <row r="218" spans="1:25" s="6" customFormat="1" ht="13.2" hidden="1">
      <c r="A218" s="196">
        <f t="shared" si="6"/>
        <v>62</v>
      </c>
      <c r="B218" s="337"/>
      <c r="C218" s="193" t="s">
        <v>107</v>
      </c>
      <c r="D218" s="194" t="str">
        <f>VLOOKUP(D$12&amp;VLOOKUP($A218,ACTIVITIES!$B$2:$C$110,2,FALSE),Duration!$E$3:$L$1002,8,FALSE)</f>
        <v/>
      </c>
      <c r="E218" s="334"/>
      <c r="F218" s="194" t="str">
        <f>VLOOKUP(F$12&amp;VLOOKUP($A218,ACTIVITIES!$B$2:$C$110,2,FALSE),Duration!$E$3:$L$1002,8,FALSE)</f>
        <v/>
      </c>
      <c r="G218" s="334"/>
      <c r="H218" s="194" t="str">
        <f>VLOOKUP(H$12&amp;VLOOKUP($A218,ACTIVITIES!$B$2:$C$110,2,FALSE),Duration!$E$3:$L$1002,8,FALSE)</f>
        <v/>
      </c>
      <c r="I218" s="334"/>
      <c r="J218" s="194" t="str">
        <f>VLOOKUP(J$12&amp;VLOOKUP($A218,ACTIVITIES!$B$2:$C$110,2,FALSE),Duration!$E$3:$L$1002,8,FALSE)</f>
        <v/>
      </c>
      <c r="K218" s="334"/>
      <c r="L218" s="194" t="str">
        <f>VLOOKUP(L$12&amp;VLOOKUP($A218,ACTIVITIES!$B$2:$C$110,2,FALSE),Duration!$E$3:$L$1002,8,FALSE)</f>
        <v/>
      </c>
      <c r="M218" s="334"/>
      <c r="N218" s="194" t="str">
        <f>VLOOKUP(N$12&amp;VLOOKUP($A218,ACTIVITIES!$B$2:$C$110,2,FALSE),Duration!$E$3:$L$1002,8,FALSE)</f>
        <v/>
      </c>
      <c r="O218" s="334"/>
      <c r="P218" s="194" t="str">
        <f>VLOOKUP(P$12&amp;VLOOKUP($A218,ACTIVITIES!$B$2:$C$110,2,FALSE),Duration!$E$3:$L$1002,8,FALSE)</f>
        <v/>
      </c>
      <c r="Q218" s="334"/>
      <c r="R218" s="194" t="str">
        <f>VLOOKUP(R$12&amp;VLOOKUP($A218,ACTIVITIES!$B$2:$C$110,2,FALSE),Duration!$E$3:$L$1002,8,FALSE)</f>
        <v/>
      </c>
      <c r="S218" s="334"/>
      <c r="T218" s="194" t="str">
        <f>VLOOKUP(T$12&amp;VLOOKUP($A218,ACTIVITIES!$B$2:$C$110,2,FALSE),Duration!$E$3:$L$1002,8,FALSE)</f>
        <v/>
      </c>
      <c r="U218" s="334"/>
      <c r="V218" s="194" t="str">
        <f>VLOOKUP(V$12&amp;VLOOKUP($A218,ACTIVITIES!$B$2:$C$110,2,FALSE),Duration!$E$3:$L$1002,8,FALSE)</f>
        <v/>
      </c>
      <c r="W218" s="334"/>
      <c r="X218" s="197"/>
      <c r="Y218" s="191" t="str">
        <f>IF(AND(NOT(IFERROR(AVERAGE(A216),-9)=-9),IFERROR(VALUE(RIGHT(B216,1)),-9)=-9),"",IF(AND(B216="",IFERROR(VALUE(RIGHT(A216,1)),-99)=-99),"","X"))</f>
        <v>X</v>
      </c>
    </row>
    <row r="219" spans="1:25" s="6" customFormat="1" ht="13.2" hidden="1">
      <c r="A219" s="187">
        <f t="shared" si="6"/>
        <v>63</v>
      </c>
      <c r="B219" s="335" t="str">
        <f>VLOOKUP(A219,'COASTAL UPLANDS'!$A$15:$B$124,2,FALSE)</f>
        <v>ACTIVITY CATEGORY 7 63</v>
      </c>
      <c r="C219" s="188" t="s">
        <v>105</v>
      </c>
      <c r="D219" s="189" t="str">
        <f>VLOOKUP(D$12&amp;VLOOKUP($A219,ACTIVITIES!$B$2:$C$110,2,FALSE),Intensity!$E$3:$L$1002,8,FALSE)</f>
        <v/>
      </c>
      <c r="E219" s="332" t="str">
        <f>IF(MIN(D219:D221)=MAX(D219:D221), VLOOKUP(MIN(D219:D221),RANKINGS!$A$2:$B$6,2,FALSE),VLOOKUP(MIN(D219:D221),RANKINGS!$A$2:$B$6,2,FALSE)&amp;"-"&amp;VLOOKUP(MAX(D219:D221),RANKINGS!$A$2:$B$6,2,FALSE))</f>
        <v>Negligible</v>
      </c>
      <c r="F219" s="189" t="str">
        <f>VLOOKUP(F$12&amp;VLOOKUP($A219,ACTIVITIES!$B$2:$C$110,2,FALSE),Intensity!$E$3:$L$1002,8,FALSE)</f>
        <v/>
      </c>
      <c r="G219" s="332" t="str">
        <f>IF(MIN(F219:F221)=MAX(F219:F221), VLOOKUP(MIN(F219:F221),RANKINGS!$A$2:$B$6,2,FALSE),VLOOKUP(MIN(F219:F221),RANKINGS!$A$2:$B$6,2,FALSE)&amp;"-"&amp;VLOOKUP(MAX(F219:F221),RANKINGS!$A$2:$B$6,2,FALSE))</f>
        <v>Negligible</v>
      </c>
      <c r="H219" s="189" t="str">
        <f>VLOOKUP(H$12&amp;VLOOKUP($A219,ACTIVITIES!$B$2:$C$110,2,FALSE),Intensity!$E$3:$L$1002,8,FALSE)</f>
        <v/>
      </c>
      <c r="I219" s="332" t="str">
        <f>IF(MIN(H219:H221)=MAX(H219:H221), VLOOKUP(MIN(H219:H221),RANKINGS!$A$2:$B$6,2,FALSE),VLOOKUP(MIN(H219:H221),RANKINGS!$A$2:$B$6,2,FALSE)&amp;"-"&amp;VLOOKUP(MAX(H219:H221),RANKINGS!$A$2:$B$6,2,FALSE))</f>
        <v>Negligible</v>
      </c>
      <c r="J219" s="189" t="str">
        <f>VLOOKUP(J$12&amp;VLOOKUP($A219,ACTIVITIES!$B$2:$C$110,2,FALSE),Intensity!$E$3:$L$1002,8,FALSE)</f>
        <v/>
      </c>
      <c r="K219" s="332" t="str">
        <f>IF(MIN(J219:J221)=MAX(J219:J221), VLOOKUP(MIN(J219:J221),RANKINGS!$A$2:$B$6,2,FALSE),VLOOKUP(MIN(J219:J221),RANKINGS!$A$2:$B$6,2,FALSE)&amp;"-"&amp;VLOOKUP(MAX(J219:J221),RANKINGS!$A$2:$B$6,2,FALSE))</f>
        <v>Negligible</v>
      </c>
      <c r="L219" s="189" t="str">
        <f>VLOOKUP(L$12&amp;VLOOKUP($A219,ACTIVITIES!$B$2:$C$110,2,FALSE),Intensity!$E$3:$L$1002,8,FALSE)</f>
        <v/>
      </c>
      <c r="M219" s="332" t="str">
        <f>IF(MIN(L219:L221)=MAX(L219:L221), VLOOKUP(MIN(L219:L221),RANKINGS!$A$2:$B$6,2,FALSE),VLOOKUP(MIN(L219:L221),RANKINGS!$A$2:$B$6,2,FALSE)&amp;"-"&amp;VLOOKUP(MAX(L219:L221),RANKINGS!$A$2:$B$6,2,FALSE))</f>
        <v>Negligible</v>
      </c>
      <c r="N219" s="189" t="str">
        <f>VLOOKUP(N$12&amp;VLOOKUP($A219,ACTIVITIES!$B$2:$C$110,2,FALSE),Intensity!$E$3:$L$1002,8,FALSE)</f>
        <v/>
      </c>
      <c r="O219" s="332" t="str">
        <f>IF(MIN(N219:N221)=MAX(N219:N221), VLOOKUP(MIN(N219:N221),RANKINGS!$A$2:$B$6,2,FALSE),VLOOKUP(MIN(N219:N221),RANKINGS!$A$2:$B$6,2,FALSE)&amp;"-"&amp;VLOOKUP(MAX(N219:N221),RANKINGS!$A$2:$B$6,2,FALSE))</f>
        <v>Negligible</v>
      </c>
      <c r="P219" s="189" t="str">
        <f>VLOOKUP(P$12&amp;VLOOKUP($A219,ACTIVITIES!$B$2:$C$110,2,FALSE),Intensity!$E$3:$L$1002,8,FALSE)</f>
        <v/>
      </c>
      <c r="Q219" s="332" t="str">
        <f>IF(MIN(P219:P221)=MAX(P219:P221), VLOOKUP(MIN(P219:P221),RANKINGS!$A$2:$B$6,2,FALSE),VLOOKUP(MIN(P219:P221),RANKINGS!$A$2:$B$6,2,FALSE)&amp;"-"&amp;VLOOKUP(MAX(P219:P221),RANKINGS!$A$2:$B$6,2,FALSE))</f>
        <v>Negligible</v>
      </c>
      <c r="R219" s="189" t="str">
        <f>VLOOKUP(R$12&amp;VLOOKUP($A219,ACTIVITIES!$B$2:$C$110,2,FALSE),Intensity!$E$3:$L$1002,8,FALSE)</f>
        <v/>
      </c>
      <c r="S219" s="332" t="str">
        <f>IF(MIN(R219:R221)=MAX(R219:R221), VLOOKUP(MIN(R219:R221),RANKINGS!$A$2:$B$6,2,FALSE),VLOOKUP(MIN(R219:R221),RANKINGS!$A$2:$B$6,2,FALSE)&amp;"-"&amp;VLOOKUP(MAX(R219:R221),RANKINGS!$A$2:$B$6,2,FALSE))</f>
        <v>Negligible</v>
      </c>
      <c r="T219" s="189" t="str">
        <f>VLOOKUP(T$12&amp;VLOOKUP($A219,ACTIVITIES!$B$2:$C$110,2,FALSE),Intensity!$E$3:$L$1002,8,FALSE)</f>
        <v/>
      </c>
      <c r="U219" s="332" t="str">
        <f>IF(MIN(T219:T221)=MAX(T219:T221), VLOOKUP(MIN(T219:T221),RANKINGS!$A$2:$B$6,2,FALSE),VLOOKUP(MIN(T219:T221),RANKINGS!$A$2:$B$6,2,FALSE)&amp;"-"&amp;VLOOKUP(MAX(T219:T221),RANKINGS!$A$2:$B$6,2,FALSE))</f>
        <v>Negligible</v>
      </c>
      <c r="V219" s="189" t="str">
        <f>VLOOKUP(V$12&amp;VLOOKUP($A219,ACTIVITIES!$B$2:$C$110,2,FALSE),Intensity!$E$3:$L$1002,8,FALSE)</f>
        <v/>
      </c>
      <c r="W219" s="332" t="str">
        <f>IF(MIN(V219:V221)=MAX(V219:V221), VLOOKUP(MIN(V219:V221),RANKINGS!$A$2:$B$6,2,FALSE),VLOOKUP(MIN(V219:V221),RANKINGS!$A$2:$B$6,2,FALSE)&amp;"-"&amp;VLOOKUP(MAX(V219:V221),RANKINGS!$A$2:$B$6,2,FALSE))</f>
        <v>Negligible</v>
      </c>
      <c r="X219" s="182"/>
      <c r="Y219" s="191" t="str">
        <f>IF(AND(NOT(IFERROR(AVERAGE(A219),-9)=-9),IFERROR(VALUE(RIGHT(B219,1)),-9)=-9),"",IF(AND(B219="",IFERROR(VALUE(RIGHT(A219,1)),-99)=-99),"","X"))</f>
        <v>X</v>
      </c>
    </row>
    <row r="220" spans="1:25" s="6" customFormat="1" ht="13.2" hidden="1">
      <c r="A220" s="192">
        <f t="shared" si="6"/>
        <v>63</v>
      </c>
      <c r="B220" s="336"/>
      <c r="C220" s="193" t="s">
        <v>106</v>
      </c>
      <c r="D220" s="194" t="str">
        <f>VLOOKUP(D$12&amp;VLOOKUP($A220,ACTIVITIES!$B$2:$C$110,2,FALSE),Context!$E$3:$L$1002,8,FALSE)</f>
        <v/>
      </c>
      <c r="E220" s="333"/>
      <c r="F220" s="194" t="str">
        <f>VLOOKUP(F$12&amp;VLOOKUP($A220,ACTIVITIES!$B$2:$C$110,2,FALSE),Context!$E$3:$L$1002,8,FALSE)</f>
        <v/>
      </c>
      <c r="G220" s="333"/>
      <c r="H220" s="194" t="str">
        <f>VLOOKUP(H$12&amp;VLOOKUP($A220,ACTIVITIES!$B$2:$C$110,2,FALSE),Context!$E$3:$L$1002,8,FALSE)</f>
        <v/>
      </c>
      <c r="I220" s="333"/>
      <c r="J220" s="194" t="str">
        <f>VLOOKUP(J$12&amp;VLOOKUP($A220,ACTIVITIES!$B$2:$C$110,2,FALSE),Context!$E$3:$L$1002,8,FALSE)</f>
        <v/>
      </c>
      <c r="K220" s="333"/>
      <c r="L220" s="194" t="str">
        <f>VLOOKUP(L$12&amp;VLOOKUP($A220,ACTIVITIES!$B$2:$C$110,2,FALSE),Context!$E$3:$L$1002,8,FALSE)</f>
        <v/>
      </c>
      <c r="M220" s="333"/>
      <c r="N220" s="194" t="str">
        <f>VLOOKUP(N$12&amp;VLOOKUP($A220,ACTIVITIES!$B$2:$C$110,2,FALSE),Context!$E$3:$L$1002,8,FALSE)</f>
        <v/>
      </c>
      <c r="O220" s="333"/>
      <c r="P220" s="194" t="str">
        <f>VLOOKUP(P$12&amp;VLOOKUP($A220,ACTIVITIES!$B$2:$C$110,2,FALSE),Context!$E$3:$L$1002,8,FALSE)</f>
        <v/>
      </c>
      <c r="Q220" s="333"/>
      <c r="R220" s="194" t="str">
        <f>VLOOKUP(R$12&amp;VLOOKUP($A220,ACTIVITIES!$B$2:$C$110,2,FALSE),Context!$E$3:$L$1002,8,FALSE)</f>
        <v/>
      </c>
      <c r="S220" s="333"/>
      <c r="T220" s="194" t="str">
        <f>VLOOKUP(T$12&amp;VLOOKUP($A220,ACTIVITIES!$B$2:$C$110,2,FALSE),Context!$E$3:$L$1002,8,FALSE)</f>
        <v/>
      </c>
      <c r="U220" s="333"/>
      <c r="V220" s="194" t="str">
        <f>VLOOKUP(V$12&amp;VLOOKUP($A220,ACTIVITIES!$B$2:$C$110,2,FALSE),Context!$E$3:$L$1002,8,FALSE)</f>
        <v/>
      </c>
      <c r="W220" s="333"/>
      <c r="X220" s="197"/>
      <c r="Y220" s="191" t="str">
        <f>IF(AND(NOT(IFERROR(AVERAGE(A219),-9)=-9),IFERROR(VALUE(RIGHT(B219,1)),-9)=-9),"",IF(AND(B219="",IFERROR(VALUE(RIGHT(A219,1)),-99)=-99),"","X"))</f>
        <v>X</v>
      </c>
    </row>
    <row r="221" spans="1:25" s="6" customFormat="1" ht="13.2" hidden="1">
      <c r="A221" s="196">
        <f t="shared" si="6"/>
        <v>63</v>
      </c>
      <c r="B221" s="337"/>
      <c r="C221" s="193" t="s">
        <v>107</v>
      </c>
      <c r="D221" s="194" t="str">
        <f>VLOOKUP(D$12&amp;VLOOKUP($A221,ACTIVITIES!$B$2:$C$110,2,FALSE),Duration!$E$3:$L$1002,8,FALSE)</f>
        <v/>
      </c>
      <c r="E221" s="334"/>
      <c r="F221" s="194" t="str">
        <f>VLOOKUP(F$12&amp;VLOOKUP($A221,ACTIVITIES!$B$2:$C$110,2,FALSE),Duration!$E$3:$L$1002,8,FALSE)</f>
        <v/>
      </c>
      <c r="G221" s="334"/>
      <c r="H221" s="194" t="str">
        <f>VLOOKUP(H$12&amp;VLOOKUP($A221,ACTIVITIES!$B$2:$C$110,2,FALSE),Duration!$E$3:$L$1002,8,FALSE)</f>
        <v/>
      </c>
      <c r="I221" s="334"/>
      <c r="J221" s="194" t="str">
        <f>VLOOKUP(J$12&amp;VLOOKUP($A221,ACTIVITIES!$B$2:$C$110,2,FALSE),Duration!$E$3:$L$1002,8,FALSE)</f>
        <v/>
      </c>
      <c r="K221" s="334"/>
      <c r="L221" s="194" t="str">
        <f>VLOOKUP(L$12&amp;VLOOKUP($A221,ACTIVITIES!$B$2:$C$110,2,FALSE),Duration!$E$3:$L$1002,8,FALSE)</f>
        <v/>
      </c>
      <c r="M221" s="334"/>
      <c r="N221" s="194" t="str">
        <f>VLOOKUP(N$12&amp;VLOOKUP($A221,ACTIVITIES!$B$2:$C$110,2,FALSE),Duration!$E$3:$L$1002,8,FALSE)</f>
        <v/>
      </c>
      <c r="O221" s="334"/>
      <c r="P221" s="194" t="str">
        <f>VLOOKUP(P$12&amp;VLOOKUP($A221,ACTIVITIES!$B$2:$C$110,2,FALSE),Duration!$E$3:$L$1002,8,FALSE)</f>
        <v/>
      </c>
      <c r="Q221" s="334"/>
      <c r="R221" s="194" t="str">
        <f>VLOOKUP(R$12&amp;VLOOKUP($A221,ACTIVITIES!$B$2:$C$110,2,FALSE),Duration!$E$3:$L$1002,8,FALSE)</f>
        <v/>
      </c>
      <c r="S221" s="334"/>
      <c r="T221" s="194" t="str">
        <f>VLOOKUP(T$12&amp;VLOOKUP($A221,ACTIVITIES!$B$2:$C$110,2,FALSE),Duration!$E$3:$L$1002,8,FALSE)</f>
        <v/>
      </c>
      <c r="U221" s="334"/>
      <c r="V221" s="194" t="str">
        <f>VLOOKUP(V$12&amp;VLOOKUP($A221,ACTIVITIES!$B$2:$C$110,2,FALSE),Duration!$E$3:$L$1002,8,FALSE)</f>
        <v/>
      </c>
      <c r="W221" s="334"/>
      <c r="X221" s="197"/>
      <c r="Y221" s="191" t="str">
        <f>IF(AND(NOT(IFERROR(AVERAGE(A219),-9)=-9),IFERROR(VALUE(RIGHT(B219,1)),-9)=-9),"",IF(AND(B219="",IFERROR(VALUE(RIGHT(A219,1)),-99)=-99),"","X"))</f>
        <v>X</v>
      </c>
    </row>
    <row r="222" spans="1:25" s="6" customFormat="1" ht="13.2" hidden="1">
      <c r="A222" s="187">
        <f t="shared" si="6"/>
        <v>64</v>
      </c>
      <c r="B222" s="335" t="str">
        <f>VLOOKUP(A222,'COASTAL UPLANDS'!$A$15:$B$124,2,FALSE)</f>
        <v>ACTIVITY CATEGORY 7 64</v>
      </c>
      <c r="C222" s="188" t="s">
        <v>105</v>
      </c>
      <c r="D222" s="189" t="str">
        <f>VLOOKUP(D$12&amp;VLOOKUP($A222,ACTIVITIES!$B$2:$C$110,2,FALSE),Intensity!$E$3:$L$1002,8,FALSE)</f>
        <v/>
      </c>
      <c r="E222" s="332" t="str">
        <f>IF(MIN(D222:D224)=MAX(D222:D224), VLOOKUP(MIN(D222:D224),RANKINGS!$A$2:$B$6,2,FALSE),VLOOKUP(MIN(D222:D224),RANKINGS!$A$2:$B$6,2,FALSE)&amp;"-"&amp;VLOOKUP(MAX(D222:D224),RANKINGS!$A$2:$B$6,2,FALSE))</f>
        <v>Negligible</v>
      </c>
      <c r="F222" s="189" t="str">
        <f>VLOOKUP(F$12&amp;VLOOKUP($A222,ACTIVITIES!$B$2:$C$110,2,FALSE),Intensity!$E$3:$L$1002,8,FALSE)</f>
        <v/>
      </c>
      <c r="G222" s="332" t="str">
        <f>IF(MIN(F222:F224)=MAX(F222:F224), VLOOKUP(MIN(F222:F224),RANKINGS!$A$2:$B$6,2,FALSE),VLOOKUP(MIN(F222:F224),RANKINGS!$A$2:$B$6,2,FALSE)&amp;"-"&amp;VLOOKUP(MAX(F222:F224),RANKINGS!$A$2:$B$6,2,FALSE))</f>
        <v>Negligible</v>
      </c>
      <c r="H222" s="189" t="str">
        <f>VLOOKUP(H$12&amp;VLOOKUP($A222,ACTIVITIES!$B$2:$C$110,2,FALSE),Intensity!$E$3:$L$1002,8,FALSE)</f>
        <v/>
      </c>
      <c r="I222" s="332" t="str">
        <f>IF(MIN(H222:H224)=MAX(H222:H224), VLOOKUP(MIN(H222:H224),RANKINGS!$A$2:$B$6,2,FALSE),VLOOKUP(MIN(H222:H224),RANKINGS!$A$2:$B$6,2,FALSE)&amp;"-"&amp;VLOOKUP(MAX(H222:H224),RANKINGS!$A$2:$B$6,2,FALSE))</f>
        <v>Negligible</v>
      </c>
      <c r="J222" s="189" t="str">
        <f>VLOOKUP(J$12&amp;VLOOKUP($A222,ACTIVITIES!$B$2:$C$110,2,FALSE),Intensity!$E$3:$L$1002,8,FALSE)</f>
        <v/>
      </c>
      <c r="K222" s="332" t="str">
        <f>IF(MIN(J222:J224)=MAX(J222:J224), VLOOKUP(MIN(J222:J224),RANKINGS!$A$2:$B$6,2,FALSE),VLOOKUP(MIN(J222:J224),RANKINGS!$A$2:$B$6,2,FALSE)&amp;"-"&amp;VLOOKUP(MAX(J222:J224),RANKINGS!$A$2:$B$6,2,FALSE))</f>
        <v>Negligible</v>
      </c>
      <c r="L222" s="189" t="str">
        <f>VLOOKUP(L$12&amp;VLOOKUP($A222,ACTIVITIES!$B$2:$C$110,2,FALSE),Intensity!$E$3:$L$1002,8,FALSE)</f>
        <v/>
      </c>
      <c r="M222" s="332" t="str">
        <f>IF(MIN(L222:L224)=MAX(L222:L224), VLOOKUP(MIN(L222:L224),RANKINGS!$A$2:$B$6,2,FALSE),VLOOKUP(MIN(L222:L224),RANKINGS!$A$2:$B$6,2,FALSE)&amp;"-"&amp;VLOOKUP(MAX(L222:L224),RANKINGS!$A$2:$B$6,2,FALSE))</f>
        <v>Negligible</v>
      </c>
      <c r="N222" s="189" t="str">
        <f>VLOOKUP(N$12&amp;VLOOKUP($A222,ACTIVITIES!$B$2:$C$110,2,FALSE),Intensity!$E$3:$L$1002,8,FALSE)</f>
        <v/>
      </c>
      <c r="O222" s="332" t="str">
        <f>IF(MIN(N222:N224)=MAX(N222:N224), VLOOKUP(MIN(N222:N224),RANKINGS!$A$2:$B$6,2,FALSE),VLOOKUP(MIN(N222:N224),RANKINGS!$A$2:$B$6,2,FALSE)&amp;"-"&amp;VLOOKUP(MAX(N222:N224),RANKINGS!$A$2:$B$6,2,FALSE))</f>
        <v>Negligible</v>
      </c>
      <c r="P222" s="189" t="str">
        <f>VLOOKUP(P$12&amp;VLOOKUP($A222,ACTIVITIES!$B$2:$C$110,2,FALSE),Intensity!$E$3:$L$1002,8,FALSE)</f>
        <v/>
      </c>
      <c r="Q222" s="332" t="str">
        <f>IF(MIN(P222:P224)=MAX(P222:P224), VLOOKUP(MIN(P222:P224),RANKINGS!$A$2:$B$6,2,FALSE),VLOOKUP(MIN(P222:P224),RANKINGS!$A$2:$B$6,2,FALSE)&amp;"-"&amp;VLOOKUP(MAX(P222:P224),RANKINGS!$A$2:$B$6,2,FALSE))</f>
        <v>Negligible</v>
      </c>
      <c r="R222" s="189" t="str">
        <f>VLOOKUP(R$12&amp;VLOOKUP($A222,ACTIVITIES!$B$2:$C$110,2,FALSE),Intensity!$E$3:$L$1002,8,FALSE)</f>
        <v/>
      </c>
      <c r="S222" s="332" t="str">
        <f>IF(MIN(R222:R224)=MAX(R222:R224), VLOOKUP(MIN(R222:R224),RANKINGS!$A$2:$B$6,2,FALSE),VLOOKUP(MIN(R222:R224),RANKINGS!$A$2:$B$6,2,FALSE)&amp;"-"&amp;VLOOKUP(MAX(R222:R224),RANKINGS!$A$2:$B$6,2,FALSE))</f>
        <v>Negligible</v>
      </c>
      <c r="T222" s="189" t="str">
        <f>VLOOKUP(T$12&amp;VLOOKUP($A222,ACTIVITIES!$B$2:$C$110,2,FALSE),Intensity!$E$3:$L$1002,8,FALSE)</f>
        <v/>
      </c>
      <c r="U222" s="332" t="str">
        <f>IF(MIN(T222:T224)=MAX(T222:T224), VLOOKUP(MIN(T222:T224),RANKINGS!$A$2:$B$6,2,FALSE),VLOOKUP(MIN(T222:T224),RANKINGS!$A$2:$B$6,2,FALSE)&amp;"-"&amp;VLOOKUP(MAX(T222:T224),RANKINGS!$A$2:$B$6,2,FALSE))</f>
        <v>Negligible</v>
      </c>
      <c r="V222" s="189" t="str">
        <f>VLOOKUP(V$12&amp;VLOOKUP($A222,ACTIVITIES!$B$2:$C$110,2,FALSE),Intensity!$E$3:$L$1002,8,FALSE)</f>
        <v/>
      </c>
      <c r="W222" s="332" t="str">
        <f>IF(MIN(V222:V224)=MAX(V222:V224), VLOOKUP(MIN(V222:V224),RANKINGS!$A$2:$B$6,2,FALSE),VLOOKUP(MIN(V222:V224),RANKINGS!$A$2:$B$6,2,FALSE)&amp;"-"&amp;VLOOKUP(MAX(V222:V224),RANKINGS!$A$2:$B$6,2,FALSE))</f>
        <v>Negligible</v>
      </c>
      <c r="X222" s="182"/>
      <c r="Y222" s="191" t="str">
        <f>IF(AND(NOT(IFERROR(AVERAGE(A222),-9)=-9),IFERROR(VALUE(RIGHT(B222,1)),-9)=-9),"",IF(AND(B222="",IFERROR(VALUE(RIGHT(A222,1)),-99)=-99),"","X"))</f>
        <v>X</v>
      </c>
    </row>
    <row r="223" spans="1:25" s="6" customFormat="1" ht="13.2" hidden="1">
      <c r="A223" s="192">
        <f t="shared" si="6"/>
        <v>64</v>
      </c>
      <c r="B223" s="336"/>
      <c r="C223" s="193" t="s">
        <v>106</v>
      </c>
      <c r="D223" s="194" t="str">
        <f>VLOOKUP(D$12&amp;VLOOKUP($A223,ACTIVITIES!$B$2:$C$110,2,FALSE),Context!$E$3:$L$1002,8,FALSE)</f>
        <v/>
      </c>
      <c r="E223" s="333"/>
      <c r="F223" s="194" t="str">
        <f>VLOOKUP(F$12&amp;VLOOKUP($A223,ACTIVITIES!$B$2:$C$110,2,FALSE),Context!$E$3:$L$1002,8,FALSE)</f>
        <v/>
      </c>
      <c r="G223" s="333"/>
      <c r="H223" s="194" t="str">
        <f>VLOOKUP(H$12&amp;VLOOKUP($A223,ACTIVITIES!$B$2:$C$110,2,FALSE),Context!$E$3:$L$1002,8,FALSE)</f>
        <v/>
      </c>
      <c r="I223" s="333"/>
      <c r="J223" s="194" t="str">
        <f>VLOOKUP(J$12&amp;VLOOKUP($A223,ACTIVITIES!$B$2:$C$110,2,FALSE),Context!$E$3:$L$1002,8,FALSE)</f>
        <v/>
      </c>
      <c r="K223" s="333"/>
      <c r="L223" s="194" t="str">
        <f>VLOOKUP(L$12&amp;VLOOKUP($A223,ACTIVITIES!$B$2:$C$110,2,FALSE),Context!$E$3:$L$1002,8,FALSE)</f>
        <v/>
      </c>
      <c r="M223" s="333"/>
      <c r="N223" s="194" t="str">
        <f>VLOOKUP(N$12&amp;VLOOKUP($A223,ACTIVITIES!$B$2:$C$110,2,FALSE),Context!$E$3:$L$1002,8,FALSE)</f>
        <v/>
      </c>
      <c r="O223" s="333"/>
      <c r="P223" s="194" t="str">
        <f>VLOOKUP(P$12&amp;VLOOKUP($A223,ACTIVITIES!$B$2:$C$110,2,FALSE),Context!$E$3:$L$1002,8,FALSE)</f>
        <v/>
      </c>
      <c r="Q223" s="333"/>
      <c r="R223" s="194" t="str">
        <f>VLOOKUP(R$12&amp;VLOOKUP($A223,ACTIVITIES!$B$2:$C$110,2,FALSE),Context!$E$3:$L$1002,8,FALSE)</f>
        <v/>
      </c>
      <c r="S223" s="333"/>
      <c r="T223" s="194" t="str">
        <f>VLOOKUP(T$12&amp;VLOOKUP($A223,ACTIVITIES!$B$2:$C$110,2,FALSE),Context!$E$3:$L$1002,8,FALSE)</f>
        <v/>
      </c>
      <c r="U223" s="333"/>
      <c r="V223" s="194" t="str">
        <f>VLOOKUP(V$12&amp;VLOOKUP($A223,ACTIVITIES!$B$2:$C$110,2,FALSE),Context!$E$3:$L$1002,8,FALSE)</f>
        <v/>
      </c>
      <c r="W223" s="333"/>
      <c r="X223" s="197"/>
      <c r="Y223" s="191" t="str">
        <f>IF(AND(NOT(IFERROR(AVERAGE(A222),-9)=-9),IFERROR(VALUE(RIGHT(B222,1)),-9)=-9),"",IF(AND(B222="",IFERROR(VALUE(RIGHT(A222,1)),-99)=-99),"","X"))</f>
        <v>X</v>
      </c>
    </row>
    <row r="224" spans="1:25" s="6" customFormat="1" ht="13.2" hidden="1">
      <c r="A224" s="196">
        <f t="shared" si="6"/>
        <v>64</v>
      </c>
      <c r="B224" s="337"/>
      <c r="C224" s="193" t="s">
        <v>107</v>
      </c>
      <c r="D224" s="194" t="str">
        <f>VLOOKUP(D$12&amp;VLOOKUP($A224,ACTIVITIES!$B$2:$C$110,2,FALSE),Duration!$E$3:$L$1002,8,FALSE)</f>
        <v/>
      </c>
      <c r="E224" s="334"/>
      <c r="F224" s="194" t="str">
        <f>VLOOKUP(F$12&amp;VLOOKUP($A224,ACTIVITIES!$B$2:$C$110,2,FALSE),Duration!$E$3:$L$1002,8,FALSE)</f>
        <v/>
      </c>
      <c r="G224" s="334"/>
      <c r="H224" s="194" t="str">
        <f>VLOOKUP(H$12&amp;VLOOKUP($A224,ACTIVITIES!$B$2:$C$110,2,FALSE),Duration!$E$3:$L$1002,8,FALSE)</f>
        <v/>
      </c>
      <c r="I224" s="334"/>
      <c r="J224" s="194" t="str">
        <f>VLOOKUP(J$12&amp;VLOOKUP($A224,ACTIVITIES!$B$2:$C$110,2,FALSE),Duration!$E$3:$L$1002,8,FALSE)</f>
        <v/>
      </c>
      <c r="K224" s="334"/>
      <c r="L224" s="194" t="str">
        <f>VLOOKUP(L$12&amp;VLOOKUP($A224,ACTIVITIES!$B$2:$C$110,2,FALSE),Duration!$E$3:$L$1002,8,FALSE)</f>
        <v/>
      </c>
      <c r="M224" s="334"/>
      <c r="N224" s="194" t="str">
        <f>VLOOKUP(N$12&amp;VLOOKUP($A224,ACTIVITIES!$B$2:$C$110,2,FALSE),Duration!$E$3:$L$1002,8,FALSE)</f>
        <v/>
      </c>
      <c r="O224" s="334"/>
      <c r="P224" s="194" t="str">
        <f>VLOOKUP(P$12&amp;VLOOKUP($A224,ACTIVITIES!$B$2:$C$110,2,FALSE),Duration!$E$3:$L$1002,8,FALSE)</f>
        <v/>
      </c>
      <c r="Q224" s="334"/>
      <c r="R224" s="194" t="str">
        <f>VLOOKUP(R$12&amp;VLOOKUP($A224,ACTIVITIES!$B$2:$C$110,2,FALSE),Duration!$E$3:$L$1002,8,FALSE)</f>
        <v/>
      </c>
      <c r="S224" s="334"/>
      <c r="T224" s="194" t="str">
        <f>VLOOKUP(T$12&amp;VLOOKUP($A224,ACTIVITIES!$B$2:$C$110,2,FALSE),Duration!$E$3:$L$1002,8,FALSE)</f>
        <v/>
      </c>
      <c r="U224" s="334"/>
      <c r="V224" s="194" t="str">
        <f>VLOOKUP(V$12&amp;VLOOKUP($A224,ACTIVITIES!$B$2:$C$110,2,FALSE),Duration!$E$3:$L$1002,8,FALSE)</f>
        <v/>
      </c>
      <c r="W224" s="334"/>
      <c r="X224" s="197"/>
      <c r="Y224" s="191" t="str">
        <f>IF(AND(NOT(IFERROR(AVERAGE(A222),-9)=-9),IFERROR(VALUE(RIGHT(B222,1)),-9)=-9),"",IF(AND(B222="",IFERROR(VALUE(RIGHT(A222,1)),-99)=-99),"","X"))</f>
        <v>X</v>
      </c>
    </row>
    <row r="225" spans="1:25" s="6" customFormat="1" ht="13.2" hidden="1">
      <c r="A225" s="187">
        <f t="shared" si="6"/>
        <v>65</v>
      </c>
      <c r="B225" s="335" t="str">
        <f>VLOOKUP(A225,'COASTAL UPLANDS'!$A$15:$B$124,2,FALSE)</f>
        <v>ACTIVITY CATEGORY 7 65</v>
      </c>
      <c r="C225" s="188" t="s">
        <v>105</v>
      </c>
      <c r="D225" s="189" t="str">
        <f>VLOOKUP(D$12&amp;VLOOKUP($A225,ACTIVITIES!$B$2:$C$110,2,FALSE),Intensity!$E$3:$L$1002,8,FALSE)</f>
        <v/>
      </c>
      <c r="E225" s="332" t="str">
        <f>IF(MIN(D225:D227)=MAX(D225:D227), VLOOKUP(MIN(D225:D227),RANKINGS!$A$2:$B$6,2,FALSE),VLOOKUP(MIN(D225:D227),RANKINGS!$A$2:$B$6,2,FALSE)&amp;"-"&amp;VLOOKUP(MAX(D225:D227),RANKINGS!$A$2:$B$6,2,FALSE))</f>
        <v>Negligible</v>
      </c>
      <c r="F225" s="189" t="str">
        <f>VLOOKUP(F$12&amp;VLOOKUP($A225,ACTIVITIES!$B$2:$C$110,2,FALSE),Intensity!$E$3:$L$1002,8,FALSE)</f>
        <v/>
      </c>
      <c r="G225" s="332" t="str">
        <f>IF(MIN(F225:F227)=MAX(F225:F227), VLOOKUP(MIN(F225:F227),RANKINGS!$A$2:$B$6,2,FALSE),VLOOKUP(MIN(F225:F227),RANKINGS!$A$2:$B$6,2,FALSE)&amp;"-"&amp;VLOOKUP(MAX(F225:F227),RANKINGS!$A$2:$B$6,2,FALSE))</f>
        <v>Negligible</v>
      </c>
      <c r="H225" s="189" t="str">
        <f>VLOOKUP(H$12&amp;VLOOKUP($A225,ACTIVITIES!$B$2:$C$110,2,FALSE),Intensity!$E$3:$L$1002,8,FALSE)</f>
        <v/>
      </c>
      <c r="I225" s="332" t="str">
        <f>IF(MIN(H225:H227)=MAX(H225:H227), VLOOKUP(MIN(H225:H227),RANKINGS!$A$2:$B$6,2,FALSE),VLOOKUP(MIN(H225:H227),RANKINGS!$A$2:$B$6,2,FALSE)&amp;"-"&amp;VLOOKUP(MAX(H225:H227),RANKINGS!$A$2:$B$6,2,FALSE))</f>
        <v>Negligible</v>
      </c>
      <c r="J225" s="189" t="str">
        <f>VLOOKUP(J$12&amp;VLOOKUP($A225,ACTIVITIES!$B$2:$C$110,2,FALSE),Intensity!$E$3:$L$1002,8,FALSE)</f>
        <v/>
      </c>
      <c r="K225" s="332" t="str">
        <f>IF(MIN(J225:J227)=MAX(J225:J227), VLOOKUP(MIN(J225:J227),RANKINGS!$A$2:$B$6,2,FALSE),VLOOKUP(MIN(J225:J227),RANKINGS!$A$2:$B$6,2,FALSE)&amp;"-"&amp;VLOOKUP(MAX(J225:J227),RANKINGS!$A$2:$B$6,2,FALSE))</f>
        <v>Negligible</v>
      </c>
      <c r="L225" s="189" t="str">
        <f>VLOOKUP(L$12&amp;VLOOKUP($A225,ACTIVITIES!$B$2:$C$110,2,FALSE),Intensity!$E$3:$L$1002,8,FALSE)</f>
        <v/>
      </c>
      <c r="M225" s="332" t="str">
        <f>IF(MIN(L225:L227)=MAX(L225:L227), VLOOKUP(MIN(L225:L227),RANKINGS!$A$2:$B$6,2,FALSE),VLOOKUP(MIN(L225:L227),RANKINGS!$A$2:$B$6,2,FALSE)&amp;"-"&amp;VLOOKUP(MAX(L225:L227),RANKINGS!$A$2:$B$6,2,FALSE))</f>
        <v>Negligible</v>
      </c>
      <c r="N225" s="189" t="str">
        <f>VLOOKUP(N$12&amp;VLOOKUP($A225,ACTIVITIES!$B$2:$C$110,2,FALSE),Intensity!$E$3:$L$1002,8,FALSE)</f>
        <v/>
      </c>
      <c r="O225" s="332" t="str">
        <f>IF(MIN(N225:N227)=MAX(N225:N227), VLOOKUP(MIN(N225:N227),RANKINGS!$A$2:$B$6,2,FALSE),VLOOKUP(MIN(N225:N227),RANKINGS!$A$2:$B$6,2,FALSE)&amp;"-"&amp;VLOOKUP(MAX(N225:N227),RANKINGS!$A$2:$B$6,2,FALSE))</f>
        <v>Negligible</v>
      </c>
      <c r="P225" s="189" t="str">
        <f>VLOOKUP(P$12&amp;VLOOKUP($A225,ACTIVITIES!$B$2:$C$110,2,FALSE),Intensity!$E$3:$L$1002,8,FALSE)</f>
        <v/>
      </c>
      <c r="Q225" s="332" t="str">
        <f>IF(MIN(P225:P227)=MAX(P225:P227), VLOOKUP(MIN(P225:P227),RANKINGS!$A$2:$B$6,2,FALSE),VLOOKUP(MIN(P225:P227),RANKINGS!$A$2:$B$6,2,FALSE)&amp;"-"&amp;VLOOKUP(MAX(P225:P227),RANKINGS!$A$2:$B$6,2,FALSE))</f>
        <v>Negligible</v>
      </c>
      <c r="R225" s="189" t="str">
        <f>VLOOKUP(R$12&amp;VLOOKUP($A225,ACTIVITIES!$B$2:$C$110,2,FALSE),Intensity!$E$3:$L$1002,8,FALSE)</f>
        <v/>
      </c>
      <c r="S225" s="332" t="str">
        <f>IF(MIN(R225:R227)=MAX(R225:R227), VLOOKUP(MIN(R225:R227),RANKINGS!$A$2:$B$6,2,FALSE),VLOOKUP(MIN(R225:R227),RANKINGS!$A$2:$B$6,2,FALSE)&amp;"-"&amp;VLOOKUP(MAX(R225:R227),RANKINGS!$A$2:$B$6,2,FALSE))</f>
        <v>Negligible</v>
      </c>
      <c r="T225" s="189" t="str">
        <f>VLOOKUP(T$12&amp;VLOOKUP($A225,ACTIVITIES!$B$2:$C$110,2,FALSE),Intensity!$E$3:$L$1002,8,FALSE)</f>
        <v/>
      </c>
      <c r="U225" s="332" t="str">
        <f>IF(MIN(T225:T227)=MAX(T225:T227), VLOOKUP(MIN(T225:T227),RANKINGS!$A$2:$B$6,2,FALSE),VLOOKUP(MIN(T225:T227),RANKINGS!$A$2:$B$6,2,FALSE)&amp;"-"&amp;VLOOKUP(MAX(T225:T227),RANKINGS!$A$2:$B$6,2,FALSE))</f>
        <v>Negligible</v>
      </c>
      <c r="V225" s="189" t="str">
        <f>VLOOKUP(V$12&amp;VLOOKUP($A225,ACTIVITIES!$B$2:$C$110,2,FALSE),Intensity!$E$3:$L$1002,8,FALSE)</f>
        <v/>
      </c>
      <c r="W225" s="332" t="str">
        <f>IF(MIN(V225:V227)=MAX(V225:V227), VLOOKUP(MIN(V225:V227),RANKINGS!$A$2:$B$6,2,FALSE),VLOOKUP(MIN(V225:V227),RANKINGS!$A$2:$B$6,2,FALSE)&amp;"-"&amp;VLOOKUP(MAX(V225:V227),RANKINGS!$A$2:$B$6,2,FALSE))</f>
        <v>Negligible</v>
      </c>
      <c r="X225" s="197"/>
      <c r="Y225" s="191" t="str">
        <f>IF(AND(NOT(IFERROR(AVERAGE(A225),-9)=-9),IFERROR(VALUE(RIGHT(B225,1)),-9)=-9),"",IF(AND(B225="",IFERROR(VALUE(RIGHT(A225,1)),-99)=-99),"","X"))</f>
        <v>X</v>
      </c>
    </row>
    <row r="226" spans="1:25" s="6" customFormat="1" ht="13.2" hidden="1">
      <c r="A226" s="192">
        <f t="shared" si="6"/>
        <v>65</v>
      </c>
      <c r="B226" s="336"/>
      <c r="C226" s="193" t="s">
        <v>106</v>
      </c>
      <c r="D226" s="194" t="str">
        <f>VLOOKUP(D$12&amp;VLOOKUP($A226,ACTIVITIES!$B$2:$C$110,2,FALSE),Context!$E$3:$L$1002,8,FALSE)</f>
        <v/>
      </c>
      <c r="E226" s="333"/>
      <c r="F226" s="194" t="str">
        <f>VLOOKUP(F$12&amp;VLOOKUP($A226,ACTIVITIES!$B$2:$C$110,2,FALSE),Context!$E$3:$L$1002,8,FALSE)</f>
        <v/>
      </c>
      <c r="G226" s="333"/>
      <c r="H226" s="194" t="str">
        <f>VLOOKUP(H$12&amp;VLOOKUP($A226,ACTIVITIES!$B$2:$C$110,2,FALSE),Context!$E$3:$L$1002,8,FALSE)</f>
        <v/>
      </c>
      <c r="I226" s="333"/>
      <c r="J226" s="194" t="str">
        <f>VLOOKUP(J$12&amp;VLOOKUP($A226,ACTIVITIES!$B$2:$C$110,2,FALSE),Context!$E$3:$L$1002,8,FALSE)</f>
        <v/>
      </c>
      <c r="K226" s="333"/>
      <c r="L226" s="194" t="str">
        <f>VLOOKUP(L$12&amp;VLOOKUP($A226,ACTIVITIES!$B$2:$C$110,2,FALSE),Context!$E$3:$L$1002,8,FALSE)</f>
        <v/>
      </c>
      <c r="M226" s="333"/>
      <c r="N226" s="194" t="str">
        <f>VLOOKUP(N$12&amp;VLOOKUP($A226,ACTIVITIES!$B$2:$C$110,2,FALSE),Context!$E$3:$L$1002,8,FALSE)</f>
        <v/>
      </c>
      <c r="O226" s="333"/>
      <c r="P226" s="194" t="str">
        <f>VLOOKUP(P$12&amp;VLOOKUP($A226,ACTIVITIES!$B$2:$C$110,2,FALSE),Context!$E$3:$L$1002,8,FALSE)</f>
        <v/>
      </c>
      <c r="Q226" s="333"/>
      <c r="R226" s="194" t="str">
        <f>VLOOKUP(R$12&amp;VLOOKUP($A226,ACTIVITIES!$B$2:$C$110,2,FALSE),Context!$E$3:$L$1002,8,FALSE)</f>
        <v/>
      </c>
      <c r="S226" s="333"/>
      <c r="T226" s="194" t="str">
        <f>VLOOKUP(T$12&amp;VLOOKUP($A226,ACTIVITIES!$B$2:$C$110,2,FALSE),Context!$E$3:$L$1002,8,FALSE)</f>
        <v/>
      </c>
      <c r="U226" s="333"/>
      <c r="V226" s="194" t="str">
        <f>VLOOKUP(V$12&amp;VLOOKUP($A226,ACTIVITIES!$B$2:$C$110,2,FALSE),Context!$E$3:$L$1002,8,FALSE)</f>
        <v/>
      </c>
      <c r="W226" s="333"/>
      <c r="X226" s="197"/>
      <c r="Y226" s="191" t="str">
        <f>IF(AND(NOT(IFERROR(AVERAGE(A225),-9)=-9),IFERROR(VALUE(RIGHT(B225,1)),-9)=-9),"",IF(AND(B225="",IFERROR(VALUE(RIGHT(A225,1)),-99)=-99),"","X"))</f>
        <v>X</v>
      </c>
    </row>
    <row r="227" spans="1:25" s="6" customFormat="1" ht="13.2" hidden="1">
      <c r="A227" s="196">
        <f t="shared" si="6"/>
        <v>65</v>
      </c>
      <c r="B227" s="337"/>
      <c r="C227" s="193" t="s">
        <v>107</v>
      </c>
      <c r="D227" s="194" t="str">
        <f>VLOOKUP(D$12&amp;VLOOKUP($A227,ACTIVITIES!$B$2:$C$110,2,FALSE),Duration!$E$3:$L$1002,8,FALSE)</f>
        <v/>
      </c>
      <c r="E227" s="334"/>
      <c r="F227" s="194" t="str">
        <f>VLOOKUP(F$12&amp;VLOOKUP($A227,ACTIVITIES!$B$2:$C$110,2,FALSE),Duration!$E$3:$L$1002,8,FALSE)</f>
        <v/>
      </c>
      <c r="G227" s="334"/>
      <c r="H227" s="194" t="str">
        <f>VLOOKUP(H$12&amp;VLOOKUP($A227,ACTIVITIES!$B$2:$C$110,2,FALSE),Duration!$E$3:$L$1002,8,FALSE)</f>
        <v/>
      </c>
      <c r="I227" s="334"/>
      <c r="J227" s="194" t="str">
        <f>VLOOKUP(J$12&amp;VLOOKUP($A227,ACTIVITIES!$B$2:$C$110,2,FALSE),Duration!$E$3:$L$1002,8,FALSE)</f>
        <v/>
      </c>
      <c r="K227" s="334"/>
      <c r="L227" s="194" t="str">
        <f>VLOOKUP(L$12&amp;VLOOKUP($A227,ACTIVITIES!$B$2:$C$110,2,FALSE),Duration!$E$3:$L$1002,8,FALSE)</f>
        <v/>
      </c>
      <c r="M227" s="334"/>
      <c r="N227" s="194" t="str">
        <f>VLOOKUP(N$12&amp;VLOOKUP($A227,ACTIVITIES!$B$2:$C$110,2,FALSE),Duration!$E$3:$L$1002,8,FALSE)</f>
        <v/>
      </c>
      <c r="O227" s="334"/>
      <c r="P227" s="194" t="str">
        <f>VLOOKUP(P$12&amp;VLOOKUP($A227,ACTIVITIES!$B$2:$C$110,2,FALSE),Duration!$E$3:$L$1002,8,FALSE)</f>
        <v/>
      </c>
      <c r="Q227" s="334"/>
      <c r="R227" s="194" t="str">
        <f>VLOOKUP(R$12&amp;VLOOKUP($A227,ACTIVITIES!$B$2:$C$110,2,FALSE),Duration!$E$3:$L$1002,8,FALSE)</f>
        <v/>
      </c>
      <c r="S227" s="334"/>
      <c r="T227" s="194" t="str">
        <f>VLOOKUP(T$12&amp;VLOOKUP($A227,ACTIVITIES!$B$2:$C$110,2,FALSE),Duration!$E$3:$L$1002,8,FALSE)</f>
        <v/>
      </c>
      <c r="U227" s="334"/>
      <c r="V227" s="194" t="str">
        <f>VLOOKUP(V$12&amp;VLOOKUP($A227,ACTIVITIES!$B$2:$C$110,2,FALSE),Duration!$E$3:$L$1002,8,FALSE)</f>
        <v/>
      </c>
      <c r="W227" s="334"/>
      <c r="X227" s="197"/>
      <c r="Y227" s="191" t="str">
        <f>IF(AND(NOT(IFERROR(AVERAGE(A225),-9)=-9),IFERROR(VALUE(RIGHT(B225,1)),-9)=-9),"",IF(AND(B225="",IFERROR(VALUE(RIGHT(A225,1)),-99)=-99),"","X"))</f>
        <v>X</v>
      </c>
    </row>
    <row r="228" spans="1:25" s="6" customFormat="1" ht="13.2" hidden="1">
      <c r="A228" s="187">
        <f t="shared" si="6"/>
        <v>66</v>
      </c>
      <c r="B228" s="335" t="str">
        <f>VLOOKUP(A228,'COASTAL UPLANDS'!$A$15:$B$124,2,FALSE)</f>
        <v>ACTIVITY CATEGORY 7 66</v>
      </c>
      <c r="C228" s="188" t="s">
        <v>105</v>
      </c>
      <c r="D228" s="189" t="str">
        <f>VLOOKUP(D$12&amp;VLOOKUP($A228,ACTIVITIES!$B$2:$C$110,2,FALSE),Intensity!$E$3:$L$1002,8,FALSE)</f>
        <v/>
      </c>
      <c r="E228" s="332" t="str">
        <f>IF(MIN(D228:D230)=MAX(D228:D230), VLOOKUP(MIN(D228:D230),RANKINGS!$A$2:$B$6,2,FALSE),VLOOKUP(MIN(D228:D230),RANKINGS!$A$2:$B$6,2,FALSE)&amp;"-"&amp;VLOOKUP(MAX(D228:D230),RANKINGS!$A$2:$B$6,2,FALSE))</f>
        <v>Negligible</v>
      </c>
      <c r="F228" s="189" t="str">
        <f>VLOOKUP(F$12&amp;VLOOKUP($A228,ACTIVITIES!$B$2:$C$110,2,FALSE),Intensity!$E$3:$L$1002,8,FALSE)</f>
        <v/>
      </c>
      <c r="G228" s="332" t="str">
        <f>IF(MIN(F228:F230)=MAX(F228:F230), VLOOKUP(MIN(F228:F230),RANKINGS!$A$2:$B$6,2,FALSE),VLOOKUP(MIN(F228:F230),RANKINGS!$A$2:$B$6,2,FALSE)&amp;"-"&amp;VLOOKUP(MAX(F228:F230),RANKINGS!$A$2:$B$6,2,FALSE))</f>
        <v>Negligible</v>
      </c>
      <c r="H228" s="189" t="str">
        <f>VLOOKUP(H$12&amp;VLOOKUP($A228,ACTIVITIES!$B$2:$C$110,2,FALSE),Intensity!$E$3:$L$1002,8,FALSE)</f>
        <v/>
      </c>
      <c r="I228" s="332" t="str">
        <f>IF(MIN(H228:H230)=MAX(H228:H230), VLOOKUP(MIN(H228:H230),RANKINGS!$A$2:$B$6,2,FALSE),VLOOKUP(MIN(H228:H230),RANKINGS!$A$2:$B$6,2,FALSE)&amp;"-"&amp;VLOOKUP(MAX(H228:H230),RANKINGS!$A$2:$B$6,2,FALSE))</f>
        <v>Negligible</v>
      </c>
      <c r="J228" s="189" t="str">
        <f>VLOOKUP(J$12&amp;VLOOKUP($A228,ACTIVITIES!$B$2:$C$110,2,FALSE),Intensity!$E$3:$L$1002,8,FALSE)</f>
        <v/>
      </c>
      <c r="K228" s="332" t="str">
        <f>IF(MIN(J228:J230)=MAX(J228:J230), VLOOKUP(MIN(J228:J230),RANKINGS!$A$2:$B$6,2,FALSE),VLOOKUP(MIN(J228:J230),RANKINGS!$A$2:$B$6,2,FALSE)&amp;"-"&amp;VLOOKUP(MAX(J228:J230),RANKINGS!$A$2:$B$6,2,FALSE))</f>
        <v>Negligible</v>
      </c>
      <c r="L228" s="189" t="str">
        <f>VLOOKUP(L$12&amp;VLOOKUP($A228,ACTIVITIES!$B$2:$C$110,2,FALSE),Intensity!$E$3:$L$1002,8,FALSE)</f>
        <v/>
      </c>
      <c r="M228" s="332" t="str">
        <f>IF(MIN(L228:L230)=MAX(L228:L230), VLOOKUP(MIN(L228:L230),RANKINGS!$A$2:$B$6,2,FALSE),VLOOKUP(MIN(L228:L230),RANKINGS!$A$2:$B$6,2,FALSE)&amp;"-"&amp;VLOOKUP(MAX(L228:L230),RANKINGS!$A$2:$B$6,2,FALSE))</f>
        <v>Negligible</v>
      </c>
      <c r="N228" s="189" t="str">
        <f>VLOOKUP(N$12&amp;VLOOKUP($A228,ACTIVITIES!$B$2:$C$110,2,FALSE),Intensity!$E$3:$L$1002,8,FALSE)</f>
        <v/>
      </c>
      <c r="O228" s="332" t="str">
        <f>IF(MIN(N228:N230)=MAX(N228:N230), VLOOKUP(MIN(N228:N230),RANKINGS!$A$2:$B$6,2,FALSE),VLOOKUP(MIN(N228:N230),RANKINGS!$A$2:$B$6,2,FALSE)&amp;"-"&amp;VLOOKUP(MAX(N228:N230),RANKINGS!$A$2:$B$6,2,FALSE))</f>
        <v>Negligible</v>
      </c>
      <c r="P228" s="189" t="str">
        <f>VLOOKUP(P$12&amp;VLOOKUP($A228,ACTIVITIES!$B$2:$C$110,2,FALSE),Intensity!$E$3:$L$1002,8,FALSE)</f>
        <v/>
      </c>
      <c r="Q228" s="332" t="str">
        <f>IF(MIN(P228:P230)=MAX(P228:P230), VLOOKUP(MIN(P228:P230),RANKINGS!$A$2:$B$6,2,FALSE),VLOOKUP(MIN(P228:P230),RANKINGS!$A$2:$B$6,2,FALSE)&amp;"-"&amp;VLOOKUP(MAX(P228:P230),RANKINGS!$A$2:$B$6,2,FALSE))</f>
        <v>Negligible</v>
      </c>
      <c r="R228" s="189" t="str">
        <f>VLOOKUP(R$12&amp;VLOOKUP($A228,ACTIVITIES!$B$2:$C$110,2,FALSE),Intensity!$E$3:$L$1002,8,FALSE)</f>
        <v/>
      </c>
      <c r="S228" s="332" t="str">
        <f>IF(MIN(R228:R230)=MAX(R228:R230), VLOOKUP(MIN(R228:R230),RANKINGS!$A$2:$B$6,2,FALSE),VLOOKUP(MIN(R228:R230),RANKINGS!$A$2:$B$6,2,FALSE)&amp;"-"&amp;VLOOKUP(MAX(R228:R230),RANKINGS!$A$2:$B$6,2,FALSE))</f>
        <v>Negligible</v>
      </c>
      <c r="T228" s="189" t="str">
        <f>VLOOKUP(T$12&amp;VLOOKUP($A228,ACTIVITIES!$B$2:$C$110,2,FALSE),Intensity!$E$3:$L$1002,8,FALSE)</f>
        <v/>
      </c>
      <c r="U228" s="332" t="str">
        <f>IF(MIN(T228:T230)=MAX(T228:T230), VLOOKUP(MIN(T228:T230),RANKINGS!$A$2:$B$6,2,FALSE),VLOOKUP(MIN(T228:T230),RANKINGS!$A$2:$B$6,2,FALSE)&amp;"-"&amp;VLOOKUP(MAX(T228:T230),RANKINGS!$A$2:$B$6,2,FALSE))</f>
        <v>Negligible</v>
      </c>
      <c r="V228" s="189" t="str">
        <f>VLOOKUP(V$12&amp;VLOOKUP($A228,ACTIVITIES!$B$2:$C$110,2,FALSE),Intensity!$E$3:$L$1002,8,FALSE)</f>
        <v/>
      </c>
      <c r="W228" s="332" t="str">
        <f>IF(MIN(V228:V230)=MAX(V228:V230), VLOOKUP(MIN(V228:V230),RANKINGS!$A$2:$B$6,2,FALSE),VLOOKUP(MIN(V228:V230),RANKINGS!$A$2:$B$6,2,FALSE)&amp;"-"&amp;VLOOKUP(MAX(V228:V230),RANKINGS!$A$2:$B$6,2,FALSE))</f>
        <v>Negligible</v>
      </c>
      <c r="X228" s="197"/>
      <c r="Y228" s="191" t="str">
        <f>IF(AND(NOT(IFERROR(AVERAGE(A228),-9)=-9),IFERROR(VALUE(RIGHT(B228,1)),-9)=-9),"",IF(AND(B228="",IFERROR(VALUE(RIGHT(A228,1)),-99)=-99),"","X"))</f>
        <v>X</v>
      </c>
    </row>
    <row r="229" spans="1:25" s="6" customFormat="1" ht="13.2" hidden="1">
      <c r="A229" s="192">
        <f t="shared" si="6"/>
        <v>66</v>
      </c>
      <c r="B229" s="336"/>
      <c r="C229" s="193" t="s">
        <v>106</v>
      </c>
      <c r="D229" s="194" t="str">
        <f>VLOOKUP(D$12&amp;VLOOKUP($A229,ACTIVITIES!$B$2:$C$110,2,FALSE),Context!$E$3:$L$1002,8,FALSE)</f>
        <v/>
      </c>
      <c r="E229" s="333"/>
      <c r="F229" s="194" t="str">
        <f>VLOOKUP(F$12&amp;VLOOKUP($A229,ACTIVITIES!$B$2:$C$110,2,FALSE),Context!$E$3:$L$1002,8,FALSE)</f>
        <v/>
      </c>
      <c r="G229" s="333"/>
      <c r="H229" s="194" t="str">
        <f>VLOOKUP(H$12&amp;VLOOKUP($A229,ACTIVITIES!$B$2:$C$110,2,FALSE),Context!$E$3:$L$1002,8,FALSE)</f>
        <v/>
      </c>
      <c r="I229" s="333"/>
      <c r="J229" s="194" t="str">
        <f>VLOOKUP(J$12&amp;VLOOKUP($A229,ACTIVITIES!$B$2:$C$110,2,FALSE),Context!$E$3:$L$1002,8,FALSE)</f>
        <v/>
      </c>
      <c r="K229" s="333"/>
      <c r="L229" s="194" t="str">
        <f>VLOOKUP(L$12&amp;VLOOKUP($A229,ACTIVITIES!$B$2:$C$110,2,FALSE),Context!$E$3:$L$1002,8,FALSE)</f>
        <v/>
      </c>
      <c r="M229" s="333"/>
      <c r="N229" s="194" t="str">
        <f>VLOOKUP(N$12&amp;VLOOKUP($A229,ACTIVITIES!$B$2:$C$110,2,FALSE),Context!$E$3:$L$1002,8,FALSE)</f>
        <v/>
      </c>
      <c r="O229" s="333"/>
      <c r="P229" s="194" t="str">
        <f>VLOOKUP(P$12&amp;VLOOKUP($A229,ACTIVITIES!$B$2:$C$110,2,FALSE),Context!$E$3:$L$1002,8,FALSE)</f>
        <v/>
      </c>
      <c r="Q229" s="333"/>
      <c r="R229" s="194" t="str">
        <f>VLOOKUP(R$12&amp;VLOOKUP($A229,ACTIVITIES!$B$2:$C$110,2,FALSE),Context!$E$3:$L$1002,8,FALSE)</f>
        <v/>
      </c>
      <c r="S229" s="333"/>
      <c r="T229" s="194" t="str">
        <f>VLOOKUP(T$12&amp;VLOOKUP($A229,ACTIVITIES!$B$2:$C$110,2,FALSE),Context!$E$3:$L$1002,8,FALSE)</f>
        <v/>
      </c>
      <c r="U229" s="333"/>
      <c r="V229" s="194" t="str">
        <f>VLOOKUP(V$12&amp;VLOOKUP($A229,ACTIVITIES!$B$2:$C$110,2,FALSE),Context!$E$3:$L$1002,8,FALSE)</f>
        <v/>
      </c>
      <c r="W229" s="333"/>
      <c r="X229" s="197"/>
      <c r="Y229" s="191" t="str">
        <f>IF(AND(NOT(IFERROR(AVERAGE(A228),-9)=-9),IFERROR(VALUE(RIGHT(B228,1)),-9)=-9),"",IF(AND(B228="",IFERROR(VALUE(RIGHT(A228,1)),-99)=-99),"","X"))</f>
        <v>X</v>
      </c>
    </row>
    <row r="230" spans="1:25" s="6" customFormat="1" ht="13.2" hidden="1">
      <c r="A230" s="196">
        <f t="shared" si="6"/>
        <v>66</v>
      </c>
      <c r="B230" s="337"/>
      <c r="C230" s="193" t="s">
        <v>107</v>
      </c>
      <c r="D230" s="194" t="str">
        <f>VLOOKUP(D$12&amp;VLOOKUP($A230,ACTIVITIES!$B$2:$C$110,2,FALSE),Duration!$E$3:$L$1002,8,FALSE)</f>
        <v/>
      </c>
      <c r="E230" s="334"/>
      <c r="F230" s="194" t="str">
        <f>VLOOKUP(F$12&amp;VLOOKUP($A230,ACTIVITIES!$B$2:$C$110,2,FALSE),Duration!$E$3:$L$1002,8,FALSE)</f>
        <v/>
      </c>
      <c r="G230" s="334"/>
      <c r="H230" s="194" t="str">
        <f>VLOOKUP(H$12&amp;VLOOKUP($A230,ACTIVITIES!$B$2:$C$110,2,FALSE),Duration!$E$3:$L$1002,8,FALSE)</f>
        <v/>
      </c>
      <c r="I230" s="334"/>
      <c r="J230" s="194" t="str">
        <f>VLOOKUP(J$12&amp;VLOOKUP($A230,ACTIVITIES!$B$2:$C$110,2,FALSE),Duration!$E$3:$L$1002,8,FALSE)</f>
        <v/>
      </c>
      <c r="K230" s="334"/>
      <c r="L230" s="194" t="str">
        <f>VLOOKUP(L$12&amp;VLOOKUP($A230,ACTIVITIES!$B$2:$C$110,2,FALSE),Duration!$E$3:$L$1002,8,FALSE)</f>
        <v/>
      </c>
      <c r="M230" s="334"/>
      <c r="N230" s="194" t="str">
        <f>VLOOKUP(N$12&amp;VLOOKUP($A230,ACTIVITIES!$B$2:$C$110,2,FALSE),Duration!$E$3:$L$1002,8,FALSE)</f>
        <v/>
      </c>
      <c r="O230" s="334"/>
      <c r="P230" s="194" t="str">
        <f>VLOOKUP(P$12&amp;VLOOKUP($A230,ACTIVITIES!$B$2:$C$110,2,FALSE),Duration!$E$3:$L$1002,8,FALSE)</f>
        <v/>
      </c>
      <c r="Q230" s="334"/>
      <c r="R230" s="194" t="str">
        <f>VLOOKUP(R$12&amp;VLOOKUP($A230,ACTIVITIES!$B$2:$C$110,2,FALSE),Duration!$E$3:$L$1002,8,FALSE)</f>
        <v/>
      </c>
      <c r="S230" s="334"/>
      <c r="T230" s="194" t="str">
        <f>VLOOKUP(T$12&amp;VLOOKUP($A230,ACTIVITIES!$B$2:$C$110,2,FALSE),Duration!$E$3:$L$1002,8,FALSE)</f>
        <v/>
      </c>
      <c r="U230" s="334"/>
      <c r="V230" s="194" t="str">
        <f>VLOOKUP(V$12&amp;VLOOKUP($A230,ACTIVITIES!$B$2:$C$110,2,FALSE),Duration!$E$3:$L$1002,8,FALSE)</f>
        <v/>
      </c>
      <c r="W230" s="334"/>
      <c r="X230" s="197"/>
      <c r="Y230" s="191" t="str">
        <f>IF(AND(NOT(IFERROR(AVERAGE(A228),-9)=-9),IFERROR(VALUE(RIGHT(B228,1)),-9)=-9),"",IF(AND(B228="",IFERROR(VALUE(RIGHT(A228,1)),-99)=-99),"","X"))</f>
        <v>X</v>
      </c>
    </row>
    <row r="231" spans="1:25" s="6" customFormat="1" ht="13.2" hidden="1">
      <c r="A231" s="187">
        <f t="shared" si="6"/>
        <v>67</v>
      </c>
      <c r="B231" s="335" t="str">
        <f>VLOOKUP(A231,'COASTAL UPLANDS'!$A$15:$B$124,2,FALSE)</f>
        <v>ACTIVITY CATEGORY 7 67</v>
      </c>
      <c r="C231" s="188" t="s">
        <v>105</v>
      </c>
      <c r="D231" s="189" t="str">
        <f>VLOOKUP(D$12&amp;VLOOKUP($A231,ACTIVITIES!$B$2:$C$110,2,FALSE),Intensity!$E$3:$L$1002,8,FALSE)</f>
        <v/>
      </c>
      <c r="E231" s="332" t="str">
        <f>IF(MIN(D231:D233)=MAX(D231:D233), VLOOKUP(MIN(D231:D233),RANKINGS!$A$2:$B$6,2,FALSE),VLOOKUP(MIN(D231:D233),RANKINGS!$A$2:$B$6,2,FALSE)&amp;"-"&amp;VLOOKUP(MAX(D231:D233),RANKINGS!$A$2:$B$6,2,FALSE))</f>
        <v>Negligible</v>
      </c>
      <c r="F231" s="189" t="str">
        <f>VLOOKUP(F$12&amp;VLOOKUP($A231,ACTIVITIES!$B$2:$C$110,2,FALSE),Intensity!$E$3:$L$1002,8,FALSE)</f>
        <v/>
      </c>
      <c r="G231" s="332" t="str">
        <f>IF(MIN(F231:F233)=MAX(F231:F233), VLOOKUP(MIN(F231:F233),RANKINGS!$A$2:$B$6,2,FALSE),VLOOKUP(MIN(F231:F233),RANKINGS!$A$2:$B$6,2,FALSE)&amp;"-"&amp;VLOOKUP(MAX(F231:F233),RANKINGS!$A$2:$B$6,2,FALSE))</f>
        <v>Negligible</v>
      </c>
      <c r="H231" s="189" t="str">
        <f>VLOOKUP(H$12&amp;VLOOKUP($A231,ACTIVITIES!$B$2:$C$110,2,FALSE),Intensity!$E$3:$L$1002,8,FALSE)</f>
        <v/>
      </c>
      <c r="I231" s="332" t="str">
        <f>IF(MIN(H231:H233)=MAX(H231:H233), VLOOKUP(MIN(H231:H233),RANKINGS!$A$2:$B$6,2,FALSE),VLOOKUP(MIN(H231:H233),RANKINGS!$A$2:$B$6,2,FALSE)&amp;"-"&amp;VLOOKUP(MAX(H231:H233),RANKINGS!$A$2:$B$6,2,FALSE))</f>
        <v>Negligible</v>
      </c>
      <c r="J231" s="189" t="str">
        <f>VLOOKUP(J$12&amp;VLOOKUP($A231,ACTIVITIES!$B$2:$C$110,2,FALSE),Intensity!$E$3:$L$1002,8,FALSE)</f>
        <v/>
      </c>
      <c r="K231" s="332" t="str">
        <f>IF(MIN(J231:J233)=MAX(J231:J233), VLOOKUP(MIN(J231:J233),RANKINGS!$A$2:$B$6,2,FALSE),VLOOKUP(MIN(J231:J233),RANKINGS!$A$2:$B$6,2,FALSE)&amp;"-"&amp;VLOOKUP(MAX(J231:J233),RANKINGS!$A$2:$B$6,2,FALSE))</f>
        <v>Negligible</v>
      </c>
      <c r="L231" s="189" t="str">
        <f>VLOOKUP(L$12&amp;VLOOKUP($A231,ACTIVITIES!$B$2:$C$110,2,FALSE),Intensity!$E$3:$L$1002,8,FALSE)</f>
        <v/>
      </c>
      <c r="M231" s="332" t="str">
        <f>IF(MIN(L231:L233)=MAX(L231:L233), VLOOKUP(MIN(L231:L233),RANKINGS!$A$2:$B$6,2,FALSE),VLOOKUP(MIN(L231:L233),RANKINGS!$A$2:$B$6,2,FALSE)&amp;"-"&amp;VLOOKUP(MAX(L231:L233),RANKINGS!$A$2:$B$6,2,FALSE))</f>
        <v>Negligible</v>
      </c>
      <c r="N231" s="189" t="str">
        <f>VLOOKUP(N$12&amp;VLOOKUP($A231,ACTIVITIES!$B$2:$C$110,2,FALSE),Intensity!$E$3:$L$1002,8,FALSE)</f>
        <v/>
      </c>
      <c r="O231" s="332" t="str">
        <f>IF(MIN(N231:N233)=MAX(N231:N233), VLOOKUP(MIN(N231:N233),RANKINGS!$A$2:$B$6,2,FALSE),VLOOKUP(MIN(N231:N233),RANKINGS!$A$2:$B$6,2,FALSE)&amp;"-"&amp;VLOOKUP(MAX(N231:N233),RANKINGS!$A$2:$B$6,2,FALSE))</f>
        <v>Negligible</v>
      </c>
      <c r="P231" s="189" t="str">
        <f>VLOOKUP(P$12&amp;VLOOKUP($A231,ACTIVITIES!$B$2:$C$110,2,FALSE),Intensity!$E$3:$L$1002,8,FALSE)</f>
        <v/>
      </c>
      <c r="Q231" s="332" t="str">
        <f>IF(MIN(P231:P233)=MAX(P231:P233), VLOOKUP(MIN(P231:P233),RANKINGS!$A$2:$B$6,2,FALSE),VLOOKUP(MIN(P231:P233),RANKINGS!$A$2:$B$6,2,FALSE)&amp;"-"&amp;VLOOKUP(MAX(P231:P233),RANKINGS!$A$2:$B$6,2,FALSE))</f>
        <v>Negligible</v>
      </c>
      <c r="R231" s="189" t="str">
        <f>VLOOKUP(R$12&amp;VLOOKUP($A231,ACTIVITIES!$B$2:$C$110,2,FALSE),Intensity!$E$3:$L$1002,8,FALSE)</f>
        <v/>
      </c>
      <c r="S231" s="332" t="str">
        <f>IF(MIN(R231:R233)=MAX(R231:R233), VLOOKUP(MIN(R231:R233),RANKINGS!$A$2:$B$6,2,FALSE),VLOOKUP(MIN(R231:R233),RANKINGS!$A$2:$B$6,2,FALSE)&amp;"-"&amp;VLOOKUP(MAX(R231:R233),RANKINGS!$A$2:$B$6,2,FALSE))</f>
        <v>Negligible</v>
      </c>
      <c r="T231" s="189" t="str">
        <f>VLOOKUP(T$12&amp;VLOOKUP($A231,ACTIVITIES!$B$2:$C$110,2,FALSE),Intensity!$E$3:$L$1002,8,FALSE)</f>
        <v/>
      </c>
      <c r="U231" s="332" t="str">
        <f>IF(MIN(T231:T233)=MAX(T231:T233), VLOOKUP(MIN(T231:T233),RANKINGS!$A$2:$B$6,2,FALSE),VLOOKUP(MIN(T231:T233),RANKINGS!$A$2:$B$6,2,FALSE)&amp;"-"&amp;VLOOKUP(MAX(T231:T233),RANKINGS!$A$2:$B$6,2,FALSE))</f>
        <v>Negligible</v>
      </c>
      <c r="V231" s="189" t="str">
        <f>VLOOKUP(V$12&amp;VLOOKUP($A231,ACTIVITIES!$B$2:$C$110,2,FALSE),Intensity!$E$3:$L$1002,8,FALSE)</f>
        <v/>
      </c>
      <c r="W231" s="332" t="str">
        <f>IF(MIN(V231:V233)=MAX(V231:V233), VLOOKUP(MIN(V231:V233),RANKINGS!$A$2:$B$6,2,FALSE),VLOOKUP(MIN(V231:V233),RANKINGS!$A$2:$B$6,2,FALSE)&amp;"-"&amp;VLOOKUP(MAX(V231:V233),RANKINGS!$A$2:$B$6,2,FALSE))</f>
        <v>Negligible</v>
      </c>
      <c r="X231" s="197"/>
      <c r="Y231" s="191" t="str">
        <f>IF(AND(NOT(IFERROR(AVERAGE(A231),-9)=-9),IFERROR(VALUE(RIGHT(B231,1)),-9)=-9),"",IF(AND(B231="",IFERROR(VALUE(RIGHT(A231,1)),-99)=-99),"","X"))</f>
        <v>X</v>
      </c>
    </row>
    <row r="232" spans="1:25" s="6" customFormat="1" ht="13.2" hidden="1">
      <c r="A232" s="192">
        <f t="shared" si="6"/>
        <v>67</v>
      </c>
      <c r="B232" s="336"/>
      <c r="C232" s="193" t="s">
        <v>106</v>
      </c>
      <c r="D232" s="194" t="str">
        <f>VLOOKUP(D$12&amp;VLOOKUP($A232,ACTIVITIES!$B$2:$C$110,2,FALSE),Context!$E$3:$L$1002,8,FALSE)</f>
        <v/>
      </c>
      <c r="E232" s="333"/>
      <c r="F232" s="194" t="str">
        <f>VLOOKUP(F$12&amp;VLOOKUP($A232,ACTIVITIES!$B$2:$C$110,2,FALSE),Context!$E$3:$L$1002,8,FALSE)</f>
        <v/>
      </c>
      <c r="G232" s="333"/>
      <c r="H232" s="194" t="str">
        <f>VLOOKUP(H$12&amp;VLOOKUP($A232,ACTIVITIES!$B$2:$C$110,2,FALSE),Context!$E$3:$L$1002,8,FALSE)</f>
        <v/>
      </c>
      <c r="I232" s="333"/>
      <c r="J232" s="194" t="str">
        <f>VLOOKUP(J$12&amp;VLOOKUP($A232,ACTIVITIES!$B$2:$C$110,2,FALSE),Context!$E$3:$L$1002,8,FALSE)</f>
        <v/>
      </c>
      <c r="K232" s="333"/>
      <c r="L232" s="194" t="str">
        <f>VLOOKUP(L$12&amp;VLOOKUP($A232,ACTIVITIES!$B$2:$C$110,2,FALSE),Context!$E$3:$L$1002,8,FALSE)</f>
        <v/>
      </c>
      <c r="M232" s="333"/>
      <c r="N232" s="194" t="str">
        <f>VLOOKUP(N$12&amp;VLOOKUP($A232,ACTIVITIES!$B$2:$C$110,2,FALSE),Context!$E$3:$L$1002,8,FALSE)</f>
        <v/>
      </c>
      <c r="O232" s="333"/>
      <c r="P232" s="194" t="str">
        <f>VLOOKUP(P$12&amp;VLOOKUP($A232,ACTIVITIES!$B$2:$C$110,2,FALSE),Context!$E$3:$L$1002,8,FALSE)</f>
        <v/>
      </c>
      <c r="Q232" s="333"/>
      <c r="R232" s="194" t="str">
        <f>VLOOKUP(R$12&amp;VLOOKUP($A232,ACTIVITIES!$B$2:$C$110,2,FALSE),Context!$E$3:$L$1002,8,FALSE)</f>
        <v/>
      </c>
      <c r="S232" s="333"/>
      <c r="T232" s="194" t="str">
        <f>VLOOKUP(T$12&amp;VLOOKUP($A232,ACTIVITIES!$B$2:$C$110,2,FALSE),Context!$E$3:$L$1002,8,FALSE)</f>
        <v/>
      </c>
      <c r="U232" s="333"/>
      <c r="V232" s="194" t="str">
        <f>VLOOKUP(V$12&amp;VLOOKUP($A232,ACTIVITIES!$B$2:$C$110,2,FALSE),Context!$E$3:$L$1002,8,FALSE)</f>
        <v/>
      </c>
      <c r="W232" s="333"/>
      <c r="X232" s="197"/>
      <c r="Y232" s="191" t="str">
        <f>IF(AND(NOT(IFERROR(AVERAGE(A231),-9)=-9),IFERROR(VALUE(RIGHT(B231,1)),-9)=-9),"",IF(AND(B231="",IFERROR(VALUE(RIGHT(A231,1)),-99)=-99),"","X"))</f>
        <v>X</v>
      </c>
    </row>
    <row r="233" spans="1:25" s="6" customFormat="1" ht="13.2" hidden="1">
      <c r="A233" s="196">
        <f t="shared" si="6"/>
        <v>67</v>
      </c>
      <c r="B233" s="337"/>
      <c r="C233" s="193" t="s">
        <v>107</v>
      </c>
      <c r="D233" s="194" t="str">
        <f>VLOOKUP(D$12&amp;VLOOKUP($A233,ACTIVITIES!$B$2:$C$110,2,FALSE),Duration!$E$3:$L$1002,8,FALSE)</f>
        <v/>
      </c>
      <c r="E233" s="334"/>
      <c r="F233" s="194" t="str">
        <f>VLOOKUP(F$12&amp;VLOOKUP($A233,ACTIVITIES!$B$2:$C$110,2,FALSE),Duration!$E$3:$L$1002,8,FALSE)</f>
        <v/>
      </c>
      <c r="G233" s="334"/>
      <c r="H233" s="194" t="str">
        <f>VLOOKUP(H$12&amp;VLOOKUP($A233,ACTIVITIES!$B$2:$C$110,2,FALSE),Duration!$E$3:$L$1002,8,FALSE)</f>
        <v/>
      </c>
      <c r="I233" s="334"/>
      <c r="J233" s="194" t="str">
        <f>VLOOKUP(J$12&amp;VLOOKUP($A233,ACTIVITIES!$B$2:$C$110,2,FALSE),Duration!$E$3:$L$1002,8,FALSE)</f>
        <v/>
      </c>
      <c r="K233" s="334"/>
      <c r="L233" s="194" t="str">
        <f>VLOOKUP(L$12&amp;VLOOKUP($A233,ACTIVITIES!$B$2:$C$110,2,FALSE),Duration!$E$3:$L$1002,8,FALSE)</f>
        <v/>
      </c>
      <c r="M233" s="334"/>
      <c r="N233" s="194" t="str">
        <f>VLOOKUP(N$12&amp;VLOOKUP($A233,ACTIVITIES!$B$2:$C$110,2,FALSE),Duration!$E$3:$L$1002,8,FALSE)</f>
        <v/>
      </c>
      <c r="O233" s="334"/>
      <c r="P233" s="194" t="str">
        <f>VLOOKUP(P$12&amp;VLOOKUP($A233,ACTIVITIES!$B$2:$C$110,2,FALSE),Duration!$E$3:$L$1002,8,FALSE)</f>
        <v/>
      </c>
      <c r="Q233" s="334"/>
      <c r="R233" s="194" t="str">
        <f>VLOOKUP(R$12&amp;VLOOKUP($A233,ACTIVITIES!$B$2:$C$110,2,FALSE),Duration!$E$3:$L$1002,8,FALSE)</f>
        <v/>
      </c>
      <c r="S233" s="334"/>
      <c r="T233" s="194" t="str">
        <f>VLOOKUP(T$12&amp;VLOOKUP($A233,ACTIVITIES!$B$2:$C$110,2,FALSE),Duration!$E$3:$L$1002,8,FALSE)</f>
        <v/>
      </c>
      <c r="U233" s="334"/>
      <c r="V233" s="194" t="str">
        <f>VLOOKUP(V$12&amp;VLOOKUP($A233,ACTIVITIES!$B$2:$C$110,2,FALSE),Duration!$E$3:$L$1002,8,FALSE)</f>
        <v/>
      </c>
      <c r="W233" s="334"/>
      <c r="X233" s="197"/>
      <c r="Y233" s="191" t="str">
        <f>IF(AND(NOT(IFERROR(AVERAGE(A231),-9)=-9),IFERROR(VALUE(RIGHT(B231,1)),-9)=-9),"",IF(AND(B231="",IFERROR(VALUE(RIGHT(A231,1)),-99)=-99),"","X"))</f>
        <v>X</v>
      </c>
    </row>
    <row r="234" spans="1:25" s="6" customFormat="1" ht="13.2" hidden="1">
      <c r="A234" s="187">
        <f t="shared" si="6"/>
        <v>68</v>
      </c>
      <c r="B234" s="335" t="str">
        <f>VLOOKUP(A234,'COASTAL UPLANDS'!$A$15:$B$124,2,FALSE)</f>
        <v>ACTIVITY CATEGORY 7 68</v>
      </c>
      <c r="C234" s="188" t="s">
        <v>105</v>
      </c>
      <c r="D234" s="189" t="str">
        <f>VLOOKUP(D$12&amp;VLOOKUP($A234,ACTIVITIES!$B$2:$C$110,2,FALSE),Intensity!$E$3:$L$1002,8,FALSE)</f>
        <v/>
      </c>
      <c r="E234" s="332" t="str">
        <f>IF(MIN(D234:D236)=MAX(D234:D236), VLOOKUP(MIN(D234:D236),RANKINGS!$A$2:$B$6,2,FALSE),VLOOKUP(MIN(D234:D236),RANKINGS!$A$2:$B$6,2,FALSE)&amp;"-"&amp;VLOOKUP(MAX(D234:D236),RANKINGS!$A$2:$B$6,2,FALSE))</f>
        <v>Negligible</v>
      </c>
      <c r="F234" s="189" t="str">
        <f>VLOOKUP(F$12&amp;VLOOKUP($A234,ACTIVITIES!$B$2:$C$110,2,FALSE),Intensity!$E$3:$L$1002,8,FALSE)</f>
        <v/>
      </c>
      <c r="G234" s="332" t="str">
        <f>IF(MIN(F234:F236)=MAX(F234:F236), VLOOKUP(MIN(F234:F236),RANKINGS!$A$2:$B$6,2,FALSE),VLOOKUP(MIN(F234:F236),RANKINGS!$A$2:$B$6,2,FALSE)&amp;"-"&amp;VLOOKUP(MAX(F234:F236),RANKINGS!$A$2:$B$6,2,FALSE))</f>
        <v>Negligible</v>
      </c>
      <c r="H234" s="189" t="str">
        <f>VLOOKUP(H$12&amp;VLOOKUP($A234,ACTIVITIES!$B$2:$C$110,2,FALSE),Intensity!$E$3:$L$1002,8,FALSE)</f>
        <v/>
      </c>
      <c r="I234" s="332" t="str">
        <f>IF(MIN(H234:H236)=MAX(H234:H236), VLOOKUP(MIN(H234:H236),RANKINGS!$A$2:$B$6,2,FALSE),VLOOKUP(MIN(H234:H236),RANKINGS!$A$2:$B$6,2,FALSE)&amp;"-"&amp;VLOOKUP(MAX(H234:H236),RANKINGS!$A$2:$B$6,2,FALSE))</f>
        <v>Negligible</v>
      </c>
      <c r="J234" s="189" t="str">
        <f>VLOOKUP(J$12&amp;VLOOKUP($A234,ACTIVITIES!$B$2:$C$110,2,FALSE),Intensity!$E$3:$L$1002,8,FALSE)</f>
        <v/>
      </c>
      <c r="K234" s="332" t="str">
        <f>IF(MIN(J234:J236)=MAX(J234:J236), VLOOKUP(MIN(J234:J236),RANKINGS!$A$2:$B$6,2,FALSE),VLOOKUP(MIN(J234:J236),RANKINGS!$A$2:$B$6,2,FALSE)&amp;"-"&amp;VLOOKUP(MAX(J234:J236),RANKINGS!$A$2:$B$6,2,FALSE))</f>
        <v>Negligible</v>
      </c>
      <c r="L234" s="189" t="str">
        <f>VLOOKUP(L$12&amp;VLOOKUP($A234,ACTIVITIES!$B$2:$C$110,2,FALSE),Intensity!$E$3:$L$1002,8,FALSE)</f>
        <v/>
      </c>
      <c r="M234" s="332" t="str">
        <f>IF(MIN(L234:L236)=MAX(L234:L236), VLOOKUP(MIN(L234:L236),RANKINGS!$A$2:$B$6,2,FALSE),VLOOKUP(MIN(L234:L236),RANKINGS!$A$2:$B$6,2,FALSE)&amp;"-"&amp;VLOOKUP(MAX(L234:L236),RANKINGS!$A$2:$B$6,2,FALSE))</f>
        <v>Negligible</v>
      </c>
      <c r="N234" s="189" t="str">
        <f>VLOOKUP(N$12&amp;VLOOKUP($A234,ACTIVITIES!$B$2:$C$110,2,FALSE),Intensity!$E$3:$L$1002,8,FALSE)</f>
        <v/>
      </c>
      <c r="O234" s="332" t="str">
        <f>IF(MIN(N234:N236)=MAX(N234:N236), VLOOKUP(MIN(N234:N236),RANKINGS!$A$2:$B$6,2,FALSE),VLOOKUP(MIN(N234:N236),RANKINGS!$A$2:$B$6,2,FALSE)&amp;"-"&amp;VLOOKUP(MAX(N234:N236),RANKINGS!$A$2:$B$6,2,FALSE))</f>
        <v>Negligible</v>
      </c>
      <c r="P234" s="189" t="str">
        <f>VLOOKUP(P$12&amp;VLOOKUP($A234,ACTIVITIES!$B$2:$C$110,2,FALSE),Intensity!$E$3:$L$1002,8,FALSE)</f>
        <v/>
      </c>
      <c r="Q234" s="332" t="str">
        <f>IF(MIN(P234:P236)=MAX(P234:P236), VLOOKUP(MIN(P234:P236),RANKINGS!$A$2:$B$6,2,FALSE),VLOOKUP(MIN(P234:P236),RANKINGS!$A$2:$B$6,2,FALSE)&amp;"-"&amp;VLOOKUP(MAX(P234:P236),RANKINGS!$A$2:$B$6,2,FALSE))</f>
        <v>Negligible</v>
      </c>
      <c r="R234" s="189" t="str">
        <f>VLOOKUP(R$12&amp;VLOOKUP($A234,ACTIVITIES!$B$2:$C$110,2,FALSE),Intensity!$E$3:$L$1002,8,FALSE)</f>
        <v/>
      </c>
      <c r="S234" s="332" t="str">
        <f>IF(MIN(R234:R236)=MAX(R234:R236), VLOOKUP(MIN(R234:R236),RANKINGS!$A$2:$B$6,2,FALSE),VLOOKUP(MIN(R234:R236),RANKINGS!$A$2:$B$6,2,FALSE)&amp;"-"&amp;VLOOKUP(MAX(R234:R236),RANKINGS!$A$2:$B$6,2,FALSE))</f>
        <v>Negligible</v>
      </c>
      <c r="T234" s="189" t="str">
        <f>VLOOKUP(T$12&amp;VLOOKUP($A234,ACTIVITIES!$B$2:$C$110,2,FALSE),Intensity!$E$3:$L$1002,8,FALSE)</f>
        <v/>
      </c>
      <c r="U234" s="332" t="str">
        <f>IF(MIN(T234:T236)=MAX(T234:T236), VLOOKUP(MIN(T234:T236),RANKINGS!$A$2:$B$6,2,FALSE),VLOOKUP(MIN(T234:T236),RANKINGS!$A$2:$B$6,2,FALSE)&amp;"-"&amp;VLOOKUP(MAX(T234:T236),RANKINGS!$A$2:$B$6,2,FALSE))</f>
        <v>Negligible</v>
      </c>
      <c r="V234" s="189" t="str">
        <f>VLOOKUP(V$12&amp;VLOOKUP($A234,ACTIVITIES!$B$2:$C$110,2,FALSE),Intensity!$E$3:$L$1002,8,FALSE)</f>
        <v/>
      </c>
      <c r="W234" s="332" t="str">
        <f>IF(MIN(V234:V236)=MAX(V234:V236), VLOOKUP(MIN(V234:V236),RANKINGS!$A$2:$B$6,2,FALSE),VLOOKUP(MIN(V234:V236),RANKINGS!$A$2:$B$6,2,FALSE)&amp;"-"&amp;VLOOKUP(MAX(V234:V236),RANKINGS!$A$2:$B$6,2,FALSE))</f>
        <v>Negligible</v>
      </c>
      <c r="X234" s="197"/>
      <c r="Y234" s="191" t="str">
        <f>IF(AND(NOT(IFERROR(AVERAGE(A234),-9)=-9),IFERROR(VALUE(RIGHT(B234,1)),-9)=-9),"",IF(AND(B234="",IFERROR(VALUE(RIGHT(A234,1)),-99)=-99),"","X"))</f>
        <v>X</v>
      </c>
    </row>
    <row r="235" spans="1:25" s="6" customFormat="1" ht="13.2" hidden="1">
      <c r="A235" s="192">
        <f t="shared" si="6"/>
        <v>68</v>
      </c>
      <c r="B235" s="336"/>
      <c r="C235" s="193" t="s">
        <v>106</v>
      </c>
      <c r="D235" s="194" t="str">
        <f>VLOOKUP(D$12&amp;VLOOKUP($A235,ACTIVITIES!$B$2:$C$110,2,FALSE),Context!$E$3:$L$1002,8,FALSE)</f>
        <v/>
      </c>
      <c r="E235" s="333"/>
      <c r="F235" s="194" t="str">
        <f>VLOOKUP(F$12&amp;VLOOKUP($A235,ACTIVITIES!$B$2:$C$110,2,FALSE),Context!$E$3:$L$1002,8,FALSE)</f>
        <v/>
      </c>
      <c r="G235" s="333"/>
      <c r="H235" s="194" t="str">
        <f>VLOOKUP(H$12&amp;VLOOKUP($A235,ACTIVITIES!$B$2:$C$110,2,FALSE),Context!$E$3:$L$1002,8,FALSE)</f>
        <v/>
      </c>
      <c r="I235" s="333"/>
      <c r="J235" s="194" t="str">
        <f>VLOOKUP(J$12&amp;VLOOKUP($A235,ACTIVITIES!$B$2:$C$110,2,FALSE),Context!$E$3:$L$1002,8,FALSE)</f>
        <v/>
      </c>
      <c r="K235" s="333"/>
      <c r="L235" s="194" t="str">
        <f>VLOOKUP(L$12&amp;VLOOKUP($A235,ACTIVITIES!$B$2:$C$110,2,FALSE),Context!$E$3:$L$1002,8,FALSE)</f>
        <v/>
      </c>
      <c r="M235" s="333"/>
      <c r="N235" s="194" t="str">
        <f>VLOOKUP(N$12&amp;VLOOKUP($A235,ACTIVITIES!$B$2:$C$110,2,FALSE),Context!$E$3:$L$1002,8,FALSE)</f>
        <v/>
      </c>
      <c r="O235" s="333"/>
      <c r="P235" s="194" t="str">
        <f>VLOOKUP(P$12&amp;VLOOKUP($A235,ACTIVITIES!$B$2:$C$110,2,FALSE),Context!$E$3:$L$1002,8,FALSE)</f>
        <v/>
      </c>
      <c r="Q235" s="333"/>
      <c r="R235" s="194" t="str">
        <f>VLOOKUP(R$12&amp;VLOOKUP($A235,ACTIVITIES!$B$2:$C$110,2,FALSE),Context!$E$3:$L$1002,8,FALSE)</f>
        <v/>
      </c>
      <c r="S235" s="333"/>
      <c r="T235" s="194" t="str">
        <f>VLOOKUP(T$12&amp;VLOOKUP($A235,ACTIVITIES!$B$2:$C$110,2,FALSE),Context!$E$3:$L$1002,8,FALSE)</f>
        <v/>
      </c>
      <c r="U235" s="333"/>
      <c r="V235" s="194" t="str">
        <f>VLOOKUP(V$12&amp;VLOOKUP($A235,ACTIVITIES!$B$2:$C$110,2,FALSE),Context!$E$3:$L$1002,8,FALSE)</f>
        <v/>
      </c>
      <c r="W235" s="333"/>
      <c r="X235" s="197"/>
      <c r="Y235" s="191" t="str">
        <f>IF(AND(NOT(IFERROR(AVERAGE(A234),-9)=-9),IFERROR(VALUE(RIGHT(B234,1)),-9)=-9),"",IF(AND(B234="",IFERROR(VALUE(RIGHT(A234,1)),-99)=-99),"","X"))</f>
        <v>X</v>
      </c>
    </row>
    <row r="236" spans="1:25" s="6" customFormat="1" ht="13.2" hidden="1">
      <c r="A236" s="196">
        <f t="shared" si="6"/>
        <v>68</v>
      </c>
      <c r="B236" s="337"/>
      <c r="C236" s="193" t="s">
        <v>107</v>
      </c>
      <c r="D236" s="194" t="str">
        <f>VLOOKUP(D$12&amp;VLOOKUP($A236,ACTIVITIES!$B$2:$C$110,2,FALSE),Duration!$E$3:$L$1002,8,FALSE)</f>
        <v/>
      </c>
      <c r="E236" s="334"/>
      <c r="F236" s="194" t="str">
        <f>VLOOKUP(F$12&amp;VLOOKUP($A236,ACTIVITIES!$B$2:$C$110,2,FALSE),Duration!$E$3:$L$1002,8,FALSE)</f>
        <v/>
      </c>
      <c r="G236" s="334"/>
      <c r="H236" s="194" t="str">
        <f>VLOOKUP(H$12&amp;VLOOKUP($A236,ACTIVITIES!$B$2:$C$110,2,FALSE),Duration!$E$3:$L$1002,8,FALSE)</f>
        <v/>
      </c>
      <c r="I236" s="334"/>
      <c r="J236" s="194" t="str">
        <f>VLOOKUP(J$12&amp;VLOOKUP($A236,ACTIVITIES!$B$2:$C$110,2,FALSE),Duration!$E$3:$L$1002,8,FALSE)</f>
        <v/>
      </c>
      <c r="K236" s="334"/>
      <c r="L236" s="194" t="str">
        <f>VLOOKUP(L$12&amp;VLOOKUP($A236,ACTIVITIES!$B$2:$C$110,2,FALSE),Duration!$E$3:$L$1002,8,FALSE)</f>
        <v/>
      </c>
      <c r="M236" s="334"/>
      <c r="N236" s="194" t="str">
        <f>VLOOKUP(N$12&amp;VLOOKUP($A236,ACTIVITIES!$B$2:$C$110,2,FALSE),Duration!$E$3:$L$1002,8,FALSE)</f>
        <v/>
      </c>
      <c r="O236" s="334"/>
      <c r="P236" s="194" t="str">
        <f>VLOOKUP(P$12&amp;VLOOKUP($A236,ACTIVITIES!$B$2:$C$110,2,FALSE),Duration!$E$3:$L$1002,8,FALSE)</f>
        <v/>
      </c>
      <c r="Q236" s="334"/>
      <c r="R236" s="194" t="str">
        <f>VLOOKUP(R$12&amp;VLOOKUP($A236,ACTIVITIES!$B$2:$C$110,2,FALSE),Duration!$E$3:$L$1002,8,FALSE)</f>
        <v/>
      </c>
      <c r="S236" s="334"/>
      <c r="T236" s="194" t="str">
        <f>VLOOKUP(T$12&amp;VLOOKUP($A236,ACTIVITIES!$B$2:$C$110,2,FALSE),Duration!$E$3:$L$1002,8,FALSE)</f>
        <v/>
      </c>
      <c r="U236" s="334"/>
      <c r="V236" s="194" t="str">
        <f>VLOOKUP(V$12&amp;VLOOKUP($A236,ACTIVITIES!$B$2:$C$110,2,FALSE),Duration!$E$3:$L$1002,8,FALSE)</f>
        <v/>
      </c>
      <c r="W236" s="334"/>
      <c r="X236" s="197"/>
      <c r="Y236" s="191" t="str">
        <f>IF(AND(NOT(IFERROR(AVERAGE(A234),-9)=-9),IFERROR(VALUE(RIGHT(B234,1)),-9)=-9),"",IF(AND(B234="",IFERROR(VALUE(RIGHT(A234,1)),-99)=-99),"","X"))</f>
        <v>X</v>
      </c>
    </row>
    <row r="237" spans="1:25" s="6" customFormat="1" ht="13.2" hidden="1">
      <c r="A237" s="187">
        <f t="shared" si="6"/>
        <v>69</v>
      </c>
      <c r="B237" s="335" t="str">
        <f>VLOOKUP(A237,'COASTAL UPLANDS'!$A$15:$B$124,2,FALSE)</f>
        <v>ACTIVITY CATEGORY 7 69</v>
      </c>
      <c r="C237" s="188" t="s">
        <v>105</v>
      </c>
      <c r="D237" s="189" t="str">
        <f>VLOOKUP(D$12&amp;VLOOKUP($A237,ACTIVITIES!$B$2:$C$110,2,FALSE),Intensity!$E$3:$L$1002,8,FALSE)</f>
        <v/>
      </c>
      <c r="E237" s="332" t="str">
        <f>IF(MIN(D237:D239)=MAX(D237:D239), VLOOKUP(MIN(D237:D239),RANKINGS!$A$2:$B$6,2,FALSE),VLOOKUP(MIN(D237:D239),RANKINGS!$A$2:$B$6,2,FALSE)&amp;"-"&amp;VLOOKUP(MAX(D237:D239),RANKINGS!$A$2:$B$6,2,FALSE))</f>
        <v>Negligible</v>
      </c>
      <c r="F237" s="189" t="str">
        <f>VLOOKUP(F$12&amp;VLOOKUP($A237,ACTIVITIES!$B$2:$C$110,2,FALSE),Intensity!$E$3:$L$1002,8,FALSE)</f>
        <v/>
      </c>
      <c r="G237" s="332" t="str">
        <f>IF(MIN(F237:F239)=MAX(F237:F239), VLOOKUP(MIN(F237:F239),RANKINGS!$A$2:$B$6,2,FALSE),VLOOKUP(MIN(F237:F239),RANKINGS!$A$2:$B$6,2,FALSE)&amp;"-"&amp;VLOOKUP(MAX(F237:F239),RANKINGS!$A$2:$B$6,2,FALSE))</f>
        <v>Negligible</v>
      </c>
      <c r="H237" s="189" t="str">
        <f>VLOOKUP(H$12&amp;VLOOKUP($A237,ACTIVITIES!$B$2:$C$110,2,FALSE),Intensity!$E$3:$L$1002,8,FALSE)</f>
        <v/>
      </c>
      <c r="I237" s="332" t="str">
        <f>IF(MIN(H237:H239)=MAX(H237:H239), VLOOKUP(MIN(H237:H239),RANKINGS!$A$2:$B$6,2,FALSE),VLOOKUP(MIN(H237:H239),RANKINGS!$A$2:$B$6,2,FALSE)&amp;"-"&amp;VLOOKUP(MAX(H237:H239),RANKINGS!$A$2:$B$6,2,FALSE))</f>
        <v>Negligible</v>
      </c>
      <c r="J237" s="189" t="str">
        <f>VLOOKUP(J$12&amp;VLOOKUP($A237,ACTIVITIES!$B$2:$C$110,2,FALSE),Intensity!$E$3:$L$1002,8,FALSE)</f>
        <v/>
      </c>
      <c r="K237" s="332" t="str">
        <f>IF(MIN(J237:J239)=MAX(J237:J239), VLOOKUP(MIN(J237:J239),RANKINGS!$A$2:$B$6,2,FALSE),VLOOKUP(MIN(J237:J239),RANKINGS!$A$2:$B$6,2,FALSE)&amp;"-"&amp;VLOOKUP(MAX(J237:J239),RANKINGS!$A$2:$B$6,2,FALSE))</f>
        <v>Negligible</v>
      </c>
      <c r="L237" s="189" t="str">
        <f>VLOOKUP(L$12&amp;VLOOKUP($A237,ACTIVITIES!$B$2:$C$110,2,FALSE),Intensity!$E$3:$L$1002,8,FALSE)</f>
        <v/>
      </c>
      <c r="M237" s="332" t="str">
        <f>IF(MIN(L237:L239)=MAX(L237:L239), VLOOKUP(MIN(L237:L239),RANKINGS!$A$2:$B$6,2,FALSE),VLOOKUP(MIN(L237:L239),RANKINGS!$A$2:$B$6,2,FALSE)&amp;"-"&amp;VLOOKUP(MAX(L237:L239),RANKINGS!$A$2:$B$6,2,FALSE))</f>
        <v>Negligible</v>
      </c>
      <c r="N237" s="189" t="str">
        <f>VLOOKUP(N$12&amp;VLOOKUP($A237,ACTIVITIES!$B$2:$C$110,2,FALSE),Intensity!$E$3:$L$1002,8,FALSE)</f>
        <v/>
      </c>
      <c r="O237" s="332" t="str">
        <f>IF(MIN(N237:N239)=MAX(N237:N239), VLOOKUP(MIN(N237:N239),RANKINGS!$A$2:$B$6,2,FALSE),VLOOKUP(MIN(N237:N239),RANKINGS!$A$2:$B$6,2,FALSE)&amp;"-"&amp;VLOOKUP(MAX(N237:N239),RANKINGS!$A$2:$B$6,2,FALSE))</f>
        <v>Negligible</v>
      </c>
      <c r="P237" s="189" t="str">
        <f>VLOOKUP(P$12&amp;VLOOKUP($A237,ACTIVITIES!$B$2:$C$110,2,FALSE),Intensity!$E$3:$L$1002,8,FALSE)</f>
        <v/>
      </c>
      <c r="Q237" s="332" t="str">
        <f>IF(MIN(P237:P239)=MAX(P237:P239), VLOOKUP(MIN(P237:P239),RANKINGS!$A$2:$B$6,2,FALSE),VLOOKUP(MIN(P237:P239),RANKINGS!$A$2:$B$6,2,FALSE)&amp;"-"&amp;VLOOKUP(MAX(P237:P239),RANKINGS!$A$2:$B$6,2,FALSE))</f>
        <v>Negligible</v>
      </c>
      <c r="R237" s="189" t="str">
        <f>VLOOKUP(R$12&amp;VLOOKUP($A237,ACTIVITIES!$B$2:$C$110,2,FALSE),Intensity!$E$3:$L$1002,8,FALSE)</f>
        <v/>
      </c>
      <c r="S237" s="332" t="str">
        <f>IF(MIN(R237:R239)=MAX(R237:R239), VLOOKUP(MIN(R237:R239),RANKINGS!$A$2:$B$6,2,FALSE),VLOOKUP(MIN(R237:R239),RANKINGS!$A$2:$B$6,2,FALSE)&amp;"-"&amp;VLOOKUP(MAX(R237:R239),RANKINGS!$A$2:$B$6,2,FALSE))</f>
        <v>Negligible</v>
      </c>
      <c r="T237" s="189" t="str">
        <f>VLOOKUP(T$12&amp;VLOOKUP($A237,ACTIVITIES!$B$2:$C$110,2,FALSE),Intensity!$E$3:$L$1002,8,FALSE)</f>
        <v/>
      </c>
      <c r="U237" s="332" t="str">
        <f>IF(MIN(T237:T239)=MAX(T237:T239), VLOOKUP(MIN(T237:T239),RANKINGS!$A$2:$B$6,2,FALSE),VLOOKUP(MIN(T237:T239),RANKINGS!$A$2:$B$6,2,FALSE)&amp;"-"&amp;VLOOKUP(MAX(T237:T239),RANKINGS!$A$2:$B$6,2,FALSE))</f>
        <v>Negligible</v>
      </c>
      <c r="V237" s="189" t="str">
        <f>VLOOKUP(V$12&amp;VLOOKUP($A237,ACTIVITIES!$B$2:$C$110,2,FALSE),Intensity!$E$3:$L$1002,8,FALSE)</f>
        <v/>
      </c>
      <c r="W237" s="332" t="str">
        <f>IF(MIN(V237:V239)=MAX(V237:V239), VLOOKUP(MIN(V237:V239),RANKINGS!$A$2:$B$6,2,FALSE),VLOOKUP(MIN(V237:V239),RANKINGS!$A$2:$B$6,2,FALSE)&amp;"-"&amp;VLOOKUP(MAX(V237:V239),RANKINGS!$A$2:$B$6,2,FALSE))</f>
        <v>Negligible</v>
      </c>
      <c r="X237" s="197"/>
      <c r="Y237" s="191" t="str">
        <f>IF(AND(NOT(IFERROR(AVERAGE(A237),-9)=-9),IFERROR(VALUE(RIGHT(B237,1)),-9)=-9),"",IF(AND(B237="",IFERROR(VALUE(RIGHT(A237,1)),-99)=-99),"","X"))</f>
        <v>X</v>
      </c>
    </row>
    <row r="238" spans="1:25" s="6" customFormat="1" ht="13.2" hidden="1">
      <c r="A238" s="192">
        <f t="shared" si="6"/>
        <v>69</v>
      </c>
      <c r="B238" s="336"/>
      <c r="C238" s="193" t="s">
        <v>106</v>
      </c>
      <c r="D238" s="194" t="str">
        <f>VLOOKUP(D$12&amp;VLOOKUP($A238,ACTIVITIES!$B$2:$C$110,2,FALSE),Context!$E$3:$L$1002,8,FALSE)</f>
        <v/>
      </c>
      <c r="E238" s="333"/>
      <c r="F238" s="194" t="str">
        <f>VLOOKUP(F$12&amp;VLOOKUP($A238,ACTIVITIES!$B$2:$C$110,2,FALSE),Context!$E$3:$L$1002,8,FALSE)</f>
        <v/>
      </c>
      <c r="G238" s="333"/>
      <c r="H238" s="194" t="str">
        <f>VLOOKUP(H$12&amp;VLOOKUP($A238,ACTIVITIES!$B$2:$C$110,2,FALSE),Context!$E$3:$L$1002,8,FALSE)</f>
        <v/>
      </c>
      <c r="I238" s="333"/>
      <c r="J238" s="194" t="str">
        <f>VLOOKUP(J$12&amp;VLOOKUP($A238,ACTIVITIES!$B$2:$C$110,2,FALSE),Context!$E$3:$L$1002,8,FALSE)</f>
        <v/>
      </c>
      <c r="K238" s="333"/>
      <c r="L238" s="194" t="str">
        <f>VLOOKUP(L$12&amp;VLOOKUP($A238,ACTIVITIES!$B$2:$C$110,2,FALSE),Context!$E$3:$L$1002,8,FALSE)</f>
        <v/>
      </c>
      <c r="M238" s="333"/>
      <c r="N238" s="194" t="str">
        <f>VLOOKUP(N$12&amp;VLOOKUP($A238,ACTIVITIES!$B$2:$C$110,2,FALSE),Context!$E$3:$L$1002,8,FALSE)</f>
        <v/>
      </c>
      <c r="O238" s="333"/>
      <c r="P238" s="194" t="str">
        <f>VLOOKUP(P$12&amp;VLOOKUP($A238,ACTIVITIES!$B$2:$C$110,2,FALSE),Context!$E$3:$L$1002,8,FALSE)</f>
        <v/>
      </c>
      <c r="Q238" s="333"/>
      <c r="R238" s="194" t="str">
        <f>VLOOKUP(R$12&amp;VLOOKUP($A238,ACTIVITIES!$B$2:$C$110,2,FALSE),Context!$E$3:$L$1002,8,FALSE)</f>
        <v/>
      </c>
      <c r="S238" s="333"/>
      <c r="T238" s="194" t="str">
        <f>VLOOKUP(T$12&amp;VLOOKUP($A238,ACTIVITIES!$B$2:$C$110,2,FALSE),Context!$E$3:$L$1002,8,FALSE)</f>
        <v/>
      </c>
      <c r="U238" s="333"/>
      <c r="V238" s="194" t="str">
        <f>VLOOKUP(V$12&amp;VLOOKUP($A238,ACTIVITIES!$B$2:$C$110,2,FALSE),Context!$E$3:$L$1002,8,FALSE)</f>
        <v/>
      </c>
      <c r="W238" s="333"/>
      <c r="X238" s="197"/>
      <c r="Y238" s="191" t="str">
        <f>IF(AND(NOT(IFERROR(AVERAGE(A237),-9)=-9),IFERROR(VALUE(RIGHT(B237,1)),-9)=-9),"",IF(AND(B237="",IFERROR(VALUE(RIGHT(A237,1)),-99)=-99),"","X"))</f>
        <v>X</v>
      </c>
    </row>
    <row r="239" spans="1:25" s="6" customFormat="1" ht="13.2" hidden="1">
      <c r="A239" s="196">
        <f t="shared" si="6"/>
        <v>69</v>
      </c>
      <c r="B239" s="337"/>
      <c r="C239" s="193" t="s">
        <v>107</v>
      </c>
      <c r="D239" s="194" t="str">
        <f>VLOOKUP(D$12&amp;VLOOKUP($A239,ACTIVITIES!$B$2:$C$110,2,FALSE),Duration!$E$3:$L$1002,8,FALSE)</f>
        <v/>
      </c>
      <c r="E239" s="334"/>
      <c r="F239" s="194" t="str">
        <f>VLOOKUP(F$12&amp;VLOOKUP($A239,ACTIVITIES!$B$2:$C$110,2,FALSE),Duration!$E$3:$L$1002,8,FALSE)</f>
        <v/>
      </c>
      <c r="G239" s="334"/>
      <c r="H239" s="194" t="str">
        <f>VLOOKUP(H$12&amp;VLOOKUP($A239,ACTIVITIES!$B$2:$C$110,2,FALSE),Duration!$E$3:$L$1002,8,FALSE)</f>
        <v/>
      </c>
      <c r="I239" s="334"/>
      <c r="J239" s="194" t="str">
        <f>VLOOKUP(J$12&amp;VLOOKUP($A239,ACTIVITIES!$B$2:$C$110,2,FALSE),Duration!$E$3:$L$1002,8,FALSE)</f>
        <v/>
      </c>
      <c r="K239" s="334"/>
      <c r="L239" s="194" t="str">
        <f>VLOOKUP(L$12&amp;VLOOKUP($A239,ACTIVITIES!$B$2:$C$110,2,FALSE),Duration!$E$3:$L$1002,8,FALSE)</f>
        <v/>
      </c>
      <c r="M239" s="334"/>
      <c r="N239" s="194" t="str">
        <f>VLOOKUP(N$12&amp;VLOOKUP($A239,ACTIVITIES!$B$2:$C$110,2,FALSE),Duration!$E$3:$L$1002,8,FALSE)</f>
        <v/>
      </c>
      <c r="O239" s="334"/>
      <c r="P239" s="194" t="str">
        <f>VLOOKUP(P$12&amp;VLOOKUP($A239,ACTIVITIES!$B$2:$C$110,2,FALSE),Duration!$E$3:$L$1002,8,FALSE)</f>
        <v/>
      </c>
      <c r="Q239" s="334"/>
      <c r="R239" s="194" t="str">
        <f>VLOOKUP(R$12&amp;VLOOKUP($A239,ACTIVITIES!$B$2:$C$110,2,FALSE),Duration!$E$3:$L$1002,8,FALSE)</f>
        <v/>
      </c>
      <c r="S239" s="334"/>
      <c r="T239" s="194" t="str">
        <f>VLOOKUP(T$12&amp;VLOOKUP($A239,ACTIVITIES!$B$2:$C$110,2,FALSE),Duration!$E$3:$L$1002,8,FALSE)</f>
        <v/>
      </c>
      <c r="U239" s="334"/>
      <c r="V239" s="194" t="str">
        <f>VLOOKUP(V$12&amp;VLOOKUP($A239,ACTIVITIES!$B$2:$C$110,2,FALSE),Duration!$E$3:$L$1002,8,FALSE)</f>
        <v/>
      </c>
      <c r="W239" s="334"/>
      <c r="X239" s="197"/>
      <c r="Y239" s="191" t="str">
        <f>IF(AND(NOT(IFERROR(AVERAGE(A237),-9)=-9),IFERROR(VALUE(RIGHT(B237,1)),-9)=-9),"",IF(AND(B237="",IFERROR(VALUE(RIGHT(A237,1)),-99)=-99),"","X"))</f>
        <v>X</v>
      </c>
    </row>
    <row r="240" spans="1:25" s="6" customFormat="1" ht="13.2" hidden="1">
      <c r="A240" s="187">
        <f t="shared" si="6"/>
        <v>70</v>
      </c>
      <c r="B240" s="335" t="str">
        <f>VLOOKUP(A240,'COASTAL UPLANDS'!$A$15:$B$124,2,FALSE)</f>
        <v>ACTIVITY CATEGORY 7 70</v>
      </c>
      <c r="C240" s="188" t="s">
        <v>105</v>
      </c>
      <c r="D240" s="189" t="str">
        <f>VLOOKUP(D$12&amp;VLOOKUP($A240,ACTIVITIES!$B$2:$C$110,2,FALSE),Intensity!$E$3:$L$1002,8,FALSE)</f>
        <v/>
      </c>
      <c r="E240" s="332" t="str">
        <f>IF(MIN(D240:D242)=MAX(D240:D242), VLOOKUP(MIN(D240:D242),RANKINGS!$A$2:$B$6,2,FALSE),VLOOKUP(MIN(D240:D242),RANKINGS!$A$2:$B$6,2,FALSE)&amp;"-"&amp;VLOOKUP(MAX(D240:D242),RANKINGS!$A$2:$B$6,2,FALSE))</f>
        <v>Negligible</v>
      </c>
      <c r="F240" s="189" t="str">
        <f>VLOOKUP(F$12&amp;VLOOKUP($A240,ACTIVITIES!$B$2:$C$110,2,FALSE),Intensity!$E$3:$L$1002,8,FALSE)</f>
        <v/>
      </c>
      <c r="G240" s="332" t="str">
        <f>IF(MIN(F240:F242)=MAX(F240:F242), VLOOKUP(MIN(F240:F242),RANKINGS!$A$2:$B$6,2,FALSE),VLOOKUP(MIN(F240:F242),RANKINGS!$A$2:$B$6,2,FALSE)&amp;"-"&amp;VLOOKUP(MAX(F240:F242),RANKINGS!$A$2:$B$6,2,FALSE))</f>
        <v>Negligible</v>
      </c>
      <c r="H240" s="189" t="str">
        <f>VLOOKUP(H$12&amp;VLOOKUP($A240,ACTIVITIES!$B$2:$C$110,2,FALSE),Intensity!$E$3:$L$1002,8,FALSE)</f>
        <v/>
      </c>
      <c r="I240" s="332" t="str">
        <f>IF(MIN(H240:H242)=MAX(H240:H242), VLOOKUP(MIN(H240:H242),RANKINGS!$A$2:$B$6,2,FALSE),VLOOKUP(MIN(H240:H242),RANKINGS!$A$2:$B$6,2,FALSE)&amp;"-"&amp;VLOOKUP(MAX(H240:H242),RANKINGS!$A$2:$B$6,2,FALSE))</f>
        <v>Negligible</v>
      </c>
      <c r="J240" s="189" t="str">
        <f>VLOOKUP(J$12&amp;VLOOKUP($A240,ACTIVITIES!$B$2:$C$110,2,FALSE),Intensity!$E$3:$L$1002,8,FALSE)</f>
        <v/>
      </c>
      <c r="K240" s="332" t="str">
        <f>IF(MIN(J240:J242)=MAX(J240:J242), VLOOKUP(MIN(J240:J242),RANKINGS!$A$2:$B$6,2,FALSE),VLOOKUP(MIN(J240:J242),RANKINGS!$A$2:$B$6,2,FALSE)&amp;"-"&amp;VLOOKUP(MAX(J240:J242),RANKINGS!$A$2:$B$6,2,FALSE))</f>
        <v>Negligible</v>
      </c>
      <c r="L240" s="189" t="str">
        <f>VLOOKUP(L$12&amp;VLOOKUP($A240,ACTIVITIES!$B$2:$C$110,2,FALSE),Intensity!$E$3:$L$1002,8,FALSE)</f>
        <v/>
      </c>
      <c r="M240" s="332" t="str">
        <f>IF(MIN(L240:L242)=MAX(L240:L242), VLOOKUP(MIN(L240:L242),RANKINGS!$A$2:$B$6,2,FALSE),VLOOKUP(MIN(L240:L242),RANKINGS!$A$2:$B$6,2,FALSE)&amp;"-"&amp;VLOOKUP(MAX(L240:L242),RANKINGS!$A$2:$B$6,2,FALSE))</f>
        <v>Negligible</v>
      </c>
      <c r="N240" s="189" t="str">
        <f>VLOOKUP(N$12&amp;VLOOKUP($A240,ACTIVITIES!$B$2:$C$110,2,FALSE),Intensity!$E$3:$L$1002,8,FALSE)</f>
        <v/>
      </c>
      <c r="O240" s="332" t="str">
        <f>IF(MIN(N240:N242)=MAX(N240:N242), VLOOKUP(MIN(N240:N242),RANKINGS!$A$2:$B$6,2,FALSE),VLOOKUP(MIN(N240:N242),RANKINGS!$A$2:$B$6,2,FALSE)&amp;"-"&amp;VLOOKUP(MAX(N240:N242),RANKINGS!$A$2:$B$6,2,FALSE))</f>
        <v>Negligible</v>
      </c>
      <c r="P240" s="189" t="str">
        <f>VLOOKUP(P$12&amp;VLOOKUP($A240,ACTIVITIES!$B$2:$C$110,2,FALSE),Intensity!$E$3:$L$1002,8,FALSE)</f>
        <v/>
      </c>
      <c r="Q240" s="332" t="str">
        <f>IF(MIN(P240:P242)=MAX(P240:P242), VLOOKUP(MIN(P240:P242),RANKINGS!$A$2:$B$6,2,FALSE),VLOOKUP(MIN(P240:P242),RANKINGS!$A$2:$B$6,2,FALSE)&amp;"-"&amp;VLOOKUP(MAX(P240:P242),RANKINGS!$A$2:$B$6,2,FALSE))</f>
        <v>Negligible</v>
      </c>
      <c r="R240" s="189" t="str">
        <f>VLOOKUP(R$12&amp;VLOOKUP($A240,ACTIVITIES!$B$2:$C$110,2,FALSE),Intensity!$E$3:$L$1002,8,FALSE)</f>
        <v/>
      </c>
      <c r="S240" s="332" t="str">
        <f>IF(MIN(R240:R242)=MAX(R240:R242), VLOOKUP(MIN(R240:R242),RANKINGS!$A$2:$B$6,2,FALSE),VLOOKUP(MIN(R240:R242),RANKINGS!$A$2:$B$6,2,FALSE)&amp;"-"&amp;VLOOKUP(MAX(R240:R242),RANKINGS!$A$2:$B$6,2,FALSE))</f>
        <v>Negligible</v>
      </c>
      <c r="T240" s="189" t="str">
        <f>VLOOKUP(T$12&amp;VLOOKUP($A240,ACTIVITIES!$B$2:$C$110,2,FALSE),Intensity!$E$3:$L$1002,8,FALSE)</f>
        <v/>
      </c>
      <c r="U240" s="332" t="str">
        <f>IF(MIN(T240:T242)=MAX(T240:T242), VLOOKUP(MIN(T240:T242),RANKINGS!$A$2:$B$6,2,FALSE),VLOOKUP(MIN(T240:T242),RANKINGS!$A$2:$B$6,2,FALSE)&amp;"-"&amp;VLOOKUP(MAX(T240:T242),RANKINGS!$A$2:$B$6,2,FALSE))</f>
        <v>Negligible</v>
      </c>
      <c r="V240" s="189" t="str">
        <f>VLOOKUP(V$12&amp;VLOOKUP($A240,ACTIVITIES!$B$2:$C$110,2,FALSE),Intensity!$E$3:$L$1002,8,FALSE)</f>
        <v/>
      </c>
      <c r="W240" s="332" t="str">
        <f>IF(MIN(V240:V242)=MAX(V240:V242), VLOOKUP(MIN(V240:V242),RANKINGS!$A$2:$B$6,2,FALSE),VLOOKUP(MIN(V240:V242),RANKINGS!$A$2:$B$6,2,FALSE)&amp;"-"&amp;VLOOKUP(MAX(V240:V242),RANKINGS!$A$2:$B$6,2,FALSE))</f>
        <v>Negligible</v>
      </c>
      <c r="X240" s="197"/>
      <c r="Y240" s="191" t="str">
        <f>IF(AND(NOT(IFERROR(AVERAGE(A240),-9)=-9),IFERROR(VALUE(RIGHT(B240,1)),-9)=-9),"",IF(AND(B240="",IFERROR(VALUE(RIGHT(A240,1)),-99)=-99),"","X"))</f>
        <v>X</v>
      </c>
    </row>
    <row r="241" spans="1:25" s="6" customFormat="1" ht="13.2" hidden="1">
      <c r="A241" s="192">
        <f t="shared" si="6"/>
        <v>70</v>
      </c>
      <c r="B241" s="336"/>
      <c r="C241" s="193" t="s">
        <v>106</v>
      </c>
      <c r="D241" s="194" t="str">
        <f>VLOOKUP(D$12&amp;VLOOKUP($A241,ACTIVITIES!$B$2:$C$110,2,FALSE),Context!$E$3:$L$1002,8,FALSE)</f>
        <v/>
      </c>
      <c r="E241" s="333"/>
      <c r="F241" s="194" t="str">
        <f>VLOOKUP(F$12&amp;VLOOKUP($A241,ACTIVITIES!$B$2:$C$110,2,FALSE),Context!$E$3:$L$1002,8,FALSE)</f>
        <v/>
      </c>
      <c r="G241" s="333"/>
      <c r="H241" s="194" t="str">
        <f>VLOOKUP(H$12&amp;VLOOKUP($A241,ACTIVITIES!$B$2:$C$110,2,FALSE),Context!$E$3:$L$1002,8,FALSE)</f>
        <v/>
      </c>
      <c r="I241" s="333"/>
      <c r="J241" s="194" t="str">
        <f>VLOOKUP(J$12&amp;VLOOKUP($A241,ACTIVITIES!$B$2:$C$110,2,FALSE),Context!$E$3:$L$1002,8,FALSE)</f>
        <v/>
      </c>
      <c r="K241" s="333"/>
      <c r="L241" s="194" t="str">
        <f>VLOOKUP(L$12&amp;VLOOKUP($A241,ACTIVITIES!$B$2:$C$110,2,FALSE),Context!$E$3:$L$1002,8,FALSE)</f>
        <v/>
      </c>
      <c r="M241" s="333"/>
      <c r="N241" s="194" t="str">
        <f>VLOOKUP(N$12&amp;VLOOKUP($A241,ACTIVITIES!$B$2:$C$110,2,FALSE),Context!$E$3:$L$1002,8,FALSE)</f>
        <v/>
      </c>
      <c r="O241" s="333"/>
      <c r="P241" s="194" t="str">
        <f>VLOOKUP(P$12&amp;VLOOKUP($A241,ACTIVITIES!$B$2:$C$110,2,FALSE),Context!$E$3:$L$1002,8,FALSE)</f>
        <v/>
      </c>
      <c r="Q241" s="333"/>
      <c r="R241" s="194" t="str">
        <f>VLOOKUP(R$12&amp;VLOOKUP($A241,ACTIVITIES!$B$2:$C$110,2,FALSE),Context!$E$3:$L$1002,8,FALSE)</f>
        <v/>
      </c>
      <c r="S241" s="333"/>
      <c r="T241" s="194" t="str">
        <f>VLOOKUP(T$12&amp;VLOOKUP($A241,ACTIVITIES!$B$2:$C$110,2,FALSE),Context!$E$3:$L$1002,8,FALSE)</f>
        <v/>
      </c>
      <c r="U241" s="333"/>
      <c r="V241" s="194" t="str">
        <f>VLOOKUP(V$12&amp;VLOOKUP($A241,ACTIVITIES!$B$2:$C$110,2,FALSE),Context!$E$3:$L$1002,8,FALSE)</f>
        <v/>
      </c>
      <c r="W241" s="333"/>
      <c r="X241" s="197"/>
      <c r="Y241" s="191" t="str">
        <f>IF(AND(NOT(IFERROR(AVERAGE(A240),-9)=-9),IFERROR(VALUE(RIGHT(B240,1)),-9)=-9),"",IF(AND(B240="",IFERROR(VALUE(RIGHT(A240,1)),-99)=-99),"","X"))</f>
        <v>X</v>
      </c>
    </row>
    <row r="242" spans="1:25" s="6" customFormat="1" ht="13.2" hidden="1">
      <c r="A242" s="196">
        <f t="shared" si="6"/>
        <v>70</v>
      </c>
      <c r="B242" s="337"/>
      <c r="C242" s="193" t="s">
        <v>107</v>
      </c>
      <c r="D242" s="194" t="str">
        <f>VLOOKUP(D$12&amp;VLOOKUP($A242,ACTIVITIES!$B$2:$C$110,2,FALSE),Duration!$E$3:$L$1002,8,FALSE)</f>
        <v/>
      </c>
      <c r="E242" s="334"/>
      <c r="F242" s="194" t="str">
        <f>VLOOKUP(F$12&amp;VLOOKUP($A242,ACTIVITIES!$B$2:$C$110,2,FALSE),Duration!$E$3:$L$1002,8,FALSE)</f>
        <v/>
      </c>
      <c r="G242" s="334"/>
      <c r="H242" s="194" t="str">
        <f>VLOOKUP(H$12&amp;VLOOKUP($A242,ACTIVITIES!$B$2:$C$110,2,FALSE),Duration!$E$3:$L$1002,8,FALSE)</f>
        <v/>
      </c>
      <c r="I242" s="334"/>
      <c r="J242" s="194" t="str">
        <f>VLOOKUP(J$12&amp;VLOOKUP($A242,ACTIVITIES!$B$2:$C$110,2,FALSE),Duration!$E$3:$L$1002,8,FALSE)</f>
        <v/>
      </c>
      <c r="K242" s="334"/>
      <c r="L242" s="194" t="str">
        <f>VLOOKUP(L$12&amp;VLOOKUP($A242,ACTIVITIES!$B$2:$C$110,2,FALSE),Duration!$E$3:$L$1002,8,FALSE)</f>
        <v/>
      </c>
      <c r="M242" s="334"/>
      <c r="N242" s="194" t="str">
        <f>VLOOKUP(N$12&amp;VLOOKUP($A242,ACTIVITIES!$B$2:$C$110,2,FALSE),Duration!$E$3:$L$1002,8,FALSE)</f>
        <v/>
      </c>
      <c r="O242" s="334"/>
      <c r="P242" s="194" t="str">
        <f>VLOOKUP(P$12&amp;VLOOKUP($A242,ACTIVITIES!$B$2:$C$110,2,FALSE),Duration!$E$3:$L$1002,8,FALSE)</f>
        <v/>
      </c>
      <c r="Q242" s="334"/>
      <c r="R242" s="194" t="str">
        <f>VLOOKUP(R$12&amp;VLOOKUP($A242,ACTIVITIES!$B$2:$C$110,2,FALSE),Duration!$E$3:$L$1002,8,FALSE)</f>
        <v/>
      </c>
      <c r="S242" s="334"/>
      <c r="T242" s="194" t="str">
        <f>VLOOKUP(T$12&amp;VLOOKUP($A242,ACTIVITIES!$B$2:$C$110,2,FALSE),Duration!$E$3:$L$1002,8,FALSE)</f>
        <v/>
      </c>
      <c r="U242" s="334"/>
      <c r="V242" s="194" t="str">
        <f>VLOOKUP(V$12&amp;VLOOKUP($A242,ACTIVITIES!$B$2:$C$110,2,FALSE),Duration!$E$3:$L$1002,8,FALSE)</f>
        <v/>
      </c>
      <c r="W242" s="334"/>
      <c r="X242" s="197"/>
      <c r="Y242" s="191" t="str">
        <f>IF(AND(NOT(IFERROR(AVERAGE(A240),-9)=-9),IFERROR(VALUE(RIGHT(B240,1)),-9)=-9),"",IF(AND(B240="",IFERROR(VALUE(RIGHT(A240,1)),-99)=-99),"","X"))</f>
        <v>X</v>
      </c>
    </row>
    <row r="243" spans="1:25" s="6" customFormat="1" ht="13.2" hidden="1">
      <c r="A243" s="356" t="s">
        <v>251</v>
      </c>
      <c r="B243" s="357"/>
      <c r="C243" s="213"/>
      <c r="D243" s="199" t="s">
        <v>92</v>
      </c>
      <c r="E243" s="205"/>
      <c r="F243" s="205"/>
      <c r="G243" s="205"/>
      <c r="H243" s="205"/>
      <c r="I243" s="205"/>
      <c r="J243" s="205"/>
      <c r="K243" s="205"/>
      <c r="L243" s="205"/>
      <c r="M243" s="205"/>
      <c r="N243" s="185"/>
      <c r="O243" s="185"/>
      <c r="P243" s="185"/>
      <c r="Q243" s="185"/>
      <c r="R243" s="185"/>
      <c r="S243" s="185"/>
      <c r="T243" s="185"/>
      <c r="U243" s="185"/>
      <c r="V243" s="185"/>
      <c r="W243" s="185"/>
      <c r="X243" s="185"/>
      <c r="Y243" s="182" t="str">
        <f>IF(Y212="X","X",(IF(AND(NOT(IFERROR(AVERAGE(A243),-9)=-9),IFERROR(VALUE(RIGHT(B243,1)),-9)=-9),"",IF(AND(B243="",IFERROR(VALUE(RIGHT(A243,1)),-99)=-99),"","X"))))</f>
        <v>X</v>
      </c>
    </row>
    <row r="244" spans="1:25" ht="13.2">
      <c r="A244" s="214"/>
      <c r="B244" s="215"/>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186"/>
      <c r="Y244" s="207" t="str">
        <f>IF(AND(NOT(IFERROR(AVERAGE(A244),-9)=-9),IFERROR(VALUE(RIGHT(B244,1)),-9)=-9),"",IF(AND(B244="",IFERROR(VALUE(RIGHT(A244,1)),-99)=-99),"","X"))</f>
        <v/>
      </c>
    </row>
    <row r="245" spans="1:25" s="6" customFormat="1" ht="16.2" hidden="1" customHeight="1">
      <c r="A245" s="338" t="str">
        <f>ACTIVITIES!H9</f>
        <v>ACTIVITY CATEGORY 8</v>
      </c>
      <c r="B245" s="339"/>
      <c r="C245" s="209"/>
      <c r="D245" s="210"/>
      <c r="E245" s="210"/>
      <c r="F245" s="210"/>
      <c r="G245" s="210"/>
      <c r="H245" s="210"/>
      <c r="I245" s="210"/>
      <c r="J245" s="210"/>
      <c r="K245" s="210"/>
      <c r="L245" s="210"/>
      <c r="M245" s="210"/>
      <c r="N245" s="211"/>
      <c r="O245" s="211"/>
      <c r="P245" s="211"/>
      <c r="Q245" s="211"/>
      <c r="R245" s="211"/>
      <c r="S245" s="211"/>
      <c r="T245" s="211"/>
      <c r="U245" s="211"/>
      <c r="V245" s="211"/>
      <c r="W245" s="211"/>
      <c r="X245" s="211"/>
      <c r="Y245" s="182" t="str">
        <f>IF(AND(NOT(IFERROR(AVERAGE(A245),-9)=-9),IFERROR(VALUE(RIGHT(B245,1)),-9)=-9),"",IF(AND(B245="",IFERROR(VALUE(RIGHT(A245,1)),-99)=-99),"","X"))</f>
        <v>X</v>
      </c>
    </row>
    <row r="246" spans="1:25" s="6" customFormat="1" ht="13.2" hidden="1">
      <c r="A246" s="187">
        <f>A240+1</f>
        <v>71</v>
      </c>
      <c r="B246" s="335" t="str">
        <f>VLOOKUP(A246,'COASTAL UPLANDS'!$A$15:$B$124,2,FALSE)</f>
        <v>ACTIVITY CATEGORY 8 71</v>
      </c>
      <c r="C246" s="188" t="s">
        <v>105</v>
      </c>
      <c r="D246" s="189" t="str">
        <f>VLOOKUP(D$12&amp;VLOOKUP($A246,ACTIVITIES!$B$2:$C$110,2,FALSE),Intensity!$E$3:$L$1002,8,FALSE)</f>
        <v/>
      </c>
      <c r="E246" s="332" t="str">
        <f>IF(MIN(D246:D248)=MAX(D246:D248), VLOOKUP(MIN(D246:D248),RANKINGS!$A$2:$B$6,2,FALSE),VLOOKUP(MIN(D246:D248),RANKINGS!$A$2:$B$6,2,FALSE)&amp;"-"&amp;VLOOKUP(MAX(D246:D248),RANKINGS!$A$2:$B$6,2,FALSE))</f>
        <v>Negligible</v>
      </c>
      <c r="F246" s="189" t="str">
        <f>VLOOKUP(F$12&amp;VLOOKUP($A246,ACTIVITIES!$B$2:$C$110,2,FALSE),Intensity!$E$3:$L$1002,8,FALSE)</f>
        <v/>
      </c>
      <c r="G246" s="332" t="str">
        <f>IF(MIN(F246:F248)=MAX(F246:F248), VLOOKUP(MIN(F246:F248),RANKINGS!$A$2:$B$6,2,FALSE),VLOOKUP(MIN(F246:F248),RANKINGS!$A$2:$B$6,2,FALSE)&amp;"-"&amp;VLOOKUP(MAX(F246:F248),RANKINGS!$A$2:$B$6,2,FALSE))</f>
        <v>Negligible</v>
      </c>
      <c r="H246" s="189" t="str">
        <f>VLOOKUP(H$12&amp;VLOOKUP($A246,ACTIVITIES!$B$2:$C$110,2,FALSE),Intensity!$E$3:$L$1002,8,FALSE)</f>
        <v/>
      </c>
      <c r="I246" s="332" t="str">
        <f>IF(MIN(H246:H248)=MAX(H246:H248), VLOOKUP(MIN(H246:H248),RANKINGS!$A$2:$B$6,2,FALSE),VLOOKUP(MIN(H246:H248),RANKINGS!$A$2:$B$6,2,FALSE)&amp;"-"&amp;VLOOKUP(MAX(H246:H248),RANKINGS!$A$2:$B$6,2,FALSE))</f>
        <v>Negligible</v>
      </c>
      <c r="J246" s="189" t="str">
        <f>VLOOKUP(J$12&amp;VLOOKUP($A246,ACTIVITIES!$B$2:$C$110,2,FALSE),Intensity!$E$3:$L$1002,8,FALSE)</f>
        <v/>
      </c>
      <c r="K246" s="332" t="str">
        <f>IF(MIN(J246:J248)=MAX(J246:J248), VLOOKUP(MIN(J246:J248),RANKINGS!$A$2:$B$6,2,FALSE),VLOOKUP(MIN(J246:J248),RANKINGS!$A$2:$B$6,2,FALSE)&amp;"-"&amp;VLOOKUP(MAX(J246:J248),RANKINGS!$A$2:$B$6,2,FALSE))</f>
        <v>Negligible</v>
      </c>
      <c r="L246" s="189" t="str">
        <f>VLOOKUP(L$12&amp;VLOOKUP($A246,ACTIVITIES!$B$2:$C$110,2,FALSE),Intensity!$E$3:$L$1002,8,FALSE)</f>
        <v/>
      </c>
      <c r="M246" s="332" t="str">
        <f>IF(MIN(L246:L248)=MAX(L246:L248), VLOOKUP(MIN(L246:L248),RANKINGS!$A$2:$B$6,2,FALSE),VLOOKUP(MIN(L246:L248),RANKINGS!$A$2:$B$6,2,FALSE)&amp;"-"&amp;VLOOKUP(MAX(L246:L248),RANKINGS!$A$2:$B$6,2,FALSE))</f>
        <v>Negligible</v>
      </c>
      <c r="N246" s="189" t="str">
        <f>VLOOKUP(N$12&amp;VLOOKUP($A246,ACTIVITIES!$B$2:$C$110,2,FALSE),Intensity!$E$3:$L$1002,8,FALSE)</f>
        <v/>
      </c>
      <c r="O246" s="332" t="str">
        <f>IF(MIN(N246:N248)=MAX(N246:N248), VLOOKUP(MIN(N246:N248),RANKINGS!$A$2:$B$6,2,FALSE),VLOOKUP(MIN(N246:N248),RANKINGS!$A$2:$B$6,2,FALSE)&amp;"-"&amp;VLOOKUP(MAX(N246:N248),RANKINGS!$A$2:$B$6,2,FALSE))</f>
        <v>Negligible</v>
      </c>
      <c r="P246" s="189" t="str">
        <f>VLOOKUP(P$12&amp;VLOOKUP($A246,ACTIVITIES!$B$2:$C$110,2,FALSE),Intensity!$E$3:$L$1002,8,FALSE)</f>
        <v/>
      </c>
      <c r="Q246" s="332" t="str">
        <f>IF(MIN(P246:P248)=MAX(P246:P248), VLOOKUP(MIN(P246:P248),RANKINGS!$A$2:$B$6,2,FALSE),VLOOKUP(MIN(P246:P248),RANKINGS!$A$2:$B$6,2,FALSE)&amp;"-"&amp;VLOOKUP(MAX(P246:P248),RANKINGS!$A$2:$B$6,2,FALSE))</f>
        <v>Negligible</v>
      </c>
      <c r="R246" s="189" t="str">
        <f>VLOOKUP(R$12&amp;VLOOKUP($A246,ACTIVITIES!$B$2:$C$110,2,FALSE),Intensity!$E$3:$L$1002,8,FALSE)</f>
        <v/>
      </c>
      <c r="S246" s="332" t="str">
        <f>IF(MIN(R246:R248)=MAX(R246:R248), VLOOKUP(MIN(R246:R248),RANKINGS!$A$2:$B$6,2,FALSE),VLOOKUP(MIN(R246:R248),RANKINGS!$A$2:$B$6,2,FALSE)&amp;"-"&amp;VLOOKUP(MAX(R246:R248),RANKINGS!$A$2:$B$6,2,FALSE))</f>
        <v>Negligible</v>
      </c>
      <c r="T246" s="189" t="str">
        <f>VLOOKUP(T$12&amp;VLOOKUP($A246,ACTIVITIES!$B$2:$C$110,2,FALSE),Intensity!$E$3:$L$1002,8,FALSE)</f>
        <v/>
      </c>
      <c r="U246" s="332" t="str">
        <f>IF(MIN(T246:T248)=MAX(T246:T248), VLOOKUP(MIN(T246:T248),RANKINGS!$A$2:$B$6,2,FALSE),VLOOKUP(MIN(T246:T248),RANKINGS!$A$2:$B$6,2,FALSE)&amp;"-"&amp;VLOOKUP(MAX(T246:T248),RANKINGS!$A$2:$B$6,2,FALSE))</f>
        <v>Negligible</v>
      </c>
      <c r="V246" s="189" t="str">
        <f>VLOOKUP(V$12&amp;VLOOKUP($A246,ACTIVITIES!$B$2:$C$110,2,FALSE),Intensity!$E$3:$L$1002,8,FALSE)</f>
        <v/>
      </c>
      <c r="W246" s="332" t="str">
        <f>IF(MIN(V246:V248)=MAX(V246:V248), VLOOKUP(MIN(V246:V248),RANKINGS!$A$2:$B$6,2,FALSE),VLOOKUP(MIN(V246:V248),RANKINGS!$A$2:$B$6,2,FALSE)&amp;"-"&amp;VLOOKUP(MAX(V246:V248),RANKINGS!$A$2:$B$6,2,FALSE))</f>
        <v>Negligible</v>
      </c>
      <c r="X246" s="182"/>
      <c r="Y246" s="191" t="str">
        <f>IF(AND(NOT(IFERROR(AVERAGE(A246),-9)=-9),IFERROR(VALUE(RIGHT(B246,1)),-9)=-9),"",IF(AND(B246="",IFERROR(VALUE(RIGHT(A246,1)),-99)=-99),"","X"))</f>
        <v>X</v>
      </c>
    </row>
    <row r="247" spans="1:25" s="6" customFormat="1" ht="13.2" hidden="1">
      <c r="A247" s="192">
        <f>A241+1</f>
        <v>71</v>
      </c>
      <c r="B247" s="336"/>
      <c r="C247" s="193" t="s">
        <v>106</v>
      </c>
      <c r="D247" s="194" t="str">
        <f>VLOOKUP(D$12&amp;VLOOKUP($A247,ACTIVITIES!$B$2:$C$110,2,FALSE),Context!$E$3:$L$1002,8,FALSE)</f>
        <v/>
      </c>
      <c r="E247" s="333"/>
      <c r="F247" s="194" t="str">
        <f>VLOOKUP(F$12&amp;VLOOKUP($A247,ACTIVITIES!$B$2:$C$110,2,FALSE),Context!$E$3:$L$1002,8,FALSE)</f>
        <v/>
      </c>
      <c r="G247" s="333"/>
      <c r="H247" s="194" t="str">
        <f>VLOOKUP(H$12&amp;VLOOKUP($A247,ACTIVITIES!$B$2:$C$110,2,FALSE),Context!$E$3:$L$1002,8,FALSE)</f>
        <v/>
      </c>
      <c r="I247" s="333"/>
      <c r="J247" s="194" t="str">
        <f>VLOOKUP(J$12&amp;VLOOKUP($A247,ACTIVITIES!$B$2:$C$110,2,FALSE),Context!$E$3:$L$1002,8,FALSE)</f>
        <v/>
      </c>
      <c r="K247" s="333"/>
      <c r="L247" s="194" t="str">
        <f>VLOOKUP(L$12&amp;VLOOKUP($A247,ACTIVITIES!$B$2:$C$110,2,FALSE),Context!$E$3:$L$1002,8,FALSE)</f>
        <v/>
      </c>
      <c r="M247" s="333"/>
      <c r="N247" s="194" t="str">
        <f>VLOOKUP(N$12&amp;VLOOKUP($A247,ACTIVITIES!$B$2:$C$110,2,FALSE),Context!$E$3:$L$1002,8,FALSE)</f>
        <v/>
      </c>
      <c r="O247" s="333"/>
      <c r="P247" s="194" t="str">
        <f>VLOOKUP(P$12&amp;VLOOKUP($A247,ACTIVITIES!$B$2:$C$110,2,FALSE),Context!$E$3:$L$1002,8,FALSE)</f>
        <v/>
      </c>
      <c r="Q247" s="333"/>
      <c r="R247" s="194" t="str">
        <f>VLOOKUP(R$12&amp;VLOOKUP($A247,ACTIVITIES!$B$2:$C$110,2,FALSE),Context!$E$3:$L$1002,8,FALSE)</f>
        <v/>
      </c>
      <c r="S247" s="333"/>
      <c r="T247" s="194" t="str">
        <f>VLOOKUP(T$12&amp;VLOOKUP($A247,ACTIVITIES!$B$2:$C$110,2,FALSE),Context!$E$3:$L$1002,8,FALSE)</f>
        <v/>
      </c>
      <c r="U247" s="333"/>
      <c r="V247" s="194" t="str">
        <f>VLOOKUP(V$12&amp;VLOOKUP($A247,ACTIVITIES!$B$2:$C$110,2,FALSE),Context!$E$3:$L$1002,8,FALSE)</f>
        <v/>
      </c>
      <c r="W247" s="333"/>
      <c r="X247" s="197"/>
      <c r="Y247" s="191" t="str">
        <f>IF(AND(NOT(IFERROR(AVERAGE(A246),-9)=-9),IFERROR(VALUE(RIGHT(B246,1)),-9)=-9),"",IF(AND(B246="",IFERROR(VALUE(RIGHT(A246,1)),-99)=-99),"","X"))</f>
        <v>X</v>
      </c>
    </row>
    <row r="248" spans="1:25" s="6" customFormat="1" ht="13.2" hidden="1">
      <c r="A248" s="196">
        <f>A242+1</f>
        <v>71</v>
      </c>
      <c r="B248" s="337"/>
      <c r="C248" s="193" t="s">
        <v>107</v>
      </c>
      <c r="D248" s="194" t="str">
        <f>VLOOKUP(D$12&amp;VLOOKUP($A248,ACTIVITIES!$B$2:$C$110,2,FALSE),Duration!$E$3:$L$1002,8,FALSE)</f>
        <v/>
      </c>
      <c r="E248" s="334"/>
      <c r="F248" s="194" t="str">
        <f>VLOOKUP(F$12&amp;VLOOKUP($A248,ACTIVITIES!$B$2:$C$110,2,FALSE),Duration!$E$3:$L$1002,8,FALSE)</f>
        <v/>
      </c>
      <c r="G248" s="334"/>
      <c r="H248" s="194" t="str">
        <f>VLOOKUP(H$12&amp;VLOOKUP($A248,ACTIVITIES!$B$2:$C$110,2,FALSE),Duration!$E$3:$L$1002,8,FALSE)</f>
        <v/>
      </c>
      <c r="I248" s="334"/>
      <c r="J248" s="194" t="str">
        <f>VLOOKUP(J$12&amp;VLOOKUP($A248,ACTIVITIES!$B$2:$C$110,2,FALSE),Duration!$E$3:$L$1002,8,FALSE)</f>
        <v/>
      </c>
      <c r="K248" s="334"/>
      <c r="L248" s="194" t="str">
        <f>VLOOKUP(L$12&amp;VLOOKUP($A248,ACTIVITIES!$B$2:$C$110,2,FALSE),Duration!$E$3:$L$1002,8,FALSE)</f>
        <v/>
      </c>
      <c r="M248" s="334"/>
      <c r="N248" s="194" t="str">
        <f>VLOOKUP(N$12&amp;VLOOKUP($A248,ACTIVITIES!$B$2:$C$110,2,FALSE),Duration!$E$3:$L$1002,8,FALSE)</f>
        <v/>
      </c>
      <c r="O248" s="334"/>
      <c r="P248" s="194" t="str">
        <f>VLOOKUP(P$12&amp;VLOOKUP($A248,ACTIVITIES!$B$2:$C$110,2,FALSE),Duration!$E$3:$L$1002,8,FALSE)</f>
        <v/>
      </c>
      <c r="Q248" s="334"/>
      <c r="R248" s="194" t="str">
        <f>VLOOKUP(R$12&amp;VLOOKUP($A248,ACTIVITIES!$B$2:$C$110,2,FALSE),Duration!$E$3:$L$1002,8,FALSE)</f>
        <v/>
      </c>
      <c r="S248" s="334"/>
      <c r="T248" s="194" t="str">
        <f>VLOOKUP(T$12&amp;VLOOKUP($A248,ACTIVITIES!$B$2:$C$110,2,FALSE),Duration!$E$3:$L$1002,8,FALSE)</f>
        <v/>
      </c>
      <c r="U248" s="334"/>
      <c r="V248" s="194" t="str">
        <f>VLOOKUP(V$12&amp;VLOOKUP($A248,ACTIVITIES!$B$2:$C$110,2,FALSE),Duration!$E$3:$L$1002,8,FALSE)</f>
        <v/>
      </c>
      <c r="W248" s="334"/>
      <c r="X248" s="197"/>
      <c r="Y248" s="191" t="str">
        <f>IF(AND(NOT(IFERROR(AVERAGE(A246),-9)=-9),IFERROR(VALUE(RIGHT(B246,1)),-9)=-9),"",IF(AND(B246="",IFERROR(VALUE(RIGHT(A246,1)),-99)=-99),"","X"))</f>
        <v>X</v>
      </c>
    </row>
    <row r="249" spans="1:25" s="6" customFormat="1" ht="13.2" hidden="1">
      <c r="A249" s="187">
        <f t="shared" ref="A249:A275" si="7">A246+1</f>
        <v>72</v>
      </c>
      <c r="B249" s="335" t="str">
        <f>VLOOKUP(A249,'COASTAL UPLANDS'!$A$15:$B$124,2,FALSE)</f>
        <v>ACTIVITY CATEGORY 8 72</v>
      </c>
      <c r="C249" s="188" t="s">
        <v>105</v>
      </c>
      <c r="D249" s="189" t="str">
        <f>VLOOKUP(D$12&amp;VLOOKUP($A249,ACTIVITIES!$B$2:$C$110,2,FALSE),Intensity!$E$3:$L$1002,8,FALSE)</f>
        <v/>
      </c>
      <c r="E249" s="332" t="str">
        <f>IF(MIN(D249:D251)=MAX(D249:D251), VLOOKUP(MIN(D249:D251),RANKINGS!$A$2:$B$6,2,FALSE),VLOOKUP(MIN(D249:D251),RANKINGS!$A$2:$B$6,2,FALSE)&amp;"-"&amp;VLOOKUP(MAX(D249:D251),RANKINGS!$A$2:$B$6,2,FALSE))</f>
        <v>Negligible</v>
      </c>
      <c r="F249" s="189" t="str">
        <f>VLOOKUP(F$12&amp;VLOOKUP($A249,ACTIVITIES!$B$2:$C$110,2,FALSE),Intensity!$E$3:$L$1002,8,FALSE)</f>
        <v/>
      </c>
      <c r="G249" s="332" t="str">
        <f>IF(MIN(F249:F251)=MAX(F249:F251), VLOOKUP(MIN(F249:F251),RANKINGS!$A$2:$B$6,2,FALSE),VLOOKUP(MIN(F249:F251),RANKINGS!$A$2:$B$6,2,FALSE)&amp;"-"&amp;VLOOKUP(MAX(F249:F251),RANKINGS!$A$2:$B$6,2,FALSE))</f>
        <v>Negligible</v>
      </c>
      <c r="H249" s="189" t="str">
        <f>VLOOKUP(H$12&amp;VLOOKUP($A249,ACTIVITIES!$B$2:$C$110,2,FALSE),Intensity!$E$3:$L$1002,8,FALSE)</f>
        <v/>
      </c>
      <c r="I249" s="332" t="str">
        <f>IF(MIN(H249:H251)=MAX(H249:H251), VLOOKUP(MIN(H249:H251),RANKINGS!$A$2:$B$6,2,FALSE),VLOOKUP(MIN(H249:H251),RANKINGS!$A$2:$B$6,2,FALSE)&amp;"-"&amp;VLOOKUP(MAX(H249:H251),RANKINGS!$A$2:$B$6,2,FALSE))</f>
        <v>Negligible</v>
      </c>
      <c r="J249" s="189" t="str">
        <f>VLOOKUP(J$12&amp;VLOOKUP($A249,ACTIVITIES!$B$2:$C$110,2,FALSE),Intensity!$E$3:$L$1002,8,FALSE)</f>
        <v/>
      </c>
      <c r="K249" s="332" t="str">
        <f>IF(MIN(J249:J251)=MAX(J249:J251), VLOOKUP(MIN(J249:J251),RANKINGS!$A$2:$B$6,2,FALSE),VLOOKUP(MIN(J249:J251),RANKINGS!$A$2:$B$6,2,FALSE)&amp;"-"&amp;VLOOKUP(MAX(J249:J251),RANKINGS!$A$2:$B$6,2,FALSE))</f>
        <v>Negligible</v>
      </c>
      <c r="L249" s="189" t="str">
        <f>VLOOKUP(L$12&amp;VLOOKUP($A249,ACTIVITIES!$B$2:$C$110,2,FALSE),Intensity!$E$3:$L$1002,8,FALSE)</f>
        <v/>
      </c>
      <c r="M249" s="332" t="str">
        <f>IF(MIN(L249:L251)=MAX(L249:L251), VLOOKUP(MIN(L249:L251),RANKINGS!$A$2:$B$6,2,FALSE),VLOOKUP(MIN(L249:L251),RANKINGS!$A$2:$B$6,2,FALSE)&amp;"-"&amp;VLOOKUP(MAX(L249:L251),RANKINGS!$A$2:$B$6,2,FALSE))</f>
        <v>Negligible</v>
      </c>
      <c r="N249" s="189" t="str">
        <f>VLOOKUP(N$12&amp;VLOOKUP($A249,ACTIVITIES!$B$2:$C$110,2,FALSE),Intensity!$E$3:$L$1002,8,FALSE)</f>
        <v/>
      </c>
      <c r="O249" s="332" t="str">
        <f>IF(MIN(N249:N251)=MAX(N249:N251), VLOOKUP(MIN(N249:N251),RANKINGS!$A$2:$B$6,2,FALSE),VLOOKUP(MIN(N249:N251),RANKINGS!$A$2:$B$6,2,FALSE)&amp;"-"&amp;VLOOKUP(MAX(N249:N251),RANKINGS!$A$2:$B$6,2,FALSE))</f>
        <v>Negligible</v>
      </c>
      <c r="P249" s="189" t="str">
        <f>VLOOKUP(P$12&amp;VLOOKUP($A249,ACTIVITIES!$B$2:$C$110,2,FALSE),Intensity!$E$3:$L$1002,8,FALSE)</f>
        <v/>
      </c>
      <c r="Q249" s="332" t="str">
        <f>IF(MIN(P249:P251)=MAX(P249:P251), VLOOKUP(MIN(P249:P251),RANKINGS!$A$2:$B$6,2,FALSE),VLOOKUP(MIN(P249:P251),RANKINGS!$A$2:$B$6,2,FALSE)&amp;"-"&amp;VLOOKUP(MAX(P249:P251),RANKINGS!$A$2:$B$6,2,FALSE))</f>
        <v>Negligible</v>
      </c>
      <c r="R249" s="189" t="str">
        <f>VLOOKUP(R$12&amp;VLOOKUP($A249,ACTIVITIES!$B$2:$C$110,2,FALSE),Intensity!$E$3:$L$1002,8,FALSE)</f>
        <v/>
      </c>
      <c r="S249" s="332" t="str">
        <f>IF(MIN(R249:R251)=MAX(R249:R251), VLOOKUP(MIN(R249:R251),RANKINGS!$A$2:$B$6,2,FALSE),VLOOKUP(MIN(R249:R251),RANKINGS!$A$2:$B$6,2,FALSE)&amp;"-"&amp;VLOOKUP(MAX(R249:R251),RANKINGS!$A$2:$B$6,2,FALSE))</f>
        <v>Negligible</v>
      </c>
      <c r="T249" s="189" t="str">
        <f>VLOOKUP(T$12&amp;VLOOKUP($A249,ACTIVITIES!$B$2:$C$110,2,FALSE),Intensity!$E$3:$L$1002,8,FALSE)</f>
        <v/>
      </c>
      <c r="U249" s="332" t="str">
        <f>IF(MIN(T249:T251)=MAX(T249:T251), VLOOKUP(MIN(T249:T251),RANKINGS!$A$2:$B$6,2,FALSE),VLOOKUP(MIN(T249:T251),RANKINGS!$A$2:$B$6,2,FALSE)&amp;"-"&amp;VLOOKUP(MAX(T249:T251),RANKINGS!$A$2:$B$6,2,FALSE))</f>
        <v>Negligible</v>
      </c>
      <c r="V249" s="189" t="str">
        <f>VLOOKUP(V$12&amp;VLOOKUP($A249,ACTIVITIES!$B$2:$C$110,2,FALSE),Intensity!$E$3:$L$1002,8,FALSE)</f>
        <v/>
      </c>
      <c r="W249" s="332" t="str">
        <f>IF(MIN(V249:V251)=MAX(V249:V251), VLOOKUP(MIN(V249:V251),RANKINGS!$A$2:$B$6,2,FALSE),VLOOKUP(MIN(V249:V251),RANKINGS!$A$2:$B$6,2,FALSE)&amp;"-"&amp;VLOOKUP(MAX(V249:V251),RANKINGS!$A$2:$B$6,2,FALSE))</f>
        <v>Negligible</v>
      </c>
      <c r="X249" s="182"/>
      <c r="Y249" s="191" t="str">
        <f>IF(AND(NOT(IFERROR(AVERAGE(A249),-9)=-9),IFERROR(VALUE(RIGHT(B249,1)),-9)=-9),"",IF(AND(B249="",IFERROR(VALUE(RIGHT(A249,1)),-99)=-99),"","X"))</f>
        <v>X</v>
      </c>
    </row>
    <row r="250" spans="1:25" s="6" customFormat="1" ht="13.2" hidden="1">
      <c r="A250" s="192">
        <f t="shared" si="7"/>
        <v>72</v>
      </c>
      <c r="B250" s="336"/>
      <c r="C250" s="193" t="s">
        <v>106</v>
      </c>
      <c r="D250" s="194" t="str">
        <f>VLOOKUP(D$12&amp;VLOOKUP($A250,ACTIVITIES!$B$2:$C$110,2,FALSE),Context!$E$3:$L$1002,8,FALSE)</f>
        <v/>
      </c>
      <c r="E250" s="333"/>
      <c r="F250" s="194" t="str">
        <f>VLOOKUP(F$12&amp;VLOOKUP($A250,ACTIVITIES!$B$2:$C$110,2,FALSE),Context!$E$3:$L$1002,8,FALSE)</f>
        <v/>
      </c>
      <c r="G250" s="333"/>
      <c r="H250" s="194" t="str">
        <f>VLOOKUP(H$12&amp;VLOOKUP($A250,ACTIVITIES!$B$2:$C$110,2,FALSE),Context!$E$3:$L$1002,8,FALSE)</f>
        <v/>
      </c>
      <c r="I250" s="333"/>
      <c r="J250" s="194" t="str">
        <f>VLOOKUP(J$12&amp;VLOOKUP($A250,ACTIVITIES!$B$2:$C$110,2,FALSE),Context!$E$3:$L$1002,8,FALSE)</f>
        <v/>
      </c>
      <c r="K250" s="333"/>
      <c r="L250" s="194" t="str">
        <f>VLOOKUP(L$12&amp;VLOOKUP($A250,ACTIVITIES!$B$2:$C$110,2,FALSE),Context!$E$3:$L$1002,8,FALSE)</f>
        <v/>
      </c>
      <c r="M250" s="333"/>
      <c r="N250" s="194" t="str">
        <f>VLOOKUP(N$12&amp;VLOOKUP($A250,ACTIVITIES!$B$2:$C$110,2,FALSE),Context!$E$3:$L$1002,8,FALSE)</f>
        <v/>
      </c>
      <c r="O250" s="333"/>
      <c r="P250" s="194" t="str">
        <f>VLOOKUP(P$12&amp;VLOOKUP($A250,ACTIVITIES!$B$2:$C$110,2,FALSE),Context!$E$3:$L$1002,8,FALSE)</f>
        <v/>
      </c>
      <c r="Q250" s="333"/>
      <c r="R250" s="194" t="str">
        <f>VLOOKUP(R$12&amp;VLOOKUP($A250,ACTIVITIES!$B$2:$C$110,2,FALSE),Context!$E$3:$L$1002,8,FALSE)</f>
        <v/>
      </c>
      <c r="S250" s="333"/>
      <c r="T250" s="194" t="str">
        <f>VLOOKUP(T$12&amp;VLOOKUP($A250,ACTIVITIES!$B$2:$C$110,2,FALSE),Context!$E$3:$L$1002,8,FALSE)</f>
        <v/>
      </c>
      <c r="U250" s="333"/>
      <c r="V250" s="194" t="str">
        <f>VLOOKUP(V$12&amp;VLOOKUP($A250,ACTIVITIES!$B$2:$C$110,2,FALSE),Context!$E$3:$L$1002,8,FALSE)</f>
        <v/>
      </c>
      <c r="W250" s="333"/>
      <c r="X250" s="197"/>
      <c r="Y250" s="191" t="str">
        <f>IF(AND(NOT(IFERROR(AVERAGE(A249),-9)=-9),IFERROR(VALUE(RIGHT(B249,1)),-9)=-9),"",IF(AND(B249="",IFERROR(VALUE(RIGHT(A249,1)),-99)=-99),"","X"))</f>
        <v>X</v>
      </c>
    </row>
    <row r="251" spans="1:25" s="6" customFormat="1" ht="13.2" hidden="1">
      <c r="A251" s="196">
        <f t="shared" si="7"/>
        <v>72</v>
      </c>
      <c r="B251" s="337"/>
      <c r="C251" s="193" t="s">
        <v>107</v>
      </c>
      <c r="D251" s="194" t="str">
        <f>VLOOKUP(D$12&amp;VLOOKUP($A251,ACTIVITIES!$B$2:$C$110,2,FALSE),Duration!$E$3:$L$1002,8,FALSE)</f>
        <v/>
      </c>
      <c r="E251" s="334"/>
      <c r="F251" s="194" t="str">
        <f>VLOOKUP(F$12&amp;VLOOKUP($A251,ACTIVITIES!$B$2:$C$110,2,FALSE),Duration!$E$3:$L$1002,8,FALSE)</f>
        <v/>
      </c>
      <c r="G251" s="334"/>
      <c r="H251" s="194" t="str">
        <f>VLOOKUP(H$12&amp;VLOOKUP($A251,ACTIVITIES!$B$2:$C$110,2,FALSE),Duration!$E$3:$L$1002,8,FALSE)</f>
        <v/>
      </c>
      <c r="I251" s="334"/>
      <c r="J251" s="194" t="str">
        <f>VLOOKUP(J$12&amp;VLOOKUP($A251,ACTIVITIES!$B$2:$C$110,2,FALSE),Duration!$E$3:$L$1002,8,FALSE)</f>
        <v/>
      </c>
      <c r="K251" s="334"/>
      <c r="L251" s="194" t="str">
        <f>VLOOKUP(L$12&amp;VLOOKUP($A251,ACTIVITIES!$B$2:$C$110,2,FALSE),Duration!$E$3:$L$1002,8,FALSE)</f>
        <v/>
      </c>
      <c r="M251" s="334"/>
      <c r="N251" s="194" t="str">
        <f>VLOOKUP(N$12&amp;VLOOKUP($A251,ACTIVITIES!$B$2:$C$110,2,FALSE),Duration!$E$3:$L$1002,8,FALSE)</f>
        <v/>
      </c>
      <c r="O251" s="334"/>
      <c r="P251" s="194" t="str">
        <f>VLOOKUP(P$12&amp;VLOOKUP($A251,ACTIVITIES!$B$2:$C$110,2,FALSE),Duration!$E$3:$L$1002,8,FALSE)</f>
        <v/>
      </c>
      <c r="Q251" s="334"/>
      <c r="R251" s="194" t="str">
        <f>VLOOKUP(R$12&amp;VLOOKUP($A251,ACTIVITIES!$B$2:$C$110,2,FALSE),Duration!$E$3:$L$1002,8,FALSE)</f>
        <v/>
      </c>
      <c r="S251" s="334"/>
      <c r="T251" s="194" t="str">
        <f>VLOOKUP(T$12&amp;VLOOKUP($A251,ACTIVITIES!$B$2:$C$110,2,FALSE),Duration!$E$3:$L$1002,8,FALSE)</f>
        <v/>
      </c>
      <c r="U251" s="334"/>
      <c r="V251" s="194" t="str">
        <f>VLOOKUP(V$12&amp;VLOOKUP($A251,ACTIVITIES!$B$2:$C$110,2,FALSE),Duration!$E$3:$L$1002,8,FALSE)</f>
        <v/>
      </c>
      <c r="W251" s="334"/>
      <c r="X251" s="197"/>
      <c r="Y251" s="191" t="str">
        <f>IF(AND(NOT(IFERROR(AVERAGE(A249),-9)=-9),IFERROR(VALUE(RIGHT(B249,1)),-9)=-9),"",IF(AND(B249="",IFERROR(VALUE(RIGHT(A249,1)),-99)=-99),"","X"))</f>
        <v>X</v>
      </c>
    </row>
    <row r="252" spans="1:25" s="6" customFormat="1" ht="13.2" hidden="1">
      <c r="A252" s="187">
        <f t="shared" si="7"/>
        <v>73</v>
      </c>
      <c r="B252" s="335" t="str">
        <f>VLOOKUP(A252,'COASTAL UPLANDS'!$A$15:$B$124,2,FALSE)</f>
        <v>ACTIVITY CATEGORY 8 73</v>
      </c>
      <c r="C252" s="188" t="s">
        <v>105</v>
      </c>
      <c r="D252" s="189" t="str">
        <f>VLOOKUP(D$12&amp;VLOOKUP($A252,ACTIVITIES!$B$2:$C$110,2,FALSE),Intensity!$E$3:$L$1002,8,FALSE)</f>
        <v/>
      </c>
      <c r="E252" s="332" t="str">
        <f>IF(MIN(D252:D254)=MAX(D252:D254), VLOOKUP(MIN(D252:D254),RANKINGS!$A$2:$B$6,2,FALSE),VLOOKUP(MIN(D252:D254),RANKINGS!$A$2:$B$6,2,FALSE)&amp;"-"&amp;VLOOKUP(MAX(D252:D254),RANKINGS!$A$2:$B$6,2,FALSE))</f>
        <v>Negligible</v>
      </c>
      <c r="F252" s="189" t="str">
        <f>VLOOKUP(F$12&amp;VLOOKUP($A252,ACTIVITIES!$B$2:$C$110,2,FALSE),Intensity!$E$3:$L$1002,8,FALSE)</f>
        <v/>
      </c>
      <c r="G252" s="332" t="str">
        <f>IF(MIN(F252:F254)=MAX(F252:F254), VLOOKUP(MIN(F252:F254),RANKINGS!$A$2:$B$6,2,FALSE),VLOOKUP(MIN(F252:F254),RANKINGS!$A$2:$B$6,2,FALSE)&amp;"-"&amp;VLOOKUP(MAX(F252:F254),RANKINGS!$A$2:$B$6,2,FALSE))</f>
        <v>Negligible</v>
      </c>
      <c r="H252" s="189" t="str">
        <f>VLOOKUP(H$12&amp;VLOOKUP($A252,ACTIVITIES!$B$2:$C$110,2,FALSE),Intensity!$E$3:$L$1002,8,FALSE)</f>
        <v/>
      </c>
      <c r="I252" s="332" t="str">
        <f>IF(MIN(H252:H254)=MAX(H252:H254), VLOOKUP(MIN(H252:H254),RANKINGS!$A$2:$B$6,2,FALSE),VLOOKUP(MIN(H252:H254),RANKINGS!$A$2:$B$6,2,FALSE)&amp;"-"&amp;VLOOKUP(MAX(H252:H254),RANKINGS!$A$2:$B$6,2,FALSE))</f>
        <v>Negligible</v>
      </c>
      <c r="J252" s="189" t="str">
        <f>VLOOKUP(J$12&amp;VLOOKUP($A252,ACTIVITIES!$B$2:$C$110,2,FALSE),Intensity!$E$3:$L$1002,8,FALSE)</f>
        <v/>
      </c>
      <c r="K252" s="332" t="str">
        <f>IF(MIN(J252:J254)=MAX(J252:J254), VLOOKUP(MIN(J252:J254),RANKINGS!$A$2:$B$6,2,FALSE),VLOOKUP(MIN(J252:J254),RANKINGS!$A$2:$B$6,2,FALSE)&amp;"-"&amp;VLOOKUP(MAX(J252:J254),RANKINGS!$A$2:$B$6,2,FALSE))</f>
        <v>Negligible</v>
      </c>
      <c r="L252" s="189" t="str">
        <f>VLOOKUP(L$12&amp;VLOOKUP($A252,ACTIVITIES!$B$2:$C$110,2,FALSE),Intensity!$E$3:$L$1002,8,FALSE)</f>
        <v/>
      </c>
      <c r="M252" s="332" t="str">
        <f>IF(MIN(L252:L254)=MAX(L252:L254), VLOOKUP(MIN(L252:L254),RANKINGS!$A$2:$B$6,2,FALSE),VLOOKUP(MIN(L252:L254),RANKINGS!$A$2:$B$6,2,FALSE)&amp;"-"&amp;VLOOKUP(MAX(L252:L254),RANKINGS!$A$2:$B$6,2,FALSE))</f>
        <v>Negligible</v>
      </c>
      <c r="N252" s="189" t="str">
        <f>VLOOKUP(N$12&amp;VLOOKUP($A252,ACTIVITIES!$B$2:$C$110,2,FALSE),Intensity!$E$3:$L$1002,8,FALSE)</f>
        <v/>
      </c>
      <c r="O252" s="332" t="str">
        <f>IF(MIN(N252:N254)=MAX(N252:N254), VLOOKUP(MIN(N252:N254),RANKINGS!$A$2:$B$6,2,FALSE),VLOOKUP(MIN(N252:N254),RANKINGS!$A$2:$B$6,2,FALSE)&amp;"-"&amp;VLOOKUP(MAX(N252:N254),RANKINGS!$A$2:$B$6,2,FALSE))</f>
        <v>Negligible</v>
      </c>
      <c r="P252" s="189" t="str">
        <f>VLOOKUP(P$12&amp;VLOOKUP($A252,ACTIVITIES!$B$2:$C$110,2,FALSE),Intensity!$E$3:$L$1002,8,FALSE)</f>
        <v/>
      </c>
      <c r="Q252" s="332" t="str">
        <f>IF(MIN(P252:P254)=MAX(P252:P254), VLOOKUP(MIN(P252:P254),RANKINGS!$A$2:$B$6,2,FALSE),VLOOKUP(MIN(P252:P254),RANKINGS!$A$2:$B$6,2,FALSE)&amp;"-"&amp;VLOOKUP(MAX(P252:P254),RANKINGS!$A$2:$B$6,2,FALSE))</f>
        <v>Negligible</v>
      </c>
      <c r="R252" s="189" t="str">
        <f>VLOOKUP(R$12&amp;VLOOKUP($A252,ACTIVITIES!$B$2:$C$110,2,FALSE),Intensity!$E$3:$L$1002,8,FALSE)</f>
        <v/>
      </c>
      <c r="S252" s="332" t="str">
        <f>IF(MIN(R252:R254)=MAX(R252:R254), VLOOKUP(MIN(R252:R254),RANKINGS!$A$2:$B$6,2,FALSE),VLOOKUP(MIN(R252:R254),RANKINGS!$A$2:$B$6,2,FALSE)&amp;"-"&amp;VLOOKUP(MAX(R252:R254),RANKINGS!$A$2:$B$6,2,FALSE))</f>
        <v>Negligible</v>
      </c>
      <c r="T252" s="189" t="str">
        <f>VLOOKUP(T$12&amp;VLOOKUP($A252,ACTIVITIES!$B$2:$C$110,2,FALSE),Intensity!$E$3:$L$1002,8,FALSE)</f>
        <v/>
      </c>
      <c r="U252" s="332" t="str">
        <f>IF(MIN(T252:T254)=MAX(T252:T254), VLOOKUP(MIN(T252:T254),RANKINGS!$A$2:$B$6,2,FALSE),VLOOKUP(MIN(T252:T254),RANKINGS!$A$2:$B$6,2,FALSE)&amp;"-"&amp;VLOOKUP(MAX(T252:T254),RANKINGS!$A$2:$B$6,2,FALSE))</f>
        <v>Negligible</v>
      </c>
      <c r="V252" s="189" t="str">
        <f>VLOOKUP(V$12&amp;VLOOKUP($A252,ACTIVITIES!$B$2:$C$110,2,FALSE),Intensity!$E$3:$L$1002,8,FALSE)</f>
        <v/>
      </c>
      <c r="W252" s="332" t="str">
        <f>IF(MIN(V252:V254)=MAX(V252:V254), VLOOKUP(MIN(V252:V254),RANKINGS!$A$2:$B$6,2,FALSE),VLOOKUP(MIN(V252:V254),RANKINGS!$A$2:$B$6,2,FALSE)&amp;"-"&amp;VLOOKUP(MAX(V252:V254),RANKINGS!$A$2:$B$6,2,FALSE))</f>
        <v>Negligible</v>
      </c>
      <c r="X252" s="182"/>
      <c r="Y252" s="191" t="str">
        <f>IF(AND(NOT(IFERROR(AVERAGE(A252),-9)=-9),IFERROR(VALUE(RIGHT(B252,1)),-9)=-9),"",IF(AND(B252="",IFERROR(VALUE(RIGHT(A252,1)),-99)=-99),"","X"))</f>
        <v>X</v>
      </c>
    </row>
    <row r="253" spans="1:25" s="6" customFormat="1" ht="13.2" hidden="1">
      <c r="A253" s="192">
        <f t="shared" si="7"/>
        <v>73</v>
      </c>
      <c r="B253" s="336"/>
      <c r="C253" s="193" t="s">
        <v>106</v>
      </c>
      <c r="D253" s="194" t="str">
        <f>VLOOKUP(D$12&amp;VLOOKUP($A253,ACTIVITIES!$B$2:$C$110,2,FALSE),Context!$E$3:$L$1002,8,FALSE)</f>
        <v/>
      </c>
      <c r="E253" s="333"/>
      <c r="F253" s="194" t="str">
        <f>VLOOKUP(F$12&amp;VLOOKUP($A253,ACTIVITIES!$B$2:$C$110,2,FALSE),Context!$E$3:$L$1002,8,FALSE)</f>
        <v/>
      </c>
      <c r="G253" s="333"/>
      <c r="H253" s="194" t="str">
        <f>VLOOKUP(H$12&amp;VLOOKUP($A253,ACTIVITIES!$B$2:$C$110,2,FALSE),Context!$E$3:$L$1002,8,FALSE)</f>
        <v/>
      </c>
      <c r="I253" s="333"/>
      <c r="J253" s="194" t="str">
        <f>VLOOKUP(J$12&amp;VLOOKUP($A253,ACTIVITIES!$B$2:$C$110,2,FALSE),Context!$E$3:$L$1002,8,FALSE)</f>
        <v/>
      </c>
      <c r="K253" s="333"/>
      <c r="L253" s="194" t="str">
        <f>VLOOKUP(L$12&amp;VLOOKUP($A253,ACTIVITIES!$B$2:$C$110,2,FALSE),Context!$E$3:$L$1002,8,FALSE)</f>
        <v/>
      </c>
      <c r="M253" s="333"/>
      <c r="N253" s="194" t="str">
        <f>VLOOKUP(N$12&amp;VLOOKUP($A253,ACTIVITIES!$B$2:$C$110,2,FALSE),Context!$E$3:$L$1002,8,FALSE)</f>
        <v/>
      </c>
      <c r="O253" s="333"/>
      <c r="P253" s="194" t="str">
        <f>VLOOKUP(P$12&amp;VLOOKUP($A253,ACTIVITIES!$B$2:$C$110,2,FALSE),Context!$E$3:$L$1002,8,FALSE)</f>
        <v/>
      </c>
      <c r="Q253" s="333"/>
      <c r="R253" s="194" t="str">
        <f>VLOOKUP(R$12&amp;VLOOKUP($A253,ACTIVITIES!$B$2:$C$110,2,FALSE),Context!$E$3:$L$1002,8,FALSE)</f>
        <v/>
      </c>
      <c r="S253" s="333"/>
      <c r="T253" s="194" t="str">
        <f>VLOOKUP(T$12&amp;VLOOKUP($A253,ACTIVITIES!$B$2:$C$110,2,FALSE),Context!$E$3:$L$1002,8,FALSE)</f>
        <v/>
      </c>
      <c r="U253" s="333"/>
      <c r="V253" s="194" t="str">
        <f>VLOOKUP(V$12&amp;VLOOKUP($A253,ACTIVITIES!$B$2:$C$110,2,FALSE),Context!$E$3:$L$1002,8,FALSE)</f>
        <v/>
      </c>
      <c r="W253" s="333"/>
      <c r="X253" s="197"/>
      <c r="Y253" s="191" t="str">
        <f>IF(AND(NOT(IFERROR(AVERAGE(A252),-9)=-9),IFERROR(VALUE(RIGHT(B252,1)),-9)=-9),"",IF(AND(B252="",IFERROR(VALUE(RIGHT(A252,1)),-99)=-99),"","X"))</f>
        <v>X</v>
      </c>
    </row>
    <row r="254" spans="1:25" s="6" customFormat="1" ht="13.2" hidden="1">
      <c r="A254" s="196">
        <f t="shared" si="7"/>
        <v>73</v>
      </c>
      <c r="B254" s="337"/>
      <c r="C254" s="193" t="s">
        <v>107</v>
      </c>
      <c r="D254" s="194" t="str">
        <f>VLOOKUP(D$12&amp;VLOOKUP($A254,ACTIVITIES!$B$2:$C$110,2,FALSE),Duration!$E$3:$L$1002,8,FALSE)</f>
        <v/>
      </c>
      <c r="E254" s="334"/>
      <c r="F254" s="194" t="str">
        <f>VLOOKUP(F$12&amp;VLOOKUP($A254,ACTIVITIES!$B$2:$C$110,2,FALSE),Duration!$E$3:$L$1002,8,FALSE)</f>
        <v/>
      </c>
      <c r="G254" s="334"/>
      <c r="H254" s="194" t="str">
        <f>VLOOKUP(H$12&amp;VLOOKUP($A254,ACTIVITIES!$B$2:$C$110,2,FALSE),Duration!$E$3:$L$1002,8,FALSE)</f>
        <v/>
      </c>
      <c r="I254" s="334"/>
      <c r="J254" s="194" t="str">
        <f>VLOOKUP(J$12&amp;VLOOKUP($A254,ACTIVITIES!$B$2:$C$110,2,FALSE),Duration!$E$3:$L$1002,8,FALSE)</f>
        <v/>
      </c>
      <c r="K254" s="334"/>
      <c r="L254" s="194" t="str">
        <f>VLOOKUP(L$12&amp;VLOOKUP($A254,ACTIVITIES!$B$2:$C$110,2,FALSE),Duration!$E$3:$L$1002,8,FALSE)</f>
        <v/>
      </c>
      <c r="M254" s="334"/>
      <c r="N254" s="194" t="str">
        <f>VLOOKUP(N$12&amp;VLOOKUP($A254,ACTIVITIES!$B$2:$C$110,2,FALSE),Duration!$E$3:$L$1002,8,FALSE)</f>
        <v/>
      </c>
      <c r="O254" s="334"/>
      <c r="P254" s="194" t="str">
        <f>VLOOKUP(P$12&amp;VLOOKUP($A254,ACTIVITIES!$B$2:$C$110,2,FALSE),Duration!$E$3:$L$1002,8,FALSE)</f>
        <v/>
      </c>
      <c r="Q254" s="334"/>
      <c r="R254" s="194" t="str">
        <f>VLOOKUP(R$12&amp;VLOOKUP($A254,ACTIVITIES!$B$2:$C$110,2,FALSE),Duration!$E$3:$L$1002,8,FALSE)</f>
        <v/>
      </c>
      <c r="S254" s="334"/>
      <c r="T254" s="194" t="str">
        <f>VLOOKUP(T$12&amp;VLOOKUP($A254,ACTIVITIES!$B$2:$C$110,2,FALSE),Duration!$E$3:$L$1002,8,FALSE)</f>
        <v/>
      </c>
      <c r="U254" s="334"/>
      <c r="V254" s="194" t="str">
        <f>VLOOKUP(V$12&amp;VLOOKUP($A254,ACTIVITIES!$B$2:$C$110,2,FALSE),Duration!$E$3:$L$1002,8,FALSE)</f>
        <v/>
      </c>
      <c r="W254" s="334"/>
      <c r="X254" s="197"/>
      <c r="Y254" s="191" t="str">
        <f>IF(AND(NOT(IFERROR(AVERAGE(A252),-9)=-9),IFERROR(VALUE(RIGHT(B252,1)),-9)=-9),"",IF(AND(B252="",IFERROR(VALUE(RIGHT(A252,1)),-99)=-99),"","X"))</f>
        <v>X</v>
      </c>
    </row>
    <row r="255" spans="1:25" s="6" customFormat="1" ht="13.2" hidden="1">
      <c r="A255" s="187">
        <f t="shared" si="7"/>
        <v>74</v>
      </c>
      <c r="B255" s="335" t="str">
        <f>VLOOKUP(A255,'COASTAL UPLANDS'!$A$15:$B$124,2,FALSE)</f>
        <v>ACTIVITY CATEGORY 8 74</v>
      </c>
      <c r="C255" s="188" t="s">
        <v>105</v>
      </c>
      <c r="D255" s="189" t="str">
        <f>VLOOKUP(D$12&amp;VLOOKUP($A255,ACTIVITIES!$B$2:$C$110,2,FALSE),Intensity!$E$3:$L$1002,8,FALSE)</f>
        <v/>
      </c>
      <c r="E255" s="332" t="str">
        <f>IF(MIN(D255:D257)=MAX(D255:D257), VLOOKUP(MIN(D255:D257),RANKINGS!$A$2:$B$6,2,FALSE),VLOOKUP(MIN(D255:D257),RANKINGS!$A$2:$B$6,2,FALSE)&amp;"-"&amp;VLOOKUP(MAX(D255:D257),RANKINGS!$A$2:$B$6,2,FALSE))</f>
        <v>Negligible</v>
      </c>
      <c r="F255" s="189" t="str">
        <f>VLOOKUP(F$12&amp;VLOOKUP($A255,ACTIVITIES!$B$2:$C$110,2,FALSE),Intensity!$E$3:$L$1002,8,FALSE)</f>
        <v/>
      </c>
      <c r="G255" s="332" t="str">
        <f>IF(MIN(F255:F257)=MAX(F255:F257), VLOOKUP(MIN(F255:F257),RANKINGS!$A$2:$B$6,2,FALSE),VLOOKUP(MIN(F255:F257),RANKINGS!$A$2:$B$6,2,FALSE)&amp;"-"&amp;VLOOKUP(MAX(F255:F257),RANKINGS!$A$2:$B$6,2,FALSE))</f>
        <v>Negligible</v>
      </c>
      <c r="H255" s="189" t="str">
        <f>VLOOKUP(H$12&amp;VLOOKUP($A255,ACTIVITIES!$B$2:$C$110,2,FALSE),Intensity!$E$3:$L$1002,8,FALSE)</f>
        <v/>
      </c>
      <c r="I255" s="332" t="str">
        <f>IF(MIN(H255:H257)=MAX(H255:H257), VLOOKUP(MIN(H255:H257),RANKINGS!$A$2:$B$6,2,FALSE),VLOOKUP(MIN(H255:H257),RANKINGS!$A$2:$B$6,2,FALSE)&amp;"-"&amp;VLOOKUP(MAX(H255:H257),RANKINGS!$A$2:$B$6,2,FALSE))</f>
        <v>Negligible</v>
      </c>
      <c r="J255" s="189" t="str">
        <f>VLOOKUP(J$12&amp;VLOOKUP($A255,ACTIVITIES!$B$2:$C$110,2,FALSE),Intensity!$E$3:$L$1002,8,FALSE)</f>
        <v/>
      </c>
      <c r="K255" s="332" t="str">
        <f>IF(MIN(J255:J257)=MAX(J255:J257), VLOOKUP(MIN(J255:J257),RANKINGS!$A$2:$B$6,2,FALSE),VLOOKUP(MIN(J255:J257),RANKINGS!$A$2:$B$6,2,FALSE)&amp;"-"&amp;VLOOKUP(MAX(J255:J257),RANKINGS!$A$2:$B$6,2,FALSE))</f>
        <v>Negligible</v>
      </c>
      <c r="L255" s="189" t="str">
        <f>VLOOKUP(L$12&amp;VLOOKUP($A255,ACTIVITIES!$B$2:$C$110,2,FALSE),Intensity!$E$3:$L$1002,8,FALSE)</f>
        <v/>
      </c>
      <c r="M255" s="332" t="str">
        <f>IF(MIN(L255:L257)=MAX(L255:L257), VLOOKUP(MIN(L255:L257),RANKINGS!$A$2:$B$6,2,FALSE),VLOOKUP(MIN(L255:L257),RANKINGS!$A$2:$B$6,2,FALSE)&amp;"-"&amp;VLOOKUP(MAX(L255:L257),RANKINGS!$A$2:$B$6,2,FALSE))</f>
        <v>Negligible</v>
      </c>
      <c r="N255" s="189" t="str">
        <f>VLOOKUP(N$12&amp;VLOOKUP($A255,ACTIVITIES!$B$2:$C$110,2,FALSE),Intensity!$E$3:$L$1002,8,FALSE)</f>
        <v/>
      </c>
      <c r="O255" s="332" t="str">
        <f>IF(MIN(N255:N257)=MAX(N255:N257), VLOOKUP(MIN(N255:N257),RANKINGS!$A$2:$B$6,2,FALSE),VLOOKUP(MIN(N255:N257),RANKINGS!$A$2:$B$6,2,FALSE)&amp;"-"&amp;VLOOKUP(MAX(N255:N257),RANKINGS!$A$2:$B$6,2,FALSE))</f>
        <v>Negligible</v>
      </c>
      <c r="P255" s="189" t="str">
        <f>VLOOKUP(P$12&amp;VLOOKUP($A255,ACTIVITIES!$B$2:$C$110,2,FALSE),Intensity!$E$3:$L$1002,8,FALSE)</f>
        <v/>
      </c>
      <c r="Q255" s="332" t="str">
        <f>IF(MIN(P255:P257)=MAX(P255:P257), VLOOKUP(MIN(P255:P257),RANKINGS!$A$2:$B$6,2,FALSE),VLOOKUP(MIN(P255:P257),RANKINGS!$A$2:$B$6,2,FALSE)&amp;"-"&amp;VLOOKUP(MAX(P255:P257),RANKINGS!$A$2:$B$6,2,FALSE))</f>
        <v>Negligible</v>
      </c>
      <c r="R255" s="189" t="str">
        <f>VLOOKUP(R$12&amp;VLOOKUP($A255,ACTIVITIES!$B$2:$C$110,2,FALSE),Intensity!$E$3:$L$1002,8,FALSE)</f>
        <v/>
      </c>
      <c r="S255" s="332" t="str">
        <f>IF(MIN(R255:R257)=MAX(R255:R257), VLOOKUP(MIN(R255:R257),RANKINGS!$A$2:$B$6,2,FALSE),VLOOKUP(MIN(R255:R257),RANKINGS!$A$2:$B$6,2,FALSE)&amp;"-"&amp;VLOOKUP(MAX(R255:R257),RANKINGS!$A$2:$B$6,2,FALSE))</f>
        <v>Negligible</v>
      </c>
      <c r="T255" s="189" t="str">
        <f>VLOOKUP(T$12&amp;VLOOKUP($A255,ACTIVITIES!$B$2:$C$110,2,FALSE),Intensity!$E$3:$L$1002,8,FALSE)</f>
        <v/>
      </c>
      <c r="U255" s="332" t="str">
        <f>IF(MIN(T255:T257)=MAX(T255:T257), VLOOKUP(MIN(T255:T257),RANKINGS!$A$2:$B$6,2,FALSE),VLOOKUP(MIN(T255:T257),RANKINGS!$A$2:$B$6,2,FALSE)&amp;"-"&amp;VLOOKUP(MAX(T255:T257),RANKINGS!$A$2:$B$6,2,FALSE))</f>
        <v>Negligible</v>
      </c>
      <c r="V255" s="189" t="str">
        <f>VLOOKUP(V$12&amp;VLOOKUP($A255,ACTIVITIES!$B$2:$C$110,2,FALSE),Intensity!$E$3:$L$1002,8,FALSE)</f>
        <v/>
      </c>
      <c r="W255" s="332" t="str">
        <f>IF(MIN(V255:V257)=MAX(V255:V257), VLOOKUP(MIN(V255:V257),RANKINGS!$A$2:$B$6,2,FALSE),VLOOKUP(MIN(V255:V257),RANKINGS!$A$2:$B$6,2,FALSE)&amp;"-"&amp;VLOOKUP(MAX(V255:V257),RANKINGS!$A$2:$B$6,2,FALSE))</f>
        <v>Negligible</v>
      </c>
      <c r="X255" s="182"/>
      <c r="Y255" s="191" t="str">
        <f>IF(AND(NOT(IFERROR(AVERAGE(A255),-9)=-9),IFERROR(VALUE(RIGHT(B255,1)),-9)=-9),"",IF(AND(B255="",IFERROR(VALUE(RIGHT(A255,1)),-99)=-99),"","X"))</f>
        <v>X</v>
      </c>
    </row>
    <row r="256" spans="1:25" s="6" customFormat="1" ht="13.2" hidden="1">
      <c r="A256" s="192">
        <f t="shared" si="7"/>
        <v>74</v>
      </c>
      <c r="B256" s="336"/>
      <c r="C256" s="193" t="s">
        <v>106</v>
      </c>
      <c r="D256" s="194" t="str">
        <f>VLOOKUP(D$12&amp;VLOOKUP($A256,ACTIVITIES!$B$2:$C$110,2,FALSE),Context!$E$3:$L$1002,8,FALSE)</f>
        <v/>
      </c>
      <c r="E256" s="333"/>
      <c r="F256" s="194" t="str">
        <f>VLOOKUP(F$12&amp;VLOOKUP($A256,ACTIVITIES!$B$2:$C$110,2,FALSE),Context!$E$3:$L$1002,8,FALSE)</f>
        <v/>
      </c>
      <c r="G256" s="333"/>
      <c r="H256" s="194" t="str">
        <f>VLOOKUP(H$12&amp;VLOOKUP($A256,ACTIVITIES!$B$2:$C$110,2,FALSE),Context!$E$3:$L$1002,8,FALSE)</f>
        <v/>
      </c>
      <c r="I256" s="333"/>
      <c r="J256" s="194" t="str">
        <f>VLOOKUP(J$12&amp;VLOOKUP($A256,ACTIVITIES!$B$2:$C$110,2,FALSE),Context!$E$3:$L$1002,8,FALSE)</f>
        <v/>
      </c>
      <c r="K256" s="333"/>
      <c r="L256" s="194" t="str">
        <f>VLOOKUP(L$12&amp;VLOOKUP($A256,ACTIVITIES!$B$2:$C$110,2,FALSE),Context!$E$3:$L$1002,8,FALSE)</f>
        <v/>
      </c>
      <c r="M256" s="333"/>
      <c r="N256" s="194" t="str">
        <f>VLOOKUP(N$12&amp;VLOOKUP($A256,ACTIVITIES!$B$2:$C$110,2,FALSE),Context!$E$3:$L$1002,8,FALSE)</f>
        <v/>
      </c>
      <c r="O256" s="333"/>
      <c r="P256" s="194" t="str">
        <f>VLOOKUP(P$12&amp;VLOOKUP($A256,ACTIVITIES!$B$2:$C$110,2,FALSE),Context!$E$3:$L$1002,8,FALSE)</f>
        <v/>
      </c>
      <c r="Q256" s="333"/>
      <c r="R256" s="194" t="str">
        <f>VLOOKUP(R$12&amp;VLOOKUP($A256,ACTIVITIES!$B$2:$C$110,2,FALSE),Context!$E$3:$L$1002,8,FALSE)</f>
        <v/>
      </c>
      <c r="S256" s="333"/>
      <c r="T256" s="194" t="str">
        <f>VLOOKUP(T$12&amp;VLOOKUP($A256,ACTIVITIES!$B$2:$C$110,2,FALSE),Context!$E$3:$L$1002,8,FALSE)</f>
        <v/>
      </c>
      <c r="U256" s="333"/>
      <c r="V256" s="194" t="str">
        <f>VLOOKUP(V$12&amp;VLOOKUP($A256,ACTIVITIES!$B$2:$C$110,2,FALSE),Context!$E$3:$L$1002,8,FALSE)</f>
        <v/>
      </c>
      <c r="W256" s="333"/>
      <c r="X256" s="197"/>
      <c r="Y256" s="191" t="str">
        <f>IF(AND(NOT(IFERROR(AVERAGE(A255),-9)=-9),IFERROR(VALUE(RIGHT(B255,1)),-9)=-9),"",IF(AND(B255="",IFERROR(VALUE(RIGHT(A255,1)),-99)=-99),"","X"))</f>
        <v>X</v>
      </c>
    </row>
    <row r="257" spans="1:25" s="6" customFormat="1" ht="13.2" hidden="1">
      <c r="A257" s="196">
        <f t="shared" si="7"/>
        <v>74</v>
      </c>
      <c r="B257" s="337"/>
      <c r="C257" s="193" t="s">
        <v>107</v>
      </c>
      <c r="D257" s="194" t="str">
        <f>VLOOKUP(D$12&amp;VLOOKUP($A257,ACTIVITIES!$B$2:$C$110,2,FALSE),Duration!$E$3:$L$1002,8,FALSE)</f>
        <v/>
      </c>
      <c r="E257" s="334"/>
      <c r="F257" s="194" t="str">
        <f>VLOOKUP(F$12&amp;VLOOKUP($A257,ACTIVITIES!$B$2:$C$110,2,FALSE),Duration!$E$3:$L$1002,8,FALSE)</f>
        <v/>
      </c>
      <c r="G257" s="334"/>
      <c r="H257" s="194" t="str">
        <f>VLOOKUP(H$12&amp;VLOOKUP($A257,ACTIVITIES!$B$2:$C$110,2,FALSE),Duration!$E$3:$L$1002,8,FALSE)</f>
        <v/>
      </c>
      <c r="I257" s="334"/>
      <c r="J257" s="194" t="str">
        <f>VLOOKUP(J$12&amp;VLOOKUP($A257,ACTIVITIES!$B$2:$C$110,2,FALSE),Duration!$E$3:$L$1002,8,FALSE)</f>
        <v/>
      </c>
      <c r="K257" s="334"/>
      <c r="L257" s="194" t="str">
        <f>VLOOKUP(L$12&amp;VLOOKUP($A257,ACTIVITIES!$B$2:$C$110,2,FALSE),Duration!$E$3:$L$1002,8,FALSE)</f>
        <v/>
      </c>
      <c r="M257" s="334"/>
      <c r="N257" s="194" t="str">
        <f>VLOOKUP(N$12&amp;VLOOKUP($A257,ACTIVITIES!$B$2:$C$110,2,FALSE),Duration!$E$3:$L$1002,8,FALSE)</f>
        <v/>
      </c>
      <c r="O257" s="334"/>
      <c r="P257" s="194" t="str">
        <f>VLOOKUP(P$12&amp;VLOOKUP($A257,ACTIVITIES!$B$2:$C$110,2,FALSE),Duration!$E$3:$L$1002,8,FALSE)</f>
        <v/>
      </c>
      <c r="Q257" s="334"/>
      <c r="R257" s="194" t="str">
        <f>VLOOKUP(R$12&amp;VLOOKUP($A257,ACTIVITIES!$B$2:$C$110,2,FALSE),Duration!$E$3:$L$1002,8,FALSE)</f>
        <v/>
      </c>
      <c r="S257" s="334"/>
      <c r="T257" s="194" t="str">
        <f>VLOOKUP(T$12&amp;VLOOKUP($A257,ACTIVITIES!$B$2:$C$110,2,FALSE),Duration!$E$3:$L$1002,8,FALSE)</f>
        <v/>
      </c>
      <c r="U257" s="334"/>
      <c r="V257" s="194" t="str">
        <f>VLOOKUP(V$12&amp;VLOOKUP($A257,ACTIVITIES!$B$2:$C$110,2,FALSE),Duration!$E$3:$L$1002,8,FALSE)</f>
        <v/>
      </c>
      <c r="W257" s="334"/>
      <c r="X257" s="197"/>
      <c r="Y257" s="191" t="str">
        <f>IF(AND(NOT(IFERROR(AVERAGE(A255),-9)=-9),IFERROR(VALUE(RIGHT(B255,1)),-9)=-9),"",IF(AND(B255="",IFERROR(VALUE(RIGHT(A255,1)),-99)=-99),"","X"))</f>
        <v>X</v>
      </c>
    </row>
    <row r="258" spans="1:25" s="6" customFormat="1" ht="13.2" hidden="1">
      <c r="A258" s="187">
        <f t="shared" si="7"/>
        <v>75</v>
      </c>
      <c r="B258" s="335" t="str">
        <f>VLOOKUP(A258,'COASTAL UPLANDS'!$A$15:$B$124,2,FALSE)</f>
        <v>ACTIVITY CATEGORY 8 75</v>
      </c>
      <c r="C258" s="188" t="s">
        <v>105</v>
      </c>
      <c r="D258" s="189" t="str">
        <f>VLOOKUP(D$12&amp;VLOOKUP($A258,ACTIVITIES!$B$2:$C$110,2,FALSE),Intensity!$E$3:$L$1002,8,FALSE)</f>
        <v/>
      </c>
      <c r="E258" s="332" t="str">
        <f>IF(MIN(D258:D260)=MAX(D258:D260), VLOOKUP(MIN(D258:D260),RANKINGS!$A$2:$B$6,2,FALSE),VLOOKUP(MIN(D258:D260),RANKINGS!$A$2:$B$6,2,FALSE)&amp;"-"&amp;VLOOKUP(MAX(D258:D260),RANKINGS!$A$2:$B$6,2,FALSE))</f>
        <v>Negligible</v>
      </c>
      <c r="F258" s="189" t="str">
        <f>VLOOKUP(F$12&amp;VLOOKUP($A258,ACTIVITIES!$B$2:$C$110,2,FALSE),Intensity!$E$3:$L$1002,8,FALSE)</f>
        <v/>
      </c>
      <c r="G258" s="332" t="str">
        <f>IF(MIN(F258:F260)=MAX(F258:F260), VLOOKUP(MIN(F258:F260),RANKINGS!$A$2:$B$6,2,FALSE),VLOOKUP(MIN(F258:F260),RANKINGS!$A$2:$B$6,2,FALSE)&amp;"-"&amp;VLOOKUP(MAX(F258:F260),RANKINGS!$A$2:$B$6,2,FALSE))</f>
        <v>Negligible</v>
      </c>
      <c r="H258" s="189" t="str">
        <f>VLOOKUP(H$12&amp;VLOOKUP($A258,ACTIVITIES!$B$2:$C$110,2,FALSE),Intensity!$E$3:$L$1002,8,FALSE)</f>
        <v/>
      </c>
      <c r="I258" s="332" t="str">
        <f>IF(MIN(H258:H260)=MAX(H258:H260), VLOOKUP(MIN(H258:H260),RANKINGS!$A$2:$B$6,2,FALSE),VLOOKUP(MIN(H258:H260),RANKINGS!$A$2:$B$6,2,FALSE)&amp;"-"&amp;VLOOKUP(MAX(H258:H260),RANKINGS!$A$2:$B$6,2,FALSE))</f>
        <v>Negligible</v>
      </c>
      <c r="J258" s="189" t="str">
        <f>VLOOKUP(J$12&amp;VLOOKUP($A258,ACTIVITIES!$B$2:$C$110,2,FALSE),Intensity!$E$3:$L$1002,8,FALSE)</f>
        <v/>
      </c>
      <c r="K258" s="332" t="str">
        <f>IF(MIN(J258:J260)=MAX(J258:J260), VLOOKUP(MIN(J258:J260),RANKINGS!$A$2:$B$6,2,FALSE),VLOOKUP(MIN(J258:J260),RANKINGS!$A$2:$B$6,2,FALSE)&amp;"-"&amp;VLOOKUP(MAX(J258:J260),RANKINGS!$A$2:$B$6,2,FALSE))</f>
        <v>Negligible</v>
      </c>
      <c r="L258" s="189" t="str">
        <f>VLOOKUP(L$12&amp;VLOOKUP($A258,ACTIVITIES!$B$2:$C$110,2,FALSE),Intensity!$E$3:$L$1002,8,FALSE)</f>
        <v/>
      </c>
      <c r="M258" s="332" t="str">
        <f>IF(MIN(L258:L260)=MAX(L258:L260), VLOOKUP(MIN(L258:L260),RANKINGS!$A$2:$B$6,2,FALSE),VLOOKUP(MIN(L258:L260),RANKINGS!$A$2:$B$6,2,FALSE)&amp;"-"&amp;VLOOKUP(MAX(L258:L260),RANKINGS!$A$2:$B$6,2,FALSE))</f>
        <v>Negligible</v>
      </c>
      <c r="N258" s="189" t="str">
        <f>VLOOKUP(N$12&amp;VLOOKUP($A258,ACTIVITIES!$B$2:$C$110,2,FALSE),Intensity!$E$3:$L$1002,8,FALSE)</f>
        <v/>
      </c>
      <c r="O258" s="332" t="str">
        <f>IF(MIN(N258:N260)=MAX(N258:N260), VLOOKUP(MIN(N258:N260),RANKINGS!$A$2:$B$6,2,FALSE),VLOOKUP(MIN(N258:N260),RANKINGS!$A$2:$B$6,2,FALSE)&amp;"-"&amp;VLOOKUP(MAX(N258:N260),RANKINGS!$A$2:$B$6,2,FALSE))</f>
        <v>Negligible</v>
      </c>
      <c r="P258" s="189" t="str">
        <f>VLOOKUP(P$12&amp;VLOOKUP($A258,ACTIVITIES!$B$2:$C$110,2,FALSE),Intensity!$E$3:$L$1002,8,FALSE)</f>
        <v/>
      </c>
      <c r="Q258" s="332" t="str">
        <f>IF(MIN(P258:P260)=MAX(P258:P260), VLOOKUP(MIN(P258:P260),RANKINGS!$A$2:$B$6,2,FALSE),VLOOKUP(MIN(P258:P260),RANKINGS!$A$2:$B$6,2,FALSE)&amp;"-"&amp;VLOOKUP(MAX(P258:P260),RANKINGS!$A$2:$B$6,2,FALSE))</f>
        <v>Negligible</v>
      </c>
      <c r="R258" s="189" t="str">
        <f>VLOOKUP(R$12&amp;VLOOKUP($A258,ACTIVITIES!$B$2:$C$110,2,FALSE),Intensity!$E$3:$L$1002,8,FALSE)</f>
        <v/>
      </c>
      <c r="S258" s="332" t="str">
        <f>IF(MIN(R258:R260)=MAX(R258:R260), VLOOKUP(MIN(R258:R260),RANKINGS!$A$2:$B$6,2,FALSE),VLOOKUP(MIN(R258:R260),RANKINGS!$A$2:$B$6,2,FALSE)&amp;"-"&amp;VLOOKUP(MAX(R258:R260),RANKINGS!$A$2:$B$6,2,FALSE))</f>
        <v>Negligible</v>
      </c>
      <c r="T258" s="189" t="str">
        <f>VLOOKUP(T$12&amp;VLOOKUP($A258,ACTIVITIES!$B$2:$C$110,2,FALSE),Intensity!$E$3:$L$1002,8,FALSE)</f>
        <v/>
      </c>
      <c r="U258" s="332" t="str">
        <f>IF(MIN(T258:T260)=MAX(T258:T260), VLOOKUP(MIN(T258:T260),RANKINGS!$A$2:$B$6,2,FALSE),VLOOKUP(MIN(T258:T260),RANKINGS!$A$2:$B$6,2,FALSE)&amp;"-"&amp;VLOOKUP(MAX(T258:T260),RANKINGS!$A$2:$B$6,2,FALSE))</f>
        <v>Negligible</v>
      </c>
      <c r="V258" s="189" t="str">
        <f>VLOOKUP(V$12&amp;VLOOKUP($A258,ACTIVITIES!$B$2:$C$110,2,FALSE),Intensity!$E$3:$L$1002,8,FALSE)</f>
        <v/>
      </c>
      <c r="W258" s="332" t="str">
        <f>IF(MIN(V258:V260)=MAX(V258:V260), VLOOKUP(MIN(V258:V260),RANKINGS!$A$2:$B$6,2,FALSE),VLOOKUP(MIN(V258:V260),RANKINGS!$A$2:$B$6,2,FALSE)&amp;"-"&amp;VLOOKUP(MAX(V258:V260),RANKINGS!$A$2:$B$6,2,FALSE))</f>
        <v>Negligible</v>
      </c>
      <c r="X258" s="197"/>
      <c r="Y258" s="191" t="str">
        <f>IF(AND(NOT(IFERROR(AVERAGE(A258),-9)=-9),IFERROR(VALUE(RIGHT(B258,1)),-9)=-9),"",IF(AND(B258="",IFERROR(VALUE(RIGHT(A258,1)),-99)=-99),"","X"))</f>
        <v>X</v>
      </c>
    </row>
    <row r="259" spans="1:25" s="6" customFormat="1" ht="13.2" hidden="1">
      <c r="A259" s="192">
        <f t="shared" si="7"/>
        <v>75</v>
      </c>
      <c r="B259" s="336"/>
      <c r="C259" s="193" t="s">
        <v>106</v>
      </c>
      <c r="D259" s="194" t="str">
        <f>VLOOKUP(D$12&amp;VLOOKUP($A259,ACTIVITIES!$B$2:$C$110,2,FALSE),Context!$E$3:$L$1002,8,FALSE)</f>
        <v/>
      </c>
      <c r="E259" s="333"/>
      <c r="F259" s="194" t="str">
        <f>VLOOKUP(F$12&amp;VLOOKUP($A259,ACTIVITIES!$B$2:$C$110,2,FALSE),Context!$E$3:$L$1002,8,FALSE)</f>
        <v/>
      </c>
      <c r="G259" s="333"/>
      <c r="H259" s="194" t="str">
        <f>VLOOKUP(H$12&amp;VLOOKUP($A259,ACTIVITIES!$B$2:$C$110,2,FALSE),Context!$E$3:$L$1002,8,FALSE)</f>
        <v/>
      </c>
      <c r="I259" s="333"/>
      <c r="J259" s="194" t="str">
        <f>VLOOKUP(J$12&amp;VLOOKUP($A259,ACTIVITIES!$B$2:$C$110,2,FALSE),Context!$E$3:$L$1002,8,FALSE)</f>
        <v/>
      </c>
      <c r="K259" s="333"/>
      <c r="L259" s="194" t="str">
        <f>VLOOKUP(L$12&amp;VLOOKUP($A259,ACTIVITIES!$B$2:$C$110,2,FALSE),Context!$E$3:$L$1002,8,FALSE)</f>
        <v/>
      </c>
      <c r="M259" s="333"/>
      <c r="N259" s="194" t="str">
        <f>VLOOKUP(N$12&amp;VLOOKUP($A259,ACTIVITIES!$B$2:$C$110,2,FALSE),Context!$E$3:$L$1002,8,FALSE)</f>
        <v/>
      </c>
      <c r="O259" s="333"/>
      <c r="P259" s="194" t="str">
        <f>VLOOKUP(P$12&amp;VLOOKUP($A259,ACTIVITIES!$B$2:$C$110,2,FALSE),Context!$E$3:$L$1002,8,FALSE)</f>
        <v/>
      </c>
      <c r="Q259" s="333"/>
      <c r="R259" s="194" t="str">
        <f>VLOOKUP(R$12&amp;VLOOKUP($A259,ACTIVITIES!$B$2:$C$110,2,FALSE),Context!$E$3:$L$1002,8,FALSE)</f>
        <v/>
      </c>
      <c r="S259" s="333"/>
      <c r="T259" s="194" t="str">
        <f>VLOOKUP(T$12&amp;VLOOKUP($A259,ACTIVITIES!$B$2:$C$110,2,FALSE),Context!$E$3:$L$1002,8,FALSE)</f>
        <v/>
      </c>
      <c r="U259" s="333"/>
      <c r="V259" s="194" t="str">
        <f>VLOOKUP(V$12&amp;VLOOKUP($A259,ACTIVITIES!$B$2:$C$110,2,FALSE),Context!$E$3:$L$1002,8,FALSE)</f>
        <v/>
      </c>
      <c r="W259" s="333"/>
      <c r="X259" s="197"/>
      <c r="Y259" s="191" t="str">
        <f>IF(AND(NOT(IFERROR(AVERAGE(A258),-9)=-9),IFERROR(VALUE(RIGHT(B258,1)),-9)=-9),"",IF(AND(B258="",IFERROR(VALUE(RIGHT(A258,1)),-99)=-99),"","X"))</f>
        <v>X</v>
      </c>
    </row>
    <row r="260" spans="1:25" s="6" customFormat="1" ht="13.2" hidden="1">
      <c r="A260" s="196">
        <f t="shared" si="7"/>
        <v>75</v>
      </c>
      <c r="B260" s="337"/>
      <c r="C260" s="193" t="s">
        <v>107</v>
      </c>
      <c r="D260" s="194" t="str">
        <f>VLOOKUP(D$12&amp;VLOOKUP($A260,ACTIVITIES!$B$2:$C$110,2,FALSE),Duration!$E$3:$L$1002,8,FALSE)</f>
        <v/>
      </c>
      <c r="E260" s="334"/>
      <c r="F260" s="194" t="str">
        <f>VLOOKUP(F$12&amp;VLOOKUP($A260,ACTIVITIES!$B$2:$C$110,2,FALSE),Duration!$E$3:$L$1002,8,FALSE)</f>
        <v/>
      </c>
      <c r="G260" s="334"/>
      <c r="H260" s="194" t="str">
        <f>VLOOKUP(H$12&amp;VLOOKUP($A260,ACTIVITIES!$B$2:$C$110,2,FALSE),Duration!$E$3:$L$1002,8,FALSE)</f>
        <v/>
      </c>
      <c r="I260" s="334"/>
      <c r="J260" s="194" t="str">
        <f>VLOOKUP(J$12&amp;VLOOKUP($A260,ACTIVITIES!$B$2:$C$110,2,FALSE),Duration!$E$3:$L$1002,8,FALSE)</f>
        <v/>
      </c>
      <c r="K260" s="334"/>
      <c r="L260" s="194" t="str">
        <f>VLOOKUP(L$12&amp;VLOOKUP($A260,ACTIVITIES!$B$2:$C$110,2,FALSE),Duration!$E$3:$L$1002,8,FALSE)</f>
        <v/>
      </c>
      <c r="M260" s="334"/>
      <c r="N260" s="194" t="str">
        <f>VLOOKUP(N$12&amp;VLOOKUP($A260,ACTIVITIES!$B$2:$C$110,2,FALSE),Duration!$E$3:$L$1002,8,FALSE)</f>
        <v/>
      </c>
      <c r="O260" s="334"/>
      <c r="P260" s="194" t="str">
        <f>VLOOKUP(P$12&amp;VLOOKUP($A260,ACTIVITIES!$B$2:$C$110,2,FALSE),Duration!$E$3:$L$1002,8,FALSE)</f>
        <v/>
      </c>
      <c r="Q260" s="334"/>
      <c r="R260" s="194" t="str">
        <f>VLOOKUP(R$12&amp;VLOOKUP($A260,ACTIVITIES!$B$2:$C$110,2,FALSE),Duration!$E$3:$L$1002,8,FALSE)</f>
        <v/>
      </c>
      <c r="S260" s="334"/>
      <c r="T260" s="194" t="str">
        <f>VLOOKUP(T$12&amp;VLOOKUP($A260,ACTIVITIES!$B$2:$C$110,2,FALSE),Duration!$E$3:$L$1002,8,FALSE)</f>
        <v/>
      </c>
      <c r="U260" s="334"/>
      <c r="V260" s="194" t="str">
        <f>VLOOKUP(V$12&amp;VLOOKUP($A260,ACTIVITIES!$B$2:$C$110,2,FALSE),Duration!$E$3:$L$1002,8,FALSE)</f>
        <v/>
      </c>
      <c r="W260" s="334"/>
      <c r="X260" s="197"/>
      <c r="Y260" s="191" t="str">
        <f>IF(AND(NOT(IFERROR(AVERAGE(A258),-9)=-9),IFERROR(VALUE(RIGHT(B258,1)),-9)=-9),"",IF(AND(B258="",IFERROR(VALUE(RIGHT(A258,1)),-99)=-99),"","X"))</f>
        <v>X</v>
      </c>
    </row>
    <row r="261" spans="1:25" s="6" customFormat="1" ht="13.2" hidden="1">
      <c r="A261" s="187">
        <f t="shared" si="7"/>
        <v>76</v>
      </c>
      <c r="B261" s="335" t="str">
        <f>VLOOKUP(A261,'COASTAL UPLANDS'!$A$15:$B$124,2,FALSE)</f>
        <v>ACTIVITY CATEGORY 8 76</v>
      </c>
      <c r="C261" s="188" t="s">
        <v>105</v>
      </c>
      <c r="D261" s="189" t="str">
        <f>VLOOKUP(D$12&amp;VLOOKUP($A261,ACTIVITIES!$B$2:$C$110,2,FALSE),Intensity!$E$3:$L$1002,8,FALSE)</f>
        <v/>
      </c>
      <c r="E261" s="332" t="str">
        <f>IF(MIN(D261:D263)=MAX(D261:D263), VLOOKUP(MIN(D261:D263),RANKINGS!$A$2:$B$6,2,FALSE),VLOOKUP(MIN(D261:D263),RANKINGS!$A$2:$B$6,2,FALSE)&amp;"-"&amp;VLOOKUP(MAX(D261:D263),RANKINGS!$A$2:$B$6,2,FALSE))</f>
        <v>Negligible</v>
      </c>
      <c r="F261" s="189" t="str">
        <f>VLOOKUP(F$12&amp;VLOOKUP($A261,ACTIVITIES!$B$2:$C$110,2,FALSE),Intensity!$E$3:$L$1002,8,FALSE)</f>
        <v/>
      </c>
      <c r="G261" s="332" t="str">
        <f>IF(MIN(F261:F263)=MAX(F261:F263), VLOOKUP(MIN(F261:F263),RANKINGS!$A$2:$B$6,2,FALSE),VLOOKUP(MIN(F261:F263),RANKINGS!$A$2:$B$6,2,FALSE)&amp;"-"&amp;VLOOKUP(MAX(F261:F263),RANKINGS!$A$2:$B$6,2,FALSE))</f>
        <v>Negligible</v>
      </c>
      <c r="H261" s="189" t="str">
        <f>VLOOKUP(H$12&amp;VLOOKUP($A261,ACTIVITIES!$B$2:$C$110,2,FALSE),Intensity!$E$3:$L$1002,8,FALSE)</f>
        <v/>
      </c>
      <c r="I261" s="332" t="str">
        <f>IF(MIN(H261:H263)=MAX(H261:H263), VLOOKUP(MIN(H261:H263),RANKINGS!$A$2:$B$6,2,FALSE),VLOOKUP(MIN(H261:H263),RANKINGS!$A$2:$B$6,2,FALSE)&amp;"-"&amp;VLOOKUP(MAX(H261:H263),RANKINGS!$A$2:$B$6,2,FALSE))</f>
        <v>Negligible</v>
      </c>
      <c r="J261" s="189" t="str">
        <f>VLOOKUP(J$12&amp;VLOOKUP($A261,ACTIVITIES!$B$2:$C$110,2,FALSE),Intensity!$E$3:$L$1002,8,FALSE)</f>
        <v/>
      </c>
      <c r="K261" s="332" t="str">
        <f>IF(MIN(J261:J263)=MAX(J261:J263), VLOOKUP(MIN(J261:J263),RANKINGS!$A$2:$B$6,2,FALSE),VLOOKUP(MIN(J261:J263),RANKINGS!$A$2:$B$6,2,FALSE)&amp;"-"&amp;VLOOKUP(MAX(J261:J263),RANKINGS!$A$2:$B$6,2,FALSE))</f>
        <v>Negligible</v>
      </c>
      <c r="L261" s="189" t="str">
        <f>VLOOKUP(L$12&amp;VLOOKUP($A261,ACTIVITIES!$B$2:$C$110,2,FALSE),Intensity!$E$3:$L$1002,8,FALSE)</f>
        <v/>
      </c>
      <c r="M261" s="332" t="str">
        <f>IF(MIN(L261:L263)=MAX(L261:L263), VLOOKUP(MIN(L261:L263),RANKINGS!$A$2:$B$6,2,FALSE),VLOOKUP(MIN(L261:L263),RANKINGS!$A$2:$B$6,2,FALSE)&amp;"-"&amp;VLOOKUP(MAX(L261:L263),RANKINGS!$A$2:$B$6,2,FALSE))</f>
        <v>Negligible</v>
      </c>
      <c r="N261" s="189" t="str">
        <f>VLOOKUP(N$12&amp;VLOOKUP($A261,ACTIVITIES!$B$2:$C$110,2,FALSE),Intensity!$E$3:$L$1002,8,FALSE)</f>
        <v/>
      </c>
      <c r="O261" s="332" t="str">
        <f>IF(MIN(N261:N263)=MAX(N261:N263), VLOOKUP(MIN(N261:N263),RANKINGS!$A$2:$B$6,2,FALSE),VLOOKUP(MIN(N261:N263),RANKINGS!$A$2:$B$6,2,FALSE)&amp;"-"&amp;VLOOKUP(MAX(N261:N263),RANKINGS!$A$2:$B$6,2,FALSE))</f>
        <v>Negligible</v>
      </c>
      <c r="P261" s="189" t="str">
        <f>VLOOKUP(P$12&amp;VLOOKUP($A261,ACTIVITIES!$B$2:$C$110,2,FALSE),Intensity!$E$3:$L$1002,8,FALSE)</f>
        <v/>
      </c>
      <c r="Q261" s="332" t="str">
        <f>IF(MIN(P261:P263)=MAX(P261:P263), VLOOKUP(MIN(P261:P263),RANKINGS!$A$2:$B$6,2,FALSE),VLOOKUP(MIN(P261:P263),RANKINGS!$A$2:$B$6,2,FALSE)&amp;"-"&amp;VLOOKUP(MAX(P261:P263),RANKINGS!$A$2:$B$6,2,FALSE))</f>
        <v>Negligible</v>
      </c>
      <c r="R261" s="189" t="str">
        <f>VLOOKUP(R$12&amp;VLOOKUP($A261,ACTIVITIES!$B$2:$C$110,2,FALSE),Intensity!$E$3:$L$1002,8,FALSE)</f>
        <v/>
      </c>
      <c r="S261" s="332" t="str">
        <f>IF(MIN(R261:R263)=MAX(R261:R263), VLOOKUP(MIN(R261:R263),RANKINGS!$A$2:$B$6,2,FALSE),VLOOKUP(MIN(R261:R263),RANKINGS!$A$2:$B$6,2,FALSE)&amp;"-"&amp;VLOOKUP(MAX(R261:R263),RANKINGS!$A$2:$B$6,2,FALSE))</f>
        <v>Negligible</v>
      </c>
      <c r="T261" s="189" t="str">
        <f>VLOOKUP(T$12&amp;VLOOKUP($A261,ACTIVITIES!$B$2:$C$110,2,FALSE),Intensity!$E$3:$L$1002,8,FALSE)</f>
        <v/>
      </c>
      <c r="U261" s="332" t="str">
        <f>IF(MIN(T261:T263)=MAX(T261:T263), VLOOKUP(MIN(T261:T263),RANKINGS!$A$2:$B$6,2,FALSE),VLOOKUP(MIN(T261:T263),RANKINGS!$A$2:$B$6,2,FALSE)&amp;"-"&amp;VLOOKUP(MAX(T261:T263),RANKINGS!$A$2:$B$6,2,FALSE))</f>
        <v>Negligible</v>
      </c>
      <c r="V261" s="189" t="str">
        <f>VLOOKUP(V$12&amp;VLOOKUP($A261,ACTIVITIES!$B$2:$C$110,2,FALSE),Intensity!$E$3:$L$1002,8,FALSE)</f>
        <v/>
      </c>
      <c r="W261" s="332" t="str">
        <f>IF(MIN(V261:V263)=MAX(V261:V263), VLOOKUP(MIN(V261:V263),RANKINGS!$A$2:$B$6,2,FALSE),VLOOKUP(MIN(V261:V263),RANKINGS!$A$2:$B$6,2,FALSE)&amp;"-"&amp;VLOOKUP(MAX(V261:V263),RANKINGS!$A$2:$B$6,2,FALSE))</f>
        <v>Negligible</v>
      </c>
      <c r="X261" s="197"/>
      <c r="Y261" s="191" t="str">
        <f>IF(AND(NOT(IFERROR(AVERAGE(A261),-9)=-9),IFERROR(VALUE(RIGHT(B261,1)),-9)=-9),"",IF(AND(B261="",IFERROR(VALUE(RIGHT(A261,1)),-99)=-99),"","X"))</f>
        <v>X</v>
      </c>
    </row>
    <row r="262" spans="1:25" s="6" customFormat="1" ht="13.2" hidden="1">
      <c r="A262" s="192">
        <f t="shared" si="7"/>
        <v>76</v>
      </c>
      <c r="B262" s="336"/>
      <c r="C262" s="193" t="s">
        <v>106</v>
      </c>
      <c r="D262" s="194" t="str">
        <f>VLOOKUP(D$12&amp;VLOOKUP($A262,ACTIVITIES!$B$2:$C$110,2,FALSE),Context!$E$3:$L$1002,8,FALSE)</f>
        <v/>
      </c>
      <c r="E262" s="333"/>
      <c r="F262" s="194" t="str">
        <f>VLOOKUP(F$12&amp;VLOOKUP($A262,ACTIVITIES!$B$2:$C$110,2,FALSE),Context!$E$3:$L$1002,8,FALSE)</f>
        <v/>
      </c>
      <c r="G262" s="333"/>
      <c r="H262" s="194" t="str">
        <f>VLOOKUP(H$12&amp;VLOOKUP($A262,ACTIVITIES!$B$2:$C$110,2,FALSE),Context!$E$3:$L$1002,8,FALSE)</f>
        <v/>
      </c>
      <c r="I262" s="333"/>
      <c r="J262" s="194" t="str">
        <f>VLOOKUP(J$12&amp;VLOOKUP($A262,ACTIVITIES!$B$2:$C$110,2,FALSE),Context!$E$3:$L$1002,8,FALSE)</f>
        <v/>
      </c>
      <c r="K262" s="333"/>
      <c r="L262" s="194" t="str">
        <f>VLOOKUP(L$12&amp;VLOOKUP($A262,ACTIVITIES!$B$2:$C$110,2,FALSE),Context!$E$3:$L$1002,8,FALSE)</f>
        <v/>
      </c>
      <c r="M262" s="333"/>
      <c r="N262" s="194" t="str">
        <f>VLOOKUP(N$12&amp;VLOOKUP($A262,ACTIVITIES!$B$2:$C$110,2,FALSE),Context!$E$3:$L$1002,8,FALSE)</f>
        <v/>
      </c>
      <c r="O262" s="333"/>
      <c r="P262" s="194" t="str">
        <f>VLOOKUP(P$12&amp;VLOOKUP($A262,ACTIVITIES!$B$2:$C$110,2,FALSE),Context!$E$3:$L$1002,8,FALSE)</f>
        <v/>
      </c>
      <c r="Q262" s="333"/>
      <c r="R262" s="194" t="str">
        <f>VLOOKUP(R$12&amp;VLOOKUP($A262,ACTIVITIES!$B$2:$C$110,2,FALSE),Context!$E$3:$L$1002,8,FALSE)</f>
        <v/>
      </c>
      <c r="S262" s="333"/>
      <c r="T262" s="194" t="str">
        <f>VLOOKUP(T$12&amp;VLOOKUP($A262,ACTIVITIES!$B$2:$C$110,2,FALSE),Context!$E$3:$L$1002,8,FALSE)</f>
        <v/>
      </c>
      <c r="U262" s="333"/>
      <c r="V262" s="194" t="str">
        <f>VLOOKUP(V$12&amp;VLOOKUP($A262,ACTIVITIES!$B$2:$C$110,2,FALSE),Context!$E$3:$L$1002,8,FALSE)</f>
        <v/>
      </c>
      <c r="W262" s="333"/>
      <c r="X262" s="197"/>
      <c r="Y262" s="191" t="str">
        <f>IF(AND(NOT(IFERROR(AVERAGE(A261),-9)=-9),IFERROR(VALUE(RIGHT(B261,1)),-9)=-9),"",IF(AND(B261="",IFERROR(VALUE(RIGHT(A261,1)),-99)=-99),"","X"))</f>
        <v>X</v>
      </c>
    </row>
    <row r="263" spans="1:25" s="6" customFormat="1" ht="13.2" hidden="1">
      <c r="A263" s="196">
        <f t="shared" si="7"/>
        <v>76</v>
      </c>
      <c r="B263" s="337"/>
      <c r="C263" s="193" t="s">
        <v>107</v>
      </c>
      <c r="D263" s="194" t="str">
        <f>VLOOKUP(D$12&amp;VLOOKUP($A263,ACTIVITIES!$B$2:$C$110,2,FALSE),Duration!$E$3:$L$1002,8,FALSE)</f>
        <v/>
      </c>
      <c r="E263" s="334"/>
      <c r="F263" s="194" t="str">
        <f>VLOOKUP(F$12&amp;VLOOKUP($A263,ACTIVITIES!$B$2:$C$110,2,FALSE),Duration!$E$3:$L$1002,8,FALSE)</f>
        <v/>
      </c>
      <c r="G263" s="334"/>
      <c r="H263" s="194" t="str">
        <f>VLOOKUP(H$12&amp;VLOOKUP($A263,ACTIVITIES!$B$2:$C$110,2,FALSE),Duration!$E$3:$L$1002,8,FALSE)</f>
        <v/>
      </c>
      <c r="I263" s="334"/>
      <c r="J263" s="194" t="str">
        <f>VLOOKUP(J$12&amp;VLOOKUP($A263,ACTIVITIES!$B$2:$C$110,2,FALSE),Duration!$E$3:$L$1002,8,FALSE)</f>
        <v/>
      </c>
      <c r="K263" s="334"/>
      <c r="L263" s="194" t="str">
        <f>VLOOKUP(L$12&amp;VLOOKUP($A263,ACTIVITIES!$B$2:$C$110,2,FALSE),Duration!$E$3:$L$1002,8,FALSE)</f>
        <v/>
      </c>
      <c r="M263" s="334"/>
      <c r="N263" s="194" t="str">
        <f>VLOOKUP(N$12&amp;VLOOKUP($A263,ACTIVITIES!$B$2:$C$110,2,FALSE),Duration!$E$3:$L$1002,8,FALSE)</f>
        <v/>
      </c>
      <c r="O263" s="334"/>
      <c r="P263" s="194" t="str">
        <f>VLOOKUP(P$12&amp;VLOOKUP($A263,ACTIVITIES!$B$2:$C$110,2,FALSE),Duration!$E$3:$L$1002,8,FALSE)</f>
        <v/>
      </c>
      <c r="Q263" s="334"/>
      <c r="R263" s="194" t="str">
        <f>VLOOKUP(R$12&amp;VLOOKUP($A263,ACTIVITIES!$B$2:$C$110,2,FALSE),Duration!$E$3:$L$1002,8,FALSE)</f>
        <v/>
      </c>
      <c r="S263" s="334"/>
      <c r="T263" s="194" t="str">
        <f>VLOOKUP(T$12&amp;VLOOKUP($A263,ACTIVITIES!$B$2:$C$110,2,FALSE),Duration!$E$3:$L$1002,8,FALSE)</f>
        <v/>
      </c>
      <c r="U263" s="334"/>
      <c r="V263" s="194" t="str">
        <f>VLOOKUP(V$12&amp;VLOOKUP($A263,ACTIVITIES!$B$2:$C$110,2,FALSE),Duration!$E$3:$L$1002,8,FALSE)</f>
        <v/>
      </c>
      <c r="W263" s="334"/>
      <c r="X263" s="197"/>
      <c r="Y263" s="191" t="str">
        <f>IF(AND(NOT(IFERROR(AVERAGE(A261),-9)=-9),IFERROR(VALUE(RIGHT(B261,1)),-9)=-9),"",IF(AND(B261="",IFERROR(VALUE(RIGHT(A261,1)),-99)=-99),"","X"))</f>
        <v>X</v>
      </c>
    </row>
    <row r="264" spans="1:25" s="6" customFormat="1" ht="13.2" hidden="1">
      <c r="A264" s="187">
        <f t="shared" si="7"/>
        <v>77</v>
      </c>
      <c r="B264" s="335" t="str">
        <f>VLOOKUP(A264,'COASTAL UPLANDS'!$A$15:$B$124,2,FALSE)</f>
        <v>ACTIVITY CATEGORY 8 77</v>
      </c>
      <c r="C264" s="188" t="s">
        <v>105</v>
      </c>
      <c r="D264" s="189" t="str">
        <f>VLOOKUP(D$12&amp;VLOOKUP($A264,ACTIVITIES!$B$2:$C$110,2,FALSE),Intensity!$E$3:$L$1002,8,FALSE)</f>
        <v/>
      </c>
      <c r="E264" s="332" t="str">
        <f>IF(MIN(D264:D266)=MAX(D264:D266), VLOOKUP(MIN(D264:D266),RANKINGS!$A$2:$B$6,2,FALSE),VLOOKUP(MIN(D264:D266),RANKINGS!$A$2:$B$6,2,FALSE)&amp;"-"&amp;VLOOKUP(MAX(D264:D266),RANKINGS!$A$2:$B$6,2,FALSE))</f>
        <v>Negligible</v>
      </c>
      <c r="F264" s="189" t="str">
        <f>VLOOKUP(F$12&amp;VLOOKUP($A264,ACTIVITIES!$B$2:$C$110,2,FALSE),Intensity!$E$3:$L$1002,8,FALSE)</f>
        <v/>
      </c>
      <c r="G264" s="332" t="str">
        <f>IF(MIN(F264:F266)=MAX(F264:F266), VLOOKUP(MIN(F264:F266),RANKINGS!$A$2:$B$6,2,FALSE),VLOOKUP(MIN(F264:F266),RANKINGS!$A$2:$B$6,2,FALSE)&amp;"-"&amp;VLOOKUP(MAX(F264:F266),RANKINGS!$A$2:$B$6,2,FALSE))</f>
        <v>Negligible</v>
      </c>
      <c r="H264" s="189" t="str">
        <f>VLOOKUP(H$12&amp;VLOOKUP($A264,ACTIVITIES!$B$2:$C$110,2,FALSE),Intensity!$E$3:$L$1002,8,FALSE)</f>
        <v/>
      </c>
      <c r="I264" s="332" t="str">
        <f>IF(MIN(H264:H266)=MAX(H264:H266), VLOOKUP(MIN(H264:H266),RANKINGS!$A$2:$B$6,2,FALSE),VLOOKUP(MIN(H264:H266),RANKINGS!$A$2:$B$6,2,FALSE)&amp;"-"&amp;VLOOKUP(MAX(H264:H266),RANKINGS!$A$2:$B$6,2,FALSE))</f>
        <v>Negligible</v>
      </c>
      <c r="J264" s="189" t="str">
        <f>VLOOKUP(J$12&amp;VLOOKUP($A264,ACTIVITIES!$B$2:$C$110,2,FALSE),Intensity!$E$3:$L$1002,8,FALSE)</f>
        <v/>
      </c>
      <c r="K264" s="332" t="str">
        <f>IF(MIN(J264:J266)=MAX(J264:J266), VLOOKUP(MIN(J264:J266),RANKINGS!$A$2:$B$6,2,FALSE),VLOOKUP(MIN(J264:J266),RANKINGS!$A$2:$B$6,2,FALSE)&amp;"-"&amp;VLOOKUP(MAX(J264:J266),RANKINGS!$A$2:$B$6,2,FALSE))</f>
        <v>Negligible</v>
      </c>
      <c r="L264" s="189" t="str">
        <f>VLOOKUP(L$12&amp;VLOOKUP($A264,ACTIVITIES!$B$2:$C$110,2,FALSE),Intensity!$E$3:$L$1002,8,FALSE)</f>
        <v/>
      </c>
      <c r="M264" s="332" t="str">
        <f>IF(MIN(L264:L266)=MAX(L264:L266), VLOOKUP(MIN(L264:L266),RANKINGS!$A$2:$B$6,2,FALSE),VLOOKUP(MIN(L264:L266),RANKINGS!$A$2:$B$6,2,FALSE)&amp;"-"&amp;VLOOKUP(MAX(L264:L266),RANKINGS!$A$2:$B$6,2,FALSE))</f>
        <v>Negligible</v>
      </c>
      <c r="N264" s="189" t="str">
        <f>VLOOKUP(N$12&amp;VLOOKUP($A264,ACTIVITIES!$B$2:$C$110,2,FALSE),Intensity!$E$3:$L$1002,8,FALSE)</f>
        <v/>
      </c>
      <c r="O264" s="332" t="str">
        <f>IF(MIN(N264:N266)=MAX(N264:N266), VLOOKUP(MIN(N264:N266),RANKINGS!$A$2:$B$6,2,FALSE),VLOOKUP(MIN(N264:N266),RANKINGS!$A$2:$B$6,2,FALSE)&amp;"-"&amp;VLOOKUP(MAX(N264:N266),RANKINGS!$A$2:$B$6,2,FALSE))</f>
        <v>Negligible</v>
      </c>
      <c r="P264" s="189" t="str">
        <f>VLOOKUP(P$12&amp;VLOOKUP($A264,ACTIVITIES!$B$2:$C$110,2,FALSE),Intensity!$E$3:$L$1002,8,FALSE)</f>
        <v/>
      </c>
      <c r="Q264" s="332" t="str">
        <f>IF(MIN(P264:P266)=MAX(P264:P266), VLOOKUP(MIN(P264:P266),RANKINGS!$A$2:$B$6,2,FALSE),VLOOKUP(MIN(P264:P266),RANKINGS!$A$2:$B$6,2,FALSE)&amp;"-"&amp;VLOOKUP(MAX(P264:P266),RANKINGS!$A$2:$B$6,2,FALSE))</f>
        <v>Negligible</v>
      </c>
      <c r="R264" s="189" t="str">
        <f>VLOOKUP(R$12&amp;VLOOKUP($A264,ACTIVITIES!$B$2:$C$110,2,FALSE),Intensity!$E$3:$L$1002,8,FALSE)</f>
        <v/>
      </c>
      <c r="S264" s="332" t="str">
        <f>IF(MIN(R264:R266)=MAX(R264:R266), VLOOKUP(MIN(R264:R266),RANKINGS!$A$2:$B$6,2,FALSE),VLOOKUP(MIN(R264:R266),RANKINGS!$A$2:$B$6,2,FALSE)&amp;"-"&amp;VLOOKUP(MAX(R264:R266),RANKINGS!$A$2:$B$6,2,FALSE))</f>
        <v>Negligible</v>
      </c>
      <c r="T264" s="189" t="str">
        <f>VLOOKUP(T$12&amp;VLOOKUP($A264,ACTIVITIES!$B$2:$C$110,2,FALSE),Intensity!$E$3:$L$1002,8,FALSE)</f>
        <v/>
      </c>
      <c r="U264" s="332" t="str">
        <f>IF(MIN(T264:T266)=MAX(T264:T266), VLOOKUP(MIN(T264:T266),RANKINGS!$A$2:$B$6,2,FALSE),VLOOKUP(MIN(T264:T266),RANKINGS!$A$2:$B$6,2,FALSE)&amp;"-"&amp;VLOOKUP(MAX(T264:T266),RANKINGS!$A$2:$B$6,2,FALSE))</f>
        <v>Negligible</v>
      </c>
      <c r="V264" s="189" t="str">
        <f>VLOOKUP(V$12&amp;VLOOKUP($A264,ACTIVITIES!$B$2:$C$110,2,FALSE),Intensity!$E$3:$L$1002,8,FALSE)</f>
        <v/>
      </c>
      <c r="W264" s="332" t="str">
        <f>IF(MIN(V264:V266)=MAX(V264:V266), VLOOKUP(MIN(V264:V266),RANKINGS!$A$2:$B$6,2,FALSE),VLOOKUP(MIN(V264:V266),RANKINGS!$A$2:$B$6,2,FALSE)&amp;"-"&amp;VLOOKUP(MAX(V264:V266),RANKINGS!$A$2:$B$6,2,FALSE))</f>
        <v>Negligible</v>
      </c>
      <c r="X264" s="197"/>
      <c r="Y264" s="191" t="str">
        <f>IF(AND(NOT(IFERROR(AVERAGE(A264),-9)=-9),IFERROR(VALUE(RIGHT(B264,1)),-9)=-9),"",IF(AND(B264="",IFERROR(VALUE(RIGHT(A264,1)),-99)=-99),"","X"))</f>
        <v>X</v>
      </c>
    </row>
    <row r="265" spans="1:25" s="6" customFormat="1" ht="13.2" hidden="1">
      <c r="A265" s="192">
        <f t="shared" si="7"/>
        <v>77</v>
      </c>
      <c r="B265" s="336"/>
      <c r="C265" s="193" t="s">
        <v>106</v>
      </c>
      <c r="D265" s="194" t="str">
        <f>VLOOKUP(D$12&amp;VLOOKUP($A265,ACTIVITIES!$B$2:$C$110,2,FALSE),Context!$E$3:$L$1002,8,FALSE)</f>
        <v/>
      </c>
      <c r="E265" s="333"/>
      <c r="F265" s="194" t="str">
        <f>VLOOKUP(F$12&amp;VLOOKUP($A265,ACTIVITIES!$B$2:$C$110,2,FALSE),Context!$E$3:$L$1002,8,FALSE)</f>
        <v/>
      </c>
      <c r="G265" s="333"/>
      <c r="H265" s="194" t="str">
        <f>VLOOKUP(H$12&amp;VLOOKUP($A265,ACTIVITIES!$B$2:$C$110,2,FALSE),Context!$E$3:$L$1002,8,FALSE)</f>
        <v/>
      </c>
      <c r="I265" s="333"/>
      <c r="J265" s="194" t="str">
        <f>VLOOKUP(J$12&amp;VLOOKUP($A265,ACTIVITIES!$B$2:$C$110,2,FALSE),Context!$E$3:$L$1002,8,FALSE)</f>
        <v/>
      </c>
      <c r="K265" s="333"/>
      <c r="L265" s="194" t="str">
        <f>VLOOKUP(L$12&amp;VLOOKUP($A265,ACTIVITIES!$B$2:$C$110,2,FALSE),Context!$E$3:$L$1002,8,FALSE)</f>
        <v/>
      </c>
      <c r="M265" s="333"/>
      <c r="N265" s="194" t="str">
        <f>VLOOKUP(N$12&amp;VLOOKUP($A265,ACTIVITIES!$B$2:$C$110,2,FALSE),Context!$E$3:$L$1002,8,FALSE)</f>
        <v/>
      </c>
      <c r="O265" s="333"/>
      <c r="P265" s="194" t="str">
        <f>VLOOKUP(P$12&amp;VLOOKUP($A265,ACTIVITIES!$B$2:$C$110,2,FALSE),Context!$E$3:$L$1002,8,FALSE)</f>
        <v/>
      </c>
      <c r="Q265" s="333"/>
      <c r="R265" s="194" t="str">
        <f>VLOOKUP(R$12&amp;VLOOKUP($A265,ACTIVITIES!$B$2:$C$110,2,FALSE),Context!$E$3:$L$1002,8,FALSE)</f>
        <v/>
      </c>
      <c r="S265" s="333"/>
      <c r="T265" s="194" t="str">
        <f>VLOOKUP(T$12&amp;VLOOKUP($A265,ACTIVITIES!$B$2:$C$110,2,FALSE),Context!$E$3:$L$1002,8,FALSE)</f>
        <v/>
      </c>
      <c r="U265" s="333"/>
      <c r="V265" s="194" t="str">
        <f>VLOOKUP(V$12&amp;VLOOKUP($A265,ACTIVITIES!$B$2:$C$110,2,FALSE),Context!$E$3:$L$1002,8,FALSE)</f>
        <v/>
      </c>
      <c r="W265" s="333"/>
      <c r="X265" s="197"/>
      <c r="Y265" s="191" t="str">
        <f>IF(AND(NOT(IFERROR(AVERAGE(A264),-9)=-9),IFERROR(VALUE(RIGHT(B264,1)),-9)=-9),"",IF(AND(B264="",IFERROR(VALUE(RIGHT(A264,1)),-99)=-99),"","X"))</f>
        <v>X</v>
      </c>
    </row>
    <row r="266" spans="1:25" s="6" customFormat="1" ht="13.2" hidden="1">
      <c r="A266" s="196">
        <f t="shared" si="7"/>
        <v>77</v>
      </c>
      <c r="B266" s="337"/>
      <c r="C266" s="193" t="s">
        <v>107</v>
      </c>
      <c r="D266" s="194" t="str">
        <f>VLOOKUP(D$12&amp;VLOOKUP($A266,ACTIVITIES!$B$2:$C$110,2,FALSE),Duration!$E$3:$L$1002,8,FALSE)</f>
        <v/>
      </c>
      <c r="E266" s="334"/>
      <c r="F266" s="194" t="str">
        <f>VLOOKUP(F$12&amp;VLOOKUP($A266,ACTIVITIES!$B$2:$C$110,2,FALSE),Duration!$E$3:$L$1002,8,FALSE)</f>
        <v/>
      </c>
      <c r="G266" s="334"/>
      <c r="H266" s="194" t="str">
        <f>VLOOKUP(H$12&amp;VLOOKUP($A266,ACTIVITIES!$B$2:$C$110,2,FALSE),Duration!$E$3:$L$1002,8,FALSE)</f>
        <v/>
      </c>
      <c r="I266" s="334"/>
      <c r="J266" s="194" t="str">
        <f>VLOOKUP(J$12&amp;VLOOKUP($A266,ACTIVITIES!$B$2:$C$110,2,FALSE),Duration!$E$3:$L$1002,8,FALSE)</f>
        <v/>
      </c>
      <c r="K266" s="334"/>
      <c r="L266" s="194" t="str">
        <f>VLOOKUP(L$12&amp;VLOOKUP($A266,ACTIVITIES!$B$2:$C$110,2,FALSE),Duration!$E$3:$L$1002,8,FALSE)</f>
        <v/>
      </c>
      <c r="M266" s="334"/>
      <c r="N266" s="194" t="str">
        <f>VLOOKUP(N$12&amp;VLOOKUP($A266,ACTIVITIES!$B$2:$C$110,2,FALSE),Duration!$E$3:$L$1002,8,FALSE)</f>
        <v/>
      </c>
      <c r="O266" s="334"/>
      <c r="P266" s="194" t="str">
        <f>VLOOKUP(P$12&amp;VLOOKUP($A266,ACTIVITIES!$B$2:$C$110,2,FALSE),Duration!$E$3:$L$1002,8,FALSE)</f>
        <v/>
      </c>
      <c r="Q266" s="334"/>
      <c r="R266" s="194" t="str">
        <f>VLOOKUP(R$12&amp;VLOOKUP($A266,ACTIVITIES!$B$2:$C$110,2,FALSE),Duration!$E$3:$L$1002,8,FALSE)</f>
        <v/>
      </c>
      <c r="S266" s="334"/>
      <c r="T266" s="194" t="str">
        <f>VLOOKUP(T$12&amp;VLOOKUP($A266,ACTIVITIES!$B$2:$C$110,2,FALSE),Duration!$E$3:$L$1002,8,FALSE)</f>
        <v/>
      </c>
      <c r="U266" s="334"/>
      <c r="V266" s="194" t="str">
        <f>VLOOKUP(V$12&amp;VLOOKUP($A266,ACTIVITIES!$B$2:$C$110,2,FALSE),Duration!$E$3:$L$1002,8,FALSE)</f>
        <v/>
      </c>
      <c r="W266" s="334"/>
      <c r="X266" s="197"/>
      <c r="Y266" s="191" t="str">
        <f>IF(AND(NOT(IFERROR(AVERAGE(A264),-9)=-9),IFERROR(VALUE(RIGHT(B264,1)),-9)=-9),"",IF(AND(B264="",IFERROR(VALUE(RIGHT(A264,1)),-99)=-99),"","X"))</f>
        <v>X</v>
      </c>
    </row>
    <row r="267" spans="1:25" s="6" customFormat="1" ht="13.2" hidden="1">
      <c r="A267" s="187">
        <f t="shared" si="7"/>
        <v>78</v>
      </c>
      <c r="B267" s="335" t="str">
        <f>VLOOKUP(A267,'COASTAL UPLANDS'!$A$15:$B$124,2,FALSE)</f>
        <v>ACTIVITY CATEGORY 8 78</v>
      </c>
      <c r="C267" s="188" t="s">
        <v>105</v>
      </c>
      <c r="D267" s="189" t="str">
        <f>VLOOKUP(D$12&amp;VLOOKUP($A267,ACTIVITIES!$B$2:$C$110,2,FALSE),Intensity!$E$3:$L$1002,8,FALSE)</f>
        <v/>
      </c>
      <c r="E267" s="332" t="str">
        <f>IF(MIN(D267:D269)=MAX(D267:D269), VLOOKUP(MIN(D267:D269),RANKINGS!$A$2:$B$6,2,FALSE),VLOOKUP(MIN(D267:D269),RANKINGS!$A$2:$B$6,2,FALSE)&amp;"-"&amp;VLOOKUP(MAX(D267:D269),RANKINGS!$A$2:$B$6,2,FALSE))</f>
        <v>Negligible</v>
      </c>
      <c r="F267" s="189" t="str">
        <f>VLOOKUP(F$12&amp;VLOOKUP($A267,ACTIVITIES!$B$2:$C$110,2,FALSE),Intensity!$E$3:$L$1002,8,FALSE)</f>
        <v/>
      </c>
      <c r="G267" s="332" t="str">
        <f>IF(MIN(F267:F269)=MAX(F267:F269), VLOOKUP(MIN(F267:F269),RANKINGS!$A$2:$B$6,2,FALSE),VLOOKUP(MIN(F267:F269),RANKINGS!$A$2:$B$6,2,FALSE)&amp;"-"&amp;VLOOKUP(MAX(F267:F269),RANKINGS!$A$2:$B$6,2,FALSE))</f>
        <v>Negligible</v>
      </c>
      <c r="H267" s="189" t="str">
        <f>VLOOKUP(H$12&amp;VLOOKUP($A267,ACTIVITIES!$B$2:$C$110,2,FALSE),Intensity!$E$3:$L$1002,8,FALSE)</f>
        <v/>
      </c>
      <c r="I267" s="332" t="str">
        <f>IF(MIN(H267:H269)=MAX(H267:H269), VLOOKUP(MIN(H267:H269),RANKINGS!$A$2:$B$6,2,FALSE),VLOOKUP(MIN(H267:H269),RANKINGS!$A$2:$B$6,2,FALSE)&amp;"-"&amp;VLOOKUP(MAX(H267:H269),RANKINGS!$A$2:$B$6,2,FALSE))</f>
        <v>Negligible</v>
      </c>
      <c r="J267" s="189" t="str">
        <f>VLOOKUP(J$12&amp;VLOOKUP($A267,ACTIVITIES!$B$2:$C$110,2,FALSE),Intensity!$E$3:$L$1002,8,FALSE)</f>
        <v/>
      </c>
      <c r="K267" s="332" t="str">
        <f>IF(MIN(J267:J269)=MAX(J267:J269), VLOOKUP(MIN(J267:J269),RANKINGS!$A$2:$B$6,2,FALSE),VLOOKUP(MIN(J267:J269),RANKINGS!$A$2:$B$6,2,FALSE)&amp;"-"&amp;VLOOKUP(MAX(J267:J269),RANKINGS!$A$2:$B$6,2,FALSE))</f>
        <v>Negligible</v>
      </c>
      <c r="L267" s="189" t="str">
        <f>VLOOKUP(L$12&amp;VLOOKUP($A267,ACTIVITIES!$B$2:$C$110,2,FALSE),Intensity!$E$3:$L$1002,8,FALSE)</f>
        <v/>
      </c>
      <c r="M267" s="332" t="str">
        <f>IF(MIN(L267:L269)=MAX(L267:L269), VLOOKUP(MIN(L267:L269),RANKINGS!$A$2:$B$6,2,FALSE),VLOOKUP(MIN(L267:L269),RANKINGS!$A$2:$B$6,2,FALSE)&amp;"-"&amp;VLOOKUP(MAX(L267:L269),RANKINGS!$A$2:$B$6,2,FALSE))</f>
        <v>Negligible</v>
      </c>
      <c r="N267" s="189" t="str">
        <f>VLOOKUP(N$12&amp;VLOOKUP($A267,ACTIVITIES!$B$2:$C$110,2,FALSE),Intensity!$E$3:$L$1002,8,FALSE)</f>
        <v/>
      </c>
      <c r="O267" s="332" t="str">
        <f>IF(MIN(N267:N269)=MAX(N267:N269), VLOOKUP(MIN(N267:N269),RANKINGS!$A$2:$B$6,2,FALSE),VLOOKUP(MIN(N267:N269),RANKINGS!$A$2:$B$6,2,FALSE)&amp;"-"&amp;VLOOKUP(MAX(N267:N269),RANKINGS!$A$2:$B$6,2,FALSE))</f>
        <v>Negligible</v>
      </c>
      <c r="P267" s="189" t="str">
        <f>VLOOKUP(P$12&amp;VLOOKUP($A267,ACTIVITIES!$B$2:$C$110,2,FALSE),Intensity!$E$3:$L$1002,8,FALSE)</f>
        <v/>
      </c>
      <c r="Q267" s="332" t="str">
        <f>IF(MIN(P267:P269)=MAX(P267:P269), VLOOKUP(MIN(P267:P269),RANKINGS!$A$2:$B$6,2,FALSE),VLOOKUP(MIN(P267:P269),RANKINGS!$A$2:$B$6,2,FALSE)&amp;"-"&amp;VLOOKUP(MAX(P267:P269),RANKINGS!$A$2:$B$6,2,FALSE))</f>
        <v>Negligible</v>
      </c>
      <c r="R267" s="189" t="str">
        <f>VLOOKUP(R$12&amp;VLOOKUP($A267,ACTIVITIES!$B$2:$C$110,2,FALSE),Intensity!$E$3:$L$1002,8,FALSE)</f>
        <v/>
      </c>
      <c r="S267" s="332" t="str">
        <f>IF(MIN(R267:R269)=MAX(R267:R269), VLOOKUP(MIN(R267:R269),RANKINGS!$A$2:$B$6,2,FALSE),VLOOKUP(MIN(R267:R269),RANKINGS!$A$2:$B$6,2,FALSE)&amp;"-"&amp;VLOOKUP(MAX(R267:R269),RANKINGS!$A$2:$B$6,2,FALSE))</f>
        <v>Negligible</v>
      </c>
      <c r="T267" s="189" t="str">
        <f>VLOOKUP(T$12&amp;VLOOKUP($A267,ACTIVITIES!$B$2:$C$110,2,FALSE),Intensity!$E$3:$L$1002,8,FALSE)</f>
        <v/>
      </c>
      <c r="U267" s="332" t="str">
        <f>IF(MIN(T267:T269)=MAX(T267:T269), VLOOKUP(MIN(T267:T269),RANKINGS!$A$2:$B$6,2,FALSE),VLOOKUP(MIN(T267:T269),RANKINGS!$A$2:$B$6,2,FALSE)&amp;"-"&amp;VLOOKUP(MAX(T267:T269),RANKINGS!$A$2:$B$6,2,FALSE))</f>
        <v>Negligible</v>
      </c>
      <c r="V267" s="189" t="str">
        <f>VLOOKUP(V$12&amp;VLOOKUP($A267,ACTIVITIES!$B$2:$C$110,2,FALSE),Intensity!$E$3:$L$1002,8,FALSE)</f>
        <v/>
      </c>
      <c r="W267" s="332" t="str">
        <f>IF(MIN(V267:V269)=MAX(V267:V269), VLOOKUP(MIN(V267:V269),RANKINGS!$A$2:$B$6,2,FALSE),VLOOKUP(MIN(V267:V269),RANKINGS!$A$2:$B$6,2,FALSE)&amp;"-"&amp;VLOOKUP(MAX(V267:V269),RANKINGS!$A$2:$B$6,2,FALSE))</f>
        <v>Negligible</v>
      </c>
      <c r="X267" s="197"/>
      <c r="Y267" s="191" t="str">
        <f>IF(AND(NOT(IFERROR(AVERAGE(A267),-9)=-9),IFERROR(VALUE(RIGHT(B267,1)),-9)=-9),"",IF(AND(B267="",IFERROR(VALUE(RIGHT(A267,1)),-99)=-99),"","X"))</f>
        <v>X</v>
      </c>
    </row>
    <row r="268" spans="1:25" s="6" customFormat="1" ht="13.2" hidden="1">
      <c r="A268" s="192">
        <f t="shared" si="7"/>
        <v>78</v>
      </c>
      <c r="B268" s="336"/>
      <c r="C268" s="193" t="s">
        <v>106</v>
      </c>
      <c r="D268" s="194" t="str">
        <f>VLOOKUP(D$12&amp;VLOOKUP($A268,ACTIVITIES!$B$2:$C$110,2,FALSE),Context!$E$3:$L$1002,8,FALSE)</f>
        <v/>
      </c>
      <c r="E268" s="333"/>
      <c r="F268" s="194" t="str">
        <f>VLOOKUP(F$12&amp;VLOOKUP($A268,ACTIVITIES!$B$2:$C$110,2,FALSE),Context!$E$3:$L$1002,8,FALSE)</f>
        <v/>
      </c>
      <c r="G268" s="333"/>
      <c r="H268" s="194" t="str">
        <f>VLOOKUP(H$12&amp;VLOOKUP($A268,ACTIVITIES!$B$2:$C$110,2,FALSE),Context!$E$3:$L$1002,8,FALSE)</f>
        <v/>
      </c>
      <c r="I268" s="333"/>
      <c r="J268" s="194" t="str">
        <f>VLOOKUP(J$12&amp;VLOOKUP($A268,ACTIVITIES!$B$2:$C$110,2,FALSE),Context!$E$3:$L$1002,8,FALSE)</f>
        <v/>
      </c>
      <c r="K268" s="333"/>
      <c r="L268" s="194" t="str">
        <f>VLOOKUP(L$12&amp;VLOOKUP($A268,ACTIVITIES!$B$2:$C$110,2,FALSE),Context!$E$3:$L$1002,8,FALSE)</f>
        <v/>
      </c>
      <c r="M268" s="333"/>
      <c r="N268" s="194" t="str">
        <f>VLOOKUP(N$12&amp;VLOOKUP($A268,ACTIVITIES!$B$2:$C$110,2,FALSE),Context!$E$3:$L$1002,8,FALSE)</f>
        <v/>
      </c>
      <c r="O268" s="333"/>
      <c r="P268" s="194" t="str">
        <f>VLOOKUP(P$12&amp;VLOOKUP($A268,ACTIVITIES!$B$2:$C$110,2,FALSE),Context!$E$3:$L$1002,8,FALSE)</f>
        <v/>
      </c>
      <c r="Q268" s="333"/>
      <c r="R268" s="194" t="str">
        <f>VLOOKUP(R$12&amp;VLOOKUP($A268,ACTIVITIES!$B$2:$C$110,2,FALSE),Context!$E$3:$L$1002,8,FALSE)</f>
        <v/>
      </c>
      <c r="S268" s="333"/>
      <c r="T268" s="194" t="str">
        <f>VLOOKUP(T$12&amp;VLOOKUP($A268,ACTIVITIES!$B$2:$C$110,2,FALSE),Context!$E$3:$L$1002,8,FALSE)</f>
        <v/>
      </c>
      <c r="U268" s="333"/>
      <c r="V268" s="194" t="str">
        <f>VLOOKUP(V$12&amp;VLOOKUP($A268,ACTIVITIES!$B$2:$C$110,2,FALSE),Context!$E$3:$L$1002,8,FALSE)</f>
        <v/>
      </c>
      <c r="W268" s="333"/>
      <c r="X268" s="197"/>
      <c r="Y268" s="191" t="str">
        <f>IF(AND(NOT(IFERROR(AVERAGE(A267),-9)=-9),IFERROR(VALUE(RIGHT(B267,1)),-9)=-9),"",IF(AND(B267="",IFERROR(VALUE(RIGHT(A267,1)),-99)=-99),"","X"))</f>
        <v>X</v>
      </c>
    </row>
    <row r="269" spans="1:25" s="6" customFormat="1" ht="13.2" hidden="1">
      <c r="A269" s="196">
        <f t="shared" si="7"/>
        <v>78</v>
      </c>
      <c r="B269" s="337"/>
      <c r="C269" s="193" t="s">
        <v>107</v>
      </c>
      <c r="D269" s="194" t="str">
        <f>VLOOKUP(D$12&amp;VLOOKUP($A269,ACTIVITIES!$B$2:$C$110,2,FALSE),Duration!$E$3:$L$1002,8,FALSE)</f>
        <v/>
      </c>
      <c r="E269" s="334"/>
      <c r="F269" s="194" t="str">
        <f>VLOOKUP(F$12&amp;VLOOKUP($A269,ACTIVITIES!$B$2:$C$110,2,FALSE),Duration!$E$3:$L$1002,8,FALSE)</f>
        <v/>
      </c>
      <c r="G269" s="334"/>
      <c r="H269" s="194" t="str">
        <f>VLOOKUP(H$12&amp;VLOOKUP($A269,ACTIVITIES!$B$2:$C$110,2,FALSE),Duration!$E$3:$L$1002,8,FALSE)</f>
        <v/>
      </c>
      <c r="I269" s="334"/>
      <c r="J269" s="194" t="str">
        <f>VLOOKUP(J$12&amp;VLOOKUP($A269,ACTIVITIES!$B$2:$C$110,2,FALSE),Duration!$E$3:$L$1002,8,FALSE)</f>
        <v/>
      </c>
      <c r="K269" s="334"/>
      <c r="L269" s="194" t="str">
        <f>VLOOKUP(L$12&amp;VLOOKUP($A269,ACTIVITIES!$B$2:$C$110,2,FALSE),Duration!$E$3:$L$1002,8,FALSE)</f>
        <v/>
      </c>
      <c r="M269" s="334"/>
      <c r="N269" s="194" t="str">
        <f>VLOOKUP(N$12&amp;VLOOKUP($A269,ACTIVITIES!$B$2:$C$110,2,FALSE),Duration!$E$3:$L$1002,8,FALSE)</f>
        <v/>
      </c>
      <c r="O269" s="334"/>
      <c r="P269" s="194" t="str">
        <f>VLOOKUP(P$12&amp;VLOOKUP($A269,ACTIVITIES!$B$2:$C$110,2,FALSE),Duration!$E$3:$L$1002,8,FALSE)</f>
        <v/>
      </c>
      <c r="Q269" s="334"/>
      <c r="R269" s="194" t="str">
        <f>VLOOKUP(R$12&amp;VLOOKUP($A269,ACTIVITIES!$B$2:$C$110,2,FALSE),Duration!$E$3:$L$1002,8,FALSE)</f>
        <v/>
      </c>
      <c r="S269" s="334"/>
      <c r="T269" s="194" t="str">
        <f>VLOOKUP(T$12&amp;VLOOKUP($A269,ACTIVITIES!$B$2:$C$110,2,FALSE),Duration!$E$3:$L$1002,8,FALSE)</f>
        <v/>
      </c>
      <c r="U269" s="334"/>
      <c r="V269" s="194" t="str">
        <f>VLOOKUP(V$12&amp;VLOOKUP($A269,ACTIVITIES!$B$2:$C$110,2,FALSE),Duration!$E$3:$L$1002,8,FALSE)</f>
        <v/>
      </c>
      <c r="W269" s="334"/>
      <c r="X269" s="197"/>
      <c r="Y269" s="191" t="str">
        <f>IF(AND(NOT(IFERROR(AVERAGE(A267),-9)=-9),IFERROR(VALUE(RIGHT(B267,1)),-9)=-9),"",IF(AND(B267="",IFERROR(VALUE(RIGHT(A267,1)),-99)=-99),"","X"))</f>
        <v>X</v>
      </c>
    </row>
    <row r="270" spans="1:25" s="6" customFormat="1" ht="13.2" hidden="1">
      <c r="A270" s="187">
        <f t="shared" si="7"/>
        <v>79</v>
      </c>
      <c r="B270" s="335" t="str">
        <f>VLOOKUP(A270,'COASTAL UPLANDS'!$A$15:$B$124,2,FALSE)</f>
        <v>ACTIVITY CATEGORY 8 79</v>
      </c>
      <c r="C270" s="188" t="s">
        <v>105</v>
      </c>
      <c r="D270" s="189" t="str">
        <f>VLOOKUP(D$12&amp;VLOOKUP($A270,ACTIVITIES!$B$2:$C$110,2,FALSE),Intensity!$E$3:$L$1002,8,FALSE)</f>
        <v/>
      </c>
      <c r="E270" s="332" t="str">
        <f>IF(MIN(D270:D272)=MAX(D270:D272), VLOOKUP(MIN(D270:D272),RANKINGS!$A$2:$B$6,2,FALSE),VLOOKUP(MIN(D270:D272),RANKINGS!$A$2:$B$6,2,FALSE)&amp;"-"&amp;VLOOKUP(MAX(D270:D272),RANKINGS!$A$2:$B$6,2,FALSE))</f>
        <v>Negligible</v>
      </c>
      <c r="F270" s="189" t="str">
        <f>VLOOKUP(F$12&amp;VLOOKUP($A270,ACTIVITIES!$B$2:$C$110,2,FALSE),Intensity!$E$3:$L$1002,8,FALSE)</f>
        <v/>
      </c>
      <c r="G270" s="332" t="str">
        <f>IF(MIN(F270:F272)=MAX(F270:F272), VLOOKUP(MIN(F270:F272),RANKINGS!$A$2:$B$6,2,FALSE),VLOOKUP(MIN(F270:F272),RANKINGS!$A$2:$B$6,2,FALSE)&amp;"-"&amp;VLOOKUP(MAX(F270:F272),RANKINGS!$A$2:$B$6,2,FALSE))</f>
        <v>Negligible</v>
      </c>
      <c r="H270" s="189" t="str">
        <f>VLOOKUP(H$12&amp;VLOOKUP($A270,ACTIVITIES!$B$2:$C$110,2,FALSE),Intensity!$E$3:$L$1002,8,FALSE)</f>
        <v/>
      </c>
      <c r="I270" s="332" t="str">
        <f>IF(MIN(H270:H272)=MAX(H270:H272), VLOOKUP(MIN(H270:H272),RANKINGS!$A$2:$B$6,2,FALSE),VLOOKUP(MIN(H270:H272),RANKINGS!$A$2:$B$6,2,FALSE)&amp;"-"&amp;VLOOKUP(MAX(H270:H272),RANKINGS!$A$2:$B$6,2,FALSE))</f>
        <v>Negligible</v>
      </c>
      <c r="J270" s="189" t="str">
        <f>VLOOKUP(J$12&amp;VLOOKUP($A270,ACTIVITIES!$B$2:$C$110,2,FALSE),Intensity!$E$3:$L$1002,8,FALSE)</f>
        <v/>
      </c>
      <c r="K270" s="332" t="str">
        <f>IF(MIN(J270:J272)=MAX(J270:J272), VLOOKUP(MIN(J270:J272),RANKINGS!$A$2:$B$6,2,FALSE),VLOOKUP(MIN(J270:J272),RANKINGS!$A$2:$B$6,2,FALSE)&amp;"-"&amp;VLOOKUP(MAX(J270:J272),RANKINGS!$A$2:$B$6,2,FALSE))</f>
        <v>Negligible</v>
      </c>
      <c r="L270" s="189" t="str">
        <f>VLOOKUP(L$12&amp;VLOOKUP($A270,ACTIVITIES!$B$2:$C$110,2,FALSE),Intensity!$E$3:$L$1002,8,FALSE)</f>
        <v/>
      </c>
      <c r="M270" s="332" t="str">
        <f>IF(MIN(L270:L272)=MAX(L270:L272), VLOOKUP(MIN(L270:L272),RANKINGS!$A$2:$B$6,2,FALSE),VLOOKUP(MIN(L270:L272),RANKINGS!$A$2:$B$6,2,FALSE)&amp;"-"&amp;VLOOKUP(MAX(L270:L272),RANKINGS!$A$2:$B$6,2,FALSE))</f>
        <v>Negligible</v>
      </c>
      <c r="N270" s="189" t="str">
        <f>VLOOKUP(N$12&amp;VLOOKUP($A270,ACTIVITIES!$B$2:$C$110,2,FALSE),Intensity!$E$3:$L$1002,8,FALSE)</f>
        <v/>
      </c>
      <c r="O270" s="332" t="str">
        <f>IF(MIN(N270:N272)=MAX(N270:N272), VLOOKUP(MIN(N270:N272),RANKINGS!$A$2:$B$6,2,FALSE),VLOOKUP(MIN(N270:N272),RANKINGS!$A$2:$B$6,2,FALSE)&amp;"-"&amp;VLOOKUP(MAX(N270:N272),RANKINGS!$A$2:$B$6,2,FALSE))</f>
        <v>Negligible</v>
      </c>
      <c r="P270" s="189" t="str">
        <f>VLOOKUP(P$12&amp;VLOOKUP($A270,ACTIVITIES!$B$2:$C$110,2,FALSE),Intensity!$E$3:$L$1002,8,FALSE)</f>
        <v/>
      </c>
      <c r="Q270" s="332" t="str">
        <f>IF(MIN(P270:P272)=MAX(P270:P272), VLOOKUP(MIN(P270:P272),RANKINGS!$A$2:$B$6,2,FALSE),VLOOKUP(MIN(P270:P272),RANKINGS!$A$2:$B$6,2,FALSE)&amp;"-"&amp;VLOOKUP(MAX(P270:P272),RANKINGS!$A$2:$B$6,2,FALSE))</f>
        <v>Negligible</v>
      </c>
      <c r="R270" s="189" t="str">
        <f>VLOOKUP(R$12&amp;VLOOKUP($A270,ACTIVITIES!$B$2:$C$110,2,FALSE),Intensity!$E$3:$L$1002,8,FALSE)</f>
        <v/>
      </c>
      <c r="S270" s="332" t="str">
        <f>IF(MIN(R270:R272)=MAX(R270:R272), VLOOKUP(MIN(R270:R272),RANKINGS!$A$2:$B$6,2,FALSE),VLOOKUP(MIN(R270:R272),RANKINGS!$A$2:$B$6,2,FALSE)&amp;"-"&amp;VLOOKUP(MAX(R270:R272),RANKINGS!$A$2:$B$6,2,FALSE))</f>
        <v>Negligible</v>
      </c>
      <c r="T270" s="189" t="str">
        <f>VLOOKUP(T$12&amp;VLOOKUP($A270,ACTIVITIES!$B$2:$C$110,2,FALSE),Intensity!$E$3:$L$1002,8,FALSE)</f>
        <v/>
      </c>
      <c r="U270" s="332" t="str">
        <f>IF(MIN(T270:T272)=MAX(T270:T272), VLOOKUP(MIN(T270:T272),RANKINGS!$A$2:$B$6,2,FALSE),VLOOKUP(MIN(T270:T272),RANKINGS!$A$2:$B$6,2,FALSE)&amp;"-"&amp;VLOOKUP(MAX(T270:T272),RANKINGS!$A$2:$B$6,2,FALSE))</f>
        <v>Negligible</v>
      </c>
      <c r="V270" s="189" t="str">
        <f>VLOOKUP(V$12&amp;VLOOKUP($A270,ACTIVITIES!$B$2:$C$110,2,FALSE),Intensity!$E$3:$L$1002,8,FALSE)</f>
        <v/>
      </c>
      <c r="W270" s="332" t="str">
        <f>IF(MIN(V270:V272)=MAX(V270:V272), VLOOKUP(MIN(V270:V272),RANKINGS!$A$2:$B$6,2,FALSE),VLOOKUP(MIN(V270:V272),RANKINGS!$A$2:$B$6,2,FALSE)&amp;"-"&amp;VLOOKUP(MAX(V270:V272),RANKINGS!$A$2:$B$6,2,FALSE))</f>
        <v>Negligible</v>
      </c>
      <c r="X270" s="197"/>
      <c r="Y270" s="191" t="str">
        <f>IF(AND(NOT(IFERROR(AVERAGE(A270),-9)=-9),IFERROR(VALUE(RIGHT(B270,1)),-9)=-9),"",IF(AND(B270="",IFERROR(VALUE(RIGHT(A270,1)),-99)=-99),"","X"))</f>
        <v>X</v>
      </c>
    </row>
    <row r="271" spans="1:25" s="6" customFormat="1" ht="13.2" hidden="1">
      <c r="A271" s="192">
        <f t="shared" si="7"/>
        <v>79</v>
      </c>
      <c r="B271" s="336"/>
      <c r="C271" s="193" t="s">
        <v>106</v>
      </c>
      <c r="D271" s="194" t="str">
        <f>VLOOKUP(D$12&amp;VLOOKUP($A271,ACTIVITIES!$B$2:$C$110,2,FALSE),Context!$E$3:$L$1002,8,FALSE)</f>
        <v/>
      </c>
      <c r="E271" s="333"/>
      <c r="F271" s="194" t="str">
        <f>VLOOKUP(F$12&amp;VLOOKUP($A271,ACTIVITIES!$B$2:$C$110,2,FALSE),Context!$E$3:$L$1002,8,FALSE)</f>
        <v/>
      </c>
      <c r="G271" s="333"/>
      <c r="H271" s="194" t="str">
        <f>VLOOKUP(H$12&amp;VLOOKUP($A271,ACTIVITIES!$B$2:$C$110,2,FALSE),Context!$E$3:$L$1002,8,FALSE)</f>
        <v/>
      </c>
      <c r="I271" s="333"/>
      <c r="J271" s="194" t="str">
        <f>VLOOKUP(J$12&amp;VLOOKUP($A271,ACTIVITIES!$B$2:$C$110,2,FALSE),Context!$E$3:$L$1002,8,FALSE)</f>
        <v/>
      </c>
      <c r="K271" s="333"/>
      <c r="L271" s="194" t="str">
        <f>VLOOKUP(L$12&amp;VLOOKUP($A271,ACTIVITIES!$B$2:$C$110,2,FALSE),Context!$E$3:$L$1002,8,FALSE)</f>
        <v/>
      </c>
      <c r="M271" s="333"/>
      <c r="N271" s="194" t="str">
        <f>VLOOKUP(N$12&amp;VLOOKUP($A271,ACTIVITIES!$B$2:$C$110,2,FALSE),Context!$E$3:$L$1002,8,FALSE)</f>
        <v/>
      </c>
      <c r="O271" s="333"/>
      <c r="P271" s="194" t="str">
        <f>VLOOKUP(P$12&amp;VLOOKUP($A271,ACTIVITIES!$B$2:$C$110,2,FALSE),Context!$E$3:$L$1002,8,FALSE)</f>
        <v/>
      </c>
      <c r="Q271" s="333"/>
      <c r="R271" s="194" t="str">
        <f>VLOOKUP(R$12&amp;VLOOKUP($A271,ACTIVITIES!$B$2:$C$110,2,FALSE),Context!$E$3:$L$1002,8,FALSE)</f>
        <v/>
      </c>
      <c r="S271" s="333"/>
      <c r="T271" s="194" t="str">
        <f>VLOOKUP(T$12&amp;VLOOKUP($A271,ACTIVITIES!$B$2:$C$110,2,FALSE),Context!$E$3:$L$1002,8,FALSE)</f>
        <v/>
      </c>
      <c r="U271" s="333"/>
      <c r="V271" s="194" t="str">
        <f>VLOOKUP(V$12&amp;VLOOKUP($A271,ACTIVITIES!$B$2:$C$110,2,FALSE),Context!$E$3:$L$1002,8,FALSE)</f>
        <v/>
      </c>
      <c r="W271" s="333"/>
      <c r="X271" s="197"/>
      <c r="Y271" s="191" t="str">
        <f>IF(AND(NOT(IFERROR(AVERAGE(A270),-9)=-9),IFERROR(VALUE(RIGHT(B270,1)),-9)=-9),"",IF(AND(B270="",IFERROR(VALUE(RIGHT(A270,1)),-99)=-99),"","X"))</f>
        <v>X</v>
      </c>
    </row>
    <row r="272" spans="1:25" s="6" customFormat="1" ht="13.2" hidden="1">
      <c r="A272" s="196">
        <f t="shared" si="7"/>
        <v>79</v>
      </c>
      <c r="B272" s="337"/>
      <c r="C272" s="193" t="s">
        <v>107</v>
      </c>
      <c r="D272" s="194" t="str">
        <f>VLOOKUP(D$12&amp;VLOOKUP($A272,ACTIVITIES!$B$2:$C$110,2,FALSE),Duration!$E$3:$L$1002,8,FALSE)</f>
        <v/>
      </c>
      <c r="E272" s="334"/>
      <c r="F272" s="194" t="str">
        <f>VLOOKUP(F$12&amp;VLOOKUP($A272,ACTIVITIES!$B$2:$C$110,2,FALSE),Duration!$E$3:$L$1002,8,FALSE)</f>
        <v/>
      </c>
      <c r="G272" s="334"/>
      <c r="H272" s="194" t="str">
        <f>VLOOKUP(H$12&amp;VLOOKUP($A272,ACTIVITIES!$B$2:$C$110,2,FALSE),Duration!$E$3:$L$1002,8,FALSE)</f>
        <v/>
      </c>
      <c r="I272" s="334"/>
      <c r="J272" s="194" t="str">
        <f>VLOOKUP(J$12&amp;VLOOKUP($A272,ACTIVITIES!$B$2:$C$110,2,FALSE),Duration!$E$3:$L$1002,8,FALSE)</f>
        <v/>
      </c>
      <c r="K272" s="334"/>
      <c r="L272" s="194" t="str">
        <f>VLOOKUP(L$12&amp;VLOOKUP($A272,ACTIVITIES!$B$2:$C$110,2,FALSE),Duration!$E$3:$L$1002,8,FALSE)</f>
        <v/>
      </c>
      <c r="M272" s="334"/>
      <c r="N272" s="194" t="str">
        <f>VLOOKUP(N$12&amp;VLOOKUP($A272,ACTIVITIES!$B$2:$C$110,2,FALSE),Duration!$E$3:$L$1002,8,FALSE)</f>
        <v/>
      </c>
      <c r="O272" s="334"/>
      <c r="P272" s="194" t="str">
        <f>VLOOKUP(P$12&amp;VLOOKUP($A272,ACTIVITIES!$B$2:$C$110,2,FALSE),Duration!$E$3:$L$1002,8,FALSE)</f>
        <v/>
      </c>
      <c r="Q272" s="334"/>
      <c r="R272" s="194" t="str">
        <f>VLOOKUP(R$12&amp;VLOOKUP($A272,ACTIVITIES!$B$2:$C$110,2,FALSE),Duration!$E$3:$L$1002,8,FALSE)</f>
        <v/>
      </c>
      <c r="S272" s="334"/>
      <c r="T272" s="194" t="str">
        <f>VLOOKUP(T$12&amp;VLOOKUP($A272,ACTIVITIES!$B$2:$C$110,2,FALSE),Duration!$E$3:$L$1002,8,FALSE)</f>
        <v/>
      </c>
      <c r="U272" s="334"/>
      <c r="V272" s="194" t="str">
        <f>VLOOKUP(V$12&amp;VLOOKUP($A272,ACTIVITIES!$B$2:$C$110,2,FALSE),Duration!$E$3:$L$1002,8,FALSE)</f>
        <v/>
      </c>
      <c r="W272" s="334"/>
      <c r="X272" s="197"/>
      <c r="Y272" s="191" t="str">
        <f>IF(AND(NOT(IFERROR(AVERAGE(A270),-9)=-9),IFERROR(VALUE(RIGHT(B270,1)),-9)=-9),"",IF(AND(B270="",IFERROR(VALUE(RIGHT(A270,1)),-99)=-99),"","X"))</f>
        <v>X</v>
      </c>
    </row>
    <row r="273" spans="1:25" s="6" customFormat="1" ht="13.2" hidden="1">
      <c r="A273" s="187">
        <f t="shared" si="7"/>
        <v>80</v>
      </c>
      <c r="B273" s="335" t="str">
        <f>VLOOKUP(A273,'COASTAL UPLANDS'!$A$15:$B$124,2,FALSE)</f>
        <v>ACTIVITY CATEGORY 8 80</v>
      </c>
      <c r="C273" s="188" t="s">
        <v>105</v>
      </c>
      <c r="D273" s="189" t="str">
        <f>VLOOKUP(D$12&amp;VLOOKUP($A273,ACTIVITIES!$B$2:$C$110,2,FALSE),Intensity!$E$3:$L$1002,8,FALSE)</f>
        <v/>
      </c>
      <c r="E273" s="332" t="str">
        <f>IF(MIN(D273:D275)=MAX(D273:D275), VLOOKUP(MIN(D273:D275),RANKINGS!$A$2:$B$6,2,FALSE),VLOOKUP(MIN(D273:D275),RANKINGS!$A$2:$B$6,2,FALSE)&amp;"-"&amp;VLOOKUP(MAX(D273:D275),RANKINGS!$A$2:$B$6,2,FALSE))</f>
        <v>Negligible</v>
      </c>
      <c r="F273" s="189" t="str">
        <f>VLOOKUP(F$12&amp;VLOOKUP($A273,ACTIVITIES!$B$2:$C$110,2,FALSE),Intensity!$E$3:$L$1002,8,FALSE)</f>
        <v/>
      </c>
      <c r="G273" s="332" t="str">
        <f>IF(MIN(F273:F275)=MAX(F273:F275), VLOOKUP(MIN(F273:F275),RANKINGS!$A$2:$B$6,2,FALSE),VLOOKUP(MIN(F273:F275),RANKINGS!$A$2:$B$6,2,FALSE)&amp;"-"&amp;VLOOKUP(MAX(F273:F275),RANKINGS!$A$2:$B$6,2,FALSE))</f>
        <v>Negligible</v>
      </c>
      <c r="H273" s="189" t="str">
        <f>VLOOKUP(H$12&amp;VLOOKUP($A273,ACTIVITIES!$B$2:$C$110,2,FALSE),Intensity!$E$3:$L$1002,8,FALSE)</f>
        <v/>
      </c>
      <c r="I273" s="332" t="str">
        <f>IF(MIN(H273:H275)=MAX(H273:H275), VLOOKUP(MIN(H273:H275),RANKINGS!$A$2:$B$6,2,FALSE),VLOOKUP(MIN(H273:H275),RANKINGS!$A$2:$B$6,2,FALSE)&amp;"-"&amp;VLOOKUP(MAX(H273:H275),RANKINGS!$A$2:$B$6,2,FALSE))</f>
        <v>Negligible</v>
      </c>
      <c r="J273" s="189" t="str">
        <f>VLOOKUP(J$12&amp;VLOOKUP($A273,ACTIVITIES!$B$2:$C$110,2,FALSE),Intensity!$E$3:$L$1002,8,FALSE)</f>
        <v/>
      </c>
      <c r="K273" s="332" t="str">
        <f>IF(MIN(J273:J275)=MAX(J273:J275), VLOOKUP(MIN(J273:J275),RANKINGS!$A$2:$B$6,2,FALSE),VLOOKUP(MIN(J273:J275),RANKINGS!$A$2:$B$6,2,FALSE)&amp;"-"&amp;VLOOKUP(MAX(J273:J275),RANKINGS!$A$2:$B$6,2,FALSE))</f>
        <v>Negligible</v>
      </c>
      <c r="L273" s="189" t="str">
        <f>VLOOKUP(L$12&amp;VLOOKUP($A273,ACTIVITIES!$B$2:$C$110,2,FALSE),Intensity!$E$3:$L$1002,8,FALSE)</f>
        <v/>
      </c>
      <c r="M273" s="332" t="str">
        <f>IF(MIN(L273:L275)=MAX(L273:L275), VLOOKUP(MIN(L273:L275),RANKINGS!$A$2:$B$6,2,FALSE),VLOOKUP(MIN(L273:L275),RANKINGS!$A$2:$B$6,2,FALSE)&amp;"-"&amp;VLOOKUP(MAX(L273:L275),RANKINGS!$A$2:$B$6,2,FALSE))</f>
        <v>Negligible</v>
      </c>
      <c r="N273" s="189" t="str">
        <f>VLOOKUP(N$12&amp;VLOOKUP($A273,ACTIVITIES!$B$2:$C$110,2,FALSE),Intensity!$E$3:$L$1002,8,FALSE)</f>
        <v/>
      </c>
      <c r="O273" s="332" t="str">
        <f>IF(MIN(N273:N275)=MAX(N273:N275), VLOOKUP(MIN(N273:N275),RANKINGS!$A$2:$B$6,2,FALSE),VLOOKUP(MIN(N273:N275),RANKINGS!$A$2:$B$6,2,FALSE)&amp;"-"&amp;VLOOKUP(MAX(N273:N275),RANKINGS!$A$2:$B$6,2,FALSE))</f>
        <v>Negligible</v>
      </c>
      <c r="P273" s="189" t="str">
        <f>VLOOKUP(P$12&amp;VLOOKUP($A273,ACTIVITIES!$B$2:$C$110,2,FALSE),Intensity!$E$3:$L$1002,8,FALSE)</f>
        <v/>
      </c>
      <c r="Q273" s="332" t="str">
        <f>IF(MIN(P273:P275)=MAX(P273:P275), VLOOKUP(MIN(P273:P275),RANKINGS!$A$2:$B$6,2,FALSE),VLOOKUP(MIN(P273:P275),RANKINGS!$A$2:$B$6,2,FALSE)&amp;"-"&amp;VLOOKUP(MAX(P273:P275),RANKINGS!$A$2:$B$6,2,FALSE))</f>
        <v>Negligible</v>
      </c>
      <c r="R273" s="189" t="str">
        <f>VLOOKUP(R$12&amp;VLOOKUP($A273,ACTIVITIES!$B$2:$C$110,2,FALSE),Intensity!$E$3:$L$1002,8,FALSE)</f>
        <v/>
      </c>
      <c r="S273" s="332" t="str">
        <f>IF(MIN(R273:R275)=MAX(R273:R275), VLOOKUP(MIN(R273:R275),RANKINGS!$A$2:$B$6,2,FALSE),VLOOKUP(MIN(R273:R275),RANKINGS!$A$2:$B$6,2,FALSE)&amp;"-"&amp;VLOOKUP(MAX(R273:R275),RANKINGS!$A$2:$B$6,2,FALSE))</f>
        <v>Negligible</v>
      </c>
      <c r="T273" s="189" t="str">
        <f>VLOOKUP(T$12&amp;VLOOKUP($A273,ACTIVITIES!$B$2:$C$110,2,FALSE),Intensity!$E$3:$L$1002,8,FALSE)</f>
        <v/>
      </c>
      <c r="U273" s="332" t="str">
        <f>IF(MIN(T273:T275)=MAX(T273:T275), VLOOKUP(MIN(T273:T275),RANKINGS!$A$2:$B$6,2,FALSE),VLOOKUP(MIN(T273:T275),RANKINGS!$A$2:$B$6,2,FALSE)&amp;"-"&amp;VLOOKUP(MAX(T273:T275),RANKINGS!$A$2:$B$6,2,FALSE))</f>
        <v>Negligible</v>
      </c>
      <c r="V273" s="189" t="str">
        <f>VLOOKUP(V$12&amp;VLOOKUP($A273,ACTIVITIES!$B$2:$C$110,2,FALSE),Intensity!$E$3:$L$1002,8,FALSE)</f>
        <v/>
      </c>
      <c r="W273" s="332" t="str">
        <f>IF(MIN(V273:V275)=MAX(V273:V275), VLOOKUP(MIN(V273:V275),RANKINGS!$A$2:$B$6,2,FALSE),VLOOKUP(MIN(V273:V275),RANKINGS!$A$2:$B$6,2,FALSE)&amp;"-"&amp;VLOOKUP(MAX(V273:V275),RANKINGS!$A$2:$B$6,2,FALSE))</f>
        <v>Negligible</v>
      </c>
      <c r="X273" s="197"/>
      <c r="Y273" s="191" t="str">
        <f>IF(AND(NOT(IFERROR(AVERAGE(A273),-9)=-9),IFERROR(VALUE(RIGHT(B273,1)),-9)=-9),"",IF(AND(B273="",IFERROR(VALUE(RIGHT(A273,1)),-99)=-99),"","X"))</f>
        <v>X</v>
      </c>
    </row>
    <row r="274" spans="1:25" s="6" customFormat="1" ht="13.2" hidden="1">
      <c r="A274" s="192">
        <f t="shared" si="7"/>
        <v>80</v>
      </c>
      <c r="B274" s="336"/>
      <c r="C274" s="193" t="s">
        <v>106</v>
      </c>
      <c r="D274" s="194" t="str">
        <f>VLOOKUP(D$12&amp;VLOOKUP($A274,ACTIVITIES!$B$2:$C$110,2,FALSE),Context!$E$3:$L$1002,8,FALSE)</f>
        <v/>
      </c>
      <c r="E274" s="333"/>
      <c r="F274" s="194" t="str">
        <f>VLOOKUP(F$12&amp;VLOOKUP($A274,ACTIVITIES!$B$2:$C$110,2,FALSE),Context!$E$3:$L$1002,8,FALSE)</f>
        <v/>
      </c>
      <c r="G274" s="333"/>
      <c r="H274" s="194" t="str">
        <f>VLOOKUP(H$12&amp;VLOOKUP($A274,ACTIVITIES!$B$2:$C$110,2,FALSE),Context!$E$3:$L$1002,8,FALSE)</f>
        <v/>
      </c>
      <c r="I274" s="333"/>
      <c r="J274" s="194" t="str">
        <f>VLOOKUP(J$12&amp;VLOOKUP($A274,ACTIVITIES!$B$2:$C$110,2,FALSE),Context!$E$3:$L$1002,8,FALSE)</f>
        <v/>
      </c>
      <c r="K274" s="333"/>
      <c r="L274" s="194" t="str">
        <f>VLOOKUP(L$12&amp;VLOOKUP($A274,ACTIVITIES!$B$2:$C$110,2,FALSE),Context!$E$3:$L$1002,8,FALSE)</f>
        <v/>
      </c>
      <c r="M274" s="333"/>
      <c r="N274" s="194" t="str">
        <f>VLOOKUP(N$12&amp;VLOOKUP($A274,ACTIVITIES!$B$2:$C$110,2,FALSE),Context!$E$3:$L$1002,8,FALSE)</f>
        <v/>
      </c>
      <c r="O274" s="333"/>
      <c r="P274" s="194" t="str">
        <f>VLOOKUP(P$12&amp;VLOOKUP($A274,ACTIVITIES!$B$2:$C$110,2,FALSE),Context!$E$3:$L$1002,8,FALSE)</f>
        <v/>
      </c>
      <c r="Q274" s="333"/>
      <c r="R274" s="194" t="str">
        <f>VLOOKUP(R$12&amp;VLOOKUP($A274,ACTIVITIES!$B$2:$C$110,2,FALSE),Context!$E$3:$L$1002,8,FALSE)</f>
        <v/>
      </c>
      <c r="S274" s="333"/>
      <c r="T274" s="194" t="str">
        <f>VLOOKUP(T$12&amp;VLOOKUP($A274,ACTIVITIES!$B$2:$C$110,2,FALSE),Context!$E$3:$L$1002,8,FALSE)</f>
        <v/>
      </c>
      <c r="U274" s="333"/>
      <c r="V274" s="194" t="str">
        <f>VLOOKUP(V$12&amp;VLOOKUP($A274,ACTIVITIES!$B$2:$C$110,2,FALSE),Context!$E$3:$L$1002,8,FALSE)</f>
        <v/>
      </c>
      <c r="W274" s="333"/>
      <c r="X274" s="197"/>
      <c r="Y274" s="191" t="str">
        <f>IF(AND(NOT(IFERROR(AVERAGE(A273),-9)=-9),IFERROR(VALUE(RIGHT(B273,1)),-9)=-9),"",IF(AND(B273="",IFERROR(VALUE(RIGHT(A273,1)),-99)=-99),"","X"))</f>
        <v>X</v>
      </c>
    </row>
    <row r="275" spans="1:25" s="6" customFormat="1" ht="13.2" hidden="1">
      <c r="A275" s="196">
        <f t="shared" si="7"/>
        <v>80</v>
      </c>
      <c r="B275" s="337"/>
      <c r="C275" s="193" t="s">
        <v>107</v>
      </c>
      <c r="D275" s="194" t="str">
        <f>VLOOKUP(D$12&amp;VLOOKUP($A275,ACTIVITIES!$B$2:$C$110,2,FALSE),Duration!$E$3:$L$1002,8,FALSE)</f>
        <v/>
      </c>
      <c r="E275" s="334"/>
      <c r="F275" s="194" t="str">
        <f>VLOOKUP(F$12&amp;VLOOKUP($A275,ACTIVITIES!$B$2:$C$110,2,FALSE),Duration!$E$3:$L$1002,8,FALSE)</f>
        <v/>
      </c>
      <c r="G275" s="334"/>
      <c r="H275" s="194" t="str">
        <f>VLOOKUP(H$12&amp;VLOOKUP($A275,ACTIVITIES!$B$2:$C$110,2,FALSE),Duration!$E$3:$L$1002,8,FALSE)</f>
        <v/>
      </c>
      <c r="I275" s="334"/>
      <c r="J275" s="194" t="str">
        <f>VLOOKUP(J$12&amp;VLOOKUP($A275,ACTIVITIES!$B$2:$C$110,2,FALSE),Duration!$E$3:$L$1002,8,FALSE)</f>
        <v/>
      </c>
      <c r="K275" s="334"/>
      <c r="L275" s="194" t="str">
        <f>VLOOKUP(L$12&amp;VLOOKUP($A275,ACTIVITIES!$B$2:$C$110,2,FALSE),Duration!$E$3:$L$1002,8,FALSE)</f>
        <v/>
      </c>
      <c r="M275" s="334"/>
      <c r="N275" s="194" t="str">
        <f>VLOOKUP(N$12&amp;VLOOKUP($A275,ACTIVITIES!$B$2:$C$110,2,FALSE),Duration!$E$3:$L$1002,8,FALSE)</f>
        <v/>
      </c>
      <c r="O275" s="334"/>
      <c r="P275" s="194" t="str">
        <f>VLOOKUP(P$12&amp;VLOOKUP($A275,ACTIVITIES!$B$2:$C$110,2,FALSE),Duration!$E$3:$L$1002,8,FALSE)</f>
        <v/>
      </c>
      <c r="Q275" s="334"/>
      <c r="R275" s="194" t="str">
        <f>VLOOKUP(R$12&amp;VLOOKUP($A275,ACTIVITIES!$B$2:$C$110,2,FALSE),Duration!$E$3:$L$1002,8,FALSE)</f>
        <v/>
      </c>
      <c r="S275" s="334"/>
      <c r="T275" s="194" t="str">
        <f>VLOOKUP(T$12&amp;VLOOKUP($A275,ACTIVITIES!$B$2:$C$110,2,FALSE),Duration!$E$3:$L$1002,8,FALSE)</f>
        <v/>
      </c>
      <c r="U275" s="334"/>
      <c r="V275" s="194" t="str">
        <f>VLOOKUP(V$12&amp;VLOOKUP($A275,ACTIVITIES!$B$2:$C$110,2,FALSE),Duration!$E$3:$L$1002,8,FALSE)</f>
        <v/>
      </c>
      <c r="W275" s="334"/>
      <c r="X275" s="197"/>
      <c r="Y275" s="191" t="str">
        <f>IF(AND(NOT(IFERROR(AVERAGE(A273),-9)=-9),IFERROR(VALUE(RIGHT(B273,1)),-9)=-9),"",IF(AND(B273="",IFERROR(VALUE(RIGHT(A273,1)),-99)=-99),"","X"))</f>
        <v>X</v>
      </c>
    </row>
    <row r="276" spans="1:25" s="6" customFormat="1" ht="13.2" hidden="1">
      <c r="A276" s="356" t="s">
        <v>251</v>
      </c>
      <c r="B276" s="357"/>
      <c r="C276" s="213"/>
      <c r="D276" s="199" t="s">
        <v>92</v>
      </c>
      <c r="E276" s="205"/>
      <c r="F276" s="205"/>
      <c r="G276" s="205"/>
      <c r="H276" s="205"/>
      <c r="I276" s="205"/>
      <c r="J276" s="205"/>
      <c r="K276" s="205"/>
      <c r="L276" s="205"/>
      <c r="M276" s="205"/>
      <c r="N276" s="185"/>
      <c r="O276" s="185"/>
      <c r="P276" s="185"/>
      <c r="Q276" s="185"/>
      <c r="R276" s="185"/>
      <c r="S276" s="185"/>
      <c r="T276" s="185"/>
      <c r="U276" s="185"/>
      <c r="V276" s="185"/>
      <c r="W276" s="185"/>
      <c r="X276" s="185"/>
      <c r="Y276" s="182" t="str">
        <f>IF(Y245="X","X",(IF(AND(NOT(IFERROR(AVERAGE(A276),-9)=-9),IFERROR(VALUE(RIGHT(B276,1)),-9)=-9),"",IF(AND(B276="",IFERROR(VALUE(RIGHT(A276,1)),-99)=-99),"","X"))))</f>
        <v>X</v>
      </c>
    </row>
    <row r="277" spans="1:25" ht="13.2">
      <c r="A277" s="214"/>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186"/>
      <c r="Y277" s="207" t="str">
        <f>IF(AND(NOT(IFERROR(AVERAGE(A277),-9)=-9),IFERROR(VALUE(RIGHT(B277,1)),-9)=-9),"",IF(AND(B277="",IFERROR(VALUE(RIGHT(A277,1)),-99)=-99),"","X"))</f>
        <v/>
      </c>
    </row>
    <row r="278" spans="1:25" s="6" customFormat="1" ht="16.2" hidden="1" customHeight="1">
      <c r="A278" s="338" t="str">
        <f>ACTIVITIES!H10</f>
        <v>ACTIVITY CATEGORY 9</v>
      </c>
      <c r="B278" s="339"/>
      <c r="C278" s="209"/>
      <c r="D278" s="210"/>
      <c r="E278" s="210"/>
      <c r="F278" s="210"/>
      <c r="G278" s="210"/>
      <c r="H278" s="210"/>
      <c r="I278" s="210"/>
      <c r="J278" s="210"/>
      <c r="K278" s="210"/>
      <c r="L278" s="210"/>
      <c r="M278" s="210"/>
      <c r="N278" s="211"/>
      <c r="O278" s="211"/>
      <c r="P278" s="211"/>
      <c r="Q278" s="211"/>
      <c r="R278" s="211"/>
      <c r="S278" s="211"/>
      <c r="T278" s="211"/>
      <c r="U278" s="211"/>
      <c r="V278" s="211"/>
      <c r="W278" s="211"/>
      <c r="X278" s="211"/>
      <c r="Y278" s="182" t="str">
        <f>IF(AND(NOT(IFERROR(AVERAGE(A278),-9)=-9),IFERROR(VALUE(RIGHT(B278,1)),-9)=-9),"",IF(AND(B278="",IFERROR(VALUE(RIGHT(A278,1)),-99)=-99),"","X"))</f>
        <v>X</v>
      </c>
    </row>
    <row r="279" spans="1:25" s="6" customFormat="1" ht="13.2" hidden="1">
      <c r="A279" s="187">
        <f>A273+1</f>
        <v>81</v>
      </c>
      <c r="B279" s="335" t="str">
        <f>VLOOKUP(A279,'COASTAL UPLANDS'!$A$15:$B$124,2,FALSE)</f>
        <v>ACTIVITY CATEGORY 9 81</v>
      </c>
      <c r="C279" s="188" t="s">
        <v>105</v>
      </c>
      <c r="D279" s="189" t="str">
        <f>VLOOKUP(D$12&amp;VLOOKUP($A279,ACTIVITIES!$B$2:$C$110,2,FALSE),Intensity!$E$3:$L$1002,8,FALSE)</f>
        <v/>
      </c>
      <c r="E279" s="332" t="str">
        <f>IF(MIN(D279:D281)=MAX(D279:D281), VLOOKUP(MIN(D279:D281),RANKINGS!$A$2:$B$6,2,FALSE),VLOOKUP(MIN(D279:D281),RANKINGS!$A$2:$B$6,2,FALSE)&amp;"-"&amp;VLOOKUP(MAX(D279:D281),RANKINGS!$A$2:$B$6,2,FALSE))</f>
        <v>Negligible</v>
      </c>
      <c r="F279" s="189" t="str">
        <f>VLOOKUP(F$12&amp;VLOOKUP($A279,ACTIVITIES!$B$2:$C$110,2,FALSE),Intensity!$E$3:$L$1002,8,FALSE)</f>
        <v/>
      </c>
      <c r="G279" s="332" t="str">
        <f>IF(MIN(F279:F281)=MAX(F279:F281), VLOOKUP(MIN(F279:F281),RANKINGS!$A$2:$B$6,2,FALSE),VLOOKUP(MIN(F279:F281),RANKINGS!$A$2:$B$6,2,FALSE)&amp;"-"&amp;VLOOKUP(MAX(F279:F281),RANKINGS!$A$2:$B$6,2,FALSE))</f>
        <v>Negligible</v>
      </c>
      <c r="H279" s="189" t="str">
        <f>VLOOKUP(H$12&amp;VLOOKUP($A279,ACTIVITIES!$B$2:$C$110,2,FALSE),Intensity!$E$3:$L$1002,8,FALSE)</f>
        <v/>
      </c>
      <c r="I279" s="332" t="str">
        <f>IF(MIN(H279:H281)=MAX(H279:H281), VLOOKUP(MIN(H279:H281),RANKINGS!$A$2:$B$6,2,FALSE),VLOOKUP(MIN(H279:H281),RANKINGS!$A$2:$B$6,2,FALSE)&amp;"-"&amp;VLOOKUP(MAX(H279:H281),RANKINGS!$A$2:$B$6,2,FALSE))</f>
        <v>Negligible</v>
      </c>
      <c r="J279" s="189" t="str">
        <f>VLOOKUP(J$12&amp;VLOOKUP($A279,ACTIVITIES!$B$2:$C$110,2,FALSE),Intensity!$E$3:$L$1002,8,FALSE)</f>
        <v/>
      </c>
      <c r="K279" s="332" t="str">
        <f>IF(MIN(J279:J281)=MAX(J279:J281), VLOOKUP(MIN(J279:J281),RANKINGS!$A$2:$B$6,2,FALSE),VLOOKUP(MIN(J279:J281),RANKINGS!$A$2:$B$6,2,FALSE)&amp;"-"&amp;VLOOKUP(MAX(J279:J281),RANKINGS!$A$2:$B$6,2,FALSE))</f>
        <v>Negligible</v>
      </c>
      <c r="L279" s="189" t="str">
        <f>VLOOKUP(L$12&amp;VLOOKUP($A279,ACTIVITIES!$B$2:$C$110,2,FALSE),Intensity!$E$3:$L$1002,8,FALSE)</f>
        <v/>
      </c>
      <c r="M279" s="332" t="str">
        <f>IF(MIN(L279:L281)=MAX(L279:L281), VLOOKUP(MIN(L279:L281),RANKINGS!$A$2:$B$6,2,FALSE),VLOOKUP(MIN(L279:L281),RANKINGS!$A$2:$B$6,2,FALSE)&amp;"-"&amp;VLOOKUP(MAX(L279:L281),RANKINGS!$A$2:$B$6,2,FALSE))</f>
        <v>Negligible</v>
      </c>
      <c r="N279" s="189" t="str">
        <f>VLOOKUP(N$12&amp;VLOOKUP($A279,ACTIVITIES!$B$2:$C$110,2,FALSE),Intensity!$E$3:$L$1002,8,FALSE)</f>
        <v/>
      </c>
      <c r="O279" s="332" t="str">
        <f>IF(MIN(N279:N281)=MAX(N279:N281), VLOOKUP(MIN(N279:N281),RANKINGS!$A$2:$B$6,2,FALSE),VLOOKUP(MIN(N279:N281),RANKINGS!$A$2:$B$6,2,FALSE)&amp;"-"&amp;VLOOKUP(MAX(N279:N281),RANKINGS!$A$2:$B$6,2,FALSE))</f>
        <v>Negligible</v>
      </c>
      <c r="P279" s="189" t="str">
        <f>VLOOKUP(P$12&amp;VLOOKUP($A279,ACTIVITIES!$B$2:$C$110,2,FALSE),Intensity!$E$3:$L$1002,8,FALSE)</f>
        <v/>
      </c>
      <c r="Q279" s="332" t="str">
        <f>IF(MIN(P279:P281)=MAX(P279:P281), VLOOKUP(MIN(P279:P281),RANKINGS!$A$2:$B$6,2,FALSE),VLOOKUP(MIN(P279:P281),RANKINGS!$A$2:$B$6,2,FALSE)&amp;"-"&amp;VLOOKUP(MAX(P279:P281),RANKINGS!$A$2:$B$6,2,FALSE))</f>
        <v>Negligible</v>
      </c>
      <c r="R279" s="189" t="str">
        <f>VLOOKUP(R$12&amp;VLOOKUP($A279,ACTIVITIES!$B$2:$C$110,2,FALSE),Intensity!$E$3:$L$1002,8,FALSE)</f>
        <v/>
      </c>
      <c r="S279" s="332" t="str">
        <f>IF(MIN(R279:R281)=MAX(R279:R281), VLOOKUP(MIN(R279:R281),RANKINGS!$A$2:$B$6,2,FALSE),VLOOKUP(MIN(R279:R281),RANKINGS!$A$2:$B$6,2,FALSE)&amp;"-"&amp;VLOOKUP(MAX(R279:R281),RANKINGS!$A$2:$B$6,2,FALSE))</f>
        <v>Negligible</v>
      </c>
      <c r="T279" s="189" t="str">
        <f>VLOOKUP(T$12&amp;VLOOKUP($A279,ACTIVITIES!$B$2:$C$110,2,FALSE),Intensity!$E$3:$L$1002,8,FALSE)</f>
        <v/>
      </c>
      <c r="U279" s="332" t="str">
        <f>IF(MIN(T279:T281)=MAX(T279:T281), VLOOKUP(MIN(T279:T281),RANKINGS!$A$2:$B$6,2,FALSE),VLOOKUP(MIN(T279:T281),RANKINGS!$A$2:$B$6,2,FALSE)&amp;"-"&amp;VLOOKUP(MAX(T279:T281),RANKINGS!$A$2:$B$6,2,FALSE))</f>
        <v>Negligible</v>
      </c>
      <c r="V279" s="189" t="str">
        <f>VLOOKUP(V$12&amp;VLOOKUP($A279,ACTIVITIES!$B$2:$C$110,2,FALSE),Intensity!$E$3:$L$1002,8,FALSE)</f>
        <v/>
      </c>
      <c r="W279" s="332" t="str">
        <f>IF(MIN(V279:V281)=MAX(V279:V281), VLOOKUP(MIN(V279:V281),RANKINGS!$A$2:$B$6,2,FALSE),VLOOKUP(MIN(V279:V281),RANKINGS!$A$2:$B$6,2,FALSE)&amp;"-"&amp;VLOOKUP(MAX(V279:V281),RANKINGS!$A$2:$B$6,2,FALSE))</f>
        <v>Negligible</v>
      </c>
      <c r="X279" s="182"/>
      <c r="Y279" s="191" t="str">
        <f>IF(AND(NOT(IFERROR(AVERAGE(A279),-9)=-9),IFERROR(VALUE(RIGHT(B279,1)),-9)=-9),"",IF(AND(B279="",IFERROR(VALUE(RIGHT(A279,1)),-99)=-99),"","X"))</f>
        <v>X</v>
      </c>
    </row>
    <row r="280" spans="1:25" s="6" customFormat="1" ht="13.2" hidden="1">
      <c r="A280" s="192">
        <f>A274+1</f>
        <v>81</v>
      </c>
      <c r="B280" s="336"/>
      <c r="C280" s="193" t="s">
        <v>106</v>
      </c>
      <c r="D280" s="194" t="str">
        <f>VLOOKUP(D$12&amp;VLOOKUP($A280,ACTIVITIES!$B$2:$C$110,2,FALSE),Context!$E$3:$L$1002,8,FALSE)</f>
        <v/>
      </c>
      <c r="E280" s="333"/>
      <c r="F280" s="194" t="str">
        <f>VLOOKUP(F$12&amp;VLOOKUP($A280,ACTIVITIES!$B$2:$C$110,2,FALSE),Context!$E$3:$L$1002,8,FALSE)</f>
        <v/>
      </c>
      <c r="G280" s="333"/>
      <c r="H280" s="194" t="str">
        <f>VLOOKUP(H$12&amp;VLOOKUP($A280,ACTIVITIES!$B$2:$C$110,2,FALSE),Context!$E$3:$L$1002,8,FALSE)</f>
        <v/>
      </c>
      <c r="I280" s="333"/>
      <c r="J280" s="194" t="str">
        <f>VLOOKUP(J$12&amp;VLOOKUP($A280,ACTIVITIES!$B$2:$C$110,2,FALSE),Context!$E$3:$L$1002,8,FALSE)</f>
        <v/>
      </c>
      <c r="K280" s="333"/>
      <c r="L280" s="194" t="str">
        <f>VLOOKUP(L$12&amp;VLOOKUP($A280,ACTIVITIES!$B$2:$C$110,2,FALSE),Context!$E$3:$L$1002,8,FALSE)</f>
        <v/>
      </c>
      <c r="M280" s="333"/>
      <c r="N280" s="194" t="str">
        <f>VLOOKUP(N$12&amp;VLOOKUP($A280,ACTIVITIES!$B$2:$C$110,2,FALSE),Context!$E$3:$L$1002,8,FALSE)</f>
        <v/>
      </c>
      <c r="O280" s="333"/>
      <c r="P280" s="194" t="str">
        <f>VLOOKUP(P$12&amp;VLOOKUP($A280,ACTIVITIES!$B$2:$C$110,2,FALSE),Context!$E$3:$L$1002,8,FALSE)</f>
        <v/>
      </c>
      <c r="Q280" s="333"/>
      <c r="R280" s="194" t="str">
        <f>VLOOKUP(R$12&amp;VLOOKUP($A280,ACTIVITIES!$B$2:$C$110,2,FALSE),Context!$E$3:$L$1002,8,FALSE)</f>
        <v/>
      </c>
      <c r="S280" s="333"/>
      <c r="T280" s="194" t="str">
        <f>VLOOKUP(T$12&amp;VLOOKUP($A280,ACTIVITIES!$B$2:$C$110,2,FALSE),Context!$E$3:$L$1002,8,FALSE)</f>
        <v/>
      </c>
      <c r="U280" s="333"/>
      <c r="V280" s="194" t="str">
        <f>VLOOKUP(V$12&amp;VLOOKUP($A280,ACTIVITIES!$B$2:$C$110,2,FALSE),Context!$E$3:$L$1002,8,FALSE)</f>
        <v/>
      </c>
      <c r="W280" s="333"/>
      <c r="X280" s="197"/>
      <c r="Y280" s="191" t="str">
        <f>IF(AND(NOT(IFERROR(AVERAGE(A279),-9)=-9),IFERROR(VALUE(RIGHT(B279,1)),-9)=-9),"",IF(AND(B279="",IFERROR(VALUE(RIGHT(A279,1)),-99)=-99),"","X"))</f>
        <v>X</v>
      </c>
    </row>
    <row r="281" spans="1:25" s="6" customFormat="1" ht="13.2" hidden="1">
      <c r="A281" s="196">
        <f>A275+1</f>
        <v>81</v>
      </c>
      <c r="B281" s="337"/>
      <c r="C281" s="193" t="s">
        <v>107</v>
      </c>
      <c r="D281" s="194" t="str">
        <f>VLOOKUP(D$12&amp;VLOOKUP($A281,ACTIVITIES!$B$2:$C$110,2,FALSE),Duration!$E$3:$L$1002,8,FALSE)</f>
        <v/>
      </c>
      <c r="E281" s="334"/>
      <c r="F281" s="194" t="str">
        <f>VLOOKUP(F$12&amp;VLOOKUP($A281,ACTIVITIES!$B$2:$C$110,2,FALSE),Duration!$E$3:$L$1002,8,FALSE)</f>
        <v/>
      </c>
      <c r="G281" s="334"/>
      <c r="H281" s="194" t="str">
        <f>VLOOKUP(H$12&amp;VLOOKUP($A281,ACTIVITIES!$B$2:$C$110,2,FALSE),Duration!$E$3:$L$1002,8,FALSE)</f>
        <v/>
      </c>
      <c r="I281" s="334"/>
      <c r="J281" s="194" t="str">
        <f>VLOOKUP(J$12&amp;VLOOKUP($A281,ACTIVITIES!$B$2:$C$110,2,FALSE),Duration!$E$3:$L$1002,8,FALSE)</f>
        <v/>
      </c>
      <c r="K281" s="334"/>
      <c r="L281" s="194" t="str">
        <f>VLOOKUP(L$12&amp;VLOOKUP($A281,ACTIVITIES!$B$2:$C$110,2,FALSE),Duration!$E$3:$L$1002,8,FALSE)</f>
        <v/>
      </c>
      <c r="M281" s="334"/>
      <c r="N281" s="194" t="str">
        <f>VLOOKUP(N$12&amp;VLOOKUP($A281,ACTIVITIES!$B$2:$C$110,2,FALSE),Duration!$E$3:$L$1002,8,FALSE)</f>
        <v/>
      </c>
      <c r="O281" s="334"/>
      <c r="P281" s="194" t="str">
        <f>VLOOKUP(P$12&amp;VLOOKUP($A281,ACTIVITIES!$B$2:$C$110,2,FALSE),Duration!$E$3:$L$1002,8,FALSE)</f>
        <v/>
      </c>
      <c r="Q281" s="334"/>
      <c r="R281" s="194" t="str">
        <f>VLOOKUP(R$12&amp;VLOOKUP($A281,ACTIVITIES!$B$2:$C$110,2,FALSE),Duration!$E$3:$L$1002,8,FALSE)</f>
        <v/>
      </c>
      <c r="S281" s="334"/>
      <c r="T281" s="194" t="str">
        <f>VLOOKUP(T$12&amp;VLOOKUP($A281,ACTIVITIES!$B$2:$C$110,2,FALSE),Duration!$E$3:$L$1002,8,FALSE)</f>
        <v/>
      </c>
      <c r="U281" s="334"/>
      <c r="V281" s="194" t="str">
        <f>VLOOKUP(V$12&amp;VLOOKUP($A281,ACTIVITIES!$B$2:$C$110,2,FALSE),Duration!$E$3:$L$1002,8,FALSE)</f>
        <v/>
      </c>
      <c r="W281" s="334"/>
      <c r="X281" s="197"/>
      <c r="Y281" s="191" t="str">
        <f>IF(AND(NOT(IFERROR(AVERAGE(A279),-9)=-9),IFERROR(VALUE(RIGHT(B279,1)),-9)=-9),"",IF(AND(B279="",IFERROR(VALUE(RIGHT(A279,1)),-99)=-99),"","X"))</f>
        <v>X</v>
      </c>
    </row>
    <row r="282" spans="1:25" s="6" customFormat="1" ht="13.2" hidden="1">
      <c r="A282" s="187">
        <f t="shared" ref="A282:A308" si="8">A279+1</f>
        <v>82</v>
      </c>
      <c r="B282" s="335" t="str">
        <f>VLOOKUP(A282,'COASTAL UPLANDS'!$A$15:$B$124,2,FALSE)</f>
        <v>ACTIVITY CATEGORY 9 82</v>
      </c>
      <c r="C282" s="188" t="s">
        <v>105</v>
      </c>
      <c r="D282" s="189" t="str">
        <f>VLOOKUP(D$12&amp;VLOOKUP($A282,ACTIVITIES!$B$2:$C$110,2,FALSE),Intensity!$E$3:$L$1002,8,FALSE)</f>
        <v/>
      </c>
      <c r="E282" s="332" t="str">
        <f>IF(MIN(D282:D284)=MAX(D282:D284), VLOOKUP(MIN(D282:D284),RANKINGS!$A$2:$B$6,2,FALSE),VLOOKUP(MIN(D282:D284),RANKINGS!$A$2:$B$6,2,FALSE)&amp;"-"&amp;VLOOKUP(MAX(D282:D284),RANKINGS!$A$2:$B$6,2,FALSE))</f>
        <v>Negligible</v>
      </c>
      <c r="F282" s="189" t="str">
        <f>VLOOKUP(F$12&amp;VLOOKUP($A282,ACTIVITIES!$B$2:$C$110,2,FALSE),Intensity!$E$3:$L$1002,8,FALSE)</f>
        <v/>
      </c>
      <c r="G282" s="332" t="str">
        <f>IF(MIN(F282:F284)=MAX(F282:F284), VLOOKUP(MIN(F282:F284),RANKINGS!$A$2:$B$6,2,FALSE),VLOOKUP(MIN(F282:F284),RANKINGS!$A$2:$B$6,2,FALSE)&amp;"-"&amp;VLOOKUP(MAX(F282:F284),RANKINGS!$A$2:$B$6,2,FALSE))</f>
        <v>Negligible</v>
      </c>
      <c r="H282" s="189" t="str">
        <f>VLOOKUP(H$12&amp;VLOOKUP($A282,ACTIVITIES!$B$2:$C$110,2,FALSE),Intensity!$E$3:$L$1002,8,FALSE)</f>
        <v/>
      </c>
      <c r="I282" s="332" t="str">
        <f>IF(MIN(H282:H284)=MAX(H282:H284), VLOOKUP(MIN(H282:H284),RANKINGS!$A$2:$B$6,2,FALSE),VLOOKUP(MIN(H282:H284),RANKINGS!$A$2:$B$6,2,FALSE)&amp;"-"&amp;VLOOKUP(MAX(H282:H284),RANKINGS!$A$2:$B$6,2,FALSE))</f>
        <v>Negligible</v>
      </c>
      <c r="J282" s="189" t="str">
        <f>VLOOKUP(J$12&amp;VLOOKUP($A282,ACTIVITIES!$B$2:$C$110,2,FALSE),Intensity!$E$3:$L$1002,8,FALSE)</f>
        <v/>
      </c>
      <c r="K282" s="332" t="str">
        <f>IF(MIN(J282:J284)=MAX(J282:J284), VLOOKUP(MIN(J282:J284),RANKINGS!$A$2:$B$6,2,FALSE),VLOOKUP(MIN(J282:J284),RANKINGS!$A$2:$B$6,2,FALSE)&amp;"-"&amp;VLOOKUP(MAX(J282:J284),RANKINGS!$A$2:$B$6,2,FALSE))</f>
        <v>Negligible</v>
      </c>
      <c r="L282" s="189" t="str">
        <f>VLOOKUP(L$12&amp;VLOOKUP($A282,ACTIVITIES!$B$2:$C$110,2,FALSE),Intensity!$E$3:$L$1002,8,FALSE)</f>
        <v/>
      </c>
      <c r="M282" s="332" t="str">
        <f>IF(MIN(L282:L284)=MAX(L282:L284), VLOOKUP(MIN(L282:L284),RANKINGS!$A$2:$B$6,2,FALSE),VLOOKUP(MIN(L282:L284),RANKINGS!$A$2:$B$6,2,FALSE)&amp;"-"&amp;VLOOKUP(MAX(L282:L284),RANKINGS!$A$2:$B$6,2,FALSE))</f>
        <v>Negligible</v>
      </c>
      <c r="N282" s="189" t="str">
        <f>VLOOKUP(N$12&amp;VLOOKUP($A282,ACTIVITIES!$B$2:$C$110,2,FALSE),Intensity!$E$3:$L$1002,8,FALSE)</f>
        <v/>
      </c>
      <c r="O282" s="332" t="str">
        <f>IF(MIN(N282:N284)=MAX(N282:N284), VLOOKUP(MIN(N282:N284),RANKINGS!$A$2:$B$6,2,FALSE),VLOOKUP(MIN(N282:N284),RANKINGS!$A$2:$B$6,2,FALSE)&amp;"-"&amp;VLOOKUP(MAX(N282:N284),RANKINGS!$A$2:$B$6,2,FALSE))</f>
        <v>Negligible</v>
      </c>
      <c r="P282" s="189" t="str">
        <f>VLOOKUP(P$12&amp;VLOOKUP($A282,ACTIVITIES!$B$2:$C$110,2,FALSE),Intensity!$E$3:$L$1002,8,FALSE)</f>
        <v/>
      </c>
      <c r="Q282" s="332" t="str">
        <f>IF(MIN(P282:P284)=MAX(P282:P284), VLOOKUP(MIN(P282:P284),RANKINGS!$A$2:$B$6,2,FALSE),VLOOKUP(MIN(P282:P284),RANKINGS!$A$2:$B$6,2,FALSE)&amp;"-"&amp;VLOOKUP(MAX(P282:P284),RANKINGS!$A$2:$B$6,2,FALSE))</f>
        <v>Negligible</v>
      </c>
      <c r="R282" s="189" t="str">
        <f>VLOOKUP(R$12&amp;VLOOKUP($A282,ACTIVITIES!$B$2:$C$110,2,FALSE),Intensity!$E$3:$L$1002,8,FALSE)</f>
        <v/>
      </c>
      <c r="S282" s="332" t="str">
        <f>IF(MIN(R282:R284)=MAX(R282:R284), VLOOKUP(MIN(R282:R284),RANKINGS!$A$2:$B$6,2,FALSE),VLOOKUP(MIN(R282:R284),RANKINGS!$A$2:$B$6,2,FALSE)&amp;"-"&amp;VLOOKUP(MAX(R282:R284),RANKINGS!$A$2:$B$6,2,FALSE))</f>
        <v>Negligible</v>
      </c>
      <c r="T282" s="189" t="str">
        <f>VLOOKUP(T$12&amp;VLOOKUP($A282,ACTIVITIES!$B$2:$C$110,2,FALSE),Intensity!$E$3:$L$1002,8,FALSE)</f>
        <v/>
      </c>
      <c r="U282" s="332" t="str">
        <f>IF(MIN(T282:T284)=MAX(T282:T284), VLOOKUP(MIN(T282:T284),RANKINGS!$A$2:$B$6,2,FALSE),VLOOKUP(MIN(T282:T284),RANKINGS!$A$2:$B$6,2,FALSE)&amp;"-"&amp;VLOOKUP(MAX(T282:T284),RANKINGS!$A$2:$B$6,2,FALSE))</f>
        <v>Negligible</v>
      </c>
      <c r="V282" s="189" t="str">
        <f>VLOOKUP(V$12&amp;VLOOKUP($A282,ACTIVITIES!$B$2:$C$110,2,FALSE),Intensity!$E$3:$L$1002,8,FALSE)</f>
        <v/>
      </c>
      <c r="W282" s="332" t="str">
        <f>IF(MIN(V282:V284)=MAX(V282:V284), VLOOKUP(MIN(V282:V284),RANKINGS!$A$2:$B$6,2,FALSE),VLOOKUP(MIN(V282:V284),RANKINGS!$A$2:$B$6,2,FALSE)&amp;"-"&amp;VLOOKUP(MAX(V282:V284),RANKINGS!$A$2:$B$6,2,FALSE))</f>
        <v>Negligible</v>
      </c>
      <c r="X282" s="182"/>
      <c r="Y282" s="191" t="str">
        <f>IF(AND(NOT(IFERROR(AVERAGE(A282),-9)=-9),IFERROR(VALUE(RIGHT(B282,1)),-9)=-9),"",IF(AND(B282="",IFERROR(VALUE(RIGHT(A282,1)),-99)=-99),"","X"))</f>
        <v>X</v>
      </c>
    </row>
    <row r="283" spans="1:25" s="6" customFormat="1" ht="13.2" hidden="1">
      <c r="A283" s="192">
        <f t="shared" si="8"/>
        <v>82</v>
      </c>
      <c r="B283" s="336"/>
      <c r="C283" s="193" t="s">
        <v>106</v>
      </c>
      <c r="D283" s="194" t="str">
        <f>VLOOKUP(D$12&amp;VLOOKUP($A283,ACTIVITIES!$B$2:$C$110,2,FALSE),Context!$E$3:$L$1002,8,FALSE)</f>
        <v/>
      </c>
      <c r="E283" s="333"/>
      <c r="F283" s="194" t="str">
        <f>VLOOKUP(F$12&amp;VLOOKUP($A283,ACTIVITIES!$B$2:$C$110,2,FALSE),Context!$E$3:$L$1002,8,FALSE)</f>
        <v/>
      </c>
      <c r="G283" s="333"/>
      <c r="H283" s="194" t="str">
        <f>VLOOKUP(H$12&amp;VLOOKUP($A283,ACTIVITIES!$B$2:$C$110,2,FALSE),Context!$E$3:$L$1002,8,FALSE)</f>
        <v/>
      </c>
      <c r="I283" s="333"/>
      <c r="J283" s="194" t="str">
        <f>VLOOKUP(J$12&amp;VLOOKUP($A283,ACTIVITIES!$B$2:$C$110,2,FALSE),Context!$E$3:$L$1002,8,FALSE)</f>
        <v/>
      </c>
      <c r="K283" s="333"/>
      <c r="L283" s="194" t="str">
        <f>VLOOKUP(L$12&amp;VLOOKUP($A283,ACTIVITIES!$B$2:$C$110,2,FALSE),Context!$E$3:$L$1002,8,FALSE)</f>
        <v/>
      </c>
      <c r="M283" s="333"/>
      <c r="N283" s="194" t="str">
        <f>VLOOKUP(N$12&amp;VLOOKUP($A283,ACTIVITIES!$B$2:$C$110,2,FALSE),Context!$E$3:$L$1002,8,FALSE)</f>
        <v/>
      </c>
      <c r="O283" s="333"/>
      <c r="P283" s="194" t="str">
        <f>VLOOKUP(P$12&amp;VLOOKUP($A283,ACTIVITIES!$B$2:$C$110,2,FALSE),Context!$E$3:$L$1002,8,FALSE)</f>
        <v/>
      </c>
      <c r="Q283" s="333"/>
      <c r="R283" s="194" t="str">
        <f>VLOOKUP(R$12&amp;VLOOKUP($A283,ACTIVITIES!$B$2:$C$110,2,FALSE),Context!$E$3:$L$1002,8,FALSE)</f>
        <v/>
      </c>
      <c r="S283" s="333"/>
      <c r="T283" s="194" t="str">
        <f>VLOOKUP(T$12&amp;VLOOKUP($A283,ACTIVITIES!$B$2:$C$110,2,FALSE),Context!$E$3:$L$1002,8,FALSE)</f>
        <v/>
      </c>
      <c r="U283" s="333"/>
      <c r="V283" s="194" t="str">
        <f>VLOOKUP(V$12&amp;VLOOKUP($A283,ACTIVITIES!$B$2:$C$110,2,FALSE),Context!$E$3:$L$1002,8,FALSE)</f>
        <v/>
      </c>
      <c r="W283" s="333"/>
      <c r="X283" s="197"/>
      <c r="Y283" s="191" t="str">
        <f>IF(AND(NOT(IFERROR(AVERAGE(A282),-9)=-9),IFERROR(VALUE(RIGHT(B282,1)),-9)=-9),"",IF(AND(B282="",IFERROR(VALUE(RIGHT(A282,1)),-99)=-99),"","X"))</f>
        <v>X</v>
      </c>
    </row>
    <row r="284" spans="1:25" s="6" customFormat="1" ht="13.2" hidden="1">
      <c r="A284" s="196">
        <f t="shared" si="8"/>
        <v>82</v>
      </c>
      <c r="B284" s="337"/>
      <c r="C284" s="193" t="s">
        <v>107</v>
      </c>
      <c r="D284" s="194" t="str">
        <f>VLOOKUP(D$12&amp;VLOOKUP($A284,ACTIVITIES!$B$2:$C$110,2,FALSE),Duration!$E$3:$L$1002,8,FALSE)</f>
        <v/>
      </c>
      <c r="E284" s="334"/>
      <c r="F284" s="194" t="str">
        <f>VLOOKUP(F$12&amp;VLOOKUP($A284,ACTIVITIES!$B$2:$C$110,2,FALSE),Duration!$E$3:$L$1002,8,FALSE)</f>
        <v/>
      </c>
      <c r="G284" s="334"/>
      <c r="H284" s="194" t="str">
        <f>VLOOKUP(H$12&amp;VLOOKUP($A284,ACTIVITIES!$B$2:$C$110,2,FALSE),Duration!$E$3:$L$1002,8,FALSE)</f>
        <v/>
      </c>
      <c r="I284" s="334"/>
      <c r="J284" s="194" t="str">
        <f>VLOOKUP(J$12&amp;VLOOKUP($A284,ACTIVITIES!$B$2:$C$110,2,FALSE),Duration!$E$3:$L$1002,8,FALSE)</f>
        <v/>
      </c>
      <c r="K284" s="334"/>
      <c r="L284" s="194" t="str">
        <f>VLOOKUP(L$12&amp;VLOOKUP($A284,ACTIVITIES!$B$2:$C$110,2,FALSE),Duration!$E$3:$L$1002,8,FALSE)</f>
        <v/>
      </c>
      <c r="M284" s="334"/>
      <c r="N284" s="194" t="str">
        <f>VLOOKUP(N$12&amp;VLOOKUP($A284,ACTIVITIES!$B$2:$C$110,2,FALSE),Duration!$E$3:$L$1002,8,FALSE)</f>
        <v/>
      </c>
      <c r="O284" s="334"/>
      <c r="P284" s="194" t="str">
        <f>VLOOKUP(P$12&amp;VLOOKUP($A284,ACTIVITIES!$B$2:$C$110,2,FALSE),Duration!$E$3:$L$1002,8,FALSE)</f>
        <v/>
      </c>
      <c r="Q284" s="334"/>
      <c r="R284" s="194" t="str">
        <f>VLOOKUP(R$12&amp;VLOOKUP($A284,ACTIVITIES!$B$2:$C$110,2,FALSE),Duration!$E$3:$L$1002,8,FALSE)</f>
        <v/>
      </c>
      <c r="S284" s="334"/>
      <c r="T284" s="194" t="str">
        <f>VLOOKUP(T$12&amp;VLOOKUP($A284,ACTIVITIES!$B$2:$C$110,2,FALSE),Duration!$E$3:$L$1002,8,FALSE)</f>
        <v/>
      </c>
      <c r="U284" s="334"/>
      <c r="V284" s="194" t="str">
        <f>VLOOKUP(V$12&amp;VLOOKUP($A284,ACTIVITIES!$B$2:$C$110,2,FALSE),Duration!$E$3:$L$1002,8,FALSE)</f>
        <v/>
      </c>
      <c r="W284" s="334"/>
      <c r="X284" s="197"/>
      <c r="Y284" s="191" t="str">
        <f>IF(AND(NOT(IFERROR(AVERAGE(A282),-9)=-9),IFERROR(VALUE(RIGHT(B282,1)),-9)=-9),"",IF(AND(B282="",IFERROR(VALUE(RIGHT(A282,1)),-99)=-99),"","X"))</f>
        <v>X</v>
      </c>
    </row>
    <row r="285" spans="1:25" s="6" customFormat="1" ht="13.2" hidden="1">
      <c r="A285" s="187">
        <f t="shared" si="8"/>
        <v>83</v>
      </c>
      <c r="B285" s="335" t="str">
        <f>VLOOKUP(A285,'COASTAL UPLANDS'!$A$15:$B$124,2,FALSE)</f>
        <v>ACTIVITY CATEGORY 9 83</v>
      </c>
      <c r="C285" s="188" t="s">
        <v>105</v>
      </c>
      <c r="D285" s="189" t="str">
        <f>VLOOKUP(D$12&amp;VLOOKUP($A285,ACTIVITIES!$B$2:$C$110,2,FALSE),Intensity!$E$3:$L$1002,8,FALSE)</f>
        <v/>
      </c>
      <c r="E285" s="332" t="str">
        <f>IF(MIN(D285:D287)=MAX(D285:D287), VLOOKUP(MIN(D285:D287),RANKINGS!$A$2:$B$6,2,FALSE),VLOOKUP(MIN(D285:D287),RANKINGS!$A$2:$B$6,2,FALSE)&amp;"-"&amp;VLOOKUP(MAX(D285:D287),RANKINGS!$A$2:$B$6,2,FALSE))</f>
        <v>Negligible</v>
      </c>
      <c r="F285" s="189" t="str">
        <f>VLOOKUP(F$12&amp;VLOOKUP($A285,ACTIVITIES!$B$2:$C$110,2,FALSE),Intensity!$E$3:$L$1002,8,FALSE)</f>
        <v/>
      </c>
      <c r="G285" s="332" t="str">
        <f>IF(MIN(F285:F287)=MAX(F285:F287), VLOOKUP(MIN(F285:F287),RANKINGS!$A$2:$B$6,2,FALSE),VLOOKUP(MIN(F285:F287),RANKINGS!$A$2:$B$6,2,FALSE)&amp;"-"&amp;VLOOKUP(MAX(F285:F287),RANKINGS!$A$2:$B$6,2,FALSE))</f>
        <v>Negligible</v>
      </c>
      <c r="H285" s="189" t="str">
        <f>VLOOKUP(H$12&amp;VLOOKUP($A285,ACTIVITIES!$B$2:$C$110,2,FALSE),Intensity!$E$3:$L$1002,8,FALSE)</f>
        <v/>
      </c>
      <c r="I285" s="332" t="str">
        <f>IF(MIN(H285:H287)=MAX(H285:H287), VLOOKUP(MIN(H285:H287),RANKINGS!$A$2:$B$6,2,FALSE),VLOOKUP(MIN(H285:H287),RANKINGS!$A$2:$B$6,2,FALSE)&amp;"-"&amp;VLOOKUP(MAX(H285:H287),RANKINGS!$A$2:$B$6,2,FALSE))</f>
        <v>Negligible</v>
      </c>
      <c r="J285" s="189" t="str">
        <f>VLOOKUP(J$12&amp;VLOOKUP($A285,ACTIVITIES!$B$2:$C$110,2,FALSE),Intensity!$E$3:$L$1002,8,FALSE)</f>
        <v/>
      </c>
      <c r="K285" s="332" t="str">
        <f>IF(MIN(J285:J287)=MAX(J285:J287), VLOOKUP(MIN(J285:J287),RANKINGS!$A$2:$B$6,2,FALSE),VLOOKUP(MIN(J285:J287),RANKINGS!$A$2:$B$6,2,FALSE)&amp;"-"&amp;VLOOKUP(MAX(J285:J287),RANKINGS!$A$2:$B$6,2,FALSE))</f>
        <v>Negligible</v>
      </c>
      <c r="L285" s="189" t="str">
        <f>VLOOKUP(L$12&amp;VLOOKUP($A285,ACTIVITIES!$B$2:$C$110,2,FALSE),Intensity!$E$3:$L$1002,8,FALSE)</f>
        <v/>
      </c>
      <c r="M285" s="332" t="str">
        <f>IF(MIN(L285:L287)=MAX(L285:L287), VLOOKUP(MIN(L285:L287),RANKINGS!$A$2:$B$6,2,FALSE),VLOOKUP(MIN(L285:L287),RANKINGS!$A$2:$B$6,2,FALSE)&amp;"-"&amp;VLOOKUP(MAX(L285:L287),RANKINGS!$A$2:$B$6,2,FALSE))</f>
        <v>Negligible</v>
      </c>
      <c r="N285" s="189" t="str">
        <f>VLOOKUP(N$12&amp;VLOOKUP($A285,ACTIVITIES!$B$2:$C$110,2,FALSE),Intensity!$E$3:$L$1002,8,FALSE)</f>
        <v/>
      </c>
      <c r="O285" s="332" t="str">
        <f>IF(MIN(N285:N287)=MAX(N285:N287), VLOOKUP(MIN(N285:N287),RANKINGS!$A$2:$B$6,2,FALSE),VLOOKUP(MIN(N285:N287),RANKINGS!$A$2:$B$6,2,FALSE)&amp;"-"&amp;VLOOKUP(MAX(N285:N287),RANKINGS!$A$2:$B$6,2,FALSE))</f>
        <v>Negligible</v>
      </c>
      <c r="P285" s="189" t="str">
        <f>VLOOKUP(P$12&amp;VLOOKUP($A285,ACTIVITIES!$B$2:$C$110,2,FALSE),Intensity!$E$3:$L$1002,8,FALSE)</f>
        <v/>
      </c>
      <c r="Q285" s="332" t="str">
        <f>IF(MIN(P285:P287)=MAX(P285:P287), VLOOKUP(MIN(P285:P287),RANKINGS!$A$2:$B$6,2,FALSE),VLOOKUP(MIN(P285:P287),RANKINGS!$A$2:$B$6,2,FALSE)&amp;"-"&amp;VLOOKUP(MAX(P285:P287),RANKINGS!$A$2:$B$6,2,FALSE))</f>
        <v>Negligible</v>
      </c>
      <c r="R285" s="189" t="str">
        <f>VLOOKUP(R$12&amp;VLOOKUP($A285,ACTIVITIES!$B$2:$C$110,2,FALSE),Intensity!$E$3:$L$1002,8,FALSE)</f>
        <v/>
      </c>
      <c r="S285" s="332" t="str">
        <f>IF(MIN(R285:R287)=MAX(R285:R287), VLOOKUP(MIN(R285:R287),RANKINGS!$A$2:$B$6,2,FALSE),VLOOKUP(MIN(R285:R287),RANKINGS!$A$2:$B$6,2,FALSE)&amp;"-"&amp;VLOOKUP(MAX(R285:R287),RANKINGS!$A$2:$B$6,2,FALSE))</f>
        <v>Negligible</v>
      </c>
      <c r="T285" s="189" t="str">
        <f>VLOOKUP(T$12&amp;VLOOKUP($A285,ACTIVITIES!$B$2:$C$110,2,FALSE),Intensity!$E$3:$L$1002,8,FALSE)</f>
        <v/>
      </c>
      <c r="U285" s="332" t="str">
        <f>IF(MIN(T285:T287)=MAX(T285:T287), VLOOKUP(MIN(T285:T287),RANKINGS!$A$2:$B$6,2,FALSE),VLOOKUP(MIN(T285:T287),RANKINGS!$A$2:$B$6,2,FALSE)&amp;"-"&amp;VLOOKUP(MAX(T285:T287),RANKINGS!$A$2:$B$6,2,FALSE))</f>
        <v>Negligible</v>
      </c>
      <c r="V285" s="189" t="str">
        <f>VLOOKUP(V$12&amp;VLOOKUP($A285,ACTIVITIES!$B$2:$C$110,2,FALSE),Intensity!$E$3:$L$1002,8,FALSE)</f>
        <v/>
      </c>
      <c r="W285" s="332" t="str">
        <f>IF(MIN(V285:V287)=MAX(V285:V287), VLOOKUP(MIN(V285:V287),RANKINGS!$A$2:$B$6,2,FALSE),VLOOKUP(MIN(V285:V287),RANKINGS!$A$2:$B$6,2,FALSE)&amp;"-"&amp;VLOOKUP(MAX(V285:V287),RANKINGS!$A$2:$B$6,2,FALSE))</f>
        <v>Negligible</v>
      </c>
      <c r="X285" s="182"/>
      <c r="Y285" s="191" t="str">
        <f>IF(AND(NOT(IFERROR(AVERAGE(A285),-9)=-9),IFERROR(VALUE(RIGHT(B285,1)),-9)=-9),"",IF(AND(B285="",IFERROR(VALUE(RIGHT(A285,1)),-99)=-99),"","X"))</f>
        <v>X</v>
      </c>
    </row>
    <row r="286" spans="1:25" s="6" customFormat="1" ht="13.2" hidden="1">
      <c r="A286" s="192">
        <f t="shared" si="8"/>
        <v>83</v>
      </c>
      <c r="B286" s="336"/>
      <c r="C286" s="193" t="s">
        <v>106</v>
      </c>
      <c r="D286" s="194" t="str">
        <f>VLOOKUP(D$12&amp;VLOOKUP($A286,ACTIVITIES!$B$2:$C$110,2,FALSE),Context!$E$3:$L$1002,8,FALSE)</f>
        <v/>
      </c>
      <c r="E286" s="333"/>
      <c r="F286" s="194" t="str">
        <f>VLOOKUP(F$12&amp;VLOOKUP($A286,ACTIVITIES!$B$2:$C$110,2,FALSE),Context!$E$3:$L$1002,8,FALSE)</f>
        <v/>
      </c>
      <c r="G286" s="333"/>
      <c r="H286" s="194" t="str">
        <f>VLOOKUP(H$12&amp;VLOOKUP($A286,ACTIVITIES!$B$2:$C$110,2,FALSE),Context!$E$3:$L$1002,8,FALSE)</f>
        <v/>
      </c>
      <c r="I286" s="333"/>
      <c r="J286" s="194" t="str">
        <f>VLOOKUP(J$12&amp;VLOOKUP($A286,ACTIVITIES!$B$2:$C$110,2,FALSE),Context!$E$3:$L$1002,8,FALSE)</f>
        <v/>
      </c>
      <c r="K286" s="333"/>
      <c r="L286" s="194" t="str">
        <f>VLOOKUP(L$12&amp;VLOOKUP($A286,ACTIVITIES!$B$2:$C$110,2,FALSE),Context!$E$3:$L$1002,8,FALSE)</f>
        <v/>
      </c>
      <c r="M286" s="333"/>
      <c r="N286" s="194" t="str">
        <f>VLOOKUP(N$12&amp;VLOOKUP($A286,ACTIVITIES!$B$2:$C$110,2,FALSE),Context!$E$3:$L$1002,8,FALSE)</f>
        <v/>
      </c>
      <c r="O286" s="333"/>
      <c r="P286" s="194" t="str">
        <f>VLOOKUP(P$12&amp;VLOOKUP($A286,ACTIVITIES!$B$2:$C$110,2,FALSE),Context!$E$3:$L$1002,8,FALSE)</f>
        <v/>
      </c>
      <c r="Q286" s="333"/>
      <c r="R286" s="194" t="str">
        <f>VLOOKUP(R$12&amp;VLOOKUP($A286,ACTIVITIES!$B$2:$C$110,2,FALSE),Context!$E$3:$L$1002,8,FALSE)</f>
        <v/>
      </c>
      <c r="S286" s="333"/>
      <c r="T286" s="194" t="str">
        <f>VLOOKUP(T$12&amp;VLOOKUP($A286,ACTIVITIES!$B$2:$C$110,2,FALSE),Context!$E$3:$L$1002,8,FALSE)</f>
        <v/>
      </c>
      <c r="U286" s="333"/>
      <c r="V286" s="194" t="str">
        <f>VLOOKUP(V$12&amp;VLOOKUP($A286,ACTIVITIES!$B$2:$C$110,2,FALSE),Context!$E$3:$L$1002,8,FALSE)</f>
        <v/>
      </c>
      <c r="W286" s="333"/>
      <c r="X286" s="197"/>
      <c r="Y286" s="191" t="str">
        <f>IF(AND(NOT(IFERROR(AVERAGE(A285),-9)=-9),IFERROR(VALUE(RIGHT(B285,1)),-9)=-9),"",IF(AND(B285="",IFERROR(VALUE(RIGHT(A285,1)),-99)=-99),"","X"))</f>
        <v>X</v>
      </c>
    </row>
    <row r="287" spans="1:25" s="6" customFormat="1" ht="13.2" hidden="1">
      <c r="A287" s="196">
        <f t="shared" si="8"/>
        <v>83</v>
      </c>
      <c r="B287" s="337"/>
      <c r="C287" s="193" t="s">
        <v>107</v>
      </c>
      <c r="D287" s="194" t="str">
        <f>VLOOKUP(D$12&amp;VLOOKUP($A287,ACTIVITIES!$B$2:$C$110,2,FALSE),Duration!$E$3:$L$1002,8,FALSE)</f>
        <v/>
      </c>
      <c r="E287" s="334"/>
      <c r="F287" s="194" t="str">
        <f>VLOOKUP(F$12&amp;VLOOKUP($A287,ACTIVITIES!$B$2:$C$110,2,FALSE),Duration!$E$3:$L$1002,8,FALSE)</f>
        <v/>
      </c>
      <c r="G287" s="334"/>
      <c r="H287" s="194" t="str">
        <f>VLOOKUP(H$12&amp;VLOOKUP($A287,ACTIVITIES!$B$2:$C$110,2,FALSE),Duration!$E$3:$L$1002,8,FALSE)</f>
        <v/>
      </c>
      <c r="I287" s="334"/>
      <c r="J287" s="194" t="str">
        <f>VLOOKUP(J$12&amp;VLOOKUP($A287,ACTIVITIES!$B$2:$C$110,2,FALSE),Duration!$E$3:$L$1002,8,FALSE)</f>
        <v/>
      </c>
      <c r="K287" s="334"/>
      <c r="L287" s="194" t="str">
        <f>VLOOKUP(L$12&amp;VLOOKUP($A287,ACTIVITIES!$B$2:$C$110,2,FALSE),Duration!$E$3:$L$1002,8,FALSE)</f>
        <v/>
      </c>
      <c r="M287" s="334"/>
      <c r="N287" s="194" t="str">
        <f>VLOOKUP(N$12&amp;VLOOKUP($A287,ACTIVITIES!$B$2:$C$110,2,FALSE),Duration!$E$3:$L$1002,8,FALSE)</f>
        <v/>
      </c>
      <c r="O287" s="334"/>
      <c r="P287" s="194" t="str">
        <f>VLOOKUP(P$12&amp;VLOOKUP($A287,ACTIVITIES!$B$2:$C$110,2,FALSE),Duration!$E$3:$L$1002,8,FALSE)</f>
        <v/>
      </c>
      <c r="Q287" s="334"/>
      <c r="R287" s="194" t="str">
        <f>VLOOKUP(R$12&amp;VLOOKUP($A287,ACTIVITIES!$B$2:$C$110,2,FALSE),Duration!$E$3:$L$1002,8,FALSE)</f>
        <v/>
      </c>
      <c r="S287" s="334"/>
      <c r="T287" s="194" t="str">
        <f>VLOOKUP(T$12&amp;VLOOKUP($A287,ACTIVITIES!$B$2:$C$110,2,FALSE),Duration!$E$3:$L$1002,8,FALSE)</f>
        <v/>
      </c>
      <c r="U287" s="334"/>
      <c r="V287" s="194" t="str">
        <f>VLOOKUP(V$12&amp;VLOOKUP($A287,ACTIVITIES!$B$2:$C$110,2,FALSE),Duration!$E$3:$L$1002,8,FALSE)</f>
        <v/>
      </c>
      <c r="W287" s="334"/>
      <c r="X287" s="197"/>
      <c r="Y287" s="191" t="str">
        <f>IF(AND(NOT(IFERROR(AVERAGE(A285),-9)=-9),IFERROR(VALUE(RIGHT(B285,1)),-9)=-9),"",IF(AND(B285="",IFERROR(VALUE(RIGHT(A285,1)),-99)=-99),"","X"))</f>
        <v>X</v>
      </c>
    </row>
    <row r="288" spans="1:25" s="6" customFormat="1" ht="13.2" hidden="1">
      <c r="A288" s="187">
        <f t="shared" si="8"/>
        <v>84</v>
      </c>
      <c r="B288" s="335" t="str">
        <f>VLOOKUP(A288,'COASTAL UPLANDS'!$A$15:$B$124,2,FALSE)</f>
        <v>ACTIVITY CATEGORY 9 84</v>
      </c>
      <c r="C288" s="188" t="s">
        <v>105</v>
      </c>
      <c r="D288" s="189" t="str">
        <f>VLOOKUP(D$12&amp;VLOOKUP($A288,ACTIVITIES!$B$2:$C$110,2,FALSE),Intensity!$E$3:$L$1002,8,FALSE)</f>
        <v/>
      </c>
      <c r="E288" s="332" t="str">
        <f>IF(MIN(D288:D290)=MAX(D288:D290), VLOOKUP(MIN(D288:D290),RANKINGS!$A$2:$B$6,2,FALSE),VLOOKUP(MIN(D288:D290),RANKINGS!$A$2:$B$6,2,FALSE)&amp;"-"&amp;VLOOKUP(MAX(D288:D290),RANKINGS!$A$2:$B$6,2,FALSE))</f>
        <v>Negligible</v>
      </c>
      <c r="F288" s="189" t="str">
        <f>VLOOKUP(F$12&amp;VLOOKUP($A288,ACTIVITIES!$B$2:$C$110,2,FALSE),Intensity!$E$3:$L$1002,8,FALSE)</f>
        <v/>
      </c>
      <c r="G288" s="332" t="str">
        <f>IF(MIN(F288:F290)=MAX(F288:F290), VLOOKUP(MIN(F288:F290),RANKINGS!$A$2:$B$6,2,FALSE),VLOOKUP(MIN(F288:F290),RANKINGS!$A$2:$B$6,2,FALSE)&amp;"-"&amp;VLOOKUP(MAX(F288:F290),RANKINGS!$A$2:$B$6,2,FALSE))</f>
        <v>Negligible</v>
      </c>
      <c r="H288" s="189" t="str">
        <f>VLOOKUP(H$12&amp;VLOOKUP($A288,ACTIVITIES!$B$2:$C$110,2,FALSE),Intensity!$E$3:$L$1002,8,FALSE)</f>
        <v/>
      </c>
      <c r="I288" s="332" t="str">
        <f>IF(MIN(H288:H290)=MAX(H288:H290), VLOOKUP(MIN(H288:H290),RANKINGS!$A$2:$B$6,2,FALSE),VLOOKUP(MIN(H288:H290),RANKINGS!$A$2:$B$6,2,FALSE)&amp;"-"&amp;VLOOKUP(MAX(H288:H290),RANKINGS!$A$2:$B$6,2,FALSE))</f>
        <v>Negligible</v>
      </c>
      <c r="J288" s="189" t="str">
        <f>VLOOKUP(J$12&amp;VLOOKUP($A288,ACTIVITIES!$B$2:$C$110,2,FALSE),Intensity!$E$3:$L$1002,8,FALSE)</f>
        <v/>
      </c>
      <c r="K288" s="332" t="str">
        <f>IF(MIN(J288:J290)=MAX(J288:J290), VLOOKUP(MIN(J288:J290),RANKINGS!$A$2:$B$6,2,FALSE),VLOOKUP(MIN(J288:J290),RANKINGS!$A$2:$B$6,2,FALSE)&amp;"-"&amp;VLOOKUP(MAX(J288:J290),RANKINGS!$A$2:$B$6,2,FALSE))</f>
        <v>Negligible</v>
      </c>
      <c r="L288" s="189" t="str">
        <f>VLOOKUP(L$12&amp;VLOOKUP($A288,ACTIVITIES!$B$2:$C$110,2,FALSE),Intensity!$E$3:$L$1002,8,FALSE)</f>
        <v/>
      </c>
      <c r="M288" s="332" t="str">
        <f>IF(MIN(L288:L290)=MAX(L288:L290), VLOOKUP(MIN(L288:L290),RANKINGS!$A$2:$B$6,2,FALSE),VLOOKUP(MIN(L288:L290),RANKINGS!$A$2:$B$6,2,FALSE)&amp;"-"&amp;VLOOKUP(MAX(L288:L290),RANKINGS!$A$2:$B$6,2,FALSE))</f>
        <v>Negligible</v>
      </c>
      <c r="N288" s="189" t="str">
        <f>VLOOKUP(N$12&amp;VLOOKUP($A288,ACTIVITIES!$B$2:$C$110,2,FALSE),Intensity!$E$3:$L$1002,8,FALSE)</f>
        <v/>
      </c>
      <c r="O288" s="332" t="str">
        <f>IF(MIN(N288:N290)=MAX(N288:N290), VLOOKUP(MIN(N288:N290),RANKINGS!$A$2:$B$6,2,FALSE),VLOOKUP(MIN(N288:N290),RANKINGS!$A$2:$B$6,2,FALSE)&amp;"-"&amp;VLOOKUP(MAX(N288:N290),RANKINGS!$A$2:$B$6,2,FALSE))</f>
        <v>Negligible</v>
      </c>
      <c r="P288" s="189" t="str">
        <f>VLOOKUP(P$12&amp;VLOOKUP($A288,ACTIVITIES!$B$2:$C$110,2,FALSE),Intensity!$E$3:$L$1002,8,FALSE)</f>
        <v/>
      </c>
      <c r="Q288" s="332" t="str">
        <f>IF(MIN(P288:P290)=MAX(P288:P290), VLOOKUP(MIN(P288:P290),RANKINGS!$A$2:$B$6,2,FALSE),VLOOKUP(MIN(P288:P290),RANKINGS!$A$2:$B$6,2,FALSE)&amp;"-"&amp;VLOOKUP(MAX(P288:P290),RANKINGS!$A$2:$B$6,2,FALSE))</f>
        <v>Negligible</v>
      </c>
      <c r="R288" s="189" t="str">
        <f>VLOOKUP(R$12&amp;VLOOKUP($A288,ACTIVITIES!$B$2:$C$110,2,FALSE),Intensity!$E$3:$L$1002,8,FALSE)</f>
        <v/>
      </c>
      <c r="S288" s="332" t="str">
        <f>IF(MIN(R288:R290)=MAX(R288:R290), VLOOKUP(MIN(R288:R290),RANKINGS!$A$2:$B$6,2,FALSE),VLOOKUP(MIN(R288:R290),RANKINGS!$A$2:$B$6,2,FALSE)&amp;"-"&amp;VLOOKUP(MAX(R288:R290),RANKINGS!$A$2:$B$6,2,FALSE))</f>
        <v>Negligible</v>
      </c>
      <c r="T288" s="189" t="str">
        <f>VLOOKUP(T$12&amp;VLOOKUP($A288,ACTIVITIES!$B$2:$C$110,2,FALSE),Intensity!$E$3:$L$1002,8,FALSE)</f>
        <v/>
      </c>
      <c r="U288" s="332" t="str">
        <f>IF(MIN(T288:T290)=MAX(T288:T290), VLOOKUP(MIN(T288:T290),RANKINGS!$A$2:$B$6,2,FALSE),VLOOKUP(MIN(T288:T290),RANKINGS!$A$2:$B$6,2,FALSE)&amp;"-"&amp;VLOOKUP(MAX(T288:T290),RANKINGS!$A$2:$B$6,2,FALSE))</f>
        <v>Negligible</v>
      </c>
      <c r="V288" s="189" t="str">
        <f>VLOOKUP(V$12&amp;VLOOKUP($A288,ACTIVITIES!$B$2:$C$110,2,FALSE),Intensity!$E$3:$L$1002,8,FALSE)</f>
        <v/>
      </c>
      <c r="W288" s="332" t="str">
        <f>IF(MIN(V288:V290)=MAX(V288:V290), VLOOKUP(MIN(V288:V290),RANKINGS!$A$2:$B$6,2,FALSE),VLOOKUP(MIN(V288:V290),RANKINGS!$A$2:$B$6,2,FALSE)&amp;"-"&amp;VLOOKUP(MAX(V288:V290),RANKINGS!$A$2:$B$6,2,FALSE))</f>
        <v>Negligible</v>
      </c>
      <c r="X288" s="182"/>
      <c r="Y288" s="191" t="str">
        <f>IF(AND(NOT(IFERROR(AVERAGE(A288),-9)=-9),IFERROR(VALUE(RIGHT(B288,1)),-9)=-9),"",IF(AND(B288="",IFERROR(VALUE(RIGHT(A288,1)),-99)=-99),"","X"))</f>
        <v>X</v>
      </c>
    </row>
    <row r="289" spans="1:25" s="6" customFormat="1" ht="13.2" hidden="1">
      <c r="A289" s="192">
        <f t="shared" si="8"/>
        <v>84</v>
      </c>
      <c r="B289" s="336"/>
      <c r="C289" s="193" t="s">
        <v>106</v>
      </c>
      <c r="D289" s="194" t="str">
        <f>VLOOKUP(D$12&amp;VLOOKUP($A289,ACTIVITIES!$B$2:$C$110,2,FALSE),Context!$E$3:$L$1002,8,FALSE)</f>
        <v/>
      </c>
      <c r="E289" s="333"/>
      <c r="F289" s="194" t="str">
        <f>VLOOKUP(F$12&amp;VLOOKUP($A289,ACTIVITIES!$B$2:$C$110,2,FALSE),Context!$E$3:$L$1002,8,FALSE)</f>
        <v/>
      </c>
      <c r="G289" s="333"/>
      <c r="H289" s="194" t="str">
        <f>VLOOKUP(H$12&amp;VLOOKUP($A289,ACTIVITIES!$B$2:$C$110,2,FALSE),Context!$E$3:$L$1002,8,FALSE)</f>
        <v/>
      </c>
      <c r="I289" s="333"/>
      <c r="J289" s="194" t="str">
        <f>VLOOKUP(J$12&amp;VLOOKUP($A289,ACTIVITIES!$B$2:$C$110,2,FALSE),Context!$E$3:$L$1002,8,FALSE)</f>
        <v/>
      </c>
      <c r="K289" s="333"/>
      <c r="L289" s="194" t="str">
        <f>VLOOKUP(L$12&amp;VLOOKUP($A289,ACTIVITIES!$B$2:$C$110,2,FALSE),Context!$E$3:$L$1002,8,FALSE)</f>
        <v/>
      </c>
      <c r="M289" s="333"/>
      <c r="N289" s="194" t="str">
        <f>VLOOKUP(N$12&amp;VLOOKUP($A289,ACTIVITIES!$B$2:$C$110,2,FALSE),Context!$E$3:$L$1002,8,FALSE)</f>
        <v/>
      </c>
      <c r="O289" s="333"/>
      <c r="P289" s="194" t="str">
        <f>VLOOKUP(P$12&amp;VLOOKUP($A289,ACTIVITIES!$B$2:$C$110,2,FALSE),Context!$E$3:$L$1002,8,FALSE)</f>
        <v/>
      </c>
      <c r="Q289" s="333"/>
      <c r="R289" s="194" t="str">
        <f>VLOOKUP(R$12&amp;VLOOKUP($A289,ACTIVITIES!$B$2:$C$110,2,FALSE),Context!$E$3:$L$1002,8,FALSE)</f>
        <v/>
      </c>
      <c r="S289" s="333"/>
      <c r="T289" s="194" t="str">
        <f>VLOOKUP(T$12&amp;VLOOKUP($A289,ACTIVITIES!$B$2:$C$110,2,FALSE),Context!$E$3:$L$1002,8,FALSE)</f>
        <v/>
      </c>
      <c r="U289" s="333"/>
      <c r="V289" s="194" t="str">
        <f>VLOOKUP(V$12&amp;VLOOKUP($A289,ACTIVITIES!$B$2:$C$110,2,FALSE),Context!$E$3:$L$1002,8,FALSE)</f>
        <v/>
      </c>
      <c r="W289" s="333"/>
      <c r="X289" s="197"/>
      <c r="Y289" s="191" t="str">
        <f>IF(AND(NOT(IFERROR(AVERAGE(A288),-9)=-9),IFERROR(VALUE(RIGHT(B288,1)),-9)=-9),"",IF(AND(B288="",IFERROR(VALUE(RIGHT(A288,1)),-99)=-99),"","X"))</f>
        <v>X</v>
      </c>
    </row>
    <row r="290" spans="1:25" s="6" customFormat="1" ht="13.2" hidden="1">
      <c r="A290" s="196">
        <f t="shared" si="8"/>
        <v>84</v>
      </c>
      <c r="B290" s="337"/>
      <c r="C290" s="193" t="s">
        <v>107</v>
      </c>
      <c r="D290" s="194" t="str">
        <f>VLOOKUP(D$12&amp;VLOOKUP($A290,ACTIVITIES!$B$2:$C$110,2,FALSE),Duration!$E$3:$L$1002,8,FALSE)</f>
        <v/>
      </c>
      <c r="E290" s="334"/>
      <c r="F290" s="194" t="str">
        <f>VLOOKUP(F$12&amp;VLOOKUP($A290,ACTIVITIES!$B$2:$C$110,2,FALSE),Duration!$E$3:$L$1002,8,FALSE)</f>
        <v/>
      </c>
      <c r="G290" s="334"/>
      <c r="H290" s="194" t="str">
        <f>VLOOKUP(H$12&amp;VLOOKUP($A290,ACTIVITIES!$B$2:$C$110,2,FALSE),Duration!$E$3:$L$1002,8,FALSE)</f>
        <v/>
      </c>
      <c r="I290" s="334"/>
      <c r="J290" s="194" t="str">
        <f>VLOOKUP(J$12&amp;VLOOKUP($A290,ACTIVITIES!$B$2:$C$110,2,FALSE),Duration!$E$3:$L$1002,8,FALSE)</f>
        <v/>
      </c>
      <c r="K290" s="334"/>
      <c r="L290" s="194" t="str">
        <f>VLOOKUP(L$12&amp;VLOOKUP($A290,ACTIVITIES!$B$2:$C$110,2,FALSE),Duration!$E$3:$L$1002,8,FALSE)</f>
        <v/>
      </c>
      <c r="M290" s="334"/>
      <c r="N290" s="194" t="str">
        <f>VLOOKUP(N$12&amp;VLOOKUP($A290,ACTIVITIES!$B$2:$C$110,2,FALSE),Duration!$E$3:$L$1002,8,FALSE)</f>
        <v/>
      </c>
      <c r="O290" s="334"/>
      <c r="P290" s="194" t="str">
        <f>VLOOKUP(P$12&amp;VLOOKUP($A290,ACTIVITIES!$B$2:$C$110,2,FALSE),Duration!$E$3:$L$1002,8,FALSE)</f>
        <v/>
      </c>
      <c r="Q290" s="334"/>
      <c r="R290" s="194" t="str">
        <f>VLOOKUP(R$12&amp;VLOOKUP($A290,ACTIVITIES!$B$2:$C$110,2,FALSE),Duration!$E$3:$L$1002,8,FALSE)</f>
        <v/>
      </c>
      <c r="S290" s="334"/>
      <c r="T290" s="194" t="str">
        <f>VLOOKUP(T$12&amp;VLOOKUP($A290,ACTIVITIES!$B$2:$C$110,2,FALSE),Duration!$E$3:$L$1002,8,FALSE)</f>
        <v/>
      </c>
      <c r="U290" s="334"/>
      <c r="V290" s="194" t="str">
        <f>VLOOKUP(V$12&amp;VLOOKUP($A290,ACTIVITIES!$B$2:$C$110,2,FALSE),Duration!$E$3:$L$1002,8,FALSE)</f>
        <v/>
      </c>
      <c r="W290" s="334"/>
      <c r="X290" s="197"/>
      <c r="Y290" s="191" t="str">
        <f>IF(AND(NOT(IFERROR(AVERAGE(A288),-9)=-9),IFERROR(VALUE(RIGHT(B288,1)),-9)=-9),"",IF(AND(B288="",IFERROR(VALUE(RIGHT(A288,1)),-99)=-99),"","X"))</f>
        <v>X</v>
      </c>
    </row>
    <row r="291" spans="1:25" s="6" customFormat="1" ht="13.2" hidden="1">
      <c r="A291" s="187">
        <f t="shared" si="8"/>
        <v>85</v>
      </c>
      <c r="B291" s="335" t="str">
        <f>VLOOKUP(A291,'COASTAL UPLANDS'!$A$15:$B$124,2,FALSE)</f>
        <v>ACTIVITY CATEGORY 9 85</v>
      </c>
      <c r="C291" s="188" t="s">
        <v>105</v>
      </c>
      <c r="D291" s="189" t="str">
        <f>VLOOKUP(D$12&amp;VLOOKUP($A291,ACTIVITIES!$B$2:$C$110,2,FALSE),Intensity!$E$3:$L$1002,8,FALSE)</f>
        <v/>
      </c>
      <c r="E291" s="332" t="str">
        <f>IF(MIN(D291:D293)=MAX(D291:D293), VLOOKUP(MIN(D291:D293),RANKINGS!$A$2:$B$6,2,FALSE),VLOOKUP(MIN(D291:D293),RANKINGS!$A$2:$B$6,2,FALSE)&amp;"-"&amp;VLOOKUP(MAX(D291:D293),RANKINGS!$A$2:$B$6,2,FALSE))</f>
        <v>Negligible</v>
      </c>
      <c r="F291" s="189" t="str">
        <f>VLOOKUP(F$12&amp;VLOOKUP($A291,ACTIVITIES!$B$2:$C$110,2,FALSE),Intensity!$E$3:$L$1002,8,FALSE)</f>
        <v/>
      </c>
      <c r="G291" s="332" t="str">
        <f>IF(MIN(F291:F293)=MAX(F291:F293), VLOOKUP(MIN(F291:F293),RANKINGS!$A$2:$B$6,2,FALSE),VLOOKUP(MIN(F291:F293),RANKINGS!$A$2:$B$6,2,FALSE)&amp;"-"&amp;VLOOKUP(MAX(F291:F293),RANKINGS!$A$2:$B$6,2,FALSE))</f>
        <v>Negligible</v>
      </c>
      <c r="H291" s="189" t="str">
        <f>VLOOKUP(H$12&amp;VLOOKUP($A291,ACTIVITIES!$B$2:$C$110,2,FALSE),Intensity!$E$3:$L$1002,8,FALSE)</f>
        <v/>
      </c>
      <c r="I291" s="332" t="str">
        <f>IF(MIN(H291:H293)=MAX(H291:H293), VLOOKUP(MIN(H291:H293),RANKINGS!$A$2:$B$6,2,FALSE),VLOOKUP(MIN(H291:H293),RANKINGS!$A$2:$B$6,2,FALSE)&amp;"-"&amp;VLOOKUP(MAX(H291:H293),RANKINGS!$A$2:$B$6,2,FALSE))</f>
        <v>Negligible</v>
      </c>
      <c r="J291" s="189" t="str">
        <f>VLOOKUP(J$12&amp;VLOOKUP($A291,ACTIVITIES!$B$2:$C$110,2,FALSE),Intensity!$E$3:$L$1002,8,FALSE)</f>
        <v/>
      </c>
      <c r="K291" s="332" t="str">
        <f>IF(MIN(J291:J293)=MAX(J291:J293), VLOOKUP(MIN(J291:J293),RANKINGS!$A$2:$B$6,2,FALSE),VLOOKUP(MIN(J291:J293),RANKINGS!$A$2:$B$6,2,FALSE)&amp;"-"&amp;VLOOKUP(MAX(J291:J293),RANKINGS!$A$2:$B$6,2,FALSE))</f>
        <v>Negligible</v>
      </c>
      <c r="L291" s="189" t="str">
        <f>VLOOKUP(L$12&amp;VLOOKUP($A291,ACTIVITIES!$B$2:$C$110,2,FALSE),Intensity!$E$3:$L$1002,8,FALSE)</f>
        <v/>
      </c>
      <c r="M291" s="332" t="str">
        <f>IF(MIN(L291:L293)=MAX(L291:L293), VLOOKUP(MIN(L291:L293),RANKINGS!$A$2:$B$6,2,FALSE),VLOOKUP(MIN(L291:L293),RANKINGS!$A$2:$B$6,2,FALSE)&amp;"-"&amp;VLOOKUP(MAX(L291:L293),RANKINGS!$A$2:$B$6,2,FALSE))</f>
        <v>Negligible</v>
      </c>
      <c r="N291" s="189" t="str">
        <f>VLOOKUP(N$12&amp;VLOOKUP($A291,ACTIVITIES!$B$2:$C$110,2,FALSE),Intensity!$E$3:$L$1002,8,FALSE)</f>
        <v/>
      </c>
      <c r="O291" s="332" t="str">
        <f>IF(MIN(N291:N293)=MAX(N291:N293), VLOOKUP(MIN(N291:N293),RANKINGS!$A$2:$B$6,2,FALSE),VLOOKUP(MIN(N291:N293),RANKINGS!$A$2:$B$6,2,FALSE)&amp;"-"&amp;VLOOKUP(MAX(N291:N293),RANKINGS!$A$2:$B$6,2,FALSE))</f>
        <v>Negligible</v>
      </c>
      <c r="P291" s="189" t="str">
        <f>VLOOKUP(P$12&amp;VLOOKUP($A291,ACTIVITIES!$B$2:$C$110,2,FALSE),Intensity!$E$3:$L$1002,8,FALSE)</f>
        <v/>
      </c>
      <c r="Q291" s="332" t="str">
        <f>IF(MIN(P291:P293)=MAX(P291:P293), VLOOKUP(MIN(P291:P293),RANKINGS!$A$2:$B$6,2,FALSE),VLOOKUP(MIN(P291:P293),RANKINGS!$A$2:$B$6,2,FALSE)&amp;"-"&amp;VLOOKUP(MAX(P291:P293),RANKINGS!$A$2:$B$6,2,FALSE))</f>
        <v>Negligible</v>
      </c>
      <c r="R291" s="189" t="str">
        <f>VLOOKUP(R$12&amp;VLOOKUP($A291,ACTIVITIES!$B$2:$C$110,2,FALSE),Intensity!$E$3:$L$1002,8,FALSE)</f>
        <v/>
      </c>
      <c r="S291" s="332" t="str">
        <f>IF(MIN(R291:R293)=MAX(R291:R293), VLOOKUP(MIN(R291:R293),RANKINGS!$A$2:$B$6,2,FALSE),VLOOKUP(MIN(R291:R293),RANKINGS!$A$2:$B$6,2,FALSE)&amp;"-"&amp;VLOOKUP(MAX(R291:R293),RANKINGS!$A$2:$B$6,2,FALSE))</f>
        <v>Negligible</v>
      </c>
      <c r="T291" s="189" t="str">
        <f>VLOOKUP(T$12&amp;VLOOKUP($A291,ACTIVITIES!$B$2:$C$110,2,FALSE),Intensity!$E$3:$L$1002,8,FALSE)</f>
        <v/>
      </c>
      <c r="U291" s="332" t="str">
        <f>IF(MIN(T291:T293)=MAX(T291:T293), VLOOKUP(MIN(T291:T293),RANKINGS!$A$2:$B$6,2,FALSE),VLOOKUP(MIN(T291:T293),RANKINGS!$A$2:$B$6,2,FALSE)&amp;"-"&amp;VLOOKUP(MAX(T291:T293),RANKINGS!$A$2:$B$6,2,FALSE))</f>
        <v>Negligible</v>
      </c>
      <c r="V291" s="189" t="str">
        <f>VLOOKUP(V$12&amp;VLOOKUP($A291,ACTIVITIES!$B$2:$C$110,2,FALSE),Intensity!$E$3:$L$1002,8,FALSE)</f>
        <v/>
      </c>
      <c r="W291" s="332" t="str">
        <f>IF(MIN(V291:V293)=MAX(V291:V293), VLOOKUP(MIN(V291:V293),RANKINGS!$A$2:$B$6,2,FALSE),VLOOKUP(MIN(V291:V293),RANKINGS!$A$2:$B$6,2,FALSE)&amp;"-"&amp;VLOOKUP(MAX(V291:V293),RANKINGS!$A$2:$B$6,2,FALSE))</f>
        <v>Negligible</v>
      </c>
      <c r="X291" s="197"/>
      <c r="Y291" s="191" t="str">
        <f>IF(AND(NOT(IFERROR(AVERAGE(A291),-9)=-9),IFERROR(VALUE(RIGHT(B291,1)),-9)=-9),"",IF(AND(B291="",IFERROR(VALUE(RIGHT(A291,1)),-99)=-99),"","X"))</f>
        <v>X</v>
      </c>
    </row>
    <row r="292" spans="1:25" s="6" customFormat="1" ht="13.2" hidden="1">
      <c r="A292" s="192">
        <f t="shared" si="8"/>
        <v>85</v>
      </c>
      <c r="B292" s="336"/>
      <c r="C292" s="193" t="s">
        <v>106</v>
      </c>
      <c r="D292" s="194" t="str">
        <f>VLOOKUP(D$12&amp;VLOOKUP($A292,ACTIVITIES!$B$2:$C$110,2,FALSE),Context!$E$3:$L$1002,8,FALSE)</f>
        <v/>
      </c>
      <c r="E292" s="333"/>
      <c r="F292" s="194" t="str">
        <f>VLOOKUP(F$12&amp;VLOOKUP($A292,ACTIVITIES!$B$2:$C$110,2,FALSE),Context!$E$3:$L$1002,8,FALSE)</f>
        <v/>
      </c>
      <c r="G292" s="333"/>
      <c r="H292" s="194" t="str">
        <f>VLOOKUP(H$12&amp;VLOOKUP($A292,ACTIVITIES!$B$2:$C$110,2,FALSE),Context!$E$3:$L$1002,8,FALSE)</f>
        <v/>
      </c>
      <c r="I292" s="333"/>
      <c r="J292" s="194" t="str">
        <f>VLOOKUP(J$12&amp;VLOOKUP($A292,ACTIVITIES!$B$2:$C$110,2,FALSE),Context!$E$3:$L$1002,8,FALSE)</f>
        <v/>
      </c>
      <c r="K292" s="333"/>
      <c r="L292" s="194" t="str">
        <f>VLOOKUP(L$12&amp;VLOOKUP($A292,ACTIVITIES!$B$2:$C$110,2,FALSE),Context!$E$3:$L$1002,8,FALSE)</f>
        <v/>
      </c>
      <c r="M292" s="333"/>
      <c r="N292" s="194" t="str">
        <f>VLOOKUP(N$12&amp;VLOOKUP($A292,ACTIVITIES!$B$2:$C$110,2,FALSE),Context!$E$3:$L$1002,8,FALSE)</f>
        <v/>
      </c>
      <c r="O292" s="333"/>
      <c r="P292" s="194" t="str">
        <f>VLOOKUP(P$12&amp;VLOOKUP($A292,ACTIVITIES!$B$2:$C$110,2,FALSE),Context!$E$3:$L$1002,8,FALSE)</f>
        <v/>
      </c>
      <c r="Q292" s="333"/>
      <c r="R292" s="194" t="str">
        <f>VLOOKUP(R$12&amp;VLOOKUP($A292,ACTIVITIES!$B$2:$C$110,2,FALSE),Context!$E$3:$L$1002,8,FALSE)</f>
        <v/>
      </c>
      <c r="S292" s="333"/>
      <c r="T292" s="194" t="str">
        <f>VLOOKUP(T$12&amp;VLOOKUP($A292,ACTIVITIES!$B$2:$C$110,2,FALSE),Context!$E$3:$L$1002,8,FALSE)</f>
        <v/>
      </c>
      <c r="U292" s="333"/>
      <c r="V292" s="194" t="str">
        <f>VLOOKUP(V$12&amp;VLOOKUP($A292,ACTIVITIES!$B$2:$C$110,2,FALSE),Context!$E$3:$L$1002,8,FALSE)</f>
        <v/>
      </c>
      <c r="W292" s="333"/>
      <c r="X292" s="197"/>
      <c r="Y292" s="191" t="str">
        <f>IF(AND(NOT(IFERROR(AVERAGE(A291),-9)=-9),IFERROR(VALUE(RIGHT(B291,1)),-9)=-9),"",IF(AND(B291="",IFERROR(VALUE(RIGHT(A291,1)),-99)=-99),"","X"))</f>
        <v>X</v>
      </c>
    </row>
    <row r="293" spans="1:25" s="6" customFormat="1" ht="13.2" hidden="1">
      <c r="A293" s="196">
        <f t="shared" si="8"/>
        <v>85</v>
      </c>
      <c r="B293" s="337"/>
      <c r="C293" s="193" t="s">
        <v>107</v>
      </c>
      <c r="D293" s="194" t="str">
        <f>VLOOKUP(D$12&amp;VLOOKUP($A293,ACTIVITIES!$B$2:$C$110,2,FALSE),Duration!$E$3:$L$1002,8,FALSE)</f>
        <v/>
      </c>
      <c r="E293" s="334"/>
      <c r="F293" s="194" t="str">
        <f>VLOOKUP(F$12&amp;VLOOKUP($A293,ACTIVITIES!$B$2:$C$110,2,FALSE),Duration!$E$3:$L$1002,8,FALSE)</f>
        <v/>
      </c>
      <c r="G293" s="334"/>
      <c r="H293" s="194" t="str">
        <f>VLOOKUP(H$12&amp;VLOOKUP($A293,ACTIVITIES!$B$2:$C$110,2,FALSE),Duration!$E$3:$L$1002,8,FALSE)</f>
        <v/>
      </c>
      <c r="I293" s="334"/>
      <c r="J293" s="194" t="str">
        <f>VLOOKUP(J$12&amp;VLOOKUP($A293,ACTIVITIES!$B$2:$C$110,2,FALSE),Duration!$E$3:$L$1002,8,FALSE)</f>
        <v/>
      </c>
      <c r="K293" s="334"/>
      <c r="L293" s="194" t="str">
        <f>VLOOKUP(L$12&amp;VLOOKUP($A293,ACTIVITIES!$B$2:$C$110,2,FALSE),Duration!$E$3:$L$1002,8,FALSE)</f>
        <v/>
      </c>
      <c r="M293" s="334"/>
      <c r="N293" s="194" t="str">
        <f>VLOOKUP(N$12&amp;VLOOKUP($A293,ACTIVITIES!$B$2:$C$110,2,FALSE),Duration!$E$3:$L$1002,8,FALSE)</f>
        <v/>
      </c>
      <c r="O293" s="334"/>
      <c r="P293" s="194" t="str">
        <f>VLOOKUP(P$12&amp;VLOOKUP($A293,ACTIVITIES!$B$2:$C$110,2,FALSE),Duration!$E$3:$L$1002,8,FALSE)</f>
        <v/>
      </c>
      <c r="Q293" s="334"/>
      <c r="R293" s="194" t="str">
        <f>VLOOKUP(R$12&amp;VLOOKUP($A293,ACTIVITIES!$B$2:$C$110,2,FALSE),Duration!$E$3:$L$1002,8,FALSE)</f>
        <v/>
      </c>
      <c r="S293" s="334"/>
      <c r="T293" s="194" t="str">
        <f>VLOOKUP(T$12&amp;VLOOKUP($A293,ACTIVITIES!$B$2:$C$110,2,FALSE),Duration!$E$3:$L$1002,8,FALSE)</f>
        <v/>
      </c>
      <c r="U293" s="334"/>
      <c r="V293" s="194" t="str">
        <f>VLOOKUP(V$12&amp;VLOOKUP($A293,ACTIVITIES!$B$2:$C$110,2,FALSE),Duration!$E$3:$L$1002,8,FALSE)</f>
        <v/>
      </c>
      <c r="W293" s="334"/>
      <c r="X293" s="197"/>
      <c r="Y293" s="191" t="str">
        <f>IF(AND(NOT(IFERROR(AVERAGE(A291),-9)=-9),IFERROR(VALUE(RIGHT(B291,1)),-9)=-9),"",IF(AND(B291="",IFERROR(VALUE(RIGHT(A291,1)),-99)=-99),"","X"))</f>
        <v>X</v>
      </c>
    </row>
    <row r="294" spans="1:25" s="6" customFormat="1" ht="13.2" hidden="1">
      <c r="A294" s="187">
        <f t="shared" si="8"/>
        <v>86</v>
      </c>
      <c r="B294" s="335" t="str">
        <f>VLOOKUP(A294,'COASTAL UPLANDS'!$A$15:$B$124,2,FALSE)</f>
        <v>ACTIVITY CATEGORY 9 86</v>
      </c>
      <c r="C294" s="188" t="s">
        <v>105</v>
      </c>
      <c r="D294" s="189" t="str">
        <f>VLOOKUP(D$12&amp;VLOOKUP($A294,ACTIVITIES!$B$2:$C$110,2,FALSE),Intensity!$E$3:$L$1002,8,FALSE)</f>
        <v/>
      </c>
      <c r="E294" s="332" t="str">
        <f>IF(MIN(D294:D296)=MAX(D294:D296), VLOOKUP(MIN(D294:D296),RANKINGS!$A$2:$B$6,2,FALSE),VLOOKUP(MIN(D294:D296),RANKINGS!$A$2:$B$6,2,FALSE)&amp;"-"&amp;VLOOKUP(MAX(D294:D296),RANKINGS!$A$2:$B$6,2,FALSE))</f>
        <v>Negligible</v>
      </c>
      <c r="F294" s="189" t="str">
        <f>VLOOKUP(F$12&amp;VLOOKUP($A294,ACTIVITIES!$B$2:$C$110,2,FALSE),Intensity!$E$3:$L$1002,8,FALSE)</f>
        <v/>
      </c>
      <c r="G294" s="332" t="str">
        <f>IF(MIN(F294:F296)=MAX(F294:F296), VLOOKUP(MIN(F294:F296),RANKINGS!$A$2:$B$6,2,FALSE),VLOOKUP(MIN(F294:F296),RANKINGS!$A$2:$B$6,2,FALSE)&amp;"-"&amp;VLOOKUP(MAX(F294:F296),RANKINGS!$A$2:$B$6,2,FALSE))</f>
        <v>Negligible</v>
      </c>
      <c r="H294" s="189" t="str">
        <f>VLOOKUP(H$12&amp;VLOOKUP($A294,ACTIVITIES!$B$2:$C$110,2,FALSE),Intensity!$E$3:$L$1002,8,FALSE)</f>
        <v/>
      </c>
      <c r="I294" s="332" t="str">
        <f>IF(MIN(H294:H296)=MAX(H294:H296), VLOOKUP(MIN(H294:H296),RANKINGS!$A$2:$B$6,2,FALSE),VLOOKUP(MIN(H294:H296),RANKINGS!$A$2:$B$6,2,FALSE)&amp;"-"&amp;VLOOKUP(MAX(H294:H296),RANKINGS!$A$2:$B$6,2,FALSE))</f>
        <v>Negligible</v>
      </c>
      <c r="J294" s="189" t="str">
        <f>VLOOKUP(J$12&amp;VLOOKUP($A294,ACTIVITIES!$B$2:$C$110,2,FALSE),Intensity!$E$3:$L$1002,8,FALSE)</f>
        <v/>
      </c>
      <c r="K294" s="332" t="str">
        <f>IF(MIN(J294:J296)=MAX(J294:J296), VLOOKUP(MIN(J294:J296),RANKINGS!$A$2:$B$6,2,FALSE),VLOOKUP(MIN(J294:J296),RANKINGS!$A$2:$B$6,2,FALSE)&amp;"-"&amp;VLOOKUP(MAX(J294:J296),RANKINGS!$A$2:$B$6,2,FALSE))</f>
        <v>Negligible</v>
      </c>
      <c r="L294" s="189" t="str">
        <f>VLOOKUP(L$12&amp;VLOOKUP($A294,ACTIVITIES!$B$2:$C$110,2,FALSE),Intensity!$E$3:$L$1002,8,FALSE)</f>
        <v/>
      </c>
      <c r="M294" s="332" t="str">
        <f>IF(MIN(L294:L296)=MAX(L294:L296), VLOOKUP(MIN(L294:L296),RANKINGS!$A$2:$B$6,2,FALSE),VLOOKUP(MIN(L294:L296),RANKINGS!$A$2:$B$6,2,FALSE)&amp;"-"&amp;VLOOKUP(MAX(L294:L296),RANKINGS!$A$2:$B$6,2,FALSE))</f>
        <v>Negligible</v>
      </c>
      <c r="N294" s="189" t="str">
        <f>VLOOKUP(N$12&amp;VLOOKUP($A294,ACTIVITIES!$B$2:$C$110,2,FALSE),Intensity!$E$3:$L$1002,8,FALSE)</f>
        <v/>
      </c>
      <c r="O294" s="332" t="str">
        <f>IF(MIN(N294:N296)=MAX(N294:N296), VLOOKUP(MIN(N294:N296),RANKINGS!$A$2:$B$6,2,FALSE),VLOOKUP(MIN(N294:N296),RANKINGS!$A$2:$B$6,2,FALSE)&amp;"-"&amp;VLOOKUP(MAX(N294:N296),RANKINGS!$A$2:$B$6,2,FALSE))</f>
        <v>Negligible</v>
      </c>
      <c r="P294" s="189" t="str">
        <f>VLOOKUP(P$12&amp;VLOOKUP($A294,ACTIVITIES!$B$2:$C$110,2,FALSE),Intensity!$E$3:$L$1002,8,FALSE)</f>
        <v/>
      </c>
      <c r="Q294" s="332" t="str">
        <f>IF(MIN(P294:P296)=MAX(P294:P296), VLOOKUP(MIN(P294:P296),RANKINGS!$A$2:$B$6,2,FALSE),VLOOKUP(MIN(P294:P296),RANKINGS!$A$2:$B$6,2,FALSE)&amp;"-"&amp;VLOOKUP(MAX(P294:P296),RANKINGS!$A$2:$B$6,2,FALSE))</f>
        <v>Negligible</v>
      </c>
      <c r="R294" s="189" t="str">
        <f>VLOOKUP(R$12&amp;VLOOKUP($A294,ACTIVITIES!$B$2:$C$110,2,FALSE),Intensity!$E$3:$L$1002,8,FALSE)</f>
        <v/>
      </c>
      <c r="S294" s="332" t="str">
        <f>IF(MIN(R294:R296)=MAX(R294:R296), VLOOKUP(MIN(R294:R296),RANKINGS!$A$2:$B$6,2,FALSE),VLOOKUP(MIN(R294:R296),RANKINGS!$A$2:$B$6,2,FALSE)&amp;"-"&amp;VLOOKUP(MAX(R294:R296),RANKINGS!$A$2:$B$6,2,FALSE))</f>
        <v>Negligible</v>
      </c>
      <c r="T294" s="189" t="str">
        <f>VLOOKUP(T$12&amp;VLOOKUP($A294,ACTIVITIES!$B$2:$C$110,2,FALSE),Intensity!$E$3:$L$1002,8,FALSE)</f>
        <v/>
      </c>
      <c r="U294" s="332" t="str">
        <f>IF(MIN(T294:T296)=MAX(T294:T296), VLOOKUP(MIN(T294:T296),RANKINGS!$A$2:$B$6,2,FALSE),VLOOKUP(MIN(T294:T296),RANKINGS!$A$2:$B$6,2,FALSE)&amp;"-"&amp;VLOOKUP(MAX(T294:T296),RANKINGS!$A$2:$B$6,2,FALSE))</f>
        <v>Negligible</v>
      </c>
      <c r="V294" s="189" t="str">
        <f>VLOOKUP(V$12&amp;VLOOKUP($A294,ACTIVITIES!$B$2:$C$110,2,FALSE),Intensity!$E$3:$L$1002,8,FALSE)</f>
        <v/>
      </c>
      <c r="W294" s="332" t="str">
        <f>IF(MIN(V294:V296)=MAX(V294:V296), VLOOKUP(MIN(V294:V296),RANKINGS!$A$2:$B$6,2,FALSE),VLOOKUP(MIN(V294:V296),RANKINGS!$A$2:$B$6,2,FALSE)&amp;"-"&amp;VLOOKUP(MAX(V294:V296),RANKINGS!$A$2:$B$6,2,FALSE))</f>
        <v>Negligible</v>
      </c>
      <c r="X294" s="197"/>
      <c r="Y294" s="191" t="str">
        <f>IF(AND(NOT(IFERROR(AVERAGE(A294),-9)=-9),IFERROR(VALUE(RIGHT(B294,1)),-9)=-9),"",IF(AND(B294="",IFERROR(VALUE(RIGHT(A294,1)),-99)=-99),"","X"))</f>
        <v>X</v>
      </c>
    </row>
    <row r="295" spans="1:25" s="6" customFormat="1" ht="13.2" hidden="1">
      <c r="A295" s="192">
        <f t="shared" si="8"/>
        <v>86</v>
      </c>
      <c r="B295" s="336"/>
      <c r="C295" s="193" t="s">
        <v>106</v>
      </c>
      <c r="D295" s="194" t="str">
        <f>VLOOKUP(D$12&amp;VLOOKUP($A295,ACTIVITIES!$B$2:$C$110,2,FALSE),Context!$E$3:$L$1002,8,FALSE)</f>
        <v/>
      </c>
      <c r="E295" s="333"/>
      <c r="F295" s="194" t="str">
        <f>VLOOKUP(F$12&amp;VLOOKUP($A295,ACTIVITIES!$B$2:$C$110,2,FALSE),Context!$E$3:$L$1002,8,FALSE)</f>
        <v/>
      </c>
      <c r="G295" s="333"/>
      <c r="H295" s="194" t="str">
        <f>VLOOKUP(H$12&amp;VLOOKUP($A295,ACTIVITIES!$B$2:$C$110,2,FALSE),Context!$E$3:$L$1002,8,FALSE)</f>
        <v/>
      </c>
      <c r="I295" s="333"/>
      <c r="J295" s="194" t="str">
        <f>VLOOKUP(J$12&amp;VLOOKUP($A295,ACTIVITIES!$B$2:$C$110,2,FALSE),Context!$E$3:$L$1002,8,FALSE)</f>
        <v/>
      </c>
      <c r="K295" s="333"/>
      <c r="L295" s="194" t="str">
        <f>VLOOKUP(L$12&amp;VLOOKUP($A295,ACTIVITIES!$B$2:$C$110,2,FALSE),Context!$E$3:$L$1002,8,FALSE)</f>
        <v/>
      </c>
      <c r="M295" s="333"/>
      <c r="N295" s="194" t="str">
        <f>VLOOKUP(N$12&amp;VLOOKUP($A295,ACTIVITIES!$B$2:$C$110,2,FALSE),Context!$E$3:$L$1002,8,FALSE)</f>
        <v/>
      </c>
      <c r="O295" s="333"/>
      <c r="P295" s="194" t="str">
        <f>VLOOKUP(P$12&amp;VLOOKUP($A295,ACTIVITIES!$B$2:$C$110,2,FALSE),Context!$E$3:$L$1002,8,FALSE)</f>
        <v/>
      </c>
      <c r="Q295" s="333"/>
      <c r="R295" s="194" t="str">
        <f>VLOOKUP(R$12&amp;VLOOKUP($A295,ACTIVITIES!$B$2:$C$110,2,FALSE),Context!$E$3:$L$1002,8,FALSE)</f>
        <v/>
      </c>
      <c r="S295" s="333"/>
      <c r="T295" s="194" t="str">
        <f>VLOOKUP(T$12&amp;VLOOKUP($A295,ACTIVITIES!$B$2:$C$110,2,FALSE),Context!$E$3:$L$1002,8,FALSE)</f>
        <v/>
      </c>
      <c r="U295" s="333"/>
      <c r="V295" s="194" t="str">
        <f>VLOOKUP(V$12&amp;VLOOKUP($A295,ACTIVITIES!$B$2:$C$110,2,FALSE),Context!$E$3:$L$1002,8,FALSE)</f>
        <v/>
      </c>
      <c r="W295" s="333"/>
      <c r="X295" s="197"/>
      <c r="Y295" s="191" t="str">
        <f>IF(AND(NOT(IFERROR(AVERAGE(A294),-9)=-9),IFERROR(VALUE(RIGHT(B294,1)),-9)=-9),"",IF(AND(B294="",IFERROR(VALUE(RIGHT(A294,1)),-99)=-99),"","X"))</f>
        <v>X</v>
      </c>
    </row>
    <row r="296" spans="1:25" s="6" customFormat="1" ht="13.2" hidden="1">
      <c r="A296" s="196">
        <f t="shared" si="8"/>
        <v>86</v>
      </c>
      <c r="B296" s="337"/>
      <c r="C296" s="193" t="s">
        <v>107</v>
      </c>
      <c r="D296" s="194" t="str">
        <f>VLOOKUP(D$12&amp;VLOOKUP($A296,ACTIVITIES!$B$2:$C$110,2,FALSE),Duration!$E$3:$L$1002,8,FALSE)</f>
        <v/>
      </c>
      <c r="E296" s="334"/>
      <c r="F296" s="194" t="str">
        <f>VLOOKUP(F$12&amp;VLOOKUP($A296,ACTIVITIES!$B$2:$C$110,2,FALSE),Duration!$E$3:$L$1002,8,FALSE)</f>
        <v/>
      </c>
      <c r="G296" s="334"/>
      <c r="H296" s="194" t="str">
        <f>VLOOKUP(H$12&amp;VLOOKUP($A296,ACTIVITIES!$B$2:$C$110,2,FALSE),Duration!$E$3:$L$1002,8,FALSE)</f>
        <v/>
      </c>
      <c r="I296" s="334"/>
      <c r="J296" s="194" t="str">
        <f>VLOOKUP(J$12&amp;VLOOKUP($A296,ACTIVITIES!$B$2:$C$110,2,FALSE),Duration!$E$3:$L$1002,8,FALSE)</f>
        <v/>
      </c>
      <c r="K296" s="334"/>
      <c r="L296" s="194" t="str">
        <f>VLOOKUP(L$12&amp;VLOOKUP($A296,ACTIVITIES!$B$2:$C$110,2,FALSE),Duration!$E$3:$L$1002,8,FALSE)</f>
        <v/>
      </c>
      <c r="M296" s="334"/>
      <c r="N296" s="194" t="str">
        <f>VLOOKUP(N$12&amp;VLOOKUP($A296,ACTIVITIES!$B$2:$C$110,2,FALSE),Duration!$E$3:$L$1002,8,FALSE)</f>
        <v/>
      </c>
      <c r="O296" s="334"/>
      <c r="P296" s="194" t="str">
        <f>VLOOKUP(P$12&amp;VLOOKUP($A296,ACTIVITIES!$B$2:$C$110,2,FALSE),Duration!$E$3:$L$1002,8,FALSE)</f>
        <v/>
      </c>
      <c r="Q296" s="334"/>
      <c r="R296" s="194" t="str">
        <f>VLOOKUP(R$12&amp;VLOOKUP($A296,ACTIVITIES!$B$2:$C$110,2,FALSE),Duration!$E$3:$L$1002,8,FALSE)</f>
        <v/>
      </c>
      <c r="S296" s="334"/>
      <c r="T296" s="194" t="str">
        <f>VLOOKUP(T$12&amp;VLOOKUP($A296,ACTIVITIES!$B$2:$C$110,2,FALSE),Duration!$E$3:$L$1002,8,FALSE)</f>
        <v/>
      </c>
      <c r="U296" s="334"/>
      <c r="V296" s="194" t="str">
        <f>VLOOKUP(V$12&amp;VLOOKUP($A296,ACTIVITIES!$B$2:$C$110,2,FALSE),Duration!$E$3:$L$1002,8,FALSE)</f>
        <v/>
      </c>
      <c r="W296" s="334"/>
      <c r="X296" s="197"/>
      <c r="Y296" s="191" t="str">
        <f>IF(AND(NOT(IFERROR(AVERAGE(A294),-9)=-9),IFERROR(VALUE(RIGHT(B294,1)),-9)=-9),"",IF(AND(B294="",IFERROR(VALUE(RIGHT(A294,1)),-99)=-99),"","X"))</f>
        <v>X</v>
      </c>
    </row>
    <row r="297" spans="1:25" s="6" customFormat="1" ht="13.2" hidden="1">
      <c r="A297" s="187">
        <f t="shared" si="8"/>
        <v>87</v>
      </c>
      <c r="B297" s="335" t="str">
        <f>VLOOKUP(A297,'COASTAL UPLANDS'!$A$15:$B$124,2,FALSE)</f>
        <v>ACTIVITY CATEGORY 9 87</v>
      </c>
      <c r="C297" s="188" t="s">
        <v>105</v>
      </c>
      <c r="D297" s="189" t="str">
        <f>VLOOKUP(D$12&amp;VLOOKUP($A297,ACTIVITIES!$B$2:$C$110,2,FALSE),Intensity!$E$3:$L$1002,8,FALSE)</f>
        <v/>
      </c>
      <c r="E297" s="332" t="str">
        <f>IF(MIN(D297:D299)=MAX(D297:D299), VLOOKUP(MIN(D297:D299),RANKINGS!$A$2:$B$6,2,FALSE),VLOOKUP(MIN(D297:D299),RANKINGS!$A$2:$B$6,2,FALSE)&amp;"-"&amp;VLOOKUP(MAX(D297:D299),RANKINGS!$A$2:$B$6,2,FALSE))</f>
        <v>Negligible</v>
      </c>
      <c r="F297" s="189" t="str">
        <f>VLOOKUP(F$12&amp;VLOOKUP($A297,ACTIVITIES!$B$2:$C$110,2,FALSE),Intensity!$E$3:$L$1002,8,FALSE)</f>
        <v/>
      </c>
      <c r="G297" s="332" t="str">
        <f>IF(MIN(F297:F299)=MAX(F297:F299), VLOOKUP(MIN(F297:F299),RANKINGS!$A$2:$B$6,2,FALSE),VLOOKUP(MIN(F297:F299),RANKINGS!$A$2:$B$6,2,FALSE)&amp;"-"&amp;VLOOKUP(MAX(F297:F299),RANKINGS!$A$2:$B$6,2,FALSE))</f>
        <v>Negligible</v>
      </c>
      <c r="H297" s="189" t="str">
        <f>VLOOKUP(H$12&amp;VLOOKUP($A297,ACTIVITIES!$B$2:$C$110,2,FALSE),Intensity!$E$3:$L$1002,8,FALSE)</f>
        <v/>
      </c>
      <c r="I297" s="332" t="str">
        <f>IF(MIN(H297:H299)=MAX(H297:H299), VLOOKUP(MIN(H297:H299),RANKINGS!$A$2:$B$6,2,FALSE),VLOOKUP(MIN(H297:H299),RANKINGS!$A$2:$B$6,2,FALSE)&amp;"-"&amp;VLOOKUP(MAX(H297:H299),RANKINGS!$A$2:$B$6,2,FALSE))</f>
        <v>Negligible</v>
      </c>
      <c r="J297" s="189" t="str">
        <f>VLOOKUP(J$12&amp;VLOOKUP($A297,ACTIVITIES!$B$2:$C$110,2,FALSE),Intensity!$E$3:$L$1002,8,FALSE)</f>
        <v/>
      </c>
      <c r="K297" s="332" t="str">
        <f>IF(MIN(J297:J299)=MAX(J297:J299), VLOOKUP(MIN(J297:J299),RANKINGS!$A$2:$B$6,2,FALSE),VLOOKUP(MIN(J297:J299),RANKINGS!$A$2:$B$6,2,FALSE)&amp;"-"&amp;VLOOKUP(MAX(J297:J299),RANKINGS!$A$2:$B$6,2,FALSE))</f>
        <v>Negligible</v>
      </c>
      <c r="L297" s="189" t="str">
        <f>VLOOKUP(L$12&amp;VLOOKUP($A297,ACTIVITIES!$B$2:$C$110,2,FALSE),Intensity!$E$3:$L$1002,8,FALSE)</f>
        <v/>
      </c>
      <c r="M297" s="332" t="str">
        <f>IF(MIN(L297:L299)=MAX(L297:L299), VLOOKUP(MIN(L297:L299),RANKINGS!$A$2:$B$6,2,FALSE),VLOOKUP(MIN(L297:L299),RANKINGS!$A$2:$B$6,2,FALSE)&amp;"-"&amp;VLOOKUP(MAX(L297:L299),RANKINGS!$A$2:$B$6,2,FALSE))</f>
        <v>Negligible</v>
      </c>
      <c r="N297" s="189" t="str">
        <f>VLOOKUP(N$12&amp;VLOOKUP($A297,ACTIVITIES!$B$2:$C$110,2,FALSE),Intensity!$E$3:$L$1002,8,FALSE)</f>
        <v/>
      </c>
      <c r="O297" s="332" t="str">
        <f>IF(MIN(N297:N299)=MAX(N297:N299), VLOOKUP(MIN(N297:N299),RANKINGS!$A$2:$B$6,2,FALSE),VLOOKUP(MIN(N297:N299),RANKINGS!$A$2:$B$6,2,FALSE)&amp;"-"&amp;VLOOKUP(MAX(N297:N299),RANKINGS!$A$2:$B$6,2,FALSE))</f>
        <v>Negligible</v>
      </c>
      <c r="P297" s="189" t="str">
        <f>VLOOKUP(P$12&amp;VLOOKUP($A297,ACTIVITIES!$B$2:$C$110,2,FALSE),Intensity!$E$3:$L$1002,8,FALSE)</f>
        <v/>
      </c>
      <c r="Q297" s="332" t="str">
        <f>IF(MIN(P297:P299)=MAX(P297:P299), VLOOKUP(MIN(P297:P299),RANKINGS!$A$2:$B$6,2,FALSE),VLOOKUP(MIN(P297:P299),RANKINGS!$A$2:$B$6,2,FALSE)&amp;"-"&amp;VLOOKUP(MAX(P297:P299),RANKINGS!$A$2:$B$6,2,FALSE))</f>
        <v>Negligible</v>
      </c>
      <c r="R297" s="189" t="str">
        <f>VLOOKUP(R$12&amp;VLOOKUP($A297,ACTIVITIES!$B$2:$C$110,2,FALSE),Intensity!$E$3:$L$1002,8,FALSE)</f>
        <v/>
      </c>
      <c r="S297" s="332" t="str">
        <f>IF(MIN(R297:R299)=MAX(R297:R299), VLOOKUP(MIN(R297:R299),RANKINGS!$A$2:$B$6,2,FALSE),VLOOKUP(MIN(R297:R299),RANKINGS!$A$2:$B$6,2,FALSE)&amp;"-"&amp;VLOOKUP(MAX(R297:R299),RANKINGS!$A$2:$B$6,2,FALSE))</f>
        <v>Negligible</v>
      </c>
      <c r="T297" s="189" t="str">
        <f>VLOOKUP(T$12&amp;VLOOKUP($A297,ACTIVITIES!$B$2:$C$110,2,FALSE),Intensity!$E$3:$L$1002,8,FALSE)</f>
        <v/>
      </c>
      <c r="U297" s="332" t="str">
        <f>IF(MIN(T297:T299)=MAX(T297:T299), VLOOKUP(MIN(T297:T299),RANKINGS!$A$2:$B$6,2,FALSE),VLOOKUP(MIN(T297:T299),RANKINGS!$A$2:$B$6,2,FALSE)&amp;"-"&amp;VLOOKUP(MAX(T297:T299),RANKINGS!$A$2:$B$6,2,FALSE))</f>
        <v>Negligible</v>
      </c>
      <c r="V297" s="189" t="str">
        <f>VLOOKUP(V$12&amp;VLOOKUP($A297,ACTIVITIES!$B$2:$C$110,2,FALSE),Intensity!$E$3:$L$1002,8,FALSE)</f>
        <v/>
      </c>
      <c r="W297" s="332" t="str">
        <f>IF(MIN(V297:V299)=MAX(V297:V299), VLOOKUP(MIN(V297:V299),RANKINGS!$A$2:$B$6,2,FALSE),VLOOKUP(MIN(V297:V299),RANKINGS!$A$2:$B$6,2,FALSE)&amp;"-"&amp;VLOOKUP(MAX(V297:V299),RANKINGS!$A$2:$B$6,2,FALSE))</f>
        <v>Negligible</v>
      </c>
      <c r="X297" s="197"/>
      <c r="Y297" s="191" t="str">
        <f>IF(AND(NOT(IFERROR(AVERAGE(A297),-9)=-9),IFERROR(VALUE(RIGHT(B297,1)),-9)=-9),"",IF(AND(B297="",IFERROR(VALUE(RIGHT(A297,1)),-99)=-99),"","X"))</f>
        <v>X</v>
      </c>
    </row>
    <row r="298" spans="1:25" s="6" customFormat="1" ht="13.2" hidden="1">
      <c r="A298" s="192">
        <f t="shared" si="8"/>
        <v>87</v>
      </c>
      <c r="B298" s="336"/>
      <c r="C298" s="193" t="s">
        <v>106</v>
      </c>
      <c r="D298" s="194" t="str">
        <f>VLOOKUP(D$12&amp;VLOOKUP($A298,ACTIVITIES!$B$2:$C$110,2,FALSE),Context!$E$3:$L$1002,8,FALSE)</f>
        <v/>
      </c>
      <c r="E298" s="333"/>
      <c r="F298" s="194" t="str">
        <f>VLOOKUP(F$12&amp;VLOOKUP($A298,ACTIVITIES!$B$2:$C$110,2,FALSE),Context!$E$3:$L$1002,8,FALSE)</f>
        <v/>
      </c>
      <c r="G298" s="333"/>
      <c r="H298" s="194" t="str">
        <f>VLOOKUP(H$12&amp;VLOOKUP($A298,ACTIVITIES!$B$2:$C$110,2,FALSE),Context!$E$3:$L$1002,8,FALSE)</f>
        <v/>
      </c>
      <c r="I298" s="333"/>
      <c r="J298" s="194" t="str">
        <f>VLOOKUP(J$12&amp;VLOOKUP($A298,ACTIVITIES!$B$2:$C$110,2,FALSE),Context!$E$3:$L$1002,8,FALSE)</f>
        <v/>
      </c>
      <c r="K298" s="333"/>
      <c r="L298" s="194" t="str">
        <f>VLOOKUP(L$12&amp;VLOOKUP($A298,ACTIVITIES!$B$2:$C$110,2,FALSE),Context!$E$3:$L$1002,8,FALSE)</f>
        <v/>
      </c>
      <c r="M298" s="333"/>
      <c r="N298" s="194" t="str">
        <f>VLOOKUP(N$12&amp;VLOOKUP($A298,ACTIVITIES!$B$2:$C$110,2,FALSE),Context!$E$3:$L$1002,8,FALSE)</f>
        <v/>
      </c>
      <c r="O298" s="333"/>
      <c r="P298" s="194" t="str">
        <f>VLOOKUP(P$12&amp;VLOOKUP($A298,ACTIVITIES!$B$2:$C$110,2,FALSE),Context!$E$3:$L$1002,8,FALSE)</f>
        <v/>
      </c>
      <c r="Q298" s="333"/>
      <c r="R298" s="194" t="str">
        <f>VLOOKUP(R$12&amp;VLOOKUP($A298,ACTIVITIES!$B$2:$C$110,2,FALSE),Context!$E$3:$L$1002,8,FALSE)</f>
        <v/>
      </c>
      <c r="S298" s="333"/>
      <c r="T298" s="194" t="str">
        <f>VLOOKUP(T$12&amp;VLOOKUP($A298,ACTIVITIES!$B$2:$C$110,2,FALSE),Context!$E$3:$L$1002,8,FALSE)</f>
        <v/>
      </c>
      <c r="U298" s="333"/>
      <c r="V298" s="194" t="str">
        <f>VLOOKUP(V$12&amp;VLOOKUP($A298,ACTIVITIES!$B$2:$C$110,2,FALSE),Context!$E$3:$L$1002,8,FALSE)</f>
        <v/>
      </c>
      <c r="W298" s="333"/>
      <c r="X298" s="197"/>
      <c r="Y298" s="191" t="str">
        <f>IF(AND(NOT(IFERROR(AVERAGE(A297),-9)=-9),IFERROR(VALUE(RIGHT(B297,1)),-9)=-9),"",IF(AND(B297="",IFERROR(VALUE(RIGHT(A297,1)),-99)=-99),"","X"))</f>
        <v>X</v>
      </c>
    </row>
    <row r="299" spans="1:25" s="6" customFormat="1" ht="13.2" hidden="1">
      <c r="A299" s="196">
        <f t="shared" si="8"/>
        <v>87</v>
      </c>
      <c r="B299" s="337"/>
      <c r="C299" s="193" t="s">
        <v>107</v>
      </c>
      <c r="D299" s="194" t="str">
        <f>VLOOKUP(D$12&amp;VLOOKUP($A299,ACTIVITIES!$B$2:$C$110,2,FALSE),Duration!$E$3:$L$1002,8,FALSE)</f>
        <v/>
      </c>
      <c r="E299" s="334"/>
      <c r="F299" s="194" t="str">
        <f>VLOOKUP(F$12&amp;VLOOKUP($A299,ACTIVITIES!$B$2:$C$110,2,FALSE),Duration!$E$3:$L$1002,8,FALSE)</f>
        <v/>
      </c>
      <c r="G299" s="334"/>
      <c r="H299" s="194" t="str">
        <f>VLOOKUP(H$12&amp;VLOOKUP($A299,ACTIVITIES!$B$2:$C$110,2,FALSE),Duration!$E$3:$L$1002,8,FALSE)</f>
        <v/>
      </c>
      <c r="I299" s="334"/>
      <c r="J299" s="194" t="str">
        <f>VLOOKUP(J$12&amp;VLOOKUP($A299,ACTIVITIES!$B$2:$C$110,2,FALSE),Duration!$E$3:$L$1002,8,FALSE)</f>
        <v/>
      </c>
      <c r="K299" s="334"/>
      <c r="L299" s="194" t="str">
        <f>VLOOKUP(L$12&amp;VLOOKUP($A299,ACTIVITIES!$B$2:$C$110,2,FALSE),Duration!$E$3:$L$1002,8,FALSE)</f>
        <v/>
      </c>
      <c r="M299" s="334"/>
      <c r="N299" s="194" t="str">
        <f>VLOOKUP(N$12&amp;VLOOKUP($A299,ACTIVITIES!$B$2:$C$110,2,FALSE),Duration!$E$3:$L$1002,8,FALSE)</f>
        <v/>
      </c>
      <c r="O299" s="334"/>
      <c r="P299" s="194" t="str">
        <f>VLOOKUP(P$12&amp;VLOOKUP($A299,ACTIVITIES!$B$2:$C$110,2,FALSE),Duration!$E$3:$L$1002,8,FALSE)</f>
        <v/>
      </c>
      <c r="Q299" s="334"/>
      <c r="R299" s="194" t="str">
        <f>VLOOKUP(R$12&amp;VLOOKUP($A299,ACTIVITIES!$B$2:$C$110,2,FALSE),Duration!$E$3:$L$1002,8,FALSE)</f>
        <v/>
      </c>
      <c r="S299" s="334"/>
      <c r="T299" s="194" t="str">
        <f>VLOOKUP(T$12&amp;VLOOKUP($A299,ACTIVITIES!$B$2:$C$110,2,FALSE),Duration!$E$3:$L$1002,8,FALSE)</f>
        <v/>
      </c>
      <c r="U299" s="334"/>
      <c r="V299" s="194" t="str">
        <f>VLOOKUP(V$12&amp;VLOOKUP($A299,ACTIVITIES!$B$2:$C$110,2,FALSE),Duration!$E$3:$L$1002,8,FALSE)</f>
        <v/>
      </c>
      <c r="W299" s="334"/>
      <c r="X299" s="197"/>
      <c r="Y299" s="191" t="str">
        <f>IF(AND(NOT(IFERROR(AVERAGE(A297),-9)=-9),IFERROR(VALUE(RIGHT(B297,1)),-9)=-9),"",IF(AND(B297="",IFERROR(VALUE(RIGHT(A297,1)),-99)=-99),"","X"))</f>
        <v>X</v>
      </c>
    </row>
    <row r="300" spans="1:25" s="6" customFormat="1" ht="13.2" hidden="1">
      <c r="A300" s="187">
        <f t="shared" si="8"/>
        <v>88</v>
      </c>
      <c r="B300" s="335" t="str">
        <f>VLOOKUP(A300,'COASTAL UPLANDS'!$A$15:$B$124,2,FALSE)</f>
        <v>ACTIVITY CATEGORY 9 88</v>
      </c>
      <c r="C300" s="188" t="s">
        <v>105</v>
      </c>
      <c r="D300" s="189" t="str">
        <f>VLOOKUP(D$12&amp;VLOOKUP($A300,ACTIVITIES!$B$2:$C$110,2,FALSE),Intensity!$E$3:$L$1002,8,FALSE)</f>
        <v/>
      </c>
      <c r="E300" s="332" t="str">
        <f>IF(MIN(D300:D302)=MAX(D300:D302), VLOOKUP(MIN(D300:D302),RANKINGS!$A$2:$B$6,2,FALSE),VLOOKUP(MIN(D300:D302),RANKINGS!$A$2:$B$6,2,FALSE)&amp;"-"&amp;VLOOKUP(MAX(D300:D302),RANKINGS!$A$2:$B$6,2,FALSE))</f>
        <v>Negligible</v>
      </c>
      <c r="F300" s="189" t="str">
        <f>VLOOKUP(F$12&amp;VLOOKUP($A300,ACTIVITIES!$B$2:$C$110,2,FALSE),Intensity!$E$3:$L$1002,8,FALSE)</f>
        <v/>
      </c>
      <c r="G300" s="332" t="str">
        <f>IF(MIN(F300:F302)=MAX(F300:F302), VLOOKUP(MIN(F300:F302),RANKINGS!$A$2:$B$6,2,FALSE),VLOOKUP(MIN(F300:F302),RANKINGS!$A$2:$B$6,2,FALSE)&amp;"-"&amp;VLOOKUP(MAX(F300:F302),RANKINGS!$A$2:$B$6,2,FALSE))</f>
        <v>Negligible</v>
      </c>
      <c r="H300" s="189" t="str">
        <f>VLOOKUP(H$12&amp;VLOOKUP($A300,ACTIVITIES!$B$2:$C$110,2,FALSE),Intensity!$E$3:$L$1002,8,FALSE)</f>
        <v/>
      </c>
      <c r="I300" s="332" t="str">
        <f>IF(MIN(H300:H302)=MAX(H300:H302), VLOOKUP(MIN(H300:H302),RANKINGS!$A$2:$B$6,2,FALSE),VLOOKUP(MIN(H300:H302),RANKINGS!$A$2:$B$6,2,FALSE)&amp;"-"&amp;VLOOKUP(MAX(H300:H302),RANKINGS!$A$2:$B$6,2,FALSE))</f>
        <v>Negligible</v>
      </c>
      <c r="J300" s="189" t="str">
        <f>VLOOKUP(J$12&amp;VLOOKUP($A300,ACTIVITIES!$B$2:$C$110,2,FALSE),Intensity!$E$3:$L$1002,8,FALSE)</f>
        <v/>
      </c>
      <c r="K300" s="332" t="str">
        <f>IF(MIN(J300:J302)=MAX(J300:J302), VLOOKUP(MIN(J300:J302),RANKINGS!$A$2:$B$6,2,FALSE),VLOOKUP(MIN(J300:J302),RANKINGS!$A$2:$B$6,2,FALSE)&amp;"-"&amp;VLOOKUP(MAX(J300:J302),RANKINGS!$A$2:$B$6,2,FALSE))</f>
        <v>Negligible</v>
      </c>
      <c r="L300" s="189" t="str">
        <f>VLOOKUP(L$12&amp;VLOOKUP($A300,ACTIVITIES!$B$2:$C$110,2,FALSE),Intensity!$E$3:$L$1002,8,FALSE)</f>
        <v/>
      </c>
      <c r="M300" s="332" t="str">
        <f>IF(MIN(L300:L302)=MAX(L300:L302), VLOOKUP(MIN(L300:L302),RANKINGS!$A$2:$B$6,2,FALSE),VLOOKUP(MIN(L300:L302),RANKINGS!$A$2:$B$6,2,FALSE)&amp;"-"&amp;VLOOKUP(MAX(L300:L302),RANKINGS!$A$2:$B$6,2,FALSE))</f>
        <v>Negligible</v>
      </c>
      <c r="N300" s="189" t="str">
        <f>VLOOKUP(N$12&amp;VLOOKUP($A300,ACTIVITIES!$B$2:$C$110,2,FALSE),Intensity!$E$3:$L$1002,8,FALSE)</f>
        <v/>
      </c>
      <c r="O300" s="332" t="str">
        <f>IF(MIN(N300:N302)=MAX(N300:N302), VLOOKUP(MIN(N300:N302),RANKINGS!$A$2:$B$6,2,FALSE),VLOOKUP(MIN(N300:N302),RANKINGS!$A$2:$B$6,2,FALSE)&amp;"-"&amp;VLOOKUP(MAX(N300:N302),RANKINGS!$A$2:$B$6,2,FALSE))</f>
        <v>Negligible</v>
      </c>
      <c r="P300" s="189" t="str">
        <f>VLOOKUP(P$12&amp;VLOOKUP($A300,ACTIVITIES!$B$2:$C$110,2,FALSE),Intensity!$E$3:$L$1002,8,FALSE)</f>
        <v/>
      </c>
      <c r="Q300" s="332" t="str">
        <f>IF(MIN(P300:P302)=MAX(P300:P302), VLOOKUP(MIN(P300:P302),RANKINGS!$A$2:$B$6,2,FALSE),VLOOKUP(MIN(P300:P302),RANKINGS!$A$2:$B$6,2,FALSE)&amp;"-"&amp;VLOOKUP(MAX(P300:P302),RANKINGS!$A$2:$B$6,2,FALSE))</f>
        <v>Negligible</v>
      </c>
      <c r="R300" s="189" t="str">
        <f>VLOOKUP(R$12&amp;VLOOKUP($A300,ACTIVITIES!$B$2:$C$110,2,FALSE),Intensity!$E$3:$L$1002,8,FALSE)</f>
        <v/>
      </c>
      <c r="S300" s="332" t="str">
        <f>IF(MIN(R300:R302)=MAX(R300:R302), VLOOKUP(MIN(R300:R302),RANKINGS!$A$2:$B$6,2,FALSE),VLOOKUP(MIN(R300:R302),RANKINGS!$A$2:$B$6,2,FALSE)&amp;"-"&amp;VLOOKUP(MAX(R300:R302),RANKINGS!$A$2:$B$6,2,FALSE))</f>
        <v>Negligible</v>
      </c>
      <c r="T300" s="189" t="str">
        <f>VLOOKUP(T$12&amp;VLOOKUP($A300,ACTIVITIES!$B$2:$C$110,2,FALSE),Intensity!$E$3:$L$1002,8,FALSE)</f>
        <v/>
      </c>
      <c r="U300" s="332" t="str">
        <f>IF(MIN(T300:T302)=MAX(T300:T302), VLOOKUP(MIN(T300:T302),RANKINGS!$A$2:$B$6,2,FALSE),VLOOKUP(MIN(T300:T302),RANKINGS!$A$2:$B$6,2,FALSE)&amp;"-"&amp;VLOOKUP(MAX(T300:T302),RANKINGS!$A$2:$B$6,2,FALSE))</f>
        <v>Negligible</v>
      </c>
      <c r="V300" s="189" t="str">
        <f>VLOOKUP(V$12&amp;VLOOKUP($A300,ACTIVITIES!$B$2:$C$110,2,FALSE),Intensity!$E$3:$L$1002,8,FALSE)</f>
        <v/>
      </c>
      <c r="W300" s="332" t="str">
        <f>IF(MIN(V300:V302)=MAX(V300:V302), VLOOKUP(MIN(V300:V302),RANKINGS!$A$2:$B$6,2,FALSE),VLOOKUP(MIN(V300:V302),RANKINGS!$A$2:$B$6,2,FALSE)&amp;"-"&amp;VLOOKUP(MAX(V300:V302),RANKINGS!$A$2:$B$6,2,FALSE))</f>
        <v>Negligible</v>
      </c>
      <c r="X300" s="197"/>
      <c r="Y300" s="191" t="str">
        <f>IF(AND(NOT(IFERROR(AVERAGE(A300),-9)=-9),IFERROR(VALUE(RIGHT(B300,1)),-9)=-9),"",IF(AND(B300="",IFERROR(VALUE(RIGHT(A300,1)),-99)=-99),"","X"))</f>
        <v>X</v>
      </c>
    </row>
    <row r="301" spans="1:25" s="6" customFormat="1" ht="13.2" hidden="1">
      <c r="A301" s="192">
        <f t="shared" si="8"/>
        <v>88</v>
      </c>
      <c r="B301" s="336"/>
      <c r="C301" s="193" t="s">
        <v>106</v>
      </c>
      <c r="D301" s="194" t="str">
        <f>VLOOKUP(D$12&amp;VLOOKUP($A301,ACTIVITIES!$B$2:$C$110,2,FALSE),Context!$E$3:$L$1002,8,FALSE)</f>
        <v/>
      </c>
      <c r="E301" s="333"/>
      <c r="F301" s="194" t="str">
        <f>VLOOKUP(F$12&amp;VLOOKUP($A301,ACTIVITIES!$B$2:$C$110,2,FALSE),Context!$E$3:$L$1002,8,FALSE)</f>
        <v/>
      </c>
      <c r="G301" s="333"/>
      <c r="H301" s="194" t="str">
        <f>VLOOKUP(H$12&amp;VLOOKUP($A301,ACTIVITIES!$B$2:$C$110,2,FALSE),Context!$E$3:$L$1002,8,FALSE)</f>
        <v/>
      </c>
      <c r="I301" s="333"/>
      <c r="J301" s="194" t="str">
        <f>VLOOKUP(J$12&amp;VLOOKUP($A301,ACTIVITIES!$B$2:$C$110,2,FALSE),Context!$E$3:$L$1002,8,FALSE)</f>
        <v/>
      </c>
      <c r="K301" s="333"/>
      <c r="L301" s="194" t="str">
        <f>VLOOKUP(L$12&amp;VLOOKUP($A301,ACTIVITIES!$B$2:$C$110,2,FALSE),Context!$E$3:$L$1002,8,FALSE)</f>
        <v/>
      </c>
      <c r="M301" s="333"/>
      <c r="N301" s="194" t="str">
        <f>VLOOKUP(N$12&amp;VLOOKUP($A301,ACTIVITIES!$B$2:$C$110,2,FALSE),Context!$E$3:$L$1002,8,FALSE)</f>
        <v/>
      </c>
      <c r="O301" s="333"/>
      <c r="P301" s="194" t="str">
        <f>VLOOKUP(P$12&amp;VLOOKUP($A301,ACTIVITIES!$B$2:$C$110,2,FALSE),Context!$E$3:$L$1002,8,FALSE)</f>
        <v/>
      </c>
      <c r="Q301" s="333"/>
      <c r="R301" s="194" t="str">
        <f>VLOOKUP(R$12&amp;VLOOKUP($A301,ACTIVITIES!$B$2:$C$110,2,FALSE),Context!$E$3:$L$1002,8,FALSE)</f>
        <v/>
      </c>
      <c r="S301" s="333"/>
      <c r="T301" s="194" t="str">
        <f>VLOOKUP(T$12&amp;VLOOKUP($A301,ACTIVITIES!$B$2:$C$110,2,FALSE),Context!$E$3:$L$1002,8,FALSE)</f>
        <v/>
      </c>
      <c r="U301" s="333"/>
      <c r="V301" s="194" t="str">
        <f>VLOOKUP(V$12&amp;VLOOKUP($A301,ACTIVITIES!$B$2:$C$110,2,FALSE),Context!$E$3:$L$1002,8,FALSE)</f>
        <v/>
      </c>
      <c r="W301" s="333"/>
      <c r="X301" s="197"/>
      <c r="Y301" s="191" t="str">
        <f>IF(AND(NOT(IFERROR(AVERAGE(A300),-9)=-9),IFERROR(VALUE(RIGHT(B300,1)),-9)=-9),"",IF(AND(B300="",IFERROR(VALUE(RIGHT(A300,1)),-99)=-99),"","X"))</f>
        <v>X</v>
      </c>
    </row>
    <row r="302" spans="1:25" s="6" customFormat="1" ht="13.2" hidden="1">
      <c r="A302" s="196">
        <f t="shared" si="8"/>
        <v>88</v>
      </c>
      <c r="B302" s="337"/>
      <c r="C302" s="193" t="s">
        <v>107</v>
      </c>
      <c r="D302" s="194" t="str">
        <f>VLOOKUP(D$12&amp;VLOOKUP($A302,ACTIVITIES!$B$2:$C$110,2,FALSE),Duration!$E$3:$L$1002,8,FALSE)</f>
        <v/>
      </c>
      <c r="E302" s="334"/>
      <c r="F302" s="194" t="str">
        <f>VLOOKUP(F$12&amp;VLOOKUP($A302,ACTIVITIES!$B$2:$C$110,2,FALSE),Duration!$E$3:$L$1002,8,FALSE)</f>
        <v/>
      </c>
      <c r="G302" s="334"/>
      <c r="H302" s="194" t="str">
        <f>VLOOKUP(H$12&amp;VLOOKUP($A302,ACTIVITIES!$B$2:$C$110,2,FALSE),Duration!$E$3:$L$1002,8,FALSE)</f>
        <v/>
      </c>
      <c r="I302" s="334"/>
      <c r="J302" s="194" t="str">
        <f>VLOOKUP(J$12&amp;VLOOKUP($A302,ACTIVITIES!$B$2:$C$110,2,FALSE),Duration!$E$3:$L$1002,8,FALSE)</f>
        <v/>
      </c>
      <c r="K302" s="334"/>
      <c r="L302" s="194" t="str">
        <f>VLOOKUP(L$12&amp;VLOOKUP($A302,ACTIVITIES!$B$2:$C$110,2,FALSE),Duration!$E$3:$L$1002,8,FALSE)</f>
        <v/>
      </c>
      <c r="M302" s="334"/>
      <c r="N302" s="194" t="str">
        <f>VLOOKUP(N$12&amp;VLOOKUP($A302,ACTIVITIES!$B$2:$C$110,2,FALSE),Duration!$E$3:$L$1002,8,FALSE)</f>
        <v/>
      </c>
      <c r="O302" s="334"/>
      <c r="P302" s="194" t="str">
        <f>VLOOKUP(P$12&amp;VLOOKUP($A302,ACTIVITIES!$B$2:$C$110,2,FALSE),Duration!$E$3:$L$1002,8,FALSE)</f>
        <v/>
      </c>
      <c r="Q302" s="334"/>
      <c r="R302" s="194" t="str">
        <f>VLOOKUP(R$12&amp;VLOOKUP($A302,ACTIVITIES!$B$2:$C$110,2,FALSE),Duration!$E$3:$L$1002,8,FALSE)</f>
        <v/>
      </c>
      <c r="S302" s="334"/>
      <c r="T302" s="194" t="str">
        <f>VLOOKUP(T$12&amp;VLOOKUP($A302,ACTIVITIES!$B$2:$C$110,2,FALSE),Duration!$E$3:$L$1002,8,FALSE)</f>
        <v/>
      </c>
      <c r="U302" s="334"/>
      <c r="V302" s="194" t="str">
        <f>VLOOKUP(V$12&amp;VLOOKUP($A302,ACTIVITIES!$B$2:$C$110,2,FALSE),Duration!$E$3:$L$1002,8,FALSE)</f>
        <v/>
      </c>
      <c r="W302" s="334"/>
      <c r="X302" s="197"/>
      <c r="Y302" s="191" t="str">
        <f>IF(AND(NOT(IFERROR(AVERAGE(A300),-9)=-9),IFERROR(VALUE(RIGHT(B300,1)),-9)=-9),"",IF(AND(B300="",IFERROR(VALUE(RIGHT(A300,1)),-99)=-99),"","X"))</f>
        <v>X</v>
      </c>
    </row>
    <row r="303" spans="1:25" s="6" customFormat="1" ht="13.2" hidden="1">
      <c r="A303" s="187">
        <f t="shared" si="8"/>
        <v>89</v>
      </c>
      <c r="B303" s="335" t="str">
        <f>VLOOKUP(A303,'COASTAL UPLANDS'!$A$15:$B$124,2,FALSE)</f>
        <v>ACTIVITY CATEGORY 9 89</v>
      </c>
      <c r="C303" s="188" t="s">
        <v>105</v>
      </c>
      <c r="D303" s="189" t="str">
        <f>VLOOKUP(D$12&amp;VLOOKUP($A303,ACTIVITIES!$B$2:$C$110,2,FALSE),Intensity!$E$3:$L$1002,8,FALSE)</f>
        <v/>
      </c>
      <c r="E303" s="332" t="str">
        <f>IF(MIN(D303:D305)=MAX(D303:D305), VLOOKUP(MIN(D303:D305),RANKINGS!$A$2:$B$6,2,FALSE),VLOOKUP(MIN(D303:D305),RANKINGS!$A$2:$B$6,2,FALSE)&amp;"-"&amp;VLOOKUP(MAX(D303:D305),RANKINGS!$A$2:$B$6,2,FALSE))</f>
        <v>Negligible</v>
      </c>
      <c r="F303" s="189" t="str">
        <f>VLOOKUP(F$12&amp;VLOOKUP($A303,ACTIVITIES!$B$2:$C$110,2,FALSE),Intensity!$E$3:$L$1002,8,FALSE)</f>
        <v/>
      </c>
      <c r="G303" s="332" t="str">
        <f>IF(MIN(F303:F305)=MAX(F303:F305), VLOOKUP(MIN(F303:F305),RANKINGS!$A$2:$B$6,2,FALSE),VLOOKUP(MIN(F303:F305),RANKINGS!$A$2:$B$6,2,FALSE)&amp;"-"&amp;VLOOKUP(MAX(F303:F305),RANKINGS!$A$2:$B$6,2,FALSE))</f>
        <v>Negligible</v>
      </c>
      <c r="H303" s="189" t="str">
        <f>VLOOKUP(H$12&amp;VLOOKUP($A303,ACTIVITIES!$B$2:$C$110,2,FALSE),Intensity!$E$3:$L$1002,8,FALSE)</f>
        <v/>
      </c>
      <c r="I303" s="332" t="str">
        <f>IF(MIN(H303:H305)=MAX(H303:H305), VLOOKUP(MIN(H303:H305),RANKINGS!$A$2:$B$6,2,FALSE),VLOOKUP(MIN(H303:H305),RANKINGS!$A$2:$B$6,2,FALSE)&amp;"-"&amp;VLOOKUP(MAX(H303:H305),RANKINGS!$A$2:$B$6,2,FALSE))</f>
        <v>Negligible</v>
      </c>
      <c r="J303" s="189" t="str">
        <f>VLOOKUP(J$12&amp;VLOOKUP($A303,ACTIVITIES!$B$2:$C$110,2,FALSE),Intensity!$E$3:$L$1002,8,FALSE)</f>
        <v/>
      </c>
      <c r="K303" s="332" t="str">
        <f>IF(MIN(J303:J305)=MAX(J303:J305), VLOOKUP(MIN(J303:J305),RANKINGS!$A$2:$B$6,2,FALSE),VLOOKUP(MIN(J303:J305),RANKINGS!$A$2:$B$6,2,FALSE)&amp;"-"&amp;VLOOKUP(MAX(J303:J305),RANKINGS!$A$2:$B$6,2,FALSE))</f>
        <v>Negligible</v>
      </c>
      <c r="L303" s="189" t="str">
        <f>VLOOKUP(L$12&amp;VLOOKUP($A303,ACTIVITIES!$B$2:$C$110,2,FALSE),Intensity!$E$3:$L$1002,8,FALSE)</f>
        <v/>
      </c>
      <c r="M303" s="332" t="str">
        <f>IF(MIN(L303:L305)=MAX(L303:L305), VLOOKUP(MIN(L303:L305),RANKINGS!$A$2:$B$6,2,FALSE),VLOOKUP(MIN(L303:L305),RANKINGS!$A$2:$B$6,2,FALSE)&amp;"-"&amp;VLOOKUP(MAX(L303:L305),RANKINGS!$A$2:$B$6,2,FALSE))</f>
        <v>Negligible</v>
      </c>
      <c r="N303" s="189" t="str">
        <f>VLOOKUP(N$12&amp;VLOOKUP($A303,ACTIVITIES!$B$2:$C$110,2,FALSE),Intensity!$E$3:$L$1002,8,FALSE)</f>
        <v/>
      </c>
      <c r="O303" s="332" t="str">
        <f>IF(MIN(N303:N305)=MAX(N303:N305), VLOOKUP(MIN(N303:N305),RANKINGS!$A$2:$B$6,2,FALSE),VLOOKUP(MIN(N303:N305),RANKINGS!$A$2:$B$6,2,FALSE)&amp;"-"&amp;VLOOKUP(MAX(N303:N305),RANKINGS!$A$2:$B$6,2,FALSE))</f>
        <v>Negligible</v>
      </c>
      <c r="P303" s="189" t="str">
        <f>VLOOKUP(P$12&amp;VLOOKUP($A303,ACTIVITIES!$B$2:$C$110,2,FALSE),Intensity!$E$3:$L$1002,8,FALSE)</f>
        <v/>
      </c>
      <c r="Q303" s="332" t="str">
        <f>IF(MIN(P303:P305)=MAX(P303:P305), VLOOKUP(MIN(P303:P305),RANKINGS!$A$2:$B$6,2,FALSE),VLOOKUP(MIN(P303:P305),RANKINGS!$A$2:$B$6,2,FALSE)&amp;"-"&amp;VLOOKUP(MAX(P303:P305),RANKINGS!$A$2:$B$6,2,FALSE))</f>
        <v>Negligible</v>
      </c>
      <c r="R303" s="189" t="str">
        <f>VLOOKUP(R$12&amp;VLOOKUP($A303,ACTIVITIES!$B$2:$C$110,2,FALSE),Intensity!$E$3:$L$1002,8,FALSE)</f>
        <v/>
      </c>
      <c r="S303" s="332" t="str">
        <f>IF(MIN(R303:R305)=MAX(R303:R305), VLOOKUP(MIN(R303:R305),RANKINGS!$A$2:$B$6,2,FALSE),VLOOKUP(MIN(R303:R305),RANKINGS!$A$2:$B$6,2,FALSE)&amp;"-"&amp;VLOOKUP(MAX(R303:R305),RANKINGS!$A$2:$B$6,2,FALSE))</f>
        <v>Negligible</v>
      </c>
      <c r="T303" s="189" t="str">
        <f>VLOOKUP(T$12&amp;VLOOKUP($A303,ACTIVITIES!$B$2:$C$110,2,FALSE),Intensity!$E$3:$L$1002,8,FALSE)</f>
        <v/>
      </c>
      <c r="U303" s="332" t="str">
        <f>IF(MIN(T303:T305)=MAX(T303:T305), VLOOKUP(MIN(T303:T305),RANKINGS!$A$2:$B$6,2,FALSE),VLOOKUP(MIN(T303:T305),RANKINGS!$A$2:$B$6,2,FALSE)&amp;"-"&amp;VLOOKUP(MAX(T303:T305),RANKINGS!$A$2:$B$6,2,FALSE))</f>
        <v>Negligible</v>
      </c>
      <c r="V303" s="189" t="str">
        <f>VLOOKUP(V$12&amp;VLOOKUP($A303,ACTIVITIES!$B$2:$C$110,2,FALSE),Intensity!$E$3:$L$1002,8,FALSE)</f>
        <v/>
      </c>
      <c r="W303" s="332" t="str">
        <f>IF(MIN(V303:V305)=MAX(V303:V305), VLOOKUP(MIN(V303:V305),RANKINGS!$A$2:$B$6,2,FALSE),VLOOKUP(MIN(V303:V305),RANKINGS!$A$2:$B$6,2,FALSE)&amp;"-"&amp;VLOOKUP(MAX(V303:V305),RANKINGS!$A$2:$B$6,2,FALSE))</f>
        <v>Negligible</v>
      </c>
      <c r="X303" s="197"/>
      <c r="Y303" s="191" t="str">
        <f>IF(AND(NOT(IFERROR(AVERAGE(A303),-9)=-9),IFERROR(VALUE(RIGHT(B303,1)),-9)=-9),"",IF(AND(B303="",IFERROR(VALUE(RIGHT(A303,1)),-99)=-99),"","X"))</f>
        <v>X</v>
      </c>
    </row>
    <row r="304" spans="1:25" s="6" customFormat="1" ht="13.2" hidden="1">
      <c r="A304" s="192">
        <f t="shared" si="8"/>
        <v>89</v>
      </c>
      <c r="B304" s="336"/>
      <c r="C304" s="193" t="s">
        <v>106</v>
      </c>
      <c r="D304" s="194" t="str">
        <f>VLOOKUP(D$12&amp;VLOOKUP($A304,ACTIVITIES!$B$2:$C$110,2,FALSE),Context!$E$3:$L$1002,8,FALSE)</f>
        <v/>
      </c>
      <c r="E304" s="333"/>
      <c r="F304" s="194" t="str">
        <f>VLOOKUP(F$12&amp;VLOOKUP($A304,ACTIVITIES!$B$2:$C$110,2,FALSE),Context!$E$3:$L$1002,8,FALSE)</f>
        <v/>
      </c>
      <c r="G304" s="333"/>
      <c r="H304" s="194" t="str">
        <f>VLOOKUP(H$12&amp;VLOOKUP($A304,ACTIVITIES!$B$2:$C$110,2,FALSE),Context!$E$3:$L$1002,8,FALSE)</f>
        <v/>
      </c>
      <c r="I304" s="333"/>
      <c r="J304" s="194" t="str">
        <f>VLOOKUP(J$12&amp;VLOOKUP($A304,ACTIVITIES!$B$2:$C$110,2,FALSE),Context!$E$3:$L$1002,8,FALSE)</f>
        <v/>
      </c>
      <c r="K304" s="333"/>
      <c r="L304" s="194" t="str">
        <f>VLOOKUP(L$12&amp;VLOOKUP($A304,ACTIVITIES!$B$2:$C$110,2,FALSE),Context!$E$3:$L$1002,8,FALSE)</f>
        <v/>
      </c>
      <c r="M304" s="333"/>
      <c r="N304" s="194" t="str">
        <f>VLOOKUP(N$12&amp;VLOOKUP($A304,ACTIVITIES!$B$2:$C$110,2,FALSE),Context!$E$3:$L$1002,8,FALSE)</f>
        <v/>
      </c>
      <c r="O304" s="333"/>
      <c r="P304" s="194" t="str">
        <f>VLOOKUP(P$12&amp;VLOOKUP($A304,ACTIVITIES!$B$2:$C$110,2,FALSE),Context!$E$3:$L$1002,8,FALSE)</f>
        <v/>
      </c>
      <c r="Q304" s="333"/>
      <c r="R304" s="194" t="str">
        <f>VLOOKUP(R$12&amp;VLOOKUP($A304,ACTIVITIES!$B$2:$C$110,2,FALSE),Context!$E$3:$L$1002,8,FALSE)</f>
        <v/>
      </c>
      <c r="S304" s="333"/>
      <c r="T304" s="194" t="str">
        <f>VLOOKUP(T$12&amp;VLOOKUP($A304,ACTIVITIES!$B$2:$C$110,2,FALSE),Context!$E$3:$L$1002,8,FALSE)</f>
        <v/>
      </c>
      <c r="U304" s="333"/>
      <c r="V304" s="194" t="str">
        <f>VLOOKUP(V$12&amp;VLOOKUP($A304,ACTIVITIES!$B$2:$C$110,2,FALSE),Context!$E$3:$L$1002,8,FALSE)</f>
        <v/>
      </c>
      <c r="W304" s="333"/>
      <c r="X304" s="197"/>
      <c r="Y304" s="191" t="str">
        <f>IF(AND(NOT(IFERROR(AVERAGE(A303),-9)=-9),IFERROR(VALUE(RIGHT(B303,1)),-9)=-9),"",IF(AND(B303="",IFERROR(VALUE(RIGHT(A303,1)),-99)=-99),"","X"))</f>
        <v>X</v>
      </c>
    </row>
    <row r="305" spans="1:25" s="6" customFormat="1" ht="13.2" hidden="1">
      <c r="A305" s="196">
        <f t="shared" si="8"/>
        <v>89</v>
      </c>
      <c r="B305" s="337"/>
      <c r="C305" s="193" t="s">
        <v>107</v>
      </c>
      <c r="D305" s="194" t="str">
        <f>VLOOKUP(D$12&amp;VLOOKUP($A305,ACTIVITIES!$B$2:$C$110,2,FALSE),Duration!$E$3:$L$1002,8,FALSE)</f>
        <v/>
      </c>
      <c r="E305" s="334"/>
      <c r="F305" s="194" t="str">
        <f>VLOOKUP(F$12&amp;VLOOKUP($A305,ACTIVITIES!$B$2:$C$110,2,FALSE),Duration!$E$3:$L$1002,8,FALSE)</f>
        <v/>
      </c>
      <c r="G305" s="334"/>
      <c r="H305" s="194" t="str">
        <f>VLOOKUP(H$12&amp;VLOOKUP($A305,ACTIVITIES!$B$2:$C$110,2,FALSE),Duration!$E$3:$L$1002,8,FALSE)</f>
        <v/>
      </c>
      <c r="I305" s="334"/>
      <c r="J305" s="194" t="str">
        <f>VLOOKUP(J$12&amp;VLOOKUP($A305,ACTIVITIES!$B$2:$C$110,2,FALSE),Duration!$E$3:$L$1002,8,FALSE)</f>
        <v/>
      </c>
      <c r="K305" s="334"/>
      <c r="L305" s="194" t="str">
        <f>VLOOKUP(L$12&amp;VLOOKUP($A305,ACTIVITIES!$B$2:$C$110,2,FALSE),Duration!$E$3:$L$1002,8,FALSE)</f>
        <v/>
      </c>
      <c r="M305" s="334"/>
      <c r="N305" s="194" t="str">
        <f>VLOOKUP(N$12&amp;VLOOKUP($A305,ACTIVITIES!$B$2:$C$110,2,FALSE),Duration!$E$3:$L$1002,8,FALSE)</f>
        <v/>
      </c>
      <c r="O305" s="334"/>
      <c r="P305" s="194" t="str">
        <f>VLOOKUP(P$12&amp;VLOOKUP($A305,ACTIVITIES!$B$2:$C$110,2,FALSE),Duration!$E$3:$L$1002,8,FALSE)</f>
        <v/>
      </c>
      <c r="Q305" s="334"/>
      <c r="R305" s="194" t="str">
        <f>VLOOKUP(R$12&amp;VLOOKUP($A305,ACTIVITIES!$B$2:$C$110,2,FALSE),Duration!$E$3:$L$1002,8,FALSE)</f>
        <v/>
      </c>
      <c r="S305" s="334"/>
      <c r="T305" s="194" t="str">
        <f>VLOOKUP(T$12&amp;VLOOKUP($A305,ACTIVITIES!$B$2:$C$110,2,FALSE),Duration!$E$3:$L$1002,8,FALSE)</f>
        <v/>
      </c>
      <c r="U305" s="334"/>
      <c r="V305" s="194" t="str">
        <f>VLOOKUP(V$12&amp;VLOOKUP($A305,ACTIVITIES!$B$2:$C$110,2,FALSE),Duration!$E$3:$L$1002,8,FALSE)</f>
        <v/>
      </c>
      <c r="W305" s="334"/>
      <c r="X305" s="197"/>
      <c r="Y305" s="191" t="str">
        <f>IF(AND(NOT(IFERROR(AVERAGE(A303),-9)=-9),IFERROR(VALUE(RIGHT(B303,1)),-9)=-9),"",IF(AND(B303="",IFERROR(VALUE(RIGHT(A303,1)),-99)=-99),"","X"))</f>
        <v>X</v>
      </c>
    </row>
    <row r="306" spans="1:25" s="6" customFormat="1" ht="13.2" hidden="1">
      <c r="A306" s="187">
        <f t="shared" si="8"/>
        <v>90</v>
      </c>
      <c r="B306" s="335" t="str">
        <f>VLOOKUP(A306,'COASTAL UPLANDS'!$A$15:$B$124,2,FALSE)</f>
        <v>ACTIVITY CATEGORY 9 90</v>
      </c>
      <c r="C306" s="188" t="s">
        <v>105</v>
      </c>
      <c r="D306" s="189" t="str">
        <f>VLOOKUP(D$12&amp;VLOOKUP($A306,ACTIVITIES!$B$2:$C$110,2,FALSE),Intensity!$E$3:$L$1002,8,FALSE)</f>
        <v/>
      </c>
      <c r="E306" s="332" t="str">
        <f>IF(MIN(D306:D308)=MAX(D306:D308), VLOOKUP(MIN(D306:D308),RANKINGS!$A$2:$B$6,2,FALSE),VLOOKUP(MIN(D306:D308),RANKINGS!$A$2:$B$6,2,FALSE)&amp;"-"&amp;VLOOKUP(MAX(D306:D308),RANKINGS!$A$2:$B$6,2,FALSE))</f>
        <v>Negligible</v>
      </c>
      <c r="F306" s="189" t="str">
        <f>VLOOKUP(F$12&amp;VLOOKUP($A306,ACTIVITIES!$B$2:$C$110,2,FALSE),Intensity!$E$3:$L$1002,8,FALSE)</f>
        <v/>
      </c>
      <c r="G306" s="332" t="str">
        <f>IF(MIN(F306:F308)=MAX(F306:F308), VLOOKUP(MIN(F306:F308),RANKINGS!$A$2:$B$6,2,FALSE),VLOOKUP(MIN(F306:F308),RANKINGS!$A$2:$B$6,2,FALSE)&amp;"-"&amp;VLOOKUP(MAX(F306:F308),RANKINGS!$A$2:$B$6,2,FALSE))</f>
        <v>Negligible</v>
      </c>
      <c r="H306" s="189" t="str">
        <f>VLOOKUP(H$12&amp;VLOOKUP($A306,ACTIVITIES!$B$2:$C$110,2,FALSE),Intensity!$E$3:$L$1002,8,FALSE)</f>
        <v/>
      </c>
      <c r="I306" s="332" t="str">
        <f>IF(MIN(H306:H308)=MAX(H306:H308), VLOOKUP(MIN(H306:H308),RANKINGS!$A$2:$B$6,2,FALSE),VLOOKUP(MIN(H306:H308),RANKINGS!$A$2:$B$6,2,FALSE)&amp;"-"&amp;VLOOKUP(MAX(H306:H308),RANKINGS!$A$2:$B$6,2,FALSE))</f>
        <v>Negligible</v>
      </c>
      <c r="J306" s="189" t="str">
        <f>VLOOKUP(J$12&amp;VLOOKUP($A306,ACTIVITIES!$B$2:$C$110,2,FALSE),Intensity!$E$3:$L$1002,8,FALSE)</f>
        <v/>
      </c>
      <c r="K306" s="332" t="str">
        <f>IF(MIN(J306:J308)=MAX(J306:J308), VLOOKUP(MIN(J306:J308),RANKINGS!$A$2:$B$6,2,FALSE),VLOOKUP(MIN(J306:J308),RANKINGS!$A$2:$B$6,2,FALSE)&amp;"-"&amp;VLOOKUP(MAX(J306:J308),RANKINGS!$A$2:$B$6,2,FALSE))</f>
        <v>Negligible</v>
      </c>
      <c r="L306" s="189" t="str">
        <f>VLOOKUP(L$12&amp;VLOOKUP($A306,ACTIVITIES!$B$2:$C$110,2,FALSE),Intensity!$E$3:$L$1002,8,FALSE)</f>
        <v/>
      </c>
      <c r="M306" s="332" t="str">
        <f>IF(MIN(L306:L308)=MAX(L306:L308), VLOOKUP(MIN(L306:L308),RANKINGS!$A$2:$B$6,2,FALSE),VLOOKUP(MIN(L306:L308),RANKINGS!$A$2:$B$6,2,FALSE)&amp;"-"&amp;VLOOKUP(MAX(L306:L308),RANKINGS!$A$2:$B$6,2,FALSE))</f>
        <v>Negligible</v>
      </c>
      <c r="N306" s="189" t="str">
        <f>VLOOKUP(N$12&amp;VLOOKUP($A306,ACTIVITIES!$B$2:$C$110,2,FALSE),Intensity!$E$3:$L$1002,8,FALSE)</f>
        <v/>
      </c>
      <c r="O306" s="332" t="str">
        <f>IF(MIN(N306:N308)=MAX(N306:N308), VLOOKUP(MIN(N306:N308),RANKINGS!$A$2:$B$6,2,FALSE),VLOOKUP(MIN(N306:N308),RANKINGS!$A$2:$B$6,2,FALSE)&amp;"-"&amp;VLOOKUP(MAX(N306:N308),RANKINGS!$A$2:$B$6,2,FALSE))</f>
        <v>Negligible</v>
      </c>
      <c r="P306" s="189" t="str">
        <f>VLOOKUP(P$12&amp;VLOOKUP($A306,ACTIVITIES!$B$2:$C$110,2,FALSE),Intensity!$E$3:$L$1002,8,FALSE)</f>
        <v/>
      </c>
      <c r="Q306" s="332" t="str">
        <f>IF(MIN(P306:P308)=MAX(P306:P308), VLOOKUP(MIN(P306:P308),RANKINGS!$A$2:$B$6,2,FALSE),VLOOKUP(MIN(P306:P308),RANKINGS!$A$2:$B$6,2,FALSE)&amp;"-"&amp;VLOOKUP(MAX(P306:P308),RANKINGS!$A$2:$B$6,2,FALSE))</f>
        <v>Negligible</v>
      </c>
      <c r="R306" s="189" t="str">
        <f>VLOOKUP(R$12&amp;VLOOKUP($A306,ACTIVITIES!$B$2:$C$110,2,FALSE),Intensity!$E$3:$L$1002,8,FALSE)</f>
        <v/>
      </c>
      <c r="S306" s="332" t="str">
        <f>IF(MIN(R306:R308)=MAX(R306:R308), VLOOKUP(MIN(R306:R308),RANKINGS!$A$2:$B$6,2,FALSE),VLOOKUP(MIN(R306:R308),RANKINGS!$A$2:$B$6,2,FALSE)&amp;"-"&amp;VLOOKUP(MAX(R306:R308),RANKINGS!$A$2:$B$6,2,FALSE))</f>
        <v>Negligible</v>
      </c>
      <c r="T306" s="189" t="str">
        <f>VLOOKUP(T$12&amp;VLOOKUP($A306,ACTIVITIES!$B$2:$C$110,2,FALSE),Intensity!$E$3:$L$1002,8,FALSE)</f>
        <v/>
      </c>
      <c r="U306" s="332" t="str">
        <f>IF(MIN(T306:T308)=MAX(T306:T308), VLOOKUP(MIN(T306:T308),RANKINGS!$A$2:$B$6,2,FALSE),VLOOKUP(MIN(T306:T308),RANKINGS!$A$2:$B$6,2,FALSE)&amp;"-"&amp;VLOOKUP(MAX(T306:T308),RANKINGS!$A$2:$B$6,2,FALSE))</f>
        <v>Negligible</v>
      </c>
      <c r="V306" s="189" t="str">
        <f>VLOOKUP(V$12&amp;VLOOKUP($A306,ACTIVITIES!$B$2:$C$110,2,FALSE),Intensity!$E$3:$L$1002,8,FALSE)</f>
        <v/>
      </c>
      <c r="W306" s="332" t="str">
        <f>IF(MIN(V306:V308)=MAX(V306:V308), VLOOKUP(MIN(V306:V308),RANKINGS!$A$2:$B$6,2,FALSE),VLOOKUP(MIN(V306:V308),RANKINGS!$A$2:$B$6,2,FALSE)&amp;"-"&amp;VLOOKUP(MAX(V306:V308),RANKINGS!$A$2:$B$6,2,FALSE))</f>
        <v>Negligible</v>
      </c>
      <c r="X306" s="197"/>
      <c r="Y306" s="191" t="str">
        <f>IF(AND(NOT(IFERROR(AVERAGE(A306),-9)=-9),IFERROR(VALUE(RIGHT(B306,1)),-9)=-9),"",IF(AND(B306="",IFERROR(VALUE(RIGHT(A306,1)),-99)=-99),"","X"))</f>
        <v>X</v>
      </c>
    </row>
    <row r="307" spans="1:25" s="6" customFormat="1" ht="13.2" hidden="1">
      <c r="A307" s="192">
        <f t="shared" si="8"/>
        <v>90</v>
      </c>
      <c r="B307" s="336"/>
      <c r="C307" s="193" t="s">
        <v>106</v>
      </c>
      <c r="D307" s="194" t="str">
        <f>VLOOKUP(D$12&amp;VLOOKUP($A307,ACTIVITIES!$B$2:$C$110,2,FALSE),Context!$E$3:$L$1002,8,FALSE)</f>
        <v/>
      </c>
      <c r="E307" s="333"/>
      <c r="F307" s="194" t="str">
        <f>VLOOKUP(F$12&amp;VLOOKUP($A307,ACTIVITIES!$B$2:$C$110,2,FALSE),Context!$E$3:$L$1002,8,FALSE)</f>
        <v/>
      </c>
      <c r="G307" s="333"/>
      <c r="H307" s="194" t="str">
        <f>VLOOKUP(H$12&amp;VLOOKUP($A307,ACTIVITIES!$B$2:$C$110,2,FALSE),Context!$E$3:$L$1002,8,FALSE)</f>
        <v/>
      </c>
      <c r="I307" s="333"/>
      <c r="J307" s="194" t="str">
        <f>VLOOKUP(J$12&amp;VLOOKUP($A307,ACTIVITIES!$B$2:$C$110,2,FALSE),Context!$E$3:$L$1002,8,FALSE)</f>
        <v/>
      </c>
      <c r="K307" s="333"/>
      <c r="L307" s="194" t="str">
        <f>VLOOKUP(L$12&amp;VLOOKUP($A307,ACTIVITIES!$B$2:$C$110,2,FALSE),Context!$E$3:$L$1002,8,FALSE)</f>
        <v/>
      </c>
      <c r="M307" s="333"/>
      <c r="N307" s="194" t="str">
        <f>VLOOKUP(N$12&amp;VLOOKUP($A307,ACTIVITIES!$B$2:$C$110,2,FALSE),Context!$E$3:$L$1002,8,FALSE)</f>
        <v/>
      </c>
      <c r="O307" s="333"/>
      <c r="P307" s="194" t="str">
        <f>VLOOKUP(P$12&amp;VLOOKUP($A307,ACTIVITIES!$B$2:$C$110,2,FALSE),Context!$E$3:$L$1002,8,FALSE)</f>
        <v/>
      </c>
      <c r="Q307" s="333"/>
      <c r="R307" s="194" t="str">
        <f>VLOOKUP(R$12&amp;VLOOKUP($A307,ACTIVITIES!$B$2:$C$110,2,FALSE),Context!$E$3:$L$1002,8,FALSE)</f>
        <v/>
      </c>
      <c r="S307" s="333"/>
      <c r="T307" s="194" t="str">
        <f>VLOOKUP(T$12&amp;VLOOKUP($A307,ACTIVITIES!$B$2:$C$110,2,FALSE),Context!$E$3:$L$1002,8,FALSE)</f>
        <v/>
      </c>
      <c r="U307" s="333"/>
      <c r="V307" s="194" t="str">
        <f>VLOOKUP(V$12&amp;VLOOKUP($A307,ACTIVITIES!$B$2:$C$110,2,FALSE),Context!$E$3:$L$1002,8,FALSE)</f>
        <v/>
      </c>
      <c r="W307" s="333"/>
      <c r="X307" s="197"/>
      <c r="Y307" s="191" t="str">
        <f>IF(AND(NOT(IFERROR(AVERAGE(A306),-9)=-9),IFERROR(VALUE(RIGHT(B306,1)),-9)=-9),"",IF(AND(B306="",IFERROR(VALUE(RIGHT(A306,1)),-99)=-99),"","X"))</f>
        <v>X</v>
      </c>
    </row>
    <row r="308" spans="1:25" s="6" customFormat="1" ht="13.2" hidden="1">
      <c r="A308" s="196">
        <f t="shared" si="8"/>
        <v>90</v>
      </c>
      <c r="B308" s="337"/>
      <c r="C308" s="193" t="s">
        <v>107</v>
      </c>
      <c r="D308" s="194" t="str">
        <f>VLOOKUP(D$12&amp;VLOOKUP($A308,ACTIVITIES!$B$2:$C$110,2,FALSE),Duration!$E$3:$L$1002,8,FALSE)</f>
        <v/>
      </c>
      <c r="E308" s="334"/>
      <c r="F308" s="194" t="str">
        <f>VLOOKUP(F$12&amp;VLOOKUP($A308,ACTIVITIES!$B$2:$C$110,2,FALSE),Duration!$E$3:$L$1002,8,FALSE)</f>
        <v/>
      </c>
      <c r="G308" s="334"/>
      <c r="H308" s="194" t="str">
        <f>VLOOKUP(H$12&amp;VLOOKUP($A308,ACTIVITIES!$B$2:$C$110,2,FALSE),Duration!$E$3:$L$1002,8,FALSE)</f>
        <v/>
      </c>
      <c r="I308" s="334"/>
      <c r="J308" s="194" t="str">
        <f>VLOOKUP(J$12&amp;VLOOKUP($A308,ACTIVITIES!$B$2:$C$110,2,FALSE),Duration!$E$3:$L$1002,8,FALSE)</f>
        <v/>
      </c>
      <c r="K308" s="334"/>
      <c r="L308" s="194" t="str">
        <f>VLOOKUP(L$12&amp;VLOOKUP($A308,ACTIVITIES!$B$2:$C$110,2,FALSE),Duration!$E$3:$L$1002,8,FALSE)</f>
        <v/>
      </c>
      <c r="M308" s="334"/>
      <c r="N308" s="194" t="str">
        <f>VLOOKUP(N$12&amp;VLOOKUP($A308,ACTIVITIES!$B$2:$C$110,2,FALSE),Duration!$E$3:$L$1002,8,FALSE)</f>
        <v/>
      </c>
      <c r="O308" s="334"/>
      <c r="P308" s="194" t="str">
        <f>VLOOKUP(P$12&amp;VLOOKUP($A308,ACTIVITIES!$B$2:$C$110,2,FALSE),Duration!$E$3:$L$1002,8,FALSE)</f>
        <v/>
      </c>
      <c r="Q308" s="334"/>
      <c r="R308" s="194" t="str">
        <f>VLOOKUP(R$12&amp;VLOOKUP($A308,ACTIVITIES!$B$2:$C$110,2,FALSE),Duration!$E$3:$L$1002,8,FALSE)</f>
        <v/>
      </c>
      <c r="S308" s="334"/>
      <c r="T308" s="194" t="str">
        <f>VLOOKUP(T$12&amp;VLOOKUP($A308,ACTIVITIES!$B$2:$C$110,2,FALSE),Duration!$E$3:$L$1002,8,FALSE)</f>
        <v/>
      </c>
      <c r="U308" s="334"/>
      <c r="V308" s="194" t="str">
        <f>VLOOKUP(V$12&amp;VLOOKUP($A308,ACTIVITIES!$B$2:$C$110,2,FALSE),Duration!$E$3:$L$1002,8,FALSE)</f>
        <v/>
      </c>
      <c r="W308" s="334"/>
      <c r="X308" s="197"/>
      <c r="Y308" s="191" t="str">
        <f>IF(AND(NOT(IFERROR(AVERAGE(A306),-9)=-9),IFERROR(VALUE(RIGHT(B306,1)),-9)=-9),"",IF(AND(B306="",IFERROR(VALUE(RIGHT(A306,1)),-99)=-99),"","X"))</f>
        <v>X</v>
      </c>
    </row>
    <row r="309" spans="1:25" s="6" customFormat="1" ht="13.2" hidden="1">
      <c r="A309" s="356" t="s">
        <v>251</v>
      </c>
      <c r="B309" s="357"/>
      <c r="C309" s="213"/>
      <c r="D309" s="199" t="s">
        <v>92</v>
      </c>
      <c r="E309" s="205"/>
      <c r="F309" s="205"/>
      <c r="G309" s="205"/>
      <c r="H309" s="205"/>
      <c r="I309" s="205"/>
      <c r="J309" s="205"/>
      <c r="K309" s="205"/>
      <c r="L309" s="205"/>
      <c r="M309" s="205"/>
      <c r="N309" s="185"/>
      <c r="O309" s="185"/>
      <c r="P309" s="185"/>
      <c r="Q309" s="185"/>
      <c r="R309" s="185"/>
      <c r="S309" s="185"/>
      <c r="T309" s="185"/>
      <c r="U309" s="185"/>
      <c r="V309" s="185"/>
      <c r="W309" s="185"/>
      <c r="X309" s="185"/>
      <c r="Y309" s="182" t="str">
        <f>IF(Y278="X","X",(IF(AND(NOT(IFERROR(AVERAGE(A309),-9)=-9),IFERROR(VALUE(RIGHT(B309,1)),-9)=-9),"",IF(AND(B309="",IFERROR(VALUE(RIGHT(A309,1)),-99)=-99),"","X"))))</f>
        <v>X</v>
      </c>
    </row>
    <row r="310" spans="1:25" ht="13.2">
      <c r="A310" s="214"/>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186"/>
      <c r="Y310" s="207" t="str">
        <f>IF(AND(NOT(IFERROR(AVERAGE(A310),-9)=-9),IFERROR(VALUE(RIGHT(B310,1)),-9)=-9),"",IF(AND(B310="",IFERROR(VALUE(RIGHT(A310,1)),-99)=-99),"","X"))</f>
        <v/>
      </c>
    </row>
    <row r="311" spans="1:25" s="6" customFormat="1" ht="16.2" hidden="1" customHeight="1">
      <c r="A311" s="338" t="str">
        <f>ACTIVITIES!H11</f>
        <v>ACTIVITY CATEGORY 10</v>
      </c>
      <c r="B311" s="339"/>
      <c r="C311" s="209"/>
      <c r="D311" s="210"/>
      <c r="E311" s="210"/>
      <c r="F311" s="210"/>
      <c r="G311" s="210"/>
      <c r="H311" s="210"/>
      <c r="I311" s="210"/>
      <c r="J311" s="210"/>
      <c r="K311" s="210"/>
      <c r="L311" s="210"/>
      <c r="M311" s="210"/>
      <c r="N311" s="211"/>
      <c r="O311" s="211"/>
      <c r="P311" s="211"/>
      <c r="Q311" s="211"/>
      <c r="R311" s="211"/>
      <c r="S311" s="211"/>
      <c r="T311" s="211"/>
      <c r="U311" s="211"/>
      <c r="V311" s="211"/>
      <c r="W311" s="211"/>
      <c r="X311" s="211"/>
      <c r="Y311" s="182" t="str">
        <f>IF(AND(NOT(IFERROR(AVERAGE(A311),-9)=-9),IFERROR(VALUE(RIGHT(B311,1)),-9)=-9),"",IF(AND(B311="",IFERROR(VALUE(RIGHT(A311,1)),-99)=-99),"","X"))</f>
        <v>X</v>
      </c>
    </row>
    <row r="312" spans="1:25" s="6" customFormat="1" ht="13.2" hidden="1">
      <c r="A312" s="187">
        <f>A306+1</f>
        <v>91</v>
      </c>
      <c r="B312" s="335" t="str">
        <f>VLOOKUP(A312,'COASTAL UPLANDS'!$A$15:$B$124,2,FALSE)</f>
        <v>ACTIVITY CATEGORY 10 91</v>
      </c>
      <c r="C312" s="188" t="s">
        <v>105</v>
      </c>
      <c r="D312" s="189" t="str">
        <f>VLOOKUP(D$12&amp;VLOOKUP($A312,ACTIVITIES!$B$2:$C$110,2,FALSE),Intensity!$E$3:$L$1002,8,FALSE)</f>
        <v/>
      </c>
      <c r="E312" s="332" t="str">
        <f>IF(MIN(D312:D314)=MAX(D312:D314), VLOOKUP(MIN(D312:D314),RANKINGS!$A$2:$B$6,2,FALSE),VLOOKUP(MIN(D312:D314),RANKINGS!$A$2:$B$6,2,FALSE)&amp;"-"&amp;VLOOKUP(MAX(D312:D314),RANKINGS!$A$2:$B$6,2,FALSE))</f>
        <v>Negligible</v>
      </c>
      <c r="F312" s="189" t="str">
        <f>VLOOKUP(F$12&amp;VLOOKUP($A312,ACTIVITIES!$B$2:$C$110,2,FALSE),Intensity!$E$3:$L$1002,8,FALSE)</f>
        <v/>
      </c>
      <c r="G312" s="332" t="str">
        <f>IF(MIN(F312:F314)=MAX(F312:F314), VLOOKUP(MIN(F312:F314),RANKINGS!$A$2:$B$6,2,FALSE),VLOOKUP(MIN(F312:F314),RANKINGS!$A$2:$B$6,2,FALSE)&amp;"-"&amp;VLOOKUP(MAX(F312:F314),RANKINGS!$A$2:$B$6,2,FALSE))</f>
        <v>Negligible</v>
      </c>
      <c r="H312" s="189" t="str">
        <f>VLOOKUP(H$12&amp;VLOOKUP($A312,ACTIVITIES!$B$2:$C$110,2,FALSE),Intensity!$E$3:$L$1002,8,FALSE)</f>
        <v/>
      </c>
      <c r="I312" s="332" t="str">
        <f>IF(MIN(H312:H314)=MAX(H312:H314), VLOOKUP(MIN(H312:H314),RANKINGS!$A$2:$B$6,2,FALSE),VLOOKUP(MIN(H312:H314),RANKINGS!$A$2:$B$6,2,FALSE)&amp;"-"&amp;VLOOKUP(MAX(H312:H314),RANKINGS!$A$2:$B$6,2,FALSE))</f>
        <v>Negligible</v>
      </c>
      <c r="J312" s="189" t="str">
        <f>VLOOKUP(J$12&amp;VLOOKUP($A312,ACTIVITIES!$B$2:$C$110,2,FALSE),Intensity!$E$3:$L$1002,8,FALSE)</f>
        <v/>
      </c>
      <c r="K312" s="332" t="str">
        <f>IF(MIN(J312:J314)=MAX(J312:J314), VLOOKUP(MIN(J312:J314),RANKINGS!$A$2:$B$6,2,FALSE),VLOOKUP(MIN(J312:J314),RANKINGS!$A$2:$B$6,2,FALSE)&amp;"-"&amp;VLOOKUP(MAX(J312:J314),RANKINGS!$A$2:$B$6,2,FALSE))</f>
        <v>Negligible</v>
      </c>
      <c r="L312" s="189" t="str">
        <f>VLOOKUP(L$12&amp;VLOOKUP($A312,ACTIVITIES!$B$2:$C$110,2,FALSE),Intensity!$E$3:$L$1002,8,FALSE)</f>
        <v/>
      </c>
      <c r="M312" s="332" t="str">
        <f>IF(MIN(L312:L314)=MAX(L312:L314), VLOOKUP(MIN(L312:L314),RANKINGS!$A$2:$B$6,2,FALSE),VLOOKUP(MIN(L312:L314),RANKINGS!$A$2:$B$6,2,FALSE)&amp;"-"&amp;VLOOKUP(MAX(L312:L314),RANKINGS!$A$2:$B$6,2,FALSE))</f>
        <v>Negligible</v>
      </c>
      <c r="N312" s="189" t="str">
        <f>VLOOKUP(N$12&amp;VLOOKUP($A312,ACTIVITIES!$B$2:$C$110,2,FALSE),Intensity!$E$3:$L$1002,8,FALSE)</f>
        <v/>
      </c>
      <c r="O312" s="332" t="str">
        <f>IF(MIN(N312:N314)=MAX(N312:N314), VLOOKUP(MIN(N312:N314),RANKINGS!$A$2:$B$6,2,FALSE),VLOOKUP(MIN(N312:N314),RANKINGS!$A$2:$B$6,2,FALSE)&amp;"-"&amp;VLOOKUP(MAX(N312:N314),RANKINGS!$A$2:$B$6,2,FALSE))</f>
        <v>Negligible</v>
      </c>
      <c r="P312" s="189" t="str">
        <f>VLOOKUP(P$12&amp;VLOOKUP($A312,ACTIVITIES!$B$2:$C$110,2,FALSE),Intensity!$E$3:$L$1002,8,FALSE)</f>
        <v/>
      </c>
      <c r="Q312" s="332" t="str">
        <f>IF(MIN(P312:P314)=MAX(P312:P314), VLOOKUP(MIN(P312:P314),RANKINGS!$A$2:$B$6,2,FALSE),VLOOKUP(MIN(P312:P314),RANKINGS!$A$2:$B$6,2,FALSE)&amp;"-"&amp;VLOOKUP(MAX(P312:P314),RANKINGS!$A$2:$B$6,2,FALSE))</f>
        <v>Negligible</v>
      </c>
      <c r="R312" s="189" t="str">
        <f>VLOOKUP(R$12&amp;VLOOKUP($A312,ACTIVITIES!$B$2:$C$110,2,FALSE),Intensity!$E$3:$L$1002,8,FALSE)</f>
        <v/>
      </c>
      <c r="S312" s="332" t="str">
        <f>IF(MIN(R312:R314)=MAX(R312:R314), VLOOKUP(MIN(R312:R314),RANKINGS!$A$2:$B$6,2,FALSE),VLOOKUP(MIN(R312:R314),RANKINGS!$A$2:$B$6,2,FALSE)&amp;"-"&amp;VLOOKUP(MAX(R312:R314),RANKINGS!$A$2:$B$6,2,FALSE))</f>
        <v>Negligible</v>
      </c>
      <c r="T312" s="189" t="str">
        <f>VLOOKUP(T$12&amp;VLOOKUP($A312,ACTIVITIES!$B$2:$C$110,2,FALSE),Intensity!$E$3:$L$1002,8,FALSE)</f>
        <v/>
      </c>
      <c r="U312" s="332" t="str">
        <f>IF(MIN(T312:T314)=MAX(T312:T314), VLOOKUP(MIN(T312:T314),RANKINGS!$A$2:$B$6,2,FALSE),VLOOKUP(MIN(T312:T314),RANKINGS!$A$2:$B$6,2,FALSE)&amp;"-"&amp;VLOOKUP(MAX(T312:T314),RANKINGS!$A$2:$B$6,2,FALSE))</f>
        <v>Negligible</v>
      </c>
      <c r="V312" s="189" t="str">
        <f>VLOOKUP(V$12&amp;VLOOKUP($A312,ACTIVITIES!$B$2:$C$110,2,FALSE),Intensity!$E$3:$L$1002,8,FALSE)</f>
        <v/>
      </c>
      <c r="W312" s="332" t="str">
        <f>IF(MIN(V312:V314)=MAX(V312:V314), VLOOKUP(MIN(V312:V314),RANKINGS!$A$2:$B$6,2,FALSE),VLOOKUP(MIN(V312:V314),RANKINGS!$A$2:$B$6,2,FALSE)&amp;"-"&amp;VLOOKUP(MAX(V312:V314),RANKINGS!$A$2:$B$6,2,FALSE))</f>
        <v>Negligible</v>
      </c>
      <c r="X312" s="182"/>
      <c r="Y312" s="191" t="str">
        <f>IF(AND(NOT(IFERROR(AVERAGE(A312),-9)=-9),IFERROR(VALUE(RIGHT(B312,1)),-9)=-9),"",IF(AND(B312="",IFERROR(VALUE(RIGHT(A312,1)),-99)=-99),"","X"))</f>
        <v>X</v>
      </c>
    </row>
    <row r="313" spans="1:25" s="6" customFormat="1" ht="13.2" hidden="1">
      <c r="A313" s="192">
        <f>A307+1</f>
        <v>91</v>
      </c>
      <c r="B313" s="336"/>
      <c r="C313" s="193" t="s">
        <v>106</v>
      </c>
      <c r="D313" s="194" t="str">
        <f>VLOOKUP(D$12&amp;VLOOKUP($A313,ACTIVITIES!$B$2:$C$110,2,FALSE),Context!$E$3:$L$1002,8,FALSE)</f>
        <v/>
      </c>
      <c r="E313" s="333"/>
      <c r="F313" s="194" t="str">
        <f>VLOOKUP(F$12&amp;VLOOKUP($A313,ACTIVITIES!$B$2:$C$110,2,FALSE),Context!$E$3:$L$1002,8,FALSE)</f>
        <v/>
      </c>
      <c r="G313" s="333"/>
      <c r="H313" s="194" t="str">
        <f>VLOOKUP(H$12&amp;VLOOKUP($A313,ACTIVITIES!$B$2:$C$110,2,FALSE),Context!$E$3:$L$1002,8,FALSE)</f>
        <v/>
      </c>
      <c r="I313" s="333"/>
      <c r="J313" s="194" t="str">
        <f>VLOOKUP(J$12&amp;VLOOKUP($A313,ACTIVITIES!$B$2:$C$110,2,FALSE),Context!$E$3:$L$1002,8,FALSE)</f>
        <v/>
      </c>
      <c r="K313" s="333"/>
      <c r="L313" s="194" t="str">
        <f>VLOOKUP(L$12&amp;VLOOKUP($A313,ACTIVITIES!$B$2:$C$110,2,FALSE),Context!$E$3:$L$1002,8,FALSE)</f>
        <v/>
      </c>
      <c r="M313" s="333"/>
      <c r="N313" s="194" t="str">
        <f>VLOOKUP(N$12&amp;VLOOKUP($A313,ACTIVITIES!$B$2:$C$110,2,FALSE),Context!$E$3:$L$1002,8,FALSE)</f>
        <v/>
      </c>
      <c r="O313" s="333"/>
      <c r="P313" s="194" t="str">
        <f>VLOOKUP(P$12&amp;VLOOKUP($A313,ACTIVITIES!$B$2:$C$110,2,FALSE),Context!$E$3:$L$1002,8,FALSE)</f>
        <v/>
      </c>
      <c r="Q313" s="333"/>
      <c r="R313" s="194" t="str">
        <f>VLOOKUP(R$12&amp;VLOOKUP($A313,ACTIVITIES!$B$2:$C$110,2,FALSE),Context!$E$3:$L$1002,8,FALSE)</f>
        <v/>
      </c>
      <c r="S313" s="333"/>
      <c r="T313" s="194" t="str">
        <f>VLOOKUP(T$12&amp;VLOOKUP($A313,ACTIVITIES!$B$2:$C$110,2,FALSE),Context!$E$3:$L$1002,8,FALSE)</f>
        <v/>
      </c>
      <c r="U313" s="333"/>
      <c r="V313" s="194" t="str">
        <f>VLOOKUP(V$12&amp;VLOOKUP($A313,ACTIVITIES!$B$2:$C$110,2,FALSE),Context!$E$3:$L$1002,8,FALSE)</f>
        <v/>
      </c>
      <c r="W313" s="333"/>
      <c r="X313" s="197"/>
      <c r="Y313" s="191" t="str">
        <f>IF(AND(NOT(IFERROR(AVERAGE(A312),-9)=-9),IFERROR(VALUE(RIGHT(B312,1)),-9)=-9),"",IF(AND(B312="",IFERROR(VALUE(RIGHT(A312,1)),-99)=-99),"","X"))</f>
        <v>X</v>
      </c>
    </row>
    <row r="314" spans="1:25" s="6" customFormat="1" ht="13.2" hidden="1">
      <c r="A314" s="196">
        <f>A308+1</f>
        <v>91</v>
      </c>
      <c r="B314" s="337"/>
      <c r="C314" s="193" t="s">
        <v>107</v>
      </c>
      <c r="D314" s="194" t="str">
        <f>VLOOKUP(D$12&amp;VLOOKUP($A314,ACTIVITIES!$B$2:$C$110,2,FALSE),Duration!$E$3:$L$1002,8,FALSE)</f>
        <v/>
      </c>
      <c r="E314" s="334"/>
      <c r="F314" s="194" t="str">
        <f>VLOOKUP(F$12&amp;VLOOKUP($A314,ACTIVITIES!$B$2:$C$110,2,FALSE),Duration!$E$3:$L$1002,8,FALSE)</f>
        <v/>
      </c>
      <c r="G314" s="334"/>
      <c r="H314" s="194" t="str">
        <f>VLOOKUP(H$12&amp;VLOOKUP($A314,ACTIVITIES!$B$2:$C$110,2,FALSE),Duration!$E$3:$L$1002,8,FALSE)</f>
        <v/>
      </c>
      <c r="I314" s="334"/>
      <c r="J314" s="194" t="str">
        <f>VLOOKUP(J$12&amp;VLOOKUP($A314,ACTIVITIES!$B$2:$C$110,2,FALSE),Duration!$E$3:$L$1002,8,FALSE)</f>
        <v/>
      </c>
      <c r="K314" s="334"/>
      <c r="L314" s="194" t="str">
        <f>VLOOKUP(L$12&amp;VLOOKUP($A314,ACTIVITIES!$B$2:$C$110,2,FALSE),Duration!$E$3:$L$1002,8,FALSE)</f>
        <v/>
      </c>
      <c r="M314" s="334"/>
      <c r="N314" s="194" t="str">
        <f>VLOOKUP(N$12&amp;VLOOKUP($A314,ACTIVITIES!$B$2:$C$110,2,FALSE),Duration!$E$3:$L$1002,8,FALSE)</f>
        <v/>
      </c>
      <c r="O314" s="334"/>
      <c r="P314" s="194" t="str">
        <f>VLOOKUP(P$12&amp;VLOOKUP($A314,ACTIVITIES!$B$2:$C$110,2,FALSE),Duration!$E$3:$L$1002,8,FALSE)</f>
        <v/>
      </c>
      <c r="Q314" s="334"/>
      <c r="R314" s="194" t="str">
        <f>VLOOKUP(R$12&amp;VLOOKUP($A314,ACTIVITIES!$B$2:$C$110,2,FALSE),Duration!$E$3:$L$1002,8,FALSE)</f>
        <v/>
      </c>
      <c r="S314" s="334"/>
      <c r="T314" s="194" t="str">
        <f>VLOOKUP(T$12&amp;VLOOKUP($A314,ACTIVITIES!$B$2:$C$110,2,FALSE),Duration!$E$3:$L$1002,8,FALSE)</f>
        <v/>
      </c>
      <c r="U314" s="334"/>
      <c r="V314" s="194" t="str">
        <f>VLOOKUP(V$12&amp;VLOOKUP($A314,ACTIVITIES!$B$2:$C$110,2,FALSE),Duration!$E$3:$L$1002,8,FALSE)</f>
        <v/>
      </c>
      <c r="W314" s="334"/>
      <c r="X314" s="197"/>
      <c r="Y314" s="191" t="str">
        <f>IF(AND(NOT(IFERROR(AVERAGE(A312),-9)=-9),IFERROR(VALUE(RIGHT(B312,1)),-9)=-9),"",IF(AND(B312="",IFERROR(VALUE(RIGHT(A312,1)),-99)=-99),"","X"))</f>
        <v>X</v>
      </c>
    </row>
    <row r="315" spans="1:25" s="6" customFormat="1" ht="13.2" hidden="1">
      <c r="A315" s="187">
        <f t="shared" ref="A315:A341" si="9">A312+1</f>
        <v>92</v>
      </c>
      <c r="B315" s="335" t="str">
        <f>VLOOKUP(A315,'COASTAL UPLANDS'!$A$15:$B$124,2,FALSE)</f>
        <v>ACTIVITY CATEGORY 10 92</v>
      </c>
      <c r="C315" s="188" t="s">
        <v>105</v>
      </c>
      <c r="D315" s="189" t="str">
        <f>VLOOKUP(D$12&amp;VLOOKUP($A315,ACTIVITIES!$B$2:$C$110,2,FALSE),Intensity!$E$3:$L$1002,8,FALSE)</f>
        <v/>
      </c>
      <c r="E315" s="332" t="str">
        <f>IF(MIN(D315:D317)=MAX(D315:D317), VLOOKUP(MIN(D315:D317),RANKINGS!$A$2:$B$6,2,FALSE),VLOOKUP(MIN(D315:D317),RANKINGS!$A$2:$B$6,2,FALSE)&amp;"-"&amp;VLOOKUP(MAX(D315:D317),RANKINGS!$A$2:$B$6,2,FALSE))</f>
        <v>Negligible</v>
      </c>
      <c r="F315" s="189" t="str">
        <f>VLOOKUP(F$12&amp;VLOOKUP($A315,ACTIVITIES!$B$2:$C$110,2,FALSE),Intensity!$E$3:$L$1002,8,FALSE)</f>
        <v/>
      </c>
      <c r="G315" s="332" t="str">
        <f>IF(MIN(F315:F317)=MAX(F315:F317), VLOOKUP(MIN(F315:F317),RANKINGS!$A$2:$B$6,2,FALSE),VLOOKUP(MIN(F315:F317),RANKINGS!$A$2:$B$6,2,FALSE)&amp;"-"&amp;VLOOKUP(MAX(F315:F317),RANKINGS!$A$2:$B$6,2,FALSE))</f>
        <v>Negligible</v>
      </c>
      <c r="H315" s="189" t="str">
        <f>VLOOKUP(H$12&amp;VLOOKUP($A315,ACTIVITIES!$B$2:$C$110,2,FALSE),Intensity!$E$3:$L$1002,8,FALSE)</f>
        <v/>
      </c>
      <c r="I315" s="332" t="str">
        <f>IF(MIN(H315:H317)=MAX(H315:H317), VLOOKUP(MIN(H315:H317),RANKINGS!$A$2:$B$6,2,FALSE),VLOOKUP(MIN(H315:H317),RANKINGS!$A$2:$B$6,2,FALSE)&amp;"-"&amp;VLOOKUP(MAX(H315:H317),RANKINGS!$A$2:$B$6,2,FALSE))</f>
        <v>Negligible</v>
      </c>
      <c r="J315" s="189" t="str">
        <f>VLOOKUP(J$12&amp;VLOOKUP($A315,ACTIVITIES!$B$2:$C$110,2,FALSE),Intensity!$E$3:$L$1002,8,FALSE)</f>
        <v/>
      </c>
      <c r="K315" s="332" t="str">
        <f>IF(MIN(J315:J317)=MAX(J315:J317), VLOOKUP(MIN(J315:J317),RANKINGS!$A$2:$B$6,2,FALSE),VLOOKUP(MIN(J315:J317),RANKINGS!$A$2:$B$6,2,FALSE)&amp;"-"&amp;VLOOKUP(MAX(J315:J317),RANKINGS!$A$2:$B$6,2,FALSE))</f>
        <v>Negligible</v>
      </c>
      <c r="L315" s="189" t="str">
        <f>VLOOKUP(L$12&amp;VLOOKUP($A315,ACTIVITIES!$B$2:$C$110,2,FALSE),Intensity!$E$3:$L$1002,8,FALSE)</f>
        <v/>
      </c>
      <c r="M315" s="332" t="str">
        <f>IF(MIN(L315:L317)=MAX(L315:L317), VLOOKUP(MIN(L315:L317),RANKINGS!$A$2:$B$6,2,FALSE),VLOOKUP(MIN(L315:L317),RANKINGS!$A$2:$B$6,2,FALSE)&amp;"-"&amp;VLOOKUP(MAX(L315:L317),RANKINGS!$A$2:$B$6,2,FALSE))</f>
        <v>Negligible</v>
      </c>
      <c r="N315" s="189" t="str">
        <f>VLOOKUP(N$12&amp;VLOOKUP($A315,ACTIVITIES!$B$2:$C$110,2,FALSE),Intensity!$E$3:$L$1002,8,FALSE)</f>
        <v/>
      </c>
      <c r="O315" s="332" t="str">
        <f>IF(MIN(N315:N317)=MAX(N315:N317), VLOOKUP(MIN(N315:N317),RANKINGS!$A$2:$B$6,2,FALSE),VLOOKUP(MIN(N315:N317),RANKINGS!$A$2:$B$6,2,FALSE)&amp;"-"&amp;VLOOKUP(MAX(N315:N317),RANKINGS!$A$2:$B$6,2,FALSE))</f>
        <v>Negligible</v>
      </c>
      <c r="P315" s="189" t="str">
        <f>VLOOKUP(P$12&amp;VLOOKUP($A315,ACTIVITIES!$B$2:$C$110,2,FALSE),Intensity!$E$3:$L$1002,8,FALSE)</f>
        <v/>
      </c>
      <c r="Q315" s="332" t="str">
        <f>IF(MIN(P315:P317)=MAX(P315:P317), VLOOKUP(MIN(P315:P317),RANKINGS!$A$2:$B$6,2,FALSE),VLOOKUP(MIN(P315:P317),RANKINGS!$A$2:$B$6,2,FALSE)&amp;"-"&amp;VLOOKUP(MAX(P315:P317),RANKINGS!$A$2:$B$6,2,FALSE))</f>
        <v>Negligible</v>
      </c>
      <c r="R315" s="189" t="str">
        <f>VLOOKUP(R$12&amp;VLOOKUP($A315,ACTIVITIES!$B$2:$C$110,2,FALSE),Intensity!$E$3:$L$1002,8,FALSE)</f>
        <v/>
      </c>
      <c r="S315" s="332" t="str">
        <f>IF(MIN(R315:R317)=MAX(R315:R317), VLOOKUP(MIN(R315:R317),RANKINGS!$A$2:$B$6,2,FALSE),VLOOKUP(MIN(R315:R317),RANKINGS!$A$2:$B$6,2,FALSE)&amp;"-"&amp;VLOOKUP(MAX(R315:R317),RANKINGS!$A$2:$B$6,2,FALSE))</f>
        <v>Negligible</v>
      </c>
      <c r="T315" s="189" t="str">
        <f>VLOOKUP(T$12&amp;VLOOKUP($A315,ACTIVITIES!$B$2:$C$110,2,FALSE),Intensity!$E$3:$L$1002,8,FALSE)</f>
        <v/>
      </c>
      <c r="U315" s="332" t="str">
        <f>IF(MIN(T315:T317)=MAX(T315:T317), VLOOKUP(MIN(T315:T317),RANKINGS!$A$2:$B$6,2,FALSE),VLOOKUP(MIN(T315:T317),RANKINGS!$A$2:$B$6,2,FALSE)&amp;"-"&amp;VLOOKUP(MAX(T315:T317),RANKINGS!$A$2:$B$6,2,FALSE))</f>
        <v>Negligible</v>
      </c>
      <c r="V315" s="189" t="str">
        <f>VLOOKUP(V$12&amp;VLOOKUP($A315,ACTIVITIES!$B$2:$C$110,2,FALSE),Intensity!$E$3:$L$1002,8,FALSE)</f>
        <v/>
      </c>
      <c r="W315" s="332" t="str">
        <f>IF(MIN(V315:V317)=MAX(V315:V317), VLOOKUP(MIN(V315:V317),RANKINGS!$A$2:$B$6,2,FALSE),VLOOKUP(MIN(V315:V317),RANKINGS!$A$2:$B$6,2,FALSE)&amp;"-"&amp;VLOOKUP(MAX(V315:V317),RANKINGS!$A$2:$B$6,2,FALSE))</f>
        <v>Negligible</v>
      </c>
      <c r="X315" s="182"/>
      <c r="Y315" s="191" t="str">
        <f>IF(AND(NOT(IFERROR(AVERAGE(A315),-9)=-9),IFERROR(VALUE(RIGHT(B315,1)),-9)=-9),"",IF(AND(B315="",IFERROR(VALUE(RIGHT(A315,1)),-99)=-99),"","X"))</f>
        <v>X</v>
      </c>
    </row>
    <row r="316" spans="1:25" s="6" customFormat="1" ht="13.2" hidden="1">
      <c r="A316" s="192">
        <f t="shared" si="9"/>
        <v>92</v>
      </c>
      <c r="B316" s="336"/>
      <c r="C316" s="193" t="s">
        <v>106</v>
      </c>
      <c r="D316" s="194" t="str">
        <f>VLOOKUP(D$12&amp;VLOOKUP($A316,ACTIVITIES!$B$2:$C$110,2,FALSE),Context!$E$3:$L$1002,8,FALSE)</f>
        <v/>
      </c>
      <c r="E316" s="333"/>
      <c r="F316" s="194" t="str">
        <f>VLOOKUP(F$12&amp;VLOOKUP($A316,ACTIVITIES!$B$2:$C$110,2,FALSE),Context!$E$3:$L$1002,8,FALSE)</f>
        <v/>
      </c>
      <c r="G316" s="333"/>
      <c r="H316" s="194" t="str">
        <f>VLOOKUP(H$12&amp;VLOOKUP($A316,ACTIVITIES!$B$2:$C$110,2,FALSE),Context!$E$3:$L$1002,8,FALSE)</f>
        <v/>
      </c>
      <c r="I316" s="333"/>
      <c r="J316" s="194" t="str">
        <f>VLOOKUP(J$12&amp;VLOOKUP($A316,ACTIVITIES!$B$2:$C$110,2,FALSE),Context!$E$3:$L$1002,8,FALSE)</f>
        <v/>
      </c>
      <c r="K316" s="333"/>
      <c r="L316" s="194" t="str">
        <f>VLOOKUP(L$12&amp;VLOOKUP($A316,ACTIVITIES!$B$2:$C$110,2,FALSE),Context!$E$3:$L$1002,8,FALSE)</f>
        <v/>
      </c>
      <c r="M316" s="333"/>
      <c r="N316" s="194" t="str">
        <f>VLOOKUP(N$12&amp;VLOOKUP($A316,ACTIVITIES!$B$2:$C$110,2,FALSE),Context!$E$3:$L$1002,8,FALSE)</f>
        <v/>
      </c>
      <c r="O316" s="333"/>
      <c r="P316" s="194" t="str">
        <f>VLOOKUP(P$12&amp;VLOOKUP($A316,ACTIVITIES!$B$2:$C$110,2,FALSE),Context!$E$3:$L$1002,8,FALSE)</f>
        <v/>
      </c>
      <c r="Q316" s="333"/>
      <c r="R316" s="194" t="str">
        <f>VLOOKUP(R$12&amp;VLOOKUP($A316,ACTIVITIES!$B$2:$C$110,2,FALSE),Context!$E$3:$L$1002,8,FALSE)</f>
        <v/>
      </c>
      <c r="S316" s="333"/>
      <c r="T316" s="194" t="str">
        <f>VLOOKUP(T$12&amp;VLOOKUP($A316,ACTIVITIES!$B$2:$C$110,2,FALSE),Context!$E$3:$L$1002,8,FALSE)</f>
        <v/>
      </c>
      <c r="U316" s="333"/>
      <c r="V316" s="194" t="str">
        <f>VLOOKUP(V$12&amp;VLOOKUP($A316,ACTIVITIES!$B$2:$C$110,2,FALSE),Context!$E$3:$L$1002,8,FALSE)</f>
        <v/>
      </c>
      <c r="W316" s="333"/>
      <c r="X316" s="197"/>
      <c r="Y316" s="191" t="str">
        <f>IF(AND(NOT(IFERROR(AVERAGE(A315),-9)=-9),IFERROR(VALUE(RIGHT(B315,1)),-9)=-9),"",IF(AND(B315="",IFERROR(VALUE(RIGHT(A315,1)),-99)=-99),"","X"))</f>
        <v>X</v>
      </c>
    </row>
    <row r="317" spans="1:25" s="6" customFormat="1" ht="13.2" hidden="1">
      <c r="A317" s="196">
        <f t="shared" si="9"/>
        <v>92</v>
      </c>
      <c r="B317" s="337"/>
      <c r="C317" s="193" t="s">
        <v>107</v>
      </c>
      <c r="D317" s="194" t="str">
        <f>VLOOKUP(D$12&amp;VLOOKUP($A317,ACTIVITIES!$B$2:$C$110,2,FALSE),Duration!$E$3:$L$1002,8,FALSE)</f>
        <v/>
      </c>
      <c r="E317" s="334"/>
      <c r="F317" s="194" t="str">
        <f>VLOOKUP(F$12&amp;VLOOKUP($A317,ACTIVITIES!$B$2:$C$110,2,FALSE),Duration!$E$3:$L$1002,8,FALSE)</f>
        <v/>
      </c>
      <c r="G317" s="334"/>
      <c r="H317" s="194" t="str">
        <f>VLOOKUP(H$12&amp;VLOOKUP($A317,ACTIVITIES!$B$2:$C$110,2,FALSE),Duration!$E$3:$L$1002,8,FALSE)</f>
        <v/>
      </c>
      <c r="I317" s="334"/>
      <c r="J317" s="194" t="str">
        <f>VLOOKUP(J$12&amp;VLOOKUP($A317,ACTIVITIES!$B$2:$C$110,2,FALSE),Duration!$E$3:$L$1002,8,FALSE)</f>
        <v/>
      </c>
      <c r="K317" s="334"/>
      <c r="L317" s="194" t="str">
        <f>VLOOKUP(L$12&amp;VLOOKUP($A317,ACTIVITIES!$B$2:$C$110,2,FALSE),Duration!$E$3:$L$1002,8,FALSE)</f>
        <v/>
      </c>
      <c r="M317" s="334"/>
      <c r="N317" s="194" t="str">
        <f>VLOOKUP(N$12&amp;VLOOKUP($A317,ACTIVITIES!$B$2:$C$110,2,FALSE),Duration!$E$3:$L$1002,8,FALSE)</f>
        <v/>
      </c>
      <c r="O317" s="334"/>
      <c r="P317" s="194" t="str">
        <f>VLOOKUP(P$12&amp;VLOOKUP($A317,ACTIVITIES!$B$2:$C$110,2,FALSE),Duration!$E$3:$L$1002,8,FALSE)</f>
        <v/>
      </c>
      <c r="Q317" s="334"/>
      <c r="R317" s="194" t="str">
        <f>VLOOKUP(R$12&amp;VLOOKUP($A317,ACTIVITIES!$B$2:$C$110,2,FALSE),Duration!$E$3:$L$1002,8,FALSE)</f>
        <v/>
      </c>
      <c r="S317" s="334"/>
      <c r="T317" s="194" t="str">
        <f>VLOOKUP(T$12&amp;VLOOKUP($A317,ACTIVITIES!$B$2:$C$110,2,FALSE),Duration!$E$3:$L$1002,8,FALSE)</f>
        <v/>
      </c>
      <c r="U317" s="334"/>
      <c r="V317" s="194" t="str">
        <f>VLOOKUP(V$12&amp;VLOOKUP($A317,ACTIVITIES!$B$2:$C$110,2,FALSE),Duration!$E$3:$L$1002,8,FALSE)</f>
        <v/>
      </c>
      <c r="W317" s="334"/>
      <c r="X317" s="197"/>
      <c r="Y317" s="191" t="str">
        <f>IF(AND(NOT(IFERROR(AVERAGE(A315),-9)=-9),IFERROR(VALUE(RIGHT(B315,1)),-9)=-9),"",IF(AND(B315="",IFERROR(VALUE(RIGHT(A315,1)),-99)=-99),"","X"))</f>
        <v>X</v>
      </c>
    </row>
    <row r="318" spans="1:25" s="6" customFormat="1" ht="13.2" hidden="1">
      <c r="A318" s="187">
        <f t="shared" si="9"/>
        <v>93</v>
      </c>
      <c r="B318" s="335" t="str">
        <f>VLOOKUP(A318,'COASTAL UPLANDS'!$A$15:$B$124,2,FALSE)</f>
        <v>ACTIVITY CATEGORY 10 93</v>
      </c>
      <c r="C318" s="188" t="s">
        <v>105</v>
      </c>
      <c r="D318" s="189" t="str">
        <f>VLOOKUP(D$12&amp;VLOOKUP($A318,ACTIVITIES!$B$2:$C$110,2,FALSE),Intensity!$E$3:$L$1002,8,FALSE)</f>
        <v/>
      </c>
      <c r="E318" s="332" t="str">
        <f>IF(MIN(D318:D320)=MAX(D318:D320), VLOOKUP(MIN(D318:D320),RANKINGS!$A$2:$B$6,2,FALSE),VLOOKUP(MIN(D318:D320),RANKINGS!$A$2:$B$6,2,FALSE)&amp;"-"&amp;VLOOKUP(MAX(D318:D320),RANKINGS!$A$2:$B$6,2,FALSE))</f>
        <v>Negligible</v>
      </c>
      <c r="F318" s="189" t="str">
        <f>VLOOKUP(F$12&amp;VLOOKUP($A318,ACTIVITIES!$B$2:$C$110,2,FALSE),Intensity!$E$3:$L$1002,8,FALSE)</f>
        <v/>
      </c>
      <c r="G318" s="332" t="str">
        <f>IF(MIN(F318:F320)=MAX(F318:F320), VLOOKUP(MIN(F318:F320),RANKINGS!$A$2:$B$6,2,FALSE),VLOOKUP(MIN(F318:F320),RANKINGS!$A$2:$B$6,2,FALSE)&amp;"-"&amp;VLOOKUP(MAX(F318:F320),RANKINGS!$A$2:$B$6,2,FALSE))</f>
        <v>Negligible</v>
      </c>
      <c r="H318" s="189" t="str">
        <f>VLOOKUP(H$12&amp;VLOOKUP($A318,ACTIVITIES!$B$2:$C$110,2,FALSE),Intensity!$E$3:$L$1002,8,FALSE)</f>
        <v/>
      </c>
      <c r="I318" s="332" t="str">
        <f>IF(MIN(H318:H320)=MAX(H318:H320), VLOOKUP(MIN(H318:H320),RANKINGS!$A$2:$B$6,2,FALSE),VLOOKUP(MIN(H318:H320),RANKINGS!$A$2:$B$6,2,FALSE)&amp;"-"&amp;VLOOKUP(MAX(H318:H320),RANKINGS!$A$2:$B$6,2,FALSE))</f>
        <v>Negligible</v>
      </c>
      <c r="J318" s="189" t="str">
        <f>VLOOKUP(J$12&amp;VLOOKUP($A318,ACTIVITIES!$B$2:$C$110,2,FALSE),Intensity!$E$3:$L$1002,8,FALSE)</f>
        <v/>
      </c>
      <c r="K318" s="332" t="str">
        <f>IF(MIN(J318:J320)=MAX(J318:J320), VLOOKUP(MIN(J318:J320),RANKINGS!$A$2:$B$6,2,FALSE),VLOOKUP(MIN(J318:J320),RANKINGS!$A$2:$B$6,2,FALSE)&amp;"-"&amp;VLOOKUP(MAX(J318:J320),RANKINGS!$A$2:$B$6,2,FALSE))</f>
        <v>Negligible</v>
      </c>
      <c r="L318" s="189" t="str">
        <f>VLOOKUP(L$12&amp;VLOOKUP($A318,ACTIVITIES!$B$2:$C$110,2,FALSE),Intensity!$E$3:$L$1002,8,FALSE)</f>
        <v/>
      </c>
      <c r="M318" s="332" t="str">
        <f>IF(MIN(L318:L320)=MAX(L318:L320), VLOOKUP(MIN(L318:L320),RANKINGS!$A$2:$B$6,2,FALSE),VLOOKUP(MIN(L318:L320),RANKINGS!$A$2:$B$6,2,FALSE)&amp;"-"&amp;VLOOKUP(MAX(L318:L320),RANKINGS!$A$2:$B$6,2,FALSE))</f>
        <v>Negligible</v>
      </c>
      <c r="N318" s="189" t="str">
        <f>VLOOKUP(N$12&amp;VLOOKUP($A318,ACTIVITIES!$B$2:$C$110,2,FALSE),Intensity!$E$3:$L$1002,8,FALSE)</f>
        <v/>
      </c>
      <c r="O318" s="332" t="str">
        <f>IF(MIN(N318:N320)=MAX(N318:N320), VLOOKUP(MIN(N318:N320),RANKINGS!$A$2:$B$6,2,FALSE),VLOOKUP(MIN(N318:N320),RANKINGS!$A$2:$B$6,2,FALSE)&amp;"-"&amp;VLOOKUP(MAX(N318:N320),RANKINGS!$A$2:$B$6,2,FALSE))</f>
        <v>Negligible</v>
      </c>
      <c r="P318" s="189" t="str">
        <f>VLOOKUP(P$12&amp;VLOOKUP($A318,ACTIVITIES!$B$2:$C$110,2,FALSE),Intensity!$E$3:$L$1002,8,FALSE)</f>
        <v/>
      </c>
      <c r="Q318" s="332" t="str">
        <f>IF(MIN(P318:P320)=MAX(P318:P320), VLOOKUP(MIN(P318:P320),RANKINGS!$A$2:$B$6,2,FALSE),VLOOKUP(MIN(P318:P320),RANKINGS!$A$2:$B$6,2,FALSE)&amp;"-"&amp;VLOOKUP(MAX(P318:P320),RANKINGS!$A$2:$B$6,2,FALSE))</f>
        <v>Negligible</v>
      </c>
      <c r="R318" s="189" t="str">
        <f>VLOOKUP(R$12&amp;VLOOKUP($A318,ACTIVITIES!$B$2:$C$110,2,FALSE),Intensity!$E$3:$L$1002,8,FALSE)</f>
        <v/>
      </c>
      <c r="S318" s="332" t="str">
        <f>IF(MIN(R318:R320)=MAX(R318:R320), VLOOKUP(MIN(R318:R320),RANKINGS!$A$2:$B$6,2,FALSE),VLOOKUP(MIN(R318:R320),RANKINGS!$A$2:$B$6,2,FALSE)&amp;"-"&amp;VLOOKUP(MAX(R318:R320),RANKINGS!$A$2:$B$6,2,FALSE))</f>
        <v>Negligible</v>
      </c>
      <c r="T318" s="189" t="str">
        <f>VLOOKUP(T$12&amp;VLOOKUP($A318,ACTIVITIES!$B$2:$C$110,2,FALSE),Intensity!$E$3:$L$1002,8,FALSE)</f>
        <v/>
      </c>
      <c r="U318" s="332" t="str">
        <f>IF(MIN(T318:T320)=MAX(T318:T320), VLOOKUP(MIN(T318:T320),RANKINGS!$A$2:$B$6,2,FALSE),VLOOKUP(MIN(T318:T320),RANKINGS!$A$2:$B$6,2,FALSE)&amp;"-"&amp;VLOOKUP(MAX(T318:T320),RANKINGS!$A$2:$B$6,2,FALSE))</f>
        <v>Negligible</v>
      </c>
      <c r="V318" s="189" t="str">
        <f>VLOOKUP(V$12&amp;VLOOKUP($A318,ACTIVITIES!$B$2:$C$110,2,FALSE),Intensity!$E$3:$L$1002,8,FALSE)</f>
        <v/>
      </c>
      <c r="W318" s="332" t="str">
        <f>IF(MIN(V318:V320)=MAX(V318:V320), VLOOKUP(MIN(V318:V320),RANKINGS!$A$2:$B$6,2,FALSE),VLOOKUP(MIN(V318:V320),RANKINGS!$A$2:$B$6,2,FALSE)&amp;"-"&amp;VLOOKUP(MAX(V318:V320),RANKINGS!$A$2:$B$6,2,FALSE))</f>
        <v>Negligible</v>
      </c>
      <c r="X318" s="182"/>
      <c r="Y318" s="191" t="str">
        <f>IF(AND(NOT(IFERROR(AVERAGE(A318),-9)=-9),IFERROR(VALUE(RIGHT(B318,1)),-9)=-9),"",IF(AND(B318="",IFERROR(VALUE(RIGHT(A318,1)),-99)=-99),"","X"))</f>
        <v>X</v>
      </c>
    </row>
    <row r="319" spans="1:25" s="6" customFormat="1" ht="13.2" hidden="1">
      <c r="A319" s="192">
        <f t="shared" si="9"/>
        <v>93</v>
      </c>
      <c r="B319" s="336"/>
      <c r="C319" s="193" t="s">
        <v>106</v>
      </c>
      <c r="D319" s="194" t="str">
        <f>VLOOKUP(D$12&amp;VLOOKUP($A319,ACTIVITIES!$B$2:$C$110,2,FALSE),Context!$E$3:$L$1002,8,FALSE)</f>
        <v/>
      </c>
      <c r="E319" s="333"/>
      <c r="F319" s="194" t="str">
        <f>VLOOKUP(F$12&amp;VLOOKUP($A319,ACTIVITIES!$B$2:$C$110,2,FALSE),Context!$E$3:$L$1002,8,FALSE)</f>
        <v/>
      </c>
      <c r="G319" s="333"/>
      <c r="H319" s="194" t="str">
        <f>VLOOKUP(H$12&amp;VLOOKUP($A319,ACTIVITIES!$B$2:$C$110,2,FALSE),Context!$E$3:$L$1002,8,FALSE)</f>
        <v/>
      </c>
      <c r="I319" s="333"/>
      <c r="J319" s="194" t="str">
        <f>VLOOKUP(J$12&amp;VLOOKUP($A319,ACTIVITIES!$B$2:$C$110,2,FALSE),Context!$E$3:$L$1002,8,FALSE)</f>
        <v/>
      </c>
      <c r="K319" s="333"/>
      <c r="L319" s="194" t="str">
        <f>VLOOKUP(L$12&amp;VLOOKUP($A319,ACTIVITIES!$B$2:$C$110,2,FALSE),Context!$E$3:$L$1002,8,FALSE)</f>
        <v/>
      </c>
      <c r="M319" s="333"/>
      <c r="N319" s="194" t="str">
        <f>VLOOKUP(N$12&amp;VLOOKUP($A319,ACTIVITIES!$B$2:$C$110,2,FALSE),Context!$E$3:$L$1002,8,FALSE)</f>
        <v/>
      </c>
      <c r="O319" s="333"/>
      <c r="P319" s="194" t="str">
        <f>VLOOKUP(P$12&amp;VLOOKUP($A319,ACTIVITIES!$B$2:$C$110,2,FALSE),Context!$E$3:$L$1002,8,FALSE)</f>
        <v/>
      </c>
      <c r="Q319" s="333"/>
      <c r="R319" s="194" t="str">
        <f>VLOOKUP(R$12&amp;VLOOKUP($A319,ACTIVITIES!$B$2:$C$110,2,FALSE),Context!$E$3:$L$1002,8,FALSE)</f>
        <v/>
      </c>
      <c r="S319" s="333"/>
      <c r="T319" s="194" t="str">
        <f>VLOOKUP(T$12&amp;VLOOKUP($A319,ACTIVITIES!$B$2:$C$110,2,FALSE),Context!$E$3:$L$1002,8,FALSE)</f>
        <v/>
      </c>
      <c r="U319" s="333"/>
      <c r="V319" s="194" t="str">
        <f>VLOOKUP(V$12&amp;VLOOKUP($A319,ACTIVITIES!$B$2:$C$110,2,FALSE),Context!$E$3:$L$1002,8,FALSE)</f>
        <v/>
      </c>
      <c r="W319" s="333"/>
      <c r="X319" s="197"/>
      <c r="Y319" s="191" t="str">
        <f>IF(AND(NOT(IFERROR(AVERAGE(A318),-9)=-9),IFERROR(VALUE(RIGHT(B318,1)),-9)=-9),"",IF(AND(B318="",IFERROR(VALUE(RIGHT(A318,1)),-99)=-99),"","X"))</f>
        <v>X</v>
      </c>
    </row>
    <row r="320" spans="1:25" s="6" customFormat="1" ht="13.2" hidden="1">
      <c r="A320" s="196">
        <f t="shared" si="9"/>
        <v>93</v>
      </c>
      <c r="B320" s="337"/>
      <c r="C320" s="193" t="s">
        <v>107</v>
      </c>
      <c r="D320" s="194" t="str">
        <f>VLOOKUP(D$12&amp;VLOOKUP($A320,ACTIVITIES!$B$2:$C$110,2,FALSE),Duration!$E$3:$L$1002,8,FALSE)</f>
        <v/>
      </c>
      <c r="E320" s="334"/>
      <c r="F320" s="194" t="str">
        <f>VLOOKUP(F$12&amp;VLOOKUP($A320,ACTIVITIES!$B$2:$C$110,2,FALSE),Duration!$E$3:$L$1002,8,FALSE)</f>
        <v/>
      </c>
      <c r="G320" s="334"/>
      <c r="H320" s="194" t="str">
        <f>VLOOKUP(H$12&amp;VLOOKUP($A320,ACTIVITIES!$B$2:$C$110,2,FALSE),Duration!$E$3:$L$1002,8,FALSE)</f>
        <v/>
      </c>
      <c r="I320" s="334"/>
      <c r="J320" s="194" t="str">
        <f>VLOOKUP(J$12&amp;VLOOKUP($A320,ACTIVITIES!$B$2:$C$110,2,FALSE),Duration!$E$3:$L$1002,8,FALSE)</f>
        <v/>
      </c>
      <c r="K320" s="334"/>
      <c r="L320" s="194" t="str">
        <f>VLOOKUP(L$12&amp;VLOOKUP($A320,ACTIVITIES!$B$2:$C$110,2,FALSE),Duration!$E$3:$L$1002,8,FALSE)</f>
        <v/>
      </c>
      <c r="M320" s="334"/>
      <c r="N320" s="194" t="str">
        <f>VLOOKUP(N$12&amp;VLOOKUP($A320,ACTIVITIES!$B$2:$C$110,2,FALSE),Duration!$E$3:$L$1002,8,FALSE)</f>
        <v/>
      </c>
      <c r="O320" s="334"/>
      <c r="P320" s="194" t="str">
        <f>VLOOKUP(P$12&amp;VLOOKUP($A320,ACTIVITIES!$B$2:$C$110,2,FALSE),Duration!$E$3:$L$1002,8,FALSE)</f>
        <v/>
      </c>
      <c r="Q320" s="334"/>
      <c r="R320" s="194" t="str">
        <f>VLOOKUP(R$12&amp;VLOOKUP($A320,ACTIVITIES!$B$2:$C$110,2,FALSE),Duration!$E$3:$L$1002,8,FALSE)</f>
        <v/>
      </c>
      <c r="S320" s="334"/>
      <c r="T320" s="194" t="str">
        <f>VLOOKUP(T$12&amp;VLOOKUP($A320,ACTIVITIES!$B$2:$C$110,2,FALSE),Duration!$E$3:$L$1002,8,FALSE)</f>
        <v/>
      </c>
      <c r="U320" s="334"/>
      <c r="V320" s="194" t="str">
        <f>VLOOKUP(V$12&amp;VLOOKUP($A320,ACTIVITIES!$B$2:$C$110,2,FALSE),Duration!$E$3:$L$1002,8,FALSE)</f>
        <v/>
      </c>
      <c r="W320" s="334"/>
      <c r="X320" s="197"/>
      <c r="Y320" s="191" t="str">
        <f>IF(AND(NOT(IFERROR(AVERAGE(A318),-9)=-9),IFERROR(VALUE(RIGHT(B318,1)),-9)=-9),"",IF(AND(B318="",IFERROR(VALUE(RIGHT(A318,1)),-99)=-99),"","X"))</f>
        <v>X</v>
      </c>
    </row>
    <row r="321" spans="1:25" s="6" customFormat="1" ht="13.2" hidden="1">
      <c r="A321" s="187">
        <f t="shared" si="9"/>
        <v>94</v>
      </c>
      <c r="B321" s="335" t="str">
        <f>VLOOKUP(A321,'COASTAL UPLANDS'!$A$15:$B$124,2,FALSE)</f>
        <v>ACTIVITY CATEGORY 10 94</v>
      </c>
      <c r="C321" s="188" t="s">
        <v>105</v>
      </c>
      <c r="D321" s="189" t="str">
        <f>VLOOKUP(D$12&amp;VLOOKUP($A321,ACTIVITIES!$B$2:$C$110,2,FALSE),Intensity!$E$3:$L$1002,8,FALSE)</f>
        <v/>
      </c>
      <c r="E321" s="332" t="str">
        <f>IF(MIN(D321:D323)=MAX(D321:D323), VLOOKUP(MIN(D321:D323),RANKINGS!$A$2:$B$6,2,FALSE),VLOOKUP(MIN(D321:D323),RANKINGS!$A$2:$B$6,2,FALSE)&amp;"-"&amp;VLOOKUP(MAX(D321:D323),RANKINGS!$A$2:$B$6,2,FALSE))</f>
        <v>Negligible</v>
      </c>
      <c r="F321" s="189" t="str">
        <f>VLOOKUP(F$12&amp;VLOOKUP($A321,ACTIVITIES!$B$2:$C$110,2,FALSE),Intensity!$E$3:$L$1002,8,FALSE)</f>
        <v/>
      </c>
      <c r="G321" s="332" t="str">
        <f>IF(MIN(F321:F323)=MAX(F321:F323), VLOOKUP(MIN(F321:F323),RANKINGS!$A$2:$B$6,2,FALSE),VLOOKUP(MIN(F321:F323),RANKINGS!$A$2:$B$6,2,FALSE)&amp;"-"&amp;VLOOKUP(MAX(F321:F323),RANKINGS!$A$2:$B$6,2,FALSE))</f>
        <v>Negligible</v>
      </c>
      <c r="H321" s="189" t="str">
        <f>VLOOKUP(H$12&amp;VLOOKUP($A321,ACTIVITIES!$B$2:$C$110,2,FALSE),Intensity!$E$3:$L$1002,8,FALSE)</f>
        <v/>
      </c>
      <c r="I321" s="332" t="str">
        <f>IF(MIN(H321:H323)=MAX(H321:H323), VLOOKUP(MIN(H321:H323),RANKINGS!$A$2:$B$6,2,FALSE),VLOOKUP(MIN(H321:H323),RANKINGS!$A$2:$B$6,2,FALSE)&amp;"-"&amp;VLOOKUP(MAX(H321:H323),RANKINGS!$A$2:$B$6,2,FALSE))</f>
        <v>Negligible</v>
      </c>
      <c r="J321" s="189" t="str">
        <f>VLOOKUP(J$12&amp;VLOOKUP($A321,ACTIVITIES!$B$2:$C$110,2,FALSE),Intensity!$E$3:$L$1002,8,FALSE)</f>
        <v/>
      </c>
      <c r="K321" s="332" t="str">
        <f>IF(MIN(J321:J323)=MAX(J321:J323), VLOOKUP(MIN(J321:J323),RANKINGS!$A$2:$B$6,2,FALSE),VLOOKUP(MIN(J321:J323),RANKINGS!$A$2:$B$6,2,FALSE)&amp;"-"&amp;VLOOKUP(MAX(J321:J323),RANKINGS!$A$2:$B$6,2,FALSE))</f>
        <v>Negligible</v>
      </c>
      <c r="L321" s="189" t="str">
        <f>VLOOKUP(L$12&amp;VLOOKUP($A321,ACTIVITIES!$B$2:$C$110,2,FALSE),Intensity!$E$3:$L$1002,8,FALSE)</f>
        <v/>
      </c>
      <c r="M321" s="332" t="str">
        <f>IF(MIN(L321:L323)=MAX(L321:L323), VLOOKUP(MIN(L321:L323),RANKINGS!$A$2:$B$6,2,FALSE),VLOOKUP(MIN(L321:L323),RANKINGS!$A$2:$B$6,2,FALSE)&amp;"-"&amp;VLOOKUP(MAX(L321:L323),RANKINGS!$A$2:$B$6,2,FALSE))</f>
        <v>Negligible</v>
      </c>
      <c r="N321" s="189" t="str">
        <f>VLOOKUP(N$12&amp;VLOOKUP($A321,ACTIVITIES!$B$2:$C$110,2,FALSE),Intensity!$E$3:$L$1002,8,FALSE)</f>
        <v/>
      </c>
      <c r="O321" s="332" t="str">
        <f>IF(MIN(N321:N323)=MAX(N321:N323), VLOOKUP(MIN(N321:N323),RANKINGS!$A$2:$B$6,2,FALSE),VLOOKUP(MIN(N321:N323),RANKINGS!$A$2:$B$6,2,FALSE)&amp;"-"&amp;VLOOKUP(MAX(N321:N323),RANKINGS!$A$2:$B$6,2,FALSE))</f>
        <v>Negligible</v>
      </c>
      <c r="P321" s="189" t="str">
        <f>VLOOKUP(P$12&amp;VLOOKUP($A321,ACTIVITIES!$B$2:$C$110,2,FALSE),Intensity!$E$3:$L$1002,8,FALSE)</f>
        <v/>
      </c>
      <c r="Q321" s="332" t="str">
        <f>IF(MIN(P321:P323)=MAX(P321:P323), VLOOKUP(MIN(P321:P323),RANKINGS!$A$2:$B$6,2,FALSE),VLOOKUP(MIN(P321:P323),RANKINGS!$A$2:$B$6,2,FALSE)&amp;"-"&amp;VLOOKUP(MAX(P321:P323),RANKINGS!$A$2:$B$6,2,FALSE))</f>
        <v>Negligible</v>
      </c>
      <c r="R321" s="189" t="str">
        <f>VLOOKUP(R$12&amp;VLOOKUP($A321,ACTIVITIES!$B$2:$C$110,2,FALSE),Intensity!$E$3:$L$1002,8,FALSE)</f>
        <v/>
      </c>
      <c r="S321" s="332" t="str">
        <f>IF(MIN(R321:R323)=MAX(R321:R323), VLOOKUP(MIN(R321:R323),RANKINGS!$A$2:$B$6,2,FALSE),VLOOKUP(MIN(R321:R323),RANKINGS!$A$2:$B$6,2,FALSE)&amp;"-"&amp;VLOOKUP(MAX(R321:R323),RANKINGS!$A$2:$B$6,2,FALSE))</f>
        <v>Negligible</v>
      </c>
      <c r="T321" s="189" t="str">
        <f>VLOOKUP(T$12&amp;VLOOKUP($A321,ACTIVITIES!$B$2:$C$110,2,FALSE),Intensity!$E$3:$L$1002,8,FALSE)</f>
        <v/>
      </c>
      <c r="U321" s="332" t="str">
        <f>IF(MIN(T321:T323)=MAX(T321:T323), VLOOKUP(MIN(T321:T323),RANKINGS!$A$2:$B$6,2,FALSE),VLOOKUP(MIN(T321:T323),RANKINGS!$A$2:$B$6,2,FALSE)&amp;"-"&amp;VLOOKUP(MAX(T321:T323),RANKINGS!$A$2:$B$6,2,FALSE))</f>
        <v>Negligible</v>
      </c>
      <c r="V321" s="189" t="str">
        <f>VLOOKUP(V$12&amp;VLOOKUP($A321,ACTIVITIES!$B$2:$C$110,2,FALSE),Intensity!$E$3:$L$1002,8,FALSE)</f>
        <v/>
      </c>
      <c r="W321" s="332" t="str">
        <f>IF(MIN(V321:V323)=MAX(V321:V323), VLOOKUP(MIN(V321:V323),RANKINGS!$A$2:$B$6,2,FALSE),VLOOKUP(MIN(V321:V323),RANKINGS!$A$2:$B$6,2,FALSE)&amp;"-"&amp;VLOOKUP(MAX(V321:V323),RANKINGS!$A$2:$B$6,2,FALSE))</f>
        <v>Negligible</v>
      </c>
      <c r="X321" s="182"/>
      <c r="Y321" s="191" t="str">
        <f>IF(AND(NOT(IFERROR(AVERAGE(A321),-9)=-9),IFERROR(VALUE(RIGHT(B321,1)),-9)=-9),"",IF(AND(B321="",IFERROR(VALUE(RIGHT(A321,1)),-99)=-99),"","X"))</f>
        <v>X</v>
      </c>
    </row>
    <row r="322" spans="1:25" s="6" customFormat="1" ht="13.2" hidden="1">
      <c r="A322" s="192">
        <f t="shared" si="9"/>
        <v>94</v>
      </c>
      <c r="B322" s="336"/>
      <c r="C322" s="193" t="s">
        <v>106</v>
      </c>
      <c r="D322" s="194" t="str">
        <f>VLOOKUP(D$12&amp;VLOOKUP($A322,ACTIVITIES!$B$2:$C$110,2,FALSE),Context!$E$3:$L$1002,8,FALSE)</f>
        <v/>
      </c>
      <c r="E322" s="333"/>
      <c r="F322" s="194" t="str">
        <f>VLOOKUP(F$12&amp;VLOOKUP($A322,ACTIVITIES!$B$2:$C$110,2,FALSE),Context!$E$3:$L$1002,8,FALSE)</f>
        <v/>
      </c>
      <c r="G322" s="333"/>
      <c r="H322" s="194" t="str">
        <f>VLOOKUP(H$12&amp;VLOOKUP($A322,ACTIVITIES!$B$2:$C$110,2,FALSE),Context!$E$3:$L$1002,8,FALSE)</f>
        <v/>
      </c>
      <c r="I322" s="333"/>
      <c r="J322" s="194" t="str">
        <f>VLOOKUP(J$12&amp;VLOOKUP($A322,ACTIVITIES!$B$2:$C$110,2,FALSE),Context!$E$3:$L$1002,8,FALSE)</f>
        <v/>
      </c>
      <c r="K322" s="333"/>
      <c r="L322" s="194" t="str">
        <f>VLOOKUP(L$12&amp;VLOOKUP($A322,ACTIVITIES!$B$2:$C$110,2,FALSE),Context!$E$3:$L$1002,8,FALSE)</f>
        <v/>
      </c>
      <c r="M322" s="333"/>
      <c r="N322" s="194" t="str">
        <f>VLOOKUP(N$12&amp;VLOOKUP($A322,ACTIVITIES!$B$2:$C$110,2,FALSE),Context!$E$3:$L$1002,8,FALSE)</f>
        <v/>
      </c>
      <c r="O322" s="333"/>
      <c r="P322" s="194" t="str">
        <f>VLOOKUP(P$12&amp;VLOOKUP($A322,ACTIVITIES!$B$2:$C$110,2,FALSE),Context!$E$3:$L$1002,8,FALSE)</f>
        <v/>
      </c>
      <c r="Q322" s="333"/>
      <c r="R322" s="194" t="str">
        <f>VLOOKUP(R$12&amp;VLOOKUP($A322,ACTIVITIES!$B$2:$C$110,2,FALSE),Context!$E$3:$L$1002,8,FALSE)</f>
        <v/>
      </c>
      <c r="S322" s="333"/>
      <c r="T322" s="194" t="str">
        <f>VLOOKUP(T$12&amp;VLOOKUP($A322,ACTIVITIES!$B$2:$C$110,2,FALSE),Context!$E$3:$L$1002,8,FALSE)</f>
        <v/>
      </c>
      <c r="U322" s="333"/>
      <c r="V322" s="194" t="str">
        <f>VLOOKUP(V$12&amp;VLOOKUP($A322,ACTIVITIES!$B$2:$C$110,2,FALSE),Context!$E$3:$L$1002,8,FALSE)</f>
        <v/>
      </c>
      <c r="W322" s="333"/>
      <c r="X322" s="197"/>
      <c r="Y322" s="191" t="str">
        <f>IF(AND(NOT(IFERROR(AVERAGE(A321),-9)=-9),IFERROR(VALUE(RIGHT(B321,1)),-9)=-9),"",IF(AND(B321="",IFERROR(VALUE(RIGHT(A321,1)),-99)=-99),"","X"))</f>
        <v>X</v>
      </c>
    </row>
    <row r="323" spans="1:25" s="6" customFormat="1" ht="13.2" hidden="1">
      <c r="A323" s="196">
        <f t="shared" si="9"/>
        <v>94</v>
      </c>
      <c r="B323" s="337"/>
      <c r="C323" s="193" t="s">
        <v>107</v>
      </c>
      <c r="D323" s="194" t="str">
        <f>VLOOKUP(D$12&amp;VLOOKUP($A323,ACTIVITIES!$B$2:$C$110,2,FALSE),Duration!$E$3:$L$1002,8,FALSE)</f>
        <v/>
      </c>
      <c r="E323" s="334"/>
      <c r="F323" s="194" t="str">
        <f>VLOOKUP(F$12&amp;VLOOKUP($A323,ACTIVITIES!$B$2:$C$110,2,FALSE),Duration!$E$3:$L$1002,8,FALSE)</f>
        <v/>
      </c>
      <c r="G323" s="334"/>
      <c r="H323" s="194" t="str">
        <f>VLOOKUP(H$12&amp;VLOOKUP($A323,ACTIVITIES!$B$2:$C$110,2,FALSE),Duration!$E$3:$L$1002,8,FALSE)</f>
        <v/>
      </c>
      <c r="I323" s="334"/>
      <c r="J323" s="194" t="str">
        <f>VLOOKUP(J$12&amp;VLOOKUP($A323,ACTIVITIES!$B$2:$C$110,2,FALSE),Duration!$E$3:$L$1002,8,FALSE)</f>
        <v/>
      </c>
      <c r="K323" s="334"/>
      <c r="L323" s="194" t="str">
        <f>VLOOKUP(L$12&amp;VLOOKUP($A323,ACTIVITIES!$B$2:$C$110,2,FALSE),Duration!$E$3:$L$1002,8,FALSE)</f>
        <v/>
      </c>
      <c r="M323" s="334"/>
      <c r="N323" s="194" t="str">
        <f>VLOOKUP(N$12&amp;VLOOKUP($A323,ACTIVITIES!$B$2:$C$110,2,FALSE),Duration!$E$3:$L$1002,8,FALSE)</f>
        <v/>
      </c>
      <c r="O323" s="334"/>
      <c r="P323" s="194" t="str">
        <f>VLOOKUP(P$12&amp;VLOOKUP($A323,ACTIVITIES!$B$2:$C$110,2,FALSE),Duration!$E$3:$L$1002,8,FALSE)</f>
        <v/>
      </c>
      <c r="Q323" s="334"/>
      <c r="R323" s="194" t="str">
        <f>VLOOKUP(R$12&amp;VLOOKUP($A323,ACTIVITIES!$B$2:$C$110,2,FALSE),Duration!$E$3:$L$1002,8,FALSE)</f>
        <v/>
      </c>
      <c r="S323" s="334"/>
      <c r="T323" s="194" t="str">
        <f>VLOOKUP(T$12&amp;VLOOKUP($A323,ACTIVITIES!$B$2:$C$110,2,FALSE),Duration!$E$3:$L$1002,8,FALSE)</f>
        <v/>
      </c>
      <c r="U323" s="334"/>
      <c r="V323" s="194" t="str">
        <f>VLOOKUP(V$12&amp;VLOOKUP($A323,ACTIVITIES!$B$2:$C$110,2,FALSE),Duration!$E$3:$L$1002,8,FALSE)</f>
        <v/>
      </c>
      <c r="W323" s="334"/>
      <c r="X323" s="197"/>
      <c r="Y323" s="191" t="str">
        <f>IF(AND(NOT(IFERROR(AVERAGE(A321),-9)=-9),IFERROR(VALUE(RIGHT(B321,1)),-9)=-9),"",IF(AND(B321="",IFERROR(VALUE(RIGHT(A321,1)),-99)=-99),"","X"))</f>
        <v>X</v>
      </c>
    </row>
    <row r="324" spans="1:25" s="6" customFormat="1" ht="13.2" hidden="1">
      <c r="A324" s="187">
        <f t="shared" si="9"/>
        <v>95</v>
      </c>
      <c r="B324" s="335" t="str">
        <f>VLOOKUP(A324,'COASTAL UPLANDS'!$A$15:$B$124,2,FALSE)</f>
        <v>ACTIVITY CATEGORY 10 95</v>
      </c>
      <c r="C324" s="188" t="s">
        <v>105</v>
      </c>
      <c r="D324" s="189" t="str">
        <f>VLOOKUP(D$12&amp;VLOOKUP($A324,ACTIVITIES!$B$2:$C$110,2,FALSE),Intensity!$E$3:$L$1002,8,FALSE)</f>
        <v/>
      </c>
      <c r="E324" s="332" t="str">
        <f>IF(MIN(D324:D326)=MAX(D324:D326), VLOOKUP(MIN(D324:D326),RANKINGS!$A$2:$B$6,2,FALSE),VLOOKUP(MIN(D324:D326),RANKINGS!$A$2:$B$6,2,FALSE)&amp;"-"&amp;VLOOKUP(MAX(D324:D326),RANKINGS!$A$2:$B$6,2,FALSE))</f>
        <v>Negligible</v>
      </c>
      <c r="F324" s="189" t="str">
        <f>VLOOKUP(F$12&amp;VLOOKUP($A324,ACTIVITIES!$B$2:$C$110,2,FALSE),Intensity!$E$3:$L$1002,8,FALSE)</f>
        <v/>
      </c>
      <c r="G324" s="332" t="str">
        <f>IF(MIN(F324:F326)=MAX(F324:F326), VLOOKUP(MIN(F324:F326),RANKINGS!$A$2:$B$6,2,FALSE),VLOOKUP(MIN(F324:F326),RANKINGS!$A$2:$B$6,2,FALSE)&amp;"-"&amp;VLOOKUP(MAX(F324:F326),RANKINGS!$A$2:$B$6,2,FALSE))</f>
        <v>Negligible</v>
      </c>
      <c r="H324" s="189" t="str">
        <f>VLOOKUP(H$12&amp;VLOOKUP($A324,ACTIVITIES!$B$2:$C$110,2,FALSE),Intensity!$E$3:$L$1002,8,FALSE)</f>
        <v/>
      </c>
      <c r="I324" s="332" t="str">
        <f>IF(MIN(H324:H326)=MAX(H324:H326), VLOOKUP(MIN(H324:H326),RANKINGS!$A$2:$B$6,2,FALSE),VLOOKUP(MIN(H324:H326),RANKINGS!$A$2:$B$6,2,FALSE)&amp;"-"&amp;VLOOKUP(MAX(H324:H326),RANKINGS!$A$2:$B$6,2,FALSE))</f>
        <v>Negligible</v>
      </c>
      <c r="J324" s="189" t="str">
        <f>VLOOKUP(J$12&amp;VLOOKUP($A324,ACTIVITIES!$B$2:$C$110,2,FALSE),Intensity!$E$3:$L$1002,8,FALSE)</f>
        <v/>
      </c>
      <c r="K324" s="332" t="str">
        <f>IF(MIN(J324:J326)=MAX(J324:J326), VLOOKUP(MIN(J324:J326),RANKINGS!$A$2:$B$6,2,FALSE),VLOOKUP(MIN(J324:J326),RANKINGS!$A$2:$B$6,2,FALSE)&amp;"-"&amp;VLOOKUP(MAX(J324:J326),RANKINGS!$A$2:$B$6,2,FALSE))</f>
        <v>Negligible</v>
      </c>
      <c r="L324" s="189" t="str">
        <f>VLOOKUP(L$12&amp;VLOOKUP($A324,ACTIVITIES!$B$2:$C$110,2,FALSE),Intensity!$E$3:$L$1002,8,FALSE)</f>
        <v/>
      </c>
      <c r="M324" s="332" t="str">
        <f>IF(MIN(L324:L326)=MAX(L324:L326), VLOOKUP(MIN(L324:L326),RANKINGS!$A$2:$B$6,2,FALSE),VLOOKUP(MIN(L324:L326),RANKINGS!$A$2:$B$6,2,FALSE)&amp;"-"&amp;VLOOKUP(MAX(L324:L326),RANKINGS!$A$2:$B$6,2,FALSE))</f>
        <v>Negligible</v>
      </c>
      <c r="N324" s="189" t="str">
        <f>VLOOKUP(N$12&amp;VLOOKUP($A324,ACTIVITIES!$B$2:$C$110,2,FALSE),Intensity!$E$3:$L$1002,8,FALSE)</f>
        <v/>
      </c>
      <c r="O324" s="332" t="str">
        <f>IF(MIN(N324:N326)=MAX(N324:N326), VLOOKUP(MIN(N324:N326),RANKINGS!$A$2:$B$6,2,FALSE),VLOOKUP(MIN(N324:N326),RANKINGS!$A$2:$B$6,2,FALSE)&amp;"-"&amp;VLOOKUP(MAX(N324:N326),RANKINGS!$A$2:$B$6,2,FALSE))</f>
        <v>Negligible</v>
      </c>
      <c r="P324" s="189" t="str">
        <f>VLOOKUP(P$12&amp;VLOOKUP($A324,ACTIVITIES!$B$2:$C$110,2,FALSE),Intensity!$E$3:$L$1002,8,FALSE)</f>
        <v/>
      </c>
      <c r="Q324" s="332" t="str">
        <f>IF(MIN(P324:P326)=MAX(P324:P326), VLOOKUP(MIN(P324:P326),RANKINGS!$A$2:$B$6,2,FALSE),VLOOKUP(MIN(P324:P326),RANKINGS!$A$2:$B$6,2,FALSE)&amp;"-"&amp;VLOOKUP(MAX(P324:P326),RANKINGS!$A$2:$B$6,2,FALSE))</f>
        <v>Negligible</v>
      </c>
      <c r="R324" s="189" t="str">
        <f>VLOOKUP(R$12&amp;VLOOKUP($A324,ACTIVITIES!$B$2:$C$110,2,FALSE),Intensity!$E$3:$L$1002,8,FALSE)</f>
        <v/>
      </c>
      <c r="S324" s="332" t="str">
        <f>IF(MIN(R324:R326)=MAX(R324:R326), VLOOKUP(MIN(R324:R326),RANKINGS!$A$2:$B$6,2,FALSE),VLOOKUP(MIN(R324:R326),RANKINGS!$A$2:$B$6,2,FALSE)&amp;"-"&amp;VLOOKUP(MAX(R324:R326),RANKINGS!$A$2:$B$6,2,FALSE))</f>
        <v>Negligible</v>
      </c>
      <c r="T324" s="189" t="str">
        <f>VLOOKUP(T$12&amp;VLOOKUP($A324,ACTIVITIES!$B$2:$C$110,2,FALSE),Intensity!$E$3:$L$1002,8,FALSE)</f>
        <v/>
      </c>
      <c r="U324" s="332" t="str">
        <f>IF(MIN(T324:T326)=MAX(T324:T326), VLOOKUP(MIN(T324:T326),RANKINGS!$A$2:$B$6,2,FALSE),VLOOKUP(MIN(T324:T326),RANKINGS!$A$2:$B$6,2,FALSE)&amp;"-"&amp;VLOOKUP(MAX(T324:T326),RANKINGS!$A$2:$B$6,2,FALSE))</f>
        <v>Negligible</v>
      </c>
      <c r="V324" s="189" t="str">
        <f>VLOOKUP(V$12&amp;VLOOKUP($A324,ACTIVITIES!$B$2:$C$110,2,FALSE),Intensity!$E$3:$L$1002,8,FALSE)</f>
        <v/>
      </c>
      <c r="W324" s="332" t="str">
        <f>IF(MIN(V324:V326)=MAX(V324:V326), VLOOKUP(MIN(V324:V326),RANKINGS!$A$2:$B$6,2,FALSE),VLOOKUP(MIN(V324:V326),RANKINGS!$A$2:$B$6,2,FALSE)&amp;"-"&amp;VLOOKUP(MAX(V324:V326),RANKINGS!$A$2:$B$6,2,FALSE))</f>
        <v>Negligible</v>
      </c>
      <c r="X324" s="197"/>
      <c r="Y324" s="191" t="str">
        <f>IF(AND(NOT(IFERROR(AVERAGE(A324),-9)=-9),IFERROR(VALUE(RIGHT(B324,1)),-9)=-9),"",IF(AND(B324="",IFERROR(VALUE(RIGHT(A324,1)),-99)=-99),"","X"))</f>
        <v>X</v>
      </c>
    </row>
    <row r="325" spans="1:25" s="6" customFormat="1" ht="13.2" hidden="1">
      <c r="A325" s="192">
        <f t="shared" si="9"/>
        <v>95</v>
      </c>
      <c r="B325" s="336"/>
      <c r="C325" s="193" t="s">
        <v>106</v>
      </c>
      <c r="D325" s="194" t="str">
        <f>VLOOKUP(D$12&amp;VLOOKUP($A325,ACTIVITIES!$B$2:$C$110,2,FALSE),Context!$E$3:$L$1002,8,FALSE)</f>
        <v/>
      </c>
      <c r="E325" s="333"/>
      <c r="F325" s="194" t="str">
        <f>VLOOKUP(F$12&amp;VLOOKUP($A325,ACTIVITIES!$B$2:$C$110,2,FALSE),Context!$E$3:$L$1002,8,FALSE)</f>
        <v/>
      </c>
      <c r="G325" s="333"/>
      <c r="H325" s="194" t="str">
        <f>VLOOKUP(H$12&amp;VLOOKUP($A325,ACTIVITIES!$B$2:$C$110,2,FALSE),Context!$E$3:$L$1002,8,FALSE)</f>
        <v/>
      </c>
      <c r="I325" s="333"/>
      <c r="J325" s="194" t="str">
        <f>VLOOKUP(J$12&amp;VLOOKUP($A325,ACTIVITIES!$B$2:$C$110,2,FALSE),Context!$E$3:$L$1002,8,FALSE)</f>
        <v/>
      </c>
      <c r="K325" s="333"/>
      <c r="L325" s="194" t="str">
        <f>VLOOKUP(L$12&amp;VLOOKUP($A325,ACTIVITIES!$B$2:$C$110,2,FALSE),Context!$E$3:$L$1002,8,FALSE)</f>
        <v/>
      </c>
      <c r="M325" s="333"/>
      <c r="N325" s="194" t="str">
        <f>VLOOKUP(N$12&amp;VLOOKUP($A325,ACTIVITIES!$B$2:$C$110,2,FALSE),Context!$E$3:$L$1002,8,FALSE)</f>
        <v/>
      </c>
      <c r="O325" s="333"/>
      <c r="P325" s="194" t="str">
        <f>VLOOKUP(P$12&amp;VLOOKUP($A325,ACTIVITIES!$B$2:$C$110,2,FALSE),Context!$E$3:$L$1002,8,FALSE)</f>
        <v/>
      </c>
      <c r="Q325" s="333"/>
      <c r="R325" s="194" t="str">
        <f>VLOOKUP(R$12&amp;VLOOKUP($A325,ACTIVITIES!$B$2:$C$110,2,FALSE),Context!$E$3:$L$1002,8,FALSE)</f>
        <v/>
      </c>
      <c r="S325" s="333"/>
      <c r="T325" s="194" t="str">
        <f>VLOOKUP(T$12&amp;VLOOKUP($A325,ACTIVITIES!$B$2:$C$110,2,FALSE),Context!$E$3:$L$1002,8,FALSE)</f>
        <v/>
      </c>
      <c r="U325" s="333"/>
      <c r="V325" s="194" t="str">
        <f>VLOOKUP(V$12&amp;VLOOKUP($A325,ACTIVITIES!$B$2:$C$110,2,FALSE),Context!$E$3:$L$1002,8,FALSE)</f>
        <v/>
      </c>
      <c r="W325" s="333"/>
      <c r="X325" s="197"/>
      <c r="Y325" s="191" t="str">
        <f>IF(AND(NOT(IFERROR(AVERAGE(A324),-9)=-9),IFERROR(VALUE(RIGHT(B324,1)),-9)=-9),"",IF(AND(B324="",IFERROR(VALUE(RIGHT(A324,1)),-99)=-99),"","X"))</f>
        <v>X</v>
      </c>
    </row>
    <row r="326" spans="1:25" s="6" customFormat="1" ht="13.2" hidden="1">
      <c r="A326" s="196">
        <f t="shared" si="9"/>
        <v>95</v>
      </c>
      <c r="B326" s="337"/>
      <c r="C326" s="193" t="s">
        <v>107</v>
      </c>
      <c r="D326" s="194" t="str">
        <f>VLOOKUP(D$12&amp;VLOOKUP($A326,ACTIVITIES!$B$2:$C$110,2,FALSE),Duration!$E$3:$L$1002,8,FALSE)</f>
        <v/>
      </c>
      <c r="E326" s="334"/>
      <c r="F326" s="194" t="str">
        <f>VLOOKUP(F$12&amp;VLOOKUP($A326,ACTIVITIES!$B$2:$C$110,2,FALSE),Duration!$E$3:$L$1002,8,FALSE)</f>
        <v/>
      </c>
      <c r="G326" s="334"/>
      <c r="H326" s="194" t="str">
        <f>VLOOKUP(H$12&amp;VLOOKUP($A326,ACTIVITIES!$B$2:$C$110,2,FALSE),Duration!$E$3:$L$1002,8,FALSE)</f>
        <v/>
      </c>
      <c r="I326" s="334"/>
      <c r="J326" s="194" t="str">
        <f>VLOOKUP(J$12&amp;VLOOKUP($A326,ACTIVITIES!$B$2:$C$110,2,FALSE),Duration!$E$3:$L$1002,8,FALSE)</f>
        <v/>
      </c>
      <c r="K326" s="334"/>
      <c r="L326" s="194" t="str">
        <f>VLOOKUP(L$12&amp;VLOOKUP($A326,ACTIVITIES!$B$2:$C$110,2,FALSE),Duration!$E$3:$L$1002,8,FALSE)</f>
        <v/>
      </c>
      <c r="M326" s="334"/>
      <c r="N326" s="194" t="str">
        <f>VLOOKUP(N$12&amp;VLOOKUP($A326,ACTIVITIES!$B$2:$C$110,2,FALSE),Duration!$E$3:$L$1002,8,FALSE)</f>
        <v/>
      </c>
      <c r="O326" s="334"/>
      <c r="P326" s="194" t="str">
        <f>VLOOKUP(P$12&amp;VLOOKUP($A326,ACTIVITIES!$B$2:$C$110,2,FALSE),Duration!$E$3:$L$1002,8,FALSE)</f>
        <v/>
      </c>
      <c r="Q326" s="334"/>
      <c r="R326" s="194" t="str">
        <f>VLOOKUP(R$12&amp;VLOOKUP($A326,ACTIVITIES!$B$2:$C$110,2,FALSE),Duration!$E$3:$L$1002,8,FALSE)</f>
        <v/>
      </c>
      <c r="S326" s="334"/>
      <c r="T326" s="194" t="str">
        <f>VLOOKUP(T$12&amp;VLOOKUP($A326,ACTIVITIES!$B$2:$C$110,2,FALSE),Duration!$E$3:$L$1002,8,FALSE)</f>
        <v/>
      </c>
      <c r="U326" s="334"/>
      <c r="V326" s="194" t="str">
        <f>VLOOKUP(V$12&amp;VLOOKUP($A326,ACTIVITIES!$B$2:$C$110,2,FALSE),Duration!$E$3:$L$1002,8,FALSE)</f>
        <v/>
      </c>
      <c r="W326" s="334"/>
      <c r="X326" s="197"/>
      <c r="Y326" s="191" t="str">
        <f>IF(AND(NOT(IFERROR(AVERAGE(A324),-9)=-9),IFERROR(VALUE(RIGHT(B324,1)),-9)=-9),"",IF(AND(B324="",IFERROR(VALUE(RIGHT(A324,1)),-99)=-99),"","X"))</f>
        <v>X</v>
      </c>
    </row>
    <row r="327" spans="1:25" s="6" customFormat="1" ht="13.2" hidden="1">
      <c r="A327" s="187">
        <f t="shared" si="9"/>
        <v>96</v>
      </c>
      <c r="B327" s="335" t="str">
        <f>VLOOKUP(A327,'COASTAL UPLANDS'!$A$15:$B$124,2,FALSE)</f>
        <v>ACTIVITY CATEGORY 10 96</v>
      </c>
      <c r="C327" s="188" t="s">
        <v>105</v>
      </c>
      <c r="D327" s="189" t="str">
        <f>VLOOKUP(D$12&amp;VLOOKUP($A327,ACTIVITIES!$B$2:$C$110,2,FALSE),Intensity!$E$3:$L$1002,8,FALSE)</f>
        <v/>
      </c>
      <c r="E327" s="332" t="str">
        <f>IF(MIN(D327:D329)=MAX(D327:D329), VLOOKUP(MIN(D327:D329),RANKINGS!$A$2:$B$6,2,FALSE),VLOOKUP(MIN(D327:D329),RANKINGS!$A$2:$B$6,2,FALSE)&amp;"-"&amp;VLOOKUP(MAX(D327:D329),RANKINGS!$A$2:$B$6,2,FALSE))</f>
        <v>Negligible</v>
      </c>
      <c r="F327" s="189" t="str">
        <f>VLOOKUP(F$12&amp;VLOOKUP($A327,ACTIVITIES!$B$2:$C$110,2,FALSE),Intensity!$E$3:$L$1002,8,FALSE)</f>
        <v/>
      </c>
      <c r="G327" s="332" t="str">
        <f>IF(MIN(F327:F329)=MAX(F327:F329), VLOOKUP(MIN(F327:F329),RANKINGS!$A$2:$B$6,2,FALSE),VLOOKUP(MIN(F327:F329),RANKINGS!$A$2:$B$6,2,FALSE)&amp;"-"&amp;VLOOKUP(MAX(F327:F329),RANKINGS!$A$2:$B$6,2,FALSE))</f>
        <v>Negligible</v>
      </c>
      <c r="H327" s="189" t="str">
        <f>VLOOKUP(H$12&amp;VLOOKUP($A327,ACTIVITIES!$B$2:$C$110,2,FALSE),Intensity!$E$3:$L$1002,8,FALSE)</f>
        <v/>
      </c>
      <c r="I327" s="332" t="str">
        <f>IF(MIN(H327:H329)=MAX(H327:H329), VLOOKUP(MIN(H327:H329),RANKINGS!$A$2:$B$6,2,FALSE),VLOOKUP(MIN(H327:H329),RANKINGS!$A$2:$B$6,2,FALSE)&amp;"-"&amp;VLOOKUP(MAX(H327:H329),RANKINGS!$A$2:$B$6,2,FALSE))</f>
        <v>Negligible</v>
      </c>
      <c r="J327" s="189" t="str">
        <f>VLOOKUP(J$12&amp;VLOOKUP($A327,ACTIVITIES!$B$2:$C$110,2,FALSE),Intensity!$E$3:$L$1002,8,FALSE)</f>
        <v/>
      </c>
      <c r="K327" s="332" t="str">
        <f>IF(MIN(J327:J329)=MAX(J327:J329), VLOOKUP(MIN(J327:J329),RANKINGS!$A$2:$B$6,2,FALSE),VLOOKUP(MIN(J327:J329),RANKINGS!$A$2:$B$6,2,FALSE)&amp;"-"&amp;VLOOKUP(MAX(J327:J329),RANKINGS!$A$2:$B$6,2,FALSE))</f>
        <v>Negligible</v>
      </c>
      <c r="L327" s="189" t="str">
        <f>VLOOKUP(L$12&amp;VLOOKUP($A327,ACTIVITIES!$B$2:$C$110,2,FALSE),Intensity!$E$3:$L$1002,8,FALSE)</f>
        <v/>
      </c>
      <c r="M327" s="332" t="str">
        <f>IF(MIN(L327:L329)=MAX(L327:L329), VLOOKUP(MIN(L327:L329),RANKINGS!$A$2:$B$6,2,FALSE),VLOOKUP(MIN(L327:L329),RANKINGS!$A$2:$B$6,2,FALSE)&amp;"-"&amp;VLOOKUP(MAX(L327:L329),RANKINGS!$A$2:$B$6,2,FALSE))</f>
        <v>Negligible</v>
      </c>
      <c r="N327" s="189" t="str">
        <f>VLOOKUP(N$12&amp;VLOOKUP($A327,ACTIVITIES!$B$2:$C$110,2,FALSE),Intensity!$E$3:$L$1002,8,FALSE)</f>
        <v/>
      </c>
      <c r="O327" s="332" t="str">
        <f>IF(MIN(N327:N329)=MAX(N327:N329), VLOOKUP(MIN(N327:N329),RANKINGS!$A$2:$B$6,2,FALSE),VLOOKUP(MIN(N327:N329),RANKINGS!$A$2:$B$6,2,FALSE)&amp;"-"&amp;VLOOKUP(MAX(N327:N329),RANKINGS!$A$2:$B$6,2,FALSE))</f>
        <v>Negligible</v>
      </c>
      <c r="P327" s="189" t="str">
        <f>VLOOKUP(P$12&amp;VLOOKUP($A327,ACTIVITIES!$B$2:$C$110,2,FALSE),Intensity!$E$3:$L$1002,8,FALSE)</f>
        <v/>
      </c>
      <c r="Q327" s="332" t="str">
        <f>IF(MIN(P327:P329)=MAX(P327:P329), VLOOKUP(MIN(P327:P329),RANKINGS!$A$2:$B$6,2,FALSE),VLOOKUP(MIN(P327:P329),RANKINGS!$A$2:$B$6,2,FALSE)&amp;"-"&amp;VLOOKUP(MAX(P327:P329),RANKINGS!$A$2:$B$6,2,FALSE))</f>
        <v>Negligible</v>
      </c>
      <c r="R327" s="189" t="str">
        <f>VLOOKUP(R$12&amp;VLOOKUP($A327,ACTIVITIES!$B$2:$C$110,2,FALSE),Intensity!$E$3:$L$1002,8,FALSE)</f>
        <v/>
      </c>
      <c r="S327" s="332" t="str">
        <f>IF(MIN(R327:R329)=MAX(R327:R329), VLOOKUP(MIN(R327:R329),RANKINGS!$A$2:$B$6,2,FALSE),VLOOKUP(MIN(R327:R329),RANKINGS!$A$2:$B$6,2,FALSE)&amp;"-"&amp;VLOOKUP(MAX(R327:R329),RANKINGS!$A$2:$B$6,2,FALSE))</f>
        <v>Negligible</v>
      </c>
      <c r="T327" s="189" t="str">
        <f>VLOOKUP(T$12&amp;VLOOKUP($A327,ACTIVITIES!$B$2:$C$110,2,FALSE),Intensity!$E$3:$L$1002,8,FALSE)</f>
        <v/>
      </c>
      <c r="U327" s="332" t="str">
        <f>IF(MIN(T327:T329)=MAX(T327:T329), VLOOKUP(MIN(T327:T329),RANKINGS!$A$2:$B$6,2,FALSE),VLOOKUP(MIN(T327:T329),RANKINGS!$A$2:$B$6,2,FALSE)&amp;"-"&amp;VLOOKUP(MAX(T327:T329),RANKINGS!$A$2:$B$6,2,FALSE))</f>
        <v>Negligible</v>
      </c>
      <c r="V327" s="189" t="str">
        <f>VLOOKUP(V$12&amp;VLOOKUP($A327,ACTIVITIES!$B$2:$C$110,2,FALSE),Intensity!$E$3:$L$1002,8,FALSE)</f>
        <v/>
      </c>
      <c r="W327" s="332" t="str">
        <f>IF(MIN(V327:V329)=MAX(V327:V329), VLOOKUP(MIN(V327:V329),RANKINGS!$A$2:$B$6,2,FALSE),VLOOKUP(MIN(V327:V329),RANKINGS!$A$2:$B$6,2,FALSE)&amp;"-"&amp;VLOOKUP(MAX(V327:V329),RANKINGS!$A$2:$B$6,2,FALSE))</f>
        <v>Negligible</v>
      </c>
      <c r="X327" s="197"/>
      <c r="Y327" s="191" t="str">
        <f>IF(AND(NOT(IFERROR(AVERAGE(A327),-9)=-9),IFERROR(VALUE(RIGHT(B327,1)),-9)=-9),"",IF(AND(B327="",IFERROR(VALUE(RIGHT(A327,1)),-99)=-99),"","X"))</f>
        <v>X</v>
      </c>
    </row>
    <row r="328" spans="1:25" s="6" customFormat="1" ht="13.2" hidden="1">
      <c r="A328" s="192">
        <f t="shared" si="9"/>
        <v>96</v>
      </c>
      <c r="B328" s="336"/>
      <c r="C328" s="193" t="s">
        <v>106</v>
      </c>
      <c r="D328" s="194" t="str">
        <f>VLOOKUP(D$12&amp;VLOOKUP($A328,ACTIVITIES!$B$2:$C$110,2,FALSE),Context!$E$3:$L$1002,8,FALSE)</f>
        <v/>
      </c>
      <c r="E328" s="333"/>
      <c r="F328" s="194" t="str">
        <f>VLOOKUP(F$12&amp;VLOOKUP($A328,ACTIVITIES!$B$2:$C$110,2,FALSE),Context!$E$3:$L$1002,8,FALSE)</f>
        <v/>
      </c>
      <c r="G328" s="333"/>
      <c r="H328" s="194" t="str">
        <f>VLOOKUP(H$12&amp;VLOOKUP($A328,ACTIVITIES!$B$2:$C$110,2,FALSE),Context!$E$3:$L$1002,8,FALSE)</f>
        <v/>
      </c>
      <c r="I328" s="333"/>
      <c r="J328" s="194" t="str">
        <f>VLOOKUP(J$12&amp;VLOOKUP($A328,ACTIVITIES!$B$2:$C$110,2,FALSE),Context!$E$3:$L$1002,8,FALSE)</f>
        <v/>
      </c>
      <c r="K328" s="333"/>
      <c r="L328" s="194" t="str">
        <f>VLOOKUP(L$12&amp;VLOOKUP($A328,ACTIVITIES!$B$2:$C$110,2,FALSE),Context!$E$3:$L$1002,8,FALSE)</f>
        <v/>
      </c>
      <c r="M328" s="333"/>
      <c r="N328" s="194" t="str">
        <f>VLOOKUP(N$12&amp;VLOOKUP($A328,ACTIVITIES!$B$2:$C$110,2,FALSE),Context!$E$3:$L$1002,8,FALSE)</f>
        <v/>
      </c>
      <c r="O328" s="333"/>
      <c r="P328" s="194" t="str">
        <f>VLOOKUP(P$12&amp;VLOOKUP($A328,ACTIVITIES!$B$2:$C$110,2,FALSE),Context!$E$3:$L$1002,8,FALSE)</f>
        <v/>
      </c>
      <c r="Q328" s="333"/>
      <c r="R328" s="194" t="str">
        <f>VLOOKUP(R$12&amp;VLOOKUP($A328,ACTIVITIES!$B$2:$C$110,2,FALSE),Context!$E$3:$L$1002,8,FALSE)</f>
        <v/>
      </c>
      <c r="S328" s="333"/>
      <c r="T328" s="194" t="str">
        <f>VLOOKUP(T$12&amp;VLOOKUP($A328,ACTIVITIES!$B$2:$C$110,2,FALSE),Context!$E$3:$L$1002,8,FALSE)</f>
        <v/>
      </c>
      <c r="U328" s="333"/>
      <c r="V328" s="194" t="str">
        <f>VLOOKUP(V$12&amp;VLOOKUP($A328,ACTIVITIES!$B$2:$C$110,2,FALSE),Context!$E$3:$L$1002,8,FALSE)</f>
        <v/>
      </c>
      <c r="W328" s="333"/>
      <c r="X328" s="197"/>
      <c r="Y328" s="191" t="str">
        <f>IF(AND(NOT(IFERROR(AVERAGE(A327),-9)=-9),IFERROR(VALUE(RIGHT(B327,1)),-9)=-9),"",IF(AND(B327="",IFERROR(VALUE(RIGHT(A327,1)),-99)=-99),"","X"))</f>
        <v>X</v>
      </c>
    </row>
    <row r="329" spans="1:25" s="6" customFormat="1" ht="13.2" hidden="1">
      <c r="A329" s="196">
        <f t="shared" si="9"/>
        <v>96</v>
      </c>
      <c r="B329" s="337"/>
      <c r="C329" s="193" t="s">
        <v>107</v>
      </c>
      <c r="D329" s="194" t="str">
        <f>VLOOKUP(D$12&amp;VLOOKUP($A329,ACTIVITIES!$B$2:$C$110,2,FALSE),Duration!$E$3:$L$1002,8,FALSE)</f>
        <v/>
      </c>
      <c r="E329" s="334"/>
      <c r="F329" s="194" t="str">
        <f>VLOOKUP(F$12&amp;VLOOKUP($A329,ACTIVITIES!$B$2:$C$110,2,FALSE),Duration!$E$3:$L$1002,8,FALSE)</f>
        <v/>
      </c>
      <c r="G329" s="334"/>
      <c r="H329" s="194" t="str">
        <f>VLOOKUP(H$12&amp;VLOOKUP($A329,ACTIVITIES!$B$2:$C$110,2,FALSE),Duration!$E$3:$L$1002,8,FALSE)</f>
        <v/>
      </c>
      <c r="I329" s="334"/>
      <c r="J329" s="194" t="str">
        <f>VLOOKUP(J$12&amp;VLOOKUP($A329,ACTIVITIES!$B$2:$C$110,2,FALSE),Duration!$E$3:$L$1002,8,FALSE)</f>
        <v/>
      </c>
      <c r="K329" s="334"/>
      <c r="L329" s="194" t="str">
        <f>VLOOKUP(L$12&amp;VLOOKUP($A329,ACTIVITIES!$B$2:$C$110,2,FALSE),Duration!$E$3:$L$1002,8,FALSE)</f>
        <v/>
      </c>
      <c r="M329" s="334"/>
      <c r="N329" s="194" t="str">
        <f>VLOOKUP(N$12&amp;VLOOKUP($A329,ACTIVITIES!$B$2:$C$110,2,FALSE),Duration!$E$3:$L$1002,8,FALSE)</f>
        <v/>
      </c>
      <c r="O329" s="334"/>
      <c r="P329" s="194" t="str">
        <f>VLOOKUP(P$12&amp;VLOOKUP($A329,ACTIVITIES!$B$2:$C$110,2,FALSE),Duration!$E$3:$L$1002,8,FALSE)</f>
        <v/>
      </c>
      <c r="Q329" s="334"/>
      <c r="R329" s="194" t="str">
        <f>VLOOKUP(R$12&amp;VLOOKUP($A329,ACTIVITIES!$B$2:$C$110,2,FALSE),Duration!$E$3:$L$1002,8,FALSE)</f>
        <v/>
      </c>
      <c r="S329" s="334"/>
      <c r="T329" s="194" t="str">
        <f>VLOOKUP(T$12&amp;VLOOKUP($A329,ACTIVITIES!$B$2:$C$110,2,FALSE),Duration!$E$3:$L$1002,8,FALSE)</f>
        <v/>
      </c>
      <c r="U329" s="334"/>
      <c r="V329" s="194" t="str">
        <f>VLOOKUP(V$12&amp;VLOOKUP($A329,ACTIVITIES!$B$2:$C$110,2,FALSE),Duration!$E$3:$L$1002,8,FALSE)</f>
        <v/>
      </c>
      <c r="W329" s="334"/>
      <c r="X329" s="197"/>
      <c r="Y329" s="191" t="str">
        <f>IF(AND(NOT(IFERROR(AVERAGE(A327),-9)=-9),IFERROR(VALUE(RIGHT(B327,1)),-9)=-9),"",IF(AND(B327="",IFERROR(VALUE(RIGHT(A327,1)),-99)=-99),"","X"))</f>
        <v>X</v>
      </c>
    </row>
    <row r="330" spans="1:25" s="6" customFormat="1" ht="13.2" hidden="1">
      <c r="A330" s="187">
        <f t="shared" si="9"/>
        <v>97</v>
      </c>
      <c r="B330" s="335" t="str">
        <f>VLOOKUP(A330,'COASTAL UPLANDS'!$A$15:$B$124,2,FALSE)</f>
        <v>ACTIVITY CATEGORY 10 97</v>
      </c>
      <c r="C330" s="188" t="s">
        <v>105</v>
      </c>
      <c r="D330" s="189" t="str">
        <f>VLOOKUP(D$12&amp;VLOOKUP($A330,ACTIVITIES!$B$2:$C$110,2,FALSE),Intensity!$E$3:$L$1002,8,FALSE)</f>
        <v/>
      </c>
      <c r="E330" s="332" t="str">
        <f>IF(MIN(D330:D332)=MAX(D330:D332), VLOOKUP(MIN(D330:D332),RANKINGS!$A$2:$B$6,2,FALSE),VLOOKUP(MIN(D330:D332),RANKINGS!$A$2:$B$6,2,FALSE)&amp;"-"&amp;VLOOKUP(MAX(D330:D332),RANKINGS!$A$2:$B$6,2,FALSE))</f>
        <v>Negligible</v>
      </c>
      <c r="F330" s="189" t="str">
        <f>VLOOKUP(F$12&amp;VLOOKUP($A330,ACTIVITIES!$B$2:$C$110,2,FALSE),Intensity!$E$3:$L$1002,8,FALSE)</f>
        <v/>
      </c>
      <c r="G330" s="332" t="str">
        <f>IF(MIN(F330:F332)=MAX(F330:F332), VLOOKUP(MIN(F330:F332),RANKINGS!$A$2:$B$6,2,FALSE),VLOOKUP(MIN(F330:F332),RANKINGS!$A$2:$B$6,2,FALSE)&amp;"-"&amp;VLOOKUP(MAX(F330:F332),RANKINGS!$A$2:$B$6,2,FALSE))</f>
        <v>Negligible</v>
      </c>
      <c r="H330" s="189" t="str">
        <f>VLOOKUP(H$12&amp;VLOOKUP($A330,ACTIVITIES!$B$2:$C$110,2,FALSE),Intensity!$E$3:$L$1002,8,FALSE)</f>
        <v/>
      </c>
      <c r="I330" s="332" t="str">
        <f>IF(MIN(H330:H332)=MAX(H330:H332), VLOOKUP(MIN(H330:H332),RANKINGS!$A$2:$B$6,2,FALSE),VLOOKUP(MIN(H330:H332),RANKINGS!$A$2:$B$6,2,FALSE)&amp;"-"&amp;VLOOKUP(MAX(H330:H332),RANKINGS!$A$2:$B$6,2,FALSE))</f>
        <v>Negligible</v>
      </c>
      <c r="J330" s="189" t="str">
        <f>VLOOKUP(J$12&amp;VLOOKUP($A330,ACTIVITIES!$B$2:$C$110,2,FALSE),Intensity!$E$3:$L$1002,8,FALSE)</f>
        <v/>
      </c>
      <c r="K330" s="332" t="str">
        <f>IF(MIN(J330:J332)=MAX(J330:J332), VLOOKUP(MIN(J330:J332),RANKINGS!$A$2:$B$6,2,FALSE),VLOOKUP(MIN(J330:J332),RANKINGS!$A$2:$B$6,2,FALSE)&amp;"-"&amp;VLOOKUP(MAX(J330:J332),RANKINGS!$A$2:$B$6,2,FALSE))</f>
        <v>Negligible</v>
      </c>
      <c r="L330" s="189" t="str">
        <f>VLOOKUP(L$12&amp;VLOOKUP($A330,ACTIVITIES!$B$2:$C$110,2,FALSE),Intensity!$E$3:$L$1002,8,FALSE)</f>
        <v/>
      </c>
      <c r="M330" s="332" t="str">
        <f>IF(MIN(L330:L332)=MAX(L330:L332), VLOOKUP(MIN(L330:L332),RANKINGS!$A$2:$B$6,2,FALSE),VLOOKUP(MIN(L330:L332),RANKINGS!$A$2:$B$6,2,FALSE)&amp;"-"&amp;VLOOKUP(MAX(L330:L332),RANKINGS!$A$2:$B$6,2,FALSE))</f>
        <v>Negligible</v>
      </c>
      <c r="N330" s="189" t="str">
        <f>VLOOKUP(N$12&amp;VLOOKUP($A330,ACTIVITIES!$B$2:$C$110,2,FALSE),Intensity!$E$3:$L$1002,8,FALSE)</f>
        <v/>
      </c>
      <c r="O330" s="332" t="str">
        <f>IF(MIN(N330:N332)=MAX(N330:N332), VLOOKUP(MIN(N330:N332),RANKINGS!$A$2:$B$6,2,FALSE),VLOOKUP(MIN(N330:N332),RANKINGS!$A$2:$B$6,2,FALSE)&amp;"-"&amp;VLOOKUP(MAX(N330:N332),RANKINGS!$A$2:$B$6,2,FALSE))</f>
        <v>Negligible</v>
      </c>
      <c r="P330" s="189" t="str">
        <f>VLOOKUP(P$12&amp;VLOOKUP($A330,ACTIVITIES!$B$2:$C$110,2,FALSE),Intensity!$E$3:$L$1002,8,FALSE)</f>
        <v/>
      </c>
      <c r="Q330" s="332" t="str">
        <f>IF(MIN(P330:P332)=MAX(P330:P332), VLOOKUP(MIN(P330:P332),RANKINGS!$A$2:$B$6,2,FALSE),VLOOKUP(MIN(P330:P332),RANKINGS!$A$2:$B$6,2,FALSE)&amp;"-"&amp;VLOOKUP(MAX(P330:P332),RANKINGS!$A$2:$B$6,2,FALSE))</f>
        <v>Negligible</v>
      </c>
      <c r="R330" s="189" t="str">
        <f>VLOOKUP(R$12&amp;VLOOKUP($A330,ACTIVITIES!$B$2:$C$110,2,FALSE),Intensity!$E$3:$L$1002,8,FALSE)</f>
        <v/>
      </c>
      <c r="S330" s="332" t="str">
        <f>IF(MIN(R330:R332)=MAX(R330:R332), VLOOKUP(MIN(R330:R332),RANKINGS!$A$2:$B$6,2,FALSE),VLOOKUP(MIN(R330:R332),RANKINGS!$A$2:$B$6,2,FALSE)&amp;"-"&amp;VLOOKUP(MAX(R330:R332),RANKINGS!$A$2:$B$6,2,FALSE))</f>
        <v>Negligible</v>
      </c>
      <c r="T330" s="189" t="str">
        <f>VLOOKUP(T$12&amp;VLOOKUP($A330,ACTIVITIES!$B$2:$C$110,2,FALSE),Intensity!$E$3:$L$1002,8,FALSE)</f>
        <v/>
      </c>
      <c r="U330" s="332" t="str">
        <f>IF(MIN(T330:T332)=MAX(T330:T332), VLOOKUP(MIN(T330:T332),RANKINGS!$A$2:$B$6,2,FALSE),VLOOKUP(MIN(T330:T332),RANKINGS!$A$2:$B$6,2,FALSE)&amp;"-"&amp;VLOOKUP(MAX(T330:T332),RANKINGS!$A$2:$B$6,2,FALSE))</f>
        <v>Negligible</v>
      </c>
      <c r="V330" s="189" t="str">
        <f>VLOOKUP(V$12&amp;VLOOKUP($A330,ACTIVITIES!$B$2:$C$110,2,FALSE),Intensity!$E$3:$L$1002,8,FALSE)</f>
        <v/>
      </c>
      <c r="W330" s="332" t="str">
        <f>IF(MIN(V330:V332)=MAX(V330:V332), VLOOKUP(MIN(V330:V332),RANKINGS!$A$2:$B$6,2,FALSE),VLOOKUP(MIN(V330:V332),RANKINGS!$A$2:$B$6,2,FALSE)&amp;"-"&amp;VLOOKUP(MAX(V330:V332),RANKINGS!$A$2:$B$6,2,FALSE))</f>
        <v>Negligible</v>
      </c>
      <c r="X330" s="197"/>
      <c r="Y330" s="191" t="str">
        <f>IF(AND(NOT(IFERROR(AVERAGE(A330),-9)=-9),IFERROR(VALUE(RIGHT(B330,1)),-9)=-9),"",IF(AND(B330="",IFERROR(VALUE(RIGHT(A330,1)),-99)=-99),"","X"))</f>
        <v>X</v>
      </c>
    </row>
    <row r="331" spans="1:25" s="6" customFormat="1" ht="13.2" hidden="1">
      <c r="A331" s="192">
        <f t="shared" si="9"/>
        <v>97</v>
      </c>
      <c r="B331" s="336"/>
      <c r="C331" s="193" t="s">
        <v>106</v>
      </c>
      <c r="D331" s="194" t="str">
        <f>VLOOKUP(D$12&amp;VLOOKUP($A331,ACTIVITIES!$B$2:$C$110,2,FALSE),Context!$E$3:$L$1002,8,FALSE)</f>
        <v/>
      </c>
      <c r="E331" s="333"/>
      <c r="F331" s="194" t="str">
        <f>VLOOKUP(F$12&amp;VLOOKUP($A331,ACTIVITIES!$B$2:$C$110,2,FALSE),Context!$E$3:$L$1002,8,FALSE)</f>
        <v/>
      </c>
      <c r="G331" s="333"/>
      <c r="H331" s="194" t="str">
        <f>VLOOKUP(H$12&amp;VLOOKUP($A331,ACTIVITIES!$B$2:$C$110,2,FALSE),Context!$E$3:$L$1002,8,FALSE)</f>
        <v/>
      </c>
      <c r="I331" s="333"/>
      <c r="J331" s="194" t="str">
        <f>VLOOKUP(J$12&amp;VLOOKUP($A331,ACTIVITIES!$B$2:$C$110,2,FALSE),Context!$E$3:$L$1002,8,FALSE)</f>
        <v/>
      </c>
      <c r="K331" s="333"/>
      <c r="L331" s="194" t="str">
        <f>VLOOKUP(L$12&amp;VLOOKUP($A331,ACTIVITIES!$B$2:$C$110,2,FALSE),Context!$E$3:$L$1002,8,FALSE)</f>
        <v/>
      </c>
      <c r="M331" s="333"/>
      <c r="N331" s="194" t="str">
        <f>VLOOKUP(N$12&amp;VLOOKUP($A331,ACTIVITIES!$B$2:$C$110,2,FALSE),Context!$E$3:$L$1002,8,FALSE)</f>
        <v/>
      </c>
      <c r="O331" s="333"/>
      <c r="P331" s="194" t="str">
        <f>VLOOKUP(P$12&amp;VLOOKUP($A331,ACTIVITIES!$B$2:$C$110,2,FALSE),Context!$E$3:$L$1002,8,FALSE)</f>
        <v/>
      </c>
      <c r="Q331" s="333"/>
      <c r="R331" s="194" t="str">
        <f>VLOOKUP(R$12&amp;VLOOKUP($A331,ACTIVITIES!$B$2:$C$110,2,FALSE),Context!$E$3:$L$1002,8,FALSE)</f>
        <v/>
      </c>
      <c r="S331" s="333"/>
      <c r="T331" s="194" t="str">
        <f>VLOOKUP(T$12&amp;VLOOKUP($A331,ACTIVITIES!$B$2:$C$110,2,FALSE),Context!$E$3:$L$1002,8,FALSE)</f>
        <v/>
      </c>
      <c r="U331" s="333"/>
      <c r="V331" s="194" t="str">
        <f>VLOOKUP(V$12&amp;VLOOKUP($A331,ACTIVITIES!$B$2:$C$110,2,FALSE),Context!$E$3:$L$1002,8,FALSE)</f>
        <v/>
      </c>
      <c r="W331" s="333"/>
      <c r="X331" s="197"/>
      <c r="Y331" s="191" t="str">
        <f>IF(AND(NOT(IFERROR(AVERAGE(A330),-9)=-9),IFERROR(VALUE(RIGHT(B330,1)),-9)=-9),"",IF(AND(B330="",IFERROR(VALUE(RIGHT(A330,1)),-99)=-99),"","X"))</f>
        <v>X</v>
      </c>
    </row>
    <row r="332" spans="1:25" s="6" customFormat="1" ht="13.2" hidden="1">
      <c r="A332" s="196">
        <f t="shared" si="9"/>
        <v>97</v>
      </c>
      <c r="B332" s="337"/>
      <c r="C332" s="193" t="s">
        <v>107</v>
      </c>
      <c r="D332" s="194" t="str">
        <f>VLOOKUP(D$12&amp;VLOOKUP($A332,ACTIVITIES!$B$2:$C$110,2,FALSE),Duration!$E$3:$L$1002,8,FALSE)</f>
        <v/>
      </c>
      <c r="E332" s="334"/>
      <c r="F332" s="194" t="str">
        <f>VLOOKUP(F$12&amp;VLOOKUP($A332,ACTIVITIES!$B$2:$C$110,2,FALSE),Duration!$E$3:$L$1002,8,FALSE)</f>
        <v/>
      </c>
      <c r="G332" s="334"/>
      <c r="H332" s="194" t="str">
        <f>VLOOKUP(H$12&amp;VLOOKUP($A332,ACTIVITIES!$B$2:$C$110,2,FALSE),Duration!$E$3:$L$1002,8,FALSE)</f>
        <v/>
      </c>
      <c r="I332" s="334"/>
      <c r="J332" s="194" t="str">
        <f>VLOOKUP(J$12&amp;VLOOKUP($A332,ACTIVITIES!$B$2:$C$110,2,FALSE),Duration!$E$3:$L$1002,8,FALSE)</f>
        <v/>
      </c>
      <c r="K332" s="334"/>
      <c r="L332" s="194" t="str">
        <f>VLOOKUP(L$12&amp;VLOOKUP($A332,ACTIVITIES!$B$2:$C$110,2,FALSE),Duration!$E$3:$L$1002,8,FALSE)</f>
        <v/>
      </c>
      <c r="M332" s="334"/>
      <c r="N332" s="194" t="str">
        <f>VLOOKUP(N$12&amp;VLOOKUP($A332,ACTIVITIES!$B$2:$C$110,2,FALSE),Duration!$E$3:$L$1002,8,FALSE)</f>
        <v/>
      </c>
      <c r="O332" s="334"/>
      <c r="P332" s="194" t="str">
        <f>VLOOKUP(P$12&amp;VLOOKUP($A332,ACTIVITIES!$B$2:$C$110,2,FALSE),Duration!$E$3:$L$1002,8,FALSE)</f>
        <v/>
      </c>
      <c r="Q332" s="334"/>
      <c r="R332" s="194" t="str">
        <f>VLOOKUP(R$12&amp;VLOOKUP($A332,ACTIVITIES!$B$2:$C$110,2,FALSE),Duration!$E$3:$L$1002,8,FALSE)</f>
        <v/>
      </c>
      <c r="S332" s="334"/>
      <c r="T332" s="194" t="str">
        <f>VLOOKUP(T$12&amp;VLOOKUP($A332,ACTIVITIES!$B$2:$C$110,2,FALSE),Duration!$E$3:$L$1002,8,FALSE)</f>
        <v/>
      </c>
      <c r="U332" s="334"/>
      <c r="V332" s="194" t="str">
        <f>VLOOKUP(V$12&amp;VLOOKUP($A332,ACTIVITIES!$B$2:$C$110,2,FALSE),Duration!$E$3:$L$1002,8,FALSE)</f>
        <v/>
      </c>
      <c r="W332" s="334"/>
      <c r="X332" s="197"/>
      <c r="Y332" s="191" t="str">
        <f>IF(AND(NOT(IFERROR(AVERAGE(A330),-9)=-9),IFERROR(VALUE(RIGHT(B330,1)),-9)=-9),"",IF(AND(B330="",IFERROR(VALUE(RIGHT(A330,1)),-99)=-99),"","X"))</f>
        <v>X</v>
      </c>
    </row>
    <row r="333" spans="1:25" s="6" customFormat="1" ht="13.2" hidden="1">
      <c r="A333" s="187">
        <f t="shared" si="9"/>
        <v>98</v>
      </c>
      <c r="B333" s="335" t="str">
        <f>VLOOKUP(A333,'COASTAL UPLANDS'!$A$15:$B$124,2,FALSE)</f>
        <v>ACTIVITY CATEGORY 10 98</v>
      </c>
      <c r="C333" s="188" t="s">
        <v>105</v>
      </c>
      <c r="D333" s="189" t="str">
        <f>VLOOKUP(D$12&amp;VLOOKUP($A333,ACTIVITIES!$B$2:$C$110,2,FALSE),Intensity!$E$3:$L$1002,8,FALSE)</f>
        <v/>
      </c>
      <c r="E333" s="332" t="str">
        <f>IF(MIN(D333:D335)=MAX(D333:D335), VLOOKUP(MIN(D333:D335),RANKINGS!$A$2:$B$6,2,FALSE),VLOOKUP(MIN(D333:D335),RANKINGS!$A$2:$B$6,2,FALSE)&amp;"-"&amp;VLOOKUP(MAX(D333:D335),RANKINGS!$A$2:$B$6,2,FALSE))</f>
        <v>Negligible</v>
      </c>
      <c r="F333" s="189" t="str">
        <f>VLOOKUP(F$12&amp;VLOOKUP($A333,ACTIVITIES!$B$2:$C$110,2,FALSE),Intensity!$E$3:$L$1002,8,FALSE)</f>
        <v/>
      </c>
      <c r="G333" s="332" t="str">
        <f>IF(MIN(F333:F335)=MAX(F333:F335), VLOOKUP(MIN(F333:F335),RANKINGS!$A$2:$B$6,2,FALSE),VLOOKUP(MIN(F333:F335),RANKINGS!$A$2:$B$6,2,FALSE)&amp;"-"&amp;VLOOKUP(MAX(F333:F335),RANKINGS!$A$2:$B$6,2,FALSE))</f>
        <v>Negligible</v>
      </c>
      <c r="H333" s="189" t="str">
        <f>VLOOKUP(H$12&amp;VLOOKUP($A333,ACTIVITIES!$B$2:$C$110,2,FALSE),Intensity!$E$3:$L$1002,8,FALSE)</f>
        <v/>
      </c>
      <c r="I333" s="332" t="str">
        <f>IF(MIN(H333:H335)=MAX(H333:H335), VLOOKUP(MIN(H333:H335),RANKINGS!$A$2:$B$6,2,FALSE),VLOOKUP(MIN(H333:H335),RANKINGS!$A$2:$B$6,2,FALSE)&amp;"-"&amp;VLOOKUP(MAX(H333:H335),RANKINGS!$A$2:$B$6,2,FALSE))</f>
        <v>Negligible</v>
      </c>
      <c r="J333" s="189" t="str">
        <f>VLOOKUP(J$12&amp;VLOOKUP($A333,ACTIVITIES!$B$2:$C$110,2,FALSE),Intensity!$E$3:$L$1002,8,FALSE)</f>
        <v/>
      </c>
      <c r="K333" s="332" t="str">
        <f>IF(MIN(J333:J335)=MAX(J333:J335), VLOOKUP(MIN(J333:J335),RANKINGS!$A$2:$B$6,2,FALSE),VLOOKUP(MIN(J333:J335),RANKINGS!$A$2:$B$6,2,FALSE)&amp;"-"&amp;VLOOKUP(MAX(J333:J335),RANKINGS!$A$2:$B$6,2,FALSE))</f>
        <v>Negligible</v>
      </c>
      <c r="L333" s="189" t="str">
        <f>VLOOKUP(L$12&amp;VLOOKUP($A333,ACTIVITIES!$B$2:$C$110,2,FALSE),Intensity!$E$3:$L$1002,8,FALSE)</f>
        <v/>
      </c>
      <c r="M333" s="332" t="str">
        <f>IF(MIN(L333:L335)=MAX(L333:L335), VLOOKUP(MIN(L333:L335),RANKINGS!$A$2:$B$6,2,FALSE),VLOOKUP(MIN(L333:L335),RANKINGS!$A$2:$B$6,2,FALSE)&amp;"-"&amp;VLOOKUP(MAX(L333:L335),RANKINGS!$A$2:$B$6,2,FALSE))</f>
        <v>Negligible</v>
      </c>
      <c r="N333" s="189" t="str">
        <f>VLOOKUP(N$12&amp;VLOOKUP($A333,ACTIVITIES!$B$2:$C$110,2,FALSE),Intensity!$E$3:$L$1002,8,FALSE)</f>
        <v/>
      </c>
      <c r="O333" s="332" t="str">
        <f>IF(MIN(N333:N335)=MAX(N333:N335), VLOOKUP(MIN(N333:N335),RANKINGS!$A$2:$B$6,2,FALSE),VLOOKUP(MIN(N333:N335),RANKINGS!$A$2:$B$6,2,FALSE)&amp;"-"&amp;VLOOKUP(MAX(N333:N335),RANKINGS!$A$2:$B$6,2,FALSE))</f>
        <v>Negligible</v>
      </c>
      <c r="P333" s="189" t="str">
        <f>VLOOKUP(P$12&amp;VLOOKUP($A333,ACTIVITIES!$B$2:$C$110,2,FALSE),Intensity!$E$3:$L$1002,8,FALSE)</f>
        <v/>
      </c>
      <c r="Q333" s="332" t="str">
        <f>IF(MIN(P333:P335)=MAX(P333:P335), VLOOKUP(MIN(P333:P335),RANKINGS!$A$2:$B$6,2,FALSE),VLOOKUP(MIN(P333:P335),RANKINGS!$A$2:$B$6,2,FALSE)&amp;"-"&amp;VLOOKUP(MAX(P333:P335),RANKINGS!$A$2:$B$6,2,FALSE))</f>
        <v>Negligible</v>
      </c>
      <c r="R333" s="189" t="str">
        <f>VLOOKUP(R$12&amp;VLOOKUP($A333,ACTIVITIES!$B$2:$C$110,2,FALSE),Intensity!$E$3:$L$1002,8,FALSE)</f>
        <v/>
      </c>
      <c r="S333" s="332" t="str">
        <f>IF(MIN(R333:R335)=MAX(R333:R335), VLOOKUP(MIN(R333:R335),RANKINGS!$A$2:$B$6,2,FALSE),VLOOKUP(MIN(R333:R335),RANKINGS!$A$2:$B$6,2,FALSE)&amp;"-"&amp;VLOOKUP(MAX(R333:R335),RANKINGS!$A$2:$B$6,2,FALSE))</f>
        <v>Negligible</v>
      </c>
      <c r="T333" s="189" t="str">
        <f>VLOOKUP(T$12&amp;VLOOKUP($A333,ACTIVITIES!$B$2:$C$110,2,FALSE),Intensity!$E$3:$L$1002,8,FALSE)</f>
        <v/>
      </c>
      <c r="U333" s="332" t="str">
        <f>IF(MIN(T333:T335)=MAX(T333:T335), VLOOKUP(MIN(T333:T335),RANKINGS!$A$2:$B$6,2,FALSE),VLOOKUP(MIN(T333:T335),RANKINGS!$A$2:$B$6,2,FALSE)&amp;"-"&amp;VLOOKUP(MAX(T333:T335),RANKINGS!$A$2:$B$6,2,FALSE))</f>
        <v>Negligible</v>
      </c>
      <c r="V333" s="189" t="str">
        <f>VLOOKUP(V$12&amp;VLOOKUP($A333,ACTIVITIES!$B$2:$C$110,2,FALSE),Intensity!$E$3:$L$1002,8,FALSE)</f>
        <v/>
      </c>
      <c r="W333" s="332" t="str">
        <f>IF(MIN(V333:V335)=MAX(V333:V335), VLOOKUP(MIN(V333:V335),RANKINGS!$A$2:$B$6,2,FALSE),VLOOKUP(MIN(V333:V335),RANKINGS!$A$2:$B$6,2,FALSE)&amp;"-"&amp;VLOOKUP(MAX(V333:V335),RANKINGS!$A$2:$B$6,2,FALSE))</f>
        <v>Negligible</v>
      </c>
      <c r="X333" s="197"/>
      <c r="Y333" s="191" t="str">
        <f>IF(AND(NOT(IFERROR(AVERAGE(A333),-9)=-9),IFERROR(VALUE(RIGHT(B333,1)),-9)=-9),"",IF(AND(B333="",IFERROR(VALUE(RIGHT(A333,1)),-99)=-99),"","X"))</f>
        <v>X</v>
      </c>
    </row>
    <row r="334" spans="1:25" s="6" customFormat="1" ht="13.2" hidden="1">
      <c r="A334" s="192">
        <f t="shared" si="9"/>
        <v>98</v>
      </c>
      <c r="B334" s="336"/>
      <c r="C334" s="193" t="s">
        <v>106</v>
      </c>
      <c r="D334" s="194" t="str">
        <f>VLOOKUP(D$12&amp;VLOOKUP($A334,ACTIVITIES!$B$2:$C$110,2,FALSE),Context!$E$3:$L$1002,8,FALSE)</f>
        <v/>
      </c>
      <c r="E334" s="333"/>
      <c r="F334" s="194" t="str">
        <f>VLOOKUP(F$12&amp;VLOOKUP($A334,ACTIVITIES!$B$2:$C$110,2,FALSE),Context!$E$3:$L$1002,8,FALSE)</f>
        <v/>
      </c>
      <c r="G334" s="333"/>
      <c r="H334" s="194" t="str">
        <f>VLOOKUP(H$12&amp;VLOOKUP($A334,ACTIVITIES!$B$2:$C$110,2,FALSE),Context!$E$3:$L$1002,8,FALSE)</f>
        <v/>
      </c>
      <c r="I334" s="333"/>
      <c r="J334" s="194" t="str">
        <f>VLOOKUP(J$12&amp;VLOOKUP($A334,ACTIVITIES!$B$2:$C$110,2,FALSE),Context!$E$3:$L$1002,8,FALSE)</f>
        <v/>
      </c>
      <c r="K334" s="333"/>
      <c r="L334" s="194" t="str">
        <f>VLOOKUP(L$12&amp;VLOOKUP($A334,ACTIVITIES!$B$2:$C$110,2,FALSE),Context!$E$3:$L$1002,8,FALSE)</f>
        <v/>
      </c>
      <c r="M334" s="333"/>
      <c r="N334" s="194" t="str">
        <f>VLOOKUP(N$12&amp;VLOOKUP($A334,ACTIVITIES!$B$2:$C$110,2,FALSE),Context!$E$3:$L$1002,8,FALSE)</f>
        <v/>
      </c>
      <c r="O334" s="333"/>
      <c r="P334" s="194" t="str">
        <f>VLOOKUP(P$12&amp;VLOOKUP($A334,ACTIVITIES!$B$2:$C$110,2,FALSE),Context!$E$3:$L$1002,8,FALSE)</f>
        <v/>
      </c>
      <c r="Q334" s="333"/>
      <c r="R334" s="194" t="str">
        <f>VLOOKUP(R$12&amp;VLOOKUP($A334,ACTIVITIES!$B$2:$C$110,2,FALSE),Context!$E$3:$L$1002,8,FALSE)</f>
        <v/>
      </c>
      <c r="S334" s="333"/>
      <c r="T334" s="194" t="str">
        <f>VLOOKUP(T$12&amp;VLOOKUP($A334,ACTIVITIES!$B$2:$C$110,2,FALSE),Context!$E$3:$L$1002,8,FALSE)</f>
        <v/>
      </c>
      <c r="U334" s="333"/>
      <c r="V334" s="194" t="str">
        <f>VLOOKUP(V$12&amp;VLOOKUP($A334,ACTIVITIES!$B$2:$C$110,2,FALSE),Context!$E$3:$L$1002,8,FALSE)</f>
        <v/>
      </c>
      <c r="W334" s="333"/>
      <c r="X334" s="197"/>
      <c r="Y334" s="191" t="str">
        <f>IF(AND(NOT(IFERROR(AVERAGE(A333),-9)=-9),IFERROR(VALUE(RIGHT(B333,1)),-9)=-9),"",IF(AND(B333="",IFERROR(VALUE(RIGHT(A333,1)),-99)=-99),"","X"))</f>
        <v>X</v>
      </c>
    </row>
    <row r="335" spans="1:25" s="6" customFormat="1" ht="13.2" hidden="1">
      <c r="A335" s="196">
        <f t="shared" si="9"/>
        <v>98</v>
      </c>
      <c r="B335" s="337"/>
      <c r="C335" s="193" t="s">
        <v>107</v>
      </c>
      <c r="D335" s="194" t="str">
        <f>VLOOKUP(D$12&amp;VLOOKUP($A335,ACTIVITIES!$B$2:$C$110,2,FALSE),Duration!$E$3:$L$1002,8,FALSE)</f>
        <v/>
      </c>
      <c r="E335" s="334"/>
      <c r="F335" s="194" t="str">
        <f>VLOOKUP(F$12&amp;VLOOKUP($A335,ACTIVITIES!$B$2:$C$110,2,FALSE),Duration!$E$3:$L$1002,8,FALSE)</f>
        <v/>
      </c>
      <c r="G335" s="334"/>
      <c r="H335" s="194" t="str">
        <f>VLOOKUP(H$12&amp;VLOOKUP($A335,ACTIVITIES!$B$2:$C$110,2,FALSE),Duration!$E$3:$L$1002,8,FALSE)</f>
        <v/>
      </c>
      <c r="I335" s="334"/>
      <c r="J335" s="194" t="str">
        <f>VLOOKUP(J$12&amp;VLOOKUP($A335,ACTIVITIES!$B$2:$C$110,2,FALSE),Duration!$E$3:$L$1002,8,FALSE)</f>
        <v/>
      </c>
      <c r="K335" s="334"/>
      <c r="L335" s="194" t="str">
        <f>VLOOKUP(L$12&amp;VLOOKUP($A335,ACTIVITIES!$B$2:$C$110,2,FALSE),Duration!$E$3:$L$1002,8,FALSE)</f>
        <v/>
      </c>
      <c r="M335" s="334"/>
      <c r="N335" s="194" t="str">
        <f>VLOOKUP(N$12&amp;VLOOKUP($A335,ACTIVITIES!$B$2:$C$110,2,FALSE),Duration!$E$3:$L$1002,8,FALSE)</f>
        <v/>
      </c>
      <c r="O335" s="334"/>
      <c r="P335" s="194" t="str">
        <f>VLOOKUP(P$12&amp;VLOOKUP($A335,ACTIVITIES!$B$2:$C$110,2,FALSE),Duration!$E$3:$L$1002,8,FALSE)</f>
        <v/>
      </c>
      <c r="Q335" s="334"/>
      <c r="R335" s="194" t="str">
        <f>VLOOKUP(R$12&amp;VLOOKUP($A335,ACTIVITIES!$B$2:$C$110,2,FALSE),Duration!$E$3:$L$1002,8,FALSE)</f>
        <v/>
      </c>
      <c r="S335" s="334"/>
      <c r="T335" s="194" t="str">
        <f>VLOOKUP(T$12&amp;VLOOKUP($A335,ACTIVITIES!$B$2:$C$110,2,FALSE),Duration!$E$3:$L$1002,8,FALSE)</f>
        <v/>
      </c>
      <c r="U335" s="334"/>
      <c r="V335" s="194" t="str">
        <f>VLOOKUP(V$12&amp;VLOOKUP($A335,ACTIVITIES!$B$2:$C$110,2,FALSE),Duration!$E$3:$L$1002,8,FALSE)</f>
        <v/>
      </c>
      <c r="W335" s="334"/>
      <c r="X335" s="197"/>
      <c r="Y335" s="191" t="str">
        <f>IF(AND(NOT(IFERROR(AVERAGE(A333),-9)=-9),IFERROR(VALUE(RIGHT(B333,1)),-9)=-9),"",IF(AND(B333="",IFERROR(VALUE(RIGHT(A333,1)),-99)=-99),"","X"))</f>
        <v>X</v>
      </c>
    </row>
    <row r="336" spans="1:25" s="6" customFormat="1" ht="13.2" hidden="1">
      <c r="A336" s="187">
        <f t="shared" si="9"/>
        <v>99</v>
      </c>
      <c r="B336" s="335" t="str">
        <f>VLOOKUP(A336,'COASTAL UPLANDS'!$A$15:$B$124,2,FALSE)</f>
        <v>ACTIVITY CATEGORY 10 99</v>
      </c>
      <c r="C336" s="188" t="s">
        <v>105</v>
      </c>
      <c r="D336" s="189" t="str">
        <f>VLOOKUP(D$12&amp;VLOOKUP($A336,ACTIVITIES!$B$2:$C$110,2,FALSE),Intensity!$E$3:$L$1002,8,FALSE)</f>
        <v/>
      </c>
      <c r="E336" s="332" t="str">
        <f>IF(MIN(D336:D338)=MAX(D336:D338), VLOOKUP(MIN(D336:D338),RANKINGS!$A$2:$B$6,2,FALSE),VLOOKUP(MIN(D336:D338),RANKINGS!$A$2:$B$6,2,FALSE)&amp;"-"&amp;VLOOKUP(MAX(D336:D338),RANKINGS!$A$2:$B$6,2,FALSE))</f>
        <v>Negligible</v>
      </c>
      <c r="F336" s="189" t="str">
        <f>VLOOKUP(F$12&amp;VLOOKUP($A336,ACTIVITIES!$B$2:$C$110,2,FALSE),Intensity!$E$3:$L$1002,8,FALSE)</f>
        <v/>
      </c>
      <c r="G336" s="332" t="str">
        <f>IF(MIN(F336:F338)=MAX(F336:F338), VLOOKUP(MIN(F336:F338),RANKINGS!$A$2:$B$6,2,FALSE),VLOOKUP(MIN(F336:F338),RANKINGS!$A$2:$B$6,2,FALSE)&amp;"-"&amp;VLOOKUP(MAX(F336:F338),RANKINGS!$A$2:$B$6,2,FALSE))</f>
        <v>Negligible</v>
      </c>
      <c r="H336" s="189" t="str">
        <f>VLOOKUP(H$12&amp;VLOOKUP($A336,ACTIVITIES!$B$2:$C$110,2,FALSE),Intensity!$E$3:$L$1002,8,FALSE)</f>
        <v/>
      </c>
      <c r="I336" s="332" t="str">
        <f>IF(MIN(H336:H338)=MAX(H336:H338), VLOOKUP(MIN(H336:H338),RANKINGS!$A$2:$B$6,2,FALSE),VLOOKUP(MIN(H336:H338),RANKINGS!$A$2:$B$6,2,FALSE)&amp;"-"&amp;VLOOKUP(MAX(H336:H338),RANKINGS!$A$2:$B$6,2,FALSE))</f>
        <v>Negligible</v>
      </c>
      <c r="J336" s="189" t="str">
        <f>VLOOKUP(J$12&amp;VLOOKUP($A336,ACTIVITIES!$B$2:$C$110,2,FALSE),Intensity!$E$3:$L$1002,8,FALSE)</f>
        <v/>
      </c>
      <c r="K336" s="332" t="str">
        <f>IF(MIN(J336:J338)=MAX(J336:J338), VLOOKUP(MIN(J336:J338),RANKINGS!$A$2:$B$6,2,FALSE),VLOOKUP(MIN(J336:J338),RANKINGS!$A$2:$B$6,2,FALSE)&amp;"-"&amp;VLOOKUP(MAX(J336:J338),RANKINGS!$A$2:$B$6,2,FALSE))</f>
        <v>Negligible</v>
      </c>
      <c r="L336" s="189" t="str">
        <f>VLOOKUP(L$12&amp;VLOOKUP($A336,ACTIVITIES!$B$2:$C$110,2,FALSE),Intensity!$E$3:$L$1002,8,FALSE)</f>
        <v/>
      </c>
      <c r="M336" s="332" t="str">
        <f>IF(MIN(L336:L338)=MAX(L336:L338), VLOOKUP(MIN(L336:L338),RANKINGS!$A$2:$B$6,2,FALSE),VLOOKUP(MIN(L336:L338),RANKINGS!$A$2:$B$6,2,FALSE)&amp;"-"&amp;VLOOKUP(MAX(L336:L338),RANKINGS!$A$2:$B$6,2,FALSE))</f>
        <v>Negligible</v>
      </c>
      <c r="N336" s="189" t="str">
        <f>VLOOKUP(N$12&amp;VLOOKUP($A336,ACTIVITIES!$B$2:$C$110,2,FALSE),Intensity!$E$3:$L$1002,8,FALSE)</f>
        <v/>
      </c>
      <c r="O336" s="332" t="str">
        <f>IF(MIN(N336:N338)=MAX(N336:N338), VLOOKUP(MIN(N336:N338),RANKINGS!$A$2:$B$6,2,FALSE),VLOOKUP(MIN(N336:N338),RANKINGS!$A$2:$B$6,2,FALSE)&amp;"-"&amp;VLOOKUP(MAX(N336:N338),RANKINGS!$A$2:$B$6,2,FALSE))</f>
        <v>Negligible</v>
      </c>
      <c r="P336" s="189" t="str">
        <f>VLOOKUP(P$12&amp;VLOOKUP($A336,ACTIVITIES!$B$2:$C$110,2,FALSE),Intensity!$E$3:$L$1002,8,FALSE)</f>
        <v/>
      </c>
      <c r="Q336" s="332" t="str">
        <f>IF(MIN(P336:P338)=MAX(P336:P338), VLOOKUP(MIN(P336:P338),RANKINGS!$A$2:$B$6,2,FALSE),VLOOKUP(MIN(P336:P338),RANKINGS!$A$2:$B$6,2,FALSE)&amp;"-"&amp;VLOOKUP(MAX(P336:P338),RANKINGS!$A$2:$B$6,2,FALSE))</f>
        <v>Negligible</v>
      </c>
      <c r="R336" s="189" t="str">
        <f>VLOOKUP(R$12&amp;VLOOKUP($A336,ACTIVITIES!$B$2:$C$110,2,FALSE),Intensity!$E$3:$L$1002,8,FALSE)</f>
        <v/>
      </c>
      <c r="S336" s="332" t="str">
        <f>IF(MIN(R336:R338)=MAX(R336:R338), VLOOKUP(MIN(R336:R338),RANKINGS!$A$2:$B$6,2,FALSE),VLOOKUP(MIN(R336:R338),RANKINGS!$A$2:$B$6,2,FALSE)&amp;"-"&amp;VLOOKUP(MAX(R336:R338),RANKINGS!$A$2:$B$6,2,FALSE))</f>
        <v>Negligible</v>
      </c>
      <c r="T336" s="189" t="str">
        <f>VLOOKUP(T$12&amp;VLOOKUP($A336,ACTIVITIES!$B$2:$C$110,2,FALSE),Intensity!$E$3:$L$1002,8,FALSE)</f>
        <v/>
      </c>
      <c r="U336" s="332" t="str">
        <f>IF(MIN(T336:T338)=MAX(T336:T338), VLOOKUP(MIN(T336:T338),RANKINGS!$A$2:$B$6,2,FALSE),VLOOKUP(MIN(T336:T338),RANKINGS!$A$2:$B$6,2,FALSE)&amp;"-"&amp;VLOOKUP(MAX(T336:T338),RANKINGS!$A$2:$B$6,2,FALSE))</f>
        <v>Negligible</v>
      </c>
      <c r="V336" s="189" t="str">
        <f>VLOOKUP(V$12&amp;VLOOKUP($A336,ACTIVITIES!$B$2:$C$110,2,FALSE),Intensity!$E$3:$L$1002,8,FALSE)</f>
        <v/>
      </c>
      <c r="W336" s="332" t="str">
        <f>IF(MIN(V336:V338)=MAX(V336:V338), VLOOKUP(MIN(V336:V338),RANKINGS!$A$2:$B$6,2,FALSE),VLOOKUP(MIN(V336:V338),RANKINGS!$A$2:$B$6,2,FALSE)&amp;"-"&amp;VLOOKUP(MAX(V336:V338),RANKINGS!$A$2:$B$6,2,FALSE))</f>
        <v>Negligible</v>
      </c>
      <c r="X336" s="197"/>
      <c r="Y336" s="191" t="str">
        <f>IF(AND(NOT(IFERROR(AVERAGE(A336),-9)=-9),IFERROR(VALUE(RIGHT(B336,1)),-9)=-9),"",IF(AND(B336="",IFERROR(VALUE(RIGHT(A336,1)),-99)=-99),"","X"))</f>
        <v>X</v>
      </c>
    </row>
    <row r="337" spans="1:25" s="6" customFormat="1" ht="13.2" hidden="1">
      <c r="A337" s="192">
        <f t="shared" si="9"/>
        <v>99</v>
      </c>
      <c r="B337" s="336"/>
      <c r="C337" s="193" t="s">
        <v>106</v>
      </c>
      <c r="D337" s="194" t="str">
        <f>VLOOKUP(D$12&amp;VLOOKUP($A337,ACTIVITIES!$B$2:$C$110,2,FALSE),Context!$E$3:$L$1002,8,FALSE)</f>
        <v/>
      </c>
      <c r="E337" s="333"/>
      <c r="F337" s="194" t="str">
        <f>VLOOKUP(F$12&amp;VLOOKUP($A337,ACTIVITIES!$B$2:$C$110,2,FALSE),Context!$E$3:$L$1002,8,FALSE)</f>
        <v/>
      </c>
      <c r="G337" s="333"/>
      <c r="H337" s="194" t="str">
        <f>VLOOKUP(H$12&amp;VLOOKUP($A337,ACTIVITIES!$B$2:$C$110,2,FALSE),Context!$E$3:$L$1002,8,FALSE)</f>
        <v/>
      </c>
      <c r="I337" s="333"/>
      <c r="J337" s="194" t="str">
        <f>VLOOKUP(J$12&amp;VLOOKUP($A337,ACTIVITIES!$B$2:$C$110,2,FALSE),Context!$E$3:$L$1002,8,FALSE)</f>
        <v/>
      </c>
      <c r="K337" s="333"/>
      <c r="L337" s="194" t="str">
        <f>VLOOKUP(L$12&amp;VLOOKUP($A337,ACTIVITIES!$B$2:$C$110,2,FALSE),Context!$E$3:$L$1002,8,FALSE)</f>
        <v/>
      </c>
      <c r="M337" s="333"/>
      <c r="N337" s="194" t="str">
        <f>VLOOKUP(N$12&amp;VLOOKUP($A337,ACTIVITIES!$B$2:$C$110,2,FALSE),Context!$E$3:$L$1002,8,FALSE)</f>
        <v/>
      </c>
      <c r="O337" s="333"/>
      <c r="P337" s="194" t="str">
        <f>VLOOKUP(P$12&amp;VLOOKUP($A337,ACTIVITIES!$B$2:$C$110,2,FALSE),Context!$E$3:$L$1002,8,FALSE)</f>
        <v/>
      </c>
      <c r="Q337" s="333"/>
      <c r="R337" s="194" t="str">
        <f>VLOOKUP(R$12&amp;VLOOKUP($A337,ACTIVITIES!$B$2:$C$110,2,FALSE),Context!$E$3:$L$1002,8,FALSE)</f>
        <v/>
      </c>
      <c r="S337" s="333"/>
      <c r="T337" s="194" t="str">
        <f>VLOOKUP(T$12&amp;VLOOKUP($A337,ACTIVITIES!$B$2:$C$110,2,FALSE),Context!$E$3:$L$1002,8,FALSE)</f>
        <v/>
      </c>
      <c r="U337" s="333"/>
      <c r="V337" s="194" t="str">
        <f>VLOOKUP(V$12&amp;VLOOKUP($A337,ACTIVITIES!$B$2:$C$110,2,FALSE),Context!$E$3:$L$1002,8,FALSE)</f>
        <v/>
      </c>
      <c r="W337" s="333"/>
      <c r="X337" s="197"/>
      <c r="Y337" s="191" t="str">
        <f>IF(AND(NOT(IFERROR(AVERAGE(A336),-9)=-9),IFERROR(VALUE(RIGHT(B336,1)),-9)=-9),"",IF(AND(B336="",IFERROR(VALUE(RIGHT(A336,1)),-99)=-99),"","X"))</f>
        <v>X</v>
      </c>
    </row>
    <row r="338" spans="1:25" s="6" customFormat="1" ht="13.2" hidden="1">
      <c r="A338" s="196">
        <f t="shared" si="9"/>
        <v>99</v>
      </c>
      <c r="B338" s="337"/>
      <c r="C338" s="193" t="s">
        <v>107</v>
      </c>
      <c r="D338" s="194" t="str">
        <f>VLOOKUP(D$12&amp;VLOOKUP($A338,ACTIVITIES!$B$2:$C$110,2,FALSE),Duration!$E$3:$L$1002,8,FALSE)</f>
        <v/>
      </c>
      <c r="E338" s="334"/>
      <c r="F338" s="194" t="str">
        <f>VLOOKUP(F$12&amp;VLOOKUP($A338,ACTIVITIES!$B$2:$C$110,2,FALSE),Duration!$E$3:$L$1002,8,FALSE)</f>
        <v/>
      </c>
      <c r="G338" s="334"/>
      <c r="H338" s="194" t="str">
        <f>VLOOKUP(H$12&amp;VLOOKUP($A338,ACTIVITIES!$B$2:$C$110,2,FALSE),Duration!$E$3:$L$1002,8,FALSE)</f>
        <v/>
      </c>
      <c r="I338" s="334"/>
      <c r="J338" s="194" t="str">
        <f>VLOOKUP(J$12&amp;VLOOKUP($A338,ACTIVITIES!$B$2:$C$110,2,FALSE),Duration!$E$3:$L$1002,8,FALSE)</f>
        <v/>
      </c>
      <c r="K338" s="334"/>
      <c r="L338" s="194" t="str">
        <f>VLOOKUP(L$12&amp;VLOOKUP($A338,ACTIVITIES!$B$2:$C$110,2,FALSE),Duration!$E$3:$L$1002,8,FALSE)</f>
        <v/>
      </c>
      <c r="M338" s="334"/>
      <c r="N338" s="194" t="str">
        <f>VLOOKUP(N$12&amp;VLOOKUP($A338,ACTIVITIES!$B$2:$C$110,2,FALSE),Duration!$E$3:$L$1002,8,FALSE)</f>
        <v/>
      </c>
      <c r="O338" s="334"/>
      <c r="P338" s="194" t="str">
        <f>VLOOKUP(P$12&amp;VLOOKUP($A338,ACTIVITIES!$B$2:$C$110,2,FALSE),Duration!$E$3:$L$1002,8,FALSE)</f>
        <v/>
      </c>
      <c r="Q338" s="334"/>
      <c r="R338" s="194" t="str">
        <f>VLOOKUP(R$12&amp;VLOOKUP($A338,ACTIVITIES!$B$2:$C$110,2,FALSE),Duration!$E$3:$L$1002,8,FALSE)</f>
        <v/>
      </c>
      <c r="S338" s="334"/>
      <c r="T338" s="194" t="str">
        <f>VLOOKUP(T$12&amp;VLOOKUP($A338,ACTIVITIES!$B$2:$C$110,2,FALSE),Duration!$E$3:$L$1002,8,FALSE)</f>
        <v/>
      </c>
      <c r="U338" s="334"/>
      <c r="V338" s="194" t="str">
        <f>VLOOKUP(V$12&amp;VLOOKUP($A338,ACTIVITIES!$B$2:$C$110,2,FALSE),Duration!$E$3:$L$1002,8,FALSE)</f>
        <v/>
      </c>
      <c r="W338" s="334"/>
      <c r="X338" s="197"/>
      <c r="Y338" s="191" t="str">
        <f>IF(AND(NOT(IFERROR(AVERAGE(A336),-9)=-9),IFERROR(VALUE(RIGHT(B336,1)),-9)=-9),"",IF(AND(B336="",IFERROR(VALUE(RIGHT(A336,1)),-99)=-99),"","X"))</f>
        <v>X</v>
      </c>
    </row>
    <row r="339" spans="1:25" s="6" customFormat="1" ht="13.2" hidden="1">
      <c r="A339" s="187">
        <f t="shared" si="9"/>
        <v>100</v>
      </c>
      <c r="B339" s="335" t="str">
        <f>VLOOKUP(A339,'COASTAL UPLANDS'!$A$15:$B$124,2,FALSE)</f>
        <v>ACTIVITY CATEGORY 10 100</v>
      </c>
      <c r="C339" s="188" t="s">
        <v>105</v>
      </c>
      <c r="D339" s="189" t="str">
        <f>VLOOKUP(D$12&amp;VLOOKUP($A339,ACTIVITIES!$B$2:$C$110,2,FALSE),Intensity!$E$3:$L$1002,8,FALSE)</f>
        <v/>
      </c>
      <c r="E339" s="332" t="str">
        <f>IF(MIN(D339:D341)=MAX(D339:D341), VLOOKUP(MIN(D339:D341),RANKINGS!$A$2:$B$6,2,FALSE),VLOOKUP(MIN(D339:D341),RANKINGS!$A$2:$B$6,2,FALSE)&amp;"-"&amp;VLOOKUP(MAX(D339:D341),RANKINGS!$A$2:$B$6,2,FALSE))</f>
        <v>Negligible</v>
      </c>
      <c r="F339" s="189" t="str">
        <f>VLOOKUP(F$12&amp;VLOOKUP($A339,ACTIVITIES!$B$2:$C$110,2,FALSE),Intensity!$E$3:$L$1002,8,FALSE)</f>
        <v/>
      </c>
      <c r="G339" s="332" t="str">
        <f>IF(MIN(F339:F341)=MAX(F339:F341), VLOOKUP(MIN(F339:F341),RANKINGS!$A$2:$B$6,2,FALSE),VLOOKUP(MIN(F339:F341),RANKINGS!$A$2:$B$6,2,FALSE)&amp;"-"&amp;VLOOKUP(MAX(F339:F341),RANKINGS!$A$2:$B$6,2,FALSE))</f>
        <v>Negligible</v>
      </c>
      <c r="H339" s="189" t="str">
        <f>VLOOKUP(H$12&amp;VLOOKUP($A339,ACTIVITIES!$B$2:$C$110,2,FALSE),Intensity!$E$3:$L$1002,8,FALSE)</f>
        <v/>
      </c>
      <c r="I339" s="332" t="str">
        <f>IF(MIN(H339:H341)=MAX(H339:H341), VLOOKUP(MIN(H339:H341),RANKINGS!$A$2:$B$6,2,FALSE),VLOOKUP(MIN(H339:H341),RANKINGS!$A$2:$B$6,2,FALSE)&amp;"-"&amp;VLOOKUP(MAX(H339:H341),RANKINGS!$A$2:$B$6,2,FALSE))</f>
        <v>Negligible</v>
      </c>
      <c r="J339" s="189" t="str">
        <f>VLOOKUP(J$12&amp;VLOOKUP($A339,ACTIVITIES!$B$2:$C$110,2,FALSE),Intensity!$E$3:$L$1002,8,FALSE)</f>
        <v/>
      </c>
      <c r="K339" s="332" t="str">
        <f>IF(MIN(J339:J341)=MAX(J339:J341), VLOOKUP(MIN(J339:J341),RANKINGS!$A$2:$B$6,2,FALSE),VLOOKUP(MIN(J339:J341),RANKINGS!$A$2:$B$6,2,FALSE)&amp;"-"&amp;VLOOKUP(MAX(J339:J341),RANKINGS!$A$2:$B$6,2,FALSE))</f>
        <v>Negligible</v>
      </c>
      <c r="L339" s="189" t="str">
        <f>VLOOKUP(L$12&amp;VLOOKUP($A339,ACTIVITIES!$B$2:$C$110,2,FALSE),Intensity!$E$3:$L$1002,8,FALSE)</f>
        <v/>
      </c>
      <c r="M339" s="332" t="str">
        <f>IF(MIN(L339:L341)=MAX(L339:L341), VLOOKUP(MIN(L339:L341),RANKINGS!$A$2:$B$6,2,FALSE),VLOOKUP(MIN(L339:L341),RANKINGS!$A$2:$B$6,2,FALSE)&amp;"-"&amp;VLOOKUP(MAX(L339:L341),RANKINGS!$A$2:$B$6,2,FALSE))</f>
        <v>Negligible</v>
      </c>
      <c r="N339" s="189" t="str">
        <f>VLOOKUP(N$12&amp;VLOOKUP($A339,ACTIVITIES!$B$2:$C$110,2,FALSE),Intensity!$E$3:$L$1002,8,FALSE)</f>
        <v/>
      </c>
      <c r="O339" s="332" t="str">
        <f>IF(MIN(N339:N341)=MAX(N339:N341), VLOOKUP(MIN(N339:N341),RANKINGS!$A$2:$B$6,2,FALSE),VLOOKUP(MIN(N339:N341),RANKINGS!$A$2:$B$6,2,FALSE)&amp;"-"&amp;VLOOKUP(MAX(N339:N341),RANKINGS!$A$2:$B$6,2,FALSE))</f>
        <v>Negligible</v>
      </c>
      <c r="P339" s="189" t="str">
        <f>VLOOKUP(P$12&amp;VLOOKUP($A339,ACTIVITIES!$B$2:$C$110,2,FALSE),Intensity!$E$3:$L$1002,8,FALSE)</f>
        <v/>
      </c>
      <c r="Q339" s="332" t="str">
        <f>IF(MIN(P339:P341)=MAX(P339:P341), VLOOKUP(MIN(P339:P341),RANKINGS!$A$2:$B$6,2,FALSE),VLOOKUP(MIN(P339:P341),RANKINGS!$A$2:$B$6,2,FALSE)&amp;"-"&amp;VLOOKUP(MAX(P339:P341),RANKINGS!$A$2:$B$6,2,FALSE))</f>
        <v>Negligible</v>
      </c>
      <c r="R339" s="189" t="str">
        <f>VLOOKUP(R$12&amp;VLOOKUP($A339,ACTIVITIES!$B$2:$C$110,2,FALSE),Intensity!$E$3:$L$1002,8,FALSE)</f>
        <v/>
      </c>
      <c r="S339" s="332" t="str">
        <f>IF(MIN(R339:R341)=MAX(R339:R341), VLOOKUP(MIN(R339:R341),RANKINGS!$A$2:$B$6,2,FALSE),VLOOKUP(MIN(R339:R341),RANKINGS!$A$2:$B$6,2,FALSE)&amp;"-"&amp;VLOOKUP(MAX(R339:R341),RANKINGS!$A$2:$B$6,2,FALSE))</f>
        <v>Negligible</v>
      </c>
      <c r="T339" s="189" t="str">
        <f>VLOOKUP(T$12&amp;VLOOKUP($A339,ACTIVITIES!$B$2:$C$110,2,FALSE),Intensity!$E$3:$L$1002,8,FALSE)</f>
        <v/>
      </c>
      <c r="U339" s="332" t="str">
        <f>IF(MIN(T339:T341)=MAX(T339:T341), VLOOKUP(MIN(T339:T341),RANKINGS!$A$2:$B$6,2,FALSE),VLOOKUP(MIN(T339:T341),RANKINGS!$A$2:$B$6,2,FALSE)&amp;"-"&amp;VLOOKUP(MAX(T339:T341),RANKINGS!$A$2:$B$6,2,FALSE))</f>
        <v>Negligible</v>
      </c>
      <c r="V339" s="189" t="str">
        <f>VLOOKUP(V$12&amp;VLOOKUP($A339,ACTIVITIES!$B$2:$C$110,2,FALSE),Intensity!$E$3:$L$1002,8,FALSE)</f>
        <v/>
      </c>
      <c r="W339" s="332" t="str">
        <f>IF(MIN(V339:V341)=MAX(V339:V341), VLOOKUP(MIN(V339:V341),RANKINGS!$A$2:$B$6,2,FALSE),VLOOKUP(MIN(V339:V341),RANKINGS!$A$2:$B$6,2,FALSE)&amp;"-"&amp;VLOOKUP(MAX(V339:V341),RANKINGS!$A$2:$B$6,2,FALSE))</f>
        <v>Negligible</v>
      </c>
      <c r="X339" s="197"/>
      <c r="Y339" s="191" t="str">
        <f>IF(AND(NOT(IFERROR(AVERAGE(A339),-9)=-9),IFERROR(VALUE(RIGHT(B339,1)),-9)=-9),"",IF(AND(B339="",IFERROR(VALUE(RIGHT(A339,1)),-99)=-99),"","X"))</f>
        <v>X</v>
      </c>
    </row>
    <row r="340" spans="1:25" s="6" customFormat="1" ht="13.2" hidden="1">
      <c r="A340" s="192">
        <f t="shared" si="9"/>
        <v>100</v>
      </c>
      <c r="B340" s="336"/>
      <c r="C340" s="193" t="s">
        <v>106</v>
      </c>
      <c r="D340" s="194" t="str">
        <f>VLOOKUP(D$12&amp;VLOOKUP($A340,ACTIVITIES!$B$2:$C$110,2,FALSE),Context!$E$3:$L$1002,8,FALSE)</f>
        <v/>
      </c>
      <c r="E340" s="333"/>
      <c r="F340" s="194" t="str">
        <f>VLOOKUP(F$12&amp;VLOOKUP($A340,ACTIVITIES!$B$2:$C$110,2,FALSE),Context!$E$3:$L$1002,8,FALSE)</f>
        <v/>
      </c>
      <c r="G340" s="333"/>
      <c r="H340" s="194" t="str">
        <f>VLOOKUP(H$12&amp;VLOOKUP($A340,ACTIVITIES!$B$2:$C$110,2,FALSE),Context!$E$3:$L$1002,8,FALSE)</f>
        <v/>
      </c>
      <c r="I340" s="333"/>
      <c r="J340" s="194" t="str">
        <f>VLOOKUP(J$12&amp;VLOOKUP($A340,ACTIVITIES!$B$2:$C$110,2,FALSE),Context!$E$3:$L$1002,8,FALSE)</f>
        <v/>
      </c>
      <c r="K340" s="333"/>
      <c r="L340" s="194" t="str">
        <f>VLOOKUP(L$12&amp;VLOOKUP($A340,ACTIVITIES!$B$2:$C$110,2,FALSE),Context!$E$3:$L$1002,8,FALSE)</f>
        <v/>
      </c>
      <c r="M340" s="333"/>
      <c r="N340" s="194" t="str">
        <f>VLOOKUP(N$12&amp;VLOOKUP($A340,ACTIVITIES!$B$2:$C$110,2,FALSE),Context!$E$3:$L$1002,8,FALSE)</f>
        <v/>
      </c>
      <c r="O340" s="333"/>
      <c r="P340" s="194" t="str">
        <f>VLOOKUP(P$12&amp;VLOOKUP($A340,ACTIVITIES!$B$2:$C$110,2,FALSE),Context!$E$3:$L$1002,8,FALSE)</f>
        <v/>
      </c>
      <c r="Q340" s="333"/>
      <c r="R340" s="194" t="str">
        <f>VLOOKUP(R$12&amp;VLOOKUP($A340,ACTIVITIES!$B$2:$C$110,2,FALSE),Context!$E$3:$L$1002,8,FALSE)</f>
        <v/>
      </c>
      <c r="S340" s="333"/>
      <c r="T340" s="194" t="str">
        <f>VLOOKUP(T$12&amp;VLOOKUP($A340,ACTIVITIES!$B$2:$C$110,2,FALSE),Context!$E$3:$L$1002,8,FALSE)</f>
        <v/>
      </c>
      <c r="U340" s="333"/>
      <c r="V340" s="194" t="str">
        <f>VLOOKUP(V$12&amp;VLOOKUP($A340,ACTIVITIES!$B$2:$C$110,2,FALSE),Context!$E$3:$L$1002,8,FALSE)</f>
        <v/>
      </c>
      <c r="W340" s="333"/>
      <c r="X340" s="197"/>
      <c r="Y340" s="191" t="str">
        <f>IF(AND(NOT(IFERROR(AVERAGE(A339),-9)=-9),IFERROR(VALUE(RIGHT(B339,1)),-9)=-9),"",IF(AND(B339="",IFERROR(VALUE(RIGHT(A339,1)),-99)=-99),"","X"))</f>
        <v>X</v>
      </c>
    </row>
    <row r="341" spans="1:25" s="6" customFormat="1" ht="13.2" hidden="1">
      <c r="A341" s="196">
        <f t="shared" si="9"/>
        <v>100</v>
      </c>
      <c r="B341" s="337"/>
      <c r="C341" s="193" t="s">
        <v>107</v>
      </c>
      <c r="D341" s="194" t="str">
        <f>VLOOKUP(D$12&amp;VLOOKUP($A341,ACTIVITIES!$B$2:$C$110,2,FALSE),Duration!$E$3:$L$1002,8,FALSE)</f>
        <v/>
      </c>
      <c r="E341" s="334"/>
      <c r="F341" s="194" t="str">
        <f>VLOOKUP(F$12&amp;VLOOKUP($A341,ACTIVITIES!$B$2:$C$110,2,FALSE),Duration!$E$3:$L$1002,8,FALSE)</f>
        <v/>
      </c>
      <c r="G341" s="334"/>
      <c r="H341" s="194" t="str">
        <f>VLOOKUP(H$12&amp;VLOOKUP($A341,ACTIVITIES!$B$2:$C$110,2,FALSE),Duration!$E$3:$L$1002,8,FALSE)</f>
        <v/>
      </c>
      <c r="I341" s="334"/>
      <c r="J341" s="194" t="str">
        <f>VLOOKUP(J$12&amp;VLOOKUP($A341,ACTIVITIES!$B$2:$C$110,2,FALSE),Duration!$E$3:$L$1002,8,FALSE)</f>
        <v/>
      </c>
      <c r="K341" s="334"/>
      <c r="L341" s="194" t="str">
        <f>VLOOKUP(L$12&amp;VLOOKUP($A341,ACTIVITIES!$B$2:$C$110,2,FALSE),Duration!$E$3:$L$1002,8,FALSE)</f>
        <v/>
      </c>
      <c r="M341" s="334"/>
      <c r="N341" s="194" t="str">
        <f>VLOOKUP(N$12&amp;VLOOKUP($A341,ACTIVITIES!$B$2:$C$110,2,FALSE),Duration!$E$3:$L$1002,8,FALSE)</f>
        <v/>
      </c>
      <c r="O341" s="334"/>
      <c r="P341" s="194" t="str">
        <f>VLOOKUP(P$12&amp;VLOOKUP($A341,ACTIVITIES!$B$2:$C$110,2,FALSE),Duration!$E$3:$L$1002,8,FALSE)</f>
        <v/>
      </c>
      <c r="Q341" s="334"/>
      <c r="R341" s="194" t="str">
        <f>VLOOKUP(R$12&amp;VLOOKUP($A341,ACTIVITIES!$B$2:$C$110,2,FALSE),Duration!$E$3:$L$1002,8,FALSE)</f>
        <v/>
      </c>
      <c r="S341" s="334"/>
      <c r="T341" s="194" t="str">
        <f>VLOOKUP(T$12&amp;VLOOKUP($A341,ACTIVITIES!$B$2:$C$110,2,FALSE),Duration!$E$3:$L$1002,8,FALSE)</f>
        <v/>
      </c>
      <c r="U341" s="334"/>
      <c r="V341" s="194" t="str">
        <f>VLOOKUP(V$12&amp;VLOOKUP($A341,ACTIVITIES!$B$2:$C$110,2,FALSE),Duration!$E$3:$L$1002,8,FALSE)</f>
        <v/>
      </c>
      <c r="W341" s="334"/>
      <c r="X341" s="197"/>
      <c r="Y341" s="191" t="str">
        <f>IF(AND(NOT(IFERROR(AVERAGE(A339),-9)=-9),IFERROR(VALUE(RIGHT(B339,1)),-9)=-9),"",IF(AND(B339="",IFERROR(VALUE(RIGHT(A339,1)),-99)=-99),"","X"))</f>
        <v>X</v>
      </c>
    </row>
    <row r="342" spans="1:25" s="6" customFormat="1" ht="13.2" hidden="1">
      <c r="A342" s="356" t="s">
        <v>251</v>
      </c>
      <c r="B342" s="357"/>
      <c r="C342" s="213"/>
      <c r="D342" s="199" t="s">
        <v>92</v>
      </c>
      <c r="E342" s="205"/>
      <c r="F342" s="205"/>
      <c r="G342" s="205"/>
      <c r="H342" s="205"/>
      <c r="I342" s="205"/>
      <c r="J342" s="205"/>
      <c r="K342" s="205"/>
      <c r="L342" s="205"/>
      <c r="M342" s="205"/>
      <c r="N342" s="185"/>
      <c r="O342" s="185"/>
      <c r="P342" s="185"/>
      <c r="Q342" s="185"/>
      <c r="R342" s="185"/>
      <c r="S342" s="185"/>
      <c r="T342" s="185"/>
      <c r="U342" s="185"/>
      <c r="V342" s="185"/>
      <c r="W342" s="185"/>
      <c r="X342" s="185"/>
      <c r="Y342" s="182" t="str">
        <f>IF(Y311="X","X",(IF(AND(NOT(IFERROR(AVERAGE(A342),-9)=-9),IFERROR(VALUE(RIGHT(B342,1)),-9)=-9),"",IF(AND(B342="",IFERROR(VALUE(RIGHT(A342,1)),-99)=-99),"","X"))))</f>
        <v>X</v>
      </c>
    </row>
    <row r="343" spans="1:25" ht="13.2">
      <c r="A343" s="214"/>
      <c r="B343" s="215"/>
      <c r="C343" s="215"/>
      <c r="D343" s="215"/>
      <c r="E343" s="215"/>
      <c r="F343" s="215"/>
      <c r="G343" s="215"/>
      <c r="H343" s="215"/>
      <c r="I343" s="215"/>
      <c r="J343" s="215"/>
      <c r="K343" s="215"/>
      <c r="L343" s="215"/>
      <c r="M343" s="215"/>
      <c r="X343" s="186"/>
      <c r="Y343" s="207" t="str">
        <f>IF(AND(NOT(IFERROR(AVERAGE(A343),-9)=-9),IFERROR(VALUE(RIGHT(B343,1)),-9)=-9),"",IF(AND(B343="",IFERROR(VALUE(RIGHT(A343,1)),-99)=-99),"","X"))</f>
        <v/>
      </c>
    </row>
    <row r="344" spans="1:25" ht="13.2"/>
    <row r="345" spans="1:25" ht="13.2"/>
    <row r="346" spans="1:25" ht="13.2"/>
    <row r="347" spans="1:25" ht="13.2"/>
    <row r="348" spans="1:25" ht="13.2"/>
    <row r="349" spans="1:25" ht="13.2"/>
    <row r="350" spans="1:25" ht="13.2"/>
    <row r="351" spans="1:25" ht="13.2"/>
    <row r="352" spans="1:25"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ht="13.2"/>
    <row r="690" ht="13.2"/>
    <row r="691" ht="13.2"/>
    <row r="692" ht="13.2"/>
    <row r="693" ht="13.2"/>
    <row r="694" ht="13.2"/>
    <row r="695" ht="13.2"/>
    <row r="696" ht="13.2"/>
    <row r="697" ht="13.2"/>
    <row r="698" ht="13.2"/>
    <row r="699" ht="13.2"/>
    <row r="700" ht="13.2"/>
    <row r="701" ht="13.2"/>
    <row r="702" ht="13.2"/>
    <row r="703" ht="13.2"/>
    <row r="704" ht="13.2"/>
    <row r="705" ht="13.2"/>
    <row r="706" ht="13.2"/>
    <row r="707" ht="13.2"/>
    <row r="708" ht="13.2"/>
    <row r="709" ht="13.2"/>
    <row r="710" ht="13.2"/>
    <row r="711" ht="13.2"/>
    <row r="712" ht="13.2"/>
    <row r="713" ht="13.2"/>
    <row r="714" ht="13.2"/>
    <row r="715" ht="13.2"/>
    <row r="716" ht="13.2"/>
    <row r="717" ht="13.2"/>
    <row r="718" ht="13.2"/>
    <row r="719" ht="13.2"/>
    <row r="720" ht="13.2"/>
    <row r="721" ht="13.2"/>
    <row r="722" ht="13.2"/>
    <row r="723" ht="13.2"/>
    <row r="724" ht="13.2"/>
    <row r="725" ht="13.2"/>
    <row r="726" ht="13.2"/>
    <row r="727" ht="13.2"/>
    <row r="728" ht="13.2"/>
    <row r="729" ht="13.2"/>
    <row r="730" ht="13.2"/>
    <row r="731" ht="13.2"/>
    <row r="732" ht="13.2"/>
    <row r="733" ht="13.2"/>
    <row r="734" ht="13.2"/>
    <row r="735" ht="13.2"/>
    <row r="736" ht="13.2"/>
    <row r="737" ht="13.2"/>
    <row r="738" ht="13.2"/>
    <row r="739" ht="13.2"/>
    <row r="740" ht="13.2"/>
    <row r="741" ht="13.2"/>
    <row r="742" ht="13.2"/>
    <row r="743" ht="13.2"/>
    <row r="744" ht="13.2"/>
    <row r="745" ht="13.2"/>
    <row r="746" ht="13.2"/>
    <row r="747" ht="13.2"/>
    <row r="748" ht="13.2"/>
    <row r="749" ht="13.2"/>
    <row r="750" ht="13.2"/>
    <row r="751" ht="13.2"/>
    <row r="752" ht="13.2"/>
    <row r="753" ht="13.2"/>
    <row r="754" ht="13.2"/>
    <row r="755" ht="13.2"/>
    <row r="756" ht="13.2"/>
    <row r="757" ht="13.2"/>
    <row r="758" ht="13.2"/>
    <row r="759" ht="13.2"/>
    <row r="760" ht="13.2"/>
    <row r="761" ht="13.2"/>
    <row r="762" ht="13.2"/>
    <row r="763" ht="13.2"/>
    <row r="764" ht="13.2"/>
    <row r="765" ht="13.2"/>
    <row r="766" ht="13.2"/>
    <row r="767" ht="13.2"/>
    <row r="768" ht="13.2"/>
    <row r="769" ht="13.2"/>
    <row r="770" ht="13.2"/>
    <row r="771" ht="13.2"/>
    <row r="772" ht="13.2"/>
    <row r="773" ht="13.2"/>
    <row r="774" ht="13.2"/>
    <row r="775" ht="13.2"/>
    <row r="776" ht="13.2"/>
    <row r="777" ht="13.2"/>
    <row r="778" ht="13.2"/>
    <row r="779" ht="13.2"/>
    <row r="780" ht="13.2"/>
    <row r="781" ht="13.2"/>
    <row r="782" ht="13.2"/>
    <row r="783" ht="13.2"/>
    <row r="784" ht="13.2"/>
    <row r="785" ht="13.2"/>
    <row r="786" ht="13.2"/>
    <row r="787" ht="13.2"/>
    <row r="788" ht="13.2"/>
    <row r="789" ht="13.2"/>
    <row r="790" ht="13.2"/>
    <row r="791" ht="13.2"/>
    <row r="792" ht="13.2"/>
    <row r="793" ht="13.2"/>
    <row r="794" ht="13.2"/>
    <row r="795" ht="13.2"/>
    <row r="796" ht="13.2"/>
    <row r="797" ht="13.2"/>
    <row r="798" ht="13.2"/>
    <row r="799" ht="13.2"/>
    <row r="800" ht="13.2"/>
    <row r="801" ht="13.2"/>
    <row r="802" ht="13.2"/>
    <row r="803" ht="13.2"/>
    <row r="804" ht="13.2"/>
    <row r="805" ht="13.2"/>
    <row r="806" ht="13.2"/>
    <row r="807" ht="13.2"/>
    <row r="808" ht="13.2"/>
    <row r="809" ht="13.2"/>
    <row r="810" ht="13.2"/>
    <row r="811" ht="13.2"/>
    <row r="812" ht="13.2"/>
    <row r="813" ht="13.2"/>
    <row r="814" ht="13.2"/>
    <row r="815" ht="13.2"/>
    <row r="816" ht="13.2"/>
    <row r="817" ht="13.2"/>
    <row r="818" ht="13.2"/>
    <row r="819" ht="13.2"/>
    <row r="820" ht="13.2"/>
    <row r="821" ht="13.2"/>
    <row r="822" ht="13.2"/>
    <row r="823" ht="13.2"/>
    <row r="824" ht="13.2"/>
    <row r="825" ht="13.2"/>
    <row r="826" ht="13.2"/>
    <row r="827" ht="13.2"/>
    <row r="828" ht="13.2"/>
    <row r="829" ht="13.2"/>
    <row r="830" ht="13.2"/>
    <row r="831" ht="13.2"/>
    <row r="832" ht="13.2"/>
    <row r="833" ht="13.2"/>
    <row r="834" ht="13.2"/>
    <row r="835" ht="13.2"/>
    <row r="836" ht="13.2"/>
    <row r="837" ht="13.2"/>
    <row r="838" ht="13.2"/>
    <row r="839" ht="13.2"/>
    <row r="840" ht="13.2"/>
    <row r="841" ht="13.2"/>
    <row r="842" ht="13.2"/>
    <row r="843" ht="13.2"/>
    <row r="844" ht="13.2"/>
    <row r="845" ht="13.2"/>
    <row r="846" ht="13.2"/>
    <row r="847" ht="13.2"/>
    <row r="848" ht="13.2"/>
    <row r="849" ht="13.2"/>
    <row r="850" ht="13.2"/>
    <row r="851" ht="13.2"/>
    <row r="852" ht="13.2"/>
    <row r="853" ht="13.2"/>
    <row r="854" ht="13.2"/>
    <row r="855" ht="13.2"/>
    <row r="856" ht="13.2"/>
    <row r="857" ht="13.2"/>
    <row r="858" ht="13.2"/>
    <row r="859" ht="13.2"/>
    <row r="860" ht="13.2"/>
    <row r="861" ht="13.2"/>
    <row r="862" ht="13.2"/>
    <row r="863" ht="13.2"/>
    <row r="864" ht="13.2"/>
    <row r="865" ht="13.2"/>
    <row r="866" ht="13.2"/>
    <row r="867" ht="13.2"/>
    <row r="868" ht="13.2"/>
    <row r="869" ht="13.2"/>
    <row r="870" ht="13.2"/>
    <row r="871" ht="13.2"/>
    <row r="872" ht="13.2"/>
    <row r="873" ht="13.2"/>
    <row r="874" ht="13.2"/>
    <row r="875" ht="13.2"/>
    <row r="876" ht="13.2"/>
    <row r="877" ht="13.2"/>
    <row r="878" ht="13.2"/>
    <row r="879" ht="13.2"/>
    <row r="880" ht="13.2"/>
    <row r="881" ht="13.2"/>
    <row r="882" ht="13.2"/>
    <row r="883" ht="13.2"/>
    <row r="884" ht="13.2"/>
    <row r="885" ht="13.2"/>
    <row r="886" ht="13.2"/>
    <row r="887" ht="13.2"/>
    <row r="888" ht="13.2"/>
    <row r="889" ht="13.2"/>
    <row r="890" ht="13.2"/>
    <row r="891" ht="13.2"/>
    <row r="892" ht="13.2"/>
    <row r="893" ht="13.2"/>
    <row r="894" ht="13.2"/>
    <row r="895" ht="13.2"/>
    <row r="896" ht="13.2"/>
    <row r="897" ht="13.2"/>
    <row r="898" ht="13.2"/>
    <row r="899" ht="13.2"/>
    <row r="900" ht="13.2"/>
    <row r="901" ht="13.2"/>
    <row r="902" ht="13.2"/>
    <row r="903" ht="13.2"/>
    <row r="904" ht="13.2"/>
    <row r="905" ht="13.2"/>
    <row r="906" ht="13.2"/>
    <row r="907" ht="13.2"/>
    <row r="908" ht="13.2"/>
    <row r="909" ht="13.2"/>
    <row r="910" ht="13.2"/>
    <row r="911" ht="13.2"/>
    <row r="912" ht="13.2"/>
    <row r="913" ht="13.2"/>
    <row r="914" ht="13.2"/>
    <row r="915" ht="13.2"/>
    <row r="916" ht="13.2"/>
    <row r="917" ht="13.2"/>
    <row r="918" ht="13.2"/>
    <row r="919" ht="13.2"/>
    <row r="920" ht="13.2"/>
    <row r="921" ht="13.2"/>
    <row r="922" ht="13.2"/>
    <row r="923" ht="13.2"/>
    <row r="924" ht="13.2"/>
    <row r="925" ht="13.2"/>
    <row r="926" ht="13.2"/>
    <row r="927" ht="13.2"/>
    <row r="928" ht="13.2"/>
    <row r="929" ht="13.2"/>
    <row r="930" ht="13.2"/>
    <row r="931" ht="13.2"/>
    <row r="932" ht="13.2"/>
    <row r="933" ht="13.2"/>
    <row r="934" ht="13.2"/>
    <row r="935" ht="13.2"/>
    <row r="936" ht="13.2"/>
    <row r="937" ht="13.2"/>
    <row r="938" ht="13.2"/>
    <row r="939" ht="13.2"/>
    <row r="940" ht="13.2"/>
    <row r="941" ht="13.2"/>
    <row r="942" ht="13.2"/>
    <row r="943" ht="13.2"/>
    <row r="944" ht="13.2"/>
    <row r="945" ht="13.2"/>
    <row r="946" ht="13.2"/>
    <row r="947" ht="13.2"/>
    <row r="948" ht="13.2"/>
    <row r="949" ht="13.2"/>
    <row r="950" ht="13.2"/>
    <row r="951" ht="13.2"/>
    <row r="952" ht="13.2"/>
    <row r="953" ht="13.2"/>
    <row r="954" ht="13.2"/>
    <row r="955" ht="13.2"/>
    <row r="956" ht="13.2"/>
    <row r="957" ht="13.2"/>
    <row r="958" ht="13.2"/>
    <row r="959" ht="13.2"/>
    <row r="960" ht="13.2"/>
    <row r="961" ht="13.2"/>
    <row r="962" ht="13.2"/>
    <row r="963" ht="13.2"/>
    <row r="964" ht="13.2"/>
    <row r="965" ht="13.2"/>
    <row r="966" ht="13.2"/>
    <row r="967" ht="13.2"/>
    <row r="968" ht="13.2"/>
    <row r="969" ht="13.2"/>
    <row r="970" ht="13.2"/>
    <row r="971" ht="13.2"/>
    <row r="972" ht="13.2"/>
    <row r="973" ht="13.2"/>
    <row r="974" ht="13.2"/>
    <row r="975" ht="13.2"/>
    <row r="976" ht="13.2"/>
    <row r="977" ht="13.2"/>
    <row r="978" ht="13.2"/>
    <row r="979" ht="13.2"/>
    <row r="980" ht="13.2"/>
    <row r="981" ht="13.2"/>
    <row r="982" ht="13.2"/>
    <row r="983" ht="13.2"/>
    <row r="984" ht="13.2"/>
    <row r="985" ht="13.2"/>
    <row r="986" ht="13.2"/>
    <row r="987" ht="13.2"/>
    <row r="988" ht="13.2"/>
    <row r="989" ht="13.2"/>
    <row r="990" ht="13.2"/>
    <row r="991" ht="13.2"/>
    <row r="992" ht="13.2"/>
    <row r="993" ht="13.2"/>
    <row r="994" ht="13.2"/>
    <row r="995" ht="13.2"/>
    <row r="996" ht="13.2"/>
    <row r="997" ht="13.2"/>
    <row r="998" ht="13.2"/>
    <row r="999" ht="13.2"/>
    <row r="1000" ht="13.2"/>
    <row r="1001" ht="13.2"/>
    <row r="1002" ht="13.2"/>
    <row r="1003" ht="13.2"/>
    <row r="1004" ht="13.2"/>
    <row r="1005" ht="13.2"/>
    <row r="1006" ht="13.2"/>
    <row r="1007" ht="13.2"/>
    <row r="1008" ht="13.2"/>
    <row r="1009" ht="13.2"/>
    <row r="1010" ht="13.2"/>
    <row r="1011" ht="13.2"/>
    <row r="1012" ht="13.2"/>
    <row r="1013" ht="13.2"/>
    <row r="1014" ht="13.2"/>
    <row r="1015" ht="13.2"/>
    <row r="1016" ht="13.2"/>
    <row r="1017" ht="13.2"/>
    <row r="1018" ht="13.2"/>
    <row r="1019" ht="13.2"/>
    <row r="1020" ht="13.2"/>
    <row r="1021" ht="13.2"/>
    <row r="1022" ht="13.2"/>
    <row r="1023" ht="13.2"/>
    <row r="1024" ht="13.2"/>
    <row r="1025" ht="13.2"/>
    <row r="1026" ht="13.2"/>
    <row r="1027" ht="13.2"/>
    <row r="1028" ht="13.2"/>
    <row r="1029" ht="13.2"/>
    <row r="1030" ht="13.2"/>
    <row r="1031" ht="13.2"/>
    <row r="1032" ht="13.2"/>
    <row r="1033" ht="13.2"/>
    <row r="1034" ht="13.2"/>
    <row r="1035" ht="13.2"/>
    <row r="1036" ht="13.2"/>
    <row r="1037" ht="13.2"/>
    <row r="1038" ht="13.2"/>
    <row r="1039" ht="13.2"/>
    <row r="1040" ht="13.2"/>
    <row r="1041" ht="13.2"/>
    <row r="1042" ht="13.2"/>
    <row r="1043" ht="13.2"/>
    <row r="1044" ht="13.2"/>
    <row r="1045" ht="13.2"/>
    <row r="1046" ht="13.2"/>
    <row r="1047" ht="13.2"/>
    <row r="1048" ht="13.2"/>
    <row r="1049" ht="13.2"/>
    <row r="1050" ht="13.2"/>
    <row r="1051" ht="13.2"/>
    <row r="1052" ht="13.2"/>
    <row r="1053" ht="13.2"/>
    <row r="1054" ht="13.2"/>
    <row r="1055" ht="13.2"/>
    <row r="1056" ht="13.2"/>
    <row r="1057" ht="13.2"/>
    <row r="1058" ht="13.2"/>
    <row r="1059" ht="13.2"/>
    <row r="1060" ht="13.2"/>
    <row r="1061" ht="13.2"/>
    <row r="1062" ht="13.2"/>
    <row r="1063" ht="13.2"/>
    <row r="1064" ht="13.2"/>
    <row r="1065" ht="13.2"/>
    <row r="1066" ht="13.2"/>
    <row r="1067" ht="13.2"/>
    <row r="1068" ht="13.2"/>
    <row r="1069" ht="13.2"/>
    <row r="1070" ht="13.2"/>
    <row r="1071" ht="13.2"/>
    <row r="1072" ht="13.2"/>
    <row r="1073" ht="13.2"/>
    <row r="1074" ht="13.2"/>
    <row r="1075" ht="13.2"/>
    <row r="1076" ht="13.2"/>
    <row r="1077" ht="13.2"/>
    <row r="1078" ht="13.2"/>
    <row r="1079" ht="13.2"/>
    <row r="1080" ht="13.2"/>
    <row r="1081" ht="13.2"/>
    <row r="1082" ht="13.2"/>
    <row r="1083" ht="13.2"/>
    <row r="1084" ht="13.2"/>
    <row r="1085" ht="13.2"/>
    <row r="1086" ht="13.2"/>
    <row r="1087" ht="13.2"/>
  </sheetData>
  <sheetProtection password="CACF" sheet="1" objects="1" scenarios="1"/>
  <autoFilter ref="Y12:Y343">
    <filterColumn colId="0">
      <filters blank="1"/>
    </filterColumn>
  </autoFilter>
  <mergeCells count="1134">
    <mergeCell ref="A342:B342"/>
    <mergeCell ref="A78:B78"/>
    <mergeCell ref="A111:B111"/>
    <mergeCell ref="A144:B144"/>
    <mergeCell ref="A177:B177"/>
    <mergeCell ref="A210:B210"/>
    <mergeCell ref="A243:B243"/>
    <mergeCell ref="A276:B276"/>
    <mergeCell ref="A309:B309"/>
    <mergeCell ref="A45:B45"/>
    <mergeCell ref="B93:B95"/>
    <mergeCell ref="B96:B98"/>
    <mergeCell ref="B102:B104"/>
    <mergeCell ref="B105:B107"/>
    <mergeCell ref="E120:E122"/>
    <mergeCell ref="E123:E125"/>
    <mergeCell ref="E102:E104"/>
    <mergeCell ref="E105:E107"/>
    <mergeCell ref="B126:B128"/>
    <mergeCell ref="B117:B119"/>
    <mergeCell ref="B120:B122"/>
    <mergeCell ref="B99:B101"/>
    <mergeCell ref="E99:E101"/>
    <mergeCell ref="E114:E116"/>
    <mergeCell ref="E117:E119"/>
    <mergeCell ref="E93:E95"/>
    <mergeCell ref="E96:E98"/>
    <mergeCell ref="B123:B125"/>
    <mergeCell ref="B114:B116"/>
    <mergeCell ref="A113:B113"/>
    <mergeCell ref="E126:E128"/>
    <mergeCell ref="B108:B110"/>
    <mergeCell ref="E108:E110"/>
    <mergeCell ref="E150:E152"/>
    <mergeCell ref="K147:K149"/>
    <mergeCell ref="K126:K128"/>
    <mergeCell ref="K150:K152"/>
    <mergeCell ref="K156:K158"/>
    <mergeCell ref="B150:B152"/>
    <mergeCell ref="B156:B158"/>
    <mergeCell ref="E156:E158"/>
    <mergeCell ref="B147:B149"/>
    <mergeCell ref="E147:E149"/>
    <mergeCell ref="A146:B146"/>
    <mergeCell ref="G156:G158"/>
    <mergeCell ref="G126:G128"/>
    <mergeCell ref="G147:G149"/>
    <mergeCell ref="G150:G152"/>
    <mergeCell ref="I150:I152"/>
    <mergeCell ref="I147:I149"/>
    <mergeCell ref="I156:I158"/>
    <mergeCell ref="B153:B155"/>
    <mergeCell ref="E153:E155"/>
    <mergeCell ref="G153:G155"/>
    <mergeCell ref="B138:B140"/>
    <mergeCell ref="E138:E140"/>
    <mergeCell ref="G129:G131"/>
    <mergeCell ref="M156:M158"/>
    <mergeCell ref="K114:K116"/>
    <mergeCell ref="K117:K119"/>
    <mergeCell ref="K93:K95"/>
    <mergeCell ref="K105:K107"/>
    <mergeCell ref="K102:K104"/>
    <mergeCell ref="K123:K125"/>
    <mergeCell ref="K120:K122"/>
    <mergeCell ref="I123:I125"/>
    <mergeCell ref="I93:I95"/>
    <mergeCell ref="I105:I107"/>
    <mergeCell ref="I102:I104"/>
    <mergeCell ref="I114:I116"/>
    <mergeCell ref="I117:I119"/>
    <mergeCell ref="I126:I128"/>
    <mergeCell ref="I153:I155"/>
    <mergeCell ref="K153:K155"/>
    <mergeCell ref="M153:M155"/>
    <mergeCell ref="K108:K110"/>
    <mergeCell ref="M108:M110"/>
    <mergeCell ref="K99:K101"/>
    <mergeCell ref="I99:I101"/>
    <mergeCell ref="M114:M116"/>
    <mergeCell ref="M117:M119"/>
    <mergeCell ref="M96:M98"/>
    <mergeCell ref="M99:M101"/>
    <mergeCell ref="M102:M104"/>
    <mergeCell ref="M105:M107"/>
    <mergeCell ref="I129:I131"/>
    <mergeCell ref="K129:K131"/>
    <mergeCell ref="M129:M131"/>
    <mergeCell ref="G90:G92"/>
    <mergeCell ref="I90:I92"/>
    <mergeCell ref="I18:I20"/>
    <mergeCell ref="G21:G23"/>
    <mergeCell ref="I21:I23"/>
    <mergeCell ref="I48:I50"/>
    <mergeCell ref="G123:G125"/>
    <mergeCell ref="M93:M95"/>
    <mergeCell ref="M120:M122"/>
    <mergeCell ref="M150:M152"/>
    <mergeCell ref="M123:M125"/>
    <mergeCell ref="M126:M128"/>
    <mergeCell ref="M147:M149"/>
    <mergeCell ref="G93:G95"/>
    <mergeCell ref="G102:G104"/>
    <mergeCell ref="G114:G116"/>
    <mergeCell ref="G105:G107"/>
    <mergeCell ref="G120:G122"/>
    <mergeCell ref="I120:I122"/>
    <mergeCell ref="G117:G119"/>
    <mergeCell ref="G99:G101"/>
    <mergeCell ref="G96:G98"/>
    <mergeCell ref="K96:K98"/>
    <mergeCell ref="I96:I98"/>
    <mergeCell ref="G138:G140"/>
    <mergeCell ref="I138:I140"/>
    <mergeCell ref="K138:K140"/>
    <mergeCell ref="M138:M140"/>
    <mergeCell ref="G108:G110"/>
    <mergeCell ref="I108:I110"/>
    <mergeCell ref="M90:M92"/>
    <mergeCell ref="K90:K92"/>
    <mergeCell ref="M84:M86"/>
    <mergeCell ref="M81:M83"/>
    <mergeCell ref="M87:M89"/>
    <mergeCell ref="M51:M53"/>
    <mergeCell ref="M24:M26"/>
    <mergeCell ref="M27:M29"/>
    <mergeCell ref="I24:I26"/>
    <mergeCell ref="I27:I29"/>
    <mergeCell ref="M48:M50"/>
    <mergeCell ref="A80:B80"/>
    <mergeCell ref="K48:K50"/>
    <mergeCell ref="K24:K26"/>
    <mergeCell ref="K27:K29"/>
    <mergeCell ref="B30:B32"/>
    <mergeCell ref="E30:E32"/>
    <mergeCell ref="G30:G32"/>
    <mergeCell ref="I30:I32"/>
    <mergeCell ref="G51:G53"/>
    <mergeCell ref="I51:I53"/>
    <mergeCell ref="G81:G83"/>
    <mergeCell ref="G87:G89"/>
    <mergeCell ref="K30:K32"/>
    <mergeCell ref="M30:M32"/>
    <mergeCell ref="B39:B41"/>
    <mergeCell ref="E39:E41"/>
    <mergeCell ref="G39:G41"/>
    <mergeCell ref="I39:I41"/>
    <mergeCell ref="K39:K41"/>
    <mergeCell ref="M39:M41"/>
    <mergeCell ref="M42:M44"/>
    <mergeCell ref="B66:B68"/>
    <mergeCell ref="E66:E68"/>
    <mergeCell ref="N12:O12"/>
    <mergeCell ref="E18:E20"/>
    <mergeCell ref="E90:E92"/>
    <mergeCell ref="B18:B20"/>
    <mergeCell ref="B90:B92"/>
    <mergeCell ref="B15:B17"/>
    <mergeCell ref="K21:K23"/>
    <mergeCell ref="M21:M23"/>
    <mergeCell ref="K84:K86"/>
    <mergeCell ref="E15:E17"/>
    <mergeCell ref="G84:G86"/>
    <mergeCell ref="I87:I89"/>
    <mergeCell ref="I84:I86"/>
    <mergeCell ref="B51:B53"/>
    <mergeCell ref="B48:B50"/>
    <mergeCell ref="B87:B89"/>
    <mergeCell ref="B81:B83"/>
    <mergeCell ref="E48:E50"/>
    <mergeCell ref="E51:E53"/>
    <mergeCell ref="E87:E89"/>
    <mergeCell ref="E81:E83"/>
    <mergeCell ref="G48:G50"/>
    <mergeCell ref="E21:E23"/>
    <mergeCell ref="E24:E26"/>
    <mergeCell ref="E84:E86"/>
    <mergeCell ref="K87:K89"/>
    <mergeCell ref="K51:K53"/>
    <mergeCell ref="B84:B86"/>
    <mergeCell ref="G24:G26"/>
    <mergeCell ref="G27:G29"/>
    <mergeCell ref="I81:I83"/>
    <mergeCell ref="K81:K83"/>
    <mergeCell ref="P12:Q12"/>
    <mergeCell ref="R12:S12"/>
    <mergeCell ref="T12:U12"/>
    <mergeCell ref="V12:W12"/>
    <mergeCell ref="O15:O17"/>
    <mergeCell ref="Q15:Q17"/>
    <mergeCell ref="S15:S17"/>
    <mergeCell ref="U15:U17"/>
    <mergeCell ref="W15:W17"/>
    <mergeCell ref="AA12:AB12"/>
    <mergeCell ref="AC12:AD12"/>
    <mergeCell ref="AE12:AF12"/>
    <mergeCell ref="A14:B14"/>
    <mergeCell ref="A2:M2"/>
    <mergeCell ref="A47:B47"/>
    <mergeCell ref="M18:M20"/>
    <mergeCell ref="M15:M17"/>
    <mergeCell ref="D12:E12"/>
    <mergeCell ref="F12:G12"/>
    <mergeCell ref="H12:I12"/>
    <mergeCell ref="J12:K12"/>
    <mergeCell ref="L12:M12"/>
    <mergeCell ref="E27:E29"/>
    <mergeCell ref="B21:B23"/>
    <mergeCell ref="B27:B29"/>
    <mergeCell ref="B24:B26"/>
    <mergeCell ref="K15:K17"/>
    <mergeCell ref="G15:G17"/>
    <mergeCell ref="I15:I17"/>
    <mergeCell ref="K18:K20"/>
    <mergeCell ref="G18:G20"/>
    <mergeCell ref="O24:O26"/>
    <mergeCell ref="Q24:Q26"/>
    <mergeCell ref="S24:S26"/>
    <mergeCell ref="U24:U26"/>
    <mergeCell ref="W24:W26"/>
    <mergeCell ref="O27:O29"/>
    <mergeCell ref="Q27:Q29"/>
    <mergeCell ref="S27:S29"/>
    <mergeCell ref="U27:U29"/>
    <mergeCell ref="W27:W29"/>
    <mergeCell ref="O18:O20"/>
    <mergeCell ref="Q18:Q20"/>
    <mergeCell ref="S18:S20"/>
    <mergeCell ref="U18:U20"/>
    <mergeCell ref="W18:W20"/>
    <mergeCell ref="O21:O23"/>
    <mergeCell ref="Q21:Q23"/>
    <mergeCell ref="S21:S23"/>
    <mergeCell ref="U21:U23"/>
    <mergeCell ref="W21:W23"/>
    <mergeCell ref="O81:O83"/>
    <mergeCell ref="Q81:Q83"/>
    <mergeCell ref="S81:S83"/>
    <mergeCell ref="U81:U83"/>
    <mergeCell ref="W81:W83"/>
    <mergeCell ref="O84:O86"/>
    <mergeCell ref="Q84:Q86"/>
    <mergeCell ref="S84:S86"/>
    <mergeCell ref="U84:U86"/>
    <mergeCell ref="W84:W86"/>
    <mergeCell ref="O48:O50"/>
    <mergeCell ref="Q48:Q50"/>
    <mergeCell ref="S48:S50"/>
    <mergeCell ref="U48:U50"/>
    <mergeCell ref="W48:W50"/>
    <mergeCell ref="O51:O53"/>
    <mergeCell ref="Q51:Q53"/>
    <mergeCell ref="S51:S53"/>
    <mergeCell ref="U51:U53"/>
    <mergeCell ref="W51:W53"/>
    <mergeCell ref="U63:U65"/>
    <mergeCell ref="W63:W65"/>
    <mergeCell ref="S75:S77"/>
    <mergeCell ref="U69:U71"/>
    <mergeCell ref="W69:W71"/>
    <mergeCell ref="U75:U77"/>
    <mergeCell ref="W75:W77"/>
    <mergeCell ref="O93:O95"/>
    <mergeCell ref="Q93:Q95"/>
    <mergeCell ref="S93:S95"/>
    <mergeCell ref="U93:U95"/>
    <mergeCell ref="W93:W95"/>
    <mergeCell ref="O96:O98"/>
    <mergeCell ref="Q96:Q98"/>
    <mergeCell ref="S96:S98"/>
    <mergeCell ref="U96:U98"/>
    <mergeCell ref="W96:W98"/>
    <mergeCell ref="O87:O89"/>
    <mergeCell ref="Q87:Q89"/>
    <mergeCell ref="S87:S89"/>
    <mergeCell ref="U87:U89"/>
    <mergeCell ref="W87:W89"/>
    <mergeCell ref="O90:O92"/>
    <mergeCell ref="Q90:Q92"/>
    <mergeCell ref="S90:S92"/>
    <mergeCell ref="U90:U92"/>
    <mergeCell ref="W90:W92"/>
    <mergeCell ref="O105:O107"/>
    <mergeCell ref="Q105:Q107"/>
    <mergeCell ref="S105:S107"/>
    <mergeCell ref="U105:U107"/>
    <mergeCell ref="W105:W107"/>
    <mergeCell ref="O114:O116"/>
    <mergeCell ref="Q114:Q116"/>
    <mergeCell ref="S114:S116"/>
    <mergeCell ref="U114:U116"/>
    <mergeCell ref="W114:W116"/>
    <mergeCell ref="O108:O110"/>
    <mergeCell ref="Q108:Q110"/>
    <mergeCell ref="S108:S110"/>
    <mergeCell ref="U108:U110"/>
    <mergeCell ref="W108:W110"/>
    <mergeCell ref="O99:O101"/>
    <mergeCell ref="Q99:Q101"/>
    <mergeCell ref="S99:S101"/>
    <mergeCell ref="U99:U101"/>
    <mergeCell ref="W99:W101"/>
    <mergeCell ref="O102:O104"/>
    <mergeCell ref="Q102:Q104"/>
    <mergeCell ref="S102:S104"/>
    <mergeCell ref="U102:U104"/>
    <mergeCell ref="W102:W104"/>
    <mergeCell ref="O123:O125"/>
    <mergeCell ref="Q123:Q125"/>
    <mergeCell ref="S123:S125"/>
    <mergeCell ref="U123:U125"/>
    <mergeCell ref="W123:W125"/>
    <mergeCell ref="O126:O128"/>
    <mergeCell ref="Q126:Q128"/>
    <mergeCell ref="S126:S128"/>
    <mergeCell ref="U126:U128"/>
    <mergeCell ref="W126:W128"/>
    <mergeCell ref="O117:O119"/>
    <mergeCell ref="Q117:Q119"/>
    <mergeCell ref="S117:S119"/>
    <mergeCell ref="U117:U119"/>
    <mergeCell ref="W117:W119"/>
    <mergeCell ref="O120:O122"/>
    <mergeCell ref="Q120:Q122"/>
    <mergeCell ref="S120:S122"/>
    <mergeCell ref="U120:U122"/>
    <mergeCell ref="W120:W122"/>
    <mergeCell ref="O153:O155"/>
    <mergeCell ref="Q153:Q155"/>
    <mergeCell ref="S153:S155"/>
    <mergeCell ref="U153:U155"/>
    <mergeCell ref="W153:W155"/>
    <mergeCell ref="O156:O158"/>
    <mergeCell ref="Q156:Q158"/>
    <mergeCell ref="S156:S158"/>
    <mergeCell ref="U156:U158"/>
    <mergeCell ref="W156:W158"/>
    <mergeCell ref="O147:O149"/>
    <mergeCell ref="Q147:Q149"/>
    <mergeCell ref="S147:S149"/>
    <mergeCell ref="U147:U149"/>
    <mergeCell ref="W147:W149"/>
    <mergeCell ref="O150:O152"/>
    <mergeCell ref="Q150:Q152"/>
    <mergeCell ref="S150:S152"/>
    <mergeCell ref="U150:U152"/>
    <mergeCell ref="W150:W152"/>
    <mergeCell ref="O30:O32"/>
    <mergeCell ref="Q30:Q32"/>
    <mergeCell ref="S30:S32"/>
    <mergeCell ref="U30:U32"/>
    <mergeCell ref="W30:W32"/>
    <mergeCell ref="B33:B35"/>
    <mergeCell ref="E33:E35"/>
    <mergeCell ref="G33:G35"/>
    <mergeCell ref="I33:I35"/>
    <mergeCell ref="K33:K35"/>
    <mergeCell ref="M33:M35"/>
    <mergeCell ref="O33:O35"/>
    <mergeCell ref="Q33:Q35"/>
    <mergeCell ref="S33:S35"/>
    <mergeCell ref="U33:U35"/>
    <mergeCell ref="W33:W35"/>
    <mergeCell ref="U36:U38"/>
    <mergeCell ref="W36:W38"/>
    <mergeCell ref="O39:O41"/>
    <mergeCell ref="Q39:Q41"/>
    <mergeCell ref="S39:S41"/>
    <mergeCell ref="U39:U41"/>
    <mergeCell ref="W39:W41"/>
    <mergeCell ref="B36:B38"/>
    <mergeCell ref="E36:E38"/>
    <mergeCell ref="G36:G38"/>
    <mergeCell ref="I36:I38"/>
    <mergeCell ref="K36:K38"/>
    <mergeCell ref="M36:M38"/>
    <mergeCell ref="O36:O38"/>
    <mergeCell ref="Q36:Q38"/>
    <mergeCell ref="S36:S38"/>
    <mergeCell ref="U42:U44"/>
    <mergeCell ref="W42:W44"/>
    <mergeCell ref="B54:B56"/>
    <mergeCell ref="E54:E56"/>
    <mergeCell ref="G54:G56"/>
    <mergeCell ref="I54:I56"/>
    <mergeCell ref="K54:K56"/>
    <mergeCell ref="M54:M56"/>
    <mergeCell ref="O54:O56"/>
    <mergeCell ref="Q54:Q56"/>
    <mergeCell ref="S54:S56"/>
    <mergeCell ref="U54:U56"/>
    <mergeCell ref="W54:W56"/>
    <mergeCell ref="B42:B44"/>
    <mergeCell ref="E42:E44"/>
    <mergeCell ref="G42:G44"/>
    <mergeCell ref="I42:I44"/>
    <mergeCell ref="K42:K44"/>
    <mergeCell ref="O42:O44"/>
    <mergeCell ref="Q42:Q44"/>
    <mergeCell ref="S42:S44"/>
    <mergeCell ref="U57:U59"/>
    <mergeCell ref="W57:W59"/>
    <mergeCell ref="B60:B62"/>
    <mergeCell ref="E60:E62"/>
    <mergeCell ref="G60:G62"/>
    <mergeCell ref="I60:I62"/>
    <mergeCell ref="K60:K62"/>
    <mergeCell ref="M60:M62"/>
    <mergeCell ref="O60:O62"/>
    <mergeCell ref="Q60:Q62"/>
    <mergeCell ref="S60:S62"/>
    <mergeCell ref="U60:U62"/>
    <mergeCell ref="W60:W62"/>
    <mergeCell ref="B57:B59"/>
    <mergeCell ref="E57:E59"/>
    <mergeCell ref="G57:G59"/>
    <mergeCell ref="I57:I59"/>
    <mergeCell ref="K57:K59"/>
    <mergeCell ref="M57:M59"/>
    <mergeCell ref="O57:O59"/>
    <mergeCell ref="Q57:Q59"/>
    <mergeCell ref="S57:S59"/>
    <mergeCell ref="G66:G68"/>
    <mergeCell ref="I66:I68"/>
    <mergeCell ref="K66:K68"/>
    <mergeCell ref="M66:M68"/>
    <mergeCell ref="O66:O68"/>
    <mergeCell ref="Q66:Q68"/>
    <mergeCell ref="S66:S68"/>
    <mergeCell ref="U66:U68"/>
    <mergeCell ref="W66:W68"/>
    <mergeCell ref="B63:B65"/>
    <mergeCell ref="E63:E65"/>
    <mergeCell ref="G63:G65"/>
    <mergeCell ref="I63:I65"/>
    <mergeCell ref="K63:K65"/>
    <mergeCell ref="M63:M65"/>
    <mergeCell ref="O63:O65"/>
    <mergeCell ref="Q63:Q65"/>
    <mergeCell ref="S63:S65"/>
    <mergeCell ref="B72:B74"/>
    <mergeCell ref="E72:E74"/>
    <mergeCell ref="G72:G74"/>
    <mergeCell ref="I72:I74"/>
    <mergeCell ref="K72:K74"/>
    <mergeCell ref="M72:M74"/>
    <mergeCell ref="O72:O74"/>
    <mergeCell ref="Q72:Q74"/>
    <mergeCell ref="S72:S74"/>
    <mergeCell ref="U72:U74"/>
    <mergeCell ref="W72:W74"/>
    <mergeCell ref="B69:B71"/>
    <mergeCell ref="E69:E71"/>
    <mergeCell ref="G69:G71"/>
    <mergeCell ref="I69:I71"/>
    <mergeCell ref="K69:K71"/>
    <mergeCell ref="M69:M71"/>
    <mergeCell ref="O69:O71"/>
    <mergeCell ref="Q69:Q71"/>
    <mergeCell ref="S69:S71"/>
    <mergeCell ref="B159:B161"/>
    <mergeCell ref="E159:E161"/>
    <mergeCell ref="G159:G161"/>
    <mergeCell ref="I159:I161"/>
    <mergeCell ref="K159:K161"/>
    <mergeCell ref="M159:M161"/>
    <mergeCell ref="O159:O161"/>
    <mergeCell ref="Q159:Q161"/>
    <mergeCell ref="S159:S161"/>
    <mergeCell ref="U159:U161"/>
    <mergeCell ref="W159:W161"/>
    <mergeCell ref="B135:B137"/>
    <mergeCell ref="E135:E137"/>
    <mergeCell ref="G135:G137"/>
    <mergeCell ref="I135:I137"/>
    <mergeCell ref="K135:K137"/>
    <mergeCell ref="M135:M137"/>
    <mergeCell ref="O135:O137"/>
    <mergeCell ref="Q135:Q137"/>
    <mergeCell ref="S135:S137"/>
    <mergeCell ref="U135:U137"/>
    <mergeCell ref="W135:W137"/>
    <mergeCell ref="B141:B143"/>
    <mergeCell ref="E141:E143"/>
    <mergeCell ref="G141:G143"/>
    <mergeCell ref="I141:I143"/>
    <mergeCell ref="K141:K143"/>
    <mergeCell ref="M141:M143"/>
    <mergeCell ref="O141:O143"/>
    <mergeCell ref="Q141:Q143"/>
    <mergeCell ref="S141:S143"/>
    <mergeCell ref="U141:U143"/>
    <mergeCell ref="Q168:Q170"/>
    <mergeCell ref="S168:S170"/>
    <mergeCell ref="B75:B77"/>
    <mergeCell ref="E75:E77"/>
    <mergeCell ref="G75:G77"/>
    <mergeCell ref="I75:I77"/>
    <mergeCell ref="K75:K77"/>
    <mergeCell ref="M75:M77"/>
    <mergeCell ref="O75:O77"/>
    <mergeCell ref="Q75:Q77"/>
    <mergeCell ref="U162:U164"/>
    <mergeCell ref="W162:W164"/>
    <mergeCell ref="B165:B167"/>
    <mergeCell ref="E165:E167"/>
    <mergeCell ref="G165:G167"/>
    <mergeCell ref="I165:I167"/>
    <mergeCell ref="K165:K167"/>
    <mergeCell ref="M165:M167"/>
    <mergeCell ref="O165:O167"/>
    <mergeCell ref="Q165:Q167"/>
    <mergeCell ref="S165:S167"/>
    <mergeCell ref="U165:U167"/>
    <mergeCell ref="W165:W167"/>
    <mergeCell ref="B162:B164"/>
    <mergeCell ref="E162:E164"/>
    <mergeCell ref="G162:G164"/>
    <mergeCell ref="I162:I164"/>
    <mergeCell ref="K162:K164"/>
    <mergeCell ref="M162:M164"/>
    <mergeCell ref="O162:O164"/>
    <mergeCell ref="Q162:Q164"/>
    <mergeCell ref="S162:S164"/>
    <mergeCell ref="O129:O131"/>
    <mergeCell ref="Q129:Q131"/>
    <mergeCell ref="S129:S131"/>
    <mergeCell ref="U129:U131"/>
    <mergeCell ref="W129:W131"/>
    <mergeCell ref="B132:B134"/>
    <mergeCell ref="E132:E134"/>
    <mergeCell ref="G132:G134"/>
    <mergeCell ref="I132:I134"/>
    <mergeCell ref="K132:K134"/>
    <mergeCell ref="M132:M134"/>
    <mergeCell ref="O132:O134"/>
    <mergeCell ref="Q132:Q134"/>
    <mergeCell ref="S132:S134"/>
    <mergeCell ref="U132:U134"/>
    <mergeCell ref="W132:W134"/>
    <mergeCell ref="O138:O140"/>
    <mergeCell ref="Q138:Q140"/>
    <mergeCell ref="S138:S140"/>
    <mergeCell ref="U138:U140"/>
    <mergeCell ref="W138:W140"/>
    <mergeCell ref="B129:B131"/>
    <mergeCell ref="E129:E131"/>
    <mergeCell ref="W141:W143"/>
    <mergeCell ref="U174:U176"/>
    <mergeCell ref="W174:W176"/>
    <mergeCell ref="B174:B176"/>
    <mergeCell ref="E174:E176"/>
    <mergeCell ref="G174:G176"/>
    <mergeCell ref="I174:I176"/>
    <mergeCell ref="K174:K176"/>
    <mergeCell ref="M174:M176"/>
    <mergeCell ref="O174:O176"/>
    <mergeCell ref="Q174:Q176"/>
    <mergeCell ref="S174:S176"/>
    <mergeCell ref="U168:U170"/>
    <mergeCell ref="W168:W170"/>
    <mergeCell ref="B171:B173"/>
    <mergeCell ref="E171:E173"/>
    <mergeCell ref="G171:G173"/>
    <mergeCell ref="I171:I173"/>
    <mergeCell ref="K171:K173"/>
    <mergeCell ref="M171:M173"/>
    <mergeCell ref="O171:O173"/>
    <mergeCell ref="Q171:Q173"/>
    <mergeCell ref="S171:S173"/>
    <mergeCell ref="U171:U173"/>
    <mergeCell ref="W171:W173"/>
    <mergeCell ref="B168:B170"/>
    <mergeCell ref="E168:E170"/>
    <mergeCell ref="G168:G170"/>
    <mergeCell ref="I168:I170"/>
    <mergeCell ref="K168:K170"/>
    <mergeCell ref="M168:M170"/>
    <mergeCell ref="O168:O170"/>
    <mergeCell ref="S180:S182"/>
    <mergeCell ref="U180:U182"/>
    <mergeCell ref="W180:W182"/>
    <mergeCell ref="B183:B185"/>
    <mergeCell ref="E183:E185"/>
    <mergeCell ref="G183:G185"/>
    <mergeCell ref="I183:I185"/>
    <mergeCell ref="K183:K185"/>
    <mergeCell ref="M183:M185"/>
    <mergeCell ref="O183:O185"/>
    <mergeCell ref="Q183:Q185"/>
    <mergeCell ref="S183:S185"/>
    <mergeCell ref="U183:U185"/>
    <mergeCell ref="W183:W185"/>
    <mergeCell ref="A179:B179"/>
    <mergeCell ref="B180:B182"/>
    <mergeCell ref="E180:E182"/>
    <mergeCell ref="G180:G182"/>
    <mergeCell ref="I180:I182"/>
    <mergeCell ref="K180:K182"/>
    <mergeCell ref="M180:M182"/>
    <mergeCell ref="O180:O182"/>
    <mergeCell ref="Q180:Q182"/>
    <mergeCell ref="U186:U188"/>
    <mergeCell ref="W186:W188"/>
    <mergeCell ref="B189:B191"/>
    <mergeCell ref="E189:E191"/>
    <mergeCell ref="G189:G191"/>
    <mergeCell ref="I189:I191"/>
    <mergeCell ref="K189:K191"/>
    <mergeCell ref="M189:M191"/>
    <mergeCell ref="O189:O191"/>
    <mergeCell ref="Q189:Q191"/>
    <mergeCell ref="S189:S191"/>
    <mergeCell ref="U189:U191"/>
    <mergeCell ref="W189:W191"/>
    <mergeCell ref="B186:B188"/>
    <mergeCell ref="E186:E188"/>
    <mergeCell ref="G186:G188"/>
    <mergeCell ref="I186:I188"/>
    <mergeCell ref="K186:K188"/>
    <mergeCell ref="M186:M188"/>
    <mergeCell ref="O186:O188"/>
    <mergeCell ref="Q186:Q188"/>
    <mergeCell ref="S186:S188"/>
    <mergeCell ref="U192:U194"/>
    <mergeCell ref="W192:W194"/>
    <mergeCell ref="B195:B197"/>
    <mergeCell ref="E195:E197"/>
    <mergeCell ref="G195:G197"/>
    <mergeCell ref="I195:I197"/>
    <mergeCell ref="K195:K197"/>
    <mergeCell ref="M195:M197"/>
    <mergeCell ref="O195:O197"/>
    <mergeCell ref="Q195:Q197"/>
    <mergeCell ref="S195:S197"/>
    <mergeCell ref="U195:U197"/>
    <mergeCell ref="W195:W197"/>
    <mergeCell ref="B192:B194"/>
    <mergeCell ref="E192:E194"/>
    <mergeCell ref="G192:G194"/>
    <mergeCell ref="I192:I194"/>
    <mergeCell ref="K192:K194"/>
    <mergeCell ref="M192:M194"/>
    <mergeCell ref="O192:O194"/>
    <mergeCell ref="Q192:Q194"/>
    <mergeCell ref="S192:S194"/>
    <mergeCell ref="U198:U200"/>
    <mergeCell ref="W198:W200"/>
    <mergeCell ref="B201:B203"/>
    <mergeCell ref="E201:E203"/>
    <mergeCell ref="G201:G203"/>
    <mergeCell ref="I201:I203"/>
    <mergeCell ref="K201:K203"/>
    <mergeCell ref="M201:M203"/>
    <mergeCell ref="O201:O203"/>
    <mergeCell ref="Q201:Q203"/>
    <mergeCell ref="S201:S203"/>
    <mergeCell ref="U201:U203"/>
    <mergeCell ref="W201:W203"/>
    <mergeCell ref="B198:B200"/>
    <mergeCell ref="E198:E200"/>
    <mergeCell ref="G198:G200"/>
    <mergeCell ref="I198:I200"/>
    <mergeCell ref="K198:K200"/>
    <mergeCell ref="M198:M200"/>
    <mergeCell ref="O198:O200"/>
    <mergeCell ref="Q198:Q200"/>
    <mergeCell ref="S198:S200"/>
    <mergeCell ref="U204:U206"/>
    <mergeCell ref="W204:W206"/>
    <mergeCell ref="B207:B209"/>
    <mergeCell ref="E207:E209"/>
    <mergeCell ref="G207:G209"/>
    <mergeCell ref="I207:I209"/>
    <mergeCell ref="K207:K209"/>
    <mergeCell ref="M207:M209"/>
    <mergeCell ref="O207:O209"/>
    <mergeCell ref="Q207:Q209"/>
    <mergeCell ref="S207:S209"/>
    <mergeCell ref="U207:U209"/>
    <mergeCell ref="W207:W209"/>
    <mergeCell ref="B204:B206"/>
    <mergeCell ref="E204:E206"/>
    <mergeCell ref="G204:G206"/>
    <mergeCell ref="I204:I206"/>
    <mergeCell ref="K204:K206"/>
    <mergeCell ref="M204:M206"/>
    <mergeCell ref="O204:O206"/>
    <mergeCell ref="Q204:Q206"/>
    <mergeCell ref="S204:S206"/>
    <mergeCell ref="S213:S215"/>
    <mergeCell ref="U213:U215"/>
    <mergeCell ref="W213:W215"/>
    <mergeCell ref="B216:B218"/>
    <mergeCell ref="E216:E218"/>
    <mergeCell ref="G216:G218"/>
    <mergeCell ref="I216:I218"/>
    <mergeCell ref="K216:K218"/>
    <mergeCell ref="M216:M218"/>
    <mergeCell ref="O216:O218"/>
    <mergeCell ref="Q216:Q218"/>
    <mergeCell ref="S216:S218"/>
    <mergeCell ref="U216:U218"/>
    <mergeCell ref="W216:W218"/>
    <mergeCell ref="A212:B212"/>
    <mergeCell ref="B213:B215"/>
    <mergeCell ref="E213:E215"/>
    <mergeCell ref="G213:G215"/>
    <mergeCell ref="I213:I215"/>
    <mergeCell ref="K213:K215"/>
    <mergeCell ref="M213:M215"/>
    <mergeCell ref="O213:O215"/>
    <mergeCell ref="Q213:Q215"/>
    <mergeCell ref="U219:U221"/>
    <mergeCell ref="W219:W221"/>
    <mergeCell ref="B222:B224"/>
    <mergeCell ref="E222:E224"/>
    <mergeCell ref="G222:G224"/>
    <mergeCell ref="I222:I224"/>
    <mergeCell ref="K222:K224"/>
    <mergeCell ref="M222:M224"/>
    <mergeCell ref="O222:O224"/>
    <mergeCell ref="Q222:Q224"/>
    <mergeCell ref="S222:S224"/>
    <mergeCell ref="U222:U224"/>
    <mergeCell ref="W222:W224"/>
    <mergeCell ref="B219:B221"/>
    <mergeCell ref="E219:E221"/>
    <mergeCell ref="G219:G221"/>
    <mergeCell ref="I219:I221"/>
    <mergeCell ref="K219:K221"/>
    <mergeCell ref="M219:M221"/>
    <mergeCell ref="O219:O221"/>
    <mergeCell ref="Q219:Q221"/>
    <mergeCell ref="S219:S221"/>
    <mergeCell ref="U225:U227"/>
    <mergeCell ref="W225:W227"/>
    <mergeCell ref="B228:B230"/>
    <mergeCell ref="E228:E230"/>
    <mergeCell ref="G228:G230"/>
    <mergeCell ref="I228:I230"/>
    <mergeCell ref="K228:K230"/>
    <mergeCell ref="M228:M230"/>
    <mergeCell ref="O228:O230"/>
    <mergeCell ref="Q228:Q230"/>
    <mergeCell ref="S228:S230"/>
    <mergeCell ref="U228:U230"/>
    <mergeCell ref="W228:W230"/>
    <mergeCell ref="B225:B227"/>
    <mergeCell ref="E225:E227"/>
    <mergeCell ref="G225:G227"/>
    <mergeCell ref="I225:I227"/>
    <mergeCell ref="K225:K227"/>
    <mergeCell ref="M225:M227"/>
    <mergeCell ref="O225:O227"/>
    <mergeCell ref="Q225:Q227"/>
    <mergeCell ref="S225:S227"/>
    <mergeCell ref="U231:U233"/>
    <mergeCell ref="W231:W233"/>
    <mergeCell ref="B234:B236"/>
    <mergeCell ref="E234:E236"/>
    <mergeCell ref="G234:G236"/>
    <mergeCell ref="I234:I236"/>
    <mergeCell ref="K234:K236"/>
    <mergeCell ref="M234:M236"/>
    <mergeCell ref="O234:O236"/>
    <mergeCell ref="Q234:Q236"/>
    <mergeCell ref="S234:S236"/>
    <mergeCell ref="U234:U236"/>
    <mergeCell ref="W234:W236"/>
    <mergeCell ref="B231:B233"/>
    <mergeCell ref="E231:E233"/>
    <mergeCell ref="G231:G233"/>
    <mergeCell ref="I231:I233"/>
    <mergeCell ref="K231:K233"/>
    <mergeCell ref="M231:M233"/>
    <mergeCell ref="O231:O233"/>
    <mergeCell ref="Q231:Q233"/>
    <mergeCell ref="S231:S233"/>
    <mergeCell ref="U237:U239"/>
    <mergeCell ref="W237:W239"/>
    <mergeCell ref="B240:B242"/>
    <mergeCell ref="E240:E242"/>
    <mergeCell ref="G240:G242"/>
    <mergeCell ref="I240:I242"/>
    <mergeCell ref="K240:K242"/>
    <mergeCell ref="M240:M242"/>
    <mergeCell ref="O240:O242"/>
    <mergeCell ref="Q240:Q242"/>
    <mergeCell ref="S240:S242"/>
    <mergeCell ref="U240:U242"/>
    <mergeCell ref="W240:W242"/>
    <mergeCell ref="B237:B239"/>
    <mergeCell ref="E237:E239"/>
    <mergeCell ref="G237:G239"/>
    <mergeCell ref="I237:I239"/>
    <mergeCell ref="K237:K239"/>
    <mergeCell ref="M237:M239"/>
    <mergeCell ref="O237:O239"/>
    <mergeCell ref="Q237:Q239"/>
    <mergeCell ref="S237:S239"/>
    <mergeCell ref="S246:S248"/>
    <mergeCell ref="U246:U248"/>
    <mergeCell ref="W246:W248"/>
    <mergeCell ref="B249:B251"/>
    <mergeCell ref="E249:E251"/>
    <mergeCell ref="G249:G251"/>
    <mergeCell ref="I249:I251"/>
    <mergeCell ref="K249:K251"/>
    <mergeCell ref="M249:M251"/>
    <mergeCell ref="O249:O251"/>
    <mergeCell ref="Q249:Q251"/>
    <mergeCell ref="S249:S251"/>
    <mergeCell ref="U249:U251"/>
    <mergeCell ref="W249:W251"/>
    <mergeCell ref="A245:B245"/>
    <mergeCell ref="B246:B248"/>
    <mergeCell ref="E246:E248"/>
    <mergeCell ref="G246:G248"/>
    <mergeCell ref="I246:I248"/>
    <mergeCell ref="K246:K248"/>
    <mergeCell ref="M246:M248"/>
    <mergeCell ref="O246:O248"/>
    <mergeCell ref="Q246:Q248"/>
    <mergeCell ref="U252:U254"/>
    <mergeCell ref="W252:W254"/>
    <mergeCell ref="B255:B257"/>
    <mergeCell ref="E255:E257"/>
    <mergeCell ref="G255:G257"/>
    <mergeCell ref="I255:I257"/>
    <mergeCell ref="K255:K257"/>
    <mergeCell ref="M255:M257"/>
    <mergeCell ref="O255:O257"/>
    <mergeCell ref="Q255:Q257"/>
    <mergeCell ref="S255:S257"/>
    <mergeCell ref="U255:U257"/>
    <mergeCell ref="W255:W257"/>
    <mergeCell ref="B252:B254"/>
    <mergeCell ref="E252:E254"/>
    <mergeCell ref="G252:G254"/>
    <mergeCell ref="I252:I254"/>
    <mergeCell ref="K252:K254"/>
    <mergeCell ref="M252:M254"/>
    <mergeCell ref="O252:O254"/>
    <mergeCell ref="Q252:Q254"/>
    <mergeCell ref="S252:S254"/>
    <mergeCell ref="U258:U260"/>
    <mergeCell ref="W258:W260"/>
    <mergeCell ref="B261:B263"/>
    <mergeCell ref="E261:E263"/>
    <mergeCell ref="G261:G263"/>
    <mergeCell ref="I261:I263"/>
    <mergeCell ref="K261:K263"/>
    <mergeCell ref="M261:M263"/>
    <mergeCell ref="O261:O263"/>
    <mergeCell ref="Q261:Q263"/>
    <mergeCell ref="S261:S263"/>
    <mergeCell ref="U261:U263"/>
    <mergeCell ref="W261:W263"/>
    <mergeCell ref="B258:B260"/>
    <mergeCell ref="E258:E260"/>
    <mergeCell ref="G258:G260"/>
    <mergeCell ref="I258:I260"/>
    <mergeCell ref="K258:K260"/>
    <mergeCell ref="M258:M260"/>
    <mergeCell ref="O258:O260"/>
    <mergeCell ref="Q258:Q260"/>
    <mergeCell ref="S258:S260"/>
    <mergeCell ref="U264:U266"/>
    <mergeCell ref="W264:W266"/>
    <mergeCell ref="B267:B269"/>
    <mergeCell ref="E267:E269"/>
    <mergeCell ref="G267:G269"/>
    <mergeCell ref="I267:I269"/>
    <mergeCell ref="K267:K269"/>
    <mergeCell ref="M267:M269"/>
    <mergeCell ref="O267:O269"/>
    <mergeCell ref="Q267:Q269"/>
    <mergeCell ref="S267:S269"/>
    <mergeCell ref="U267:U269"/>
    <mergeCell ref="W267:W269"/>
    <mergeCell ref="B264:B266"/>
    <mergeCell ref="E264:E266"/>
    <mergeCell ref="G264:G266"/>
    <mergeCell ref="I264:I266"/>
    <mergeCell ref="K264:K266"/>
    <mergeCell ref="M264:M266"/>
    <mergeCell ref="O264:O266"/>
    <mergeCell ref="Q264:Q266"/>
    <mergeCell ref="S264:S266"/>
    <mergeCell ref="U270:U272"/>
    <mergeCell ref="W270:W272"/>
    <mergeCell ref="B273:B275"/>
    <mergeCell ref="E273:E275"/>
    <mergeCell ref="G273:G275"/>
    <mergeCell ref="I273:I275"/>
    <mergeCell ref="K273:K275"/>
    <mergeCell ref="M273:M275"/>
    <mergeCell ref="O273:O275"/>
    <mergeCell ref="Q273:Q275"/>
    <mergeCell ref="S273:S275"/>
    <mergeCell ref="U273:U275"/>
    <mergeCell ref="W273:W275"/>
    <mergeCell ref="B270:B272"/>
    <mergeCell ref="E270:E272"/>
    <mergeCell ref="G270:G272"/>
    <mergeCell ref="I270:I272"/>
    <mergeCell ref="K270:K272"/>
    <mergeCell ref="M270:M272"/>
    <mergeCell ref="O270:O272"/>
    <mergeCell ref="Q270:Q272"/>
    <mergeCell ref="S270:S272"/>
    <mergeCell ref="S279:S281"/>
    <mergeCell ref="U279:U281"/>
    <mergeCell ref="W279:W281"/>
    <mergeCell ref="B282:B284"/>
    <mergeCell ref="E282:E284"/>
    <mergeCell ref="G282:G284"/>
    <mergeCell ref="I282:I284"/>
    <mergeCell ref="K282:K284"/>
    <mergeCell ref="M282:M284"/>
    <mergeCell ref="O282:O284"/>
    <mergeCell ref="Q282:Q284"/>
    <mergeCell ref="S282:S284"/>
    <mergeCell ref="U282:U284"/>
    <mergeCell ref="W282:W284"/>
    <mergeCell ref="A278:B278"/>
    <mergeCell ref="B279:B281"/>
    <mergeCell ref="E279:E281"/>
    <mergeCell ref="G279:G281"/>
    <mergeCell ref="I279:I281"/>
    <mergeCell ref="K279:K281"/>
    <mergeCell ref="M279:M281"/>
    <mergeCell ref="O279:O281"/>
    <mergeCell ref="Q279:Q281"/>
    <mergeCell ref="U285:U287"/>
    <mergeCell ref="W285:W287"/>
    <mergeCell ref="B288:B290"/>
    <mergeCell ref="E288:E290"/>
    <mergeCell ref="G288:G290"/>
    <mergeCell ref="I288:I290"/>
    <mergeCell ref="K288:K290"/>
    <mergeCell ref="M288:M290"/>
    <mergeCell ref="O288:O290"/>
    <mergeCell ref="Q288:Q290"/>
    <mergeCell ref="S288:S290"/>
    <mergeCell ref="U288:U290"/>
    <mergeCell ref="W288:W290"/>
    <mergeCell ref="B285:B287"/>
    <mergeCell ref="E285:E287"/>
    <mergeCell ref="G285:G287"/>
    <mergeCell ref="I285:I287"/>
    <mergeCell ref="K285:K287"/>
    <mergeCell ref="M285:M287"/>
    <mergeCell ref="O285:O287"/>
    <mergeCell ref="Q285:Q287"/>
    <mergeCell ref="S285:S287"/>
    <mergeCell ref="U291:U293"/>
    <mergeCell ref="W291:W293"/>
    <mergeCell ref="B294:B296"/>
    <mergeCell ref="E294:E296"/>
    <mergeCell ref="G294:G296"/>
    <mergeCell ref="I294:I296"/>
    <mergeCell ref="K294:K296"/>
    <mergeCell ref="M294:M296"/>
    <mergeCell ref="O294:O296"/>
    <mergeCell ref="Q294:Q296"/>
    <mergeCell ref="S294:S296"/>
    <mergeCell ref="U294:U296"/>
    <mergeCell ref="W294:W296"/>
    <mergeCell ref="B291:B293"/>
    <mergeCell ref="E291:E293"/>
    <mergeCell ref="G291:G293"/>
    <mergeCell ref="I291:I293"/>
    <mergeCell ref="K291:K293"/>
    <mergeCell ref="M291:M293"/>
    <mergeCell ref="O291:O293"/>
    <mergeCell ref="Q291:Q293"/>
    <mergeCell ref="S291:S293"/>
    <mergeCell ref="U297:U299"/>
    <mergeCell ref="W297:W299"/>
    <mergeCell ref="B300:B302"/>
    <mergeCell ref="E300:E302"/>
    <mergeCell ref="G300:G302"/>
    <mergeCell ref="I300:I302"/>
    <mergeCell ref="K300:K302"/>
    <mergeCell ref="M300:M302"/>
    <mergeCell ref="O300:O302"/>
    <mergeCell ref="Q300:Q302"/>
    <mergeCell ref="S300:S302"/>
    <mergeCell ref="U300:U302"/>
    <mergeCell ref="W300:W302"/>
    <mergeCell ref="B297:B299"/>
    <mergeCell ref="E297:E299"/>
    <mergeCell ref="G297:G299"/>
    <mergeCell ref="I297:I299"/>
    <mergeCell ref="K297:K299"/>
    <mergeCell ref="M297:M299"/>
    <mergeCell ref="O297:O299"/>
    <mergeCell ref="Q297:Q299"/>
    <mergeCell ref="S297:S299"/>
    <mergeCell ref="U303:U305"/>
    <mergeCell ref="W303:W305"/>
    <mergeCell ref="B306:B308"/>
    <mergeCell ref="E306:E308"/>
    <mergeCell ref="G306:G308"/>
    <mergeCell ref="I306:I308"/>
    <mergeCell ref="K306:K308"/>
    <mergeCell ref="M306:M308"/>
    <mergeCell ref="O306:O308"/>
    <mergeCell ref="Q306:Q308"/>
    <mergeCell ref="S306:S308"/>
    <mergeCell ref="U306:U308"/>
    <mergeCell ref="W306:W308"/>
    <mergeCell ref="B303:B305"/>
    <mergeCell ref="E303:E305"/>
    <mergeCell ref="G303:G305"/>
    <mergeCell ref="I303:I305"/>
    <mergeCell ref="K303:K305"/>
    <mergeCell ref="M303:M305"/>
    <mergeCell ref="O303:O305"/>
    <mergeCell ref="Q303:Q305"/>
    <mergeCell ref="S303:S305"/>
    <mergeCell ref="S312:S314"/>
    <mergeCell ref="U312:U314"/>
    <mergeCell ref="W312:W314"/>
    <mergeCell ref="B315:B317"/>
    <mergeCell ref="E315:E317"/>
    <mergeCell ref="G315:G317"/>
    <mergeCell ref="I315:I317"/>
    <mergeCell ref="K315:K317"/>
    <mergeCell ref="M315:M317"/>
    <mergeCell ref="O315:O317"/>
    <mergeCell ref="Q315:Q317"/>
    <mergeCell ref="S315:S317"/>
    <mergeCell ref="U315:U317"/>
    <mergeCell ref="W315:W317"/>
    <mergeCell ref="A311:B311"/>
    <mergeCell ref="B312:B314"/>
    <mergeCell ref="E312:E314"/>
    <mergeCell ref="G312:G314"/>
    <mergeCell ref="I312:I314"/>
    <mergeCell ref="K312:K314"/>
    <mergeCell ref="M312:M314"/>
    <mergeCell ref="O312:O314"/>
    <mergeCell ref="Q312:Q314"/>
    <mergeCell ref="U318:U320"/>
    <mergeCell ref="W318:W320"/>
    <mergeCell ref="B321:B323"/>
    <mergeCell ref="E321:E323"/>
    <mergeCell ref="G321:G323"/>
    <mergeCell ref="I321:I323"/>
    <mergeCell ref="K321:K323"/>
    <mergeCell ref="M321:M323"/>
    <mergeCell ref="O321:O323"/>
    <mergeCell ref="Q321:Q323"/>
    <mergeCell ref="S321:S323"/>
    <mergeCell ref="U321:U323"/>
    <mergeCell ref="W321:W323"/>
    <mergeCell ref="B318:B320"/>
    <mergeCell ref="E318:E320"/>
    <mergeCell ref="G318:G320"/>
    <mergeCell ref="I318:I320"/>
    <mergeCell ref="K318:K320"/>
    <mergeCell ref="M318:M320"/>
    <mergeCell ref="O318:O320"/>
    <mergeCell ref="Q318:Q320"/>
    <mergeCell ref="S318:S320"/>
    <mergeCell ref="U324:U326"/>
    <mergeCell ref="W324:W326"/>
    <mergeCell ref="B327:B329"/>
    <mergeCell ref="E327:E329"/>
    <mergeCell ref="G327:G329"/>
    <mergeCell ref="I327:I329"/>
    <mergeCell ref="K327:K329"/>
    <mergeCell ref="M327:M329"/>
    <mergeCell ref="O327:O329"/>
    <mergeCell ref="Q327:Q329"/>
    <mergeCell ref="S327:S329"/>
    <mergeCell ref="U327:U329"/>
    <mergeCell ref="W327:W329"/>
    <mergeCell ref="B324:B326"/>
    <mergeCell ref="E324:E326"/>
    <mergeCell ref="G324:G326"/>
    <mergeCell ref="I324:I326"/>
    <mergeCell ref="K324:K326"/>
    <mergeCell ref="M324:M326"/>
    <mergeCell ref="O324:O326"/>
    <mergeCell ref="Q324:Q326"/>
    <mergeCell ref="S324:S326"/>
    <mergeCell ref="U330:U332"/>
    <mergeCell ref="W330:W332"/>
    <mergeCell ref="B333:B335"/>
    <mergeCell ref="E333:E335"/>
    <mergeCell ref="G333:G335"/>
    <mergeCell ref="I333:I335"/>
    <mergeCell ref="K333:K335"/>
    <mergeCell ref="M333:M335"/>
    <mergeCell ref="O333:O335"/>
    <mergeCell ref="Q333:Q335"/>
    <mergeCell ref="S333:S335"/>
    <mergeCell ref="U333:U335"/>
    <mergeCell ref="W333:W335"/>
    <mergeCell ref="B330:B332"/>
    <mergeCell ref="E330:E332"/>
    <mergeCell ref="G330:G332"/>
    <mergeCell ref="I330:I332"/>
    <mergeCell ref="K330:K332"/>
    <mergeCell ref="M330:M332"/>
    <mergeCell ref="O330:O332"/>
    <mergeCell ref="Q330:Q332"/>
    <mergeCell ref="S330:S332"/>
    <mergeCell ref="U336:U338"/>
    <mergeCell ref="W336:W338"/>
    <mergeCell ref="B339:B341"/>
    <mergeCell ref="E339:E341"/>
    <mergeCell ref="G339:G341"/>
    <mergeCell ref="I339:I341"/>
    <mergeCell ref="K339:K341"/>
    <mergeCell ref="M339:M341"/>
    <mergeCell ref="O339:O341"/>
    <mergeCell ref="Q339:Q341"/>
    <mergeCell ref="S339:S341"/>
    <mergeCell ref="U339:U341"/>
    <mergeCell ref="W339:W341"/>
    <mergeCell ref="B336:B338"/>
    <mergeCell ref="E336:E338"/>
    <mergeCell ref="G336:G338"/>
    <mergeCell ref="I336:I338"/>
    <mergeCell ref="K336:K338"/>
    <mergeCell ref="M336:M338"/>
    <mergeCell ref="O336:O338"/>
    <mergeCell ref="Q336:Q338"/>
    <mergeCell ref="S336:S338"/>
  </mergeCells>
  <conditionalFormatting sqref="E81:E107 G81:G107 I81:I107 K81:K107 M81:M107 W81:W107 O81:O107 Q81:Q107 S81:S107 U81:U107">
    <cfRule type="expression" dxfId="1074" priority="1534">
      <formula>IFERROR(MODE(D81:D83),MAX(D81:D83))=0</formula>
    </cfRule>
    <cfRule type="expression" dxfId="1073" priority="1536">
      <formula>IFERROR(MODE(D81:D83),MAX(D81:D83))=1</formula>
    </cfRule>
    <cfRule type="expression" dxfId="1072" priority="1537">
      <formula>IFERROR(MODE(D81:D83),MAX(D81:D83))=2</formula>
    </cfRule>
    <cfRule type="expression" dxfId="1071" priority="1538">
      <formula>IFERROR(MODE(D81:D83),MAX(D81:D83))=3</formula>
    </cfRule>
  </conditionalFormatting>
  <conditionalFormatting sqref="D81:D107 D42:D44">
    <cfRule type="cellIs" dxfId="1070" priority="1547" operator="equal">
      <formula>0</formula>
    </cfRule>
    <cfRule type="cellIs" dxfId="1069" priority="1548" operator="equal">
      <formula>1</formula>
    </cfRule>
    <cfRule type="cellIs" dxfId="1068" priority="1549" operator="equal">
      <formula>2</formula>
    </cfRule>
    <cfRule type="cellIs" dxfId="1067" priority="1550" operator="equal">
      <formula>3</formula>
    </cfRule>
    <cfRule type="expression" dxfId="1066" priority="1551">
      <formula>IFERROR(MODE(B42:B44),MAX(B42:B44))=3</formula>
    </cfRule>
  </conditionalFormatting>
  <conditionalFormatting sqref="E108:E110 G108:G110 I108:I110 K108:K110 M108:M110 W108:W110 O108:O110 Q108:Q110 S108:S110 U108:U110">
    <cfRule type="expression" dxfId="1065" priority="1343">
      <formula>IFERROR(MODE(D108:D110),MAX(D108:D110))=0</formula>
    </cfRule>
    <cfRule type="expression" dxfId="1064" priority="1344">
      <formula>IFERROR(MODE(D108:D110),MAX(D108:D110))=1</formula>
    </cfRule>
    <cfRule type="expression" dxfId="1063" priority="1345">
      <formula>IFERROR(MODE(D108:D110),MAX(D108:D110))=2</formula>
    </cfRule>
    <cfRule type="expression" dxfId="1062" priority="1346">
      <formula>IFERROR(MODE(D108:D110),MAX(D108:D110))=3</formula>
    </cfRule>
  </conditionalFormatting>
  <conditionalFormatting sqref="D108:D110">
    <cfRule type="cellIs" dxfId="1061" priority="1063" operator="equal">
      <formula>0</formula>
    </cfRule>
    <cfRule type="cellIs" dxfId="1060" priority="1064" operator="equal">
      <formula>1</formula>
    </cfRule>
    <cfRule type="cellIs" dxfId="1059" priority="1065" operator="equal">
      <formula>2</formula>
    </cfRule>
    <cfRule type="cellIs" dxfId="1058" priority="1066" operator="equal">
      <formula>3</formula>
    </cfRule>
    <cfRule type="expression" dxfId="1057" priority="1067">
      <formula>IFERROR(MODE(B108:B110),MAX(B108:B110))=3</formula>
    </cfRule>
  </conditionalFormatting>
  <conditionalFormatting sqref="F81:F107">
    <cfRule type="cellIs" dxfId="1056" priority="1058" operator="equal">
      <formula>0</formula>
    </cfRule>
    <cfRule type="cellIs" dxfId="1055" priority="1059" operator="equal">
      <formula>1</formula>
    </cfRule>
    <cfRule type="cellIs" dxfId="1054" priority="1060" operator="equal">
      <formula>2</formula>
    </cfRule>
    <cfRule type="cellIs" dxfId="1053" priority="1061" operator="equal">
      <formula>3</formula>
    </cfRule>
    <cfRule type="expression" dxfId="1052" priority="1062">
      <formula>IFERROR(MODE(D81:D83),MAX(D81:D83))=3</formula>
    </cfRule>
  </conditionalFormatting>
  <conditionalFormatting sqref="F108:F110">
    <cfRule type="cellIs" dxfId="1051" priority="1053" operator="equal">
      <formula>0</formula>
    </cfRule>
    <cfRule type="cellIs" dxfId="1050" priority="1054" operator="equal">
      <formula>1</formula>
    </cfRule>
    <cfRule type="cellIs" dxfId="1049" priority="1055" operator="equal">
      <formula>2</formula>
    </cfRule>
    <cfRule type="cellIs" dxfId="1048" priority="1056" operator="equal">
      <formula>3</formula>
    </cfRule>
    <cfRule type="expression" dxfId="1047" priority="1057">
      <formula>IFERROR(MODE(D108:D110),MAX(D108:D110))=3</formula>
    </cfRule>
  </conditionalFormatting>
  <conditionalFormatting sqref="H81:H107">
    <cfRule type="cellIs" dxfId="1046" priority="1048" operator="equal">
      <formula>0</formula>
    </cfRule>
    <cfRule type="cellIs" dxfId="1045" priority="1049" operator="equal">
      <formula>1</formula>
    </cfRule>
    <cfRule type="cellIs" dxfId="1044" priority="1050" operator="equal">
      <formula>2</formula>
    </cfRule>
    <cfRule type="cellIs" dxfId="1043" priority="1051" operator="equal">
      <formula>3</formula>
    </cfRule>
    <cfRule type="expression" dxfId="1042" priority="1052">
      <formula>IFERROR(MODE(F81:F83),MAX(F81:F83))=3</formula>
    </cfRule>
  </conditionalFormatting>
  <conditionalFormatting sqref="H108:H110">
    <cfRule type="cellIs" dxfId="1041" priority="1043" operator="equal">
      <formula>0</formula>
    </cfRule>
    <cfRule type="cellIs" dxfId="1040" priority="1044" operator="equal">
      <formula>1</formula>
    </cfRule>
    <cfRule type="cellIs" dxfId="1039" priority="1045" operator="equal">
      <formula>2</formula>
    </cfRule>
    <cfRule type="cellIs" dxfId="1038" priority="1046" operator="equal">
      <formula>3</formula>
    </cfRule>
    <cfRule type="expression" dxfId="1037" priority="1047">
      <formula>IFERROR(MODE(F108:F110),MAX(F108:F110))=3</formula>
    </cfRule>
  </conditionalFormatting>
  <conditionalFormatting sqref="J81:J107">
    <cfRule type="cellIs" dxfId="1036" priority="1038" operator="equal">
      <formula>0</formula>
    </cfRule>
    <cfRule type="cellIs" dxfId="1035" priority="1039" operator="equal">
      <formula>1</formula>
    </cfRule>
    <cfRule type="cellIs" dxfId="1034" priority="1040" operator="equal">
      <formula>2</formula>
    </cfRule>
    <cfRule type="cellIs" dxfId="1033" priority="1041" operator="equal">
      <formula>3</formula>
    </cfRule>
    <cfRule type="expression" dxfId="1032" priority="1042">
      <formula>IFERROR(MODE(H81:H83),MAX(H81:H83))=3</formula>
    </cfRule>
  </conditionalFormatting>
  <conditionalFormatting sqref="J108:J110">
    <cfRule type="cellIs" dxfId="1031" priority="1033" operator="equal">
      <formula>0</formula>
    </cfRule>
    <cfRule type="cellIs" dxfId="1030" priority="1034" operator="equal">
      <formula>1</formula>
    </cfRule>
    <cfRule type="cellIs" dxfId="1029" priority="1035" operator="equal">
      <formula>2</formula>
    </cfRule>
    <cfRule type="cellIs" dxfId="1028" priority="1036" operator="equal">
      <formula>3</formula>
    </cfRule>
    <cfRule type="expression" dxfId="1027" priority="1037">
      <formula>IFERROR(MODE(H108:H110),MAX(H108:H110))=3</formula>
    </cfRule>
  </conditionalFormatting>
  <conditionalFormatting sqref="L81:L107">
    <cfRule type="cellIs" dxfId="1026" priority="1028" operator="equal">
      <formula>0</formula>
    </cfRule>
    <cfRule type="cellIs" dxfId="1025" priority="1029" operator="equal">
      <formula>1</formula>
    </cfRule>
    <cfRule type="cellIs" dxfId="1024" priority="1030" operator="equal">
      <formula>2</formula>
    </cfRule>
    <cfRule type="cellIs" dxfId="1023" priority="1031" operator="equal">
      <formula>3</formula>
    </cfRule>
    <cfRule type="expression" dxfId="1022" priority="1032">
      <formula>IFERROR(MODE(J81:J83),MAX(J81:J83))=3</formula>
    </cfRule>
  </conditionalFormatting>
  <conditionalFormatting sqref="L108:L110">
    <cfRule type="cellIs" dxfId="1021" priority="1023" operator="equal">
      <formula>0</formula>
    </cfRule>
    <cfRule type="cellIs" dxfId="1020" priority="1024" operator="equal">
      <formula>1</formula>
    </cfRule>
    <cfRule type="cellIs" dxfId="1019" priority="1025" operator="equal">
      <formula>2</formula>
    </cfRule>
    <cfRule type="cellIs" dxfId="1018" priority="1026" operator="equal">
      <formula>3</formula>
    </cfRule>
    <cfRule type="expression" dxfId="1017" priority="1027">
      <formula>IFERROR(MODE(J108:J110),MAX(J108:J110))=3</formula>
    </cfRule>
  </conditionalFormatting>
  <conditionalFormatting sqref="N81:N107">
    <cfRule type="cellIs" dxfId="1016" priority="1018" operator="equal">
      <formula>0</formula>
    </cfRule>
    <cfRule type="cellIs" dxfId="1015" priority="1019" operator="equal">
      <formula>1</formula>
    </cfRule>
    <cfRule type="cellIs" dxfId="1014" priority="1020" operator="equal">
      <formula>2</formula>
    </cfRule>
    <cfRule type="cellIs" dxfId="1013" priority="1021" operator="equal">
      <formula>3</formula>
    </cfRule>
    <cfRule type="expression" dxfId="1012" priority="1022">
      <formula>IFERROR(MODE(L81:L83),MAX(L81:L83))=3</formula>
    </cfRule>
  </conditionalFormatting>
  <conditionalFormatting sqref="N108:N110">
    <cfRule type="cellIs" dxfId="1011" priority="1013" operator="equal">
      <formula>0</formula>
    </cfRule>
    <cfRule type="cellIs" dxfId="1010" priority="1014" operator="equal">
      <formula>1</formula>
    </cfRule>
    <cfRule type="cellIs" dxfId="1009" priority="1015" operator="equal">
      <formula>2</formula>
    </cfRule>
    <cfRule type="cellIs" dxfId="1008" priority="1016" operator="equal">
      <formula>3</formula>
    </cfRule>
    <cfRule type="expression" dxfId="1007" priority="1017">
      <formula>IFERROR(MODE(L108:L110),MAX(L108:L110))=3</formula>
    </cfRule>
  </conditionalFormatting>
  <conditionalFormatting sqref="P81:P107">
    <cfRule type="cellIs" dxfId="1006" priority="1008" operator="equal">
      <formula>0</formula>
    </cfRule>
    <cfRule type="cellIs" dxfId="1005" priority="1009" operator="equal">
      <formula>1</formula>
    </cfRule>
    <cfRule type="cellIs" dxfId="1004" priority="1010" operator="equal">
      <formula>2</formula>
    </cfRule>
    <cfRule type="cellIs" dxfId="1003" priority="1011" operator="equal">
      <formula>3</formula>
    </cfRule>
    <cfRule type="expression" dxfId="1002" priority="1012">
      <formula>IFERROR(MODE(N81:N83),MAX(N81:N83))=3</formula>
    </cfRule>
  </conditionalFormatting>
  <conditionalFormatting sqref="P108:P110">
    <cfRule type="cellIs" dxfId="1001" priority="1003" operator="equal">
      <formula>0</formula>
    </cfRule>
    <cfRule type="cellIs" dxfId="1000" priority="1004" operator="equal">
      <formula>1</formula>
    </cfRule>
    <cfRule type="cellIs" dxfId="999" priority="1005" operator="equal">
      <formula>2</formula>
    </cfRule>
    <cfRule type="cellIs" dxfId="998" priority="1006" operator="equal">
      <formula>3</formula>
    </cfRule>
    <cfRule type="expression" dxfId="997" priority="1007">
      <formula>IFERROR(MODE(N108:N110),MAX(N108:N110))=3</formula>
    </cfRule>
  </conditionalFormatting>
  <conditionalFormatting sqref="R81:R107">
    <cfRule type="cellIs" dxfId="996" priority="998" operator="equal">
      <formula>0</formula>
    </cfRule>
    <cfRule type="cellIs" dxfId="995" priority="999" operator="equal">
      <formula>1</formula>
    </cfRule>
    <cfRule type="cellIs" dxfId="994" priority="1000" operator="equal">
      <formula>2</formula>
    </cfRule>
    <cfRule type="cellIs" dxfId="993" priority="1001" operator="equal">
      <formula>3</formula>
    </cfRule>
    <cfRule type="expression" dxfId="992" priority="1002">
      <formula>IFERROR(MODE(P81:P83),MAX(P81:P83))=3</formula>
    </cfRule>
  </conditionalFormatting>
  <conditionalFormatting sqref="R108:R110">
    <cfRule type="cellIs" dxfId="991" priority="993" operator="equal">
      <formula>0</formula>
    </cfRule>
    <cfRule type="cellIs" dxfId="990" priority="994" operator="equal">
      <formula>1</formula>
    </cfRule>
    <cfRule type="cellIs" dxfId="989" priority="995" operator="equal">
      <formula>2</formula>
    </cfRule>
    <cfRule type="cellIs" dxfId="988" priority="996" operator="equal">
      <formula>3</formula>
    </cfRule>
    <cfRule type="expression" dxfId="987" priority="997">
      <formula>IFERROR(MODE(P108:P110),MAX(P108:P110))=3</formula>
    </cfRule>
  </conditionalFormatting>
  <conditionalFormatting sqref="T81:T107">
    <cfRule type="cellIs" dxfId="986" priority="988" operator="equal">
      <formula>0</formula>
    </cfRule>
    <cfRule type="cellIs" dxfId="985" priority="989" operator="equal">
      <formula>1</formula>
    </cfRule>
    <cfRule type="cellIs" dxfId="984" priority="990" operator="equal">
      <formula>2</formula>
    </cfRule>
    <cfRule type="cellIs" dxfId="983" priority="991" operator="equal">
      <formula>3</formula>
    </cfRule>
    <cfRule type="expression" dxfId="982" priority="992">
      <formula>IFERROR(MODE(R81:R83),MAX(R81:R83))=3</formula>
    </cfRule>
  </conditionalFormatting>
  <conditionalFormatting sqref="T108:T110">
    <cfRule type="cellIs" dxfId="981" priority="983" operator="equal">
      <formula>0</formula>
    </cfRule>
    <cfRule type="cellIs" dxfId="980" priority="984" operator="equal">
      <formula>1</formula>
    </cfRule>
    <cfRule type="cellIs" dxfId="979" priority="985" operator="equal">
      <formula>2</formula>
    </cfRule>
    <cfRule type="cellIs" dxfId="978" priority="986" operator="equal">
      <formula>3</formula>
    </cfRule>
    <cfRule type="expression" dxfId="977" priority="987">
      <formula>IFERROR(MODE(R108:R110),MAX(R108:R110))=3</formula>
    </cfRule>
  </conditionalFormatting>
  <conditionalFormatting sqref="V81:V107">
    <cfRule type="cellIs" dxfId="976" priority="978" operator="equal">
      <formula>0</formula>
    </cfRule>
    <cfRule type="cellIs" dxfId="975" priority="979" operator="equal">
      <formula>1</formula>
    </cfRule>
    <cfRule type="cellIs" dxfId="974" priority="980" operator="equal">
      <formula>2</formula>
    </cfRule>
    <cfRule type="cellIs" dxfId="973" priority="981" operator="equal">
      <formula>3</formula>
    </cfRule>
    <cfRule type="expression" dxfId="972" priority="982">
      <formula>IFERROR(MODE(T81:T83),MAX(T81:T83))=3</formula>
    </cfRule>
  </conditionalFormatting>
  <conditionalFormatting sqref="V108:V110">
    <cfRule type="cellIs" dxfId="971" priority="973" operator="equal">
      <formula>0</formula>
    </cfRule>
    <cfRule type="cellIs" dxfId="970" priority="974" operator="equal">
      <formula>1</formula>
    </cfRule>
    <cfRule type="cellIs" dxfId="969" priority="975" operator="equal">
      <formula>2</formula>
    </cfRule>
    <cfRule type="cellIs" dxfId="968" priority="976" operator="equal">
      <formula>3</formula>
    </cfRule>
    <cfRule type="expression" dxfId="967" priority="977">
      <formula>IFERROR(MODE(T108:T110),MAX(T108:T110))=3</formula>
    </cfRule>
  </conditionalFormatting>
  <conditionalFormatting sqref="E15:E41 G15:G41 I15:I41 K15:K41 M15:M41 W15:W41 O15:O41 Q15:Q41 S15:S41 U15:U41">
    <cfRule type="expression" dxfId="966" priority="964">
      <formula>IFERROR(MODE(D15:D17),MAX(D15:D17))=0</formula>
    </cfRule>
    <cfRule type="expression" dxfId="965" priority="965">
      <formula>IFERROR(MODE(D15:D17),MAX(D15:D17))=1</formula>
    </cfRule>
    <cfRule type="expression" dxfId="964" priority="966">
      <formula>IFERROR(MODE(D15:D17),MAX(D15:D17))=2</formula>
    </cfRule>
    <cfRule type="expression" dxfId="963" priority="967">
      <formula>IFERROR(MODE(D15:D17),MAX(D15:D17))=3</formula>
    </cfRule>
  </conditionalFormatting>
  <conditionalFormatting sqref="D15:D41">
    <cfRule type="cellIs" dxfId="962" priority="968" operator="equal">
      <formula>0</formula>
    </cfRule>
    <cfRule type="cellIs" dxfId="961" priority="969" operator="equal">
      <formula>1</formula>
    </cfRule>
    <cfRule type="cellIs" dxfId="960" priority="970" operator="equal">
      <formula>2</formula>
    </cfRule>
    <cfRule type="cellIs" dxfId="959" priority="971" operator="equal">
      <formula>3</formula>
    </cfRule>
    <cfRule type="expression" dxfId="958" priority="972">
      <formula>IFERROR(MODE(B15:B17),MAX(B15:B17))=3</formula>
    </cfRule>
  </conditionalFormatting>
  <conditionalFormatting sqref="E42:E44 G42:G44 I42:I44 K42:K44 M42:M44 W42:W44 O42:O44 Q42:Q44 S42:S44 U42:U44">
    <cfRule type="expression" dxfId="957" priority="960">
      <formula>IFERROR(MODE(D42:D44),MAX(D42:D44))=0</formula>
    </cfRule>
    <cfRule type="expression" dxfId="956" priority="961">
      <formula>IFERROR(MODE(D42:D44),MAX(D42:D44))=1</formula>
    </cfRule>
    <cfRule type="expression" dxfId="955" priority="962">
      <formula>IFERROR(MODE(D42:D44),MAX(D42:D44))=2</formula>
    </cfRule>
    <cfRule type="expression" dxfId="954" priority="963">
      <formula>IFERROR(MODE(D42:D44),MAX(D42:D44))=3</formula>
    </cfRule>
  </conditionalFormatting>
  <conditionalFormatting sqref="F15:F41">
    <cfRule type="cellIs" dxfId="953" priority="950" operator="equal">
      <formula>0</formula>
    </cfRule>
    <cfRule type="cellIs" dxfId="952" priority="951" operator="equal">
      <formula>1</formula>
    </cfRule>
    <cfRule type="cellIs" dxfId="951" priority="952" operator="equal">
      <formula>2</formula>
    </cfRule>
    <cfRule type="cellIs" dxfId="950" priority="953" operator="equal">
      <formula>3</formula>
    </cfRule>
    <cfRule type="expression" dxfId="949" priority="954">
      <formula>IFERROR(MODE(D15:D17),MAX(D15:D17))=3</formula>
    </cfRule>
  </conditionalFormatting>
  <conditionalFormatting sqref="F42:F44">
    <cfRule type="cellIs" dxfId="948" priority="945" operator="equal">
      <formula>0</formula>
    </cfRule>
    <cfRule type="cellIs" dxfId="947" priority="946" operator="equal">
      <formula>1</formula>
    </cfRule>
    <cfRule type="cellIs" dxfId="946" priority="947" operator="equal">
      <formula>2</formula>
    </cfRule>
    <cfRule type="cellIs" dxfId="945" priority="948" operator="equal">
      <formula>3</formula>
    </cfRule>
    <cfRule type="expression" dxfId="944" priority="949">
      <formula>IFERROR(MODE(D42:D44),MAX(D42:D44))=3</formula>
    </cfRule>
  </conditionalFormatting>
  <conditionalFormatting sqref="H15:H41">
    <cfRule type="cellIs" dxfId="943" priority="940" operator="equal">
      <formula>0</formula>
    </cfRule>
    <cfRule type="cellIs" dxfId="942" priority="941" operator="equal">
      <formula>1</formula>
    </cfRule>
    <cfRule type="cellIs" dxfId="941" priority="942" operator="equal">
      <formula>2</formula>
    </cfRule>
    <cfRule type="cellIs" dxfId="940" priority="943" operator="equal">
      <formula>3</formula>
    </cfRule>
    <cfRule type="expression" dxfId="939" priority="944">
      <formula>IFERROR(MODE(F15:F17),MAX(F15:F17))=3</formula>
    </cfRule>
  </conditionalFormatting>
  <conditionalFormatting sqref="H42:H44">
    <cfRule type="cellIs" dxfId="938" priority="935" operator="equal">
      <formula>0</formula>
    </cfRule>
    <cfRule type="cellIs" dxfId="937" priority="936" operator="equal">
      <formula>1</formula>
    </cfRule>
    <cfRule type="cellIs" dxfId="936" priority="937" operator="equal">
      <formula>2</formula>
    </cfRule>
    <cfRule type="cellIs" dxfId="935" priority="938" operator="equal">
      <formula>3</formula>
    </cfRule>
    <cfRule type="expression" dxfId="934" priority="939">
      <formula>IFERROR(MODE(F42:F44),MAX(F42:F44))=3</formula>
    </cfRule>
  </conditionalFormatting>
  <conditionalFormatting sqref="J15:J41">
    <cfRule type="cellIs" dxfId="933" priority="930" operator="equal">
      <formula>0</formula>
    </cfRule>
    <cfRule type="cellIs" dxfId="932" priority="931" operator="equal">
      <formula>1</formula>
    </cfRule>
    <cfRule type="cellIs" dxfId="931" priority="932" operator="equal">
      <formula>2</formula>
    </cfRule>
    <cfRule type="cellIs" dxfId="930" priority="933" operator="equal">
      <formula>3</formula>
    </cfRule>
    <cfRule type="expression" dxfId="929" priority="934">
      <formula>IFERROR(MODE(H15:H17),MAX(H15:H17))=3</formula>
    </cfRule>
  </conditionalFormatting>
  <conditionalFormatting sqref="J42:J44">
    <cfRule type="cellIs" dxfId="928" priority="925" operator="equal">
      <formula>0</formula>
    </cfRule>
    <cfRule type="cellIs" dxfId="927" priority="926" operator="equal">
      <formula>1</formula>
    </cfRule>
    <cfRule type="cellIs" dxfId="926" priority="927" operator="equal">
      <formula>2</formula>
    </cfRule>
    <cfRule type="cellIs" dxfId="925" priority="928" operator="equal">
      <formula>3</formula>
    </cfRule>
    <cfRule type="expression" dxfId="924" priority="929">
      <formula>IFERROR(MODE(H42:H44),MAX(H42:H44))=3</formula>
    </cfRule>
  </conditionalFormatting>
  <conditionalFormatting sqref="L15:L41">
    <cfRule type="cellIs" dxfId="923" priority="920" operator="equal">
      <formula>0</formula>
    </cfRule>
    <cfRule type="cellIs" dxfId="922" priority="921" operator="equal">
      <formula>1</formula>
    </cfRule>
    <cfRule type="cellIs" dxfId="921" priority="922" operator="equal">
      <formula>2</formula>
    </cfRule>
    <cfRule type="cellIs" dxfId="920" priority="923" operator="equal">
      <formula>3</formula>
    </cfRule>
    <cfRule type="expression" dxfId="919" priority="924">
      <formula>IFERROR(MODE(J15:J17),MAX(J15:J17))=3</formula>
    </cfRule>
  </conditionalFormatting>
  <conditionalFormatting sqref="L42:L44">
    <cfRule type="cellIs" dxfId="918" priority="915" operator="equal">
      <formula>0</formula>
    </cfRule>
    <cfRule type="cellIs" dxfId="917" priority="916" operator="equal">
      <formula>1</formula>
    </cfRule>
    <cfRule type="cellIs" dxfId="916" priority="917" operator="equal">
      <formula>2</formula>
    </cfRule>
    <cfRule type="cellIs" dxfId="915" priority="918" operator="equal">
      <formula>3</formula>
    </cfRule>
    <cfRule type="expression" dxfId="914" priority="919">
      <formula>IFERROR(MODE(J42:J44),MAX(J42:J44))=3</formula>
    </cfRule>
  </conditionalFormatting>
  <conditionalFormatting sqref="N15:N41">
    <cfRule type="cellIs" dxfId="913" priority="910" operator="equal">
      <formula>0</formula>
    </cfRule>
    <cfRule type="cellIs" dxfId="912" priority="911" operator="equal">
      <formula>1</formula>
    </cfRule>
    <cfRule type="cellIs" dxfId="911" priority="912" operator="equal">
      <formula>2</formula>
    </cfRule>
    <cfRule type="cellIs" dxfId="910" priority="913" operator="equal">
      <formula>3</formula>
    </cfRule>
    <cfRule type="expression" dxfId="909" priority="914">
      <formula>IFERROR(MODE(L15:L17),MAX(L15:L17))=3</formula>
    </cfRule>
  </conditionalFormatting>
  <conditionalFormatting sqref="N42:N44">
    <cfRule type="cellIs" dxfId="908" priority="905" operator="equal">
      <formula>0</formula>
    </cfRule>
    <cfRule type="cellIs" dxfId="907" priority="906" operator="equal">
      <formula>1</formula>
    </cfRule>
    <cfRule type="cellIs" dxfId="906" priority="907" operator="equal">
      <formula>2</formula>
    </cfRule>
    <cfRule type="cellIs" dxfId="905" priority="908" operator="equal">
      <formula>3</formula>
    </cfRule>
    <cfRule type="expression" dxfId="904" priority="909">
      <formula>IFERROR(MODE(L42:L44),MAX(L42:L44))=3</formula>
    </cfRule>
  </conditionalFormatting>
  <conditionalFormatting sqref="P15:P41">
    <cfRule type="cellIs" dxfId="903" priority="900" operator="equal">
      <formula>0</formula>
    </cfRule>
    <cfRule type="cellIs" dxfId="902" priority="901" operator="equal">
      <formula>1</formula>
    </cfRule>
    <cfRule type="cellIs" dxfId="901" priority="902" operator="equal">
      <formula>2</formula>
    </cfRule>
    <cfRule type="cellIs" dxfId="900" priority="903" operator="equal">
      <formula>3</formula>
    </cfRule>
    <cfRule type="expression" dxfId="899" priority="904">
      <formula>IFERROR(MODE(N15:N17),MAX(N15:N17))=3</formula>
    </cfRule>
  </conditionalFormatting>
  <conditionalFormatting sqref="P42:P44">
    <cfRule type="cellIs" dxfId="898" priority="895" operator="equal">
      <formula>0</formula>
    </cfRule>
    <cfRule type="cellIs" dxfId="897" priority="896" operator="equal">
      <formula>1</formula>
    </cfRule>
    <cfRule type="cellIs" dxfId="896" priority="897" operator="equal">
      <formula>2</formula>
    </cfRule>
    <cfRule type="cellIs" dxfId="895" priority="898" operator="equal">
      <formula>3</formula>
    </cfRule>
    <cfRule type="expression" dxfId="894" priority="899">
      <formula>IFERROR(MODE(N42:N44),MAX(N42:N44))=3</formula>
    </cfRule>
  </conditionalFormatting>
  <conditionalFormatting sqref="R15:R41">
    <cfRule type="cellIs" dxfId="893" priority="890" operator="equal">
      <formula>0</formula>
    </cfRule>
    <cfRule type="cellIs" dxfId="892" priority="891" operator="equal">
      <formula>1</formula>
    </cfRule>
    <cfRule type="cellIs" dxfId="891" priority="892" operator="equal">
      <formula>2</formula>
    </cfRule>
    <cfRule type="cellIs" dxfId="890" priority="893" operator="equal">
      <formula>3</formula>
    </cfRule>
    <cfRule type="expression" dxfId="889" priority="894">
      <formula>IFERROR(MODE(P15:P17),MAX(P15:P17))=3</formula>
    </cfRule>
  </conditionalFormatting>
  <conditionalFormatting sqref="R42:R44">
    <cfRule type="cellIs" dxfId="888" priority="885" operator="equal">
      <formula>0</formula>
    </cfRule>
    <cfRule type="cellIs" dxfId="887" priority="886" operator="equal">
      <formula>1</formula>
    </cfRule>
    <cfRule type="cellIs" dxfId="886" priority="887" operator="equal">
      <formula>2</formula>
    </cfRule>
    <cfRule type="cellIs" dxfId="885" priority="888" operator="equal">
      <formula>3</formula>
    </cfRule>
    <cfRule type="expression" dxfId="884" priority="889">
      <formula>IFERROR(MODE(P42:P44),MAX(P42:P44))=3</formula>
    </cfRule>
  </conditionalFormatting>
  <conditionalFormatting sqref="T15:T41">
    <cfRule type="cellIs" dxfId="883" priority="880" operator="equal">
      <formula>0</formula>
    </cfRule>
    <cfRule type="cellIs" dxfId="882" priority="881" operator="equal">
      <formula>1</formula>
    </cfRule>
    <cfRule type="cellIs" dxfId="881" priority="882" operator="equal">
      <formula>2</formula>
    </cfRule>
    <cfRule type="cellIs" dxfId="880" priority="883" operator="equal">
      <formula>3</formula>
    </cfRule>
    <cfRule type="expression" dxfId="879" priority="884">
      <formula>IFERROR(MODE(R15:R17),MAX(R15:R17))=3</formula>
    </cfRule>
  </conditionalFormatting>
  <conditionalFormatting sqref="T42:T44">
    <cfRule type="cellIs" dxfId="878" priority="875" operator="equal">
      <formula>0</formula>
    </cfRule>
    <cfRule type="cellIs" dxfId="877" priority="876" operator="equal">
      <formula>1</formula>
    </cfRule>
    <cfRule type="cellIs" dxfId="876" priority="877" operator="equal">
      <formula>2</formula>
    </cfRule>
    <cfRule type="cellIs" dxfId="875" priority="878" operator="equal">
      <formula>3</formula>
    </cfRule>
    <cfRule type="expression" dxfId="874" priority="879">
      <formula>IFERROR(MODE(R42:R44),MAX(R42:R44))=3</formula>
    </cfRule>
  </conditionalFormatting>
  <conditionalFormatting sqref="V15:V41">
    <cfRule type="cellIs" dxfId="873" priority="870" operator="equal">
      <formula>0</formula>
    </cfRule>
    <cfRule type="cellIs" dxfId="872" priority="871" operator="equal">
      <formula>1</formula>
    </cfRule>
    <cfRule type="cellIs" dxfId="871" priority="872" operator="equal">
      <formula>2</formula>
    </cfRule>
    <cfRule type="cellIs" dxfId="870" priority="873" operator="equal">
      <formula>3</formula>
    </cfRule>
    <cfRule type="expression" dxfId="869" priority="874">
      <formula>IFERROR(MODE(T15:T17),MAX(T15:T17))=3</formula>
    </cfRule>
  </conditionalFormatting>
  <conditionalFormatting sqref="V42:V44">
    <cfRule type="cellIs" dxfId="868" priority="865" operator="equal">
      <formula>0</formula>
    </cfRule>
    <cfRule type="cellIs" dxfId="867" priority="866" operator="equal">
      <formula>1</formula>
    </cfRule>
    <cfRule type="cellIs" dxfId="866" priority="867" operator="equal">
      <formula>2</formula>
    </cfRule>
    <cfRule type="cellIs" dxfId="865" priority="868" operator="equal">
      <formula>3</formula>
    </cfRule>
    <cfRule type="expression" dxfId="864" priority="869">
      <formula>IFERROR(MODE(T42:T44),MAX(T42:T44))=3</formula>
    </cfRule>
  </conditionalFormatting>
  <conditionalFormatting sqref="E48:E74 G48:G74 I48:I74 K48:K74 M48:M74 W48:W74 O48:O74 Q48:Q74 S48:S74 U48:U74">
    <cfRule type="expression" dxfId="863" priority="856">
      <formula>IFERROR(MODE(D48:D50),MAX(D48:D50))=0</formula>
    </cfRule>
    <cfRule type="expression" dxfId="862" priority="857">
      <formula>IFERROR(MODE(D48:D50),MAX(D48:D50))=1</formula>
    </cfRule>
    <cfRule type="expression" dxfId="861" priority="858">
      <formula>IFERROR(MODE(D48:D50),MAX(D48:D50))=2</formula>
    </cfRule>
    <cfRule type="expression" dxfId="860" priority="859">
      <formula>IFERROR(MODE(D48:D50),MAX(D48:D50))=3</formula>
    </cfRule>
  </conditionalFormatting>
  <conditionalFormatting sqref="D48:D74">
    <cfRule type="cellIs" dxfId="859" priority="860" operator="equal">
      <formula>0</formula>
    </cfRule>
    <cfRule type="cellIs" dxfId="858" priority="861" operator="equal">
      <formula>1</formula>
    </cfRule>
    <cfRule type="cellIs" dxfId="857" priority="862" operator="equal">
      <formula>2</formula>
    </cfRule>
    <cfRule type="cellIs" dxfId="856" priority="863" operator="equal">
      <formula>3</formula>
    </cfRule>
    <cfRule type="expression" dxfId="855" priority="864">
      <formula>IFERROR(MODE(B48:B50),MAX(B48:B50))=3</formula>
    </cfRule>
  </conditionalFormatting>
  <conditionalFormatting sqref="E75:E77 G75:G77 I75:I77 K75:K77 M75:M77 W75:W77 O75:O77 Q75:Q77 S75:S77 U75:U77">
    <cfRule type="expression" dxfId="854" priority="852">
      <formula>IFERROR(MODE(D75:D77),MAX(D75:D77))=0</formula>
    </cfRule>
    <cfRule type="expression" dxfId="853" priority="853">
      <formula>IFERROR(MODE(D75:D77),MAX(D75:D77))=1</formula>
    </cfRule>
    <cfRule type="expression" dxfId="852" priority="854">
      <formula>IFERROR(MODE(D75:D77),MAX(D75:D77))=2</formula>
    </cfRule>
    <cfRule type="expression" dxfId="851" priority="855">
      <formula>IFERROR(MODE(D75:D77),MAX(D75:D77))=3</formula>
    </cfRule>
  </conditionalFormatting>
  <conditionalFormatting sqref="D75:D77">
    <cfRule type="cellIs" dxfId="850" priority="847" operator="equal">
      <formula>0</formula>
    </cfRule>
    <cfRule type="cellIs" dxfId="849" priority="848" operator="equal">
      <formula>1</formula>
    </cfRule>
    <cfRule type="cellIs" dxfId="848" priority="849" operator="equal">
      <formula>2</formula>
    </cfRule>
    <cfRule type="cellIs" dxfId="847" priority="850" operator="equal">
      <formula>3</formula>
    </cfRule>
    <cfRule type="expression" dxfId="846" priority="851">
      <formula>IFERROR(MODE(B75:B77),MAX(B75:B77))=3</formula>
    </cfRule>
  </conditionalFormatting>
  <conditionalFormatting sqref="F48:F74">
    <cfRule type="cellIs" dxfId="845" priority="842" operator="equal">
      <formula>0</formula>
    </cfRule>
    <cfRule type="cellIs" dxfId="844" priority="843" operator="equal">
      <formula>1</formula>
    </cfRule>
    <cfRule type="cellIs" dxfId="843" priority="844" operator="equal">
      <formula>2</formula>
    </cfRule>
    <cfRule type="cellIs" dxfId="842" priority="845" operator="equal">
      <formula>3</formula>
    </cfRule>
    <cfRule type="expression" dxfId="841" priority="846">
      <formula>IFERROR(MODE(D48:D50),MAX(D48:D50))=3</formula>
    </cfRule>
  </conditionalFormatting>
  <conditionalFormatting sqref="F75:F77">
    <cfRule type="cellIs" dxfId="840" priority="837" operator="equal">
      <formula>0</formula>
    </cfRule>
    <cfRule type="cellIs" dxfId="839" priority="838" operator="equal">
      <formula>1</formula>
    </cfRule>
    <cfRule type="cellIs" dxfId="838" priority="839" operator="equal">
      <formula>2</formula>
    </cfRule>
    <cfRule type="cellIs" dxfId="837" priority="840" operator="equal">
      <formula>3</formula>
    </cfRule>
    <cfRule type="expression" dxfId="836" priority="841">
      <formula>IFERROR(MODE(D75:D77),MAX(D75:D77))=3</formula>
    </cfRule>
  </conditionalFormatting>
  <conditionalFormatting sqref="H48:H74">
    <cfRule type="cellIs" dxfId="835" priority="832" operator="equal">
      <formula>0</formula>
    </cfRule>
    <cfRule type="cellIs" dxfId="834" priority="833" operator="equal">
      <formula>1</formula>
    </cfRule>
    <cfRule type="cellIs" dxfId="833" priority="834" operator="equal">
      <formula>2</formula>
    </cfRule>
    <cfRule type="cellIs" dxfId="832" priority="835" operator="equal">
      <formula>3</formula>
    </cfRule>
    <cfRule type="expression" dxfId="831" priority="836">
      <formula>IFERROR(MODE(F48:F50),MAX(F48:F50))=3</formula>
    </cfRule>
  </conditionalFormatting>
  <conditionalFormatting sqref="H75:H77">
    <cfRule type="cellIs" dxfId="830" priority="827" operator="equal">
      <formula>0</formula>
    </cfRule>
    <cfRule type="cellIs" dxfId="829" priority="828" operator="equal">
      <formula>1</formula>
    </cfRule>
    <cfRule type="cellIs" dxfId="828" priority="829" operator="equal">
      <formula>2</formula>
    </cfRule>
    <cfRule type="cellIs" dxfId="827" priority="830" operator="equal">
      <formula>3</formula>
    </cfRule>
    <cfRule type="expression" dxfId="826" priority="831">
      <formula>IFERROR(MODE(F75:F77),MAX(F75:F77))=3</formula>
    </cfRule>
  </conditionalFormatting>
  <conditionalFormatting sqref="J48:J74">
    <cfRule type="cellIs" dxfId="825" priority="822" operator="equal">
      <formula>0</formula>
    </cfRule>
    <cfRule type="cellIs" dxfId="824" priority="823" operator="equal">
      <formula>1</formula>
    </cfRule>
    <cfRule type="cellIs" dxfId="823" priority="824" operator="equal">
      <formula>2</formula>
    </cfRule>
    <cfRule type="cellIs" dxfId="822" priority="825" operator="equal">
      <formula>3</formula>
    </cfRule>
    <cfRule type="expression" dxfId="821" priority="826">
      <formula>IFERROR(MODE(H48:H50),MAX(H48:H50))=3</formula>
    </cfRule>
  </conditionalFormatting>
  <conditionalFormatting sqref="J75:J77">
    <cfRule type="cellIs" dxfId="820" priority="817" operator="equal">
      <formula>0</formula>
    </cfRule>
    <cfRule type="cellIs" dxfId="819" priority="818" operator="equal">
      <formula>1</formula>
    </cfRule>
    <cfRule type="cellIs" dxfId="818" priority="819" operator="equal">
      <formula>2</formula>
    </cfRule>
    <cfRule type="cellIs" dxfId="817" priority="820" operator="equal">
      <formula>3</formula>
    </cfRule>
    <cfRule type="expression" dxfId="816" priority="821">
      <formula>IFERROR(MODE(H75:H77),MAX(H75:H77))=3</formula>
    </cfRule>
  </conditionalFormatting>
  <conditionalFormatting sqref="L48:L74">
    <cfRule type="cellIs" dxfId="815" priority="812" operator="equal">
      <formula>0</formula>
    </cfRule>
    <cfRule type="cellIs" dxfId="814" priority="813" operator="equal">
      <formula>1</formula>
    </cfRule>
    <cfRule type="cellIs" dxfId="813" priority="814" operator="equal">
      <formula>2</formula>
    </cfRule>
    <cfRule type="cellIs" dxfId="812" priority="815" operator="equal">
      <formula>3</formula>
    </cfRule>
    <cfRule type="expression" dxfId="811" priority="816">
      <formula>IFERROR(MODE(J48:J50),MAX(J48:J50))=3</formula>
    </cfRule>
  </conditionalFormatting>
  <conditionalFormatting sqref="L75:L77">
    <cfRule type="cellIs" dxfId="810" priority="807" operator="equal">
      <formula>0</formula>
    </cfRule>
    <cfRule type="cellIs" dxfId="809" priority="808" operator="equal">
      <formula>1</formula>
    </cfRule>
    <cfRule type="cellIs" dxfId="808" priority="809" operator="equal">
      <formula>2</formula>
    </cfRule>
    <cfRule type="cellIs" dxfId="807" priority="810" operator="equal">
      <formula>3</formula>
    </cfRule>
    <cfRule type="expression" dxfId="806" priority="811">
      <formula>IFERROR(MODE(J75:J77),MAX(J75:J77))=3</formula>
    </cfRule>
  </conditionalFormatting>
  <conditionalFormatting sqref="N48:N74">
    <cfRule type="cellIs" dxfId="805" priority="802" operator="equal">
      <formula>0</formula>
    </cfRule>
    <cfRule type="cellIs" dxfId="804" priority="803" operator="equal">
      <formula>1</formula>
    </cfRule>
    <cfRule type="cellIs" dxfId="803" priority="804" operator="equal">
      <formula>2</formula>
    </cfRule>
    <cfRule type="cellIs" dxfId="802" priority="805" operator="equal">
      <formula>3</formula>
    </cfRule>
    <cfRule type="expression" dxfId="801" priority="806">
      <formula>IFERROR(MODE(L48:L50),MAX(L48:L50))=3</formula>
    </cfRule>
  </conditionalFormatting>
  <conditionalFormatting sqref="N75:N77">
    <cfRule type="cellIs" dxfId="800" priority="797" operator="equal">
      <formula>0</formula>
    </cfRule>
    <cfRule type="cellIs" dxfId="799" priority="798" operator="equal">
      <formula>1</formula>
    </cfRule>
    <cfRule type="cellIs" dxfId="798" priority="799" operator="equal">
      <formula>2</formula>
    </cfRule>
    <cfRule type="cellIs" dxfId="797" priority="800" operator="equal">
      <formula>3</formula>
    </cfRule>
    <cfRule type="expression" dxfId="796" priority="801">
      <formula>IFERROR(MODE(L75:L77),MAX(L75:L77))=3</formula>
    </cfRule>
  </conditionalFormatting>
  <conditionalFormatting sqref="P48:P74">
    <cfRule type="cellIs" dxfId="795" priority="792" operator="equal">
      <formula>0</formula>
    </cfRule>
    <cfRule type="cellIs" dxfId="794" priority="793" operator="equal">
      <formula>1</formula>
    </cfRule>
    <cfRule type="cellIs" dxfId="793" priority="794" operator="equal">
      <formula>2</formula>
    </cfRule>
    <cfRule type="cellIs" dxfId="792" priority="795" operator="equal">
      <formula>3</formula>
    </cfRule>
    <cfRule type="expression" dxfId="791" priority="796">
      <formula>IFERROR(MODE(N48:N50),MAX(N48:N50))=3</formula>
    </cfRule>
  </conditionalFormatting>
  <conditionalFormatting sqref="P75:P77">
    <cfRule type="cellIs" dxfId="790" priority="787" operator="equal">
      <formula>0</formula>
    </cfRule>
    <cfRule type="cellIs" dxfId="789" priority="788" operator="equal">
      <formula>1</formula>
    </cfRule>
    <cfRule type="cellIs" dxfId="788" priority="789" operator="equal">
      <formula>2</formula>
    </cfRule>
    <cfRule type="cellIs" dxfId="787" priority="790" operator="equal">
      <formula>3</formula>
    </cfRule>
    <cfRule type="expression" dxfId="786" priority="791">
      <formula>IFERROR(MODE(N75:N77),MAX(N75:N77))=3</formula>
    </cfRule>
  </conditionalFormatting>
  <conditionalFormatting sqref="R48:R74">
    <cfRule type="cellIs" dxfId="785" priority="782" operator="equal">
      <formula>0</formula>
    </cfRule>
    <cfRule type="cellIs" dxfId="784" priority="783" operator="equal">
      <formula>1</formula>
    </cfRule>
    <cfRule type="cellIs" dxfId="783" priority="784" operator="equal">
      <formula>2</formula>
    </cfRule>
    <cfRule type="cellIs" dxfId="782" priority="785" operator="equal">
      <formula>3</formula>
    </cfRule>
    <cfRule type="expression" dxfId="781" priority="786">
      <formula>IFERROR(MODE(P48:P50),MAX(P48:P50))=3</formula>
    </cfRule>
  </conditionalFormatting>
  <conditionalFormatting sqref="R75:R77">
    <cfRule type="cellIs" dxfId="780" priority="777" operator="equal">
      <formula>0</formula>
    </cfRule>
    <cfRule type="cellIs" dxfId="779" priority="778" operator="equal">
      <formula>1</formula>
    </cfRule>
    <cfRule type="cellIs" dxfId="778" priority="779" operator="equal">
      <formula>2</formula>
    </cfRule>
    <cfRule type="cellIs" dxfId="777" priority="780" operator="equal">
      <formula>3</formula>
    </cfRule>
    <cfRule type="expression" dxfId="776" priority="781">
      <formula>IFERROR(MODE(P75:P77),MAX(P75:P77))=3</formula>
    </cfRule>
  </conditionalFormatting>
  <conditionalFormatting sqref="T48:T74">
    <cfRule type="cellIs" dxfId="775" priority="772" operator="equal">
      <formula>0</formula>
    </cfRule>
    <cfRule type="cellIs" dxfId="774" priority="773" operator="equal">
      <formula>1</formula>
    </cfRule>
    <cfRule type="cellIs" dxfId="773" priority="774" operator="equal">
      <formula>2</formula>
    </cfRule>
    <cfRule type="cellIs" dxfId="772" priority="775" operator="equal">
      <formula>3</formula>
    </cfRule>
    <cfRule type="expression" dxfId="771" priority="776">
      <formula>IFERROR(MODE(R48:R50),MAX(R48:R50))=3</formula>
    </cfRule>
  </conditionalFormatting>
  <conditionalFormatting sqref="T75:T77">
    <cfRule type="cellIs" dxfId="770" priority="767" operator="equal">
      <formula>0</formula>
    </cfRule>
    <cfRule type="cellIs" dxfId="769" priority="768" operator="equal">
      <formula>1</formula>
    </cfRule>
    <cfRule type="cellIs" dxfId="768" priority="769" operator="equal">
      <formula>2</formula>
    </cfRule>
    <cfRule type="cellIs" dxfId="767" priority="770" operator="equal">
      <formula>3</formula>
    </cfRule>
    <cfRule type="expression" dxfId="766" priority="771">
      <formula>IFERROR(MODE(R75:R77),MAX(R75:R77))=3</formula>
    </cfRule>
  </conditionalFormatting>
  <conditionalFormatting sqref="V48:V74">
    <cfRule type="cellIs" dxfId="765" priority="762" operator="equal">
      <formula>0</formula>
    </cfRule>
    <cfRule type="cellIs" dxfId="764" priority="763" operator="equal">
      <formula>1</formula>
    </cfRule>
    <cfRule type="cellIs" dxfId="763" priority="764" operator="equal">
      <formula>2</formula>
    </cfRule>
    <cfRule type="cellIs" dxfId="762" priority="765" operator="equal">
      <formula>3</formula>
    </cfRule>
    <cfRule type="expression" dxfId="761" priority="766">
      <formula>IFERROR(MODE(T48:T50),MAX(T48:T50))=3</formula>
    </cfRule>
  </conditionalFormatting>
  <conditionalFormatting sqref="V75:V77">
    <cfRule type="cellIs" dxfId="760" priority="757" operator="equal">
      <formula>0</formula>
    </cfRule>
    <cfRule type="cellIs" dxfId="759" priority="758" operator="equal">
      <formula>1</formula>
    </cfRule>
    <cfRule type="cellIs" dxfId="758" priority="759" operator="equal">
      <formula>2</formula>
    </cfRule>
    <cfRule type="cellIs" dxfId="757" priority="760" operator="equal">
      <formula>3</formula>
    </cfRule>
    <cfRule type="expression" dxfId="756" priority="761">
      <formula>IFERROR(MODE(T75:T77),MAX(T75:T77))=3</formula>
    </cfRule>
  </conditionalFormatting>
  <conditionalFormatting sqref="E114:E140 G114:G140 I114:I140 K114:K140 M114:M140 W114:W140 O114:O140 Q114:Q140 S114:S140 U114:U140">
    <cfRule type="expression" dxfId="755" priority="748">
      <formula>IFERROR(MODE(D114:D116),MAX(D114:D116))=0</formula>
    </cfRule>
    <cfRule type="expression" dxfId="754" priority="749">
      <formula>IFERROR(MODE(D114:D116),MAX(D114:D116))=1</formula>
    </cfRule>
    <cfRule type="expression" dxfId="753" priority="750">
      <formula>IFERROR(MODE(D114:D116),MAX(D114:D116))=2</formula>
    </cfRule>
    <cfRule type="expression" dxfId="752" priority="751">
      <formula>IFERROR(MODE(D114:D116),MAX(D114:D116))=3</formula>
    </cfRule>
  </conditionalFormatting>
  <conditionalFormatting sqref="D114:D140">
    <cfRule type="cellIs" dxfId="751" priority="752" operator="equal">
      <formula>0</formula>
    </cfRule>
    <cfRule type="cellIs" dxfId="750" priority="753" operator="equal">
      <formula>1</formula>
    </cfRule>
    <cfRule type="cellIs" dxfId="749" priority="754" operator="equal">
      <formula>2</formula>
    </cfRule>
    <cfRule type="cellIs" dxfId="748" priority="755" operator="equal">
      <formula>3</formula>
    </cfRule>
    <cfRule type="expression" dxfId="747" priority="756">
      <formula>IFERROR(MODE(B114:B116),MAX(B114:B116))=3</formula>
    </cfRule>
  </conditionalFormatting>
  <conditionalFormatting sqref="E141:E143 G141:G143 I141:I143 K141:K143 M141:M143 W141:W143 O141:O143 Q141:Q143 S141:S143 U141:U143">
    <cfRule type="expression" dxfId="746" priority="744">
      <formula>IFERROR(MODE(D141:D143),MAX(D141:D143))=0</formula>
    </cfRule>
    <cfRule type="expression" dxfId="745" priority="745">
      <formula>IFERROR(MODE(D141:D143),MAX(D141:D143))=1</formula>
    </cfRule>
    <cfRule type="expression" dxfId="744" priority="746">
      <formula>IFERROR(MODE(D141:D143),MAX(D141:D143))=2</formula>
    </cfRule>
    <cfRule type="expression" dxfId="743" priority="747">
      <formula>IFERROR(MODE(D141:D143),MAX(D141:D143))=3</formula>
    </cfRule>
  </conditionalFormatting>
  <conditionalFormatting sqref="D141:D143">
    <cfRule type="cellIs" dxfId="742" priority="739" operator="equal">
      <formula>0</formula>
    </cfRule>
    <cfRule type="cellIs" dxfId="741" priority="740" operator="equal">
      <formula>1</formula>
    </cfRule>
    <cfRule type="cellIs" dxfId="740" priority="741" operator="equal">
      <formula>2</formula>
    </cfRule>
    <cfRule type="cellIs" dxfId="739" priority="742" operator="equal">
      <formula>3</formula>
    </cfRule>
    <cfRule type="expression" dxfId="738" priority="743">
      <formula>IFERROR(MODE(B141:B143),MAX(B141:B143))=3</formula>
    </cfRule>
  </conditionalFormatting>
  <conditionalFormatting sqref="F114:F140">
    <cfRule type="cellIs" dxfId="737" priority="734" operator="equal">
      <formula>0</formula>
    </cfRule>
    <cfRule type="cellIs" dxfId="736" priority="735" operator="equal">
      <formula>1</formula>
    </cfRule>
    <cfRule type="cellIs" dxfId="735" priority="736" operator="equal">
      <formula>2</formula>
    </cfRule>
    <cfRule type="cellIs" dxfId="734" priority="737" operator="equal">
      <formula>3</formula>
    </cfRule>
    <cfRule type="expression" dxfId="733" priority="738">
      <formula>IFERROR(MODE(D114:D116),MAX(D114:D116))=3</formula>
    </cfRule>
  </conditionalFormatting>
  <conditionalFormatting sqref="F141:F143">
    <cfRule type="cellIs" dxfId="732" priority="729" operator="equal">
      <formula>0</formula>
    </cfRule>
    <cfRule type="cellIs" dxfId="731" priority="730" operator="equal">
      <formula>1</formula>
    </cfRule>
    <cfRule type="cellIs" dxfId="730" priority="731" operator="equal">
      <formula>2</formula>
    </cfRule>
    <cfRule type="cellIs" dxfId="729" priority="732" operator="equal">
      <formula>3</formula>
    </cfRule>
    <cfRule type="expression" dxfId="728" priority="733">
      <formula>IFERROR(MODE(D141:D143),MAX(D141:D143))=3</formula>
    </cfRule>
  </conditionalFormatting>
  <conditionalFormatting sqref="H114:H140">
    <cfRule type="cellIs" dxfId="727" priority="724" operator="equal">
      <formula>0</formula>
    </cfRule>
    <cfRule type="cellIs" dxfId="726" priority="725" operator="equal">
      <formula>1</formula>
    </cfRule>
    <cfRule type="cellIs" dxfId="725" priority="726" operator="equal">
      <formula>2</formula>
    </cfRule>
    <cfRule type="cellIs" dxfId="724" priority="727" operator="equal">
      <formula>3</formula>
    </cfRule>
    <cfRule type="expression" dxfId="723" priority="728">
      <formula>IFERROR(MODE(F114:F116),MAX(F114:F116))=3</formula>
    </cfRule>
  </conditionalFormatting>
  <conditionalFormatting sqref="H141:H143">
    <cfRule type="cellIs" dxfId="722" priority="719" operator="equal">
      <formula>0</formula>
    </cfRule>
    <cfRule type="cellIs" dxfId="721" priority="720" operator="equal">
      <formula>1</formula>
    </cfRule>
    <cfRule type="cellIs" dxfId="720" priority="721" operator="equal">
      <formula>2</formula>
    </cfRule>
    <cfRule type="cellIs" dxfId="719" priority="722" operator="equal">
      <formula>3</formula>
    </cfRule>
    <cfRule type="expression" dxfId="718" priority="723">
      <formula>IFERROR(MODE(F141:F143),MAX(F141:F143))=3</formula>
    </cfRule>
  </conditionalFormatting>
  <conditionalFormatting sqref="J114:J140">
    <cfRule type="cellIs" dxfId="717" priority="714" operator="equal">
      <formula>0</formula>
    </cfRule>
    <cfRule type="cellIs" dxfId="716" priority="715" operator="equal">
      <formula>1</formula>
    </cfRule>
    <cfRule type="cellIs" dxfId="715" priority="716" operator="equal">
      <formula>2</formula>
    </cfRule>
    <cfRule type="cellIs" dxfId="714" priority="717" operator="equal">
      <formula>3</formula>
    </cfRule>
    <cfRule type="expression" dxfId="713" priority="718">
      <formula>IFERROR(MODE(H114:H116),MAX(H114:H116))=3</formula>
    </cfRule>
  </conditionalFormatting>
  <conditionalFormatting sqref="J141:J143">
    <cfRule type="cellIs" dxfId="712" priority="709" operator="equal">
      <formula>0</formula>
    </cfRule>
    <cfRule type="cellIs" dxfId="711" priority="710" operator="equal">
      <formula>1</formula>
    </cfRule>
    <cfRule type="cellIs" dxfId="710" priority="711" operator="equal">
      <formula>2</formula>
    </cfRule>
    <cfRule type="cellIs" dxfId="709" priority="712" operator="equal">
      <formula>3</formula>
    </cfRule>
    <cfRule type="expression" dxfId="708" priority="713">
      <formula>IFERROR(MODE(H141:H143),MAX(H141:H143))=3</formula>
    </cfRule>
  </conditionalFormatting>
  <conditionalFormatting sqref="L114:L140">
    <cfRule type="cellIs" dxfId="707" priority="704" operator="equal">
      <formula>0</formula>
    </cfRule>
    <cfRule type="cellIs" dxfId="706" priority="705" operator="equal">
      <formula>1</formula>
    </cfRule>
    <cfRule type="cellIs" dxfId="705" priority="706" operator="equal">
      <formula>2</formula>
    </cfRule>
    <cfRule type="cellIs" dxfId="704" priority="707" operator="equal">
      <formula>3</formula>
    </cfRule>
    <cfRule type="expression" dxfId="703" priority="708">
      <formula>IFERROR(MODE(J114:J116),MAX(J114:J116))=3</formula>
    </cfRule>
  </conditionalFormatting>
  <conditionalFormatting sqref="L141:L143">
    <cfRule type="cellIs" dxfId="702" priority="699" operator="equal">
      <formula>0</formula>
    </cfRule>
    <cfRule type="cellIs" dxfId="701" priority="700" operator="equal">
      <formula>1</formula>
    </cfRule>
    <cfRule type="cellIs" dxfId="700" priority="701" operator="equal">
      <formula>2</formula>
    </cfRule>
    <cfRule type="cellIs" dxfId="699" priority="702" operator="equal">
      <formula>3</formula>
    </cfRule>
    <cfRule type="expression" dxfId="698" priority="703">
      <formula>IFERROR(MODE(J141:J143),MAX(J141:J143))=3</formula>
    </cfRule>
  </conditionalFormatting>
  <conditionalFormatting sqref="N114:N140">
    <cfRule type="cellIs" dxfId="697" priority="694" operator="equal">
      <formula>0</formula>
    </cfRule>
    <cfRule type="cellIs" dxfId="696" priority="695" operator="equal">
      <formula>1</formula>
    </cfRule>
    <cfRule type="cellIs" dxfId="695" priority="696" operator="equal">
      <formula>2</formula>
    </cfRule>
    <cfRule type="cellIs" dxfId="694" priority="697" operator="equal">
      <formula>3</formula>
    </cfRule>
    <cfRule type="expression" dxfId="693" priority="698">
      <formula>IFERROR(MODE(L114:L116),MAX(L114:L116))=3</formula>
    </cfRule>
  </conditionalFormatting>
  <conditionalFormatting sqref="N141:N143">
    <cfRule type="cellIs" dxfId="692" priority="689" operator="equal">
      <formula>0</formula>
    </cfRule>
    <cfRule type="cellIs" dxfId="691" priority="690" operator="equal">
      <formula>1</formula>
    </cfRule>
    <cfRule type="cellIs" dxfId="690" priority="691" operator="equal">
      <formula>2</formula>
    </cfRule>
    <cfRule type="cellIs" dxfId="689" priority="692" operator="equal">
      <formula>3</formula>
    </cfRule>
    <cfRule type="expression" dxfId="688" priority="693">
      <formula>IFERROR(MODE(L141:L143),MAX(L141:L143))=3</formula>
    </cfRule>
  </conditionalFormatting>
  <conditionalFormatting sqref="P114:P140">
    <cfRule type="cellIs" dxfId="687" priority="684" operator="equal">
      <formula>0</formula>
    </cfRule>
    <cfRule type="cellIs" dxfId="686" priority="685" operator="equal">
      <formula>1</formula>
    </cfRule>
    <cfRule type="cellIs" dxfId="685" priority="686" operator="equal">
      <formula>2</formula>
    </cfRule>
    <cfRule type="cellIs" dxfId="684" priority="687" operator="equal">
      <formula>3</formula>
    </cfRule>
    <cfRule type="expression" dxfId="683" priority="688">
      <formula>IFERROR(MODE(N114:N116),MAX(N114:N116))=3</formula>
    </cfRule>
  </conditionalFormatting>
  <conditionalFormatting sqref="P141:P143">
    <cfRule type="cellIs" dxfId="682" priority="679" operator="equal">
      <formula>0</formula>
    </cfRule>
    <cfRule type="cellIs" dxfId="681" priority="680" operator="equal">
      <formula>1</formula>
    </cfRule>
    <cfRule type="cellIs" dxfId="680" priority="681" operator="equal">
      <formula>2</formula>
    </cfRule>
    <cfRule type="cellIs" dxfId="679" priority="682" operator="equal">
      <formula>3</formula>
    </cfRule>
    <cfRule type="expression" dxfId="678" priority="683">
      <formula>IFERROR(MODE(N141:N143),MAX(N141:N143))=3</formula>
    </cfRule>
  </conditionalFormatting>
  <conditionalFormatting sqref="R114:R140">
    <cfRule type="cellIs" dxfId="677" priority="674" operator="equal">
      <formula>0</formula>
    </cfRule>
    <cfRule type="cellIs" dxfId="676" priority="675" operator="equal">
      <formula>1</formula>
    </cfRule>
    <cfRule type="cellIs" dxfId="675" priority="676" operator="equal">
      <formula>2</formula>
    </cfRule>
    <cfRule type="cellIs" dxfId="674" priority="677" operator="equal">
      <formula>3</formula>
    </cfRule>
    <cfRule type="expression" dxfId="673" priority="678">
      <formula>IFERROR(MODE(P114:P116),MAX(P114:P116))=3</formula>
    </cfRule>
  </conditionalFormatting>
  <conditionalFormatting sqref="R141:R143">
    <cfRule type="cellIs" dxfId="672" priority="669" operator="equal">
      <formula>0</formula>
    </cfRule>
    <cfRule type="cellIs" dxfId="671" priority="670" operator="equal">
      <formula>1</formula>
    </cfRule>
    <cfRule type="cellIs" dxfId="670" priority="671" operator="equal">
      <formula>2</formula>
    </cfRule>
    <cfRule type="cellIs" dxfId="669" priority="672" operator="equal">
      <formula>3</formula>
    </cfRule>
    <cfRule type="expression" dxfId="668" priority="673">
      <formula>IFERROR(MODE(P141:P143),MAX(P141:P143))=3</formula>
    </cfRule>
  </conditionalFormatting>
  <conditionalFormatting sqref="T114:T140">
    <cfRule type="cellIs" dxfId="667" priority="664" operator="equal">
      <formula>0</formula>
    </cfRule>
    <cfRule type="cellIs" dxfId="666" priority="665" operator="equal">
      <formula>1</formula>
    </cfRule>
    <cfRule type="cellIs" dxfId="665" priority="666" operator="equal">
      <formula>2</formula>
    </cfRule>
    <cfRule type="cellIs" dxfId="664" priority="667" operator="equal">
      <formula>3</formula>
    </cfRule>
    <cfRule type="expression" dxfId="663" priority="668">
      <formula>IFERROR(MODE(R114:R116),MAX(R114:R116))=3</formula>
    </cfRule>
  </conditionalFormatting>
  <conditionalFormatting sqref="T141:T143">
    <cfRule type="cellIs" dxfId="662" priority="659" operator="equal">
      <formula>0</formula>
    </cfRule>
    <cfRule type="cellIs" dxfId="661" priority="660" operator="equal">
      <formula>1</formula>
    </cfRule>
    <cfRule type="cellIs" dxfId="660" priority="661" operator="equal">
      <formula>2</formula>
    </cfRule>
    <cfRule type="cellIs" dxfId="659" priority="662" operator="equal">
      <formula>3</formula>
    </cfRule>
    <cfRule type="expression" dxfId="658" priority="663">
      <formula>IFERROR(MODE(R141:R143),MAX(R141:R143))=3</formula>
    </cfRule>
  </conditionalFormatting>
  <conditionalFormatting sqref="V114:V140">
    <cfRule type="cellIs" dxfId="657" priority="654" operator="equal">
      <formula>0</formula>
    </cfRule>
    <cfRule type="cellIs" dxfId="656" priority="655" operator="equal">
      <formula>1</formula>
    </cfRule>
    <cfRule type="cellIs" dxfId="655" priority="656" operator="equal">
      <formula>2</formula>
    </cfRule>
    <cfRule type="cellIs" dxfId="654" priority="657" operator="equal">
      <formula>3</formula>
    </cfRule>
    <cfRule type="expression" dxfId="653" priority="658">
      <formula>IFERROR(MODE(T114:T116),MAX(T114:T116))=3</formula>
    </cfRule>
  </conditionalFormatting>
  <conditionalFormatting sqref="V141:V143">
    <cfRule type="cellIs" dxfId="652" priority="649" operator="equal">
      <formula>0</formula>
    </cfRule>
    <cfRule type="cellIs" dxfId="651" priority="650" operator="equal">
      <formula>1</formula>
    </cfRule>
    <cfRule type="cellIs" dxfId="650" priority="651" operator="equal">
      <formula>2</formula>
    </cfRule>
    <cfRule type="cellIs" dxfId="649" priority="652" operator="equal">
      <formula>3</formula>
    </cfRule>
    <cfRule type="expression" dxfId="648" priority="653">
      <formula>IFERROR(MODE(T141:T143),MAX(T141:T143))=3</formula>
    </cfRule>
  </conditionalFormatting>
  <conditionalFormatting sqref="E147:E173 G147:G173 I147:I173 K147:K173 M147:M173 W147:W173 O147:O173 Q147:Q173 S147:S173 U147:U173">
    <cfRule type="expression" dxfId="647" priority="640">
      <formula>IFERROR(MODE(D147:D149),MAX(D147:D149))=0</formula>
    </cfRule>
    <cfRule type="expression" dxfId="646" priority="641">
      <formula>IFERROR(MODE(D147:D149),MAX(D147:D149))=1</formula>
    </cfRule>
    <cfRule type="expression" dxfId="645" priority="642">
      <formula>IFERROR(MODE(D147:D149),MAX(D147:D149))=2</formula>
    </cfRule>
    <cfRule type="expression" dxfId="644" priority="643">
      <formula>IFERROR(MODE(D147:D149),MAX(D147:D149))=3</formula>
    </cfRule>
  </conditionalFormatting>
  <conditionalFormatting sqref="D147:D173">
    <cfRule type="cellIs" dxfId="643" priority="644" operator="equal">
      <formula>0</formula>
    </cfRule>
    <cfRule type="cellIs" dxfId="642" priority="645" operator="equal">
      <formula>1</formula>
    </cfRule>
    <cfRule type="cellIs" dxfId="641" priority="646" operator="equal">
      <formula>2</formula>
    </cfRule>
    <cfRule type="cellIs" dxfId="640" priority="647" operator="equal">
      <formula>3</formula>
    </cfRule>
    <cfRule type="expression" dxfId="639" priority="648">
      <formula>IFERROR(MODE(B147:B149),MAX(B147:B149))=3</formula>
    </cfRule>
  </conditionalFormatting>
  <conditionalFormatting sqref="E174:E176 G174:G176 I174:I176 K174:K176 M174:M176 W174:W176 O174:O176 Q174:Q176 S174:S176 U174:U176">
    <cfRule type="expression" dxfId="638" priority="636">
      <formula>IFERROR(MODE(D174:D176),MAX(D174:D176))=0</formula>
    </cfRule>
    <cfRule type="expression" dxfId="637" priority="637">
      <formula>IFERROR(MODE(D174:D176),MAX(D174:D176))=1</formula>
    </cfRule>
    <cfRule type="expression" dxfId="636" priority="638">
      <formula>IFERROR(MODE(D174:D176),MAX(D174:D176))=2</formula>
    </cfRule>
    <cfRule type="expression" dxfId="635" priority="639">
      <formula>IFERROR(MODE(D174:D176),MAX(D174:D176))=3</formula>
    </cfRule>
  </conditionalFormatting>
  <conditionalFormatting sqref="D174:D176">
    <cfRule type="cellIs" dxfId="634" priority="631" operator="equal">
      <formula>0</formula>
    </cfRule>
    <cfRule type="cellIs" dxfId="633" priority="632" operator="equal">
      <formula>1</formula>
    </cfRule>
    <cfRule type="cellIs" dxfId="632" priority="633" operator="equal">
      <formula>2</formula>
    </cfRule>
    <cfRule type="cellIs" dxfId="631" priority="634" operator="equal">
      <formula>3</formula>
    </cfRule>
    <cfRule type="expression" dxfId="630" priority="635">
      <formula>IFERROR(MODE(B174:B176),MAX(B174:B176))=3</formula>
    </cfRule>
  </conditionalFormatting>
  <conditionalFormatting sqref="F147:F173">
    <cfRule type="cellIs" dxfId="629" priority="626" operator="equal">
      <formula>0</formula>
    </cfRule>
    <cfRule type="cellIs" dxfId="628" priority="627" operator="equal">
      <formula>1</formula>
    </cfRule>
    <cfRule type="cellIs" dxfId="627" priority="628" operator="equal">
      <formula>2</formula>
    </cfRule>
    <cfRule type="cellIs" dxfId="626" priority="629" operator="equal">
      <formula>3</formula>
    </cfRule>
    <cfRule type="expression" dxfId="625" priority="630">
      <formula>IFERROR(MODE(D147:D149),MAX(D147:D149))=3</formula>
    </cfRule>
  </conditionalFormatting>
  <conditionalFormatting sqref="F174:F176">
    <cfRule type="cellIs" dxfId="624" priority="621" operator="equal">
      <formula>0</formula>
    </cfRule>
    <cfRule type="cellIs" dxfId="623" priority="622" operator="equal">
      <formula>1</formula>
    </cfRule>
    <cfRule type="cellIs" dxfId="622" priority="623" operator="equal">
      <formula>2</formula>
    </cfRule>
    <cfRule type="cellIs" dxfId="621" priority="624" operator="equal">
      <formula>3</formula>
    </cfRule>
    <cfRule type="expression" dxfId="620" priority="625">
      <formula>IFERROR(MODE(D174:D176),MAX(D174:D176))=3</formula>
    </cfRule>
  </conditionalFormatting>
  <conditionalFormatting sqref="H147:H173">
    <cfRule type="cellIs" dxfId="619" priority="616" operator="equal">
      <formula>0</formula>
    </cfRule>
    <cfRule type="cellIs" dxfId="618" priority="617" operator="equal">
      <formula>1</formula>
    </cfRule>
    <cfRule type="cellIs" dxfId="617" priority="618" operator="equal">
      <formula>2</formula>
    </cfRule>
    <cfRule type="cellIs" dxfId="616" priority="619" operator="equal">
      <formula>3</formula>
    </cfRule>
    <cfRule type="expression" dxfId="615" priority="620">
      <formula>IFERROR(MODE(F147:F149),MAX(F147:F149))=3</formula>
    </cfRule>
  </conditionalFormatting>
  <conditionalFormatting sqref="H174:H176">
    <cfRule type="cellIs" dxfId="614" priority="611" operator="equal">
      <formula>0</formula>
    </cfRule>
    <cfRule type="cellIs" dxfId="613" priority="612" operator="equal">
      <formula>1</formula>
    </cfRule>
    <cfRule type="cellIs" dxfId="612" priority="613" operator="equal">
      <formula>2</formula>
    </cfRule>
    <cfRule type="cellIs" dxfId="611" priority="614" operator="equal">
      <formula>3</formula>
    </cfRule>
    <cfRule type="expression" dxfId="610" priority="615">
      <formula>IFERROR(MODE(F174:F176),MAX(F174:F176))=3</formula>
    </cfRule>
  </conditionalFormatting>
  <conditionalFormatting sqref="J147:J173">
    <cfRule type="cellIs" dxfId="609" priority="606" operator="equal">
      <formula>0</formula>
    </cfRule>
    <cfRule type="cellIs" dxfId="608" priority="607" operator="equal">
      <formula>1</formula>
    </cfRule>
    <cfRule type="cellIs" dxfId="607" priority="608" operator="equal">
      <formula>2</formula>
    </cfRule>
    <cfRule type="cellIs" dxfId="606" priority="609" operator="equal">
      <formula>3</formula>
    </cfRule>
    <cfRule type="expression" dxfId="605" priority="610">
      <formula>IFERROR(MODE(H147:H149),MAX(H147:H149))=3</formula>
    </cfRule>
  </conditionalFormatting>
  <conditionalFormatting sqref="J174:J176">
    <cfRule type="cellIs" dxfId="604" priority="601" operator="equal">
      <formula>0</formula>
    </cfRule>
    <cfRule type="cellIs" dxfId="603" priority="602" operator="equal">
      <formula>1</formula>
    </cfRule>
    <cfRule type="cellIs" dxfId="602" priority="603" operator="equal">
      <formula>2</formula>
    </cfRule>
    <cfRule type="cellIs" dxfId="601" priority="604" operator="equal">
      <formula>3</formula>
    </cfRule>
    <cfRule type="expression" dxfId="600" priority="605">
      <formula>IFERROR(MODE(H174:H176),MAX(H174:H176))=3</formula>
    </cfRule>
  </conditionalFormatting>
  <conditionalFormatting sqref="L147:L173">
    <cfRule type="cellIs" dxfId="599" priority="596" operator="equal">
      <formula>0</formula>
    </cfRule>
    <cfRule type="cellIs" dxfId="598" priority="597" operator="equal">
      <formula>1</formula>
    </cfRule>
    <cfRule type="cellIs" dxfId="597" priority="598" operator="equal">
      <formula>2</formula>
    </cfRule>
    <cfRule type="cellIs" dxfId="596" priority="599" operator="equal">
      <formula>3</formula>
    </cfRule>
    <cfRule type="expression" dxfId="595" priority="600">
      <formula>IFERROR(MODE(J147:J149),MAX(J147:J149))=3</formula>
    </cfRule>
  </conditionalFormatting>
  <conditionalFormatting sqref="L174:L176">
    <cfRule type="cellIs" dxfId="594" priority="591" operator="equal">
      <formula>0</formula>
    </cfRule>
    <cfRule type="cellIs" dxfId="593" priority="592" operator="equal">
      <formula>1</formula>
    </cfRule>
    <cfRule type="cellIs" dxfId="592" priority="593" operator="equal">
      <formula>2</formula>
    </cfRule>
    <cfRule type="cellIs" dxfId="591" priority="594" operator="equal">
      <formula>3</formula>
    </cfRule>
    <cfRule type="expression" dxfId="590" priority="595">
      <formula>IFERROR(MODE(J174:J176),MAX(J174:J176))=3</formula>
    </cfRule>
  </conditionalFormatting>
  <conditionalFormatting sqref="N147:N173">
    <cfRule type="cellIs" dxfId="589" priority="586" operator="equal">
      <formula>0</formula>
    </cfRule>
    <cfRule type="cellIs" dxfId="588" priority="587" operator="equal">
      <formula>1</formula>
    </cfRule>
    <cfRule type="cellIs" dxfId="587" priority="588" operator="equal">
      <formula>2</formula>
    </cfRule>
    <cfRule type="cellIs" dxfId="586" priority="589" operator="equal">
      <formula>3</formula>
    </cfRule>
    <cfRule type="expression" dxfId="585" priority="590">
      <formula>IFERROR(MODE(L147:L149),MAX(L147:L149))=3</formula>
    </cfRule>
  </conditionalFormatting>
  <conditionalFormatting sqref="N174:N176">
    <cfRule type="cellIs" dxfId="584" priority="581" operator="equal">
      <formula>0</formula>
    </cfRule>
    <cfRule type="cellIs" dxfId="583" priority="582" operator="equal">
      <formula>1</formula>
    </cfRule>
    <cfRule type="cellIs" dxfId="582" priority="583" operator="equal">
      <formula>2</formula>
    </cfRule>
    <cfRule type="cellIs" dxfId="581" priority="584" operator="equal">
      <formula>3</formula>
    </cfRule>
    <cfRule type="expression" dxfId="580" priority="585">
      <formula>IFERROR(MODE(L174:L176),MAX(L174:L176))=3</formula>
    </cfRule>
  </conditionalFormatting>
  <conditionalFormatting sqref="P147:P173">
    <cfRule type="cellIs" dxfId="579" priority="576" operator="equal">
      <formula>0</formula>
    </cfRule>
    <cfRule type="cellIs" dxfId="578" priority="577" operator="equal">
      <formula>1</formula>
    </cfRule>
    <cfRule type="cellIs" dxfId="577" priority="578" operator="equal">
      <formula>2</formula>
    </cfRule>
    <cfRule type="cellIs" dxfId="576" priority="579" operator="equal">
      <formula>3</formula>
    </cfRule>
    <cfRule type="expression" dxfId="575" priority="580">
      <formula>IFERROR(MODE(N147:N149),MAX(N147:N149))=3</formula>
    </cfRule>
  </conditionalFormatting>
  <conditionalFormatting sqref="P174:P176">
    <cfRule type="cellIs" dxfId="574" priority="571" operator="equal">
      <formula>0</formula>
    </cfRule>
    <cfRule type="cellIs" dxfId="573" priority="572" operator="equal">
      <formula>1</formula>
    </cfRule>
    <cfRule type="cellIs" dxfId="572" priority="573" operator="equal">
      <formula>2</formula>
    </cfRule>
    <cfRule type="cellIs" dxfId="571" priority="574" operator="equal">
      <formula>3</formula>
    </cfRule>
    <cfRule type="expression" dxfId="570" priority="575">
      <formula>IFERROR(MODE(N174:N176),MAX(N174:N176))=3</formula>
    </cfRule>
  </conditionalFormatting>
  <conditionalFormatting sqref="R147:R173">
    <cfRule type="cellIs" dxfId="569" priority="566" operator="equal">
      <formula>0</formula>
    </cfRule>
    <cfRule type="cellIs" dxfId="568" priority="567" operator="equal">
      <formula>1</formula>
    </cfRule>
    <cfRule type="cellIs" dxfId="567" priority="568" operator="equal">
      <formula>2</formula>
    </cfRule>
    <cfRule type="cellIs" dxfId="566" priority="569" operator="equal">
      <formula>3</formula>
    </cfRule>
    <cfRule type="expression" dxfId="565" priority="570">
      <formula>IFERROR(MODE(P147:P149),MAX(P147:P149))=3</formula>
    </cfRule>
  </conditionalFormatting>
  <conditionalFormatting sqref="R174:R176">
    <cfRule type="cellIs" dxfId="564" priority="561" operator="equal">
      <formula>0</formula>
    </cfRule>
    <cfRule type="cellIs" dxfId="563" priority="562" operator="equal">
      <formula>1</formula>
    </cfRule>
    <cfRule type="cellIs" dxfId="562" priority="563" operator="equal">
      <formula>2</formula>
    </cfRule>
    <cfRule type="cellIs" dxfId="561" priority="564" operator="equal">
      <formula>3</formula>
    </cfRule>
    <cfRule type="expression" dxfId="560" priority="565">
      <formula>IFERROR(MODE(P174:P176),MAX(P174:P176))=3</formula>
    </cfRule>
  </conditionalFormatting>
  <conditionalFormatting sqref="T147:T173">
    <cfRule type="cellIs" dxfId="559" priority="556" operator="equal">
      <formula>0</formula>
    </cfRule>
    <cfRule type="cellIs" dxfId="558" priority="557" operator="equal">
      <formula>1</formula>
    </cfRule>
    <cfRule type="cellIs" dxfId="557" priority="558" operator="equal">
      <formula>2</formula>
    </cfRule>
    <cfRule type="cellIs" dxfId="556" priority="559" operator="equal">
      <formula>3</formula>
    </cfRule>
    <cfRule type="expression" dxfId="555" priority="560">
      <formula>IFERROR(MODE(R147:R149),MAX(R147:R149))=3</formula>
    </cfRule>
  </conditionalFormatting>
  <conditionalFormatting sqref="T174:T176">
    <cfRule type="cellIs" dxfId="554" priority="551" operator="equal">
      <formula>0</formula>
    </cfRule>
    <cfRule type="cellIs" dxfId="553" priority="552" operator="equal">
      <formula>1</formula>
    </cfRule>
    <cfRule type="cellIs" dxfId="552" priority="553" operator="equal">
      <formula>2</formula>
    </cfRule>
    <cfRule type="cellIs" dxfId="551" priority="554" operator="equal">
      <formula>3</formula>
    </cfRule>
    <cfRule type="expression" dxfId="550" priority="555">
      <formula>IFERROR(MODE(R174:R176),MAX(R174:R176))=3</formula>
    </cfRule>
  </conditionalFormatting>
  <conditionalFormatting sqref="V147:V173">
    <cfRule type="cellIs" dxfId="549" priority="546" operator="equal">
      <formula>0</formula>
    </cfRule>
    <cfRule type="cellIs" dxfId="548" priority="547" operator="equal">
      <formula>1</formula>
    </cfRule>
    <cfRule type="cellIs" dxfId="547" priority="548" operator="equal">
      <formula>2</formula>
    </cfRule>
    <cfRule type="cellIs" dxfId="546" priority="549" operator="equal">
      <formula>3</formula>
    </cfRule>
    <cfRule type="expression" dxfId="545" priority="550">
      <formula>IFERROR(MODE(T147:T149),MAX(T147:T149))=3</formula>
    </cfRule>
  </conditionalFormatting>
  <conditionalFormatting sqref="V174:V176">
    <cfRule type="cellIs" dxfId="544" priority="541" operator="equal">
      <formula>0</formula>
    </cfRule>
    <cfRule type="cellIs" dxfId="543" priority="542" operator="equal">
      <formula>1</formula>
    </cfRule>
    <cfRule type="cellIs" dxfId="542" priority="543" operator="equal">
      <formula>2</formula>
    </cfRule>
    <cfRule type="cellIs" dxfId="541" priority="544" operator="equal">
      <formula>3</formula>
    </cfRule>
    <cfRule type="expression" dxfId="540" priority="545">
      <formula>IFERROR(MODE(T174:T176),MAX(T174:T176))=3</formula>
    </cfRule>
  </conditionalFormatting>
  <conditionalFormatting sqref="E180:E206 G180:G206 I180:I206 K180:K206 M180:M206 W180:W206 O180:O206 Q180:Q206 S180:S206 U180:U206">
    <cfRule type="expression" dxfId="539" priority="532">
      <formula>IFERROR(MODE(D180:D182),MAX(D180:D182))=0</formula>
    </cfRule>
    <cfRule type="expression" dxfId="538" priority="533">
      <formula>IFERROR(MODE(D180:D182),MAX(D180:D182))=1</formula>
    </cfRule>
    <cfRule type="expression" dxfId="537" priority="534">
      <formula>IFERROR(MODE(D180:D182),MAX(D180:D182))=2</formula>
    </cfRule>
    <cfRule type="expression" dxfId="536" priority="535">
      <formula>IFERROR(MODE(D180:D182),MAX(D180:D182))=3</formula>
    </cfRule>
  </conditionalFormatting>
  <conditionalFormatting sqref="D180:D206">
    <cfRule type="cellIs" dxfId="535" priority="536" operator="equal">
      <formula>0</formula>
    </cfRule>
    <cfRule type="cellIs" dxfId="534" priority="537" operator="equal">
      <formula>1</formula>
    </cfRule>
    <cfRule type="cellIs" dxfId="533" priority="538" operator="equal">
      <formula>2</formula>
    </cfRule>
    <cfRule type="cellIs" dxfId="532" priority="539" operator="equal">
      <formula>3</formula>
    </cfRule>
    <cfRule type="expression" dxfId="531" priority="540">
      <formula>IFERROR(MODE(B180:B182),MAX(B180:B182))=3</formula>
    </cfRule>
  </conditionalFormatting>
  <conditionalFormatting sqref="E207:E209 G207:G209 I207:I209 K207:K209 M207:M209 W207:W209 O207:O209 Q207:Q209 S207:S209 U207:U209">
    <cfRule type="expression" dxfId="530" priority="528">
      <formula>IFERROR(MODE(D207:D209),MAX(D207:D209))=0</formula>
    </cfRule>
    <cfRule type="expression" dxfId="529" priority="529">
      <formula>IFERROR(MODE(D207:D209),MAX(D207:D209))=1</formula>
    </cfRule>
    <cfRule type="expression" dxfId="528" priority="530">
      <formula>IFERROR(MODE(D207:D209),MAX(D207:D209))=2</formula>
    </cfRule>
    <cfRule type="expression" dxfId="527" priority="531">
      <formula>IFERROR(MODE(D207:D209),MAX(D207:D209))=3</formula>
    </cfRule>
  </conditionalFormatting>
  <conditionalFormatting sqref="D207:D209">
    <cfRule type="cellIs" dxfId="526" priority="523" operator="equal">
      <formula>0</formula>
    </cfRule>
    <cfRule type="cellIs" dxfId="525" priority="524" operator="equal">
      <formula>1</formula>
    </cfRule>
    <cfRule type="cellIs" dxfId="524" priority="525" operator="equal">
      <formula>2</formula>
    </cfRule>
    <cfRule type="cellIs" dxfId="523" priority="526" operator="equal">
      <formula>3</formula>
    </cfRule>
    <cfRule type="expression" dxfId="522" priority="527">
      <formula>IFERROR(MODE(B207:B209),MAX(B207:B209))=3</formula>
    </cfRule>
  </conditionalFormatting>
  <conditionalFormatting sqref="F180:F206">
    <cfRule type="cellIs" dxfId="521" priority="518" operator="equal">
      <formula>0</formula>
    </cfRule>
    <cfRule type="cellIs" dxfId="520" priority="519" operator="equal">
      <formula>1</formula>
    </cfRule>
    <cfRule type="cellIs" dxfId="519" priority="520" operator="equal">
      <formula>2</formula>
    </cfRule>
    <cfRule type="cellIs" dxfId="518" priority="521" operator="equal">
      <formula>3</formula>
    </cfRule>
    <cfRule type="expression" dxfId="517" priority="522">
      <formula>IFERROR(MODE(D180:D182),MAX(D180:D182))=3</formula>
    </cfRule>
  </conditionalFormatting>
  <conditionalFormatting sqref="F207:F209">
    <cfRule type="cellIs" dxfId="516" priority="513" operator="equal">
      <formula>0</formula>
    </cfRule>
    <cfRule type="cellIs" dxfId="515" priority="514" operator="equal">
      <formula>1</formula>
    </cfRule>
    <cfRule type="cellIs" dxfId="514" priority="515" operator="equal">
      <formula>2</formula>
    </cfRule>
    <cfRule type="cellIs" dxfId="513" priority="516" operator="equal">
      <formula>3</formula>
    </cfRule>
    <cfRule type="expression" dxfId="512" priority="517">
      <formula>IFERROR(MODE(D207:D209),MAX(D207:D209))=3</formula>
    </cfRule>
  </conditionalFormatting>
  <conditionalFormatting sqref="H180:H206">
    <cfRule type="cellIs" dxfId="511" priority="508" operator="equal">
      <formula>0</formula>
    </cfRule>
    <cfRule type="cellIs" dxfId="510" priority="509" operator="equal">
      <formula>1</formula>
    </cfRule>
    <cfRule type="cellIs" dxfId="509" priority="510" operator="equal">
      <formula>2</formula>
    </cfRule>
    <cfRule type="cellIs" dxfId="508" priority="511" operator="equal">
      <formula>3</formula>
    </cfRule>
    <cfRule type="expression" dxfId="507" priority="512">
      <formula>IFERROR(MODE(F180:F182),MAX(F180:F182))=3</formula>
    </cfRule>
  </conditionalFormatting>
  <conditionalFormatting sqref="H207:H209">
    <cfRule type="cellIs" dxfId="506" priority="503" operator="equal">
      <formula>0</formula>
    </cfRule>
    <cfRule type="cellIs" dxfId="505" priority="504" operator="equal">
      <formula>1</formula>
    </cfRule>
    <cfRule type="cellIs" dxfId="504" priority="505" operator="equal">
      <formula>2</formula>
    </cfRule>
    <cfRule type="cellIs" dxfId="503" priority="506" operator="equal">
      <formula>3</formula>
    </cfRule>
    <cfRule type="expression" dxfId="502" priority="507">
      <formula>IFERROR(MODE(F207:F209),MAX(F207:F209))=3</formula>
    </cfRule>
  </conditionalFormatting>
  <conditionalFormatting sqref="J180:J206">
    <cfRule type="cellIs" dxfId="501" priority="498" operator="equal">
      <formula>0</formula>
    </cfRule>
    <cfRule type="cellIs" dxfId="500" priority="499" operator="equal">
      <formula>1</formula>
    </cfRule>
    <cfRule type="cellIs" dxfId="499" priority="500" operator="equal">
      <formula>2</formula>
    </cfRule>
    <cfRule type="cellIs" dxfId="498" priority="501" operator="equal">
      <formula>3</formula>
    </cfRule>
    <cfRule type="expression" dxfId="497" priority="502">
      <formula>IFERROR(MODE(H180:H182),MAX(H180:H182))=3</formula>
    </cfRule>
  </conditionalFormatting>
  <conditionalFormatting sqref="J207:J209">
    <cfRule type="cellIs" dxfId="496" priority="493" operator="equal">
      <formula>0</formula>
    </cfRule>
    <cfRule type="cellIs" dxfId="495" priority="494" operator="equal">
      <formula>1</formula>
    </cfRule>
    <cfRule type="cellIs" dxfId="494" priority="495" operator="equal">
      <formula>2</formula>
    </cfRule>
    <cfRule type="cellIs" dxfId="493" priority="496" operator="equal">
      <formula>3</formula>
    </cfRule>
    <cfRule type="expression" dxfId="492" priority="497">
      <formula>IFERROR(MODE(H207:H209),MAX(H207:H209))=3</formula>
    </cfRule>
  </conditionalFormatting>
  <conditionalFormatting sqref="L180:L206">
    <cfRule type="cellIs" dxfId="491" priority="488" operator="equal">
      <formula>0</formula>
    </cfRule>
    <cfRule type="cellIs" dxfId="490" priority="489" operator="equal">
      <formula>1</formula>
    </cfRule>
    <cfRule type="cellIs" dxfId="489" priority="490" operator="equal">
      <formula>2</formula>
    </cfRule>
    <cfRule type="cellIs" dxfId="488" priority="491" operator="equal">
      <formula>3</formula>
    </cfRule>
    <cfRule type="expression" dxfId="487" priority="492">
      <formula>IFERROR(MODE(J180:J182),MAX(J180:J182))=3</formula>
    </cfRule>
  </conditionalFormatting>
  <conditionalFormatting sqref="L207:L209">
    <cfRule type="cellIs" dxfId="486" priority="483" operator="equal">
      <formula>0</formula>
    </cfRule>
    <cfRule type="cellIs" dxfId="485" priority="484" operator="equal">
      <formula>1</formula>
    </cfRule>
    <cfRule type="cellIs" dxfId="484" priority="485" operator="equal">
      <formula>2</formula>
    </cfRule>
    <cfRule type="cellIs" dxfId="483" priority="486" operator="equal">
      <formula>3</formula>
    </cfRule>
    <cfRule type="expression" dxfId="482" priority="487">
      <formula>IFERROR(MODE(J207:J209),MAX(J207:J209))=3</formula>
    </cfRule>
  </conditionalFormatting>
  <conditionalFormatting sqref="N180:N206">
    <cfRule type="cellIs" dxfId="481" priority="478" operator="equal">
      <formula>0</formula>
    </cfRule>
    <cfRule type="cellIs" dxfId="480" priority="479" operator="equal">
      <formula>1</formula>
    </cfRule>
    <cfRule type="cellIs" dxfId="479" priority="480" operator="equal">
      <formula>2</formula>
    </cfRule>
    <cfRule type="cellIs" dxfId="478" priority="481" operator="equal">
      <formula>3</formula>
    </cfRule>
    <cfRule type="expression" dxfId="477" priority="482">
      <formula>IFERROR(MODE(L180:L182),MAX(L180:L182))=3</formula>
    </cfRule>
  </conditionalFormatting>
  <conditionalFormatting sqref="N207:N209">
    <cfRule type="cellIs" dxfId="476" priority="473" operator="equal">
      <formula>0</formula>
    </cfRule>
    <cfRule type="cellIs" dxfId="475" priority="474" operator="equal">
      <formula>1</formula>
    </cfRule>
    <cfRule type="cellIs" dxfId="474" priority="475" operator="equal">
      <formula>2</formula>
    </cfRule>
    <cfRule type="cellIs" dxfId="473" priority="476" operator="equal">
      <formula>3</formula>
    </cfRule>
    <cfRule type="expression" dxfId="472" priority="477">
      <formula>IFERROR(MODE(L207:L209),MAX(L207:L209))=3</formula>
    </cfRule>
  </conditionalFormatting>
  <conditionalFormatting sqref="P180:P206">
    <cfRule type="cellIs" dxfId="471" priority="468" operator="equal">
      <formula>0</formula>
    </cfRule>
    <cfRule type="cellIs" dxfId="470" priority="469" operator="equal">
      <formula>1</formula>
    </cfRule>
    <cfRule type="cellIs" dxfId="469" priority="470" operator="equal">
      <formula>2</formula>
    </cfRule>
    <cfRule type="cellIs" dxfId="468" priority="471" operator="equal">
      <formula>3</formula>
    </cfRule>
    <cfRule type="expression" dxfId="467" priority="472">
      <formula>IFERROR(MODE(N180:N182),MAX(N180:N182))=3</formula>
    </cfRule>
  </conditionalFormatting>
  <conditionalFormatting sqref="P207:P209">
    <cfRule type="cellIs" dxfId="466" priority="463" operator="equal">
      <formula>0</formula>
    </cfRule>
    <cfRule type="cellIs" dxfId="465" priority="464" operator="equal">
      <formula>1</formula>
    </cfRule>
    <cfRule type="cellIs" dxfId="464" priority="465" operator="equal">
      <formula>2</formula>
    </cfRule>
    <cfRule type="cellIs" dxfId="463" priority="466" operator="equal">
      <formula>3</formula>
    </cfRule>
    <cfRule type="expression" dxfId="462" priority="467">
      <formula>IFERROR(MODE(N207:N209),MAX(N207:N209))=3</formula>
    </cfRule>
  </conditionalFormatting>
  <conditionalFormatting sqref="R180:R206">
    <cfRule type="cellIs" dxfId="461" priority="458" operator="equal">
      <formula>0</formula>
    </cfRule>
    <cfRule type="cellIs" dxfId="460" priority="459" operator="equal">
      <formula>1</formula>
    </cfRule>
    <cfRule type="cellIs" dxfId="459" priority="460" operator="equal">
      <formula>2</formula>
    </cfRule>
    <cfRule type="cellIs" dxfId="458" priority="461" operator="equal">
      <formula>3</formula>
    </cfRule>
    <cfRule type="expression" dxfId="457" priority="462">
      <formula>IFERROR(MODE(P180:P182),MAX(P180:P182))=3</formula>
    </cfRule>
  </conditionalFormatting>
  <conditionalFormatting sqref="R207:R209">
    <cfRule type="cellIs" dxfId="456" priority="453" operator="equal">
      <formula>0</formula>
    </cfRule>
    <cfRule type="cellIs" dxfId="455" priority="454" operator="equal">
      <formula>1</formula>
    </cfRule>
    <cfRule type="cellIs" dxfId="454" priority="455" operator="equal">
      <formula>2</formula>
    </cfRule>
    <cfRule type="cellIs" dxfId="453" priority="456" operator="equal">
      <formula>3</formula>
    </cfRule>
    <cfRule type="expression" dxfId="452" priority="457">
      <formula>IFERROR(MODE(P207:P209),MAX(P207:P209))=3</formula>
    </cfRule>
  </conditionalFormatting>
  <conditionalFormatting sqref="T180:T206">
    <cfRule type="cellIs" dxfId="451" priority="448" operator="equal">
      <formula>0</formula>
    </cfRule>
    <cfRule type="cellIs" dxfId="450" priority="449" operator="equal">
      <formula>1</formula>
    </cfRule>
    <cfRule type="cellIs" dxfId="449" priority="450" operator="equal">
      <formula>2</formula>
    </cfRule>
    <cfRule type="cellIs" dxfId="448" priority="451" operator="equal">
      <formula>3</formula>
    </cfRule>
    <cfRule type="expression" dxfId="447" priority="452">
      <formula>IFERROR(MODE(R180:R182),MAX(R180:R182))=3</formula>
    </cfRule>
  </conditionalFormatting>
  <conditionalFormatting sqref="T207:T209">
    <cfRule type="cellIs" dxfId="446" priority="443" operator="equal">
      <formula>0</formula>
    </cfRule>
    <cfRule type="cellIs" dxfId="445" priority="444" operator="equal">
      <formula>1</formula>
    </cfRule>
    <cfRule type="cellIs" dxfId="444" priority="445" operator="equal">
      <formula>2</formula>
    </cfRule>
    <cfRule type="cellIs" dxfId="443" priority="446" operator="equal">
      <formula>3</formula>
    </cfRule>
    <cfRule type="expression" dxfId="442" priority="447">
      <formula>IFERROR(MODE(R207:R209),MAX(R207:R209))=3</formula>
    </cfRule>
  </conditionalFormatting>
  <conditionalFormatting sqref="V180:V206">
    <cfRule type="cellIs" dxfId="441" priority="438" operator="equal">
      <formula>0</formula>
    </cfRule>
    <cfRule type="cellIs" dxfId="440" priority="439" operator="equal">
      <formula>1</formula>
    </cfRule>
    <cfRule type="cellIs" dxfId="439" priority="440" operator="equal">
      <formula>2</formula>
    </cfRule>
    <cfRule type="cellIs" dxfId="438" priority="441" operator="equal">
      <formula>3</formula>
    </cfRule>
    <cfRule type="expression" dxfId="437" priority="442">
      <formula>IFERROR(MODE(T180:T182),MAX(T180:T182))=3</formula>
    </cfRule>
  </conditionalFormatting>
  <conditionalFormatting sqref="V207:V209">
    <cfRule type="cellIs" dxfId="436" priority="433" operator="equal">
      <formula>0</formula>
    </cfRule>
    <cfRule type="cellIs" dxfId="435" priority="434" operator="equal">
      <formula>1</formula>
    </cfRule>
    <cfRule type="cellIs" dxfId="434" priority="435" operator="equal">
      <formula>2</formula>
    </cfRule>
    <cfRule type="cellIs" dxfId="433" priority="436" operator="equal">
      <formula>3</formula>
    </cfRule>
    <cfRule type="expression" dxfId="432" priority="437">
      <formula>IFERROR(MODE(T207:T209),MAX(T207:T209))=3</formula>
    </cfRule>
  </conditionalFormatting>
  <conditionalFormatting sqref="E213:E239 G213:G239 I213:I239 K213:K239 M213:M239 W213:W239 O213:O239 Q213:Q239 S213:S239 U213:U239">
    <cfRule type="expression" dxfId="431" priority="424">
      <formula>IFERROR(MODE(D213:D215),MAX(D213:D215))=0</formula>
    </cfRule>
    <cfRule type="expression" dxfId="430" priority="425">
      <formula>IFERROR(MODE(D213:D215),MAX(D213:D215))=1</formula>
    </cfRule>
    <cfRule type="expression" dxfId="429" priority="426">
      <formula>IFERROR(MODE(D213:D215),MAX(D213:D215))=2</formula>
    </cfRule>
    <cfRule type="expression" dxfId="428" priority="427">
      <formula>IFERROR(MODE(D213:D215),MAX(D213:D215))=3</formula>
    </cfRule>
  </conditionalFormatting>
  <conditionalFormatting sqref="D213:D239">
    <cfRule type="cellIs" dxfId="427" priority="428" operator="equal">
      <formula>0</formula>
    </cfRule>
    <cfRule type="cellIs" dxfId="426" priority="429" operator="equal">
      <formula>1</formula>
    </cfRule>
    <cfRule type="cellIs" dxfId="425" priority="430" operator="equal">
      <formula>2</formula>
    </cfRule>
    <cfRule type="cellIs" dxfId="424" priority="431" operator="equal">
      <formula>3</formula>
    </cfRule>
    <cfRule type="expression" dxfId="423" priority="432">
      <formula>IFERROR(MODE(B213:B215),MAX(B213:B215))=3</formula>
    </cfRule>
  </conditionalFormatting>
  <conditionalFormatting sqref="E240:E242 G240:G242 I240:I242 K240:K242 M240:M242 W240:W242 O240:O242 Q240:Q242 S240:S242 U240:U242">
    <cfRule type="expression" dxfId="422" priority="420">
      <formula>IFERROR(MODE(D240:D242),MAX(D240:D242))=0</formula>
    </cfRule>
    <cfRule type="expression" dxfId="421" priority="421">
      <formula>IFERROR(MODE(D240:D242),MAX(D240:D242))=1</formula>
    </cfRule>
    <cfRule type="expression" dxfId="420" priority="422">
      <formula>IFERROR(MODE(D240:D242),MAX(D240:D242))=2</formula>
    </cfRule>
    <cfRule type="expression" dxfId="419" priority="423">
      <formula>IFERROR(MODE(D240:D242),MAX(D240:D242))=3</formula>
    </cfRule>
  </conditionalFormatting>
  <conditionalFormatting sqref="D240:D242">
    <cfRule type="cellIs" dxfId="418" priority="415" operator="equal">
      <formula>0</formula>
    </cfRule>
    <cfRule type="cellIs" dxfId="417" priority="416" operator="equal">
      <formula>1</formula>
    </cfRule>
    <cfRule type="cellIs" dxfId="416" priority="417" operator="equal">
      <formula>2</formula>
    </cfRule>
    <cfRule type="cellIs" dxfId="415" priority="418" operator="equal">
      <formula>3</formula>
    </cfRule>
    <cfRule type="expression" dxfId="414" priority="419">
      <formula>IFERROR(MODE(B240:B242),MAX(B240:B242))=3</formula>
    </cfRule>
  </conditionalFormatting>
  <conditionalFormatting sqref="F213:F239">
    <cfRule type="cellIs" dxfId="413" priority="410" operator="equal">
      <formula>0</formula>
    </cfRule>
    <cfRule type="cellIs" dxfId="412" priority="411" operator="equal">
      <formula>1</formula>
    </cfRule>
    <cfRule type="cellIs" dxfId="411" priority="412" operator="equal">
      <formula>2</formula>
    </cfRule>
    <cfRule type="cellIs" dxfId="410" priority="413" operator="equal">
      <formula>3</formula>
    </cfRule>
    <cfRule type="expression" dxfId="409" priority="414">
      <formula>IFERROR(MODE(D213:D215),MAX(D213:D215))=3</formula>
    </cfRule>
  </conditionalFormatting>
  <conditionalFormatting sqref="F240:F242">
    <cfRule type="cellIs" dxfId="408" priority="405" operator="equal">
      <formula>0</formula>
    </cfRule>
    <cfRule type="cellIs" dxfId="407" priority="406" operator="equal">
      <formula>1</formula>
    </cfRule>
    <cfRule type="cellIs" dxfId="406" priority="407" operator="equal">
      <formula>2</formula>
    </cfRule>
    <cfRule type="cellIs" dxfId="405" priority="408" operator="equal">
      <formula>3</formula>
    </cfRule>
    <cfRule type="expression" dxfId="404" priority="409">
      <formula>IFERROR(MODE(D240:D242),MAX(D240:D242))=3</formula>
    </cfRule>
  </conditionalFormatting>
  <conditionalFormatting sqref="H213:H239">
    <cfRule type="cellIs" dxfId="403" priority="400" operator="equal">
      <formula>0</formula>
    </cfRule>
    <cfRule type="cellIs" dxfId="402" priority="401" operator="equal">
      <formula>1</formula>
    </cfRule>
    <cfRule type="cellIs" dxfId="401" priority="402" operator="equal">
      <formula>2</formula>
    </cfRule>
    <cfRule type="cellIs" dxfId="400" priority="403" operator="equal">
      <formula>3</formula>
    </cfRule>
    <cfRule type="expression" dxfId="399" priority="404">
      <formula>IFERROR(MODE(F213:F215),MAX(F213:F215))=3</formula>
    </cfRule>
  </conditionalFormatting>
  <conditionalFormatting sqref="H240:H242">
    <cfRule type="cellIs" dxfId="398" priority="395" operator="equal">
      <formula>0</formula>
    </cfRule>
    <cfRule type="cellIs" dxfId="397" priority="396" operator="equal">
      <formula>1</formula>
    </cfRule>
    <cfRule type="cellIs" dxfId="396" priority="397" operator="equal">
      <formula>2</formula>
    </cfRule>
    <cfRule type="cellIs" dxfId="395" priority="398" operator="equal">
      <formula>3</formula>
    </cfRule>
    <cfRule type="expression" dxfId="394" priority="399">
      <formula>IFERROR(MODE(F240:F242),MAX(F240:F242))=3</formula>
    </cfRule>
  </conditionalFormatting>
  <conditionalFormatting sqref="J213:J239">
    <cfRule type="cellIs" dxfId="393" priority="390" operator="equal">
      <formula>0</formula>
    </cfRule>
    <cfRule type="cellIs" dxfId="392" priority="391" operator="equal">
      <formula>1</formula>
    </cfRule>
    <cfRule type="cellIs" dxfId="391" priority="392" operator="equal">
      <formula>2</formula>
    </cfRule>
    <cfRule type="cellIs" dxfId="390" priority="393" operator="equal">
      <formula>3</formula>
    </cfRule>
    <cfRule type="expression" dxfId="389" priority="394">
      <formula>IFERROR(MODE(H213:H215),MAX(H213:H215))=3</formula>
    </cfRule>
  </conditionalFormatting>
  <conditionalFormatting sqref="J240:J242">
    <cfRule type="cellIs" dxfId="388" priority="385" operator="equal">
      <formula>0</formula>
    </cfRule>
    <cfRule type="cellIs" dxfId="387" priority="386" operator="equal">
      <formula>1</formula>
    </cfRule>
    <cfRule type="cellIs" dxfId="386" priority="387" operator="equal">
      <formula>2</formula>
    </cfRule>
    <cfRule type="cellIs" dxfId="385" priority="388" operator="equal">
      <formula>3</formula>
    </cfRule>
    <cfRule type="expression" dxfId="384" priority="389">
      <formula>IFERROR(MODE(H240:H242),MAX(H240:H242))=3</formula>
    </cfRule>
  </conditionalFormatting>
  <conditionalFormatting sqref="L213:L239">
    <cfRule type="cellIs" dxfId="383" priority="380" operator="equal">
      <formula>0</formula>
    </cfRule>
    <cfRule type="cellIs" dxfId="382" priority="381" operator="equal">
      <formula>1</formula>
    </cfRule>
    <cfRule type="cellIs" dxfId="381" priority="382" operator="equal">
      <formula>2</formula>
    </cfRule>
    <cfRule type="cellIs" dxfId="380" priority="383" operator="equal">
      <formula>3</formula>
    </cfRule>
    <cfRule type="expression" dxfId="379" priority="384">
      <formula>IFERROR(MODE(J213:J215),MAX(J213:J215))=3</formula>
    </cfRule>
  </conditionalFormatting>
  <conditionalFormatting sqref="L240:L242">
    <cfRule type="cellIs" dxfId="378" priority="375" operator="equal">
      <formula>0</formula>
    </cfRule>
    <cfRule type="cellIs" dxfId="377" priority="376" operator="equal">
      <formula>1</formula>
    </cfRule>
    <cfRule type="cellIs" dxfId="376" priority="377" operator="equal">
      <formula>2</formula>
    </cfRule>
    <cfRule type="cellIs" dxfId="375" priority="378" operator="equal">
      <formula>3</formula>
    </cfRule>
    <cfRule type="expression" dxfId="374" priority="379">
      <formula>IFERROR(MODE(J240:J242),MAX(J240:J242))=3</formula>
    </cfRule>
  </conditionalFormatting>
  <conditionalFormatting sqref="N213:N239">
    <cfRule type="cellIs" dxfId="373" priority="370" operator="equal">
      <formula>0</formula>
    </cfRule>
    <cfRule type="cellIs" dxfId="372" priority="371" operator="equal">
      <formula>1</formula>
    </cfRule>
    <cfRule type="cellIs" dxfId="371" priority="372" operator="equal">
      <formula>2</formula>
    </cfRule>
    <cfRule type="cellIs" dxfId="370" priority="373" operator="equal">
      <formula>3</formula>
    </cfRule>
    <cfRule type="expression" dxfId="369" priority="374">
      <formula>IFERROR(MODE(L213:L215),MAX(L213:L215))=3</formula>
    </cfRule>
  </conditionalFormatting>
  <conditionalFormatting sqref="N240:N242">
    <cfRule type="cellIs" dxfId="368" priority="365" operator="equal">
      <formula>0</formula>
    </cfRule>
    <cfRule type="cellIs" dxfId="367" priority="366" operator="equal">
      <formula>1</formula>
    </cfRule>
    <cfRule type="cellIs" dxfId="366" priority="367" operator="equal">
      <formula>2</formula>
    </cfRule>
    <cfRule type="cellIs" dxfId="365" priority="368" operator="equal">
      <formula>3</formula>
    </cfRule>
    <cfRule type="expression" dxfId="364" priority="369">
      <formula>IFERROR(MODE(L240:L242),MAX(L240:L242))=3</formula>
    </cfRule>
  </conditionalFormatting>
  <conditionalFormatting sqref="P213:P239">
    <cfRule type="cellIs" dxfId="363" priority="360" operator="equal">
      <formula>0</formula>
    </cfRule>
    <cfRule type="cellIs" dxfId="362" priority="361" operator="equal">
      <formula>1</formula>
    </cfRule>
    <cfRule type="cellIs" dxfId="361" priority="362" operator="equal">
      <formula>2</formula>
    </cfRule>
    <cfRule type="cellIs" dxfId="360" priority="363" operator="equal">
      <formula>3</formula>
    </cfRule>
    <cfRule type="expression" dxfId="359" priority="364">
      <formula>IFERROR(MODE(N213:N215),MAX(N213:N215))=3</formula>
    </cfRule>
  </conditionalFormatting>
  <conditionalFormatting sqref="P240:P242">
    <cfRule type="cellIs" dxfId="358" priority="355" operator="equal">
      <formula>0</formula>
    </cfRule>
    <cfRule type="cellIs" dxfId="357" priority="356" operator="equal">
      <formula>1</formula>
    </cfRule>
    <cfRule type="cellIs" dxfId="356" priority="357" operator="equal">
      <formula>2</formula>
    </cfRule>
    <cfRule type="cellIs" dxfId="355" priority="358" operator="equal">
      <formula>3</formula>
    </cfRule>
    <cfRule type="expression" dxfId="354" priority="359">
      <formula>IFERROR(MODE(N240:N242),MAX(N240:N242))=3</formula>
    </cfRule>
  </conditionalFormatting>
  <conditionalFormatting sqref="R213:R239">
    <cfRule type="cellIs" dxfId="353" priority="350" operator="equal">
      <formula>0</formula>
    </cfRule>
    <cfRule type="cellIs" dxfId="352" priority="351" operator="equal">
      <formula>1</formula>
    </cfRule>
    <cfRule type="cellIs" dxfId="351" priority="352" operator="equal">
      <formula>2</formula>
    </cfRule>
    <cfRule type="cellIs" dxfId="350" priority="353" operator="equal">
      <formula>3</formula>
    </cfRule>
    <cfRule type="expression" dxfId="349" priority="354">
      <formula>IFERROR(MODE(P213:P215),MAX(P213:P215))=3</formula>
    </cfRule>
  </conditionalFormatting>
  <conditionalFormatting sqref="R240:R242">
    <cfRule type="cellIs" dxfId="348" priority="345" operator="equal">
      <formula>0</formula>
    </cfRule>
    <cfRule type="cellIs" dxfId="347" priority="346" operator="equal">
      <formula>1</formula>
    </cfRule>
    <cfRule type="cellIs" dxfId="346" priority="347" operator="equal">
      <formula>2</formula>
    </cfRule>
    <cfRule type="cellIs" dxfId="345" priority="348" operator="equal">
      <formula>3</formula>
    </cfRule>
    <cfRule type="expression" dxfId="344" priority="349">
      <formula>IFERROR(MODE(P240:P242),MAX(P240:P242))=3</formula>
    </cfRule>
  </conditionalFormatting>
  <conditionalFormatting sqref="T213:T239">
    <cfRule type="cellIs" dxfId="343" priority="340" operator="equal">
      <formula>0</formula>
    </cfRule>
    <cfRule type="cellIs" dxfId="342" priority="341" operator="equal">
      <formula>1</formula>
    </cfRule>
    <cfRule type="cellIs" dxfId="341" priority="342" operator="equal">
      <formula>2</formula>
    </cfRule>
    <cfRule type="cellIs" dxfId="340" priority="343" operator="equal">
      <formula>3</formula>
    </cfRule>
    <cfRule type="expression" dxfId="339" priority="344">
      <formula>IFERROR(MODE(R213:R215),MAX(R213:R215))=3</formula>
    </cfRule>
  </conditionalFormatting>
  <conditionalFormatting sqref="T240:T242">
    <cfRule type="cellIs" dxfId="338" priority="335" operator="equal">
      <formula>0</formula>
    </cfRule>
    <cfRule type="cellIs" dxfId="337" priority="336" operator="equal">
      <formula>1</formula>
    </cfRule>
    <cfRule type="cellIs" dxfId="336" priority="337" operator="equal">
      <formula>2</formula>
    </cfRule>
    <cfRule type="cellIs" dxfId="335" priority="338" operator="equal">
      <formula>3</formula>
    </cfRule>
    <cfRule type="expression" dxfId="334" priority="339">
      <formula>IFERROR(MODE(R240:R242),MAX(R240:R242))=3</formula>
    </cfRule>
  </conditionalFormatting>
  <conditionalFormatting sqref="V213:V239">
    <cfRule type="cellIs" dxfId="333" priority="330" operator="equal">
      <formula>0</formula>
    </cfRule>
    <cfRule type="cellIs" dxfId="332" priority="331" operator="equal">
      <formula>1</formula>
    </cfRule>
    <cfRule type="cellIs" dxfId="331" priority="332" operator="equal">
      <formula>2</formula>
    </cfRule>
    <cfRule type="cellIs" dxfId="330" priority="333" operator="equal">
      <formula>3</formula>
    </cfRule>
    <cfRule type="expression" dxfId="329" priority="334">
      <formula>IFERROR(MODE(T213:T215),MAX(T213:T215))=3</formula>
    </cfRule>
  </conditionalFormatting>
  <conditionalFormatting sqref="V240:V242">
    <cfRule type="cellIs" dxfId="328" priority="325" operator="equal">
      <formula>0</formula>
    </cfRule>
    <cfRule type="cellIs" dxfId="327" priority="326" operator="equal">
      <formula>1</formula>
    </cfRule>
    <cfRule type="cellIs" dxfId="326" priority="327" operator="equal">
      <formula>2</formula>
    </cfRule>
    <cfRule type="cellIs" dxfId="325" priority="328" operator="equal">
      <formula>3</formula>
    </cfRule>
    <cfRule type="expression" dxfId="324" priority="329">
      <formula>IFERROR(MODE(T240:T242),MAX(T240:T242))=3</formula>
    </cfRule>
  </conditionalFormatting>
  <conditionalFormatting sqref="E246:E272 G246:G272 I246:I272 K246:K272 M246:M272 W246:W272 O246:O272 Q246:Q272 S246:S272 U246:U272">
    <cfRule type="expression" dxfId="323" priority="316">
      <formula>IFERROR(MODE(D246:D248),MAX(D246:D248))=0</formula>
    </cfRule>
    <cfRule type="expression" dxfId="322" priority="317">
      <formula>IFERROR(MODE(D246:D248),MAX(D246:D248))=1</formula>
    </cfRule>
    <cfRule type="expression" dxfId="321" priority="318">
      <formula>IFERROR(MODE(D246:D248),MAX(D246:D248))=2</formula>
    </cfRule>
    <cfRule type="expression" dxfId="320" priority="319">
      <formula>IFERROR(MODE(D246:D248),MAX(D246:D248))=3</formula>
    </cfRule>
  </conditionalFormatting>
  <conditionalFormatting sqref="D246:D272">
    <cfRule type="cellIs" dxfId="319" priority="320" operator="equal">
      <formula>0</formula>
    </cfRule>
    <cfRule type="cellIs" dxfId="318" priority="321" operator="equal">
      <formula>1</formula>
    </cfRule>
    <cfRule type="cellIs" dxfId="317" priority="322" operator="equal">
      <formula>2</formula>
    </cfRule>
    <cfRule type="cellIs" dxfId="316" priority="323" operator="equal">
      <formula>3</formula>
    </cfRule>
    <cfRule type="expression" dxfId="315" priority="324">
      <formula>IFERROR(MODE(B246:B248),MAX(B246:B248))=3</formula>
    </cfRule>
  </conditionalFormatting>
  <conditionalFormatting sqref="E273:E275 G273:G275 I273:I275 K273:K275 M273:M275 W273:W275 O273:O275 Q273:Q275 S273:S275 U273:U275">
    <cfRule type="expression" dxfId="314" priority="312">
      <formula>IFERROR(MODE(D273:D275),MAX(D273:D275))=0</formula>
    </cfRule>
    <cfRule type="expression" dxfId="313" priority="313">
      <formula>IFERROR(MODE(D273:D275),MAX(D273:D275))=1</formula>
    </cfRule>
    <cfRule type="expression" dxfId="312" priority="314">
      <formula>IFERROR(MODE(D273:D275),MAX(D273:D275))=2</formula>
    </cfRule>
    <cfRule type="expression" dxfId="311" priority="315">
      <formula>IFERROR(MODE(D273:D275),MAX(D273:D275))=3</formula>
    </cfRule>
  </conditionalFormatting>
  <conditionalFormatting sqref="D273:D275">
    <cfRule type="cellIs" dxfId="310" priority="307" operator="equal">
      <formula>0</formula>
    </cfRule>
    <cfRule type="cellIs" dxfId="309" priority="308" operator="equal">
      <formula>1</formula>
    </cfRule>
    <cfRule type="cellIs" dxfId="308" priority="309" operator="equal">
      <formula>2</formula>
    </cfRule>
    <cfRule type="cellIs" dxfId="307" priority="310" operator="equal">
      <formula>3</formula>
    </cfRule>
    <cfRule type="expression" dxfId="306" priority="311">
      <formula>IFERROR(MODE(B273:B275),MAX(B273:B275))=3</formula>
    </cfRule>
  </conditionalFormatting>
  <conditionalFormatting sqref="F246:F272">
    <cfRule type="cellIs" dxfId="305" priority="302" operator="equal">
      <formula>0</formula>
    </cfRule>
    <cfRule type="cellIs" dxfId="304" priority="303" operator="equal">
      <formula>1</formula>
    </cfRule>
    <cfRule type="cellIs" dxfId="303" priority="304" operator="equal">
      <formula>2</formula>
    </cfRule>
    <cfRule type="cellIs" dxfId="302" priority="305" operator="equal">
      <formula>3</formula>
    </cfRule>
    <cfRule type="expression" dxfId="301" priority="306">
      <formula>IFERROR(MODE(D246:D248),MAX(D246:D248))=3</formula>
    </cfRule>
  </conditionalFormatting>
  <conditionalFormatting sqref="F273:F275">
    <cfRule type="cellIs" dxfId="300" priority="297" operator="equal">
      <formula>0</formula>
    </cfRule>
    <cfRule type="cellIs" dxfId="299" priority="298" operator="equal">
      <formula>1</formula>
    </cfRule>
    <cfRule type="cellIs" dxfId="298" priority="299" operator="equal">
      <formula>2</formula>
    </cfRule>
    <cfRule type="cellIs" dxfId="297" priority="300" operator="equal">
      <formula>3</formula>
    </cfRule>
    <cfRule type="expression" dxfId="296" priority="301">
      <formula>IFERROR(MODE(D273:D275),MAX(D273:D275))=3</formula>
    </cfRule>
  </conditionalFormatting>
  <conditionalFormatting sqref="H246:H272">
    <cfRule type="cellIs" dxfId="295" priority="292" operator="equal">
      <formula>0</formula>
    </cfRule>
    <cfRule type="cellIs" dxfId="294" priority="293" operator="equal">
      <formula>1</formula>
    </cfRule>
    <cfRule type="cellIs" dxfId="293" priority="294" operator="equal">
      <formula>2</formula>
    </cfRule>
    <cfRule type="cellIs" dxfId="292" priority="295" operator="equal">
      <formula>3</formula>
    </cfRule>
    <cfRule type="expression" dxfId="291" priority="296">
      <formula>IFERROR(MODE(F246:F248),MAX(F246:F248))=3</formula>
    </cfRule>
  </conditionalFormatting>
  <conditionalFormatting sqref="H273:H275">
    <cfRule type="cellIs" dxfId="290" priority="287" operator="equal">
      <formula>0</formula>
    </cfRule>
    <cfRule type="cellIs" dxfId="289" priority="288" operator="equal">
      <formula>1</formula>
    </cfRule>
    <cfRule type="cellIs" dxfId="288" priority="289" operator="equal">
      <formula>2</formula>
    </cfRule>
    <cfRule type="cellIs" dxfId="287" priority="290" operator="equal">
      <formula>3</formula>
    </cfRule>
    <cfRule type="expression" dxfId="286" priority="291">
      <formula>IFERROR(MODE(F273:F275),MAX(F273:F275))=3</formula>
    </cfRule>
  </conditionalFormatting>
  <conditionalFormatting sqref="J246:J272">
    <cfRule type="cellIs" dxfId="285" priority="282" operator="equal">
      <formula>0</formula>
    </cfRule>
    <cfRule type="cellIs" dxfId="284" priority="283" operator="equal">
      <formula>1</formula>
    </cfRule>
    <cfRule type="cellIs" dxfId="283" priority="284" operator="equal">
      <formula>2</formula>
    </cfRule>
    <cfRule type="cellIs" dxfId="282" priority="285" operator="equal">
      <formula>3</formula>
    </cfRule>
    <cfRule type="expression" dxfId="281" priority="286">
      <formula>IFERROR(MODE(H246:H248),MAX(H246:H248))=3</formula>
    </cfRule>
  </conditionalFormatting>
  <conditionalFormatting sqref="J273:J275">
    <cfRule type="cellIs" dxfId="280" priority="277" operator="equal">
      <formula>0</formula>
    </cfRule>
    <cfRule type="cellIs" dxfId="279" priority="278" operator="equal">
      <formula>1</formula>
    </cfRule>
    <cfRule type="cellIs" dxfId="278" priority="279" operator="equal">
      <formula>2</formula>
    </cfRule>
    <cfRule type="cellIs" dxfId="277" priority="280" operator="equal">
      <formula>3</formula>
    </cfRule>
    <cfRule type="expression" dxfId="276" priority="281">
      <formula>IFERROR(MODE(H273:H275),MAX(H273:H275))=3</formula>
    </cfRule>
  </conditionalFormatting>
  <conditionalFormatting sqref="L246:L272">
    <cfRule type="cellIs" dxfId="275" priority="272" operator="equal">
      <formula>0</formula>
    </cfRule>
    <cfRule type="cellIs" dxfId="274" priority="273" operator="equal">
      <formula>1</formula>
    </cfRule>
    <cfRule type="cellIs" dxfId="273" priority="274" operator="equal">
      <formula>2</formula>
    </cfRule>
    <cfRule type="cellIs" dxfId="272" priority="275" operator="equal">
      <formula>3</formula>
    </cfRule>
    <cfRule type="expression" dxfId="271" priority="276">
      <formula>IFERROR(MODE(J246:J248),MAX(J246:J248))=3</formula>
    </cfRule>
  </conditionalFormatting>
  <conditionalFormatting sqref="L273:L275">
    <cfRule type="cellIs" dxfId="270" priority="267" operator="equal">
      <formula>0</formula>
    </cfRule>
    <cfRule type="cellIs" dxfId="269" priority="268" operator="equal">
      <formula>1</formula>
    </cfRule>
    <cfRule type="cellIs" dxfId="268" priority="269" operator="equal">
      <formula>2</formula>
    </cfRule>
    <cfRule type="cellIs" dxfId="267" priority="270" operator="equal">
      <formula>3</formula>
    </cfRule>
    <cfRule type="expression" dxfId="266" priority="271">
      <formula>IFERROR(MODE(J273:J275),MAX(J273:J275))=3</formula>
    </cfRule>
  </conditionalFormatting>
  <conditionalFormatting sqref="N246:N272">
    <cfRule type="cellIs" dxfId="265" priority="262" operator="equal">
      <formula>0</formula>
    </cfRule>
    <cfRule type="cellIs" dxfId="264" priority="263" operator="equal">
      <formula>1</formula>
    </cfRule>
    <cfRule type="cellIs" dxfId="263" priority="264" operator="equal">
      <formula>2</formula>
    </cfRule>
    <cfRule type="cellIs" dxfId="262" priority="265" operator="equal">
      <formula>3</formula>
    </cfRule>
    <cfRule type="expression" dxfId="261" priority="266">
      <formula>IFERROR(MODE(L246:L248),MAX(L246:L248))=3</formula>
    </cfRule>
  </conditionalFormatting>
  <conditionalFormatting sqref="N273:N275">
    <cfRule type="cellIs" dxfId="260" priority="257" operator="equal">
      <formula>0</formula>
    </cfRule>
    <cfRule type="cellIs" dxfId="259" priority="258" operator="equal">
      <formula>1</formula>
    </cfRule>
    <cfRule type="cellIs" dxfId="258" priority="259" operator="equal">
      <formula>2</formula>
    </cfRule>
    <cfRule type="cellIs" dxfId="257" priority="260" operator="equal">
      <formula>3</formula>
    </cfRule>
    <cfRule type="expression" dxfId="256" priority="261">
      <formula>IFERROR(MODE(L273:L275),MAX(L273:L275))=3</formula>
    </cfRule>
  </conditionalFormatting>
  <conditionalFormatting sqref="P246:P272">
    <cfRule type="cellIs" dxfId="255" priority="252" operator="equal">
      <formula>0</formula>
    </cfRule>
    <cfRule type="cellIs" dxfId="254" priority="253" operator="equal">
      <formula>1</formula>
    </cfRule>
    <cfRule type="cellIs" dxfId="253" priority="254" operator="equal">
      <formula>2</formula>
    </cfRule>
    <cfRule type="cellIs" dxfId="252" priority="255" operator="equal">
      <formula>3</formula>
    </cfRule>
    <cfRule type="expression" dxfId="251" priority="256">
      <formula>IFERROR(MODE(N246:N248),MAX(N246:N248))=3</formula>
    </cfRule>
  </conditionalFormatting>
  <conditionalFormatting sqref="P273:P275">
    <cfRule type="cellIs" dxfId="250" priority="247" operator="equal">
      <formula>0</formula>
    </cfRule>
    <cfRule type="cellIs" dxfId="249" priority="248" operator="equal">
      <formula>1</formula>
    </cfRule>
    <cfRule type="cellIs" dxfId="248" priority="249" operator="equal">
      <formula>2</formula>
    </cfRule>
    <cfRule type="cellIs" dxfId="247" priority="250" operator="equal">
      <formula>3</formula>
    </cfRule>
    <cfRule type="expression" dxfId="246" priority="251">
      <formula>IFERROR(MODE(N273:N275),MAX(N273:N275))=3</formula>
    </cfRule>
  </conditionalFormatting>
  <conditionalFormatting sqref="R246:R272">
    <cfRule type="cellIs" dxfId="245" priority="242" operator="equal">
      <formula>0</formula>
    </cfRule>
    <cfRule type="cellIs" dxfId="244" priority="243" operator="equal">
      <formula>1</formula>
    </cfRule>
    <cfRule type="cellIs" dxfId="243" priority="244" operator="equal">
      <formula>2</formula>
    </cfRule>
    <cfRule type="cellIs" dxfId="242" priority="245" operator="equal">
      <formula>3</formula>
    </cfRule>
    <cfRule type="expression" dxfId="241" priority="246">
      <formula>IFERROR(MODE(P246:P248),MAX(P246:P248))=3</formula>
    </cfRule>
  </conditionalFormatting>
  <conditionalFormatting sqref="R273:R275">
    <cfRule type="cellIs" dxfId="240" priority="237" operator="equal">
      <formula>0</formula>
    </cfRule>
    <cfRule type="cellIs" dxfId="239" priority="238" operator="equal">
      <formula>1</formula>
    </cfRule>
    <cfRule type="cellIs" dxfId="238" priority="239" operator="equal">
      <formula>2</formula>
    </cfRule>
    <cfRule type="cellIs" dxfId="237" priority="240" operator="equal">
      <formula>3</formula>
    </cfRule>
    <cfRule type="expression" dxfId="236" priority="241">
      <formula>IFERROR(MODE(P273:P275),MAX(P273:P275))=3</formula>
    </cfRule>
  </conditionalFormatting>
  <conditionalFormatting sqref="T246:T272">
    <cfRule type="cellIs" dxfId="235" priority="232" operator="equal">
      <formula>0</formula>
    </cfRule>
    <cfRule type="cellIs" dxfId="234" priority="233" operator="equal">
      <formula>1</formula>
    </cfRule>
    <cfRule type="cellIs" dxfId="233" priority="234" operator="equal">
      <formula>2</formula>
    </cfRule>
    <cfRule type="cellIs" dxfId="232" priority="235" operator="equal">
      <formula>3</formula>
    </cfRule>
    <cfRule type="expression" dxfId="231" priority="236">
      <formula>IFERROR(MODE(R246:R248),MAX(R246:R248))=3</formula>
    </cfRule>
  </conditionalFormatting>
  <conditionalFormatting sqref="T273:T275">
    <cfRule type="cellIs" dxfId="230" priority="227" operator="equal">
      <formula>0</formula>
    </cfRule>
    <cfRule type="cellIs" dxfId="229" priority="228" operator="equal">
      <formula>1</formula>
    </cfRule>
    <cfRule type="cellIs" dxfId="228" priority="229" operator="equal">
      <formula>2</formula>
    </cfRule>
    <cfRule type="cellIs" dxfId="227" priority="230" operator="equal">
      <formula>3</formula>
    </cfRule>
    <cfRule type="expression" dxfId="226" priority="231">
      <formula>IFERROR(MODE(R273:R275),MAX(R273:R275))=3</formula>
    </cfRule>
  </conditionalFormatting>
  <conditionalFormatting sqref="V246:V272">
    <cfRule type="cellIs" dxfId="225" priority="222" operator="equal">
      <formula>0</formula>
    </cfRule>
    <cfRule type="cellIs" dxfId="224" priority="223" operator="equal">
      <formula>1</formula>
    </cfRule>
    <cfRule type="cellIs" dxfId="223" priority="224" operator="equal">
      <formula>2</formula>
    </cfRule>
    <cfRule type="cellIs" dxfId="222" priority="225" operator="equal">
      <formula>3</formula>
    </cfRule>
    <cfRule type="expression" dxfId="221" priority="226">
      <formula>IFERROR(MODE(T246:T248),MAX(T246:T248))=3</formula>
    </cfRule>
  </conditionalFormatting>
  <conditionalFormatting sqref="V273:V275">
    <cfRule type="cellIs" dxfId="220" priority="217" operator="equal">
      <formula>0</formula>
    </cfRule>
    <cfRule type="cellIs" dxfId="219" priority="218" operator="equal">
      <formula>1</formula>
    </cfRule>
    <cfRule type="cellIs" dxfId="218" priority="219" operator="equal">
      <formula>2</formula>
    </cfRule>
    <cfRule type="cellIs" dxfId="217" priority="220" operator="equal">
      <formula>3</formula>
    </cfRule>
    <cfRule type="expression" dxfId="216" priority="221">
      <formula>IFERROR(MODE(T273:T275),MAX(T273:T275))=3</formula>
    </cfRule>
  </conditionalFormatting>
  <conditionalFormatting sqref="E279:E305 G279:G305 I279:I305 K279:K305 M279:M305 W279:W305 O279:O305 Q279:Q305 S279:S305 U279:U305">
    <cfRule type="expression" dxfId="215" priority="208">
      <formula>IFERROR(MODE(D279:D281),MAX(D279:D281))=0</formula>
    </cfRule>
    <cfRule type="expression" dxfId="214" priority="209">
      <formula>IFERROR(MODE(D279:D281),MAX(D279:D281))=1</formula>
    </cfRule>
    <cfRule type="expression" dxfId="213" priority="210">
      <formula>IFERROR(MODE(D279:D281),MAX(D279:D281))=2</formula>
    </cfRule>
    <cfRule type="expression" dxfId="212" priority="211">
      <formula>IFERROR(MODE(D279:D281),MAX(D279:D281))=3</formula>
    </cfRule>
  </conditionalFormatting>
  <conditionalFormatting sqref="D279:D305">
    <cfRule type="cellIs" dxfId="211" priority="212" operator="equal">
      <formula>0</formula>
    </cfRule>
    <cfRule type="cellIs" dxfId="210" priority="213" operator="equal">
      <formula>1</formula>
    </cfRule>
    <cfRule type="cellIs" dxfId="209" priority="214" operator="equal">
      <formula>2</formula>
    </cfRule>
    <cfRule type="cellIs" dxfId="208" priority="215" operator="equal">
      <formula>3</formula>
    </cfRule>
    <cfRule type="expression" dxfId="207" priority="216">
      <formula>IFERROR(MODE(B279:B281),MAX(B279:B281))=3</formula>
    </cfRule>
  </conditionalFormatting>
  <conditionalFormatting sqref="E306:E308 G306:G308 I306:I308 K306:K308 M306:M308 W306:W308 O306:O308 Q306:Q308 S306:S308 U306:U308">
    <cfRule type="expression" dxfId="206" priority="204">
      <formula>IFERROR(MODE(D306:D308),MAX(D306:D308))=0</formula>
    </cfRule>
    <cfRule type="expression" dxfId="205" priority="205">
      <formula>IFERROR(MODE(D306:D308),MAX(D306:D308))=1</formula>
    </cfRule>
    <cfRule type="expression" dxfId="204" priority="206">
      <formula>IFERROR(MODE(D306:D308),MAX(D306:D308))=2</formula>
    </cfRule>
    <cfRule type="expression" dxfId="203" priority="207">
      <formula>IFERROR(MODE(D306:D308),MAX(D306:D308))=3</formula>
    </cfRule>
  </conditionalFormatting>
  <conditionalFormatting sqref="D306:D308">
    <cfRule type="cellIs" dxfId="202" priority="199" operator="equal">
      <formula>0</formula>
    </cfRule>
    <cfRule type="cellIs" dxfId="201" priority="200" operator="equal">
      <formula>1</formula>
    </cfRule>
    <cfRule type="cellIs" dxfId="200" priority="201" operator="equal">
      <formula>2</formula>
    </cfRule>
    <cfRule type="cellIs" dxfId="199" priority="202" operator="equal">
      <formula>3</formula>
    </cfRule>
    <cfRule type="expression" dxfId="198" priority="203">
      <formula>IFERROR(MODE(B306:B308),MAX(B306:B308))=3</formula>
    </cfRule>
  </conditionalFormatting>
  <conditionalFormatting sqref="F279:F305">
    <cfRule type="cellIs" dxfId="197" priority="194" operator="equal">
      <formula>0</formula>
    </cfRule>
    <cfRule type="cellIs" dxfId="196" priority="195" operator="equal">
      <formula>1</formula>
    </cfRule>
    <cfRule type="cellIs" dxfId="195" priority="196" operator="equal">
      <formula>2</formula>
    </cfRule>
    <cfRule type="cellIs" dxfId="194" priority="197" operator="equal">
      <formula>3</formula>
    </cfRule>
    <cfRule type="expression" dxfId="193" priority="198">
      <formula>IFERROR(MODE(D279:D281),MAX(D279:D281))=3</formula>
    </cfRule>
  </conditionalFormatting>
  <conditionalFormatting sqref="F306:F308">
    <cfRule type="cellIs" dxfId="192" priority="189" operator="equal">
      <formula>0</formula>
    </cfRule>
    <cfRule type="cellIs" dxfId="191" priority="190" operator="equal">
      <formula>1</formula>
    </cfRule>
    <cfRule type="cellIs" dxfId="190" priority="191" operator="equal">
      <formula>2</formula>
    </cfRule>
    <cfRule type="cellIs" dxfId="189" priority="192" operator="equal">
      <formula>3</formula>
    </cfRule>
    <cfRule type="expression" dxfId="188" priority="193">
      <formula>IFERROR(MODE(D306:D308),MAX(D306:D308))=3</formula>
    </cfRule>
  </conditionalFormatting>
  <conditionalFormatting sqref="H279:H305">
    <cfRule type="cellIs" dxfId="187" priority="184" operator="equal">
      <formula>0</formula>
    </cfRule>
    <cfRule type="cellIs" dxfId="186" priority="185" operator="equal">
      <formula>1</formula>
    </cfRule>
    <cfRule type="cellIs" dxfId="185" priority="186" operator="equal">
      <formula>2</formula>
    </cfRule>
    <cfRule type="cellIs" dxfId="184" priority="187" operator="equal">
      <formula>3</formula>
    </cfRule>
    <cfRule type="expression" dxfId="183" priority="188">
      <formula>IFERROR(MODE(F279:F281),MAX(F279:F281))=3</formula>
    </cfRule>
  </conditionalFormatting>
  <conditionalFormatting sqref="H306:H308">
    <cfRule type="cellIs" dxfId="182" priority="179" operator="equal">
      <formula>0</formula>
    </cfRule>
    <cfRule type="cellIs" dxfId="181" priority="180" operator="equal">
      <formula>1</formula>
    </cfRule>
    <cfRule type="cellIs" dxfId="180" priority="181" operator="equal">
      <formula>2</formula>
    </cfRule>
    <cfRule type="cellIs" dxfId="179" priority="182" operator="equal">
      <formula>3</formula>
    </cfRule>
    <cfRule type="expression" dxfId="178" priority="183">
      <formula>IFERROR(MODE(F306:F308),MAX(F306:F308))=3</formula>
    </cfRule>
  </conditionalFormatting>
  <conditionalFormatting sqref="J279:J305">
    <cfRule type="cellIs" dxfId="177" priority="174" operator="equal">
      <formula>0</formula>
    </cfRule>
    <cfRule type="cellIs" dxfId="176" priority="175" operator="equal">
      <formula>1</formula>
    </cfRule>
    <cfRule type="cellIs" dxfId="175" priority="176" operator="equal">
      <formula>2</formula>
    </cfRule>
    <cfRule type="cellIs" dxfId="174" priority="177" operator="equal">
      <formula>3</formula>
    </cfRule>
    <cfRule type="expression" dxfId="173" priority="178">
      <formula>IFERROR(MODE(H279:H281),MAX(H279:H281))=3</formula>
    </cfRule>
  </conditionalFormatting>
  <conditionalFormatting sqref="J306:J308">
    <cfRule type="cellIs" dxfId="172" priority="169" operator="equal">
      <formula>0</formula>
    </cfRule>
    <cfRule type="cellIs" dxfId="171" priority="170" operator="equal">
      <formula>1</formula>
    </cfRule>
    <cfRule type="cellIs" dxfId="170" priority="171" operator="equal">
      <formula>2</formula>
    </cfRule>
    <cfRule type="cellIs" dxfId="169" priority="172" operator="equal">
      <formula>3</formula>
    </cfRule>
    <cfRule type="expression" dxfId="168" priority="173">
      <formula>IFERROR(MODE(H306:H308),MAX(H306:H308))=3</formula>
    </cfRule>
  </conditionalFormatting>
  <conditionalFormatting sqref="L279:L305">
    <cfRule type="cellIs" dxfId="167" priority="164" operator="equal">
      <formula>0</formula>
    </cfRule>
    <cfRule type="cellIs" dxfId="166" priority="165" operator="equal">
      <formula>1</formula>
    </cfRule>
    <cfRule type="cellIs" dxfId="165" priority="166" operator="equal">
      <formula>2</formula>
    </cfRule>
    <cfRule type="cellIs" dxfId="164" priority="167" operator="equal">
      <formula>3</formula>
    </cfRule>
    <cfRule type="expression" dxfId="163" priority="168">
      <formula>IFERROR(MODE(J279:J281),MAX(J279:J281))=3</formula>
    </cfRule>
  </conditionalFormatting>
  <conditionalFormatting sqref="L306:L308">
    <cfRule type="cellIs" dxfId="162" priority="159" operator="equal">
      <formula>0</formula>
    </cfRule>
    <cfRule type="cellIs" dxfId="161" priority="160" operator="equal">
      <formula>1</formula>
    </cfRule>
    <cfRule type="cellIs" dxfId="160" priority="161" operator="equal">
      <formula>2</formula>
    </cfRule>
    <cfRule type="cellIs" dxfId="159" priority="162" operator="equal">
      <formula>3</formula>
    </cfRule>
    <cfRule type="expression" dxfId="158" priority="163">
      <formula>IFERROR(MODE(J306:J308),MAX(J306:J308))=3</formula>
    </cfRule>
  </conditionalFormatting>
  <conditionalFormatting sqref="N279:N305">
    <cfRule type="cellIs" dxfId="157" priority="154" operator="equal">
      <formula>0</formula>
    </cfRule>
    <cfRule type="cellIs" dxfId="156" priority="155" operator="equal">
      <formula>1</formula>
    </cfRule>
    <cfRule type="cellIs" dxfId="155" priority="156" operator="equal">
      <formula>2</formula>
    </cfRule>
    <cfRule type="cellIs" dxfId="154" priority="157" operator="equal">
      <formula>3</formula>
    </cfRule>
    <cfRule type="expression" dxfId="153" priority="158">
      <formula>IFERROR(MODE(L279:L281),MAX(L279:L281))=3</formula>
    </cfRule>
  </conditionalFormatting>
  <conditionalFormatting sqref="N306:N308">
    <cfRule type="cellIs" dxfId="152" priority="149" operator="equal">
      <formula>0</formula>
    </cfRule>
    <cfRule type="cellIs" dxfId="151" priority="150" operator="equal">
      <formula>1</formula>
    </cfRule>
    <cfRule type="cellIs" dxfId="150" priority="151" operator="equal">
      <formula>2</formula>
    </cfRule>
    <cfRule type="cellIs" dxfId="149" priority="152" operator="equal">
      <formula>3</formula>
    </cfRule>
    <cfRule type="expression" dxfId="148" priority="153">
      <formula>IFERROR(MODE(L306:L308),MAX(L306:L308))=3</formula>
    </cfRule>
  </conditionalFormatting>
  <conditionalFormatting sqref="P279:P305">
    <cfRule type="cellIs" dxfId="147" priority="144" operator="equal">
      <formula>0</formula>
    </cfRule>
    <cfRule type="cellIs" dxfId="146" priority="145" operator="equal">
      <formula>1</formula>
    </cfRule>
    <cfRule type="cellIs" dxfId="145" priority="146" operator="equal">
      <formula>2</formula>
    </cfRule>
    <cfRule type="cellIs" dxfId="144" priority="147" operator="equal">
      <formula>3</formula>
    </cfRule>
    <cfRule type="expression" dxfId="143" priority="148">
      <formula>IFERROR(MODE(N279:N281),MAX(N279:N281))=3</formula>
    </cfRule>
  </conditionalFormatting>
  <conditionalFormatting sqref="P306:P308">
    <cfRule type="cellIs" dxfId="142" priority="139" operator="equal">
      <formula>0</formula>
    </cfRule>
    <cfRule type="cellIs" dxfId="141" priority="140" operator="equal">
      <formula>1</formula>
    </cfRule>
    <cfRule type="cellIs" dxfId="140" priority="141" operator="equal">
      <formula>2</formula>
    </cfRule>
    <cfRule type="cellIs" dxfId="139" priority="142" operator="equal">
      <formula>3</formula>
    </cfRule>
    <cfRule type="expression" dxfId="138" priority="143">
      <formula>IFERROR(MODE(N306:N308),MAX(N306:N308))=3</formula>
    </cfRule>
  </conditionalFormatting>
  <conditionalFormatting sqref="R279:R305">
    <cfRule type="cellIs" dxfId="137" priority="134" operator="equal">
      <formula>0</formula>
    </cfRule>
    <cfRule type="cellIs" dxfId="136" priority="135" operator="equal">
      <formula>1</formula>
    </cfRule>
    <cfRule type="cellIs" dxfId="135" priority="136" operator="equal">
      <formula>2</formula>
    </cfRule>
    <cfRule type="cellIs" dxfId="134" priority="137" operator="equal">
      <formula>3</formula>
    </cfRule>
    <cfRule type="expression" dxfId="133" priority="138">
      <formula>IFERROR(MODE(P279:P281),MAX(P279:P281))=3</formula>
    </cfRule>
  </conditionalFormatting>
  <conditionalFormatting sqref="R306:R308">
    <cfRule type="cellIs" dxfId="132" priority="129" operator="equal">
      <formula>0</formula>
    </cfRule>
    <cfRule type="cellIs" dxfId="131" priority="130" operator="equal">
      <formula>1</formula>
    </cfRule>
    <cfRule type="cellIs" dxfId="130" priority="131" operator="equal">
      <formula>2</formula>
    </cfRule>
    <cfRule type="cellIs" dxfId="129" priority="132" operator="equal">
      <formula>3</formula>
    </cfRule>
    <cfRule type="expression" dxfId="128" priority="133">
      <formula>IFERROR(MODE(P306:P308),MAX(P306:P308))=3</formula>
    </cfRule>
  </conditionalFormatting>
  <conditionalFormatting sqref="T279:T305">
    <cfRule type="cellIs" dxfId="127" priority="124" operator="equal">
      <formula>0</formula>
    </cfRule>
    <cfRule type="cellIs" dxfId="126" priority="125" operator="equal">
      <formula>1</formula>
    </cfRule>
    <cfRule type="cellIs" dxfId="125" priority="126" operator="equal">
      <formula>2</formula>
    </cfRule>
    <cfRule type="cellIs" dxfId="124" priority="127" operator="equal">
      <formula>3</formula>
    </cfRule>
    <cfRule type="expression" dxfId="123" priority="128">
      <formula>IFERROR(MODE(R279:R281),MAX(R279:R281))=3</formula>
    </cfRule>
  </conditionalFormatting>
  <conditionalFormatting sqref="T306:T308">
    <cfRule type="cellIs" dxfId="122" priority="119" operator="equal">
      <formula>0</formula>
    </cfRule>
    <cfRule type="cellIs" dxfId="121" priority="120" operator="equal">
      <formula>1</formula>
    </cfRule>
    <cfRule type="cellIs" dxfId="120" priority="121" operator="equal">
      <formula>2</formula>
    </cfRule>
    <cfRule type="cellIs" dxfId="119" priority="122" operator="equal">
      <formula>3</formula>
    </cfRule>
    <cfRule type="expression" dxfId="118" priority="123">
      <formula>IFERROR(MODE(R306:R308),MAX(R306:R308))=3</formula>
    </cfRule>
  </conditionalFormatting>
  <conditionalFormatting sqref="V279:V305">
    <cfRule type="cellIs" dxfId="117" priority="114" operator="equal">
      <formula>0</formula>
    </cfRule>
    <cfRule type="cellIs" dxfId="116" priority="115" operator="equal">
      <formula>1</formula>
    </cfRule>
    <cfRule type="cellIs" dxfId="115" priority="116" operator="equal">
      <formula>2</formula>
    </cfRule>
    <cfRule type="cellIs" dxfId="114" priority="117" operator="equal">
      <formula>3</formula>
    </cfRule>
    <cfRule type="expression" dxfId="113" priority="118">
      <formula>IFERROR(MODE(T279:T281),MAX(T279:T281))=3</formula>
    </cfRule>
  </conditionalFormatting>
  <conditionalFormatting sqref="V306:V308">
    <cfRule type="cellIs" dxfId="112" priority="109" operator="equal">
      <formula>0</formula>
    </cfRule>
    <cfRule type="cellIs" dxfId="111" priority="110" operator="equal">
      <formula>1</formula>
    </cfRule>
    <cfRule type="cellIs" dxfId="110" priority="111" operator="equal">
      <formula>2</formula>
    </cfRule>
    <cfRule type="cellIs" dxfId="109" priority="112" operator="equal">
      <formula>3</formula>
    </cfRule>
    <cfRule type="expression" dxfId="108" priority="113">
      <formula>IFERROR(MODE(T306:T308),MAX(T306:T308))=3</formula>
    </cfRule>
  </conditionalFormatting>
  <conditionalFormatting sqref="E312:E338 G312:G338 I312:I338 K312:K338 M312:M338 W312:W338 O312:O338 Q312:Q338 S312:S338 U312:U338">
    <cfRule type="expression" dxfId="107" priority="100">
      <formula>IFERROR(MODE(D312:D314),MAX(D312:D314))=0</formula>
    </cfRule>
    <cfRule type="expression" dxfId="106" priority="101">
      <formula>IFERROR(MODE(D312:D314),MAX(D312:D314))=1</formula>
    </cfRule>
    <cfRule type="expression" dxfId="105" priority="102">
      <formula>IFERROR(MODE(D312:D314),MAX(D312:D314))=2</formula>
    </cfRule>
    <cfRule type="expression" dxfId="104" priority="103">
      <formula>IFERROR(MODE(D312:D314),MAX(D312:D314))=3</formula>
    </cfRule>
  </conditionalFormatting>
  <conditionalFormatting sqref="D312:D338">
    <cfRule type="cellIs" dxfId="103" priority="104" operator="equal">
      <formula>0</formula>
    </cfRule>
    <cfRule type="cellIs" dxfId="102" priority="105" operator="equal">
      <formula>1</formula>
    </cfRule>
    <cfRule type="cellIs" dxfId="101" priority="106" operator="equal">
      <formula>2</formula>
    </cfRule>
    <cfRule type="cellIs" dxfId="100" priority="107" operator="equal">
      <formula>3</formula>
    </cfRule>
    <cfRule type="expression" dxfId="99" priority="108">
      <formula>IFERROR(MODE(B312:B314),MAX(B312:B314))=3</formula>
    </cfRule>
  </conditionalFormatting>
  <conditionalFormatting sqref="E339:E341 G339:G341 I339:I341 K339:K341 M339:M341 W339:W341 O339:O341 Q339:Q341 S339:S341 U339:U341">
    <cfRule type="expression" dxfId="98" priority="96">
      <formula>IFERROR(MODE(D339:D341),MAX(D339:D341))=0</formula>
    </cfRule>
    <cfRule type="expression" dxfId="97" priority="97">
      <formula>IFERROR(MODE(D339:D341),MAX(D339:D341))=1</formula>
    </cfRule>
    <cfRule type="expression" dxfId="96" priority="98">
      <formula>IFERROR(MODE(D339:D341),MAX(D339:D341))=2</formula>
    </cfRule>
    <cfRule type="expression" dxfId="95" priority="99">
      <formula>IFERROR(MODE(D339:D341),MAX(D339:D341))=3</formula>
    </cfRule>
  </conditionalFormatting>
  <conditionalFormatting sqref="D339:D341">
    <cfRule type="cellIs" dxfId="94" priority="91" operator="equal">
      <formula>0</formula>
    </cfRule>
    <cfRule type="cellIs" dxfId="93" priority="92" operator="equal">
      <formula>1</formula>
    </cfRule>
    <cfRule type="cellIs" dxfId="92" priority="93" operator="equal">
      <formula>2</formula>
    </cfRule>
    <cfRule type="cellIs" dxfId="91" priority="94" operator="equal">
      <formula>3</formula>
    </cfRule>
    <cfRule type="expression" dxfId="90" priority="95">
      <formula>IFERROR(MODE(B339:B341),MAX(B339:B341))=3</formula>
    </cfRule>
  </conditionalFormatting>
  <conditionalFormatting sqref="F312:F338">
    <cfRule type="cellIs" dxfId="89" priority="86" operator="equal">
      <formula>0</formula>
    </cfRule>
    <cfRule type="cellIs" dxfId="88" priority="87" operator="equal">
      <formula>1</formula>
    </cfRule>
    <cfRule type="cellIs" dxfId="87" priority="88" operator="equal">
      <formula>2</formula>
    </cfRule>
    <cfRule type="cellIs" dxfId="86" priority="89" operator="equal">
      <formula>3</formula>
    </cfRule>
    <cfRule type="expression" dxfId="85" priority="90">
      <formula>IFERROR(MODE(D312:D314),MAX(D312:D314))=3</formula>
    </cfRule>
  </conditionalFormatting>
  <conditionalFormatting sqref="F339:F341">
    <cfRule type="cellIs" dxfId="84" priority="81" operator="equal">
      <formula>0</formula>
    </cfRule>
    <cfRule type="cellIs" dxfId="83" priority="82" operator="equal">
      <formula>1</formula>
    </cfRule>
    <cfRule type="cellIs" dxfId="82" priority="83" operator="equal">
      <formula>2</formula>
    </cfRule>
    <cfRule type="cellIs" dxfId="81" priority="84" operator="equal">
      <formula>3</formula>
    </cfRule>
    <cfRule type="expression" dxfId="80" priority="85">
      <formula>IFERROR(MODE(D339:D341),MAX(D339:D341))=3</formula>
    </cfRule>
  </conditionalFormatting>
  <conditionalFormatting sqref="H312:H338">
    <cfRule type="cellIs" dxfId="79" priority="76" operator="equal">
      <formula>0</formula>
    </cfRule>
    <cfRule type="cellIs" dxfId="78" priority="77" operator="equal">
      <formula>1</formula>
    </cfRule>
    <cfRule type="cellIs" dxfId="77" priority="78" operator="equal">
      <formula>2</formula>
    </cfRule>
    <cfRule type="cellIs" dxfId="76" priority="79" operator="equal">
      <formula>3</formula>
    </cfRule>
    <cfRule type="expression" dxfId="75" priority="80">
      <formula>IFERROR(MODE(F312:F314),MAX(F312:F314))=3</formula>
    </cfRule>
  </conditionalFormatting>
  <conditionalFormatting sqref="H339:H341">
    <cfRule type="cellIs" dxfId="74" priority="71" operator="equal">
      <formula>0</formula>
    </cfRule>
    <cfRule type="cellIs" dxfId="73" priority="72" operator="equal">
      <formula>1</formula>
    </cfRule>
    <cfRule type="cellIs" dxfId="72" priority="73" operator="equal">
      <formula>2</formula>
    </cfRule>
    <cfRule type="cellIs" dxfId="71" priority="74" operator="equal">
      <formula>3</formula>
    </cfRule>
    <cfRule type="expression" dxfId="70" priority="75">
      <formula>IFERROR(MODE(F339:F341),MAX(F339:F341))=3</formula>
    </cfRule>
  </conditionalFormatting>
  <conditionalFormatting sqref="J312:J338">
    <cfRule type="cellIs" dxfId="69" priority="66" operator="equal">
      <formula>0</formula>
    </cfRule>
    <cfRule type="cellIs" dxfId="68" priority="67" operator="equal">
      <formula>1</formula>
    </cfRule>
    <cfRule type="cellIs" dxfId="67" priority="68" operator="equal">
      <formula>2</formula>
    </cfRule>
    <cfRule type="cellIs" dxfId="66" priority="69" operator="equal">
      <formula>3</formula>
    </cfRule>
    <cfRule type="expression" dxfId="65" priority="70">
      <formula>IFERROR(MODE(H312:H314),MAX(H312:H314))=3</formula>
    </cfRule>
  </conditionalFormatting>
  <conditionalFormatting sqref="J339:J341">
    <cfRule type="cellIs" dxfId="64" priority="61" operator="equal">
      <formula>0</formula>
    </cfRule>
    <cfRule type="cellIs" dxfId="63" priority="62" operator="equal">
      <formula>1</formula>
    </cfRule>
    <cfRule type="cellIs" dxfId="62" priority="63" operator="equal">
      <formula>2</formula>
    </cfRule>
    <cfRule type="cellIs" dxfId="61" priority="64" operator="equal">
      <formula>3</formula>
    </cfRule>
    <cfRule type="expression" dxfId="60" priority="65">
      <formula>IFERROR(MODE(H339:H341),MAX(H339:H341))=3</formula>
    </cfRule>
  </conditionalFormatting>
  <conditionalFormatting sqref="L312:L338">
    <cfRule type="cellIs" dxfId="59" priority="56" operator="equal">
      <formula>0</formula>
    </cfRule>
    <cfRule type="cellIs" dxfId="58" priority="57" operator="equal">
      <formula>1</formula>
    </cfRule>
    <cfRule type="cellIs" dxfId="57" priority="58" operator="equal">
      <formula>2</formula>
    </cfRule>
    <cfRule type="cellIs" dxfId="56" priority="59" operator="equal">
      <formula>3</formula>
    </cfRule>
    <cfRule type="expression" dxfId="55" priority="60">
      <formula>IFERROR(MODE(J312:J314),MAX(J312:J314))=3</formula>
    </cfRule>
  </conditionalFormatting>
  <conditionalFormatting sqref="L339:L341">
    <cfRule type="cellIs" dxfId="54" priority="51" operator="equal">
      <formula>0</formula>
    </cfRule>
    <cfRule type="cellIs" dxfId="53" priority="52" operator="equal">
      <formula>1</formula>
    </cfRule>
    <cfRule type="cellIs" dxfId="52" priority="53" operator="equal">
      <formula>2</formula>
    </cfRule>
    <cfRule type="cellIs" dxfId="51" priority="54" operator="equal">
      <formula>3</formula>
    </cfRule>
    <cfRule type="expression" dxfId="50" priority="55">
      <formula>IFERROR(MODE(J339:J341),MAX(J339:J341))=3</formula>
    </cfRule>
  </conditionalFormatting>
  <conditionalFormatting sqref="N312:N338">
    <cfRule type="cellIs" dxfId="49" priority="46" operator="equal">
      <formula>0</formula>
    </cfRule>
    <cfRule type="cellIs" dxfId="48" priority="47" operator="equal">
      <formula>1</formula>
    </cfRule>
    <cfRule type="cellIs" dxfId="47" priority="48" operator="equal">
      <formula>2</formula>
    </cfRule>
    <cfRule type="cellIs" dxfId="46" priority="49" operator="equal">
      <formula>3</formula>
    </cfRule>
    <cfRule type="expression" dxfId="45" priority="50">
      <formula>IFERROR(MODE(L312:L314),MAX(L312:L314))=3</formula>
    </cfRule>
  </conditionalFormatting>
  <conditionalFormatting sqref="N339:N341">
    <cfRule type="cellIs" dxfId="44" priority="41" operator="equal">
      <formula>0</formula>
    </cfRule>
    <cfRule type="cellIs" dxfId="43" priority="42" operator="equal">
      <formula>1</formula>
    </cfRule>
    <cfRule type="cellIs" dxfId="42" priority="43" operator="equal">
      <formula>2</formula>
    </cfRule>
    <cfRule type="cellIs" dxfId="41" priority="44" operator="equal">
      <formula>3</formula>
    </cfRule>
    <cfRule type="expression" dxfId="40" priority="45">
      <formula>IFERROR(MODE(L339:L341),MAX(L339:L341))=3</formula>
    </cfRule>
  </conditionalFormatting>
  <conditionalFormatting sqref="P312:P338">
    <cfRule type="cellIs" dxfId="39" priority="36" operator="equal">
      <formula>0</formula>
    </cfRule>
    <cfRule type="cellIs" dxfId="38" priority="37" operator="equal">
      <formula>1</formula>
    </cfRule>
    <cfRule type="cellIs" dxfId="37" priority="38" operator="equal">
      <formula>2</formula>
    </cfRule>
    <cfRule type="cellIs" dxfId="36" priority="39" operator="equal">
      <formula>3</formula>
    </cfRule>
    <cfRule type="expression" dxfId="35" priority="40">
      <formula>IFERROR(MODE(N312:N314),MAX(N312:N314))=3</formula>
    </cfRule>
  </conditionalFormatting>
  <conditionalFormatting sqref="P339:P341">
    <cfRule type="cellIs" dxfId="34" priority="31" operator="equal">
      <formula>0</formula>
    </cfRule>
    <cfRule type="cellIs" dxfId="33" priority="32" operator="equal">
      <formula>1</formula>
    </cfRule>
    <cfRule type="cellIs" dxfId="32" priority="33" operator="equal">
      <formula>2</formula>
    </cfRule>
    <cfRule type="cellIs" dxfId="31" priority="34" operator="equal">
      <formula>3</formula>
    </cfRule>
    <cfRule type="expression" dxfId="30" priority="35">
      <formula>IFERROR(MODE(N339:N341),MAX(N339:N341))=3</formula>
    </cfRule>
  </conditionalFormatting>
  <conditionalFormatting sqref="R312:R338">
    <cfRule type="cellIs" dxfId="29" priority="26" operator="equal">
      <formula>0</formula>
    </cfRule>
    <cfRule type="cellIs" dxfId="28" priority="27" operator="equal">
      <formula>1</formula>
    </cfRule>
    <cfRule type="cellIs" dxfId="27" priority="28" operator="equal">
      <formula>2</formula>
    </cfRule>
    <cfRule type="cellIs" dxfId="26" priority="29" operator="equal">
      <formula>3</formula>
    </cfRule>
    <cfRule type="expression" dxfId="25" priority="30">
      <formula>IFERROR(MODE(P312:P314),MAX(P312:P314))=3</formula>
    </cfRule>
  </conditionalFormatting>
  <conditionalFormatting sqref="R339:R341">
    <cfRule type="cellIs" dxfId="24" priority="21" operator="equal">
      <formula>0</formula>
    </cfRule>
    <cfRule type="cellIs" dxfId="23" priority="22" operator="equal">
      <formula>1</formula>
    </cfRule>
    <cfRule type="cellIs" dxfId="22" priority="23" operator="equal">
      <formula>2</formula>
    </cfRule>
    <cfRule type="cellIs" dxfId="21" priority="24" operator="equal">
      <formula>3</formula>
    </cfRule>
    <cfRule type="expression" dxfId="20" priority="25">
      <formula>IFERROR(MODE(P339:P341),MAX(P339:P341))=3</formula>
    </cfRule>
  </conditionalFormatting>
  <conditionalFormatting sqref="T312:T338">
    <cfRule type="cellIs" dxfId="19" priority="16" operator="equal">
      <formula>0</formula>
    </cfRule>
    <cfRule type="cellIs" dxfId="18" priority="17" operator="equal">
      <formula>1</formula>
    </cfRule>
    <cfRule type="cellIs" dxfId="17" priority="18" operator="equal">
      <formula>2</formula>
    </cfRule>
    <cfRule type="cellIs" dxfId="16" priority="19" operator="equal">
      <formula>3</formula>
    </cfRule>
    <cfRule type="expression" dxfId="15" priority="20">
      <formula>IFERROR(MODE(R312:R314),MAX(R312:R314))=3</formula>
    </cfRule>
  </conditionalFormatting>
  <conditionalFormatting sqref="T339:T341">
    <cfRule type="cellIs" dxfId="14" priority="11" operator="equal">
      <formula>0</formula>
    </cfRule>
    <cfRule type="cellIs" dxfId="13" priority="12" operator="equal">
      <formula>1</formula>
    </cfRule>
    <cfRule type="cellIs" dxfId="12" priority="13" operator="equal">
      <formula>2</formula>
    </cfRule>
    <cfRule type="cellIs" dxfId="11" priority="14" operator="equal">
      <formula>3</formula>
    </cfRule>
    <cfRule type="expression" dxfId="10" priority="15">
      <formula>IFERROR(MODE(R339:R341),MAX(R339:R341))=3</formula>
    </cfRule>
  </conditionalFormatting>
  <conditionalFormatting sqref="V312:V338">
    <cfRule type="cellIs" dxfId="9" priority="6" operator="equal">
      <formula>0</formula>
    </cfRule>
    <cfRule type="cellIs" dxfId="8" priority="7" operator="equal">
      <formula>1</formula>
    </cfRule>
    <cfRule type="cellIs" dxfId="7" priority="8" operator="equal">
      <formula>2</formula>
    </cfRule>
    <cfRule type="cellIs" dxfId="6" priority="9" operator="equal">
      <formula>3</formula>
    </cfRule>
    <cfRule type="expression" dxfId="5" priority="10">
      <formula>IFERROR(MODE(T312:T314),MAX(T312:T314))=3</formula>
    </cfRule>
  </conditionalFormatting>
  <conditionalFormatting sqref="V339:V341">
    <cfRule type="cellIs" dxfId="4" priority="1" operator="equal">
      <formula>0</formula>
    </cfRule>
    <cfRule type="cellIs" dxfId="3" priority="2" operator="equal">
      <formula>1</formula>
    </cfRule>
    <cfRule type="cellIs" dxfId="2" priority="3" operator="equal">
      <formula>2</formula>
    </cfRule>
    <cfRule type="cellIs" dxfId="1" priority="4" operator="equal">
      <formula>3</formula>
    </cfRule>
    <cfRule type="expression" dxfId="0" priority="5">
      <formula>IFERROR(MODE(T339:T341),MAX(T339:T341))=3</formula>
    </cfRule>
  </conditionalFormatting>
  <hyperlinks>
    <hyperlink ref="L12:M12" location="'SUBMERSED HABITATS'!A2" display="'SUBMERSED HABITATS'!A2"/>
    <hyperlink ref="J12:K12" location="MARSHES!A2" display="MARSHES!A2"/>
    <hyperlink ref="H12:I12" location="'TIDAL FLATS &amp; ROCKY INTERTIDAL'!A2" display="'TIDAL FLATS &amp; ROCKY INTERTIDAL'!A2"/>
    <hyperlink ref="F12:G12" location="'BEACHES &amp; DUNES'!A2" display="'BEACHES &amp; DUNES'!A2"/>
    <hyperlink ref="D12:E12" location="'COASTAL UPLANDS'!A2" display="'COASTAL UPLANDS'!A2"/>
    <hyperlink ref="L5:M7" location="DISPLAY!A89:A108" display="DISPLAY!A89:A108"/>
    <hyperlink ref="E5" location="DISPLAY!A14" display="DISPLAY!A14"/>
    <hyperlink ref="N12:O12" location="'SUBMERSED HABITATS'!A2" display="'SUBMERSED HABITATS'!A2"/>
    <hyperlink ref="P12:Q12" location="'SUBMERSED HABITATS'!A2" display="'SUBMERSED HABITATS'!A2"/>
    <hyperlink ref="R12:S12" location="'SUBMERSED HABITATS'!A2" display="'SUBMERSED HABITATS'!A2"/>
    <hyperlink ref="T12:U12" location="'SUBMERSED HABITATS'!A2" display="'SUBMERSED HABITATS'!A2"/>
    <hyperlink ref="V12:W12" location="'SUBMERSED HABITATS'!A2" display="'SUBMERSED HABITATS'!A2"/>
    <hyperlink ref="E6" location="DISPLAY!B47:B78" display="DISPLAY!B47:B78"/>
    <hyperlink ref="E7" location="DISPLAY!A80:A111" display="DISPLAY!A80:A111"/>
    <hyperlink ref="E8" location="DISPLAY!A113:A144" display="DISPLAY!A113:A144"/>
    <hyperlink ref="I5" location="DISPLAY!A146:A177" display="DISPLAY!A146:A177"/>
    <hyperlink ref="I6" location="DISPLAY!A179:A210" display="DISPLAY!A179:A210"/>
    <hyperlink ref="I7" location="DISPLAY!A212:A243" display="DISPLAY!A212:A243"/>
    <hyperlink ref="I8" location="DISPLAY!A245:A276" display="DISPLAY!A245:A276"/>
    <hyperlink ref="K5" location="DISPLAY!A278:A309" display="DISPLAY!A278:A309"/>
    <hyperlink ref="K6" location="DISPLAY!A311:A342" display="DISPLAY!A311:A342"/>
  </hyperlinks>
  <pageMargins left="0.7" right="0.7" top="0.75" bottom="0.75" header="0.3" footer="0.3"/>
  <pageSetup paperSize="14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2"/>
  <sheetViews>
    <sheetView topLeftCell="C1" workbookViewId="0">
      <selection activeCell="G11" sqref="G11"/>
    </sheetView>
  </sheetViews>
  <sheetFormatPr defaultColWidth="14.44140625" defaultRowHeight="15.75" customHeight="1"/>
  <cols>
    <col min="1" max="1" width="7.44140625" bestFit="1" customWidth="1"/>
    <col min="2" max="2" width="40.6640625" customWidth="1"/>
    <col min="3" max="3" width="14.33203125" bestFit="1" customWidth="1"/>
    <col min="4" max="4" width="33.33203125" bestFit="1" customWidth="1"/>
    <col min="5" max="5" width="69.109375" customWidth="1"/>
    <col min="6" max="6" width="9.33203125" customWidth="1"/>
    <col min="7" max="7" width="7.6640625" bestFit="1" customWidth="1"/>
    <col min="8" max="8" width="8.33203125" bestFit="1" customWidth="1"/>
    <col min="9" max="9" width="8.44140625" bestFit="1" customWidth="1"/>
    <col min="10" max="10" width="8.109375" customWidth="1"/>
    <col min="11" max="11" width="8.33203125" customWidth="1"/>
    <col min="12" max="12" width="11.109375" bestFit="1" customWidth="1"/>
  </cols>
  <sheetData>
    <row r="1" spans="1:12" ht="15" customHeight="1">
      <c r="A1" s="2"/>
      <c r="B1" s="2"/>
      <c r="C1" s="2"/>
      <c r="D1" s="2"/>
      <c r="E1" s="2"/>
      <c r="F1" s="2">
        <v>2</v>
      </c>
      <c r="G1" s="2">
        <v>3</v>
      </c>
      <c r="H1" s="2">
        <v>4</v>
      </c>
      <c r="I1" s="2">
        <v>5</v>
      </c>
      <c r="J1" s="2">
        <v>6</v>
      </c>
      <c r="K1" s="2">
        <v>7</v>
      </c>
      <c r="L1" s="2">
        <v>8</v>
      </c>
    </row>
    <row r="2" spans="1:12" ht="15" customHeight="1">
      <c r="A2" s="2" t="s">
        <v>17</v>
      </c>
      <c r="B2" s="2" t="s">
        <v>69</v>
      </c>
      <c r="C2" s="2" t="s">
        <v>43</v>
      </c>
      <c r="D2" s="2" t="s">
        <v>44</v>
      </c>
      <c r="E2" s="2" t="s">
        <v>70</v>
      </c>
      <c r="F2" s="2" t="s">
        <v>71</v>
      </c>
      <c r="G2" s="2" t="s">
        <v>2</v>
      </c>
      <c r="H2" s="2" t="s">
        <v>3</v>
      </c>
      <c r="I2" s="2" t="s">
        <v>4</v>
      </c>
      <c r="J2" s="2" t="s">
        <v>72</v>
      </c>
      <c r="K2" s="2" t="s">
        <v>5</v>
      </c>
      <c r="L2" s="2" t="s">
        <v>73</v>
      </c>
    </row>
    <row r="3" spans="1:12" ht="13.2">
      <c r="A3" s="1">
        <v>1</v>
      </c>
      <c r="B3" t="str">
        <f>VLOOKUP(A3,ACTIVITIES!$B$2:$C$110,2,FALSE)</f>
        <v>Substation and switchyard construction</v>
      </c>
      <c r="C3" s="1">
        <v>1</v>
      </c>
      <c r="D3" s="1" t="str">
        <f>VLOOKUP(C3,HABITATS!$F$2:$G$13,2,FALSE)</f>
        <v>Coastal Uplands</v>
      </c>
      <c r="E3" s="1" t="str">
        <f t="shared" ref="E3:E180" si="0">D3&amp;B3</f>
        <v>Coastal UplandsSubstation and switchyard construction</v>
      </c>
      <c r="F3" s="3">
        <f>VLOOKUP($B3,'COASTAL UPLANDS'!$B$239:$I$347,F$1,FALSE)</f>
        <v>3</v>
      </c>
      <c r="G3" s="3">
        <f>VLOOKUP($B3,'COASTAL UPLANDS'!$B$239:$I$347,G$1,FALSE)</f>
        <v>3</v>
      </c>
      <c r="H3" s="3">
        <f>VLOOKUP($B3,'COASTAL UPLANDS'!$B$239:$I$347,H$1,FALSE)</f>
        <v>3</v>
      </c>
      <c r="I3" s="3">
        <f>VLOOKUP($B3,'COASTAL UPLANDS'!$B$239:$I$347,I$1,FALSE)</f>
        <v>3</v>
      </c>
      <c r="J3" s="3">
        <f>VLOOKUP($B3,'COASTAL UPLANDS'!$B$239:$I$347,J$1,FALSE)</f>
        <v>3</v>
      </c>
      <c r="K3" s="3">
        <f>VLOOKUP($B3,'COASTAL UPLANDS'!$B$239:$I$347,K$1,FALSE)</f>
        <v>2</v>
      </c>
      <c r="L3" s="3">
        <f>VLOOKUP($B3,'COASTAL UPLANDS'!$B$239:$I$347,L$1,FALSE)</f>
        <v>3</v>
      </c>
    </row>
    <row r="4" spans="1:12" ht="13.2">
      <c r="A4">
        <v>1</v>
      </c>
      <c r="B4" t="str">
        <f>VLOOKUP(A4,ACTIVITIES!$B$2:$C$110,2,FALSE)</f>
        <v>Substation and switchyard construction</v>
      </c>
      <c r="C4" s="1">
        <v>2</v>
      </c>
      <c r="D4" s="1" t="str">
        <f>VLOOKUP(C4,HABITATS!$F$2:$G$13,2,FALSE)</f>
        <v>Beaches &amp; Dunes</v>
      </c>
      <c r="E4" s="1" t="str">
        <f t="shared" si="0"/>
        <v>Beaches &amp; DunesSubstation and switchyard construction</v>
      </c>
      <c r="F4" s="3">
        <f>VLOOKUP($B4,'BEACHES &amp; DUNES'!$B$239:$I$347,F$1,FALSE)</f>
        <v>2</v>
      </c>
      <c r="G4" s="3">
        <f>VLOOKUP($B4,'BEACHES &amp; DUNES'!$B$239:$I$347,G$1,FALSE)</f>
        <v>2</v>
      </c>
      <c r="H4" s="3">
        <f>VLOOKUP($B4,'BEACHES &amp; DUNES'!$B$239:$I$347,H$1,FALSE)</f>
        <v>2</v>
      </c>
      <c r="I4" s="3">
        <f>VLOOKUP($B4,'BEACHES &amp; DUNES'!$B$239:$I$347,I$1,FALSE)</f>
        <v>2</v>
      </c>
      <c r="J4" s="3">
        <f>VLOOKUP($B4,'BEACHES &amp; DUNES'!$B$239:$I$347,J$1,FALSE)</f>
        <v>2</v>
      </c>
      <c r="K4" s="3">
        <f>VLOOKUP($B4,'BEACHES &amp; DUNES'!$B$239:$I$347,K$1,FALSE)</f>
        <v>2</v>
      </c>
      <c r="L4" s="3">
        <f>VLOOKUP($B4,'BEACHES &amp; DUNES'!$B$239:$I$347,L$1,FALSE)</f>
        <v>2</v>
      </c>
    </row>
    <row r="5" spans="1:12" ht="13.2">
      <c r="A5">
        <v>1</v>
      </c>
      <c r="B5" t="str">
        <f>VLOOKUP(A5,ACTIVITIES!$B$2:$C$110,2,FALSE)</f>
        <v>Substation and switchyard construction</v>
      </c>
      <c r="C5" s="1">
        <v>3</v>
      </c>
      <c r="D5" s="1" t="str">
        <f>VLOOKUP(C5,HABITATS!$F$2:$G$13,2,FALSE)</f>
        <v>Tidal flats &amp; Rocky Intertidal</v>
      </c>
      <c r="E5" s="1" t="str">
        <f t="shared" si="0"/>
        <v>Tidal flats &amp; Rocky IntertidalSubstation and switchyard construction</v>
      </c>
      <c r="F5" s="3">
        <f>VLOOKUP($B5,'TIDAL FLATS &amp; ROCKY INTERTIDAL'!$B$239:$I$347,F$1,FALSE)</f>
        <v>2</v>
      </c>
      <c r="G5" s="3">
        <f>VLOOKUP($B5,'TIDAL FLATS &amp; ROCKY INTERTIDAL'!$B$239:$I$347,G$1,FALSE)</f>
        <v>2</v>
      </c>
      <c r="H5" s="3">
        <f>VLOOKUP($B5,'TIDAL FLATS &amp; ROCKY INTERTIDAL'!$B$239:$I$347,H$1,FALSE)</f>
        <v>0</v>
      </c>
      <c r="I5" s="3">
        <f>VLOOKUP($B5,'TIDAL FLATS &amp; ROCKY INTERTIDAL'!$B$239:$I$347,I$1,FALSE)</f>
        <v>0</v>
      </c>
      <c r="J5" s="3">
        <f>VLOOKUP($B5,'TIDAL FLATS &amp; ROCKY INTERTIDAL'!$B$239:$I$347,J$1,FALSE)</f>
        <v>2</v>
      </c>
      <c r="K5" s="3">
        <f>VLOOKUP($B5,'TIDAL FLATS &amp; ROCKY INTERTIDAL'!$B$239:$I$347,K$1,FALSE)</f>
        <v>2</v>
      </c>
      <c r="L5" s="3">
        <f>VLOOKUP($B5,'TIDAL FLATS &amp; ROCKY INTERTIDAL'!$B$239:$I$347,L$1,FALSE)</f>
        <v>2</v>
      </c>
    </row>
    <row r="6" spans="1:12" ht="13.2">
      <c r="A6">
        <v>1</v>
      </c>
      <c r="B6" t="str">
        <f>VLOOKUP(A6,ACTIVITIES!$B$2:$C$110,2,FALSE)</f>
        <v>Substation and switchyard construction</v>
      </c>
      <c r="C6" s="1">
        <v>4</v>
      </c>
      <c r="D6" s="1" t="str">
        <f>VLOOKUP(C6,HABITATS!$F$2:$G$13,2,FALSE)</f>
        <v>Marshes</v>
      </c>
      <c r="E6" s="1" t="str">
        <f t="shared" si="0"/>
        <v>MarshesSubstation and switchyard construction</v>
      </c>
      <c r="F6" s="3">
        <f>VLOOKUP($B6,MARSHES!$B$239:$I$347,F$1,FALSE)</f>
        <v>2</v>
      </c>
      <c r="G6" s="3">
        <f>VLOOKUP($B6,MARSHES!$B$239:$I$347,G$1,FALSE)</f>
        <v>2</v>
      </c>
      <c r="H6" s="3">
        <f>VLOOKUP($B6,MARSHES!$B$239:$I$347,H$1,FALSE)</f>
        <v>0</v>
      </c>
      <c r="I6" s="3">
        <f>VLOOKUP($B6,MARSHES!$B$239:$I$347,I$1,FALSE)</f>
        <v>0</v>
      </c>
      <c r="J6" s="3">
        <f>VLOOKUP($B6,MARSHES!$B$239:$I$347,J$1,FALSE)</f>
        <v>2</v>
      </c>
      <c r="K6" s="3">
        <f>VLOOKUP($B6,MARSHES!$B$239:$I$347,K$1,FALSE)</f>
        <v>2</v>
      </c>
      <c r="L6" s="3">
        <f>VLOOKUP($B6,MARSHES!$B$239:$I$347,L$1,FALSE)</f>
        <v>2</v>
      </c>
    </row>
    <row r="7" spans="1:12" ht="13.2">
      <c r="A7">
        <v>1</v>
      </c>
      <c r="B7" t="str">
        <f>VLOOKUP(A7,ACTIVITIES!$B$2:$C$110,2,FALSE)</f>
        <v>Substation and switchyard construction</v>
      </c>
      <c r="C7" s="1">
        <v>5</v>
      </c>
      <c r="D7" s="1" t="str">
        <f>VLOOKUP(C7,HABITATS!$F$2:$G$13,2,FALSE)</f>
        <v>Submersed Habitats</v>
      </c>
      <c r="E7" s="1" t="str">
        <f t="shared" si="0"/>
        <v>Submersed HabitatsSubstation and switchyard construction</v>
      </c>
      <c r="F7" s="3">
        <f>VLOOKUP($B7,'SUBMERSED HABITATS'!$B$239:$I$347,F$1,FALSE)</f>
        <v>0</v>
      </c>
      <c r="G7" s="3">
        <f>VLOOKUP($B7,'SUBMERSED HABITATS'!$B$239:$I$347,G$1,FALSE)</f>
        <v>2</v>
      </c>
      <c r="H7" s="3">
        <f>VLOOKUP($B7,'SUBMERSED HABITATS'!$B$239:$I$347,H$1,FALSE)</f>
        <v>0</v>
      </c>
      <c r="I7" s="3">
        <f>VLOOKUP($B7,'SUBMERSED HABITATS'!$B$239:$I$347,I$1,FALSE)</f>
        <v>0</v>
      </c>
      <c r="J7" s="3">
        <f>VLOOKUP($B7,'SUBMERSED HABITATS'!$B$239:$I$347,J$1,FALSE)</f>
        <v>1</v>
      </c>
      <c r="K7" s="3">
        <f>VLOOKUP($B7,'SUBMERSED HABITATS'!$B$239:$I$347,K$1,FALSE)</f>
        <v>2</v>
      </c>
      <c r="L7" s="3">
        <f>VLOOKUP($B7,'SUBMERSED HABITATS'!$B$239:$I$347,L$1,FALSE)</f>
        <v>2</v>
      </c>
    </row>
    <row r="8" spans="1:12" ht="13.2">
      <c r="A8">
        <v>1</v>
      </c>
      <c r="B8" t="str">
        <f>VLOOKUP(A8,ACTIVITIES!$B$2:$C$110,2,FALSE)</f>
        <v>Substation and switchyard construction</v>
      </c>
      <c r="C8" s="1">
        <v>6</v>
      </c>
      <c r="D8" s="1" t="str">
        <f>VLOOKUP(C8,HABITATS!$F$2:$G$13,2,FALSE)</f>
        <v>HABITATS COMPLEX 6</v>
      </c>
      <c r="E8" s="1" t="str">
        <f t="shared" si="0"/>
        <v>HABITATS COMPLEX 6Substation and switchyard construction</v>
      </c>
      <c r="F8" s="3">
        <f>VLOOKUP($B8,'HABITATS COMPLEX 6'!$B$239:$I$347,F$1,FALSE)</f>
        <v>0</v>
      </c>
      <c r="G8" s="3">
        <f>VLOOKUP($B8,'HABITATS COMPLEX 6'!$B$239:$I$347,G$1,FALSE)</f>
        <v>0</v>
      </c>
      <c r="H8" s="3">
        <f>VLOOKUP($B8,'HABITATS COMPLEX 6'!$B$239:$I$347,H$1,FALSE)</f>
        <v>0</v>
      </c>
      <c r="I8" s="3">
        <f>VLOOKUP($B8,'HABITATS COMPLEX 6'!$B$239:$I$347,I$1,FALSE)</f>
        <v>0</v>
      </c>
      <c r="J8" s="3">
        <f>VLOOKUP($B8,'HABITATS COMPLEX 6'!$B$239:$I$347,J$1,FALSE)</f>
        <v>0</v>
      </c>
      <c r="K8" s="3">
        <f>VLOOKUP($B8,'HABITATS COMPLEX 6'!$B$239:$I$347,K$1,FALSE)</f>
        <v>0</v>
      </c>
      <c r="L8" s="3" t="str">
        <f>VLOOKUP($B8,'HABITATS COMPLEX 6'!$B$239:$I$347,L$1,FALSE)</f>
        <v/>
      </c>
    </row>
    <row r="9" spans="1:12" ht="13.2">
      <c r="A9">
        <v>1</v>
      </c>
      <c r="B9" t="str">
        <f>VLOOKUP(A9,ACTIVITIES!$B$2:$C$110,2,FALSE)</f>
        <v>Substation and switchyard construction</v>
      </c>
      <c r="C9" s="1">
        <v>7</v>
      </c>
      <c r="D9" s="1" t="str">
        <f>VLOOKUP(C9,HABITATS!$F$2:$G$13,2,FALSE)</f>
        <v>HABITATS COMPLEX 7</v>
      </c>
      <c r="E9" s="1" t="str">
        <f t="shared" si="0"/>
        <v>HABITATS COMPLEX 7Substation and switchyard construction</v>
      </c>
      <c r="F9" s="3">
        <f>VLOOKUP($B9,'HABITATS COMPLEX 7'!$B$239:$I$347,F$1,FALSE)</f>
        <v>0</v>
      </c>
      <c r="G9" s="3">
        <f>VLOOKUP($B9,'HABITATS COMPLEX 7'!$B$239:$I$347,G$1,FALSE)</f>
        <v>0</v>
      </c>
      <c r="H9" s="3">
        <f>VLOOKUP($B9,'HABITATS COMPLEX 7'!$B$239:$I$347,H$1,FALSE)</f>
        <v>0</v>
      </c>
      <c r="I9" s="3">
        <f>VLOOKUP($B9,'HABITATS COMPLEX 7'!$B$239:$I$347,I$1,FALSE)</f>
        <v>0</v>
      </c>
      <c r="J9" s="3">
        <f>VLOOKUP($B9,'HABITATS COMPLEX 7'!$B$239:$I$347,J$1,FALSE)</f>
        <v>0</v>
      </c>
      <c r="K9" s="3">
        <f>VLOOKUP($B9,'HABITATS COMPLEX 7'!$B$239:$I$347,K$1,FALSE)</f>
        <v>0</v>
      </c>
      <c r="L9" s="3" t="str">
        <f>VLOOKUP($B9,'HABITATS COMPLEX 7'!$B$239:$I$347,L$1,FALSE)</f>
        <v/>
      </c>
    </row>
    <row r="10" spans="1:12" ht="13.2">
      <c r="A10">
        <v>1</v>
      </c>
      <c r="B10" t="str">
        <f>VLOOKUP(A10,ACTIVITIES!$B$2:$C$110,2,FALSE)</f>
        <v>Substation and switchyard construction</v>
      </c>
      <c r="C10" s="1">
        <v>8</v>
      </c>
      <c r="D10" s="1" t="str">
        <f>VLOOKUP(C10,HABITATS!$F$2:$G$13,2,FALSE)</f>
        <v>HABITATS COMPLEX 8</v>
      </c>
      <c r="E10" s="1" t="str">
        <f t="shared" si="0"/>
        <v>HABITATS COMPLEX 8Substation and switchyard construction</v>
      </c>
      <c r="F10" s="3">
        <f>VLOOKUP($B10,'HABITATS COMPLEX 8'!$B$239:$I$347,F$1,FALSE)</f>
        <v>0</v>
      </c>
      <c r="G10" s="3">
        <f>VLOOKUP($B10,'HABITATS COMPLEX 8'!$B$239:$I$347,G$1,FALSE)</f>
        <v>0</v>
      </c>
      <c r="H10" s="3">
        <f>VLOOKUP($B10,'HABITATS COMPLEX 8'!$B$239:$I$347,H$1,FALSE)</f>
        <v>0</v>
      </c>
      <c r="I10" s="3">
        <f>VLOOKUP($B10,'HABITATS COMPLEX 8'!$B$239:$I$347,I$1,FALSE)</f>
        <v>0</v>
      </c>
      <c r="J10" s="3">
        <f>VLOOKUP($B10,'HABITATS COMPLEX 8'!$B$239:$I$347,J$1,FALSE)</f>
        <v>0</v>
      </c>
      <c r="K10" s="3">
        <f>VLOOKUP($B10,'HABITATS COMPLEX 8'!$B$239:$I$347,K$1,FALSE)</f>
        <v>0</v>
      </c>
      <c r="L10" s="3" t="str">
        <f>VLOOKUP($B10,'HABITATS COMPLEX 8'!$B$239:$I$347,L$1,FALSE)</f>
        <v/>
      </c>
    </row>
    <row r="11" spans="1:12" ht="13.2">
      <c r="A11">
        <v>1</v>
      </c>
      <c r="B11" t="str">
        <f>VLOOKUP(A11,ACTIVITIES!$B$2:$C$110,2,FALSE)</f>
        <v>Substation and switchyard construction</v>
      </c>
      <c r="C11" s="1">
        <v>9</v>
      </c>
      <c r="D11" s="1" t="str">
        <f>VLOOKUP(C11,HABITATS!$F$2:$G$13,2,FALSE)</f>
        <v>HABITATS COMPLEX 9</v>
      </c>
      <c r="E11" s="1" t="str">
        <f t="shared" si="0"/>
        <v>HABITATS COMPLEX 9Substation and switchyard construction</v>
      </c>
      <c r="F11" s="3">
        <f>VLOOKUP($B11,'HABITATS COMPLEX 9'!$B$239:$I$347,F$1,FALSE)</f>
        <v>0</v>
      </c>
      <c r="G11" s="3">
        <f>VLOOKUP($B11,'HABITATS COMPLEX 9'!$B$239:$I$347,G$1,FALSE)</f>
        <v>0</v>
      </c>
      <c r="H11" s="3">
        <f>VLOOKUP($B11,'HABITATS COMPLEX 9'!$B$239:$I$347,H$1,FALSE)</f>
        <v>0</v>
      </c>
      <c r="I11" s="3">
        <f>VLOOKUP($B11,'HABITATS COMPLEX 9'!$B$239:$I$347,I$1,FALSE)</f>
        <v>0</v>
      </c>
      <c r="J11" s="3">
        <f>VLOOKUP($B11,'HABITATS COMPLEX 9'!$B$239:$I$347,J$1,FALSE)</f>
        <v>0</v>
      </c>
      <c r="K11" s="3">
        <f>VLOOKUP($B11,'HABITATS COMPLEX 9'!$B$239:$I$347,K$1,FALSE)</f>
        <v>0</v>
      </c>
      <c r="L11" s="3" t="str">
        <f>VLOOKUP($B11,'HABITATS COMPLEX 9'!$B$239:$I$347,L$1,FALSE)</f>
        <v/>
      </c>
    </row>
    <row r="12" spans="1:12" ht="13.2">
      <c r="A12">
        <v>1</v>
      </c>
      <c r="B12" t="str">
        <f>VLOOKUP(A12,ACTIVITIES!$B$2:$C$110,2,FALSE)</f>
        <v>Substation and switchyard construction</v>
      </c>
      <c r="C12" s="1">
        <v>10</v>
      </c>
      <c r="D12" s="1" t="str">
        <f>VLOOKUP(C12,HABITATS!$F$2:$G$13,2,FALSE)</f>
        <v>HABITATS COMPLEX 10</v>
      </c>
      <c r="E12" s="1" t="str">
        <f t="shared" si="0"/>
        <v>HABITATS COMPLEX 10Substation and switchyard construction</v>
      </c>
      <c r="F12" s="3">
        <f>VLOOKUP($B12,'HABITATS COMPLEX 10'!$B$239:$I$347,F$1,FALSE)</f>
        <v>0</v>
      </c>
      <c r="G12" s="3">
        <f>VLOOKUP($B12,'HABITATS COMPLEX 10'!$B$239:$I$347,G$1,FALSE)</f>
        <v>0</v>
      </c>
      <c r="H12" s="3">
        <f>VLOOKUP($B12,'HABITATS COMPLEX 10'!$B$239:$I$347,H$1,FALSE)</f>
        <v>0</v>
      </c>
      <c r="I12" s="3">
        <f>VLOOKUP($B12,'HABITATS COMPLEX 10'!$B$239:$I$347,I$1,FALSE)</f>
        <v>0</v>
      </c>
      <c r="J12" s="3">
        <f>VLOOKUP($B12,'HABITATS COMPLEX 10'!$B$239:$I$347,J$1,FALSE)</f>
        <v>0</v>
      </c>
      <c r="K12" s="3">
        <f>VLOOKUP($B12,'HABITATS COMPLEX 10'!$B$239:$I$347,K$1,FALSE)</f>
        <v>0</v>
      </c>
      <c r="L12" s="3" t="str">
        <f>VLOOKUP($B12,'HABITATS COMPLEX 10'!$B$239:$I$347,L$1,FALSE)</f>
        <v/>
      </c>
    </row>
    <row r="13" spans="1:12" ht="13.2">
      <c r="A13">
        <f>A3+1</f>
        <v>2</v>
      </c>
      <c r="B13" t="str">
        <f>VLOOKUP(A13,ACTIVITIES!$B$2:$C$110,2,FALSE)</f>
        <v>Install overhead cable and taller utility poles</v>
      </c>
      <c r="C13" s="1">
        <v>1</v>
      </c>
      <c r="D13" s="1" t="str">
        <f>VLOOKUP(C13,HABITATS!$F$2:$G$13,2,FALSE)</f>
        <v>Coastal Uplands</v>
      </c>
      <c r="E13" s="1" t="str">
        <f t="shared" si="0"/>
        <v>Coastal UplandsInstall overhead cable and taller utility poles</v>
      </c>
      <c r="F13" s="3">
        <f>VLOOKUP($B13,'COASTAL UPLANDS'!$B$239:$I$347,F$1,FALSE)</f>
        <v>3</v>
      </c>
      <c r="G13" s="3">
        <f>VLOOKUP($B13,'COASTAL UPLANDS'!$B$239:$I$347,G$1,FALSE)</f>
        <v>3</v>
      </c>
      <c r="H13" s="3">
        <f>VLOOKUP($B13,'COASTAL UPLANDS'!$B$239:$I$347,H$1,FALSE)</f>
        <v>3</v>
      </c>
      <c r="I13" s="3">
        <f>VLOOKUP($B13,'COASTAL UPLANDS'!$B$239:$I$347,I$1,FALSE)</f>
        <v>3</v>
      </c>
      <c r="J13" s="3">
        <f>VLOOKUP($B13,'COASTAL UPLANDS'!$B$239:$I$347,J$1,FALSE)</f>
        <v>2</v>
      </c>
      <c r="K13" s="3">
        <f>VLOOKUP($B13,'COASTAL UPLANDS'!$B$239:$I$347,K$1,FALSE)</f>
        <v>2</v>
      </c>
      <c r="L13" s="3">
        <f>VLOOKUP($B13,'COASTAL UPLANDS'!$B$239:$I$347,L$1,FALSE)</f>
        <v>3</v>
      </c>
    </row>
    <row r="14" spans="1:12" ht="13.2">
      <c r="A14">
        <f t="shared" ref="A14:A77" si="1">A4+1</f>
        <v>2</v>
      </c>
      <c r="B14" t="str">
        <f>VLOOKUP(A14,ACTIVITIES!$B$2:$C$110,2,FALSE)</f>
        <v>Install overhead cable and taller utility poles</v>
      </c>
      <c r="C14" s="1">
        <v>2</v>
      </c>
      <c r="D14" s="1" t="str">
        <f>VLOOKUP(C14,HABITATS!$F$2:$G$13,2,FALSE)</f>
        <v>Beaches &amp; Dunes</v>
      </c>
      <c r="E14" s="1" t="str">
        <f t="shared" si="0"/>
        <v>Beaches &amp; DunesInstall overhead cable and taller utility poles</v>
      </c>
      <c r="F14" s="3">
        <f>VLOOKUP($B14,'BEACHES &amp; DUNES'!$B$239:$I$347,F$1,FALSE)</f>
        <v>2</v>
      </c>
      <c r="G14" s="3">
        <f>VLOOKUP($B14,'BEACHES &amp; DUNES'!$B$239:$I$347,G$1,FALSE)</f>
        <v>2</v>
      </c>
      <c r="H14" s="3">
        <f>VLOOKUP($B14,'BEACHES &amp; DUNES'!$B$239:$I$347,H$1,FALSE)</f>
        <v>2</v>
      </c>
      <c r="I14" s="3">
        <f>VLOOKUP($B14,'BEACHES &amp; DUNES'!$B$239:$I$347,I$1,FALSE)</f>
        <v>2</v>
      </c>
      <c r="J14" s="3">
        <f>VLOOKUP($B14,'BEACHES &amp; DUNES'!$B$239:$I$347,J$1,FALSE)</f>
        <v>2</v>
      </c>
      <c r="K14" s="3">
        <f>VLOOKUP($B14,'BEACHES &amp; DUNES'!$B$239:$I$347,K$1,FALSE)</f>
        <v>2</v>
      </c>
      <c r="L14" s="3">
        <f>VLOOKUP($B14,'BEACHES &amp; DUNES'!$B$239:$I$347,L$1,FALSE)</f>
        <v>2</v>
      </c>
    </row>
    <row r="15" spans="1:12" ht="13.2">
      <c r="A15">
        <f t="shared" si="1"/>
        <v>2</v>
      </c>
      <c r="B15" t="str">
        <f>VLOOKUP(A15,ACTIVITIES!$B$2:$C$110,2,FALSE)</f>
        <v>Install overhead cable and taller utility poles</v>
      </c>
      <c r="C15" s="1">
        <v>3</v>
      </c>
      <c r="D15" s="1" t="str">
        <f>VLOOKUP(C15,HABITATS!$F$2:$G$13,2,FALSE)</f>
        <v>Tidal flats &amp; Rocky Intertidal</v>
      </c>
      <c r="E15" s="1" t="str">
        <f t="shared" si="0"/>
        <v>Tidal flats &amp; Rocky IntertidalInstall overhead cable and taller utility poles</v>
      </c>
      <c r="F15" s="3">
        <f>VLOOKUP($B15,'TIDAL FLATS &amp; ROCKY INTERTIDAL'!$B$239:$I$347,F$1,FALSE)</f>
        <v>0</v>
      </c>
      <c r="G15" s="3">
        <f>VLOOKUP($B15,'TIDAL FLATS &amp; ROCKY INTERTIDAL'!$B$239:$I$347,G$1,FALSE)</f>
        <v>2</v>
      </c>
      <c r="H15" s="3">
        <f>VLOOKUP($B15,'TIDAL FLATS &amp; ROCKY INTERTIDAL'!$B$239:$I$347,H$1,FALSE)</f>
        <v>0</v>
      </c>
      <c r="I15" s="3">
        <f>VLOOKUP($B15,'TIDAL FLATS &amp; ROCKY INTERTIDAL'!$B$239:$I$347,I$1,FALSE)</f>
        <v>0</v>
      </c>
      <c r="J15" s="3">
        <f>VLOOKUP($B15,'TIDAL FLATS &amp; ROCKY INTERTIDAL'!$B$239:$I$347,J$1,FALSE)</f>
        <v>2</v>
      </c>
      <c r="K15" s="3">
        <f>VLOOKUP($B15,'TIDAL FLATS &amp; ROCKY INTERTIDAL'!$B$239:$I$347,K$1,FALSE)</f>
        <v>2</v>
      </c>
      <c r="L15" s="3">
        <f>VLOOKUP($B15,'TIDAL FLATS &amp; ROCKY INTERTIDAL'!$B$239:$I$347,L$1,FALSE)</f>
        <v>2</v>
      </c>
    </row>
    <row r="16" spans="1:12" ht="13.2">
      <c r="A16">
        <f t="shared" si="1"/>
        <v>2</v>
      </c>
      <c r="B16" t="str">
        <f>VLOOKUP(A16,ACTIVITIES!$B$2:$C$110,2,FALSE)</f>
        <v>Install overhead cable and taller utility poles</v>
      </c>
      <c r="C16" s="1">
        <v>4</v>
      </c>
      <c r="D16" s="1" t="str">
        <f>VLOOKUP(C16,HABITATS!$F$2:$G$13,2,FALSE)</f>
        <v>Marshes</v>
      </c>
      <c r="E16" s="1" t="str">
        <f t="shared" si="0"/>
        <v>MarshesInstall overhead cable and taller utility poles</v>
      </c>
      <c r="F16" s="3">
        <f>VLOOKUP($B16,MARSHES!$B$239:$I$347,F$1,FALSE)</f>
        <v>0</v>
      </c>
      <c r="G16" s="3">
        <f>VLOOKUP($B16,MARSHES!$B$239:$I$347,G$1,FALSE)</f>
        <v>2</v>
      </c>
      <c r="H16" s="3">
        <f>VLOOKUP($B16,MARSHES!$B$239:$I$347,H$1,FALSE)</f>
        <v>0</v>
      </c>
      <c r="I16" s="3">
        <f>VLOOKUP($B16,MARSHES!$B$239:$I$347,I$1,FALSE)</f>
        <v>0</v>
      </c>
      <c r="J16" s="3">
        <f>VLOOKUP($B16,MARSHES!$B$239:$I$347,J$1,FALSE)</f>
        <v>2</v>
      </c>
      <c r="K16" s="3">
        <f>VLOOKUP($B16,MARSHES!$B$239:$I$347,K$1,FALSE)</f>
        <v>2</v>
      </c>
      <c r="L16" s="3">
        <f>VLOOKUP($B16,MARSHES!$B$239:$I$347,L$1,FALSE)</f>
        <v>2</v>
      </c>
    </row>
    <row r="17" spans="1:12" ht="13.2">
      <c r="A17">
        <f t="shared" si="1"/>
        <v>2</v>
      </c>
      <c r="B17" t="str">
        <f>VLOOKUP(A17,ACTIVITIES!$B$2:$C$110,2,FALSE)</f>
        <v>Install overhead cable and taller utility poles</v>
      </c>
      <c r="C17" s="1">
        <v>5</v>
      </c>
      <c r="D17" s="1" t="str">
        <f>VLOOKUP(C17,HABITATS!$F$2:$G$13,2,FALSE)</f>
        <v>Submersed Habitats</v>
      </c>
      <c r="E17" s="1" t="str">
        <f t="shared" si="0"/>
        <v>Submersed HabitatsInstall overhead cable and taller utility poles</v>
      </c>
      <c r="F17" s="3">
        <f>VLOOKUP($B17,'SUBMERSED HABITATS'!$B$239:$I$347,F$1,FALSE)</f>
        <v>0</v>
      </c>
      <c r="G17" s="3">
        <f>VLOOKUP($B17,'SUBMERSED HABITATS'!$B$239:$I$347,G$1,FALSE)</f>
        <v>2</v>
      </c>
      <c r="H17" s="3">
        <f>VLOOKUP($B17,'SUBMERSED HABITATS'!$B$239:$I$347,H$1,FALSE)</f>
        <v>0</v>
      </c>
      <c r="I17" s="3">
        <f>VLOOKUP($B17,'SUBMERSED HABITATS'!$B$239:$I$347,I$1,FALSE)</f>
        <v>0</v>
      </c>
      <c r="J17" s="3">
        <f>VLOOKUP($B17,'SUBMERSED HABITATS'!$B$239:$I$347,J$1,FALSE)</f>
        <v>1</v>
      </c>
      <c r="K17" s="3">
        <f>VLOOKUP($B17,'SUBMERSED HABITATS'!$B$239:$I$347,K$1,FALSE)</f>
        <v>2</v>
      </c>
      <c r="L17" s="3">
        <f>VLOOKUP($B17,'SUBMERSED HABITATS'!$B$239:$I$347,L$1,FALSE)</f>
        <v>2</v>
      </c>
    </row>
    <row r="18" spans="1:12" ht="13.2">
      <c r="A18">
        <f t="shared" si="1"/>
        <v>2</v>
      </c>
      <c r="B18" t="str">
        <f>VLOOKUP(A18,ACTIVITIES!$B$2:$C$110,2,FALSE)</f>
        <v>Install overhead cable and taller utility poles</v>
      </c>
      <c r="C18" s="1">
        <v>6</v>
      </c>
      <c r="D18" s="1" t="str">
        <f>VLOOKUP(C18,HABITATS!$F$2:$G$13,2,FALSE)</f>
        <v>HABITATS COMPLEX 6</v>
      </c>
      <c r="E18" s="1" t="str">
        <f t="shared" si="0"/>
        <v>HABITATS COMPLEX 6Install overhead cable and taller utility poles</v>
      </c>
      <c r="F18" s="3">
        <f>VLOOKUP($B18,'HABITATS COMPLEX 6'!$B$239:$I$347,F$1,FALSE)</f>
        <v>0</v>
      </c>
      <c r="G18" s="3">
        <f>VLOOKUP($B18,'HABITATS COMPLEX 6'!$B$239:$I$347,G$1,FALSE)</f>
        <v>0</v>
      </c>
      <c r="H18" s="3">
        <f>VLOOKUP($B18,'HABITATS COMPLEX 6'!$B$239:$I$347,H$1,FALSE)</f>
        <v>0</v>
      </c>
      <c r="I18" s="3">
        <f>VLOOKUP($B18,'HABITATS COMPLEX 6'!$B$239:$I$347,I$1,FALSE)</f>
        <v>0</v>
      </c>
      <c r="J18" s="3">
        <f>VLOOKUP($B18,'HABITATS COMPLEX 6'!$B$239:$I$347,J$1,FALSE)</f>
        <v>0</v>
      </c>
      <c r="K18" s="3">
        <f>VLOOKUP($B18,'HABITATS COMPLEX 6'!$B$239:$I$347,K$1,FALSE)</f>
        <v>0</v>
      </c>
      <c r="L18" s="3" t="str">
        <f>VLOOKUP($B18,'HABITATS COMPLEX 6'!$B$239:$I$347,L$1,FALSE)</f>
        <v/>
      </c>
    </row>
    <row r="19" spans="1:12" ht="13.2">
      <c r="A19">
        <f t="shared" si="1"/>
        <v>2</v>
      </c>
      <c r="B19" t="str">
        <f>VLOOKUP(A19,ACTIVITIES!$B$2:$C$110,2,FALSE)</f>
        <v>Install overhead cable and taller utility poles</v>
      </c>
      <c r="C19" s="1">
        <v>7</v>
      </c>
      <c r="D19" s="1" t="str">
        <f>VLOOKUP(C19,HABITATS!$F$2:$G$13,2,FALSE)</f>
        <v>HABITATS COMPLEX 7</v>
      </c>
      <c r="E19" s="1" t="str">
        <f t="shared" si="0"/>
        <v>HABITATS COMPLEX 7Install overhead cable and taller utility poles</v>
      </c>
      <c r="F19" s="3">
        <f>VLOOKUP($B19,'HABITATS COMPLEX 7'!$B$239:$I$347,F$1,FALSE)</f>
        <v>0</v>
      </c>
      <c r="G19" s="3">
        <f>VLOOKUP($B19,'HABITATS COMPLEX 7'!$B$239:$I$347,G$1,FALSE)</f>
        <v>0</v>
      </c>
      <c r="H19" s="3">
        <f>VLOOKUP($B19,'HABITATS COMPLEX 7'!$B$239:$I$347,H$1,FALSE)</f>
        <v>0</v>
      </c>
      <c r="I19" s="3">
        <f>VLOOKUP($B19,'HABITATS COMPLEX 7'!$B$239:$I$347,I$1,FALSE)</f>
        <v>0</v>
      </c>
      <c r="J19" s="3">
        <f>VLOOKUP($B19,'HABITATS COMPLEX 7'!$B$239:$I$347,J$1,FALSE)</f>
        <v>0</v>
      </c>
      <c r="K19" s="3">
        <f>VLOOKUP($B19,'HABITATS COMPLEX 7'!$B$239:$I$347,K$1,FALSE)</f>
        <v>0</v>
      </c>
      <c r="L19" s="3" t="str">
        <f>VLOOKUP($B19,'HABITATS COMPLEX 7'!$B$239:$I$347,L$1,FALSE)</f>
        <v/>
      </c>
    </row>
    <row r="20" spans="1:12" ht="13.2">
      <c r="A20">
        <f t="shared" si="1"/>
        <v>2</v>
      </c>
      <c r="B20" t="str">
        <f>VLOOKUP(A20,ACTIVITIES!$B$2:$C$110,2,FALSE)</f>
        <v>Install overhead cable and taller utility poles</v>
      </c>
      <c r="C20" s="1">
        <v>8</v>
      </c>
      <c r="D20" s="1" t="str">
        <f>VLOOKUP(C20,HABITATS!$F$2:$G$13,2,FALSE)</f>
        <v>HABITATS COMPLEX 8</v>
      </c>
      <c r="E20" s="1" t="str">
        <f t="shared" si="0"/>
        <v>HABITATS COMPLEX 8Install overhead cable and taller utility poles</v>
      </c>
      <c r="F20" s="3">
        <f>VLOOKUP($B20,'HABITATS COMPLEX 8'!$B$239:$I$347,F$1,FALSE)</f>
        <v>0</v>
      </c>
      <c r="G20" s="3">
        <f>VLOOKUP($B20,'HABITATS COMPLEX 8'!$B$239:$I$347,G$1,FALSE)</f>
        <v>0</v>
      </c>
      <c r="H20" s="3">
        <f>VLOOKUP($B20,'HABITATS COMPLEX 8'!$B$239:$I$347,H$1,FALSE)</f>
        <v>0</v>
      </c>
      <c r="I20" s="3">
        <f>VLOOKUP($B20,'HABITATS COMPLEX 8'!$B$239:$I$347,I$1,FALSE)</f>
        <v>0</v>
      </c>
      <c r="J20" s="3">
        <f>VLOOKUP($B20,'HABITATS COMPLEX 8'!$B$239:$I$347,J$1,FALSE)</f>
        <v>0</v>
      </c>
      <c r="K20" s="3">
        <f>VLOOKUP($B20,'HABITATS COMPLEX 8'!$B$239:$I$347,K$1,FALSE)</f>
        <v>0</v>
      </c>
      <c r="L20" s="3" t="str">
        <f>VLOOKUP($B20,'HABITATS COMPLEX 8'!$B$239:$I$347,L$1,FALSE)</f>
        <v/>
      </c>
    </row>
    <row r="21" spans="1:12" ht="13.2">
      <c r="A21">
        <f t="shared" si="1"/>
        <v>2</v>
      </c>
      <c r="B21" t="str">
        <f>VLOOKUP(A21,ACTIVITIES!$B$2:$C$110,2,FALSE)</f>
        <v>Install overhead cable and taller utility poles</v>
      </c>
      <c r="C21" s="1">
        <v>9</v>
      </c>
      <c r="D21" s="1" t="str">
        <f>VLOOKUP(C21,HABITATS!$F$2:$G$13,2,FALSE)</f>
        <v>HABITATS COMPLEX 9</v>
      </c>
      <c r="E21" s="1" t="str">
        <f t="shared" si="0"/>
        <v>HABITATS COMPLEX 9Install overhead cable and taller utility poles</v>
      </c>
      <c r="F21" s="3">
        <f>VLOOKUP($B21,'HABITATS COMPLEX 9'!$B$239:$I$347,F$1,FALSE)</f>
        <v>0</v>
      </c>
      <c r="G21" s="3">
        <f>VLOOKUP($B21,'HABITATS COMPLEX 9'!$B$239:$I$347,G$1,FALSE)</f>
        <v>0</v>
      </c>
      <c r="H21" s="3">
        <f>VLOOKUP($B21,'HABITATS COMPLEX 9'!$B$239:$I$347,H$1,FALSE)</f>
        <v>0</v>
      </c>
      <c r="I21" s="3">
        <f>VLOOKUP($B21,'HABITATS COMPLEX 9'!$B$239:$I$347,I$1,FALSE)</f>
        <v>0</v>
      </c>
      <c r="J21" s="3">
        <f>VLOOKUP($B21,'HABITATS COMPLEX 9'!$B$239:$I$347,J$1,FALSE)</f>
        <v>0</v>
      </c>
      <c r="K21" s="3">
        <f>VLOOKUP($B21,'HABITATS COMPLEX 9'!$B$239:$I$347,K$1,FALSE)</f>
        <v>0</v>
      </c>
      <c r="L21" s="3" t="str">
        <f>VLOOKUP($B21,'HABITATS COMPLEX 9'!$B$239:$I$347,L$1,FALSE)</f>
        <v/>
      </c>
    </row>
    <row r="22" spans="1:12" ht="13.2">
      <c r="A22">
        <f t="shared" si="1"/>
        <v>2</v>
      </c>
      <c r="B22" t="str">
        <f>VLOOKUP(A22,ACTIVITIES!$B$2:$C$110,2,FALSE)</f>
        <v>Install overhead cable and taller utility poles</v>
      </c>
      <c r="C22" s="1">
        <v>10</v>
      </c>
      <c r="D22" s="1" t="str">
        <f>VLOOKUP(C22,HABITATS!$F$2:$G$13,2,FALSE)</f>
        <v>HABITATS COMPLEX 10</v>
      </c>
      <c r="E22" s="1" t="str">
        <f t="shared" si="0"/>
        <v>HABITATS COMPLEX 10Install overhead cable and taller utility poles</v>
      </c>
      <c r="F22" s="3">
        <f>VLOOKUP($B22,'HABITATS COMPLEX 10'!$B$239:$I$347,F$1,FALSE)</f>
        <v>0</v>
      </c>
      <c r="G22" s="3">
        <f>VLOOKUP($B22,'HABITATS COMPLEX 10'!$B$239:$I$347,G$1,FALSE)</f>
        <v>0</v>
      </c>
      <c r="H22" s="3">
        <f>VLOOKUP($B22,'HABITATS COMPLEX 10'!$B$239:$I$347,H$1,FALSE)</f>
        <v>0</v>
      </c>
      <c r="I22" s="3">
        <f>VLOOKUP($B22,'HABITATS COMPLEX 10'!$B$239:$I$347,I$1,FALSE)</f>
        <v>0</v>
      </c>
      <c r="J22" s="3">
        <f>VLOOKUP($B22,'HABITATS COMPLEX 10'!$B$239:$I$347,J$1,FALSE)</f>
        <v>0</v>
      </c>
      <c r="K22" s="3">
        <f>VLOOKUP($B22,'HABITATS COMPLEX 10'!$B$239:$I$347,K$1,FALSE)</f>
        <v>0</v>
      </c>
      <c r="L22" s="3" t="str">
        <f>VLOOKUP($B22,'HABITATS COMPLEX 10'!$B$239:$I$347,L$1,FALSE)</f>
        <v/>
      </c>
    </row>
    <row r="23" spans="1:12" ht="13.2">
      <c r="A23">
        <f t="shared" si="1"/>
        <v>3</v>
      </c>
      <c r="B23" t="str">
        <f>VLOOKUP(A23,ACTIVITIES!$B$2:$C$110,2,FALSE)</f>
        <v>Install cables and trench excavation</v>
      </c>
      <c r="C23" s="1">
        <v>1</v>
      </c>
      <c r="D23" s="1" t="str">
        <f>VLOOKUP(C23,HABITATS!$F$2:$G$13,2,FALSE)</f>
        <v>Coastal Uplands</v>
      </c>
      <c r="E23" s="1" t="str">
        <f t="shared" si="0"/>
        <v>Coastal UplandsInstall cables and trench excavation</v>
      </c>
      <c r="F23" s="3">
        <f>VLOOKUP($B23,'COASTAL UPLANDS'!$B$239:$I$347,F$1,FALSE)</f>
        <v>3</v>
      </c>
      <c r="G23" s="3">
        <f>VLOOKUP($B23,'COASTAL UPLANDS'!$B$239:$I$347,G$1,FALSE)</f>
        <v>3</v>
      </c>
      <c r="H23" s="3">
        <f>VLOOKUP($B23,'COASTAL UPLANDS'!$B$239:$I$347,H$1,FALSE)</f>
        <v>3</v>
      </c>
      <c r="I23" s="3">
        <f>VLOOKUP($B23,'COASTAL UPLANDS'!$B$239:$I$347,I$1,FALSE)</f>
        <v>3</v>
      </c>
      <c r="J23" s="3">
        <f>VLOOKUP($B23,'COASTAL UPLANDS'!$B$239:$I$347,J$1,FALSE)</f>
        <v>2</v>
      </c>
      <c r="K23" s="3">
        <f>VLOOKUP($B23,'COASTAL UPLANDS'!$B$239:$I$347,K$1,FALSE)</f>
        <v>2</v>
      </c>
      <c r="L23" s="3">
        <f>VLOOKUP($B23,'COASTAL UPLANDS'!$B$239:$I$347,L$1,FALSE)</f>
        <v>3</v>
      </c>
    </row>
    <row r="24" spans="1:12" ht="13.2">
      <c r="A24">
        <f t="shared" si="1"/>
        <v>3</v>
      </c>
      <c r="B24" t="str">
        <f>VLOOKUP(A24,ACTIVITIES!$B$2:$C$110,2,FALSE)</f>
        <v>Install cables and trench excavation</v>
      </c>
      <c r="C24" s="1">
        <v>2</v>
      </c>
      <c r="D24" s="1" t="str">
        <f>VLOOKUP(C24,HABITATS!$F$2:$G$13,2,FALSE)</f>
        <v>Beaches &amp; Dunes</v>
      </c>
      <c r="E24" s="1" t="str">
        <f t="shared" si="0"/>
        <v>Beaches &amp; DunesInstall cables and trench excavation</v>
      </c>
      <c r="F24" s="3">
        <f>VLOOKUP($B24,'BEACHES &amp; DUNES'!$B$239:$I$347,F$1,FALSE)</f>
        <v>2</v>
      </c>
      <c r="G24" s="3">
        <f>VLOOKUP($B24,'BEACHES &amp; DUNES'!$B$239:$I$347,G$1,FALSE)</f>
        <v>2</v>
      </c>
      <c r="H24" s="3">
        <f>VLOOKUP($B24,'BEACHES &amp; DUNES'!$B$239:$I$347,H$1,FALSE)</f>
        <v>2</v>
      </c>
      <c r="I24" s="3">
        <f>VLOOKUP($B24,'BEACHES &amp; DUNES'!$B$239:$I$347,I$1,FALSE)</f>
        <v>2</v>
      </c>
      <c r="J24" s="3">
        <f>VLOOKUP($B24,'BEACHES &amp; DUNES'!$B$239:$I$347,J$1,FALSE)</f>
        <v>2</v>
      </c>
      <c r="K24" s="3">
        <f>VLOOKUP($B24,'BEACHES &amp; DUNES'!$B$239:$I$347,K$1,FALSE)</f>
        <v>2</v>
      </c>
      <c r="L24" s="3">
        <f>VLOOKUP($B24,'BEACHES &amp; DUNES'!$B$239:$I$347,L$1,FALSE)</f>
        <v>2</v>
      </c>
    </row>
    <row r="25" spans="1:12" ht="13.2">
      <c r="A25">
        <f t="shared" si="1"/>
        <v>3</v>
      </c>
      <c r="B25" t="str">
        <f>VLOOKUP(A25,ACTIVITIES!$B$2:$C$110,2,FALSE)</f>
        <v>Install cables and trench excavation</v>
      </c>
      <c r="C25" s="1">
        <v>3</v>
      </c>
      <c r="D25" s="1" t="str">
        <f>VLOOKUP(C25,HABITATS!$F$2:$G$13,2,FALSE)</f>
        <v>Tidal flats &amp; Rocky Intertidal</v>
      </c>
      <c r="E25" s="1" t="str">
        <f t="shared" si="0"/>
        <v>Tidal flats &amp; Rocky IntertidalInstall cables and trench excavation</v>
      </c>
      <c r="F25" s="3">
        <f>VLOOKUP($B25,'TIDAL FLATS &amp; ROCKY INTERTIDAL'!$B$239:$I$347,F$1,FALSE)</f>
        <v>0</v>
      </c>
      <c r="G25" s="3">
        <f>VLOOKUP($B25,'TIDAL FLATS &amp; ROCKY INTERTIDAL'!$B$239:$I$347,G$1,FALSE)</f>
        <v>1</v>
      </c>
      <c r="H25" s="3">
        <f>VLOOKUP($B25,'TIDAL FLATS &amp; ROCKY INTERTIDAL'!$B$239:$I$347,H$1,FALSE)</f>
        <v>0</v>
      </c>
      <c r="I25" s="3">
        <f>VLOOKUP($B25,'TIDAL FLATS &amp; ROCKY INTERTIDAL'!$B$239:$I$347,I$1,FALSE)</f>
        <v>0</v>
      </c>
      <c r="J25" s="3">
        <f>VLOOKUP($B25,'TIDAL FLATS &amp; ROCKY INTERTIDAL'!$B$239:$I$347,J$1,FALSE)</f>
        <v>1</v>
      </c>
      <c r="K25" s="3">
        <f>VLOOKUP($B25,'TIDAL FLATS &amp; ROCKY INTERTIDAL'!$B$239:$I$347,K$1,FALSE)</f>
        <v>1</v>
      </c>
      <c r="L25" s="3">
        <f>VLOOKUP($B25,'TIDAL FLATS &amp; ROCKY INTERTIDAL'!$B$239:$I$347,L$1,FALSE)</f>
        <v>1</v>
      </c>
    </row>
    <row r="26" spans="1:12" ht="13.2">
      <c r="A26">
        <f t="shared" si="1"/>
        <v>3</v>
      </c>
      <c r="B26" t="str">
        <f>VLOOKUP(A26,ACTIVITIES!$B$2:$C$110,2,FALSE)</f>
        <v>Install cables and trench excavation</v>
      </c>
      <c r="C26" s="1">
        <v>4</v>
      </c>
      <c r="D26" s="1" t="str">
        <f>VLOOKUP(C26,HABITATS!$F$2:$G$13,2,FALSE)</f>
        <v>Marshes</v>
      </c>
      <c r="E26" s="1" t="str">
        <f t="shared" si="0"/>
        <v>MarshesInstall cables and trench excavation</v>
      </c>
      <c r="F26" s="3">
        <f>VLOOKUP($B26,MARSHES!$B$239:$I$347,F$1,FALSE)</f>
        <v>0</v>
      </c>
      <c r="G26" s="3">
        <f>VLOOKUP($B26,MARSHES!$B$239:$I$347,G$1,FALSE)</f>
        <v>1</v>
      </c>
      <c r="H26" s="3">
        <f>VLOOKUP($B26,MARSHES!$B$239:$I$347,H$1,FALSE)</f>
        <v>0</v>
      </c>
      <c r="I26" s="3">
        <f>VLOOKUP($B26,MARSHES!$B$239:$I$347,I$1,FALSE)</f>
        <v>0</v>
      </c>
      <c r="J26" s="3">
        <f>VLOOKUP($B26,MARSHES!$B$239:$I$347,J$1,FALSE)</f>
        <v>1</v>
      </c>
      <c r="K26" s="3">
        <f>VLOOKUP($B26,MARSHES!$B$239:$I$347,K$1,FALSE)</f>
        <v>1</v>
      </c>
      <c r="L26" s="3">
        <f>VLOOKUP($B26,MARSHES!$B$239:$I$347,L$1,FALSE)</f>
        <v>1</v>
      </c>
    </row>
    <row r="27" spans="1:12" ht="13.2">
      <c r="A27">
        <f t="shared" si="1"/>
        <v>3</v>
      </c>
      <c r="B27" t="str">
        <f>VLOOKUP(A27,ACTIVITIES!$B$2:$C$110,2,FALSE)</f>
        <v>Install cables and trench excavation</v>
      </c>
      <c r="C27" s="1">
        <v>5</v>
      </c>
      <c r="D27" s="1" t="str">
        <f>VLOOKUP(C27,HABITATS!$F$2:$G$13,2,FALSE)</f>
        <v>Submersed Habitats</v>
      </c>
      <c r="E27" s="1" t="str">
        <f t="shared" si="0"/>
        <v>Submersed HabitatsInstall cables and trench excavation</v>
      </c>
      <c r="F27" s="3">
        <f>VLOOKUP($B27,'SUBMERSED HABITATS'!$B$239:$I$347,F$1,FALSE)</f>
        <v>0</v>
      </c>
      <c r="G27" s="3">
        <f>VLOOKUP($B27,'SUBMERSED HABITATS'!$B$239:$I$347,G$1,FALSE)</f>
        <v>2</v>
      </c>
      <c r="H27" s="3">
        <f>VLOOKUP($B27,'SUBMERSED HABITATS'!$B$239:$I$347,H$1,FALSE)</f>
        <v>0</v>
      </c>
      <c r="I27" s="3">
        <f>VLOOKUP($B27,'SUBMERSED HABITATS'!$B$239:$I$347,I$1,FALSE)</f>
        <v>0</v>
      </c>
      <c r="J27" s="3">
        <f>VLOOKUP($B27,'SUBMERSED HABITATS'!$B$239:$I$347,J$1,FALSE)</f>
        <v>1</v>
      </c>
      <c r="K27" s="3">
        <f>VLOOKUP($B27,'SUBMERSED HABITATS'!$B$239:$I$347,K$1,FALSE)</f>
        <v>2</v>
      </c>
      <c r="L27" s="3">
        <f>VLOOKUP($B27,'SUBMERSED HABITATS'!$B$239:$I$347,L$1,FALSE)</f>
        <v>2</v>
      </c>
    </row>
    <row r="28" spans="1:12" ht="13.2">
      <c r="A28">
        <f t="shared" si="1"/>
        <v>3</v>
      </c>
      <c r="B28" t="str">
        <f>VLOOKUP(A28,ACTIVITIES!$B$2:$C$110,2,FALSE)</f>
        <v>Install cables and trench excavation</v>
      </c>
      <c r="C28" s="1">
        <v>6</v>
      </c>
      <c r="D28" s="1" t="str">
        <f>VLOOKUP(C28,HABITATS!$F$2:$G$13,2,FALSE)</f>
        <v>HABITATS COMPLEX 6</v>
      </c>
      <c r="E28" s="1" t="str">
        <f t="shared" si="0"/>
        <v>HABITATS COMPLEX 6Install cables and trench excavation</v>
      </c>
      <c r="F28" s="3">
        <f>VLOOKUP($B28,'HABITATS COMPLEX 6'!$B$239:$I$347,F$1,FALSE)</f>
        <v>0</v>
      </c>
      <c r="G28" s="3">
        <f>VLOOKUP($B28,'HABITATS COMPLEX 6'!$B$239:$I$347,G$1,FALSE)</f>
        <v>0</v>
      </c>
      <c r="H28" s="3">
        <f>VLOOKUP($B28,'HABITATS COMPLEX 6'!$B$239:$I$347,H$1,FALSE)</f>
        <v>0</v>
      </c>
      <c r="I28" s="3">
        <f>VLOOKUP($B28,'HABITATS COMPLEX 6'!$B$239:$I$347,I$1,FALSE)</f>
        <v>0</v>
      </c>
      <c r="J28" s="3">
        <f>VLOOKUP($B28,'HABITATS COMPLEX 6'!$B$239:$I$347,J$1,FALSE)</f>
        <v>0</v>
      </c>
      <c r="K28" s="3">
        <f>VLOOKUP($B28,'HABITATS COMPLEX 6'!$B$239:$I$347,K$1,FALSE)</f>
        <v>0</v>
      </c>
      <c r="L28" s="3" t="str">
        <f>VLOOKUP($B28,'HABITATS COMPLEX 6'!$B$239:$I$347,L$1,FALSE)</f>
        <v/>
      </c>
    </row>
    <row r="29" spans="1:12" ht="13.2">
      <c r="A29">
        <f t="shared" si="1"/>
        <v>3</v>
      </c>
      <c r="B29" t="str">
        <f>VLOOKUP(A29,ACTIVITIES!$B$2:$C$110,2,FALSE)</f>
        <v>Install cables and trench excavation</v>
      </c>
      <c r="C29" s="1">
        <v>7</v>
      </c>
      <c r="D29" s="1" t="str">
        <f>VLOOKUP(C29,HABITATS!$F$2:$G$13,2,FALSE)</f>
        <v>HABITATS COMPLEX 7</v>
      </c>
      <c r="E29" s="1" t="str">
        <f t="shared" si="0"/>
        <v>HABITATS COMPLEX 7Install cables and trench excavation</v>
      </c>
      <c r="F29" s="3">
        <f>VLOOKUP($B29,'HABITATS COMPLEX 7'!$B$239:$I$347,F$1,FALSE)</f>
        <v>0</v>
      </c>
      <c r="G29" s="3">
        <f>VLOOKUP($B29,'HABITATS COMPLEX 7'!$B$239:$I$347,G$1,FALSE)</f>
        <v>0</v>
      </c>
      <c r="H29" s="3">
        <f>VLOOKUP($B29,'HABITATS COMPLEX 7'!$B$239:$I$347,H$1,FALSE)</f>
        <v>0</v>
      </c>
      <c r="I29" s="3">
        <f>VLOOKUP($B29,'HABITATS COMPLEX 7'!$B$239:$I$347,I$1,FALSE)</f>
        <v>0</v>
      </c>
      <c r="J29" s="3">
        <f>VLOOKUP($B29,'HABITATS COMPLEX 7'!$B$239:$I$347,J$1,FALSE)</f>
        <v>0</v>
      </c>
      <c r="K29" s="3">
        <f>VLOOKUP($B29,'HABITATS COMPLEX 7'!$B$239:$I$347,K$1,FALSE)</f>
        <v>0</v>
      </c>
      <c r="L29" s="3" t="str">
        <f>VLOOKUP($B29,'HABITATS COMPLEX 7'!$B$239:$I$347,L$1,FALSE)</f>
        <v/>
      </c>
    </row>
    <row r="30" spans="1:12" ht="13.2">
      <c r="A30">
        <f t="shared" si="1"/>
        <v>3</v>
      </c>
      <c r="B30" t="str">
        <f>VLOOKUP(A30,ACTIVITIES!$B$2:$C$110,2,FALSE)</f>
        <v>Install cables and trench excavation</v>
      </c>
      <c r="C30" s="1">
        <v>8</v>
      </c>
      <c r="D30" s="1" t="str">
        <f>VLOOKUP(C30,HABITATS!$F$2:$G$13,2,FALSE)</f>
        <v>HABITATS COMPLEX 8</v>
      </c>
      <c r="E30" s="1" t="str">
        <f t="shared" si="0"/>
        <v>HABITATS COMPLEX 8Install cables and trench excavation</v>
      </c>
      <c r="F30" s="3">
        <f>VLOOKUP($B30,'HABITATS COMPLEX 8'!$B$239:$I$347,F$1,FALSE)</f>
        <v>0</v>
      </c>
      <c r="G30" s="3">
        <f>VLOOKUP($B30,'HABITATS COMPLEX 8'!$B$239:$I$347,G$1,FALSE)</f>
        <v>0</v>
      </c>
      <c r="H30" s="3">
        <f>VLOOKUP($B30,'HABITATS COMPLEX 8'!$B$239:$I$347,H$1,FALSE)</f>
        <v>0</v>
      </c>
      <c r="I30" s="3">
        <f>VLOOKUP($B30,'HABITATS COMPLEX 8'!$B$239:$I$347,I$1,FALSE)</f>
        <v>0</v>
      </c>
      <c r="J30" s="3">
        <f>VLOOKUP($B30,'HABITATS COMPLEX 8'!$B$239:$I$347,J$1,FALSE)</f>
        <v>0</v>
      </c>
      <c r="K30" s="3">
        <f>VLOOKUP($B30,'HABITATS COMPLEX 8'!$B$239:$I$347,K$1,FALSE)</f>
        <v>0</v>
      </c>
      <c r="L30" s="3" t="str">
        <f>VLOOKUP($B30,'HABITATS COMPLEX 8'!$B$239:$I$347,L$1,FALSE)</f>
        <v/>
      </c>
    </row>
    <row r="31" spans="1:12" ht="13.2">
      <c r="A31">
        <f t="shared" si="1"/>
        <v>3</v>
      </c>
      <c r="B31" t="str">
        <f>VLOOKUP(A31,ACTIVITIES!$B$2:$C$110,2,FALSE)</f>
        <v>Install cables and trench excavation</v>
      </c>
      <c r="C31" s="1">
        <v>9</v>
      </c>
      <c r="D31" s="1" t="str">
        <f>VLOOKUP(C31,HABITATS!$F$2:$G$13,2,FALSE)</f>
        <v>HABITATS COMPLEX 9</v>
      </c>
      <c r="E31" s="1" t="str">
        <f t="shared" si="0"/>
        <v>HABITATS COMPLEX 9Install cables and trench excavation</v>
      </c>
      <c r="F31" s="3">
        <f>VLOOKUP($B31,'HABITATS COMPLEX 9'!$B$239:$I$347,F$1,FALSE)</f>
        <v>0</v>
      </c>
      <c r="G31" s="3">
        <f>VLOOKUP($B31,'HABITATS COMPLEX 9'!$B$239:$I$347,G$1,FALSE)</f>
        <v>0</v>
      </c>
      <c r="H31" s="3">
        <f>VLOOKUP($B31,'HABITATS COMPLEX 9'!$B$239:$I$347,H$1,FALSE)</f>
        <v>0</v>
      </c>
      <c r="I31" s="3">
        <f>VLOOKUP($B31,'HABITATS COMPLEX 9'!$B$239:$I$347,I$1,FALSE)</f>
        <v>0</v>
      </c>
      <c r="J31" s="3">
        <f>VLOOKUP($B31,'HABITATS COMPLEX 9'!$B$239:$I$347,J$1,FALSE)</f>
        <v>0</v>
      </c>
      <c r="K31" s="3">
        <f>VLOOKUP($B31,'HABITATS COMPLEX 9'!$B$239:$I$347,K$1,FALSE)</f>
        <v>0</v>
      </c>
      <c r="L31" s="3" t="str">
        <f>VLOOKUP($B31,'HABITATS COMPLEX 9'!$B$239:$I$347,L$1,FALSE)</f>
        <v/>
      </c>
    </row>
    <row r="32" spans="1:12" ht="13.2">
      <c r="A32">
        <f t="shared" si="1"/>
        <v>3</v>
      </c>
      <c r="B32" t="str">
        <f>VLOOKUP(A32,ACTIVITIES!$B$2:$C$110,2,FALSE)</f>
        <v>Install cables and trench excavation</v>
      </c>
      <c r="C32" s="1">
        <v>10</v>
      </c>
      <c r="D32" s="1" t="str">
        <f>VLOOKUP(C32,HABITATS!$F$2:$G$13,2,FALSE)</f>
        <v>HABITATS COMPLEX 10</v>
      </c>
      <c r="E32" s="1" t="str">
        <f t="shared" si="0"/>
        <v>HABITATS COMPLEX 10Install cables and trench excavation</v>
      </c>
      <c r="F32" s="3">
        <f>VLOOKUP($B32,'HABITATS COMPLEX 10'!$B$239:$I$347,F$1,FALSE)</f>
        <v>0</v>
      </c>
      <c r="G32" s="3">
        <f>VLOOKUP($B32,'HABITATS COMPLEX 10'!$B$239:$I$347,G$1,FALSE)</f>
        <v>0</v>
      </c>
      <c r="H32" s="3">
        <f>VLOOKUP($B32,'HABITATS COMPLEX 10'!$B$239:$I$347,H$1,FALSE)</f>
        <v>0</v>
      </c>
      <c r="I32" s="3">
        <f>VLOOKUP($B32,'HABITATS COMPLEX 10'!$B$239:$I$347,I$1,FALSE)</f>
        <v>0</v>
      </c>
      <c r="J32" s="3">
        <f>VLOOKUP($B32,'HABITATS COMPLEX 10'!$B$239:$I$347,J$1,FALSE)</f>
        <v>0</v>
      </c>
      <c r="K32" s="3">
        <f>VLOOKUP($B32,'HABITATS COMPLEX 10'!$B$239:$I$347,K$1,FALSE)</f>
        <v>0</v>
      </c>
      <c r="L32" s="3" t="str">
        <f>VLOOKUP($B32,'HABITATS COMPLEX 10'!$B$239:$I$347,L$1,FALSE)</f>
        <v/>
      </c>
    </row>
    <row r="33" spans="1:12" ht="13.2">
      <c r="A33">
        <f t="shared" si="1"/>
        <v>4</v>
      </c>
      <c r="B33" t="str">
        <f>VLOOKUP(A33,ACTIVITIES!$B$2:$C$110,2,FALSE)</f>
        <v>Install onshore cable ROW construction</v>
      </c>
      <c r="C33" s="1">
        <v>1</v>
      </c>
      <c r="D33" s="1" t="str">
        <f>VLOOKUP(C33,HABITATS!$F$2:$G$13,2,FALSE)</f>
        <v>Coastal Uplands</v>
      </c>
      <c r="E33" s="1" t="str">
        <f t="shared" si="0"/>
        <v>Coastal UplandsInstall onshore cable ROW construction</v>
      </c>
      <c r="F33" s="3">
        <f>VLOOKUP($B33,'COASTAL UPLANDS'!$B$239:$I$347,F$1,FALSE)</f>
        <v>1</v>
      </c>
      <c r="G33" s="3">
        <f>VLOOKUP($B33,'COASTAL UPLANDS'!$B$239:$I$347,G$1,FALSE)</f>
        <v>1</v>
      </c>
      <c r="H33" s="3">
        <f>VLOOKUP($B33,'COASTAL UPLANDS'!$B$239:$I$347,H$1,FALSE)</f>
        <v>1</v>
      </c>
      <c r="I33" s="3">
        <f>VLOOKUP($B33,'COASTAL UPLANDS'!$B$239:$I$347,I$1,FALSE)</f>
        <v>1</v>
      </c>
      <c r="J33" s="3">
        <f>VLOOKUP($B33,'COASTAL UPLANDS'!$B$239:$I$347,J$1,FALSE)</f>
        <v>2</v>
      </c>
      <c r="K33" s="3">
        <f>VLOOKUP($B33,'COASTAL UPLANDS'!$B$239:$I$347,K$1,FALSE)</f>
        <v>2</v>
      </c>
      <c r="L33" s="3">
        <f>VLOOKUP($B33,'COASTAL UPLANDS'!$B$239:$I$347,L$1,FALSE)</f>
        <v>2</v>
      </c>
    </row>
    <row r="34" spans="1:12" ht="13.2">
      <c r="A34">
        <f t="shared" si="1"/>
        <v>4</v>
      </c>
      <c r="B34" t="str">
        <f>VLOOKUP(A34,ACTIVITIES!$B$2:$C$110,2,FALSE)</f>
        <v>Install onshore cable ROW construction</v>
      </c>
      <c r="C34" s="1">
        <v>2</v>
      </c>
      <c r="D34" s="1" t="str">
        <f>VLOOKUP(C34,HABITATS!$F$2:$G$13,2,FALSE)</f>
        <v>Beaches &amp; Dunes</v>
      </c>
      <c r="E34" s="1" t="str">
        <f t="shared" si="0"/>
        <v>Beaches &amp; DunesInstall onshore cable ROW construction</v>
      </c>
      <c r="F34" s="3">
        <f>VLOOKUP($B34,'BEACHES &amp; DUNES'!$B$239:$I$347,F$1,FALSE)</f>
        <v>1</v>
      </c>
      <c r="G34" s="3">
        <f>VLOOKUP($B34,'BEACHES &amp; DUNES'!$B$239:$I$347,G$1,FALSE)</f>
        <v>1</v>
      </c>
      <c r="H34" s="3">
        <f>VLOOKUP($B34,'BEACHES &amp; DUNES'!$B$239:$I$347,H$1,FALSE)</f>
        <v>1</v>
      </c>
      <c r="I34" s="3">
        <f>VLOOKUP($B34,'BEACHES &amp; DUNES'!$B$239:$I$347,I$1,FALSE)</f>
        <v>1</v>
      </c>
      <c r="J34" s="3">
        <f>VLOOKUP($B34,'BEACHES &amp; DUNES'!$B$239:$I$347,J$1,FALSE)</f>
        <v>2</v>
      </c>
      <c r="K34" s="3">
        <f>VLOOKUP($B34,'BEACHES &amp; DUNES'!$B$239:$I$347,K$1,FALSE)</f>
        <v>2</v>
      </c>
      <c r="L34" s="3">
        <f>VLOOKUP($B34,'BEACHES &amp; DUNES'!$B$239:$I$347,L$1,FALSE)</f>
        <v>2</v>
      </c>
    </row>
    <row r="35" spans="1:12" ht="13.2">
      <c r="A35">
        <f t="shared" si="1"/>
        <v>4</v>
      </c>
      <c r="B35" t="str">
        <f>VLOOKUP(A35,ACTIVITIES!$B$2:$C$110,2,FALSE)</f>
        <v>Install onshore cable ROW construction</v>
      </c>
      <c r="C35" s="1">
        <v>3</v>
      </c>
      <c r="D35" s="1" t="str">
        <f>VLOOKUP(C35,HABITATS!$F$2:$G$13,2,FALSE)</f>
        <v>Tidal flats &amp; Rocky Intertidal</v>
      </c>
      <c r="E35" s="1" t="str">
        <f t="shared" si="0"/>
        <v>Tidal flats &amp; Rocky IntertidalInstall onshore cable ROW construction</v>
      </c>
      <c r="F35" s="3">
        <f>VLOOKUP($B35,'TIDAL FLATS &amp; ROCKY INTERTIDAL'!$B$239:$I$347,F$1,FALSE)</f>
        <v>0</v>
      </c>
      <c r="G35" s="3">
        <f>VLOOKUP($B35,'TIDAL FLATS &amp; ROCKY INTERTIDAL'!$B$239:$I$347,G$1,FALSE)</f>
        <v>1</v>
      </c>
      <c r="H35" s="3">
        <f>VLOOKUP($B35,'TIDAL FLATS &amp; ROCKY INTERTIDAL'!$B$239:$I$347,H$1,FALSE)</f>
        <v>0</v>
      </c>
      <c r="I35" s="3">
        <f>VLOOKUP($B35,'TIDAL FLATS &amp; ROCKY INTERTIDAL'!$B$239:$I$347,I$1,FALSE)</f>
        <v>0</v>
      </c>
      <c r="J35" s="3">
        <f>VLOOKUP($B35,'TIDAL FLATS &amp; ROCKY INTERTIDAL'!$B$239:$I$347,J$1,FALSE)</f>
        <v>1</v>
      </c>
      <c r="K35" s="3">
        <f>VLOOKUP($B35,'TIDAL FLATS &amp; ROCKY INTERTIDAL'!$B$239:$I$347,K$1,FALSE)</f>
        <v>1</v>
      </c>
      <c r="L35" s="3">
        <f>VLOOKUP($B35,'TIDAL FLATS &amp; ROCKY INTERTIDAL'!$B$239:$I$347,L$1,FALSE)</f>
        <v>1</v>
      </c>
    </row>
    <row r="36" spans="1:12" ht="13.2">
      <c r="A36">
        <f t="shared" si="1"/>
        <v>4</v>
      </c>
      <c r="B36" t="str">
        <f>VLOOKUP(A36,ACTIVITIES!$B$2:$C$110,2,FALSE)</f>
        <v>Install onshore cable ROW construction</v>
      </c>
      <c r="C36" s="1">
        <v>4</v>
      </c>
      <c r="D36" s="1" t="str">
        <f>VLOOKUP(C36,HABITATS!$F$2:$G$13,2,FALSE)</f>
        <v>Marshes</v>
      </c>
      <c r="E36" s="1" t="str">
        <f t="shared" si="0"/>
        <v>MarshesInstall onshore cable ROW construction</v>
      </c>
      <c r="F36" s="3">
        <f>VLOOKUP($B36,MARSHES!$B$239:$I$347,F$1,FALSE)</f>
        <v>0</v>
      </c>
      <c r="G36" s="3">
        <f>VLOOKUP($B36,MARSHES!$B$239:$I$347,G$1,FALSE)</f>
        <v>1</v>
      </c>
      <c r="H36" s="3">
        <f>VLOOKUP($B36,MARSHES!$B$239:$I$347,H$1,FALSE)</f>
        <v>0</v>
      </c>
      <c r="I36" s="3">
        <f>VLOOKUP($B36,MARSHES!$B$239:$I$347,I$1,FALSE)</f>
        <v>0</v>
      </c>
      <c r="J36" s="3">
        <f>VLOOKUP($B36,MARSHES!$B$239:$I$347,J$1,FALSE)</f>
        <v>1</v>
      </c>
      <c r="K36" s="3">
        <f>VLOOKUP($B36,MARSHES!$B$239:$I$347,K$1,FALSE)</f>
        <v>1</v>
      </c>
      <c r="L36" s="3">
        <f>VLOOKUP($B36,MARSHES!$B$239:$I$347,L$1,FALSE)</f>
        <v>1</v>
      </c>
    </row>
    <row r="37" spans="1:12" ht="13.2">
      <c r="A37">
        <f t="shared" si="1"/>
        <v>4</v>
      </c>
      <c r="B37" t="str">
        <f>VLOOKUP(A37,ACTIVITIES!$B$2:$C$110,2,FALSE)</f>
        <v>Install onshore cable ROW construction</v>
      </c>
      <c r="C37" s="1">
        <v>5</v>
      </c>
      <c r="D37" s="1" t="str">
        <f>VLOOKUP(C37,HABITATS!$F$2:$G$13,2,FALSE)</f>
        <v>Submersed Habitats</v>
      </c>
      <c r="E37" s="1" t="str">
        <f t="shared" si="0"/>
        <v>Submersed HabitatsInstall onshore cable ROW construction</v>
      </c>
      <c r="F37" s="3">
        <f>VLOOKUP($B37,'SUBMERSED HABITATS'!$B$239:$I$347,F$1,FALSE)</f>
        <v>0</v>
      </c>
      <c r="G37" s="3">
        <f>VLOOKUP($B37,'SUBMERSED HABITATS'!$B$239:$I$347,G$1,FALSE)</f>
        <v>1</v>
      </c>
      <c r="H37" s="3">
        <f>VLOOKUP($B37,'SUBMERSED HABITATS'!$B$239:$I$347,H$1,FALSE)</f>
        <v>0</v>
      </c>
      <c r="I37" s="3">
        <f>VLOOKUP($B37,'SUBMERSED HABITATS'!$B$239:$I$347,I$1,FALSE)</f>
        <v>0</v>
      </c>
      <c r="J37" s="3">
        <f>VLOOKUP($B37,'SUBMERSED HABITATS'!$B$239:$I$347,J$1,FALSE)</f>
        <v>1</v>
      </c>
      <c r="K37" s="3">
        <f>VLOOKUP($B37,'SUBMERSED HABITATS'!$B$239:$I$347,K$1,FALSE)</f>
        <v>2</v>
      </c>
      <c r="L37" s="3">
        <f>VLOOKUP($B37,'SUBMERSED HABITATS'!$B$239:$I$347,L$1,FALSE)</f>
        <v>2</v>
      </c>
    </row>
    <row r="38" spans="1:12" ht="13.2">
      <c r="A38">
        <f t="shared" si="1"/>
        <v>4</v>
      </c>
      <c r="B38" t="str">
        <f>VLOOKUP(A38,ACTIVITIES!$B$2:$C$110,2,FALSE)</f>
        <v>Install onshore cable ROW construction</v>
      </c>
      <c r="C38" s="1">
        <v>6</v>
      </c>
      <c r="D38" s="1" t="str">
        <f>VLOOKUP(C38,HABITATS!$F$2:$G$13,2,FALSE)</f>
        <v>HABITATS COMPLEX 6</v>
      </c>
      <c r="E38" s="1" t="str">
        <f t="shared" si="0"/>
        <v>HABITATS COMPLEX 6Install onshore cable ROW construction</v>
      </c>
      <c r="F38" s="3">
        <f>VLOOKUP($B38,'HABITATS COMPLEX 6'!$B$239:$I$347,F$1,FALSE)</f>
        <v>0</v>
      </c>
      <c r="G38" s="3">
        <f>VLOOKUP($B38,'HABITATS COMPLEX 6'!$B$239:$I$347,G$1,FALSE)</f>
        <v>0</v>
      </c>
      <c r="H38" s="3">
        <f>VLOOKUP($B38,'HABITATS COMPLEX 6'!$B$239:$I$347,H$1,FALSE)</f>
        <v>0</v>
      </c>
      <c r="I38" s="3">
        <f>VLOOKUP($B38,'HABITATS COMPLEX 6'!$B$239:$I$347,I$1,FALSE)</f>
        <v>0</v>
      </c>
      <c r="J38" s="3">
        <f>VLOOKUP($B38,'HABITATS COMPLEX 6'!$B$239:$I$347,J$1,FALSE)</f>
        <v>0</v>
      </c>
      <c r="K38" s="3">
        <f>VLOOKUP($B38,'HABITATS COMPLEX 6'!$B$239:$I$347,K$1,FALSE)</f>
        <v>0</v>
      </c>
      <c r="L38" s="3" t="str">
        <f>VLOOKUP($B38,'HABITATS COMPLEX 6'!$B$239:$I$347,L$1,FALSE)</f>
        <v/>
      </c>
    </row>
    <row r="39" spans="1:12" ht="13.2">
      <c r="A39">
        <f t="shared" si="1"/>
        <v>4</v>
      </c>
      <c r="B39" t="str">
        <f>VLOOKUP(A39,ACTIVITIES!$B$2:$C$110,2,FALSE)</f>
        <v>Install onshore cable ROW construction</v>
      </c>
      <c r="C39" s="1">
        <v>7</v>
      </c>
      <c r="D39" s="1" t="str">
        <f>VLOOKUP(C39,HABITATS!$F$2:$G$13,2,FALSE)</f>
        <v>HABITATS COMPLEX 7</v>
      </c>
      <c r="E39" s="1" t="str">
        <f t="shared" si="0"/>
        <v>HABITATS COMPLEX 7Install onshore cable ROW construction</v>
      </c>
      <c r="F39" s="3">
        <f>VLOOKUP($B39,'HABITATS COMPLEX 7'!$B$239:$I$347,F$1,FALSE)</f>
        <v>0</v>
      </c>
      <c r="G39" s="3">
        <f>VLOOKUP($B39,'HABITATS COMPLEX 7'!$B$239:$I$347,G$1,FALSE)</f>
        <v>0</v>
      </c>
      <c r="H39" s="3">
        <f>VLOOKUP($B39,'HABITATS COMPLEX 7'!$B$239:$I$347,H$1,FALSE)</f>
        <v>0</v>
      </c>
      <c r="I39" s="3">
        <f>VLOOKUP($B39,'HABITATS COMPLEX 7'!$B$239:$I$347,I$1,FALSE)</f>
        <v>0</v>
      </c>
      <c r="J39" s="3">
        <f>VLOOKUP($B39,'HABITATS COMPLEX 7'!$B$239:$I$347,J$1,FALSE)</f>
        <v>0</v>
      </c>
      <c r="K39" s="3">
        <f>VLOOKUP($B39,'HABITATS COMPLEX 7'!$B$239:$I$347,K$1,FALSE)</f>
        <v>0</v>
      </c>
      <c r="L39" s="3" t="str">
        <f>VLOOKUP($B39,'HABITATS COMPLEX 7'!$B$239:$I$347,L$1,FALSE)</f>
        <v/>
      </c>
    </row>
    <row r="40" spans="1:12" ht="13.2">
      <c r="A40">
        <f t="shared" si="1"/>
        <v>4</v>
      </c>
      <c r="B40" t="str">
        <f>VLOOKUP(A40,ACTIVITIES!$B$2:$C$110,2,FALSE)</f>
        <v>Install onshore cable ROW construction</v>
      </c>
      <c r="C40" s="1">
        <v>8</v>
      </c>
      <c r="D40" s="1" t="str">
        <f>VLOOKUP(C40,HABITATS!$F$2:$G$13,2,FALSE)</f>
        <v>HABITATS COMPLEX 8</v>
      </c>
      <c r="E40" s="1" t="str">
        <f t="shared" si="0"/>
        <v>HABITATS COMPLEX 8Install onshore cable ROW construction</v>
      </c>
      <c r="F40" s="3">
        <f>VLOOKUP($B40,'HABITATS COMPLEX 8'!$B$239:$I$347,F$1,FALSE)</f>
        <v>0</v>
      </c>
      <c r="G40" s="3">
        <f>VLOOKUP($B40,'HABITATS COMPLEX 8'!$B$239:$I$347,G$1,FALSE)</f>
        <v>0</v>
      </c>
      <c r="H40" s="3">
        <f>VLOOKUP($B40,'HABITATS COMPLEX 8'!$B$239:$I$347,H$1,FALSE)</f>
        <v>0</v>
      </c>
      <c r="I40" s="3">
        <f>VLOOKUP($B40,'HABITATS COMPLEX 8'!$B$239:$I$347,I$1,FALSE)</f>
        <v>0</v>
      </c>
      <c r="J40" s="3">
        <f>VLOOKUP($B40,'HABITATS COMPLEX 8'!$B$239:$I$347,J$1,FALSE)</f>
        <v>0</v>
      </c>
      <c r="K40" s="3">
        <f>VLOOKUP($B40,'HABITATS COMPLEX 8'!$B$239:$I$347,K$1,FALSE)</f>
        <v>0</v>
      </c>
      <c r="L40" s="3" t="str">
        <f>VLOOKUP($B40,'HABITATS COMPLEX 8'!$B$239:$I$347,L$1,FALSE)</f>
        <v/>
      </c>
    </row>
    <row r="41" spans="1:12" ht="13.2">
      <c r="A41">
        <f t="shared" si="1"/>
        <v>4</v>
      </c>
      <c r="B41" t="str">
        <f>VLOOKUP(A41,ACTIVITIES!$B$2:$C$110,2,FALSE)</f>
        <v>Install onshore cable ROW construction</v>
      </c>
      <c r="C41" s="1">
        <v>9</v>
      </c>
      <c r="D41" s="1" t="str">
        <f>VLOOKUP(C41,HABITATS!$F$2:$G$13,2,FALSE)</f>
        <v>HABITATS COMPLEX 9</v>
      </c>
      <c r="E41" s="1" t="str">
        <f t="shared" si="0"/>
        <v>HABITATS COMPLEX 9Install onshore cable ROW construction</v>
      </c>
      <c r="F41" s="3">
        <f>VLOOKUP($B41,'HABITATS COMPLEX 9'!$B$239:$I$347,F$1,FALSE)</f>
        <v>0</v>
      </c>
      <c r="G41" s="3">
        <f>VLOOKUP($B41,'HABITATS COMPLEX 9'!$B$239:$I$347,G$1,FALSE)</f>
        <v>0</v>
      </c>
      <c r="H41" s="3">
        <f>VLOOKUP($B41,'HABITATS COMPLEX 9'!$B$239:$I$347,H$1,FALSE)</f>
        <v>0</v>
      </c>
      <c r="I41" s="3">
        <f>VLOOKUP($B41,'HABITATS COMPLEX 9'!$B$239:$I$347,I$1,FALSE)</f>
        <v>0</v>
      </c>
      <c r="J41" s="3">
        <f>VLOOKUP($B41,'HABITATS COMPLEX 9'!$B$239:$I$347,J$1,FALSE)</f>
        <v>0</v>
      </c>
      <c r="K41" s="3">
        <f>VLOOKUP($B41,'HABITATS COMPLEX 9'!$B$239:$I$347,K$1,FALSE)</f>
        <v>0</v>
      </c>
      <c r="L41" s="3" t="str">
        <f>VLOOKUP($B41,'HABITATS COMPLEX 9'!$B$239:$I$347,L$1,FALSE)</f>
        <v/>
      </c>
    </row>
    <row r="42" spans="1:12" ht="13.2">
      <c r="A42">
        <f t="shared" si="1"/>
        <v>4</v>
      </c>
      <c r="B42" t="str">
        <f>VLOOKUP(A42,ACTIVITIES!$B$2:$C$110,2,FALSE)</f>
        <v>Install onshore cable ROW construction</v>
      </c>
      <c r="C42" s="1">
        <v>10</v>
      </c>
      <c r="D42" s="1" t="str">
        <f>VLOOKUP(C42,HABITATS!$F$2:$G$13,2,FALSE)</f>
        <v>HABITATS COMPLEX 10</v>
      </c>
      <c r="E42" s="1" t="str">
        <f t="shared" si="0"/>
        <v>HABITATS COMPLEX 10Install onshore cable ROW construction</v>
      </c>
      <c r="F42" s="3">
        <f>VLOOKUP($B42,'HABITATS COMPLEX 10'!$B$239:$I$347,F$1,FALSE)</f>
        <v>0</v>
      </c>
      <c r="G42" s="3">
        <f>VLOOKUP($B42,'HABITATS COMPLEX 10'!$B$239:$I$347,G$1,FALSE)</f>
        <v>0</v>
      </c>
      <c r="H42" s="3">
        <f>VLOOKUP($B42,'HABITATS COMPLEX 10'!$B$239:$I$347,H$1,FALSE)</f>
        <v>0</v>
      </c>
      <c r="I42" s="3">
        <f>VLOOKUP($B42,'HABITATS COMPLEX 10'!$B$239:$I$347,I$1,FALSE)</f>
        <v>0</v>
      </c>
      <c r="J42" s="3">
        <f>VLOOKUP($B42,'HABITATS COMPLEX 10'!$B$239:$I$347,J$1,FALSE)</f>
        <v>0</v>
      </c>
      <c r="K42" s="3">
        <f>VLOOKUP($B42,'HABITATS COMPLEX 10'!$B$239:$I$347,K$1,FALSE)</f>
        <v>0</v>
      </c>
      <c r="L42" s="3" t="str">
        <f>VLOOKUP($B42,'HABITATS COMPLEX 10'!$B$239:$I$347,L$1,FALSE)</f>
        <v/>
      </c>
    </row>
    <row r="43" spans="1:12" ht="13.2">
      <c r="A43">
        <f t="shared" si="1"/>
        <v>5</v>
      </c>
      <c r="B43" t="str">
        <f>VLOOKUP(A43,ACTIVITIES!$B$2:$C$110,2,FALSE)</f>
        <v>Install onshore vehicle use and travel</v>
      </c>
      <c r="C43" s="1">
        <v>1</v>
      </c>
      <c r="D43" s="1" t="str">
        <f>VLOOKUP(C43,HABITATS!$F$2:$G$13,2,FALSE)</f>
        <v>Coastal Uplands</v>
      </c>
      <c r="E43" s="1" t="str">
        <f t="shared" si="0"/>
        <v>Coastal UplandsInstall onshore vehicle use and travel</v>
      </c>
      <c r="F43" s="3">
        <f>VLOOKUP($B43,'COASTAL UPLANDS'!$B$239:$I$347,F$1,FALSE)</f>
        <v>1</v>
      </c>
      <c r="G43" s="3">
        <f>VLOOKUP($B43,'COASTAL UPLANDS'!$B$239:$I$347,G$1,FALSE)</f>
        <v>1</v>
      </c>
      <c r="H43" s="3">
        <f>VLOOKUP($B43,'COASTAL UPLANDS'!$B$239:$I$347,H$1,FALSE)</f>
        <v>0</v>
      </c>
      <c r="I43" s="3">
        <f>VLOOKUP($B43,'COASTAL UPLANDS'!$B$239:$I$347,I$1,FALSE)</f>
        <v>0</v>
      </c>
      <c r="J43" s="3">
        <f>VLOOKUP($B43,'COASTAL UPLANDS'!$B$239:$I$347,J$1,FALSE)</f>
        <v>1</v>
      </c>
      <c r="K43" s="3">
        <f>VLOOKUP($B43,'COASTAL UPLANDS'!$B$239:$I$347,K$1,FALSE)</f>
        <v>1</v>
      </c>
      <c r="L43" s="3">
        <f>VLOOKUP($B43,'COASTAL UPLANDS'!$B$239:$I$347,L$1,FALSE)</f>
        <v>1</v>
      </c>
    </row>
    <row r="44" spans="1:12" ht="13.2">
      <c r="A44">
        <f t="shared" si="1"/>
        <v>5</v>
      </c>
      <c r="B44" t="str">
        <f>VLOOKUP(A44,ACTIVITIES!$B$2:$C$110,2,FALSE)</f>
        <v>Install onshore vehicle use and travel</v>
      </c>
      <c r="C44" s="1">
        <v>2</v>
      </c>
      <c r="D44" s="1" t="str">
        <f>VLOOKUP(C44,HABITATS!$F$2:$G$13,2,FALSE)</f>
        <v>Beaches &amp; Dunes</v>
      </c>
      <c r="E44" s="1" t="str">
        <f t="shared" si="0"/>
        <v>Beaches &amp; DunesInstall onshore vehicle use and travel</v>
      </c>
      <c r="F44" s="3">
        <f>VLOOKUP($B44,'BEACHES &amp; DUNES'!$B$239:$I$347,F$1,FALSE)</f>
        <v>1</v>
      </c>
      <c r="G44" s="3">
        <f>VLOOKUP($B44,'BEACHES &amp; DUNES'!$B$239:$I$347,G$1,FALSE)</f>
        <v>1</v>
      </c>
      <c r="H44" s="3">
        <f>VLOOKUP($B44,'BEACHES &amp; DUNES'!$B$239:$I$347,H$1,FALSE)</f>
        <v>0</v>
      </c>
      <c r="I44" s="3">
        <f>VLOOKUP($B44,'BEACHES &amp; DUNES'!$B$239:$I$347,I$1,FALSE)</f>
        <v>0</v>
      </c>
      <c r="J44" s="3">
        <f>VLOOKUP($B44,'BEACHES &amp; DUNES'!$B$239:$I$347,J$1,FALSE)</f>
        <v>1</v>
      </c>
      <c r="K44" s="3">
        <f>VLOOKUP($B44,'BEACHES &amp; DUNES'!$B$239:$I$347,K$1,FALSE)</f>
        <v>1</v>
      </c>
      <c r="L44" s="3">
        <f>VLOOKUP($B44,'BEACHES &amp; DUNES'!$B$239:$I$347,L$1,FALSE)</f>
        <v>1</v>
      </c>
    </row>
    <row r="45" spans="1:12" ht="13.2">
      <c r="A45">
        <f t="shared" si="1"/>
        <v>5</v>
      </c>
      <c r="B45" t="str">
        <f>VLOOKUP(A45,ACTIVITIES!$B$2:$C$110,2,FALSE)</f>
        <v>Install onshore vehicle use and travel</v>
      </c>
      <c r="C45" s="1">
        <v>3</v>
      </c>
      <c r="D45" s="1" t="str">
        <f>VLOOKUP(C45,HABITATS!$F$2:$G$13,2,FALSE)</f>
        <v>Tidal flats &amp; Rocky Intertidal</v>
      </c>
      <c r="E45" s="1" t="str">
        <f t="shared" si="0"/>
        <v>Tidal flats &amp; Rocky IntertidalInstall onshore vehicle use and travel</v>
      </c>
      <c r="F45" s="3">
        <f>VLOOKUP($B45,'TIDAL FLATS &amp; ROCKY INTERTIDAL'!$B$239:$I$347,F$1,FALSE)</f>
        <v>0</v>
      </c>
      <c r="G45" s="3">
        <f>VLOOKUP($B45,'TIDAL FLATS &amp; ROCKY INTERTIDAL'!$B$239:$I$347,G$1,FALSE)</f>
        <v>1</v>
      </c>
      <c r="H45" s="3">
        <f>VLOOKUP($B45,'TIDAL FLATS &amp; ROCKY INTERTIDAL'!$B$239:$I$347,H$1,FALSE)</f>
        <v>0</v>
      </c>
      <c r="I45" s="3">
        <f>VLOOKUP($B45,'TIDAL FLATS &amp; ROCKY INTERTIDAL'!$B$239:$I$347,I$1,FALSE)</f>
        <v>0</v>
      </c>
      <c r="J45" s="3">
        <f>VLOOKUP($B45,'TIDAL FLATS &amp; ROCKY INTERTIDAL'!$B$239:$I$347,J$1,FALSE)</f>
        <v>1</v>
      </c>
      <c r="K45" s="3">
        <f>VLOOKUP($B45,'TIDAL FLATS &amp; ROCKY INTERTIDAL'!$B$239:$I$347,K$1,FALSE)</f>
        <v>1</v>
      </c>
      <c r="L45" s="3">
        <f>VLOOKUP($B45,'TIDAL FLATS &amp; ROCKY INTERTIDAL'!$B$239:$I$347,L$1,FALSE)</f>
        <v>1</v>
      </c>
    </row>
    <row r="46" spans="1:12" ht="13.2">
      <c r="A46">
        <f t="shared" si="1"/>
        <v>5</v>
      </c>
      <c r="B46" t="str">
        <f>VLOOKUP(A46,ACTIVITIES!$B$2:$C$110,2,FALSE)</f>
        <v>Install onshore vehicle use and travel</v>
      </c>
      <c r="C46" s="1">
        <v>4</v>
      </c>
      <c r="D46" s="1" t="str">
        <f>VLOOKUP(C46,HABITATS!$F$2:$G$13,2,FALSE)</f>
        <v>Marshes</v>
      </c>
      <c r="E46" s="1" t="str">
        <f t="shared" si="0"/>
        <v>MarshesInstall onshore vehicle use and travel</v>
      </c>
      <c r="F46" s="3">
        <f>VLOOKUP($B46,MARSHES!$B$239:$I$347,F$1,FALSE)</f>
        <v>0</v>
      </c>
      <c r="G46" s="3">
        <f>VLOOKUP($B46,MARSHES!$B$239:$I$347,G$1,FALSE)</f>
        <v>1</v>
      </c>
      <c r="H46" s="3">
        <f>VLOOKUP($B46,MARSHES!$B$239:$I$347,H$1,FALSE)</f>
        <v>0</v>
      </c>
      <c r="I46" s="3">
        <f>VLOOKUP($B46,MARSHES!$B$239:$I$347,I$1,FALSE)</f>
        <v>0</v>
      </c>
      <c r="J46" s="3">
        <f>VLOOKUP($B46,MARSHES!$B$239:$I$347,J$1,FALSE)</f>
        <v>1</v>
      </c>
      <c r="K46" s="3">
        <f>VLOOKUP($B46,MARSHES!$B$239:$I$347,K$1,FALSE)</f>
        <v>1</v>
      </c>
      <c r="L46" s="3">
        <f>VLOOKUP($B46,MARSHES!$B$239:$I$347,L$1,FALSE)</f>
        <v>1</v>
      </c>
    </row>
    <row r="47" spans="1:12" ht="13.2">
      <c r="A47">
        <f t="shared" si="1"/>
        <v>5</v>
      </c>
      <c r="B47" t="str">
        <f>VLOOKUP(A47,ACTIVITIES!$B$2:$C$110,2,FALSE)</f>
        <v>Install onshore vehicle use and travel</v>
      </c>
      <c r="C47" s="1">
        <v>5</v>
      </c>
      <c r="D47" s="1" t="str">
        <f>VLOOKUP(C47,HABITATS!$F$2:$G$13,2,FALSE)</f>
        <v>Submersed Habitats</v>
      </c>
      <c r="E47" s="1" t="str">
        <f t="shared" si="0"/>
        <v>Submersed HabitatsInstall onshore vehicle use and travel</v>
      </c>
      <c r="F47" s="3">
        <f>VLOOKUP($B47,'SUBMERSED HABITATS'!$B$239:$I$347,F$1,FALSE)</f>
        <v>0</v>
      </c>
      <c r="G47" s="3">
        <f>VLOOKUP($B47,'SUBMERSED HABITATS'!$B$239:$I$347,G$1,FALSE)</f>
        <v>2</v>
      </c>
      <c r="H47" s="3">
        <f>VLOOKUP($B47,'SUBMERSED HABITATS'!$B$239:$I$347,H$1,FALSE)</f>
        <v>0</v>
      </c>
      <c r="I47" s="3">
        <f>VLOOKUP($B47,'SUBMERSED HABITATS'!$B$239:$I$347,I$1,FALSE)</f>
        <v>0</v>
      </c>
      <c r="J47" s="3">
        <f>VLOOKUP($B47,'SUBMERSED HABITATS'!$B$239:$I$347,J$1,FALSE)</f>
        <v>1</v>
      </c>
      <c r="K47" s="3">
        <f>VLOOKUP($B47,'SUBMERSED HABITATS'!$B$239:$I$347,K$1,FALSE)</f>
        <v>2</v>
      </c>
      <c r="L47" s="3">
        <f>VLOOKUP($B47,'SUBMERSED HABITATS'!$B$239:$I$347,L$1,FALSE)</f>
        <v>2</v>
      </c>
    </row>
    <row r="48" spans="1:12" ht="13.2">
      <c r="A48">
        <f t="shared" si="1"/>
        <v>5</v>
      </c>
      <c r="B48" t="str">
        <f>VLOOKUP(A48,ACTIVITIES!$B$2:$C$110,2,FALSE)</f>
        <v>Install onshore vehicle use and travel</v>
      </c>
      <c r="C48" s="1">
        <v>6</v>
      </c>
      <c r="D48" s="1" t="str">
        <f>VLOOKUP(C48,HABITATS!$F$2:$G$13,2,FALSE)</f>
        <v>HABITATS COMPLEX 6</v>
      </c>
      <c r="E48" s="1" t="str">
        <f t="shared" si="0"/>
        <v>HABITATS COMPLEX 6Install onshore vehicle use and travel</v>
      </c>
      <c r="F48" s="3">
        <f>VLOOKUP($B48,'HABITATS COMPLEX 6'!$B$239:$I$347,F$1,FALSE)</f>
        <v>0</v>
      </c>
      <c r="G48" s="3">
        <f>VLOOKUP($B48,'HABITATS COMPLEX 6'!$B$239:$I$347,G$1,FALSE)</f>
        <v>0</v>
      </c>
      <c r="H48" s="3">
        <f>VLOOKUP($B48,'HABITATS COMPLEX 6'!$B$239:$I$347,H$1,FALSE)</f>
        <v>0</v>
      </c>
      <c r="I48" s="3">
        <f>VLOOKUP($B48,'HABITATS COMPLEX 6'!$B$239:$I$347,I$1,FALSE)</f>
        <v>0</v>
      </c>
      <c r="J48" s="3">
        <f>VLOOKUP($B48,'HABITATS COMPLEX 6'!$B$239:$I$347,J$1,FALSE)</f>
        <v>0</v>
      </c>
      <c r="K48" s="3">
        <f>VLOOKUP($B48,'HABITATS COMPLEX 6'!$B$239:$I$347,K$1,FALSE)</f>
        <v>0</v>
      </c>
      <c r="L48" s="3" t="str">
        <f>VLOOKUP($B48,'HABITATS COMPLEX 6'!$B$239:$I$347,L$1,FALSE)</f>
        <v/>
      </c>
    </row>
    <row r="49" spans="1:12" ht="13.2">
      <c r="A49">
        <f t="shared" si="1"/>
        <v>5</v>
      </c>
      <c r="B49" t="str">
        <f>VLOOKUP(A49,ACTIVITIES!$B$2:$C$110,2,FALSE)</f>
        <v>Install onshore vehicle use and travel</v>
      </c>
      <c r="C49" s="1">
        <v>7</v>
      </c>
      <c r="D49" s="1" t="str">
        <f>VLOOKUP(C49,HABITATS!$F$2:$G$13,2,FALSE)</f>
        <v>HABITATS COMPLEX 7</v>
      </c>
      <c r="E49" s="1" t="str">
        <f t="shared" si="0"/>
        <v>HABITATS COMPLEX 7Install onshore vehicle use and travel</v>
      </c>
      <c r="F49" s="3">
        <f>VLOOKUP($B49,'HABITATS COMPLEX 7'!$B$239:$I$347,F$1,FALSE)</f>
        <v>0</v>
      </c>
      <c r="G49" s="3">
        <f>VLOOKUP($B49,'HABITATS COMPLEX 7'!$B$239:$I$347,G$1,FALSE)</f>
        <v>0</v>
      </c>
      <c r="H49" s="3">
        <f>VLOOKUP($B49,'HABITATS COMPLEX 7'!$B$239:$I$347,H$1,FALSE)</f>
        <v>0</v>
      </c>
      <c r="I49" s="3">
        <f>VLOOKUP($B49,'HABITATS COMPLEX 7'!$B$239:$I$347,I$1,FALSE)</f>
        <v>0</v>
      </c>
      <c r="J49" s="3">
        <f>VLOOKUP($B49,'HABITATS COMPLEX 7'!$B$239:$I$347,J$1,FALSE)</f>
        <v>0</v>
      </c>
      <c r="K49" s="3">
        <f>VLOOKUP($B49,'HABITATS COMPLEX 7'!$B$239:$I$347,K$1,FALSE)</f>
        <v>0</v>
      </c>
      <c r="L49" s="3" t="str">
        <f>VLOOKUP($B49,'HABITATS COMPLEX 7'!$B$239:$I$347,L$1,FALSE)</f>
        <v/>
      </c>
    </row>
    <row r="50" spans="1:12" ht="13.2">
      <c r="A50">
        <f t="shared" si="1"/>
        <v>5</v>
      </c>
      <c r="B50" t="str">
        <f>VLOOKUP(A50,ACTIVITIES!$B$2:$C$110,2,FALSE)</f>
        <v>Install onshore vehicle use and travel</v>
      </c>
      <c r="C50" s="1">
        <v>8</v>
      </c>
      <c r="D50" s="1" t="str">
        <f>VLOOKUP(C50,HABITATS!$F$2:$G$13,2,FALSE)</f>
        <v>HABITATS COMPLEX 8</v>
      </c>
      <c r="E50" s="1" t="str">
        <f t="shared" si="0"/>
        <v>HABITATS COMPLEX 8Install onshore vehicle use and travel</v>
      </c>
      <c r="F50" s="3">
        <f>VLOOKUP($B50,'HABITATS COMPLEX 8'!$B$239:$I$347,F$1,FALSE)</f>
        <v>0</v>
      </c>
      <c r="G50" s="3">
        <f>VLOOKUP($B50,'HABITATS COMPLEX 8'!$B$239:$I$347,G$1,FALSE)</f>
        <v>0</v>
      </c>
      <c r="H50" s="3">
        <f>VLOOKUP($B50,'HABITATS COMPLEX 8'!$B$239:$I$347,H$1,FALSE)</f>
        <v>0</v>
      </c>
      <c r="I50" s="3">
        <f>VLOOKUP($B50,'HABITATS COMPLEX 8'!$B$239:$I$347,I$1,FALSE)</f>
        <v>0</v>
      </c>
      <c r="J50" s="3">
        <f>VLOOKUP($B50,'HABITATS COMPLEX 8'!$B$239:$I$347,J$1,FALSE)</f>
        <v>0</v>
      </c>
      <c r="K50" s="3">
        <f>VLOOKUP($B50,'HABITATS COMPLEX 8'!$B$239:$I$347,K$1,FALSE)</f>
        <v>0</v>
      </c>
      <c r="L50" s="3" t="str">
        <f>VLOOKUP($B50,'HABITATS COMPLEX 8'!$B$239:$I$347,L$1,FALSE)</f>
        <v/>
      </c>
    </row>
    <row r="51" spans="1:12" ht="13.2">
      <c r="A51">
        <f t="shared" si="1"/>
        <v>5</v>
      </c>
      <c r="B51" t="str">
        <f>VLOOKUP(A51,ACTIVITIES!$B$2:$C$110,2,FALSE)</f>
        <v>Install onshore vehicle use and travel</v>
      </c>
      <c r="C51" s="1">
        <v>9</v>
      </c>
      <c r="D51" s="1" t="str">
        <f>VLOOKUP(C51,HABITATS!$F$2:$G$13,2,FALSE)</f>
        <v>HABITATS COMPLEX 9</v>
      </c>
      <c r="E51" s="1" t="str">
        <f t="shared" si="0"/>
        <v>HABITATS COMPLEX 9Install onshore vehicle use and travel</v>
      </c>
      <c r="F51" s="3">
        <f>VLOOKUP($B51,'HABITATS COMPLEX 9'!$B$239:$I$347,F$1,FALSE)</f>
        <v>0</v>
      </c>
      <c r="G51" s="3">
        <f>VLOOKUP($B51,'HABITATS COMPLEX 9'!$B$239:$I$347,G$1,FALSE)</f>
        <v>0</v>
      </c>
      <c r="H51" s="3">
        <f>VLOOKUP($B51,'HABITATS COMPLEX 9'!$B$239:$I$347,H$1,FALSE)</f>
        <v>0</v>
      </c>
      <c r="I51" s="3">
        <f>VLOOKUP($B51,'HABITATS COMPLEX 9'!$B$239:$I$347,I$1,FALSE)</f>
        <v>0</v>
      </c>
      <c r="J51" s="3">
        <f>VLOOKUP($B51,'HABITATS COMPLEX 9'!$B$239:$I$347,J$1,FALSE)</f>
        <v>0</v>
      </c>
      <c r="K51" s="3">
        <f>VLOOKUP($B51,'HABITATS COMPLEX 9'!$B$239:$I$347,K$1,FALSE)</f>
        <v>0</v>
      </c>
      <c r="L51" s="3" t="str">
        <f>VLOOKUP($B51,'HABITATS COMPLEX 9'!$B$239:$I$347,L$1,FALSE)</f>
        <v/>
      </c>
    </row>
    <row r="52" spans="1:12" ht="13.2">
      <c r="A52">
        <f t="shared" si="1"/>
        <v>5</v>
      </c>
      <c r="B52" t="str">
        <f>VLOOKUP(A52,ACTIVITIES!$B$2:$C$110,2,FALSE)</f>
        <v>Install onshore vehicle use and travel</v>
      </c>
      <c r="C52" s="1">
        <v>10</v>
      </c>
      <c r="D52" s="1" t="str">
        <f>VLOOKUP(C52,HABITATS!$F$2:$G$13,2,FALSE)</f>
        <v>HABITATS COMPLEX 10</v>
      </c>
      <c r="E52" s="1" t="str">
        <f t="shared" si="0"/>
        <v>HABITATS COMPLEX 10Install onshore vehicle use and travel</v>
      </c>
      <c r="F52" s="3">
        <f>VLOOKUP($B52,'HABITATS COMPLEX 10'!$B$239:$I$347,F$1,FALSE)</f>
        <v>0</v>
      </c>
      <c r="G52" s="3">
        <f>VLOOKUP($B52,'HABITATS COMPLEX 10'!$B$239:$I$347,G$1,FALSE)</f>
        <v>0</v>
      </c>
      <c r="H52" s="3">
        <f>VLOOKUP($B52,'HABITATS COMPLEX 10'!$B$239:$I$347,H$1,FALSE)</f>
        <v>0</v>
      </c>
      <c r="I52" s="3">
        <f>VLOOKUP($B52,'HABITATS COMPLEX 10'!$B$239:$I$347,I$1,FALSE)</f>
        <v>0</v>
      </c>
      <c r="J52" s="3">
        <f>VLOOKUP($B52,'HABITATS COMPLEX 10'!$B$239:$I$347,J$1,FALSE)</f>
        <v>0</v>
      </c>
      <c r="K52" s="3">
        <f>VLOOKUP($B52,'HABITATS COMPLEX 10'!$B$239:$I$347,K$1,FALSE)</f>
        <v>0</v>
      </c>
      <c r="L52" s="3" t="str">
        <f>VLOOKUP($B52,'HABITATS COMPLEX 10'!$B$239:$I$347,L$1,FALSE)</f>
        <v/>
      </c>
    </row>
    <row r="53" spans="1:12" ht="13.2">
      <c r="A53">
        <f t="shared" si="1"/>
        <v>6</v>
      </c>
      <c r="B53" t="str">
        <f>VLOOKUP(A53,ACTIVITIES!$B$2:$C$110,2,FALSE)</f>
        <v>ONSHORE CONSTRUCTION 6</v>
      </c>
      <c r="C53" s="1">
        <v>1</v>
      </c>
      <c r="D53" s="1" t="str">
        <f>VLOOKUP(C53,HABITATS!$F$2:$G$13,2,FALSE)</f>
        <v>Coastal Uplands</v>
      </c>
      <c r="E53" s="1" t="str">
        <f t="shared" si="0"/>
        <v>Coastal UplandsONSHORE CONSTRUCTION 6</v>
      </c>
      <c r="F53" s="3">
        <f>VLOOKUP($B53,'COASTAL UPLANDS'!$B$239:$I$347,F$1,FALSE)</f>
        <v>0</v>
      </c>
      <c r="G53" s="3">
        <f>VLOOKUP($B53,'COASTAL UPLANDS'!$B$239:$I$347,G$1,FALSE)</f>
        <v>0</v>
      </c>
      <c r="H53" s="3">
        <f>VLOOKUP($B53,'COASTAL UPLANDS'!$B$239:$I$347,H$1,FALSE)</f>
        <v>0</v>
      </c>
      <c r="I53" s="3">
        <f>VLOOKUP($B53,'COASTAL UPLANDS'!$B$239:$I$347,I$1,FALSE)</f>
        <v>0</v>
      </c>
      <c r="J53" s="3">
        <f>VLOOKUP($B53,'COASTAL UPLANDS'!$B$239:$I$347,J$1,FALSE)</f>
        <v>0</v>
      </c>
      <c r="K53" s="3">
        <f>VLOOKUP($B53,'COASTAL UPLANDS'!$B$239:$I$347,K$1,FALSE)</f>
        <v>0</v>
      </c>
      <c r="L53" s="3" t="str">
        <f>VLOOKUP($B53,'COASTAL UPLANDS'!$B$239:$I$347,L$1,FALSE)</f>
        <v/>
      </c>
    </row>
    <row r="54" spans="1:12" ht="13.2">
      <c r="A54">
        <f t="shared" si="1"/>
        <v>6</v>
      </c>
      <c r="B54" t="str">
        <f>VLOOKUP(A54,ACTIVITIES!$B$2:$C$110,2,FALSE)</f>
        <v>ONSHORE CONSTRUCTION 6</v>
      </c>
      <c r="C54" s="1">
        <v>2</v>
      </c>
      <c r="D54" s="1" t="str">
        <f>VLOOKUP(C54,HABITATS!$F$2:$G$13,2,FALSE)</f>
        <v>Beaches &amp; Dunes</v>
      </c>
      <c r="E54" s="1" t="str">
        <f t="shared" si="0"/>
        <v>Beaches &amp; DunesONSHORE CONSTRUCTION 6</v>
      </c>
      <c r="F54" s="3">
        <f>VLOOKUP($B54,'BEACHES &amp; DUNES'!$B$239:$I$347,F$1,FALSE)</f>
        <v>0</v>
      </c>
      <c r="G54" s="3">
        <f>VLOOKUP($B54,'BEACHES &amp; DUNES'!$B$239:$I$347,G$1,FALSE)</f>
        <v>0</v>
      </c>
      <c r="H54" s="3">
        <f>VLOOKUP($B54,'BEACHES &amp; DUNES'!$B$239:$I$347,H$1,FALSE)</f>
        <v>0</v>
      </c>
      <c r="I54" s="3">
        <f>VLOOKUP($B54,'BEACHES &amp; DUNES'!$B$239:$I$347,I$1,FALSE)</f>
        <v>0</v>
      </c>
      <c r="J54" s="3">
        <f>VLOOKUP($B54,'BEACHES &amp; DUNES'!$B$239:$I$347,J$1,FALSE)</f>
        <v>0</v>
      </c>
      <c r="K54" s="3">
        <f>VLOOKUP($B54,'BEACHES &amp; DUNES'!$B$239:$I$347,K$1,FALSE)</f>
        <v>0</v>
      </c>
      <c r="L54" s="3" t="str">
        <f>VLOOKUP($B54,'BEACHES &amp; DUNES'!$B$239:$I$347,L$1,FALSE)</f>
        <v/>
      </c>
    </row>
    <row r="55" spans="1:12" ht="13.2">
      <c r="A55">
        <f t="shared" si="1"/>
        <v>6</v>
      </c>
      <c r="B55" t="str">
        <f>VLOOKUP(A55,ACTIVITIES!$B$2:$C$110,2,FALSE)</f>
        <v>ONSHORE CONSTRUCTION 6</v>
      </c>
      <c r="C55" s="1">
        <v>3</v>
      </c>
      <c r="D55" s="1" t="str">
        <f>VLOOKUP(C55,HABITATS!$F$2:$G$13,2,FALSE)</f>
        <v>Tidal flats &amp; Rocky Intertidal</v>
      </c>
      <c r="E55" s="1" t="str">
        <f t="shared" si="0"/>
        <v>Tidal flats &amp; Rocky IntertidalONSHORE CONSTRUCTION 6</v>
      </c>
      <c r="F55" s="3">
        <f>VLOOKUP($B55,'TIDAL FLATS &amp; ROCKY INTERTIDAL'!$B$239:$I$347,F$1,FALSE)</f>
        <v>0</v>
      </c>
      <c r="G55" s="3">
        <f>VLOOKUP($B55,'TIDAL FLATS &amp; ROCKY INTERTIDAL'!$B$239:$I$347,G$1,FALSE)</f>
        <v>0</v>
      </c>
      <c r="H55" s="3">
        <f>VLOOKUP($B55,'TIDAL FLATS &amp; ROCKY INTERTIDAL'!$B$239:$I$347,H$1,FALSE)</f>
        <v>0</v>
      </c>
      <c r="I55" s="3">
        <f>VLOOKUP($B55,'TIDAL FLATS &amp; ROCKY INTERTIDAL'!$B$239:$I$347,I$1,FALSE)</f>
        <v>0</v>
      </c>
      <c r="J55" s="3">
        <f>VLOOKUP($B55,'TIDAL FLATS &amp; ROCKY INTERTIDAL'!$B$239:$I$347,J$1,FALSE)</f>
        <v>0</v>
      </c>
      <c r="K55" s="3">
        <f>VLOOKUP($B55,'TIDAL FLATS &amp; ROCKY INTERTIDAL'!$B$239:$I$347,K$1,FALSE)</f>
        <v>0</v>
      </c>
      <c r="L55" s="3" t="str">
        <f>VLOOKUP($B55,'TIDAL FLATS &amp; ROCKY INTERTIDAL'!$B$239:$I$347,L$1,FALSE)</f>
        <v/>
      </c>
    </row>
    <row r="56" spans="1:12" ht="13.2">
      <c r="A56">
        <f t="shared" si="1"/>
        <v>6</v>
      </c>
      <c r="B56" t="str">
        <f>VLOOKUP(A56,ACTIVITIES!$B$2:$C$110,2,FALSE)</f>
        <v>ONSHORE CONSTRUCTION 6</v>
      </c>
      <c r="C56" s="1">
        <v>4</v>
      </c>
      <c r="D56" s="1" t="str">
        <f>VLOOKUP(C56,HABITATS!$F$2:$G$13,2,FALSE)</f>
        <v>Marshes</v>
      </c>
      <c r="E56" s="1" t="str">
        <f t="shared" si="0"/>
        <v>MarshesONSHORE CONSTRUCTION 6</v>
      </c>
      <c r="F56" s="3">
        <f>VLOOKUP($B56,MARSHES!$B$239:$I$347,F$1,FALSE)</f>
        <v>0</v>
      </c>
      <c r="G56" s="3">
        <f>VLOOKUP($B56,MARSHES!$B$239:$I$347,G$1,FALSE)</f>
        <v>0</v>
      </c>
      <c r="H56" s="3">
        <f>VLOOKUP($B56,MARSHES!$B$239:$I$347,H$1,FALSE)</f>
        <v>0</v>
      </c>
      <c r="I56" s="3">
        <f>VLOOKUP($B56,MARSHES!$B$239:$I$347,I$1,FALSE)</f>
        <v>0</v>
      </c>
      <c r="J56" s="3">
        <f>VLOOKUP($B56,MARSHES!$B$239:$I$347,J$1,FALSE)</f>
        <v>0</v>
      </c>
      <c r="K56" s="3">
        <f>VLOOKUP($B56,MARSHES!$B$239:$I$347,K$1,FALSE)</f>
        <v>0</v>
      </c>
      <c r="L56" s="3" t="str">
        <f>VLOOKUP($B56,MARSHES!$B$239:$I$347,L$1,FALSE)</f>
        <v/>
      </c>
    </row>
    <row r="57" spans="1:12" ht="13.2">
      <c r="A57">
        <f t="shared" si="1"/>
        <v>6</v>
      </c>
      <c r="B57" t="str">
        <f>VLOOKUP(A57,ACTIVITIES!$B$2:$C$110,2,FALSE)</f>
        <v>ONSHORE CONSTRUCTION 6</v>
      </c>
      <c r="C57" s="1">
        <v>5</v>
      </c>
      <c r="D57" s="1" t="str">
        <f>VLOOKUP(C57,HABITATS!$F$2:$G$13,2,FALSE)</f>
        <v>Submersed Habitats</v>
      </c>
      <c r="E57" s="1" t="str">
        <f t="shared" si="0"/>
        <v>Submersed HabitatsONSHORE CONSTRUCTION 6</v>
      </c>
      <c r="F57" s="3">
        <f>VLOOKUP($B57,'SUBMERSED HABITATS'!$B$239:$I$347,F$1,FALSE)</f>
        <v>0</v>
      </c>
      <c r="G57" s="3">
        <f>VLOOKUP($B57,'SUBMERSED HABITATS'!$B$239:$I$347,G$1,FALSE)</f>
        <v>0</v>
      </c>
      <c r="H57" s="3">
        <f>VLOOKUP($B57,'SUBMERSED HABITATS'!$B$239:$I$347,H$1,FALSE)</f>
        <v>0</v>
      </c>
      <c r="I57" s="3">
        <f>VLOOKUP($B57,'SUBMERSED HABITATS'!$B$239:$I$347,I$1,FALSE)</f>
        <v>0</v>
      </c>
      <c r="J57" s="3">
        <f>VLOOKUP($B57,'SUBMERSED HABITATS'!$B$239:$I$347,J$1,FALSE)</f>
        <v>0</v>
      </c>
      <c r="K57" s="3">
        <f>VLOOKUP($B57,'SUBMERSED HABITATS'!$B$239:$I$347,K$1,FALSE)</f>
        <v>0</v>
      </c>
      <c r="L57" s="3" t="str">
        <f>VLOOKUP($B57,'SUBMERSED HABITATS'!$B$239:$I$347,L$1,FALSE)</f>
        <v/>
      </c>
    </row>
    <row r="58" spans="1:12" ht="13.2">
      <c r="A58">
        <f t="shared" si="1"/>
        <v>6</v>
      </c>
      <c r="B58" t="str">
        <f>VLOOKUP(A58,ACTIVITIES!$B$2:$C$110,2,FALSE)</f>
        <v>ONSHORE CONSTRUCTION 6</v>
      </c>
      <c r="C58" s="1">
        <v>6</v>
      </c>
      <c r="D58" s="1" t="str">
        <f>VLOOKUP(C58,HABITATS!$F$2:$G$13,2,FALSE)</f>
        <v>HABITATS COMPLEX 6</v>
      </c>
      <c r="E58" s="1" t="str">
        <f t="shared" si="0"/>
        <v>HABITATS COMPLEX 6ONSHORE CONSTRUCTION 6</v>
      </c>
      <c r="F58" s="3">
        <f>VLOOKUP($B58,'HABITATS COMPLEX 6'!$B$239:$I$347,F$1,FALSE)</f>
        <v>0</v>
      </c>
      <c r="G58" s="3">
        <f>VLOOKUP($B58,'HABITATS COMPLEX 6'!$B$239:$I$347,G$1,FALSE)</f>
        <v>0</v>
      </c>
      <c r="H58" s="3">
        <f>VLOOKUP($B58,'HABITATS COMPLEX 6'!$B$239:$I$347,H$1,FALSE)</f>
        <v>0</v>
      </c>
      <c r="I58" s="3">
        <f>VLOOKUP($B58,'HABITATS COMPLEX 6'!$B$239:$I$347,I$1,FALSE)</f>
        <v>0</v>
      </c>
      <c r="J58" s="3">
        <f>VLOOKUP($B58,'HABITATS COMPLEX 6'!$B$239:$I$347,J$1,FALSE)</f>
        <v>0</v>
      </c>
      <c r="K58" s="3">
        <f>VLOOKUP($B58,'HABITATS COMPLEX 6'!$B$239:$I$347,K$1,FALSE)</f>
        <v>0</v>
      </c>
      <c r="L58" s="3" t="str">
        <f>VLOOKUP($B58,'HABITATS COMPLEX 6'!$B$239:$I$347,L$1,FALSE)</f>
        <v/>
      </c>
    </row>
    <row r="59" spans="1:12" ht="13.2">
      <c r="A59">
        <f t="shared" si="1"/>
        <v>6</v>
      </c>
      <c r="B59" t="str">
        <f>VLOOKUP(A59,ACTIVITIES!$B$2:$C$110,2,FALSE)</f>
        <v>ONSHORE CONSTRUCTION 6</v>
      </c>
      <c r="C59" s="1">
        <v>7</v>
      </c>
      <c r="D59" s="1" t="str">
        <f>VLOOKUP(C59,HABITATS!$F$2:$G$13,2,FALSE)</f>
        <v>HABITATS COMPLEX 7</v>
      </c>
      <c r="E59" s="1" t="str">
        <f t="shared" si="0"/>
        <v>HABITATS COMPLEX 7ONSHORE CONSTRUCTION 6</v>
      </c>
      <c r="F59" s="3">
        <f>VLOOKUP($B59,'HABITATS COMPLEX 7'!$B$239:$I$347,F$1,FALSE)</f>
        <v>0</v>
      </c>
      <c r="G59" s="3">
        <f>VLOOKUP($B59,'HABITATS COMPLEX 7'!$B$239:$I$347,G$1,FALSE)</f>
        <v>0</v>
      </c>
      <c r="H59" s="3">
        <f>VLOOKUP($B59,'HABITATS COMPLEX 7'!$B$239:$I$347,H$1,FALSE)</f>
        <v>0</v>
      </c>
      <c r="I59" s="3">
        <f>VLOOKUP($B59,'HABITATS COMPLEX 7'!$B$239:$I$347,I$1,FALSE)</f>
        <v>0</v>
      </c>
      <c r="J59" s="3">
        <f>VLOOKUP($B59,'HABITATS COMPLEX 7'!$B$239:$I$347,J$1,FALSE)</f>
        <v>0</v>
      </c>
      <c r="K59" s="3">
        <f>VLOOKUP($B59,'HABITATS COMPLEX 7'!$B$239:$I$347,K$1,FALSE)</f>
        <v>0</v>
      </c>
      <c r="L59" s="3" t="str">
        <f>VLOOKUP($B59,'HABITATS COMPLEX 7'!$B$239:$I$347,L$1,FALSE)</f>
        <v/>
      </c>
    </row>
    <row r="60" spans="1:12" ht="13.2">
      <c r="A60">
        <f t="shared" si="1"/>
        <v>6</v>
      </c>
      <c r="B60" t="str">
        <f>VLOOKUP(A60,ACTIVITIES!$B$2:$C$110,2,FALSE)</f>
        <v>ONSHORE CONSTRUCTION 6</v>
      </c>
      <c r="C60" s="1">
        <v>8</v>
      </c>
      <c r="D60" s="1" t="str">
        <f>VLOOKUP(C60,HABITATS!$F$2:$G$13,2,FALSE)</f>
        <v>HABITATS COMPLEX 8</v>
      </c>
      <c r="E60" s="1" t="str">
        <f t="shared" si="0"/>
        <v>HABITATS COMPLEX 8ONSHORE CONSTRUCTION 6</v>
      </c>
      <c r="F60" s="3">
        <f>VLOOKUP($B60,'HABITATS COMPLEX 8'!$B$239:$I$347,F$1,FALSE)</f>
        <v>0</v>
      </c>
      <c r="G60" s="3">
        <f>VLOOKUP($B60,'HABITATS COMPLEX 8'!$B$239:$I$347,G$1,FALSE)</f>
        <v>0</v>
      </c>
      <c r="H60" s="3">
        <f>VLOOKUP($B60,'HABITATS COMPLEX 8'!$B$239:$I$347,H$1,FALSE)</f>
        <v>0</v>
      </c>
      <c r="I60" s="3">
        <f>VLOOKUP($B60,'HABITATS COMPLEX 8'!$B$239:$I$347,I$1,FALSE)</f>
        <v>0</v>
      </c>
      <c r="J60" s="3">
        <f>VLOOKUP($B60,'HABITATS COMPLEX 8'!$B$239:$I$347,J$1,FALSE)</f>
        <v>0</v>
      </c>
      <c r="K60" s="3">
        <f>VLOOKUP($B60,'HABITATS COMPLEX 8'!$B$239:$I$347,K$1,FALSE)</f>
        <v>0</v>
      </c>
      <c r="L60" s="3" t="str">
        <f>VLOOKUP($B60,'HABITATS COMPLEX 8'!$B$239:$I$347,L$1,FALSE)</f>
        <v/>
      </c>
    </row>
    <row r="61" spans="1:12" ht="13.2">
      <c r="A61">
        <f t="shared" si="1"/>
        <v>6</v>
      </c>
      <c r="B61" t="str">
        <f>VLOOKUP(A61,ACTIVITIES!$B$2:$C$110,2,FALSE)</f>
        <v>ONSHORE CONSTRUCTION 6</v>
      </c>
      <c r="C61" s="1">
        <v>9</v>
      </c>
      <c r="D61" s="1" t="str">
        <f>VLOOKUP(C61,HABITATS!$F$2:$G$13,2,FALSE)</f>
        <v>HABITATS COMPLEX 9</v>
      </c>
      <c r="E61" s="1" t="str">
        <f t="shared" si="0"/>
        <v>HABITATS COMPLEX 9ONSHORE CONSTRUCTION 6</v>
      </c>
      <c r="F61" s="3">
        <f>VLOOKUP($B61,'HABITATS COMPLEX 9'!$B$239:$I$347,F$1,FALSE)</f>
        <v>0</v>
      </c>
      <c r="G61" s="3">
        <f>VLOOKUP($B61,'HABITATS COMPLEX 9'!$B$239:$I$347,G$1,FALSE)</f>
        <v>0</v>
      </c>
      <c r="H61" s="3">
        <f>VLOOKUP($B61,'HABITATS COMPLEX 9'!$B$239:$I$347,H$1,FALSE)</f>
        <v>0</v>
      </c>
      <c r="I61" s="3">
        <f>VLOOKUP($B61,'HABITATS COMPLEX 9'!$B$239:$I$347,I$1,FALSE)</f>
        <v>0</v>
      </c>
      <c r="J61" s="3">
        <f>VLOOKUP($B61,'HABITATS COMPLEX 9'!$B$239:$I$347,J$1,FALSE)</f>
        <v>0</v>
      </c>
      <c r="K61" s="3">
        <f>VLOOKUP($B61,'HABITATS COMPLEX 9'!$B$239:$I$347,K$1,FALSE)</f>
        <v>0</v>
      </c>
      <c r="L61" s="3" t="str">
        <f>VLOOKUP($B61,'HABITATS COMPLEX 9'!$B$239:$I$347,L$1,FALSE)</f>
        <v/>
      </c>
    </row>
    <row r="62" spans="1:12" ht="13.2">
      <c r="A62">
        <f t="shared" si="1"/>
        <v>6</v>
      </c>
      <c r="B62" t="str">
        <f>VLOOKUP(A62,ACTIVITIES!$B$2:$C$110,2,FALSE)</f>
        <v>ONSHORE CONSTRUCTION 6</v>
      </c>
      <c r="C62" s="1">
        <v>10</v>
      </c>
      <c r="D62" s="1" t="str">
        <f>VLOOKUP(C62,HABITATS!$F$2:$G$13,2,FALSE)</f>
        <v>HABITATS COMPLEX 10</v>
      </c>
      <c r="E62" s="1" t="str">
        <f t="shared" si="0"/>
        <v>HABITATS COMPLEX 10ONSHORE CONSTRUCTION 6</v>
      </c>
      <c r="F62" s="3">
        <f>VLOOKUP($B62,'HABITATS COMPLEX 10'!$B$239:$I$347,F$1,FALSE)</f>
        <v>0</v>
      </c>
      <c r="G62" s="3">
        <f>VLOOKUP($B62,'HABITATS COMPLEX 10'!$B$239:$I$347,G$1,FALSE)</f>
        <v>0</v>
      </c>
      <c r="H62" s="3">
        <f>VLOOKUP($B62,'HABITATS COMPLEX 10'!$B$239:$I$347,H$1,FALSE)</f>
        <v>0</v>
      </c>
      <c r="I62" s="3">
        <f>VLOOKUP($B62,'HABITATS COMPLEX 10'!$B$239:$I$347,I$1,FALSE)</f>
        <v>0</v>
      </c>
      <c r="J62" s="3">
        <f>VLOOKUP($B62,'HABITATS COMPLEX 10'!$B$239:$I$347,J$1,FALSE)</f>
        <v>0</v>
      </c>
      <c r="K62" s="3">
        <f>VLOOKUP($B62,'HABITATS COMPLEX 10'!$B$239:$I$347,K$1,FALSE)</f>
        <v>0</v>
      </c>
      <c r="L62" s="3" t="str">
        <f>VLOOKUP($B62,'HABITATS COMPLEX 10'!$B$239:$I$347,L$1,FALSE)</f>
        <v/>
      </c>
    </row>
    <row r="63" spans="1:12" ht="13.2">
      <c r="A63">
        <f t="shared" si="1"/>
        <v>7</v>
      </c>
      <c r="B63" t="str">
        <f>VLOOKUP(A63,ACTIVITIES!$B$2:$C$110,2,FALSE)</f>
        <v>ONSHORE CONSTRUCTION 7</v>
      </c>
      <c r="C63" s="1">
        <v>1</v>
      </c>
      <c r="D63" s="1" t="str">
        <f>VLOOKUP(C63,HABITATS!$F$2:$G$13,2,FALSE)</f>
        <v>Coastal Uplands</v>
      </c>
      <c r="E63" s="1" t="str">
        <f t="shared" si="0"/>
        <v>Coastal UplandsONSHORE CONSTRUCTION 7</v>
      </c>
      <c r="F63" s="3">
        <f>VLOOKUP($B63,'COASTAL UPLANDS'!$B$239:$I$347,F$1,FALSE)</f>
        <v>0</v>
      </c>
      <c r="G63" s="3">
        <f>VLOOKUP($B63,'COASTAL UPLANDS'!$B$239:$I$347,G$1,FALSE)</f>
        <v>0</v>
      </c>
      <c r="H63" s="3">
        <f>VLOOKUP($B63,'COASTAL UPLANDS'!$B$239:$I$347,H$1,FALSE)</f>
        <v>0</v>
      </c>
      <c r="I63" s="3">
        <f>VLOOKUP($B63,'COASTAL UPLANDS'!$B$239:$I$347,I$1,FALSE)</f>
        <v>0</v>
      </c>
      <c r="J63" s="3">
        <f>VLOOKUP($B63,'COASTAL UPLANDS'!$B$239:$I$347,J$1,FALSE)</f>
        <v>0</v>
      </c>
      <c r="K63" s="3">
        <f>VLOOKUP($B63,'COASTAL UPLANDS'!$B$239:$I$347,K$1,FALSE)</f>
        <v>0</v>
      </c>
      <c r="L63" s="3" t="str">
        <f>VLOOKUP($B63,'COASTAL UPLANDS'!$B$239:$I$347,L$1,FALSE)</f>
        <v/>
      </c>
    </row>
    <row r="64" spans="1:12" ht="13.2">
      <c r="A64">
        <f t="shared" si="1"/>
        <v>7</v>
      </c>
      <c r="B64" t="str">
        <f>VLOOKUP(A64,ACTIVITIES!$B$2:$C$110,2,FALSE)</f>
        <v>ONSHORE CONSTRUCTION 7</v>
      </c>
      <c r="C64" s="1">
        <v>2</v>
      </c>
      <c r="D64" s="1" t="str">
        <f>VLOOKUP(C64,HABITATS!$F$2:$G$13,2,FALSE)</f>
        <v>Beaches &amp; Dunes</v>
      </c>
      <c r="E64" s="1" t="str">
        <f t="shared" si="0"/>
        <v>Beaches &amp; DunesONSHORE CONSTRUCTION 7</v>
      </c>
      <c r="F64" s="3">
        <f>VLOOKUP($B64,'BEACHES &amp; DUNES'!$B$239:$I$347,F$1,FALSE)</f>
        <v>0</v>
      </c>
      <c r="G64" s="3">
        <f>VLOOKUP($B64,'BEACHES &amp; DUNES'!$B$239:$I$347,G$1,FALSE)</f>
        <v>0</v>
      </c>
      <c r="H64" s="3">
        <f>VLOOKUP($B64,'BEACHES &amp; DUNES'!$B$239:$I$347,H$1,FALSE)</f>
        <v>0</v>
      </c>
      <c r="I64" s="3">
        <f>VLOOKUP($B64,'BEACHES &amp; DUNES'!$B$239:$I$347,I$1,FALSE)</f>
        <v>0</v>
      </c>
      <c r="J64" s="3">
        <f>VLOOKUP($B64,'BEACHES &amp; DUNES'!$B$239:$I$347,J$1,FALSE)</f>
        <v>0</v>
      </c>
      <c r="K64" s="3">
        <f>VLOOKUP($B64,'BEACHES &amp; DUNES'!$B$239:$I$347,K$1,FALSE)</f>
        <v>0</v>
      </c>
      <c r="L64" s="3" t="str">
        <f>VLOOKUP($B64,'BEACHES &amp; DUNES'!$B$239:$I$347,L$1,FALSE)</f>
        <v/>
      </c>
    </row>
    <row r="65" spans="1:12" ht="13.2">
      <c r="A65">
        <f t="shared" si="1"/>
        <v>7</v>
      </c>
      <c r="B65" t="str">
        <f>VLOOKUP(A65,ACTIVITIES!$B$2:$C$110,2,FALSE)</f>
        <v>ONSHORE CONSTRUCTION 7</v>
      </c>
      <c r="C65" s="1">
        <v>3</v>
      </c>
      <c r="D65" s="1" t="str">
        <f>VLOOKUP(C65,HABITATS!$F$2:$G$13,2,FALSE)</f>
        <v>Tidal flats &amp; Rocky Intertidal</v>
      </c>
      <c r="E65" s="1" t="str">
        <f t="shared" si="0"/>
        <v>Tidal flats &amp; Rocky IntertidalONSHORE CONSTRUCTION 7</v>
      </c>
      <c r="F65" s="3">
        <f>VLOOKUP($B65,'TIDAL FLATS &amp; ROCKY INTERTIDAL'!$B$239:$I$347,F$1,FALSE)</f>
        <v>0</v>
      </c>
      <c r="G65" s="3">
        <f>VLOOKUP($B65,'TIDAL FLATS &amp; ROCKY INTERTIDAL'!$B$239:$I$347,G$1,FALSE)</f>
        <v>0</v>
      </c>
      <c r="H65" s="3">
        <f>VLOOKUP($B65,'TIDAL FLATS &amp; ROCKY INTERTIDAL'!$B$239:$I$347,H$1,FALSE)</f>
        <v>0</v>
      </c>
      <c r="I65" s="3">
        <f>VLOOKUP($B65,'TIDAL FLATS &amp; ROCKY INTERTIDAL'!$B$239:$I$347,I$1,FALSE)</f>
        <v>0</v>
      </c>
      <c r="J65" s="3">
        <f>VLOOKUP($B65,'TIDAL FLATS &amp; ROCKY INTERTIDAL'!$B$239:$I$347,J$1,FALSE)</f>
        <v>0</v>
      </c>
      <c r="K65" s="3">
        <f>VLOOKUP($B65,'TIDAL FLATS &amp; ROCKY INTERTIDAL'!$B$239:$I$347,K$1,FALSE)</f>
        <v>0</v>
      </c>
      <c r="L65" s="3" t="str">
        <f>VLOOKUP($B65,'TIDAL FLATS &amp; ROCKY INTERTIDAL'!$B$239:$I$347,L$1,FALSE)</f>
        <v/>
      </c>
    </row>
    <row r="66" spans="1:12" ht="13.2">
      <c r="A66">
        <f t="shared" si="1"/>
        <v>7</v>
      </c>
      <c r="B66" t="str">
        <f>VLOOKUP(A66,ACTIVITIES!$B$2:$C$110,2,FALSE)</f>
        <v>ONSHORE CONSTRUCTION 7</v>
      </c>
      <c r="C66" s="1">
        <v>4</v>
      </c>
      <c r="D66" s="1" t="str">
        <f>VLOOKUP(C66,HABITATS!$F$2:$G$13,2,FALSE)</f>
        <v>Marshes</v>
      </c>
      <c r="E66" s="1" t="str">
        <f t="shared" si="0"/>
        <v>MarshesONSHORE CONSTRUCTION 7</v>
      </c>
      <c r="F66" s="3">
        <f>VLOOKUP($B66,MARSHES!$B$239:$I$347,F$1,FALSE)</f>
        <v>0</v>
      </c>
      <c r="G66" s="3">
        <f>VLOOKUP($B66,MARSHES!$B$239:$I$347,G$1,FALSE)</f>
        <v>0</v>
      </c>
      <c r="H66" s="3">
        <f>VLOOKUP($B66,MARSHES!$B$239:$I$347,H$1,FALSE)</f>
        <v>0</v>
      </c>
      <c r="I66" s="3">
        <f>VLOOKUP($B66,MARSHES!$B$239:$I$347,I$1,FALSE)</f>
        <v>0</v>
      </c>
      <c r="J66" s="3">
        <f>VLOOKUP($B66,MARSHES!$B$239:$I$347,J$1,FALSE)</f>
        <v>0</v>
      </c>
      <c r="K66" s="3">
        <f>VLOOKUP($B66,MARSHES!$B$239:$I$347,K$1,FALSE)</f>
        <v>0</v>
      </c>
      <c r="L66" s="3" t="str">
        <f>VLOOKUP($B66,MARSHES!$B$239:$I$347,L$1,FALSE)</f>
        <v/>
      </c>
    </row>
    <row r="67" spans="1:12" ht="13.2">
      <c r="A67">
        <f t="shared" si="1"/>
        <v>7</v>
      </c>
      <c r="B67" t="str">
        <f>VLOOKUP(A67,ACTIVITIES!$B$2:$C$110,2,FALSE)</f>
        <v>ONSHORE CONSTRUCTION 7</v>
      </c>
      <c r="C67" s="1">
        <v>5</v>
      </c>
      <c r="D67" s="1" t="str">
        <f>VLOOKUP(C67,HABITATS!$F$2:$G$13,2,FALSE)</f>
        <v>Submersed Habitats</v>
      </c>
      <c r="E67" s="1" t="str">
        <f t="shared" si="0"/>
        <v>Submersed HabitatsONSHORE CONSTRUCTION 7</v>
      </c>
      <c r="F67" s="3">
        <f>VLOOKUP($B67,'SUBMERSED HABITATS'!$B$239:$I$347,F$1,FALSE)</f>
        <v>0</v>
      </c>
      <c r="G67" s="3">
        <f>VLOOKUP($B67,'SUBMERSED HABITATS'!$B$239:$I$347,G$1,FALSE)</f>
        <v>0</v>
      </c>
      <c r="H67" s="3">
        <f>VLOOKUP($B67,'SUBMERSED HABITATS'!$B$239:$I$347,H$1,FALSE)</f>
        <v>0</v>
      </c>
      <c r="I67" s="3">
        <f>VLOOKUP($B67,'SUBMERSED HABITATS'!$B$239:$I$347,I$1,FALSE)</f>
        <v>0</v>
      </c>
      <c r="J67" s="3">
        <f>VLOOKUP($B67,'SUBMERSED HABITATS'!$B$239:$I$347,J$1,FALSE)</f>
        <v>0</v>
      </c>
      <c r="K67" s="3">
        <f>VLOOKUP($B67,'SUBMERSED HABITATS'!$B$239:$I$347,K$1,FALSE)</f>
        <v>0</v>
      </c>
      <c r="L67" s="3" t="str">
        <f>VLOOKUP($B67,'SUBMERSED HABITATS'!$B$239:$I$347,L$1,FALSE)</f>
        <v/>
      </c>
    </row>
    <row r="68" spans="1:12" ht="13.2">
      <c r="A68">
        <f t="shared" si="1"/>
        <v>7</v>
      </c>
      <c r="B68" t="str">
        <f>VLOOKUP(A68,ACTIVITIES!$B$2:$C$110,2,FALSE)</f>
        <v>ONSHORE CONSTRUCTION 7</v>
      </c>
      <c r="C68" s="1">
        <v>6</v>
      </c>
      <c r="D68" s="1" t="str">
        <f>VLOOKUP(C68,HABITATS!$F$2:$G$13,2,FALSE)</f>
        <v>HABITATS COMPLEX 6</v>
      </c>
      <c r="E68" s="1" t="str">
        <f t="shared" si="0"/>
        <v>HABITATS COMPLEX 6ONSHORE CONSTRUCTION 7</v>
      </c>
      <c r="F68" s="3">
        <f>VLOOKUP($B68,'HABITATS COMPLEX 6'!$B$239:$I$347,F$1,FALSE)</f>
        <v>0</v>
      </c>
      <c r="G68" s="3">
        <f>VLOOKUP($B68,'HABITATS COMPLEX 6'!$B$239:$I$347,G$1,FALSE)</f>
        <v>0</v>
      </c>
      <c r="H68" s="3">
        <f>VLOOKUP($B68,'HABITATS COMPLEX 6'!$B$239:$I$347,H$1,FALSE)</f>
        <v>0</v>
      </c>
      <c r="I68" s="3">
        <f>VLOOKUP($B68,'HABITATS COMPLEX 6'!$B$239:$I$347,I$1,FALSE)</f>
        <v>0</v>
      </c>
      <c r="J68" s="3">
        <f>VLOOKUP($B68,'HABITATS COMPLEX 6'!$B$239:$I$347,J$1,FALSE)</f>
        <v>0</v>
      </c>
      <c r="K68" s="3">
        <f>VLOOKUP($B68,'HABITATS COMPLEX 6'!$B$239:$I$347,K$1,FALSE)</f>
        <v>0</v>
      </c>
      <c r="L68" s="3" t="str">
        <f>VLOOKUP($B68,'HABITATS COMPLEX 6'!$B$239:$I$347,L$1,FALSE)</f>
        <v/>
      </c>
    </row>
    <row r="69" spans="1:12" ht="13.2">
      <c r="A69">
        <f t="shared" si="1"/>
        <v>7</v>
      </c>
      <c r="B69" t="str">
        <f>VLOOKUP(A69,ACTIVITIES!$B$2:$C$110,2,FALSE)</f>
        <v>ONSHORE CONSTRUCTION 7</v>
      </c>
      <c r="C69" s="1">
        <v>7</v>
      </c>
      <c r="D69" s="1" t="str">
        <f>VLOOKUP(C69,HABITATS!$F$2:$G$13,2,FALSE)</f>
        <v>HABITATS COMPLEX 7</v>
      </c>
      <c r="E69" s="1" t="str">
        <f t="shared" si="0"/>
        <v>HABITATS COMPLEX 7ONSHORE CONSTRUCTION 7</v>
      </c>
      <c r="F69" s="3">
        <f>VLOOKUP($B69,'HABITATS COMPLEX 7'!$B$239:$I$347,F$1,FALSE)</f>
        <v>0</v>
      </c>
      <c r="G69" s="3">
        <f>VLOOKUP($B69,'HABITATS COMPLEX 7'!$B$239:$I$347,G$1,FALSE)</f>
        <v>0</v>
      </c>
      <c r="H69" s="3">
        <f>VLOOKUP($B69,'HABITATS COMPLEX 7'!$B$239:$I$347,H$1,FALSE)</f>
        <v>0</v>
      </c>
      <c r="I69" s="3">
        <f>VLOOKUP($B69,'HABITATS COMPLEX 7'!$B$239:$I$347,I$1,FALSE)</f>
        <v>0</v>
      </c>
      <c r="J69" s="3">
        <f>VLOOKUP($B69,'HABITATS COMPLEX 7'!$B$239:$I$347,J$1,FALSE)</f>
        <v>0</v>
      </c>
      <c r="K69" s="3">
        <f>VLOOKUP($B69,'HABITATS COMPLEX 7'!$B$239:$I$347,K$1,FALSE)</f>
        <v>0</v>
      </c>
      <c r="L69" s="3" t="str">
        <f>VLOOKUP($B69,'HABITATS COMPLEX 7'!$B$239:$I$347,L$1,FALSE)</f>
        <v/>
      </c>
    </row>
    <row r="70" spans="1:12" ht="13.2">
      <c r="A70">
        <f t="shared" si="1"/>
        <v>7</v>
      </c>
      <c r="B70" t="str">
        <f>VLOOKUP(A70,ACTIVITIES!$B$2:$C$110,2,FALSE)</f>
        <v>ONSHORE CONSTRUCTION 7</v>
      </c>
      <c r="C70" s="1">
        <v>8</v>
      </c>
      <c r="D70" s="1" t="str">
        <f>VLOOKUP(C70,HABITATS!$F$2:$G$13,2,FALSE)</f>
        <v>HABITATS COMPLEX 8</v>
      </c>
      <c r="E70" s="1" t="str">
        <f t="shared" si="0"/>
        <v>HABITATS COMPLEX 8ONSHORE CONSTRUCTION 7</v>
      </c>
      <c r="F70" s="3">
        <f>VLOOKUP($B70,'HABITATS COMPLEX 8'!$B$239:$I$347,F$1,FALSE)</f>
        <v>0</v>
      </c>
      <c r="G70" s="3">
        <f>VLOOKUP($B70,'HABITATS COMPLEX 8'!$B$239:$I$347,G$1,FALSE)</f>
        <v>0</v>
      </c>
      <c r="H70" s="3">
        <f>VLOOKUP($B70,'HABITATS COMPLEX 8'!$B$239:$I$347,H$1,FALSE)</f>
        <v>0</v>
      </c>
      <c r="I70" s="3">
        <f>VLOOKUP($B70,'HABITATS COMPLEX 8'!$B$239:$I$347,I$1,FALSE)</f>
        <v>0</v>
      </c>
      <c r="J70" s="3">
        <f>VLOOKUP($B70,'HABITATS COMPLEX 8'!$B$239:$I$347,J$1,FALSE)</f>
        <v>0</v>
      </c>
      <c r="K70" s="3">
        <f>VLOOKUP($B70,'HABITATS COMPLEX 8'!$B$239:$I$347,K$1,FALSE)</f>
        <v>0</v>
      </c>
      <c r="L70" s="3" t="str">
        <f>VLOOKUP($B70,'HABITATS COMPLEX 8'!$B$239:$I$347,L$1,FALSE)</f>
        <v/>
      </c>
    </row>
    <row r="71" spans="1:12" ht="13.2">
      <c r="A71">
        <f t="shared" si="1"/>
        <v>7</v>
      </c>
      <c r="B71" t="str">
        <f>VLOOKUP(A71,ACTIVITIES!$B$2:$C$110,2,FALSE)</f>
        <v>ONSHORE CONSTRUCTION 7</v>
      </c>
      <c r="C71" s="1">
        <v>9</v>
      </c>
      <c r="D71" s="1" t="str">
        <f>VLOOKUP(C71,HABITATS!$F$2:$G$13,2,FALSE)</f>
        <v>HABITATS COMPLEX 9</v>
      </c>
      <c r="E71" s="1" t="str">
        <f t="shared" si="0"/>
        <v>HABITATS COMPLEX 9ONSHORE CONSTRUCTION 7</v>
      </c>
      <c r="F71" s="3">
        <f>VLOOKUP($B71,'HABITATS COMPLEX 9'!$B$239:$I$347,F$1,FALSE)</f>
        <v>0</v>
      </c>
      <c r="G71" s="3">
        <f>VLOOKUP($B71,'HABITATS COMPLEX 9'!$B$239:$I$347,G$1,FALSE)</f>
        <v>0</v>
      </c>
      <c r="H71" s="3">
        <f>VLOOKUP($B71,'HABITATS COMPLEX 9'!$B$239:$I$347,H$1,FALSE)</f>
        <v>0</v>
      </c>
      <c r="I71" s="3">
        <f>VLOOKUP($B71,'HABITATS COMPLEX 9'!$B$239:$I$347,I$1,FALSE)</f>
        <v>0</v>
      </c>
      <c r="J71" s="3">
        <f>VLOOKUP($B71,'HABITATS COMPLEX 9'!$B$239:$I$347,J$1,FALSE)</f>
        <v>0</v>
      </c>
      <c r="K71" s="3">
        <f>VLOOKUP($B71,'HABITATS COMPLEX 9'!$B$239:$I$347,K$1,FALSE)</f>
        <v>0</v>
      </c>
      <c r="L71" s="3" t="str">
        <f>VLOOKUP($B71,'HABITATS COMPLEX 9'!$B$239:$I$347,L$1,FALSE)</f>
        <v/>
      </c>
    </row>
    <row r="72" spans="1:12" ht="13.2">
      <c r="A72">
        <f t="shared" si="1"/>
        <v>7</v>
      </c>
      <c r="B72" t="str">
        <f>VLOOKUP(A72,ACTIVITIES!$B$2:$C$110,2,FALSE)</f>
        <v>ONSHORE CONSTRUCTION 7</v>
      </c>
      <c r="C72" s="1">
        <v>10</v>
      </c>
      <c r="D72" s="1" t="str">
        <f>VLOOKUP(C72,HABITATS!$F$2:$G$13,2,FALSE)</f>
        <v>HABITATS COMPLEX 10</v>
      </c>
      <c r="E72" s="1" t="str">
        <f t="shared" si="0"/>
        <v>HABITATS COMPLEX 10ONSHORE CONSTRUCTION 7</v>
      </c>
      <c r="F72" s="3">
        <f>VLOOKUP($B72,'HABITATS COMPLEX 10'!$B$239:$I$347,F$1,FALSE)</f>
        <v>0</v>
      </c>
      <c r="G72" s="3">
        <f>VLOOKUP($B72,'HABITATS COMPLEX 10'!$B$239:$I$347,G$1,FALSE)</f>
        <v>0</v>
      </c>
      <c r="H72" s="3">
        <f>VLOOKUP($B72,'HABITATS COMPLEX 10'!$B$239:$I$347,H$1,FALSE)</f>
        <v>0</v>
      </c>
      <c r="I72" s="3">
        <f>VLOOKUP($B72,'HABITATS COMPLEX 10'!$B$239:$I$347,I$1,FALSE)</f>
        <v>0</v>
      </c>
      <c r="J72" s="3">
        <f>VLOOKUP($B72,'HABITATS COMPLEX 10'!$B$239:$I$347,J$1,FALSE)</f>
        <v>0</v>
      </c>
      <c r="K72" s="3">
        <f>VLOOKUP($B72,'HABITATS COMPLEX 10'!$B$239:$I$347,K$1,FALSE)</f>
        <v>0</v>
      </c>
      <c r="L72" s="3" t="str">
        <f>VLOOKUP($B72,'HABITATS COMPLEX 10'!$B$239:$I$347,L$1,FALSE)</f>
        <v/>
      </c>
    </row>
    <row r="73" spans="1:12" ht="13.2">
      <c r="A73">
        <f t="shared" si="1"/>
        <v>8</v>
      </c>
      <c r="B73" t="str">
        <f>VLOOKUP(A73,ACTIVITIES!$B$2:$C$110,2,FALSE)</f>
        <v>ONSHORE CONSTRUCTION 8</v>
      </c>
      <c r="C73" s="1">
        <v>1</v>
      </c>
      <c r="D73" s="1" t="str">
        <f>VLOOKUP(C73,HABITATS!$F$2:$G$13,2,FALSE)</f>
        <v>Coastal Uplands</v>
      </c>
      <c r="E73" s="1" t="str">
        <f t="shared" si="0"/>
        <v>Coastal UplandsONSHORE CONSTRUCTION 8</v>
      </c>
      <c r="F73" s="3">
        <f>VLOOKUP($B73,'COASTAL UPLANDS'!$B$239:$I$347,F$1,FALSE)</f>
        <v>0</v>
      </c>
      <c r="G73" s="3">
        <f>VLOOKUP($B73,'COASTAL UPLANDS'!$B$239:$I$347,G$1,FALSE)</f>
        <v>0</v>
      </c>
      <c r="H73" s="3">
        <f>VLOOKUP($B73,'COASTAL UPLANDS'!$B$239:$I$347,H$1,FALSE)</f>
        <v>0</v>
      </c>
      <c r="I73" s="3">
        <f>VLOOKUP($B73,'COASTAL UPLANDS'!$B$239:$I$347,I$1,FALSE)</f>
        <v>0</v>
      </c>
      <c r="J73" s="3">
        <f>VLOOKUP($B73,'COASTAL UPLANDS'!$B$239:$I$347,J$1,FALSE)</f>
        <v>0</v>
      </c>
      <c r="K73" s="3">
        <f>VLOOKUP($B73,'COASTAL UPLANDS'!$B$239:$I$347,K$1,FALSE)</f>
        <v>0</v>
      </c>
      <c r="L73" s="3" t="str">
        <f>VLOOKUP($B73,'COASTAL UPLANDS'!$B$239:$I$347,L$1,FALSE)</f>
        <v/>
      </c>
    </row>
    <row r="74" spans="1:12" ht="13.2">
      <c r="A74">
        <f t="shared" si="1"/>
        <v>8</v>
      </c>
      <c r="B74" t="str">
        <f>VLOOKUP(A74,ACTIVITIES!$B$2:$C$110,2,FALSE)</f>
        <v>ONSHORE CONSTRUCTION 8</v>
      </c>
      <c r="C74" s="1">
        <v>2</v>
      </c>
      <c r="D74" s="1" t="str">
        <f>VLOOKUP(C74,HABITATS!$F$2:$G$13,2,FALSE)</f>
        <v>Beaches &amp; Dunes</v>
      </c>
      <c r="E74" s="1" t="str">
        <f t="shared" si="0"/>
        <v>Beaches &amp; DunesONSHORE CONSTRUCTION 8</v>
      </c>
      <c r="F74" s="3">
        <f>VLOOKUP($B74,'BEACHES &amp; DUNES'!$B$239:$I$347,F$1,FALSE)</f>
        <v>0</v>
      </c>
      <c r="G74" s="3">
        <f>VLOOKUP($B74,'BEACHES &amp; DUNES'!$B$239:$I$347,G$1,FALSE)</f>
        <v>0</v>
      </c>
      <c r="H74" s="3">
        <f>VLOOKUP($B74,'BEACHES &amp; DUNES'!$B$239:$I$347,H$1,FALSE)</f>
        <v>0</v>
      </c>
      <c r="I74" s="3">
        <f>VLOOKUP($B74,'BEACHES &amp; DUNES'!$B$239:$I$347,I$1,FALSE)</f>
        <v>0</v>
      </c>
      <c r="J74" s="3">
        <f>VLOOKUP($B74,'BEACHES &amp; DUNES'!$B$239:$I$347,J$1,FALSE)</f>
        <v>0</v>
      </c>
      <c r="K74" s="3">
        <f>VLOOKUP($B74,'BEACHES &amp; DUNES'!$B$239:$I$347,K$1,FALSE)</f>
        <v>0</v>
      </c>
      <c r="L74" s="3" t="str">
        <f>VLOOKUP($B74,'BEACHES &amp; DUNES'!$B$239:$I$347,L$1,FALSE)</f>
        <v/>
      </c>
    </row>
    <row r="75" spans="1:12" ht="13.2">
      <c r="A75">
        <f t="shared" si="1"/>
        <v>8</v>
      </c>
      <c r="B75" t="str">
        <f>VLOOKUP(A75,ACTIVITIES!$B$2:$C$110,2,FALSE)</f>
        <v>ONSHORE CONSTRUCTION 8</v>
      </c>
      <c r="C75" s="1">
        <v>3</v>
      </c>
      <c r="D75" s="1" t="str">
        <f>VLOOKUP(C75,HABITATS!$F$2:$G$13,2,FALSE)</f>
        <v>Tidal flats &amp; Rocky Intertidal</v>
      </c>
      <c r="E75" s="1" t="str">
        <f t="shared" si="0"/>
        <v>Tidal flats &amp; Rocky IntertidalONSHORE CONSTRUCTION 8</v>
      </c>
      <c r="F75" s="3">
        <f>VLOOKUP($B75,'TIDAL FLATS &amp; ROCKY INTERTIDAL'!$B$239:$I$347,F$1,FALSE)</f>
        <v>0</v>
      </c>
      <c r="G75" s="3">
        <f>VLOOKUP($B75,'TIDAL FLATS &amp; ROCKY INTERTIDAL'!$B$239:$I$347,G$1,FALSE)</f>
        <v>0</v>
      </c>
      <c r="H75" s="3">
        <f>VLOOKUP($B75,'TIDAL FLATS &amp; ROCKY INTERTIDAL'!$B$239:$I$347,H$1,FALSE)</f>
        <v>0</v>
      </c>
      <c r="I75" s="3">
        <f>VLOOKUP($B75,'TIDAL FLATS &amp; ROCKY INTERTIDAL'!$B$239:$I$347,I$1,FALSE)</f>
        <v>0</v>
      </c>
      <c r="J75" s="3">
        <f>VLOOKUP($B75,'TIDAL FLATS &amp; ROCKY INTERTIDAL'!$B$239:$I$347,J$1,FALSE)</f>
        <v>0</v>
      </c>
      <c r="K75" s="3">
        <f>VLOOKUP($B75,'TIDAL FLATS &amp; ROCKY INTERTIDAL'!$B$239:$I$347,K$1,FALSE)</f>
        <v>0</v>
      </c>
      <c r="L75" s="3" t="str">
        <f>VLOOKUP($B75,'TIDAL FLATS &amp; ROCKY INTERTIDAL'!$B$239:$I$347,L$1,FALSE)</f>
        <v/>
      </c>
    </row>
    <row r="76" spans="1:12" ht="13.2">
      <c r="A76">
        <f t="shared" si="1"/>
        <v>8</v>
      </c>
      <c r="B76" t="str">
        <f>VLOOKUP(A76,ACTIVITIES!$B$2:$C$110,2,FALSE)</f>
        <v>ONSHORE CONSTRUCTION 8</v>
      </c>
      <c r="C76" s="1">
        <v>4</v>
      </c>
      <c r="D76" s="1" t="str">
        <f>VLOOKUP(C76,HABITATS!$F$2:$G$13,2,FALSE)</f>
        <v>Marshes</v>
      </c>
      <c r="E76" s="1" t="str">
        <f t="shared" si="0"/>
        <v>MarshesONSHORE CONSTRUCTION 8</v>
      </c>
      <c r="F76" s="3">
        <f>VLOOKUP($B76,MARSHES!$B$239:$I$347,F$1,FALSE)</f>
        <v>0</v>
      </c>
      <c r="G76" s="3">
        <f>VLOOKUP($B76,MARSHES!$B$239:$I$347,G$1,FALSE)</f>
        <v>0</v>
      </c>
      <c r="H76" s="3">
        <f>VLOOKUP($B76,MARSHES!$B$239:$I$347,H$1,FALSE)</f>
        <v>0</v>
      </c>
      <c r="I76" s="3">
        <f>VLOOKUP($B76,MARSHES!$B$239:$I$347,I$1,FALSE)</f>
        <v>0</v>
      </c>
      <c r="J76" s="3">
        <f>VLOOKUP($B76,MARSHES!$B$239:$I$347,J$1,FALSE)</f>
        <v>0</v>
      </c>
      <c r="K76" s="3">
        <f>VLOOKUP($B76,MARSHES!$B$239:$I$347,K$1,FALSE)</f>
        <v>0</v>
      </c>
      <c r="L76" s="3" t="str">
        <f>VLOOKUP($B76,MARSHES!$B$239:$I$347,L$1,FALSE)</f>
        <v/>
      </c>
    </row>
    <row r="77" spans="1:12" ht="13.2">
      <c r="A77">
        <f t="shared" si="1"/>
        <v>8</v>
      </c>
      <c r="B77" t="str">
        <f>VLOOKUP(A77,ACTIVITIES!$B$2:$C$110,2,FALSE)</f>
        <v>ONSHORE CONSTRUCTION 8</v>
      </c>
      <c r="C77" s="1">
        <v>5</v>
      </c>
      <c r="D77" s="1" t="str">
        <f>VLOOKUP(C77,HABITATS!$F$2:$G$13,2,FALSE)</f>
        <v>Submersed Habitats</v>
      </c>
      <c r="E77" s="1" t="str">
        <f t="shared" si="0"/>
        <v>Submersed HabitatsONSHORE CONSTRUCTION 8</v>
      </c>
      <c r="F77" s="3">
        <f>VLOOKUP($B77,'SUBMERSED HABITATS'!$B$239:$I$347,F$1,FALSE)</f>
        <v>0</v>
      </c>
      <c r="G77" s="3">
        <f>VLOOKUP($B77,'SUBMERSED HABITATS'!$B$239:$I$347,G$1,FALSE)</f>
        <v>0</v>
      </c>
      <c r="H77" s="3">
        <f>VLOOKUP($B77,'SUBMERSED HABITATS'!$B$239:$I$347,H$1,FALSE)</f>
        <v>0</v>
      </c>
      <c r="I77" s="3">
        <f>VLOOKUP($B77,'SUBMERSED HABITATS'!$B$239:$I$347,I$1,FALSE)</f>
        <v>0</v>
      </c>
      <c r="J77" s="3">
        <f>VLOOKUP($B77,'SUBMERSED HABITATS'!$B$239:$I$347,J$1,FALSE)</f>
        <v>0</v>
      </c>
      <c r="K77" s="3">
        <f>VLOOKUP($B77,'SUBMERSED HABITATS'!$B$239:$I$347,K$1,FALSE)</f>
        <v>0</v>
      </c>
      <c r="L77" s="3" t="str">
        <f>VLOOKUP($B77,'SUBMERSED HABITATS'!$B$239:$I$347,L$1,FALSE)</f>
        <v/>
      </c>
    </row>
    <row r="78" spans="1:12" ht="13.2">
      <c r="A78">
        <f t="shared" ref="A78:A141" si="2">A68+1</f>
        <v>8</v>
      </c>
      <c r="B78" t="str">
        <f>VLOOKUP(A78,ACTIVITIES!$B$2:$C$110,2,FALSE)</f>
        <v>ONSHORE CONSTRUCTION 8</v>
      </c>
      <c r="C78" s="1">
        <v>6</v>
      </c>
      <c r="D78" s="1" t="str">
        <f>VLOOKUP(C78,HABITATS!$F$2:$G$13,2,FALSE)</f>
        <v>HABITATS COMPLEX 6</v>
      </c>
      <c r="E78" s="1" t="str">
        <f t="shared" si="0"/>
        <v>HABITATS COMPLEX 6ONSHORE CONSTRUCTION 8</v>
      </c>
      <c r="F78" s="3">
        <f>VLOOKUP($B78,'HABITATS COMPLEX 6'!$B$239:$I$347,F$1,FALSE)</f>
        <v>0</v>
      </c>
      <c r="G78" s="3">
        <f>VLOOKUP($B78,'HABITATS COMPLEX 6'!$B$239:$I$347,G$1,FALSE)</f>
        <v>0</v>
      </c>
      <c r="H78" s="3">
        <f>VLOOKUP($B78,'HABITATS COMPLEX 6'!$B$239:$I$347,H$1,FALSE)</f>
        <v>0</v>
      </c>
      <c r="I78" s="3">
        <f>VLOOKUP($B78,'HABITATS COMPLEX 6'!$B$239:$I$347,I$1,FALSE)</f>
        <v>0</v>
      </c>
      <c r="J78" s="3">
        <f>VLOOKUP($B78,'HABITATS COMPLEX 6'!$B$239:$I$347,J$1,FALSE)</f>
        <v>0</v>
      </c>
      <c r="K78" s="3">
        <f>VLOOKUP($B78,'HABITATS COMPLEX 6'!$B$239:$I$347,K$1,FALSE)</f>
        <v>0</v>
      </c>
      <c r="L78" s="3" t="str">
        <f>VLOOKUP($B78,'HABITATS COMPLEX 6'!$B$239:$I$347,L$1,FALSE)</f>
        <v/>
      </c>
    </row>
    <row r="79" spans="1:12" ht="13.2">
      <c r="A79">
        <f t="shared" si="2"/>
        <v>8</v>
      </c>
      <c r="B79" t="str">
        <f>VLOOKUP(A79,ACTIVITIES!$B$2:$C$110,2,FALSE)</f>
        <v>ONSHORE CONSTRUCTION 8</v>
      </c>
      <c r="C79" s="1">
        <v>7</v>
      </c>
      <c r="D79" s="1" t="str">
        <f>VLOOKUP(C79,HABITATS!$F$2:$G$13,2,FALSE)</f>
        <v>HABITATS COMPLEX 7</v>
      </c>
      <c r="E79" s="1" t="str">
        <f t="shared" si="0"/>
        <v>HABITATS COMPLEX 7ONSHORE CONSTRUCTION 8</v>
      </c>
      <c r="F79" s="3">
        <f>VLOOKUP($B79,'HABITATS COMPLEX 7'!$B$239:$I$347,F$1,FALSE)</f>
        <v>0</v>
      </c>
      <c r="G79" s="3">
        <f>VLOOKUP($B79,'HABITATS COMPLEX 7'!$B$239:$I$347,G$1,FALSE)</f>
        <v>0</v>
      </c>
      <c r="H79" s="3">
        <f>VLOOKUP($B79,'HABITATS COMPLEX 7'!$B$239:$I$347,H$1,FALSE)</f>
        <v>0</v>
      </c>
      <c r="I79" s="3">
        <f>VLOOKUP($B79,'HABITATS COMPLEX 7'!$B$239:$I$347,I$1,FALSE)</f>
        <v>0</v>
      </c>
      <c r="J79" s="3">
        <f>VLOOKUP($B79,'HABITATS COMPLEX 7'!$B$239:$I$347,J$1,FALSE)</f>
        <v>0</v>
      </c>
      <c r="K79" s="3">
        <f>VLOOKUP($B79,'HABITATS COMPLEX 7'!$B$239:$I$347,K$1,FALSE)</f>
        <v>0</v>
      </c>
      <c r="L79" s="3" t="str">
        <f>VLOOKUP($B79,'HABITATS COMPLEX 7'!$B$239:$I$347,L$1,FALSE)</f>
        <v/>
      </c>
    </row>
    <row r="80" spans="1:12" ht="13.2">
      <c r="A80">
        <f t="shared" si="2"/>
        <v>8</v>
      </c>
      <c r="B80" t="str">
        <f>VLOOKUP(A80,ACTIVITIES!$B$2:$C$110,2,FALSE)</f>
        <v>ONSHORE CONSTRUCTION 8</v>
      </c>
      <c r="C80" s="1">
        <v>8</v>
      </c>
      <c r="D80" s="1" t="str">
        <f>VLOOKUP(C80,HABITATS!$F$2:$G$13,2,FALSE)</f>
        <v>HABITATS COMPLEX 8</v>
      </c>
      <c r="E80" s="1" t="str">
        <f t="shared" si="0"/>
        <v>HABITATS COMPLEX 8ONSHORE CONSTRUCTION 8</v>
      </c>
      <c r="F80" s="3">
        <f>VLOOKUP($B80,'HABITATS COMPLEX 8'!$B$239:$I$347,F$1,FALSE)</f>
        <v>0</v>
      </c>
      <c r="G80" s="3">
        <f>VLOOKUP($B80,'HABITATS COMPLEX 8'!$B$239:$I$347,G$1,FALSE)</f>
        <v>0</v>
      </c>
      <c r="H80" s="3">
        <f>VLOOKUP($B80,'HABITATS COMPLEX 8'!$B$239:$I$347,H$1,FALSE)</f>
        <v>0</v>
      </c>
      <c r="I80" s="3">
        <f>VLOOKUP($B80,'HABITATS COMPLEX 8'!$B$239:$I$347,I$1,FALSE)</f>
        <v>0</v>
      </c>
      <c r="J80" s="3">
        <f>VLOOKUP($B80,'HABITATS COMPLEX 8'!$B$239:$I$347,J$1,FALSE)</f>
        <v>0</v>
      </c>
      <c r="K80" s="3">
        <f>VLOOKUP($B80,'HABITATS COMPLEX 8'!$B$239:$I$347,K$1,FALSE)</f>
        <v>0</v>
      </c>
      <c r="L80" s="3" t="str">
        <f>VLOOKUP($B80,'HABITATS COMPLEX 8'!$B$239:$I$347,L$1,FALSE)</f>
        <v/>
      </c>
    </row>
    <row r="81" spans="1:12" ht="13.2">
      <c r="A81">
        <f t="shared" si="2"/>
        <v>8</v>
      </c>
      <c r="B81" t="str">
        <f>VLOOKUP(A81,ACTIVITIES!$B$2:$C$110,2,FALSE)</f>
        <v>ONSHORE CONSTRUCTION 8</v>
      </c>
      <c r="C81" s="1">
        <v>9</v>
      </c>
      <c r="D81" s="1" t="str">
        <f>VLOOKUP(C81,HABITATS!$F$2:$G$13,2,FALSE)</f>
        <v>HABITATS COMPLEX 9</v>
      </c>
      <c r="E81" s="1" t="str">
        <f t="shared" si="0"/>
        <v>HABITATS COMPLEX 9ONSHORE CONSTRUCTION 8</v>
      </c>
      <c r="F81" s="3">
        <f>VLOOKUP($B81,'HABITATS COMPLEX 9'!$B$239:$I$347,F$1,FALSE)</f>
        <v>0</v>
      </c>
      <c r="G81" s="3">
        <f>VLOOKUP($B81,'HABITATS COMPLEX 9'!$B$239:$I$347,G$1,FALSE)</f>
        <v>0</v>
      </c>
      <c r="H81" s="3">
        <f>VLOOKUP($B81,'HABITATS COMPLEX 9'!$B$239:$I$347,H$1,FALSE)</f>
        <v>0</v>
      </c>
      <c r="I81" s="3">
        <f>VLOOKUP($B81,'HABITATS COMPLEX 9'!$B$239:$I$347,I$1,FALSE)</f>
        <v>0</v>
      </c>
      <c r="J81" s="3">
        <f>VLOOKUP($B81,'HABITATS COMPLEX 9'!$B$239:$I$347,J$1,FALSE)</f>
        <v>0</v>
      </c>
      <c r="K81" s="3">
        <f>VLOOKUP($B81,'HABITATS COMPLEX 9'!$B$239:$I$347,K$1,FALSE)</f>
        <v>0</v>
      </c>
      <c r="L81" s="3" t="str">
        <f>VLOOKUP($B81,'HABITATS COMPLEX 9'!$B$239:$I$347,L$1,FALSE)</f>
        <v/>
      </c>
    </row>
    <row r="82" spans="1:12" ht="13.2">
      <c r="A82">
        <f t="shared" si="2"/>
        <v>8</v>
      </c>
      <c r="B82" t="str">
        <f>VLOOKUP(A82,ACTIVITIES!$B$2:$C$110,2,FALSE)</f>
        <v>ONSHORE CONSTRUCTION 8</v>
      </c>
      <c r="C82" s="1">
        <v>10</v>
      </c>
      <c r="D82" s="1" t="str">
        <f>VLOOKUP(C82,HABITATS!$F$2:$G$13,2,FALSE)</f>
        <v>HABITATS COMPLEX 10</v>
      </c>
      <c r="E82" s="1" t="str">
        <f t="shared" si="0"/>
        <v>HABITATS COMPLEX 10ONSHORE CONSTRUCTION 8</v>
      </c>
      <c r="F82" s="3">
        <f>VLOOKUP($B82,'HABITATS COMPLEX 10'!$B$239:$I$347,F$1,FALSE)</f>
        <v>0</v>
      </c>
      <c r="G82" s="3">
        <f>VLOOKUP($B82,'HABITATS COMPLEX 10'!$B$239:$I$347,G$1,FALSE)</f>
        <v>0</v>
      </c>
      <c r="H82" s="3">
        <f>VLOOKUP($B82,'HABITATS COMPLEX 10'!$B$239:$I$347,H$1,FALSE)</f>
        <v>0</v>
      </c>
      <c r="I82" s="3">
        <f>VLOOKUP($B82,'HABITATS COMPLEX 10'!$B$239:$I$347,I$1,FALSE)</f>
        <v>0</v>
      </c>
      <c r="J82" s="3">
        <f>VLOOKUP($B82,'HABITATS COMPLEX 10'!$B$239:$I$347,J$1,FALSE)</f>
        <v>0</v>
      </c>
      <c r="K82" s="3">
        <f>VLOOKUP($B82,'HABITATS COMPLEX 10'!$B$239:$I$347,K$1,FALSE)</f>
        <v>0</v>
      </c>
      <c r="L82" s="3" t="str">
        <f>VLOOKUP($B82,'HABITATS COMPLEX 10'!$B$239:$I$347,L$1,FALSE)</f>
        <v/>
      </c>
    </row>
    <row r="83" spans="1:12" ht="13.2">
      <c r="A83">
        <f t="shared" si="2"/>
        <v>9</v>
      </c>
      <c r="B83" t="str">
        <f>VLOOKUP(A83,ACTIVITIES!$B$2:$C$110,2,FALSE)</f>
        <v>ONSHORE CONSTRUCTION 9</v>
      </c>
      <c r="C83" s="1">
        <v>1</v>
      </c>
      <c r="D83" s="1" t="str">
        <f>VLOOKUP(C83,HABITATS!$F$2:$G$13,2,FALSE)</f>
        <v>Coastal Uplands</v>
      </c>
      <c r="E83" s="1" t="str">
        <f t="shared" si="0"/>
        <v>Coastal UplandsONSHORE CONSTRUCTION 9</v>
      </c>
      <c r="F83" s="3">
        <f>VLOOKUP($B83,'COASTAL UPLANDS'!$B$239:$I$347,F$1,FALSE)</f>
        <v>0</v>
      </c>
      <c r="G83" s="3">
        <f>VLOOKUP($B83,'COASTAL UPLANDS'!$B$239:$I$347,G$1,FALSE)</f>
        <v>0</v>
      </c>
      <c r="H83" s="3">
        <f>VLOOKUP($B83,'COASTAL UPLANDS'!$B$239:$I$347,H$1,FALSE)</f>
        <v>0</v>
      </c>
      <c r="I83" s="3">
        <f>VLOOKUP($B83,'COASTAL UPLANDS'!$B$239:$I$347,I$1,FALSE)</f>
        <v>0</v>
      </c>
      <c r="J83" s="3">
        <f>VLOOKUP($B83,'COASTAL UPLANDS'!$B$239:$I$347,J$1,FALSE)</f>
        <v>0</v>
      </c>
      <c r="K83" s="3">
        <f>VLOOKUP($B83,'COASTAL UPLANDS'!$B$239:$I$347,K$1,FALSE)</f>
        <v>0</v>
      </c>
      <c r="L83" s="3" t="str">
        <f>VLOOKUP($B83,'COASTAL UPLANDS'!$B$239:$I$347,L$1,FALSE)</f>
        <v/>
      </c>
    </row>
    <row r="84" spans="1:12" ht="13.2">
      <c r="A84">
        <f t="shared" si="2"/>
        <v>9</v>
      </c>
      <c r="B84" t="str">
        <f>VLOOKUP(A84,ACTIVITIES!$B$2:$C$110,2,FALSE)</f>
        <v>ONSHORE CONSTRUCTION 9</v>
      </c>
      <c r="C84" s="1">
        <v>2</v>
      </c>
      <c r="D84" s="1" t="str">
        <f>VLOOKUP(C84,HABITATS!$F$2:$G$13,2,FALSE)</f>
        <v>Beaches &amp; Dunes</v>
      </c>
      <c r="E84" s="1" t="str">
        <f t="shared" si="0"/>
        <v>Beaches &amp; DunesONSHORE CONSTRUCTION 9</v>
      </c>
      <c r="F84" s="3">
        <f>VLOOKUP($B84,'BEACHES &amp; DUNES'!$B$239:$I$347,F$1,FALSE)</f>
        <v>0</v>
      </c>
      <c r="G84" s="3">
        <f>VLOOKUP($B84,'BEACHES &amp; DUNES'!$B$239:$I$347,G$1,FALSE)</f>
        <v>0</v>
      </c>
      <c r="H84" s="3">
        <f>VLOOKUP($B84,'BEACHES &amp; DUNES'!$B$239:$I$347,H$1,FALSE)</f>
        <v>0</v>
      </c>
      <c r="I84" s="3">
        <f>VLOOKUP($B84,'BEACHES &amp; DUNES'!$B$239:$I$347,I$1,FALSE)</f>
        <v>0</v>
      </c>
      <c r="J84" s="3">
        <f>VLOOKUP($B84,'BEACHES &amp; DUNES'!$B$239:$I$347,J$1,FALSE)</f>
        <v>0</v>
      </c>
      <c r="K84" s="3">
        <f>VLOOKUP($B84,'BEACHES &amp; DUNES'!$B$239:$I$347,K$1,FALSE)</f>
        <v>0</v>
      </c>
      <c r="L84" s="3" t="str">
        <f>VLOOKUP($B84,'BEACHES &amp; DUNES'!$B$239:$I$347,L$1,FALSE)</f>
        <v/>
      </c>
    </row>
    <row r="85" spans="1:12" ht="13.2">
      <c r="A85">
        <f t="shared" si="2"/>
        <v>9</v>
      </c>
      <c r="B85" t="str">
        <f>VLOOKUP(A85,ACTIVITIES!$B$2:$C$110,2,FALSE)</f>
        <v>ONSHORE CONSTRUCTION 9</v>
      </c>
      <c r="C85" s="1">
        <v>3</v>
      </c>
      <c r="D85" s="1" t="str">
        <f>VLOOKUP(C85,HABITATS!$F$2:$G$13,2,FALSE)</f>
        <v>Tidal flats &amp; Rocky Intertidal</v>
      </c>
      <c r="E85" s="1" t="str">
        <f t="shared" si="0"/>
        <v>Tidal flats &amp; Rocky IntertidalONSHORE CONSTRUCTION 9</v>
      </c>
      <c r="F85" s="3">
        <f>VLOOKUP($B85,'TIDAL FLATS &amp; ROCKY INTERTIDAL'!$B$239:$I$347,F$1,FALSE)</f>
        <v>0</v>
      </c>
      <c r="G85" s="3">
        <f>VLOOKUP($B85,'TIDAL FLATS &amp; ROCKY INTERTIDAL'!$B$239:$I$347,G$1,FALSE)</f>
        <v>0</v>
      </c>
      <c r="H85" s="3">
        <f>VLOOKUP($B85,'TIDAL FLATS &amp; ROCKY INTERTIDAL'!$B$239:$I$347,H$1,FALSE)</f>
        <v>0</v>
      </c>
      <c r="I85" s="3">
        <f>VLOOKUP($B85,'TIDAL FLATS &amp; ROCKY INTERTIDAL'!$B$239:$I$347,I$1,FALSE)</f>
        <v>0</v>
      </c>
      <c r="J85" s="3">
        <f>VLOOKUP($B85,'TIDAL FLATS &amp; ROCKY INTERTIDAL'!$B$239:$I$347,J$1,FALSE)</f>
        <v>0</v>
      </c>
      <c r="K85" s="3">
        <f>VLOOKUP($B85,'TIDAL FLATS &amp; ROCKY INTERTIDAL'!$B$239:$I$347,K$1,FALSE)</f>
        <v>0</v>
      </c>
      <c r="L85" s="3" t="str">
        <f>VLOOKUP($B85,'TIDAL FLATS &amp; ROCKY INTERTIDAL'!$B$239:$I$347,L$1,FALSE)</f>
        <v/>
      </c>
    </row>
    <row r="86" spans="1:12" ht="13.2">
      <c r="A86">
        <f t="shared" si="2"/>
        <v>9</v>
      </c>
      <c r="B86" t="str">
        <f>VLOOKUP(A86,ACTIVITIES!$B$2:$C$110,2,FALSE)</f>
        <v>ONSHORE CONSTRUCTION 9</v>
      </c>
      <c r="C86" s="1">
        <v>4</v>
      </c>
      <c r="D86" s="1" t="str">
        <f>VLOOKUP(C86,HABITATS!$F$2:$G$13,2,FALSE)</f>
        <v>Marshes</v>
      </c>
      <c r="E86" s="1" t="str">
        <f t="shared" si="0"/>
        <v>MarshesONSHORE CONSTRUCTION 9</v>
      </c>
      <c r="F86" s="3">
        <f>VLOOKUP($B86,MARSHES!$B$239:$I$347,F$1,FALSE)</f>
        <v>0</v>
      </c>
      <c r="G86" s="3">
        <f>VLOOKUP($B86,MARSHES!$B$239:$I$347,G$1,FALSE)</f>
        <v>0</v>
      </c>
      <c r="H86" s="3">
        <f>VLOOKUP($B86,MARSHES!$B$239:$I$347,H$1,FALSE)</f>
        <v>0</v>
      </c>
      <c r="I86" s="3">
        <f>VLOOKUP($B86,MARSHES!$B$239:$I$347,I$1,FALSE)</f>
        <v>0</v>
      </c>
      <c r="J86" s="3">
        <f>VLOOKUP($B86,MARSHES!$B$239:$I$347,J$1,FALSE)</f>
        <v>0</v>
      </c>
      <c r="K86" s="3">
        <f>VLOOKUP($B86,MARSHES!$B$239:$I$347,K$1,FALSE)</f>
        <v>0</v>
      </c>
      <c r="L86" s="3" t="str">
        <f>VLOOKUP($B86,MARSHES!$B$239:$I$347,L$1,FALSE)</f>
        <v/>
      </c>
    </row>
    <row r="87" spans="1:12" ht="13.2">
      <c r="A87">
        <f t="shared" si="2"/>
        <v>9</v>
      </c>
      <c r="B87" t="str">
        <f>VLOOKUP(A87,ACTIVITIES!$B$2:$C$110,2,FALSE)</f>
        <v>ONSHORE CONSTRUCTION 9</v>
      </c>
      <c r="C87" s="1">
        <v>5</v>
      </c>
      <c r="D87" s="1" t="str">
        <f>VLOOKUP(C87,HABITATS!$F$2:$G$13,2,FALSE)</f>
        <v>Submersed Habitats</v>
      </c>
      <c r="E87" s="1" t="str">
        <f t="shared" si="0"/>
        <v>Submersed HabitatsONSHORE CONSTRUCTION 9</v>
      </c>
      <c r="F87" s="3">
        <f>VLOOKUP($B87,'SUBMERSED HABITATS'!$B$239:$I$347,F$1,FALSE)</f>
        <v>0</v>
      </c>
      <c r="G87" s="3">
        <f>VLOOKUP($B87,'SUBMERSED HABITATS'!$B$239:$I$347,G$1,FALSE)</f>
        <v>0</v>
      </c>
      <c r="H87" s="3">
        <f>VLOOKUP($B87,'SUBMERSED HABITATS'!$B$239:$I$347,H$1,FALSE)</f>
        <v>0</v>
      </c>
      <c r="I87" s="3">
        <f>VLOOKUP($B87,'SUBMERSED HABITATS'!$B$239:$I$347,I$1,FALSE)</f>
        <v>0</v>
      </c>
      <c r="J87" s="3">
        <f>VLOOKUP($B87,'SUBMERSED HABITATS'!$B$239:$I$347,J$1,FALSE)</f>
        <v>0</v>
      </c>
      <c r="K87" s="3">
        <f>VLOOKUP($B87,'SUBMERSED HABITATS'!$B$239:$I$347,K$1,FALSE)</f>
        <v>0</v>
      </c>
      <c r="L87" s="3" t="str">
        <f>VLOOKUP($B87,'SUBMERSED HABITATS'!$B$239:$I$347,L$1,FALSE)</f>
        <v/>
      </c>
    </row>
    <row r="88" spans="1:12" ht="13.2">
      <c r="A88">
        <f t="shared" si="2"/>
        <v>9</v>
      </c>
      <c r="B88" t="str">
        <f>VLOOKUP(A88,ACTIVITIES!$B$2:$C$110,2,FALSE)</f>
        <v>ONSHORE CONSTRUCTION 9</v>
      </c>
      <c r="C88" s="1">
        <v>6</v>
      </c>
      <c r="D88" s="1" t="str">
        <f>VLOOKUP(C88,HABITATS!$F$2:$G$13,2,FALSE)</f>
        <v>HABITATS COMPLEX 6</v>
      </c>
      <c r="E88" s="1" t="str">
        <f t="shared" si="0"/>
        <v>HABITATS COMPLEX 6ONSHORE CONSTRUCTION 9</v>
      </c>
      <c r="F88" s="3">
        <f>VLOOKUP($B88,'HABITATS COMPLEX 6'!$B$239:$I$347,F$1,FALSE)</f>
        <v>0</v>
      </c>
      <c r="G88" s="3">
        <f>VLOOKUP($B88,'HABITATS COMPLEX 6'!$B$239:$I$347,G$1,FALSE)</f>
        <v>0</v>
      </c>
      <c r="H88" s="3">
        <f>VLOOKUP($B88,'HABITATS COMPLEX 6'!$B$239:$I$347,H$1,FALSE)</f>
        <v>0</v>
      </c>
      <c r="I88" s="3">
        <f>VLOOKUP($B88,'HABITATS COMPLEX 6'!$B$239:$I$347,I$1,FALSE)</f>
        <v>0</v>
      </c>
      <c r="J88" s="3">
        <f>VLOOKUP($B88,'HABITATS COMPLEX 6'!$B$239:$I$347,J$1,FALSE)</f>
        <v>0</v>
      </c>
      <c r="K88" s="3">
        <f>VLOOKUP($B88,'HABITATS COMPLEX 6'!$B$239:$I$347,K$1,FALSE)</f>
        <v>0</v>
      </c>
      <c r="L88" s="3" t="str">
        <f>VLOOKUP($B88,'HABITATS COMPLEX 6'!$B$239:$I$347,L$1,FALSE)</f>
        <v/>
      </c>
    </row>
    <row r="89" spans="1:12" ht="13.2">
      <c r="A89">
        <f t="shared" si="2"/>
        <v>9</v>
      </c>
      <c r="B89" t="str">
        <f>VLOOKUP(A89,ACTIVITIES!$B$2:$C$110,2,FALSE)</f>
        <v>ONSHORE CONSTRUCTION 9</v>
      </c>
      <c r="C89" s="1">
        <v>7</v>
      </c>
      <c r="D89" s="1" t="str">
        <f>VLOOKUP(C89,HABITATS!$F$2:$G$13,2,FALSE)</f>
        <v>HABITATS COMPLEX 7</v>
      </c>
      <c r="E89" s="1" t="str">
        <f t="shared" si="0"/>
        <v>HABITATS COMPLEX 7ONSHORE CONSTRUCTION 9</v>
      </c>
      <c r="F89" s="3">
        <f>VLOOKUP($B89,'HABITATS COMPLEX 7'!$B$239:$I$347,F$1,FALSE)</f>
        <v>0</v>
      </c>
      <c r="G89" s="3">
        <f>VLOOKUP($B89,'HABITATS COMPLEX 7'!$B$239:$I$347,G$1,FALSE)</f>
        <v>0</v>
      </c>
      <c r="H89" s="3">
        <f>VLOOKUP($B89,'HABITATS COMPLEX 7'!$B$239:$I$347,H$1,FALSE)</f>
        <v>0</v>
      </c>
      <c r="I89" s="3">
        <f>VLOOKUP($B89,'HABITATS COMPLEX 7'!$B$239:$I$347,I$1,FALSE)</f>
        <v>0</v>
      </c>
      <c r="J89" s="3">
        <f>VLOOKUP($B89,'HABITATS COMPLEX 7'!$B$239:$I$347,J$1,FALSE)</f>
        <v>0</v>
      </c>
      <c r="K89" s="3">
        <f>VLOOKUP($B89,'HABITATS COMPLEX 7'!$B$239:$I$347,K$1,FALSE)</f>
        <v>0</v>
      </c>
      <c r="L89" s="3" t="str">
        <f>VLOOKUP($B89,'HABITATS COMPLEX 7'!$B$239:$I$347,L$1,FALSE)</f>
        <v/>
      </c>
    </row>
    <row r="90" spans="1:12" ht="13.2">
      <c r="A90">
        <f t="shared" si="2"/>
        <v>9</v>
      </c>
      <c r="B90" t="str">
        <f>VLOOKUP(A90,ACTIVITIES!$B$2:$C$110,2,FALSE)</f>
        <v>ONSHORE CONSTRUCTION 9</v>
      </c>
      <c r="C90" s="1">
        <v>8</v>
      </c>
      <c r="D90" s="1" t="str">
        <f>VLOOKUP(C90,HABITATS!$F$2:$G$13,2,FALSE)</f>
        <v>HABITATS COMPLEX 8</v>
      </c>
      <c r="E90" s="1" t="str">
        <f t="shared" si="0"/>
        <v>HABITATS COMPLEX 8ONSHORE CONSTRUCTION 9</v>
      </c>
      <c r="F90" s="3">
        <f>VLOOKUP($B90,'HABITATS COMPLEX 8'!$B$239:$I$347,F$1,FALSE)</f>
        <v>0</v>
      </c>
      <c r="G90" s="3">
        <f>VLOOKUP($B90,'HABITATS COMPLEX 8'!$B$239:$I$347,G$1,FALSE)</f>
        <v>0</v>
      </c>
      <c r="H90" s="3">
        <f>VLOOKUP($B90,'HABITATS COMPLEX 8'!$B$239:$I$347,H$1,FALSE)</f>
        <v>0</v>
      </c>
      <c r="I90" s="3">
        <f>VLOOKUP($B90,'HABITATS COMPLEX 8'!$B$239:$I$347,I$1,FALSE)</f>
        <v>0</v>
      </c>
      <c r="J90" s="3">
        <f>VLOOKUP($B90,'HABITATS COMPLEX 8'!$B$239:$I$347,J$1,FALSE)</f>
        <v>0</v>
      </c>
      <c r="K90" s="3">
        <f>VLOOKUP($B90,'HABITATS COMPLEX 8'!$B$239:$I$347,K$1,FALSE)</f>
        <v>0</v>
      </c>
      <c r="L90" s="3" t="str">
        <f>VLOOKUP($B90,'HABITATS COMPLEX 8'!$B$239:$I$347,L$1,FALSE)</f>
        <v/>
      </c>
    </row>
    <row r="91" spans="1:12" ht="13.2">
      <c r="A91">
        <f t="shared" si="2"/>
        <v>9</v>
      </c>
      <c r="B91" t="str">
        <f>VLOOKUP(A91,ACTIVITIES!$B$2:$C$110,2,FALSE)</f>
        <v>ONSHORE CONSTRUCTION 9</v>
      </c>
      <c r="C91" s="1">
        <v>9</v>
      </c>
      <c r="D91" s="1" t="str">
        <f>VLOOKUP(C91,HABITATS!$F$2:$G$13,2,FALSE)</f>
        <v>HABITATS COMPLEX 9</v>
      </c>
      <c r="E91" s="1" t="str">
        <f t="shared" si="0"/>
        <v>HABITATS COMPLEX 9ONSHORE CONSTRUCTION 9</v>
      </c>
      <c r="F91" s="3">
        <f>VLOOKUP($B91,'HABITATS COMPLEX 9'!$B$239:$I$347,F$1,FALSE)</f>
        <v>0</v>
      </c>
      <c r="G91" s="3">
        <f>VLOOKUP($B91,'HABITATS COMPLEX 9'!$B$239:$I$347,G$1,FALSE)</f>
        <v>0</v>
      </c>
      <c r="H91" s="3">
        <f>VLOOKUP($B91,'HABITATS COMPLEX 9'!$B$239:$I$347,H$1,FALSE)</f>
        <v>0</v>
      </c>
      <c r="I91" s="3">
        <f>VLOOKUP($B91,'HABITATS COMPLEX 9'!$B$239:$I$347,I$1,FALSE)</f>
        <v>0</v>
      </c>
      <c r="J91" s="3">
        <f>VLOOKUP($B91,'HABITATS COMPLEX 9'!$B$239:$I$347,J$1,FALSE)</f>
        <v>0</v>
      </c>
      <c r="K91" s="3">
        <f>VLOOKUP($B91,'HABITATS COMPLEX 9'!$B$239:$I$347,K$1,FALSE)</f>
        <v>0</v>
      </c>
      <c r="L91" s="3" t="str">
        <f>VLOOKUP($B91,'HABITATS COMPLEX 9'!$B$239:$I$347,L$1,FALSE)</f>
        <v/>
      </c>
    </row>
    <row r="92" spans="1:12" ht="13.2">
      <c r="A92">
        <f t="shared" si="2"/>
        <v>9</v>
      </c>
      <c r="B92" t="str">
        <f>VLOOKUP(A92,ACTIVITIES!$B$2:$C$110,2,FALSE)</f>
        <v>ONSHORE CONSTRUCTION 9</v>
      </c>
      <c r="C92" s="1">
        <v>10</v>
      </c>
      <c r="D92" s="1" t="str">
        <f>VLOOKUP(C92,HABITATS!$F$2:$G$13,2,FALSE)</f>
        <v>HABITATS COMPLEX 10</v>
      </c>
      <c r="E92" s="1" t="str">
        <f t="shared" si="0"/>
        <v>HABITATS COMPLEX 10ONSHORE CONSTRUCTION 9</v>
      </c>
      <c r="F92" s="3">
        <f>VLOOKUP($B92,'HABITATS COMPLEX 10'!$B$239:$I$347,F$1,FALSE)</f>
        <v>0</v>
      </c>
      <c r="G92" s="3">
        <f>VLOOKUP($B92,'HABITATS COMPLEX 10'!$B$239:$I$347,G$1,FALSE)</f>
        <v>0</v>
      </c>
      <c r="H92" s="3">
        <f>VLOOKUP($B92,'HABITATS COMPLEX 10'!$B$239:$I$347,H$1,FALSE)</f>
        <v>0</v>
      </c>
      <c r="I92" s="3">
        <f>VLOOKUP($B92,'HABITATS COMPLEX 10'!$B$239:$I$347,I$1,FALSE)</f>
        <v>0</v>
      </c>
      <c r="J92" s="3">
        <f>VLOOKUP($B92,'HABITATS COMPLEX 10'!$B$239:$I$347,J$1,FALSE)</f>
        <v>0</v>
      </c>
      <c r="K92" s="3">
        <f>VLOOKUP($B92,'HABITATS COMPLEX 10'!$B$239:$I$347,K$1,FALSE)</f>
        <v>0</v>
      </c>
      <c r="L92" s="3" t="str">
        <f>VLOOKUP($B92,'HABITATS COMPLEX 10'!$B$239:$I$347,L$1,FALSE)</f>
        <v/>
      </c>
    </row>
    <row r="93" spans="1:12" ht="13.2">
      <c r="A93">
        <f t="shared" si="2"/>
        <v>10</v>
      </c>
      <c r="B93" t="str">
        <f>VLOOKUP(A93,ACTIVITIES!$B$2:$C$110,2,FALSE)</f>
        <v>ONSHORE CONSTRUCTION 10</v>
      </c>
      <c r="C93" s="1">
        <v>1</v>
      </c>
      <c r="D93" s="1" t="str">
        <f>VLOOKUP(C93,HABITATS!$F$2:$G$13,2,FALSE)</f>
        <v>Coastal Uplands</v>
      </c>
      <c r="E93" s="1" t="str">
        <f t="shared" si="0"/>
        <v>Coastal UplandsONSHORE CONSTRUCTION 10</v>
      </c>
      <c r="F93" s="3">
        <f>VLOOKUP($B93,'COASTAL UPLANDS'!$B$239:$I$347,F$1,FALSE)</f>
        <v>0</v>
      </c>
      <c r="G93" s="3">
        <f>VLOOKUP($B93,'COASTAL UPLANDS'!$B$239:$I$347,G$1,FALSE)</f>
        <v>0</v>
      </c>
      <c r="H93" s="3">
        <f>VLOOKUP($B93,'COASTAL UPLANDS'!$B$239:$I$347,H$1,FALSE)</f>
        <v>0</v>
      </c>
      <c r="I93" s="3">
        <f>VLOOKUP($B93,'COASTAL UPLANDS'!$B$239:$I$347,I$1,FALSE)</f>
        <v>0</v>
      </c>
      <c r="J93" s="3">
        <f>VLOOKUP($B93,'COASTAL UPLANDS'!$B$239:$I$347,J$1,FALSE)</f>
        <v>0</v>
      </c>
      <c r="K93" s="3">
        <f>VLOOKUP($B93,'COASTAL UPLANDS'!$B$239:$I$347,K$1,FALSE)</f>
        <v>0</v>
      </c>
      <c r="L93" s="3" t="str">
        <f>VLOOKUP($B93,'COASTAL UPLANDS'!$B$239:$I$347,L$1,FALSE)</f>
        <v/>
      </c>
    </row>
    <row r="94" spans="1:12" ht="13.2">
      <c r="A94">
        <f t="shared" si="2"/>
        <v>10</v>
      </c>
      <c r="B94" t="str">
        <f>VLOOKUP(A94,ACTIVITIES!$B$2:$C$110,2,FALSE)</f>
        <v>ONSHORE CONSTRUCTION 10</v>
      </c>
      <c r="C94" s="1">
        <v>2</v>
      </c>
      <c r="D94" s="1" t="str">
        <f>VLOOKUP(C94,HABITATS!$F$2:$G$13,2,FALSE)</f>
        <v>Beaches &amp; Dunes</v>
      </c>
      <c r="E94" s="1" t="str">
        <f t="shared" si="0"/>
        <v>Beaches &amp; DunesONSHORE CONSTRUCTION 10</v>
      </c>
      <c r="F94" s="3">
        <f>VLOOKUP($B94,'BEACHES &amp; DUNES'!$B$239:$I$347,F$1,FALSE)</f>
        <v>0</v>
      </c>
      <c r="G94" s="3">
        <f>VLOOKUP($B94,'BEACHES &amp; DUNES'!$B$239:$I$347,G$1,FALSE)</f>
        <v>0</v>
      </c>
      <c r="H94" s="3">
        <f>VLOOKUP($B94,'BEACHES &amp; DUNES'!$B$239:$I$347,H$1,FALSE)</f>
        <v>0</v>
      </c>
      <c r="I94" s="3">
        <f>VLOOKUP($B94,'BEACHES &amp; DUNES'!$B$239:$I$347,I$1,FALSE)</f>
        <v>0</v>
      </c>
      <c r="J94" s="3">
        <f>VLOOKUP($B94,'BEACHES &amp; DUNES'!$B$239:$I$347,J$1,FALSE)</f>
        <v>0</v>
      </c>
      <c r="K94" s="3">
        <f>VLOOKUP($B94,'BEACHES &amp; DUNES'!$B$239:$I$347,K$1,FALSE)</f>
        <v>0</v>
      </c>
      <c r="L94" s="3" t="str">
        <f>VLOOKUP($B94,'BEACHES &amp; DUNES'!$B$239:$I$347,L$1,FALSE)</f>
        <v/>
      </c>
    </row>
    <row r="95" spans="1:12" ht="13.2">
      <c r="A95">
        <f t="shared" si="2"/>
        <v>10</v>
      </c>
      <c r="B95" t="str">
        <f>VLOOKUP(A95,ACTIVITIES!$B$2:$C$110,2,FALSE)</f>
        <v>ONSHORE CONSTRUCTION 10</v>
      </c>
      <c r="C95" s="1">
        <v>3</v>
      </c>
      <c r="D95" s="1" t="str">
        <f>VLOOKUP(C95,HABITATS!$F$2:$G$13,2,FALSE)</f>
        <v>Tidal flats &amp; Rocky Intertidal</v>
      </c>
      <c r="E95" s="1" t="str">
        <f t="shared" si="0"/>
        <v>Tidal flats &amp; Rocky IntertidalONSHORE CONSTRUCTION 10</v>
      </c>
      <c r="F95" s="3">
        <f>VLOOKUP($B95,'TIDAL FLATS &amp; ROCKY INTERTIDAL'!$B$239:$I$347,F$1,FALSE)</f>
        <v>0</v>
      </c>
      <c r="G95" s="3">
        <f>VLOOKUP($B95,'TIDAL FLATS &amp; ROCKY INTERTIDAL'!$B$239:$I$347,G$1,FALSE)</f>
        <v>0</v>
      </c>
      <c r="H95" s="3">
        <f>VLOOKUP($B95,'TIDAL FLATS &amp; ROCKY INTERTIDAL'!$B$239:$I$347,H$1,FALSE)</f>
        <v>0</v>
      </c>
      <c r="I95" s="3">
        <f>VLOOKUP($B95,'TIDAL FLATS &amp; ROCKY INTERTIDAL'!$B$239:$I$347,I$1,FALSE)</f>
        <v>0</v>
      </c>
      <c r="J95" s="3">
        <f>VLOOKUP($B95,'TIDAL FLATS &amp; ROCKY INTERTIDAL'!$B$239:$I$347,J$1,FALSE)</f>
        <v>0</v>
      </c>
      <c r="K95" s="3">
        <f>VLOOKUP($B95,'TIDAL FLATS &amp; ROCKY INTERTIDAL'!$B$239:$I$347,K$1,FALSE)</f>
        <v>0</v>
      </c>
      <c r="L95" s="3" t="str">
        <f>VLOOKUP($B95,'TIDAL FLATS &amp; ROCKY INTERTIDAL'!$B$239:$I$347,L$1,FALSE)</f>
        <v/>
      </c>
    </row>
    <row r="96" spans="1:12" ht="13.2">
      <c r="A96">
        <f t="shared" si="2"/>
        <v>10</v>
      </c>
      <c r="B96" t="str">
        <f>VLOOKUP(A96,ACTIVITIES!$B$2:$C$110,2,FALSE)</f>
        <v>ONSHORE CONSTRUCTION 10</v>
      </c>
      <c r="C96" s="1">
        <v>4</v>
      </c>
      <c r="D96" s="1" t="str">
        <f>VLOOKUP(C96,HABITATS!$F$2:$G$13,2,FALSE)</f>
        <v>Marshes</v>
      </c>
      <c r="E96" s="1" t="str">
        <f t="shared" si="0"/>
        <v>MarshesONSHORE CONSTRUCTION 10</v>
      </c>
      <c r="F96" s="3">
        <f>VLOOKUP($B96,MARSHES!$B$239:$I$347,F$1,FALSE)</f>
        <v>0</v>
      </c>
      <c r="G96" s="3">
        <f>VLOOKUP($B96,MARSHES!$B$239:$I$347,G$1,FALSE)</f>
        <v>0</v>
      </c>
      <c r="H96" s="3">
        <f>VLOOKUP($B96,MARSHES!$B$239:$I$347,H$1,FALSE)</f>
        <v>0</v>
      </c>
      <c r="I96" s="3">
        <f>VLOOKUP($B96,MARSHES!$B$239:$I$347,I$1,FALSE)</f>
        <v>0</v>
      </c>
      <c r="J96" s="3">
        <f>VLOOKUP($B96,MARSHES!$B$239:$I$347,J$1,FALSE)</f>
        <v>0</v>
      </c>
      <c r="K96" s="3">
        <f>VLOOKUP($B96,MARSHES!$B$239:$I$347,K$1,FALSE)</f>
        <v>0</v>
      </c>
      <c r="L96" s="3" t="str">
        <f>VLOOKUP($B96,MARSHES!$B$239:$I$347,L$1,FALSE)</f>
        <v/>
      </c>
    </row>
    <row r="97" spans="1:12" ht="13.2">
      <c r="A97">
        <f t="shared" si="2"/>
        <v>10</v>
      </c>
      <c r="B97" t="str">
        <f>VLOOKUP(A97,ACTIVITIES!$B$2:$C$110,2,FALSE)</f>
        <v>ONSHORE CONSTRUCTION 10</v>
      </c>
      <c r="C97" s="1">
        <v>5</v>
      </c>
      <c r="D97" s="1" t="str">
        <f>VLOOKUP(C97,HABITATS!$F$2:$G$13,2,FALSE)</f>
        <v>Submersed Habitats</v>
      </c>
      <c r="E97" s="1" t="str">
        <f t="shared" si="0"/>
        <v>Submersed HabitatsONSHORE CONSTRUCTION 10</v>
      </c>
      <c r="F97" s="3">
        <f>VLOOKUP($B97,'SUBMERSED HABITATS'!$B$239:$I$347,F$1,FALSE)</f>
        <v>0</v>
      </c>
      <c r="G97" s="3">
        <f>VLOOKUP($B97,'SUBMERSED HABITATS'!$B$239:$I$347,G$1,FALSE)</f>
        <v>0</v>
      </c>
      <c r="H97" s="3">
        <f>VLOOKUP($B97,'SUBMERSED HABITATS'!$B$239:$I$347,H$1,FALSE)</f>
        <v>0</v>
      </c>
      <c r="I97" s="3">
        <f>VLOOKUP($B97,'SUBMERSED HABITATS'!$B$239:$I$347,I$1,FALSE)</f>
        <v>0</v>
      </c>
      <c r="J97" s="3">
        <f>VLOOKUP($B97,'SUBMERSED HABITATS'!$B$239:$I$347,J$1,FALSE)</f>
        <v>0</v>
      </c>
      <c r="K97" s="3">
        <f>VLOOKUP($B97,'SUBMERSED HABITATS'!$B$239:$I$347,K$1,FALSE)</f>
        <v>0</v>
      </c>
      <c r="L97" s="3" t="str">
        <f>VLOOKUP($B97,'SUBMERSED HABITATS'!$B$239:$I$347,L$1,FALSE)</f>
        <v/>
      </c>
    </row>
    <row r="98" spans="1:12" ht="13.2">
      <c r="A98">
        <f t="shared" si="2"/>
        <v>10</v>
      </c>
      <c r="B98" t="str">
        <f>VLOOKUP(A98,ACTIVITIES!$B$2:$C$110,2,FALSE)</f>
        <v>ONSHORE CONSTRUCTION 10</v>
      </c>
      <c r="C98" s="1">
        <v>6</v>
      </c>
      <c r="D98" s="1" t="str">
        <f>VLOOKUP(C98,HABITATS!$F$2:$G$13,2,FALSE)</f>
        <v>HABITATS COMPLEX 6</v>
      </c>
      <c r="E98" s="1" t="str">
        <f t="shared" si="0"/>
        <v>HABITATS COMPLEX 6ONSHORE CONSTRUCTION 10</v>
      </c>
      <c r="F98" s="3">
        <f>VLOOKUP($B98,'HABITATS COMPLEX 6'!$B$239:$I$347,F$1,FALSE)</f>
        <v>0</v>
      </c>
      <c r="G98" s="3">
        <f>VLOOKUP($B98,'HABITATS COMPLEX 6'!$B$239:$I$347,G$1,FALSE)</f>
        <v>0</v>
      </c>
      <c r="H98" s="3">
        <f>VLOOKUP($B98,'HABITATS COMPLEX 6'!$B$239:$I$347,H$1,FALSE)</f>
        <v>0</v>
      </c>
      <c r="I98" s="3">
        <f>VLOOKUP($B98,'HABITATS COMPLEX 6'!$B$239:$I$347,I$1,FALSE)</f>
        <v>0</v>
      </c>
      <c r="J98" s="3">
        <f>VLOOKUP($B98,'HABITATS COMPLEX 6'!$B$239:$I$347,J$1,FALSE)</f>
        <v>0</v>
      </c>
      <c r="K98" s="3">
        <f>VLOOKUP($B98,'HABITATS COMPLEX 6'!$B$239:$I$347,K$1,FALSE)</f>
        <v>0</v>
      </c>
      <c r="L98" s="3" t="str">
        <f>VLOOKUP($B98,'HABITATS COMPLEX 6'!$B$239:$I$347,L$1,FALSE)</f>
        <v/>
      </c>
    </row>
    <row r="99" spans="1:12" ht="13.2">
      <c r="A99">
        <f t="shared" si="2"/>
        <v>10</v>
      </c>
      <c r="B99" t="str">
        <f>VLOOKUP(A99,ACTIVITIES!$B$2:$C$110,2,FALSE)</f>
        <v>ONSHORE CONSTRUCTION 10</v>
      </c>
      <c r="C99" s="1">
        <v>7</v>
      </c>
      <c r="D99" s="1" t="str">
        <f>VLOOKUP(C99,HABITATS!$F$2:$G$13,2,FALSE)</f>
        <v>HABITATS COMPLEX 7</v>
      </c>
      <c r="E99" s="1" t="str">
        <f t="shared" si="0"/>
        <v>HABITATS COMPLEX 7ONSHORE CONSTRUCTION 10</v>
      </c>
      <c r="F99" s="3">
        <f>VLOOKUP($B99,'HABITATS COMPLEX 7'!$B$239:$I$347,F$1,FALSE)</f>
        <v>0</v>
      </c>
      <c r="G99" s="3">
        <f>VLOOKUP($B99,'HABITATS COMPLEX 7'!$B$239:$I$347,G$1,FALSE)</f>
        <v>0</v>
      </c>
      <c r="H99" s="3">
        <f>VLOOKUP($B99,'HABITATS COMPLEX 7'!$B$239:$I$347,H$1,FALSE)</f>
        <v>0</v>
      </c>
      <c r="I99" s="3">
        <f>VLOOKUP($B99,'HABITATS COMPLEX 7'!$B$239:$I$347,I$1,FALSE)</f>
        <v>0</v>
      </c>
      <c r="J99" s="3">
        <f>VLOOKUP($B99,'HABITATS COMPLEX 7'!$B$239:$I$347,J$1,FALSE)</f>
        <v>0</v>
      </c>
      <c r="K99" s="3">
        <f>VLOOKUP($B99,'HABITATS COMPLEX 7'!$B$239:$I$347,K$1,FALSE)</f>
        <v>0</v>
      </c>
      <c r="L99" s="3" t="str">
        <f>VLOOKUP($B99,'HABITATS COMPLEX 7'!$B$239:$I$347,L$1,FALSE)</f>
        <v/>
      </c>
    </row>
    <row r="100" spans="1:12" ht="13.2">
      <c r="A100">
        <f t="shared" si="2"/>
        <v>10</v>
      </c>
      <c r="B100" t="str">
        <f>VLOOKUP(A100,ACTIVITIES!$B$2:$C$110,2,FALSE)</f>
        <v>ONSHORE CONSTRUCTION 10</v>
      </c>
      <c r="C100" s="1">
        <v>8</v>
      </c>
      <c r="D100" s="1" t="str">
        <f>VLOOKUP(C100,HABITATS!$F$2:$G$13,2,FALSE)</f>
        <v>HABITATS COMPLEX 8</v>
      </c>
      <c r="E100" s="1" t="str">
        <f t="shared" si="0"/>
        <v>HABITATS COMPLEX 8ONSHORE CONSTRUCTION 10</v>
      </c>
      <c r="F100" s="3">
        <f>VLOOKUP($B100,'HABITATS COMPLEX 8'!$B$239:$I$347,F$1,FALSE)</f>
        <v>0</v>
      </c>
      <c r="G100" s="3">
        <f>VLOOKUP($B100,'HABITATS COMPLEX 8'!$B$239:$I$347,G$1,FALSE)</f>
        <v>0</v>
      </c>
      <c r="H100" s="3">
        <f>VLOOKUP($B100,'HABITATS COMPLEX 8'!$B$239:$I$347,H$1,FALSE)</f>
        <v>0</v>
      </c>
      <c r="I100" s="3">
        <f>VLOOKUP($B100,'HABITATS COMPLEX 8'!$B$239:$I$347,I$1,FALSE)</f>
        <v>0</v>
      </c>
      <c r="J100" s="3">
        <f>VLOOKUP($B100,'HABITATS COMPLEX 8'!$B$239:$I$347,J$1,FALSE)</f>
        <v>0</v>
      </c>
      <c r="K100" s="3">
        <f>VLOOKUP($B100,'HABITATS COMPLEX 8'!$B$239:$I$347,K$1,FALSE)</f>
        <v>0</v>
      </c>
      <c r="L100" s="3" t="str">
        <f>VLOOKUP($B100,'HABITATS COMPLEX 8'!$B$239:$I$347,L$1,FALSE)</f>
        <v/>
      </c>
    </row>
    <row r="101" spans="1:12" ht="13.2">
      <c r="A101">
        <f t="shared" si="2"/>
        <v>10</v>
      </c>
      <c r="B101" t="str">
        <f>VLOOKUP(A101,ACTIVITIES!$B$2:$C$110,2,FALSE)</f>
        <v>ONSHORE CONSTRUCTION 10</v>
      </c>
      <c r="C101" s="1">
        <v>9</v>
      </c>
      <c r="D101" s="1" t="str">
        <f>VLOOKUP(C101,HABITATS!$F$2:$G$13,2,FALSE)</f>
        <v>HABITATS COMPLEX 9</v>
      </c>
      <c r="E101" s="1" t="str">
        <f t="shared" si="0"/>
        <v>HABITATS COMPLEX 9ONSHORE CONSTRUCTION 10</v>
      </c>
      <c r="F101" s="3">
        <f>VLOOKUP($B101,'HABITATS COMPLEX 9'!$B$239:$I$347,F$1,FALSE)</f>
        <v>0</v>
      </c>
      <c r="G101" s="3">
        <f>VLOOKUP($B101,'HABITATS COMPLEX 9'!$B$239:$I$347,G$1,FALSE)</f>
        <v>0</v>
      </c>
      <c r="H101" s="3">
        <f>VLOOKUP($B101,'HABITATS COMPLEX 9'!$B$239:$I$347,H$1,FALSE)</f>
        <v>0</v>
      </c>
      <c r="I101" s="3">
        <f>VLOOKUP($B101,'HABITATS COMPLEX 9'!$B$239:$I$347,I$1,FALSE)</f>
        <v>0</v>
      </c>
      <c r="J101" s="3">
        <f>VLOOKUP($B101,'HABITATS COMPLEX 9'!$B$239:$I$347,J$1,FALSE)</f>
        <v>0</v>
      </c>
      <c r="K101" s="3">
        <f>VLOOKUP($B101,'HABITATS COMPLEX 9'!$B$239:$I$347,K$1,FALSE)</f>
        <v>0</v>
      </c>
      <c r="L101" s="3" t="str">
        <f>VLOOKUP($B101,'HABITATS COMPLEX 9'!$B$239:$I$347,L$1,FALSE)</f>
        <v/>
      </c>
    </row>
    <row r="102" spans="1:12" ht="13.2">
      <c r="A102">
        <f t="shared" si="2"/>
        <v>10</v>
      </c>
      <c r="B102" t="str">
        <f>VLOOKUP(A102,ACTIVITIES!$B$2:$C$110,2,FALSE)</f>
        <v>ONSHORE CONSTRUCTION 10</v>
      </c>
      <c r="C102" s="1">
        <v>10</v>
      </c>
      <c r="D102" s="1" t="str">
        <f>VLOOKUP(C102,HABITATS!$F$2:$G$13,2,FALSE)</f>
        <v>HABITATS COMPLEX 10</v>
      </c>
      <c r="E102" s="1" t="str">
        <f t="shared" si="0"/>
        <v>HABITATS COMPLEX 10ONSHORE CONSTRUCTION 10</v>
      </c>
      <c r="F102" s="3">
        <f>VLOOKUP($B102,'HABITATS COMPLEX 10'!$B$239:$I$347,F$1,FALSE)</f>
        <v>0</v>
      </c>
      <c r="G102" s="3">
        <f>VLOOKUP($B102,'HABITATS COMPLEX 10'!$B$239:$I$347,G$1,FALSE)</f>
        <v>0</v>
      </c>
      <c r="H102" s="3">
        <f>VLOOKUP($B102,'HABITATS COMPLEX 10'!$B$239:$I$347,H$1,FALSE)</f>
        <v>0</v>
      </c>
      <c r="I102" s="3">
        <f>VLOOKUP($B102,'HABITATS COMPLEX 10'!$B$239:$I$347,I$1,FALSE)</f>
        <v>0</v>
      </c>
      <c r="J102" s="3">
        <f>VLOOKUP($B102,'HABITATS COMPLEX 10'!$B$239:$I$347,J$1,FALSE)</f>
        <v>0</v>
      </c>
      <c r="K102" s="3">
        <f>VLOOKUP($B102,'HABITATS COMPLEX 10'!$B$239:$I$347,K$1,FALSE)</f>
        <v>0</v>
      </c>
      <c r="L102" s="3" t="str">
        <f>VLOOKUP($B102,'HABITATS COMPLEX 10'!$B$239:$I$347,L$1,FALSE)</f>
        <v/>
      </c>
    </row>
    <row r="103" spans="1:12" ht="13.2">
      <c r="A103">
        <f t="shared" si="2"/>
        <v>11</v>
      </c>
      <c r="B103" t="str">
        <f>VLOOKUP(A103,ACTIVITIES!$B$2:$C$110,2,FALSE)</f>
        <v xml:space="preserve">Cable trench excavation and jet plow </v>
      </c>
      <c r="C103" s="1">
        <v>1</v>
      </c>
      <c r="D103" s="1" t="str">
        <f>VLOOKUP(C103,HABITATS!$F$2:$G$13,2,FALSE)</f>
        <v>Coastal Uplands</v>
      </c>
      <c r="E103" s="1" t="str">
        <f t="shared" si="0"/>
        <v xml:space="preserve">Coastal UplandsCable trench excavation and jet plow </v>
      </c>
      <c r="F103" s="3">
        <f>VLOOKUP($B103,'COASTAL UPLANDS'!$B$239:$I$347,F$1,FALSE)</f>
        <v>1</v>
      </c>
      <c r="G103" s="3">
        <f>VLOOKUP($B103,'COASTAL UPLANDS'!$B$239:$I$347,G$1,FALSE)</f>
        <v>1</v>
      </c>
      <c r="H103" s="3">
        <f>VLOOKUP($B103,'COASTAL UPLANDS'!$B$239:$I$347,H$1,FALSE)</f>
        <v>1</v>
      </c>
      <c r="I103" s="3">
        <f>VLOOKUP($B103,'COASTAL UPLANDS'!$B$239:$I$347,I$1,FALSE)</f>
        <v>1</v>
      </c>
      <c r="J103" s="3">
        <f>VLOOKUP($B103,'COASTAL UPLANDS'!$B$239:$I$347,J$1,FALSE)</f>
        <v>1</v>
      </c>
      <c r="K103" s="3">
        <f>VLOOKUP($B103,'COASTAL UPLANDS'!$B$239:$I$347,K$1,FALSE)</f>
        <v>1</v>
      </c>
      <c r="L103" s="3">
        <f>VLOOKUP($B103,'COASTAL UPLANDS'!$B$239:$I$347,L$1,FALSE)</f>
        <v>1</v>
      </c>
    </row>
    <row r="104" spans="1:12" ht="13.2">
      <c r="A104">
        <f t="shared" si="2"/>
        <v>11</v>
      </c>
      <c r="B104" t="str">
        <f>VLOOKUP(A104,ACTIVITIES!$B$2:$C$110,2,FALSE)</f>
        <v xml:space="preserve">Cable trench excavation and jet plow </v>
      </c>
      <c r="C104" s="1">
        <v>2</v>
      </c>
      <c r="D104" s="1" t="str">
        <f>VLOOKUP(C104,HABITATS!$F$2:$G$13,2,FALSE)</f>
        <v>Beaches &amp; Dunes</v>
      </c>
      <c r="E104" s="1" t="str">
        <f t="shared" si="0"/>
        <v xml:space="preserve">Beaches &amp; DunesCable trench excavation and jet plow </v>
      </c>
      <c r="F104" s="3">
        <f>VLOOKUP($B104,'BEACHES &amp; DUNES'!$B$239:$I$347,F$1,FALSE)</f>
        <v>1</v>
      </c>
      <c r="G104" s="3">
        <f>VLOOKUP($B104,'BEACHES &amp; DUNES'!$B$239:$I$347,G$1,FALSE)</f>
        <v>1</v>
      </c>
      <c r="H104" s="3">
        <f>VLOOKUP($B104,'BEACHES &amp; DUNES'!$B$239:$I$347,H$1,FALSE)</f>
        <v>1</v>
      </c>
      <c r="I104" s="3">
        <f>VLOOKUP($B104,'BEACHES &amp; DUNES'!$B$239:$I$347,I$1,FALSE)</f>
        <v>1</v>
      </c>
      <c r="J104" s="3">
        <f>VLOOKUP($B104,'BEACHES &amp; DUNES'!$B$239:$I$347,J$1,FALSE)</f>
        <v>1</v>
      </c>
      <c r="K104" s="3">
        <f>VLOOKUP($B104,'BEACHES &amp; DUNES'!$B$239:$I$347,K$1,FALSE)</f>
        <v>1</v>
      </c>
      <c r="L104" s="3">
        <f>VLOOKUP($B104,'BEACHES &amp; DUNES'!$B$239:$I$347,L$1,FALSE)</f>
        <v>1</v>
      </c>
    </row>
    <row r="105" spans="1:12" ht="13.2">
      <c r="A105">
        <f t="shared" si="2"/>
        <v>11</v>
      </c>
      <c r="B105" t="str">
        <f>VLOOKUP(A105,ACTIVITIES!$B$2:$C$110,2,FALSE)</f>
        <v xml:space="preserve">Cable trench excavation and jet plow </v>
      </c>
      <c r="C105" s="1">
        <v>3</v>
      </c>
      <c r="D105" s="1" t="str">
        <f>VLOOKUP(C105,HABITATS!$F$2:$G$13,2,FALSE)</f>
        <v>Tidal flats &amp; Rocky Intertidal</v>
      </c>
      <c r="E105" s="1" t="str">
        <f t="shared" si="0"/>
        <v xml:space="preserve">Tidal flats &amp; Rocky IntertidalCable trench excavation and jet plow </v>
      </c>
      <c r="F105" s="3">
        <f>VLOOKUP($B105,'TIDAL FLATS &amp; ROCKY INTERTIDAL'!$B$239:$I$347,F$1,FALSE)</f>
        <v>1</v>
      </c>
      <c r="G105" s="3">
        <f>VLOOKUP($B105,'TIDAL FLATS &amp; ROCKY INTERTIDAL'!$B$239:$I$347,G$1,FALSE)</f>
        <v>1</v>
      </c>
      <c r="H105" s="3">
        <f>VLOOKUP($B105,'TIDAL FLATS &amp; ROCKY INTERTIDAL'!$B$239:$I$347,H$1,FALSE)</f>
        <v>1</v>
      </c>
      <c r="I105" s="3">
        <f>VLOOKUP($B105,'TIDAL FLATS &amp; ROCKY INTERTIDAL'!$B$239:$I$347,I$1,FALSE)</f>
        <v>1</v>
      </c>
      <c r="J105" s="3">
        <f>VLOOKUP($B105,'TIDAL FLATS &amp; ROCKY INTERTIDAL'!$B$239:$I$347,J$1,FALSE)</f>
        <v>1</v>
      </c>
      <c r="K105" s="3">
        <f>VLOOKUP($B105,'TIDAL FLATS &amp; ROCKY INTERTIDAL'!$B$239:$I$347,K$1,FALSE)</f>
        <v>1</v>
      </c>
      <c r="L105" s="3">
        <f>VLOOKUP($B105,'TIDAL FLATS &amp; ROCKY INTERTIDAL'!$B$239:$I$347,L$1,FALSE)</f>
        <v>1</v>
      </c>
    </row>
    <row r="106" spans="1:12" ht="13.2">
      <c r="A106">
        <f t="shared" si="2"/>
        <v>11</v>
      </c>
      <c r="B106" t="str">
        <f>VLOOKUP(A106,ACTIVITIES!$B$2:$C$110,2,FALSE)</f>
        <v xml:space="preserve">Cable trench excavation and jet plow </v>
      </c>
      <c r="C106" s="1">
        <v>4</v>
      </c>
      <c r="D106" s="1" t="str">
        <f>VLOOKUP(C106,HABITATS!$F$2:$G$13,2,FALSE)</f>
        <v>Marshes</v>
      </c>
      <c r="E106" s="1" t="str">
        <f t="shared" si="0"/>
        <v xml:space="preserve">MarshesCable trench excavation and jet plow </v>
      </c>
      <c r="F106" s="3">
        <f>VLOOKUP($B106,MARSHES!$B$239:$I$347,F$1,FALSE)</f>
        <v>0</v>
      </c>
      <c r="G106" s="3">
        <f>VLOOKUP($B106,MARSHES!$B$239:$I$347,G$1,FALSE)</f>
        <v>1</v>
      </c>
      <c r="H106" s="3">
        <f>VLOOKUP($B106,MARSHES!$B$239:$I$347,H$1,FALSE)</f>
        <v>0</v>
      </c>
      <c r="I106" s="3">
        <f>VLOOKUP($B106,MARSHES!$B$239:$I$347,I$1,FALSE)</f>
        <v>0</v>
      </c>
      <c r="J106" s="3">
        <f>VLOOKUP($B106,MARSHES!$B$239:$I$347,J$1,FALSE)</f>
        <v>1</v>
      </c>
      <c r="K106" s="3">
        <f>VLOOKUP($B106,MARSHES!$B$239:$I$347,K$1,FALSE)</f>
        <v>1</v>
      </c>
      <c r="L106" s="3">
        <f>VLOOKUP($B106,MARSHES!$B$239:$I$347,L$1,FALSE)</f>
        <v>1</v>
      </c>
    </row>
    <row r="107" spans="1:12" ht="13.2">
      <c r="A107">
        <f t="shared" si="2"/>
        <v>11</v>
      </c>
      <c r="B107" t="str">
        <f>VLOOKUP(A107,ACTIVITIES!$B$2:$C$110,2,FALSE)</f>
        <v xml:space="preserve">Cable trench excavation and jet plow </v>
      </c>
      <c r="C107" s="1">
        <v>5</v>
      </c>
      <c r="D107" s="1" t="str">
        <f>VLOOKUP(C107,HABITATS!$F$2:$G$13,2,FALSE)</f>
        <v>Submersed Habitats</v>
      </c>
      <c r="E107" s="1" t="str">
        <f t="shared" si="0"/>
        <v xml:space="preserve">Submersed HabitatsCable trench excavation and jet plow </v>
      </c>
      <c r="F107" s="3">
        <f>VLOOKUP($B107,'SUBMERSED HABITATS'!$B$239:$I$347,F$1,FALSE)</f>
        <v>0</v>
      </c>
      <c r="G107" s="3">
        <f>VLOOKUP($B107,'SUBMERSED HABITATS'!$B$239:$I$347,G$1,FALSE)</f>
        <v>1</v>
      </c>
      <c r="H107" s="3">
        <f>VLOOKUP($B107,'SUBMERSED HABITATS'!$B$239:$I$347,H$1,FALSE)</f>
        <v>0</v>
      </c>
      <c r="I107" s="3">
        <f>VLOOKUP($B107,'SUBMERSED HABITATS'!$B$239:$I$347,I$1,FALSE)</f>
        <v>0</v>
      </c>
      <c r="J107" s="3">
        <f>VLOOKUP($B107,'SUBMERSED HABITATS'!$B$239:$I$347,J$1,FALSE)</f>
        <v>1</v>
      </c>
      <c r="K107" s="3">
        <f>VLOOKUP($B107,'SUBMERSED HABITATS'!$B$239:$I$347,K$1,FALSE)</f>
        <v>1</v>
      </c>
      <c r="L107" s="3">
        <f>VLOOKUP($B107,'SUBMERSED HABITATS'!$B$239:$I$347,L$1,FALSE)</f>
        <v>1</v>
      </c>
    </row>
    <row r="108" spans="1:12" ht="13.2">
      <c r="A108">
        <f t="shared" si="2"/>
        <v>11</v>
      </c>
      <c r="B108" t="str">
        <f>VLOOKUP(A108,ACTIVITIES!$B$2:$C$110,2,FALSE)</f>
        <v xml:space="preserve">Cable trench excavation and jet plow </v>
      </c>
      <c r="C108" s="1">
        <v>6</v>
      </c>
      <c r="D108" s="1" t="str">
        <f>VLOOKUP(C108,HABITATS!$F$2:$G$13,2,FALSE)</f>
        <v>HABITATS COMPLEX 6</v>
      </c>
      <c r="E108" s="1" t="str">
        <f t="shared" si="0"/>
        <v xml:space="preserve">HABITATS COMPLEX 6Cable trench excavation and jet plow </v>
      </c>
      <c r="F108" s="3">
        <f>VLOOKUP($B108,'HABITATS COMPLEX 6'!$B$239:$I$347,F$1,FALSE)</f>
        <v>0</v>
      </c>
      <c r="G108" s="3">
        <f>VLOOKUP($B108,'HABITATS COMPLEX 6'!$B$239:$I$347,G$1,FALSE)</f>
        <v>0</v>
      </c>
      <c r="H108" s="3">
        <f>VLOOKUP($B108,'HABITATS COMPLEX 6'!$B$239:$I$347,H$1,FALSE)</f>
        <v>0</v>
      </c>
      <c r="I108" s="3">
        <f>VLOOKUP($B108,'HABITATS COMPLEX 6'!$B$239:$I$347,I$1,FALSE)</f>
        <v>0</v>
      </c>
      <c r="J108" s="3">
        <f>VLOOKUP($B108,'HABITATS COMPLEX 6'!$B$239:$I$347,J$1,FALSE)</f>
        <v>0</v>
      </c>
      <c r="K108" s="3">
        <f>VLOOKUP($B108,'HABITATS COMPLEX 6'!$B$239:$I$347,K$1,FALSE)</f>
        <v>0</v>
      </c>
      <c r="L108" s="3" t="str">
        <f>VLOOKUP($B108,'HABITATS COMPLEX 6'!$B$239:$I$347,L$1,FALSE)</f>
        <v/>
      </c>
    </row>
    <row r="109" spans="1:12" ht="13.2">
      <c r="A109">
        <f t="shared" si="2"/>
        <v>11</v>
      </c>
      <c r="B109" t="str">
        <f>VLOOKUP(A109,ACTIVITIES!$B$2:$C$110,2,FALSE)</f>
        <v xml:space="preserve">Cable trench excavation and jet plow </v>
      </c>
      <c r="C109" s="1">
        <v>7</v>
      </c>
      <c r="D109" s="1" t="str">
        <f>VLOOKUP(C109,HABITATS!$F$2:$G$13,2,FALSE)</f>
        <v>HABITATS COMPLEX 7</v>
      </c>
      <c r="E109" s="1" t="str">
        <f t="shared" si="0"/>
        <v xml:space="preserve">HABITATS COMPLEX 7Cable trench excavation and jet plow </v>
      </c>
      <c r="F109" s="3">
        <f>VLOOKUP($B109,'HABITATS COMPLEX 7'!$B$239:$I$347,F$1,FALSE)</f>
        <v>0</v>
      </c>
      <c r="G109" s="3">
        <f>VLOOKUP($B109,'HABITATS COMPLEX 7'!$B$239:$I$347,G$1,FALSE)</f>
        <v>0</v>
      </c>
      <c r="H109" s="3">
        <f>VLOOKUP($B109,'HABITATS COMPLEX 7'!$B$239:$I$347,H$1,FALSE)</f>
        <v>0</v>
      </c>
      <c r="I109" s="3">
        <f>VLOOKUP($B109,'HABITATS COMPLEX 7'!$B$239:$I$347,I$1,FALSE)</f>
        <v>0</v>
      </c>
      <c r="J109" s="3">
        <f>VLOOKUP($B109,'HABITATS COMPLEX 7'!$B$239:$I$347,J$1,FALSE)</f>
        <v>0</v>
      </c>
      <c r="K109" s="3">
        <f>VLOOKUP($B109,'HABITATS COMPLEX 7'!$B$239:$I$347,K$1,FALSE)</f>
        <v>0</v>
      </c>
      <c r="L109" s="3" t="str">
        <f>VLOOKUP($B109,'HABITATS COMPLEX 7'!$B$239:$I$347,L$1,FALSE)</f>
        <v/>
      </c>
    </row>
    <row r="110" spans="1:12" ht="13.2">
      <c r="A110">
        <f t="shared" si="2"/>
        <v>11</v>
      </c>
      <c r="B110" t="str">
        <f>VLOOKUP(A110,ACTIVITIES!$B$2:$C$110,2,FALSE)</f>
        <v xml:space="preserve">Cable trench excavation and jet plow </v>
      </c>
      <c r="C110" s="1">
        <v>8</v>
      </c>
      <c r="D110" s="1" t="str">
        <f>VLOOKUP(C110,HABITATS!$F$2:$G$13,2,FALSE)</f>
        <v>HABITATS COMPLEX 8</v>
      </c>
      <c r="E110" s="1" t="str">
        <f t="shared" si="0"/>
        <v xml:space="preserve">HABITATS COMPLEX 8Cable trench excavation and jet plow </v>
      </c>
      <c r="F110" s="3">
        <f>VLOOKUP($B110,'HABITATS COMPLEX 8'!$B$239:$I$347,F$1,FALSE)</f>
        <v>0</v>
      </c>
      <c r="G110" s="3">
        <f>VLOOKUP($B110,'HABITATS COMPLEX 8'!$B$239:$I$347,G$1,FALSE)</f>
        <v>0</v>
      </c>
      <c r="H110" s="3">
        <f>VLOOKUP($B110,'HABITATS COMPLEX 8'!$B$239:$I$347,H$1,FALSE)</f>
        <v>0</v>
      </c>
      <c r="I110" s="3">
        <f>VLOOKUP($B110,'HABITATS COMPLEX 8'!$B$239:$I$347,I$1,FALSE)</f>
        <v>0</v>
      </c>
      <c r="J110" s="3">
        <f>VLOOKUP($B110,'HABITATS COMPLEX 8'!$B$239:$I$347,J$1,FALSE)</f>
        <v>0</v>
      </c>
      <c r="K110" s="3">
        <f>VLOOKUP($B110,'HABITATS COMPLEX 8'!$B$239:$I$347,K$1,FALSE)</f>
        <v>0</v>
      </c>
      <c r="L110" s="3" t="str">
        <f>VLOOKUP($B110,'HABITATS COMPLEX 8'!$B$239:$I$347,L$1,FALSE)</f>
        <v/>
      </c>
    </row>
    <row r="111" spans="1:12" ht="13.2">
      <c r="A111">
        <f t="shared" si="2"/>
        <v>11</v>
      </c>
      <c r="B111" t="str">
        <f>VLOOKUP(A111,ACTIVITIES!$B$2:$C$110,2,FALSE)</f>
        <v xml:space="preserve">Cable trench excavation and jet plow </v>
      </c>
      <c r="C111" s="1">
        <v>9</v>
      </c>
      <c r="D111" s="1" t="str">
        <f>VLOOKUP(C111,HABITATS!$F$2:$G$13,2,FALSE)</f>
        <v>HABITATS COMPLEX 9</v>
      </c>
      <c r="E111" s="1" t="str">
        <f t="shared" si="0"/>
        <v xml:space="preserve">HABITATS COMPLEX 9Cable trench excavation and jet plow </v>
      </c>
      <c r="F111" s="3">
        <f>VLOOKUP($B111,'HABITATS COMPLEX 9'!$B$239:$I$347,F$1,FALSE)</f>
        <v>0</v>
      </c>
      <c r="G111" s="3">
        <f>VLOOKUP($B111,'HABITATS COMPLEX 9'!$B$239:$I$347,G$1,FALSE)</f>
        <v>0</v>
      </c>
      <c r="H111" s="3">
        <f>VLOOKUP($B111,'HABITATS COMPLEX 9'!$B$239:$I$347,H$1,FALSE)</f>
        <v>0</v>
      </c>
      <c r="I111" s="3">
        <f>VLOOKUP($B111,'HABITATS COMPLEX 9'!$B$239:$I$347,I$1,FALSE)</f>
        <v>0</v>
      </c>
      <c r="J111" s="3">
        <f>VLOOKUP($B111,'HABITATS COMPLEX 9'!$B$239:$I$347,J$1,FALSE)</f>
        <v>0</v>
      </c>
      <c r="K111" s="3">
        <f>VLOOKUP($B111,'HABITATS COMPLEX 9'!$B$239:$I$347,K$1,FALSE)</f>
        <v>0</v>
      </c>
      <c r="L111" s="3" t="str">
        <f>VLOOKUP($B111,'HABITATS COMPLEX 9'!$B$239:$I$347,L$1,FALSE)</f>
        <v/>
      </c>
    </row>
    <row r="112" spans="1:12" ht="13.2">
      <c r="A112">
        <f t="shared" si="2"/>
        <v>11</v>
      </c>
      <c r="B112" t="str">
        <f>VLOOKUP(A112,ACTIVITIES!$B$2:$C$110,2,FALSE)</f>
        <v xml:space="preserve">Cable trench excavation and jet plow </v>
      </c>
      <c r="C112" s="1">
        <v>10</v>
      </c>
      <c r="D112" s="1" t="str">
        <f>VLOOKUP(C112,HABITATS!$F$2:$G$13,2,FALSE)</f>
        <v>HABITATS COMPLEX 10</v>
      </c>
      <c r="E112" s="1" t="str">
        <f t="shared" si="0"/>
        <v xml:space="preserve">HABITATS COMPLEX 10Cable trench excavation and jet plow </v>
      </c>
      <c r="F112" s="3">
        <f>VLOOKUP($B112,'HABITATS COMPLEX 10'!$B$239:$I$347,F$1,FALSE)</f>
        <v>0</v>
      </c>
      <c r="G112" s="3">
        <f>VLOOKUP($B112,'HABITATS COMPLEX 10'!$B$239:$I$347,G$1,FALSE)</f>
        <v>0</v>
      </c>
      <c r="H112" s="3">
        <f>VLOOKUP($B112,'HABITATS COMPLEX 10'!$B$239:$I$347,H$1,FALSE)</f>
        <v>0</v>
      </c>
      <c r="I112" s="3">
        <f>VLOOKUP($B112,'HABITATS COMPLEX 10'!$B$239:$I$347,I$1,FALSE)</f>
        <v>0</v>
      </c>
      <c r="J112" s="3">
        <f>VLOOKUP($B112,'HABITATS COMPLEX 10'!$B$239:$I$347,J$1,FALSE)</f>
        <v>0</v>
      </c>
      <c r="K112" s="3">
        <f>VLOOKUP($B112,'HABITATS COMPLEX 10'!$B$239:$I$347,K$1,FALSE)</f>
        <v>0</v>
      </c>
      <c r="L112" s="3" t="str">
        <f>VLOOKUP($B112,'HABITATS COMPLEX 10'!$B$239:$I$347,L$1,FALSE)</f>
        <v/>
      </c>
    </row>
    <row r="113" spans="1:12" ht="13.2">
      <c r="A113">
        <f t="shared" si="2"/>
        <v>12</v>
      </c>
      <c r="B113" t="str">
        <f>VLOOKUP(A113,ACTIVITIES!$B$2:$C$110,2,FALSE)</f>
        <v>Landfall HDD short and long distance</v>
      </c>
      <c r="C113" s="1">
        <v>1</v>
      </c>
      <c r="D113" s="1" t="str">
        <f>VLOOKUP(C113,HABITATS!$F$2:$G$13,2,FALSE)</f>
        <v>Coastal Uplands</v>
      </c>
      <c r="E113" s="1" t="str">
        <f t="shared" si="0"/>
        <v>Coastal UplandsLandfall HDD short and long distance</v>
      </c>
      <c r="F113" s="3">
        <f>VLOOKUP($B113,'COASTAL UPLANDS'!$B$239:$I$347,F$1,FALSE)</f>
        <v>1</v>
      </c>
      <c r="G113" s="3">
        <f>VLOOKUP($B113,'COASTAL UPLANDS'!$B$239:$I$347,G$1,FALSE)</f>
        <v>1</v>
      </c>
      <c r="H113" s="3">
        <f>VLOOKUP($B113,'COASTAL UPLANDS'!$B$239:$I$347,H$1,FALSE)</f>
        <v>1</v>
      </c>
      <c r="I113" s="3">
        <f>VLOOKUP($B113,'COASTAL UPLANDS'!$B$239:$I$347,I$1,FALSE)</f>
        <v>1</v>
      </c>
      <c r="J113" s="3">
        <f>VLOOKUP($B113,'COASTAL UPLANDS'!$B$239:$I$347,J$1,FALSE)</f>
        <v>1</v>
      </c>
      <c r="K113" s="3">
        <f>VLOOKUP($B113,'COASTAL UPLANDS'!$B$239:$I$347,K$1,FALSE)</f>
        <v>1</v>
      </c>
      <c r="L113" s="3">
        <f>VLOOKUP($B113,'COASTAL UPLANDS'!$B$239:$I$347,L$1,FALSE)</f>
        <v>1</v>
      </c>
    </row>
    <row r="114" spans="1:12" ht="13.2">
      <c r="A114">
        <f t="shared" si="2"/>
        <v>12</v>
      </c>
      <c r="B114" t="str">
        <f>VLOOKUP(A114,ACTIVITIES!$B$2:$C$110,2,FALSE)</f>
        <v>Landfall HDD short and long distance</v>
      </c>
      <c r="C114" s="1">
        <v>2</v>
      </c>
      <c r="D114" s="1" t="str">
        <f>VLOOKUP(C114,HABITATS!$F$2:$G$13,2,FALSE)</f>
        <v>Beaches &amp; Dunes</v>
      </c>
      <c r="E114" s="1" t="str">
        <f t="shared" si="0"/>
        <v>Beaches &amp; DunesLandfall HDD short and long distance</v>
      </c>
      <c r="F114" s="3">
        <f>VLOOKUP($B114,'BEACHES &amp; DUNES'!$B$239:$I$347,F$1,FALSE)</f>
        <v>1</v>
      </c>
      <c r="G114" s="3">
        <f>VLOOKUP($B114,'BEACHES &amp; DUNES'!$B$239:$I$347,G$1,FALSE)</f>
        <v>1</v>
      </c>
      <c r="H114" s="3">
        <f>VLOOKUP($B114,'BEACHES &amp; DUNES'!$B$239:$I$347,H$1,FALSE)</f>
        <v>1</v>
      </c>
      <c r="I114" s="3">
        <f>VLOOKUP($B114,'BEACHES &amp; DUNES'!$B$239:$I$347,I$1,FALSE)</f>
        <v>1</v>
      </c>
      <c r="J114" s="3">
        <f>VLOOKUP($B114,'BEACHES &amp; DUNES'!$B$239:$I$347,J$1,FALSE)</f>
        <v>1</v>
      </c>
      <c r="K114" s="3">
        <f>VLOOKUP($B114,'BEACHES &amp; DUNES'!$B$239:$I$347,K$1,FALSE)</f>
        <v>1</v>
      </c>
      <c r="L114" s="3">
        <f>VLOOKUP($B114,'BEACHES &amp; DUNES'!$B$239:$I$347,L$1,FALSE)</f>
        <v>1</v>
      </c>
    </row>
    <row r="115" spans="1:12" ht="13.2">
      <c r="A115">
        <f t="shared" si="2"/>
        <v>12</v>
      </c>
      <c r="B115" t="str">
        <f>VLOOKUP(A115,ACTIVITIES!$B$2:$C$110,2,FALSE)</f>
        <v>Landfall HDD short and long distance</v>
      </c>
      <c r="C115" s="1">
        <v>3</v>
      </c>
      <c r="D115" s="1" t="str">
        <f>VLOOKUP(C115,HABITATS!$F$2:$G$13,2,FALSE)</f>
        <v>Tidal flats &amp; Rocky Intertidal</v>
      </c>
      <c r="E115" s="1" t="str">
        <f t="shared" si="0"/>
        <v>Tidal flats &amp; Rocky IntertidalLandfall HDD short and long distance</v>
      </c>
      <c r="F115" s="3">
        <f>VLOOKUP($B115,'TIDAL FLATS &amp; ROCKY INTERTIDAL'!$B$239:$I$347,F$1,FALSE)</f>
        <v>1</v>
      </c>
      <c r="G115" s="3">
        <f>VLOOKUP($B115,'TIDAL FLATS &amp; ROCKY INTERTIDAL'!$B$239:$I$347,G$1,FALSE)</f>
        <v>1</v>
      </c>
      <c r="H115" s="3">
        <f>VLOOKUP($B115,'TIDAL FLATS &amp; ROCKY INTERTIDAL'!$B$239:$I$347,H$1,FALSE)</f>
        <v>1</v>
      </c>
      <c r="I115" s="3">
        <f>VLOOKUP($B115,'TIDAL FLATS &amp; ROCKY INTERTIDAL'!$B$239:$I$347,I$1,FALSE)</f>
        <v>1</v>
      </c>
      <c r="J115" s="3">
        <f>VLOOKUP($B115,'TIDAL FLATS &amp; ROCKY INTERTIDAL'!$B$239:$I$347,J$1,FALSE)</f>
        <v>1</v>
      </c>
      <c r="K115" s="3">
        <f>VLOOKUP($B115,'TIDAL FLATS &amp; ROCKY INTERTIDAL'!$B$239:$I$347,K$1,FALSE)</f>
        <v>1</v>
      </c>
      <c r="L115" s="3">
        <f>VLOOKUP($B115,'TIDAL FLATS &amp; ROCKY INTERTIDAL'!$B$239:$I$347,L$1,FALSE)</f>
        <v>1</v>
      </c>
    </row>
    <row r="116" spans="1:12" ht="13.2">
      <c r="A116">
        <f t="shared" si="2"/>
        <v>12</v>
      </c>
      <c r="B116" t="str">
        <f>VLOOKUP(A116,ACTIVITIES!$B$2:$C$110,2,FALSE)</f>
        <v>Landfall HDD short and long distance</v>
      </c>
      <c r="C116" s="1">
        <v>4</v>
      </c>
      <c r="D116" s="1" t="str">
        <f>VLOOKUP(C116,HABITATS!$F$2:$G$13,2,FALSE)</f>
        <v>Marshes</v>
      </c>
      <c r="E116" s="1" t="str">
        <f t="shared" si="0"/>
        <v>MarshesLandfall HDD short and long distance</v>
      </c>
      <c r="F116" s="3">
        <f>VLOOKUP($B116,MARSHES!$B$239:$I$347,F$1,FALSE)</f>
        <v>0</v>
      </c>
      <c r="G116" s="3">
        <f>VLOOKUP($B116,MARSHES!$B$239:$I$347,G$1,FALSE)</f>
        <v>1</v>
      </c>
      <c r="H116" s="3">
        <f>VLOOKUP($B116,MARSHES!$B$239:$I$347,H$1,FALSE)</f>
        <v>0</v>
      </c>
      <c r="I116" s="3">
        <f>VLOOKUP($B116,MARSHES!$B$239:$I$347,I$1,FALSE)</f>
        <v>0</v>
      </c>
      <c r="J116" s="3">
        <f>VLOOKUP($B116,MARSHES!$B$239:$I$347,J$1,FALSE)</f>
        <v>1</v>
      </c>
      <c r="K116" s="3">
        <f>VLOOKUP($B116,MARSHES!$B$239:$I$347,K$1,FALSE)</f>
        <v>1</v>
      </c>
      <c r="L116" s="3">
        <f>VLOOKUP($B116,MARSHES!$B$239:$I$347,L$1,FALSE)</f>
        <v>1</v>
      </c>
    </row>
    <row r="117" spans="1:12" ht="13.2">
      <c r="A117">
        <f t="shared" si="2"/>
        <v>12</v>
      </c>
      <c r="B117" t="str">
        <f>VLOOKUP(A117,ACTIVITIES!$B$2:$C$110,2,FALSE)</f>
        <v>Landfall HDD short and long distance</v>
      </c>
      <c r="C117" s="1">
        <v>5</v>
      </c>
      <c r="D117" s="1" t="str">
        <f>VLOOKUP(C117,HABITATS!$F$2:$G$13,2,FALSE)</f>
        <v>Submersed Habitats</v>
      </c>
      <c r="E117" s="1" t="str">
        <f t="shared" si="0"/>
        <v>Submersed HabitatsLandfall HDD short and long distance</v>
      </c>
      <c r="F117" s="3">
        <f>VLOOKUP($B117,'SUBMERSED HABITATS'!$B$239:$I$347,F$1,FALSE)</f>
        <v>0</v>
      </c>
      <c r="G117" s="3">
        <f>VLOOKUP($B117,'SUBMERSED HABITATS'!$B$239:$I$347,G$1,FALSE)</f>
        <v>1</v>
      </c>
      <c r="H117" s="3">
        <f>VLOOKUP($B117,'SUBMERSED HABITATS'!$B$239:$I$347,H$1,FALSE)</f>
        <v>0</v>
      </c>
      <c r="I117" s="3">
        <f>VLOOKUP($B117,'SUBMERSED HABITATS'!$B$239:$I$347,I$1,FALSE)</f>
        <v>0</v>
      </c>
      <c r="J117" s="3">
        <f>VLOOKUP($B117,'SUBMERSED HABITATS'!$B$239:$I$347,J$1,FALSE)</f>
        <v>1</v>
      </c>
      <c r="K117" s="3">
        <f>VLOOKUP($B117,'SUBMERSED HABITATS'!$B$239:$I$347,K$1,FALSE)</f>
        <v>1</v>
      </c>
      <c r="L117" s="3">
        <f>VLOOKUP($B117,'SUBMERSED HABITATS'!$B$239:$I$347,L$1,FALSE)</f>
        <v>1</v>
      </c>
    </row>
    <row r="118" spans="1:12" ht="13.2">
      <c r="A118">
        <f t="shared" si="2"/>
        <v>12</v>
      </c>
      <c r="B118" t="str">
        <f>VLOOKUP(A118,ACTIVITIES!$B$2:$C$110,2,FALSE)</f>
        <v>Landfall HDD short and long distance</v>
      </c>
      <c r="C118" s="1">
        <v>6</v>
      </c>
      <c r="D118" s="1" t="str">
        <f>VLOOKUP(C118,HABITATS!$F$2:$G$13,2,FALSE)</f>
        <v>HABITATS COMPLEX 6</v>
      </c>
      <c r="E118" s="1" t="str">
        <f t="shared" si="0"/>
        <v>HABITATS COMPLEX 6Landfall HDD short and long distance</v>
      </c>
      <c r="F118" s="3">
        <f>VLOOKUP($B118,'HABITATS COMPLEX 6'!$B$239:$I$347,F$1,FALSE)</f>
        <v>0</v>
      </c>
      <c r="G118" s="3">
        <f>VLOOKUP($B118,'HABITATS COMPLEX 6'!$B$239:$I$347,G$1,FALSE)</f>
        <v>0</v>
      </c>
      <c r="H118" s="3">
        <f>VLOOKUP($B118,'HABITATS COMPLEX 6'!$B$239:$I$347,H$1,FALSE)</f>
        <v>0</v>
      </c>
      <c r="I118" s="3">
        <f>VLOOKUP($B118,'HABITATS COMPLEX 6'!$B$239:$I$347,I$1,FALSE)</f>
        <v>0</v>
      </c>
      <c r="J118" s="3">
        <f>VLOOKUP($B118,'HABITATS COMPLEX 6'!$B$239:$I$347,J$1,FALSE)</f>
        <v>0</v>
      </c>
      <c r="K118" s="3">
        <f>VLOOKUP($B118,'HABITATS COMPLEX 6'!$B$239:$I$347,K$1,FALSE)</f>
        <v>0</v>
      </c>
      <c r="L118" s="3" t="str">
        <f>VLOOKUP($B118,'HABITATS COMPLEX 6'!$B$239:$I$347,L$1,FALSE)</f>
        <v/>
      </c>
    </row>
    <row r="119" spans="1:12" ht="13.2">
      <c r="A119">
        <f t="shared" si="2"/>
        <v>12</v>
      </c>
      <c r="B119" t="str">
        <f>VLOOKUP(A119,ACTIVITIES!$B$2:$C$110,2,FALSE)</f>
        <v>Landfall HDD short and long distance</v>
      </c>
      <c r="C119" s="1">
        <v>7</v>
      </c>
      <c r="D119" s="1" t="str">
        <f>VLOOKUP(C119,HABITATS!$F$2:$G$13,2,FALSE)</f>
        <v>HABITATS COMPLEX 7</v>
      </c>
      <c r="E119" s="1" t="str">
        <f t="shared" si="0"/>
        <v>HABITATS COMPLEX 7Landfall HDD short and long distance</v>
      </c>
      <c r="F119" s="3">
        <f>VLOOKUP($B119,'HABITATS COMPLEX 7'!$B$239:$I$347,F$1,FALSE)</f>
        <v>0</v>
      </c>
      <c r="G119" s="3">
        <f>VLOOKUP($B119,'HABITATS COMPLEX 7'!$B$239:$I$347,G$1,FALSE)</f>
        <v>0</v>
      </c>
      <c r="H119" s="3">
        <f>VLOOKUP($B119,'HABITATS COMPLEX 7'!$B$239:$I$347,H$1,FALSE)</f>
        <v>0</v>
      </c>
      <c r="I119" s="3">
        <f>VLOOKUP($B119,'HABITATS COMPLEX 7'!$B$239:$I$347,I$1,FALSE)</f>
        <v>0</v>
      </c>
      <c r="J119" s="3">
        <f>VLOOKUP($B119,'HABITATS COMPLEX 7'!$B$239:$I$347,J$1,FALSE)</f>
        <v>0</v>
      </c>
      <c r="K119" s="3">
        <f>VLOOKUP($B119,'HABITATS COMPLEX 7'!$B$239:$I$347,K$1,FALSE)</f>
        <v>0</v>
      </c>
      <c r="L119" s="3" t="str">
        <f>VLOOKUP($B119,'HABITATS COMPLEX 7'!$B$239:$I$347,L$1,FALSE)</f>
        <v/>
      </c>
    </row>
    <row r="120" spans="1:12" ht="13.2">
      <c r="A120">
        <f t="shared" si="2"/>
        <v>12</v>
      </c>
      <c r="B120" t="str">
        <f>VLOOKUP(A120,ACTIVITIES!$B$2:$C$110,2,FALSE)</f>
        <v>Landfall HDD short and long distance</v>
      </c>
      <c r="C120" s="1">
        <v>8</v>
      </c>
      <c r="D120" s="1" t="str">
        <f>VLOOKUP(C120,HABITATS!$F$2:$G$13,2,FALSE)</f>
        <v>HABITATS COMPLEX 8</v>
      </c>
      <c r="E120" s="1" t="str">
        <f t="shared" si="0"/>
        <v>HABITATS COMPLEX 8Landfall HDD short and long distance</v>
      </c>
      <c r="F120" s="3">
        <f>VLOOKUP($B120,'HABITATS COMPLEX 8'!$B$239:$I$347,F$1,FALSE)</f>
        <v>0</v>
      </c>
      <c r="G120" s="3">
        <f>VLOOKUP($B120,'HABITATS COMPLEX 8'!$B$239:$I$347,G$1,FALSE)</f>
        <v>0</v>
      </c>
      <c r="H120" s="3">
        <f>VLOOKUP($B120,'HABITATS COMPLEX 8'!$B$239:$I$347,H$1,FALSE)</f>
        <v>0</v>
      </c>
      <c r="I120" s="3">
        <f>VLOOKUP($B120,'HABITATS COMPLEX 8'!$B$239:$I$347,I$1,FALSE)</f>
        <v>0</v>
      </c>
      <c r="J120" s="3">
        <f>VLOOKUP($B120,'HABITATS COMPLEX 8'!$B$239:$I$347,J$1,FALSE)</f>
        <v>0</v>
      </c>
      <c r="K120" s="3">
        <f>VLOOKUP($B120,'HABITATS COMPLEX 8'!$B$239:$I$347,K$1,FALSE)</f>
        <v>0</v>
      </c>
      <c r="L120" s="3" t="str">
        <f>VLOOKUP($B120,'HABITATS COMPLEX 8'!$B$239:$I$347,L$1,FALSE)</f>
        <v/>
      </c>
    </row>
    <row r="121" spans="1:12" ht="13.2">
      <c r="A121">
        <f t="shared" si="2"/>
        <v>12</v>
      </c>
      <c r="B121" t="str">
        <f>VLOOKUP(A121,ACTIVITIES!$B$2:$C$110,2,FALSE)</f>
        <v>Landfall HDD short and long distance</v>
      </c>
      <c r="C121" s="1">
        <v>9</v>
      </c>
      <c r="D121" s="1" t="str">
        <f>VLOOKUP(C121,HABITATS!$F$2:$G$13,2,FALSE)</f>
        <v>HABITATS COMPLEX 9</v>
      </c>
      <c r="E121" s="1" t="str">
        <f t="shared" si="0"/>
        <v>HABITATS COMPLEX 9Landfall HDD short and long distance</v>
      </c>
      <c r="F121" s="3">
        <f>VLOOKUP($B121,'HABITATS COMPLEX 9'!$B$239:$I$347,F$1,FALSE)</f>
        <v>0</v>
      </c>
      <c r="G121" s="3">
        <f>VLOOKUP($B121,'HABITATS COMPLEX 9'!$B$239:$I$347,G$1,FALSE)</f>
        <v>0</v>
      </c>
      <c r="H121" s="3">
        <f>VLOOKUP($B121,'HABITATS COMPLEX 9'!$B$239:$I$347,H$1,FALSE)</f>
        <v>0</v>
      </c>
      <c r="I121" s="3">
        <f>VLOOKUP($B121,'HABITATS COMPLEX 9'!$B$239:$I$347,I$1,FALSE)</f>
        <v>0</v>
      </c>
      <c r="J121" s="3">
        <f>VLOOKUP($B121,'HABITATS COMPLEX 9'!$B$239:$I$347,J$1,FALSE)</f>
        <v>0</v>
      </c>
      <c r="K121" s="3">
        <f>VLOOKUP($B121,'HABITATS COMPLEX 9'!$B$239:$I$347,K$1,FALSE)</f>
        <v>0</v>
      </c>
      <c r="L121" s="3" t="str">
        <f>VLOOKUP($B121,'HABITATS COMPLEX 9'!$B$239:$I$347,L$1,FALSE)</f>
        <v/>
      </c>
    </row>
    <row r="122" spans="1:12" ht="13.2">
      <c r="A122">
        <f t="shared" si="2"/>
        <v>12</v>
      </c>
      <c r="B122" t="str">
        <f>VLOOKUP(A122,ACTIVITIES!$B$2:$C$110,2,FALSE)</f>
        <v>Landfall HDD short and long distance</v>
      </c>
      <c r="C122" s="1">
        <v>10</v>
      </c>
      <c r="D122" s="1" t="str">
        <f>VLOOKUP(C122,HABITATS!$F$2:$G$13,2,FALSE)</f>
        <v>HABITATS COMPLEX 10</v>
      </c>
      <c r="E122" s="1" t="str">
        <f t="shared" si="0"/>
        <v>HABITATS COMPLEX 10Landfall HDD short and long distance</v>
      </c>
      <c r="F122" s="3">
        <f>VLOOKUP($B122,'HABITATS COMPLEX 10'!$B$239:$I$347,F$1,FALSE)</f>
        <v>0</v>
      </c>
      <c r="G122" s="3">
        <f>VLOOKUP($B122,'HABITATS COMPLEX 10'!$B$239:$I$347,G$1,FALSE)</f>
        <v>0</v>
      </c>
      <c r="H122" s="3">
        <f>VLOOKUP($B122,'HABITATS COMPLEX 10'!$B$239:$I$347,H$1,FALSE)</f>
        <v>0</v>
      </c>
      <c r="I122" s="3">
        <f>VLOOKUP($B122,'HABITATS COMPLEX 10'!$B$239:$I$347,I$1,FALSE)</f>
        <v>0</v>
      </c>
      <c r="J122" s="3">
        <f>VLOOKUP($B122,'HABITATS COMPLEX 10'!$B$239:$I$347,J$1,FALSE)</f>
        <v>0</v>
      </c>
      <c r="K122" s="3">
        <f>VLOOKUP($B122,'HABITATS COMPLEX 10'!$B$239:$I$347,K$1,FALSE)</f>
        <v>0</v>
      </c>
      <c r="L122" s="3" t="str">
        <f>VLOOKUP($B122,'HABITATS COMPLEX 10'!$B$239:$I$347,L$1,FALSE)</f>
        <v/>
      </c>
    </row>
    <row r="123" spans="1:12" ht="13.2">
      <c r="A123">
        <f t="shared" si="2"/>
        <v>13</v>
      </c>
      <c r="B123" t="str">
        <f>VLOOKUP(A123,ACTIVITIES!$B$2:$C$110,2,FALSE)</f>
        <v>LANDFALL CONSTRUCTION 13</v>
      </c>
      <c r="C123" s="1">
        <v>1</v>
      </c>
      <c r="D123" s="1" t="str">
        <f>VLOOKUP(C123,HABITATS!$F$2:$G$13,2,FALSE)</f>
        <v>Coastal Uplands</v>
      </c>
      <c r="E123" s="1" t="str">
        <f t="shared" si="0"/>
        <v>Coastal UplandsLANDFALL CONSTRUCTION 13</v>
      </c>
      <c r="F123" s="3">
        <f>VLOOKUP($B123,'COASTAL UPLANDS'!$B$239:$I$347,F$1,FALSE)</f>
        <v>0</v>
      </c>
      <c r="G123" s="3">
        <f>VLOOKUP($B123,'COASTAL UPLANDS'!$B$239:$I$347,G$1,FALSE)</f>
        <v>0</v>
      </c>
      <c r="H123" s="3">
        <f>VLOOKUP($B123,'COASTAL UPLANDS'!$B$239:$I$347,H$1,FALSE)</f>
        <v>0</v>
      </c>
      <c r="I123" s="3">
        <f>VLOOKUP($B123,'COASTAL UPLANDS'!$B$239:$I$347,I$1,FALSE)</f>
        <v>0</v>
      </c>
      <c r="J123" s="3">
        <f>VLOOKUP($B123,'COASTAL UPLANDS'!$B$239:$I$347,J$1,FALSE)</f>
        <v>0</v>
      </c>
      <c r="K123" s="3">
        <f>VLOOKUP($B123,'COASTAL UPLANDS'!$B$239:$I$347,K$1,FALSE)</f>
        <v>0</v>
      </c>
      <c r="L123" s="3" t="str">
        <f>VLOOKUP($B123,'COASTAL UPLANDS'!$B$239:$I$347,L$1,FALSE)</f>
        <v/>
      </c>
    </row>
    <row r="124" spans="1:12" ht="13.2">
      <c r="A124">
        <f t="shared" si="2"/>
        <v>13</v>
      </c>
      <c r="B124" t="str">
        <f>VLOOKUP(A124,ACTIVITIES!$B$2:$C$110,2,FALSE)</f>
        <v>LANDFALL CONSTRUCTION 13</v>
      </c>
      <c r="C124" s="1">
        <v>2</v>
      </c>
      <c r="D124" s="1" t="str">
        <f>VLOOKUP(C124,HABITATS!$F$2:$G$13,2,FALSE)</f>
        <v>Beaches &amp; Dunes</v>
      </c>
      <c r="E124" s="1" t="str">
        <f t="shared" si="0"/>
        <v>Beaches &amp; DunesLANDFALL CONSTRUCTION 13</v>
      </c>
      <c r="F124" s="3">
        <f>VLOOKUP($B124,'BEACHES &amp; DUNES'!$B$239:$I$347,F$1,FALSE)</f>
        <v>0</v>
      </c>
      <c r="G124" s="3">
        <f>VLOOKUP($B124,'BEACHES &amp; DUNES'!$B$239:$I$347,G$1,FALSE)</f>
        <v>0</v>
      </c>
      <c r="H124" s="3">
        <f>VLOOKUP($B124,'BEACHES &amp; DUNES'!$B$239:$I$347,H$1,FALSE)</f>
        <v>0</v>
      </c>
      <c r="I124" s="3">
        <f>VLOOKUP($B124,'BEACHES &amp; DUNES'!$B$239:$I$347,I$1,FALSE)</f>
        <v>0</v>
      </c>
      <c r="J124" s="3">
        <f>VLOOKUP($B124,'BEACHES &amp; DUNES'!$B$239:$I$347,J$1,FALSE)</f>
        <v>0</v>
      </c>
      <c r="K124" s="3">
        <f>VLOOKUP($B124,'BEACHES &amp; DUNES'!$B$239:$I$347,K$1,FALSE)</f>
        <v>0</v>
      </c>
      <c r="L124" s="3" t="str">
        <f>VLOOKUP($B124,'BEACHES &amp; DUNES'!$B$239:$I$347,L$1,FALSE)</f>
        <v/>
      </c>
    </row>
    <row r="125" spans="1:12" ht="13.2">
      <c r="A125">
        <f t="shared" si="2"/>
        <v>13</v>
      </c>
      <c r="B125" t="str">
        <f>VLOOKUP(A125,ACTIVITIES!$B$2:$C$110,2,FALSE)</f>
        <v>LANDFALL CONSTRUCTION 13</v>
      </c>
      <c r="C125" s="1">
        <v>3</v>
      </c>
      <c r="D125" s="1" t="str">
        <f>VLOOKUP(C125,HABITATS!$F$2:$G$13,2,FALSE)</f>
        <v>Tidal flats &amp; Rocky Intertidal</v>
      </c>
      <c r="E125" s="1" t="str">
        <f t="shared" si="0"/>
        <v>Tidal flats &amp; Rocky IntertidalLANDFALL CONSTRUCTION 13</v>
      </c>
      <c r="F125" s="3">
        <f>VLOOKUP($B125,'TIDAL FLATS &amp; ROCKY INTERTIDAL'!$B$239:$I$347,F$1,FALSE)</f>
        <v>0</v>
      </c>
      <c r="G125" s="3">
        <f>VLOOKUP($B125,'TIDAL FLATS &amp; ROCKY INTERTIDAL'!$B$239:$I$347,G$1,FALSE)</f>
        <v>0</v>
      </c>
      <c r="H125" s="3">
        <f>VLOOKUP($B125,'TIDAL FLATS &amp; ROCKY INTERTIDAL'!$B$239:$I$347,H$1,FALSE)</f>
        <v>0</v>
      </c>
      <c r="I125" s="3">
        <f>VLOOKUP($B125,'TIDAL FLATS &amp; ROCKY INTERTIDAL'!$B$239:$I$347,I$1,FALSE)</f>
        <v>0</v>
      </c>
      <c r="J125" s="3">
        <f>VLOOKUP($B125,'TIDAL FLATS &amp; ROCKY INTERTIDAL'!$B$239:$I$347,J$1,FALSE)</f>
        <v>0</v>
      </c>
      <c r="K125" s="3">
        <f>VLOOKUP($B125,'TIDAL FLATS &amp; ROCKY INTERTIDAL'!$B$239:$I$347,K$1,FALSE)</f>
        <v>0</v>
      </c>
      <c r="L125" s="3" t="str">
        <f>VLOOKUP($B125,'TIDAL FLATS &amp; ROCKY INTERTIDAL'!$B$239:$I$347,L$1,FALSE)</f>
        <v/>
      </c>
    </row>
    <row r="126" spans="1:12" ht="13.2">
      <c r="A126">
        <f t="shared" si="2"/>
        <v>13</v>
      </c>
      <c r="B126" t="str">
        <f>VLOOKUP(A126,ACTIVITIES!$B$2:$C$110,2,FALSE)</f>
        <v>LANDFALL CONSTRUCTION 13</v>
      </c>
      <c r="C126" s="1">
        <v>4</v>
      </c>
      <c r="D126" s="1" t="str">
        <f>VLOOKUP(C126,HABITATS!$F$2:$G$13,2,FALSE)</f>
        <v>Marshes</v>
      </c>
      <c r="E126" s="1" t="str">
        <f t="shared" si="0"/>
        <v>MarshesLANDFALL CONSTRUCTION 13</v>
      </c>
      <c r="F126" s="3">
        <f>VLOOKUP($B126,MARSHES!$B$239:$I$347,F$1,FALSE)</f>
        <v>0</v>
      </c>
      <c r="G126" s="3">
        <f>VLOOKUP($B126,MARSHES!$B$239:$I$347,G$1,FALSE)</f>
        <v>0</v>
      </c>
      <c r="H126" s="3">
        <f>VLOOKUP($B126,MARSHES!$B$239:$I$347,H$1,FALSE)</f>
        <v>0</v>
      </c>
      <c r="I126" s="3">
        <f>VLOOKUP($B126,MARSHES!$B$239:$I$347,I$1,FALSE)</f>
        <v>0</v>
      </c>
      <c r="J126" s="3">
        <f>VLOOKUP($B126,MARSHES!$B$239:$I$347,J$1,FALSE)</f>
        <v>0</v>
      </c>
      <c r="K126" s="3">
        <f>VLOOKUP($B126,MARSHES!$B$239:$I$347,K$1,FALSE)</f>
        <v>0</v>
      </c>
      <c r="L126" s="3" t="str">
        <f>VLOOKUP($B126,MARSHES!$B$239:$I$347,L$1,FALSE)</f>
        <v/>
      </c>
    </row>
    <row r="127" spans="1:12" ht="13.2">
      <c r="A127">
        <f t="shared" si="2"/>
        <v>13</v>
      </c>
      <c r="B127" t="str">
        <f>VLOOKUP(A127,ACTIVITIES!$B$2:$C$110,2,FALSE)</f>
        <v>LANDFALL CONSTRUCTION 13</v>
      </c>
      <c r="C127" s="1">
        <v>5</v>
      </c>
      <c r="D127" s="1" t="str">
        <f>VLOOKUP(C127,HABITATS!$F$2:$G$13,2,FALSE)</f>
        <v>Submersed Habitats</v>
      </c>
      <c r="E127" s="1" t="str">
        <f t="shared" si="0"/>
        <v>Submersed HabitatsLANDFALL CONSTRUCTION 13</v>
      </c>
      <c r="F127" s="3">
        <f>VLOOKUP($B127,'SUBMERSED HABITATS'!$B$239:$I$347,F$1,FALSE)</f>
        <v>0</v>
      </c>
      <c r="G127" s="3">
        <f>VLOOKUP($B127,'SUBMERSED HABITATS'!$B$239:$I$347,G$1,FALSE)</f>
        <v>0</v>
      </c>
      <c r="H127" s="3">
        <f>VLOOKUP($B127,'SUBMERSED HABITATS'!$B$239:$I$347,H$1,FALSE)</f>
        <v>0</v>
      </c>
      <c r="I127" s="3">
        <f>VLOOKUP($B127,'SUBMERSED HABITATS'!$B$239:$I$347,I$1,FALSE)</f>
        <v>0</v>
      </c>
      <c r="J127" s="3">
        <f>VLOOKUP($B127,'SUBMERSED HABITATS'!$B$239:$I$347,J$1,FALSE)</f>
        <v>0</v>
      </c>
      <c r="K127" s="3">
        <f>VLOOKUP($B127,'SUBMERSED HABITATS'!$B$239:$I$347,K$1,FALSE)</f>
        <v>0</v>
      </c>
      <c r="L127" s="3" t="str">
        <f>VLOOKUP($B127,'SUBMERSED HABITATS'!$B$239:$I$347,L$1,FALSE)</f>
        <v/>
      </c>
    </row>
    <row r="128" spans="1:12" ht="13.2">
      <c r="A128">
        <f t="shared" si="2"/>
        <v>13</v>
      </c>
      <c r="B128" t="str">
        <f>VLOOKUP(A128,ACTIVITIES!$B$2:$C$110,2,FALSE)</f>
        <v>LANDFALL CONSTRUCTION 13</v>
      </c>
      <c r="C128" s="1">
        <v>6</v>
      </c>
      <c r="D128" s="1" t="str">
        <f>VLOOKUP(C128,HABITATS!$F$2:$G$13,2,FALSE)</f>
        <v>HABITATS COMPLEX 6</v>
      </c>
      <c r="E128" s="1" t="str">
        <f t="shared" si="0"/>
        <v>HABITATS COMPLEX 6LANDFALL CONSTRUCTION 13</v>
      </c>
      <c r="F128" s="3">
        <f>VLOOKUP($B128,'HABITATS COMPLEX 6'!$B$239:$I$347,F$1,FALSE)</f>
        <v>0</v>
      </c>
      <c r="G128" s="3">
        <f>VLOOKUP($B128,'HABITATS COMPLEX 6'!$B$239:$I$347,G$1,FALSE)</f>
        <v>0</v>
      </c>
      <c r="H128" s="3">
        <f>VLOOKUP($B128,'HABITATS COMPLEX 6'!$B$239:$I$347,H$1,FALSE)</f>
        <v>0</v>
      </c>
      <c r="I128" s="3">
        <f>VLOOKUP($B128,'HABITATS COMPLEX 6'!$B$239:$I$347,I$1,FALSE)</f>
        <v>0</v>
      </c>
      <c r="J128" s="3">
        <f>VLOOKUP($B128,'HABITATS COMPLEX 6'!$B$239:$I$347,J$1,FALSE)</f>
        <v>0</v>
      </c>
      <c r="K128" s="3">
        <f>VLOOKUP($B128,'HABITATS COMPLEX 6'!$B$239:$I$347,K$1,FALSE)</f>
        <v>0</v>
      </c>
      <c r="L128" s="3" t="str">
        <f>VLOOKUP($B128,'HABITATS COMPLEX 6'!$B$239:$I$347,L$1,FALSE)</f>
        <v/>
      </c>
    </row>
    <row r="129" spans="1:12" ht="13.2">
      <c r="A129">
        <f t="shared" si="2"/>
        <v>13</v>
      </c>
      <c r="B129" t="str">
        <f>VLOOKUP(A129,ACTIVITIES!$B$2:$C$110,2,FALSE)</f>
        <v>LANDFALL CONSTRUCTION 13</v>
      </c>
      <c r="C129" s="1">
        <v>7</v>
      </c>
      <c r="D129" s="1" t="str">
        <f>VLOOKUP(C129,HABITATS!$F$2:$G$13,2,FALSE)</f>
        <v>HABITATS COMPLEX 7</v>
      </c>
      <c r="E129" s="1" t="str">
        <f t="shared" si="0"/>
        <v>HABITATS COMPLEX 7LANDFALL CONSTRUCTION 13</v>
      </c>
      <c r="F129" s="3">
        <f>VLOOKUP($B129,'HABITATS COMPLEX 7'!$B$239:$I$347,F$1,FALSE)</f>
        <v>0</v>
      </c>
      <c r="G129" s="3">
        <f>VLOOKUP($B129,'HABITATS COMPLEX 7'!$B$239:$I$347,G$1,FALSE)</f>
        <v>0</v>
      </c>
      <c r="H129" s="3">
        <f>VLOOKUP($B129,'HABITATS COMPLEX 7'!$B$239:$I$347,H$1,FALSE)</f>
        <v>0</v>
      </c>
      <c r="I129" s="3">
        <f>VLOOKUP($B129,'HABITATS COMPLEX 7'!$B$239:$I$347,I$1,FALSE)</f>
        <v>0</v>
      </c>
      <c r="J129" s="3">
        <f>VLOOKUP($B129,'HABITATS COMPLEX 7'!$B$239:$I$347,J$1,FALSE)</f>
        <v>0</v>
      </c>
      <c r="K129" s="3">
        <f>VLOOKUP($B129,'HABITATS COMPLEX 7'!$B$239:$I$347,K$1,FALSE)</f>
        <v>0</v>
      </c>
      <c r="L129" s="3" t="str">
        <f>VLOOKUP($B129,'HABITATS COMPLEX 7'!$B$239:$I$347,L$1,FALSE)</f>
        <v/>
      </c>
    </row>
    <row r="130" spans="1:12" ht="13.2">
      <c r="A130">
        <f t="shared" si="2"/>
        <v>13</v>
      </c>
      <c r="B130" t="str">
        <f>VLOOKUP(A130,ACTIVITIES!$B$2:$C$110,2,FALSE)</f>
        <v>LANDFALL CONSTRUCTION 13</v>
      </c>
      <c r="C130" s="1">
        <v>8</v>
      </c>
      <c r="D130" s="1" t="str">
        <f>VLOOKUP(C130,HABITATS!$F$2:$G$13,2,FALSE)</f>
        <v>HABITATS COMPLEX 8</v>
      </c>
      <c r="E130" s="1" t="str">
        <f t="shared" si="0"/>
        <v>HABITATS COMPLEX 8LANDFALL CONSTRUCTION 13</v>
      </c>
      <c r="F130" s="3">
        <f>VLOOKUP($B130,'HABITATS COMPLEX 8'!$B$239:$I$347,F$1,FALSE)</f>
        <v>0</v>
      </c>
      <c r="G130" s="3">
        <f>VLOOKUP($B130,'HABITATS COMPLEX 8'!$B$239:$I$347,G$1,FALSE)</f>
        <v>0</v>
      </c>
      <c r="H130" s="3">
        <f>VLOOKUP($B130,'HABITATS COMPLEX 8'!$B$239:$I$347,H$1,FALSE)</f>
        <v>0</v>
      </c>
      <c r="I130" s="3">
        <f>VLOOKUP($B130,'HABITATS COMPLEX 8'!$B$239:$I$347,I$1,FALSE)</f>
        <v>0</v>
      </c>
      <c r="J130" s="3">
        <f>VLOOKUP($B130,'HABITATS COMPLEX 8'!$B$239:$I$347,J$1,FALSE)</f>
        <v>0</v>
      </c>
      <c r="K130" s="3">
        <f>VLOOKUP($B130,'HABITATS COMPLEX 8'!$B$239:$I$347,K$1,FALSE)</f>
        <v>0</v>
      </c>
      <c r="L130" s="3" t="str">
        <f>VLOOKUP($B130,'HABITATS COMPLEX 8'!$B$239:$I$347,L$1,FALSE)</f>
        <v/>
      </c>
    </row>
    <row r="131" spans="1:12" ht="13.2">
      <c r="A131">
        <f t="shared" si="2"/>
        <v>13</v>
      </c>
      <c r="B131" t="str">
        <f>VLOOKUP(A131,ACTIVITIES!$B$2:$C$110,2,FALSE)</f>
        <v>LANDFALL CONSTRUCTION 13</v>
      </c>
      <c r="C131" s="1">
        <v>9</v>
      </c>
      <c r="D131" s="1" t="str">
        <f>VLOOKUP(C131,HABITATS!$F$2:$G$13,2,FALSE)</f>
        <v>HABITATS COMPLEX 9</v>
      </c>
      <c r="E131" s="1" t="str">
        <f t="shared" si="0"/>
        <v>HABITATS COMPLEX 9LANDFALL CONSTRUCTION 13</v>
      </c>
      <c r="F131" s="3">
        <f>VLOOKUP($B131,'HABITATS COMPLEX 9'!$B$239:$I$347,F$1,FALSE)</f>
        <v>0</v>
      </c>
      <c r="G131" s="3">
        <f>VLOOKUP($B131,'HABITATS COMPLEX 9'!$B$239:$I$347,G$1,FALSE)</f>
        <v>0</v>
      </c>
      <c r="H131" s="3">
        <f>VLOOKUP($B131,'HABITATS COMPLEX 9'!$B$239:$I$347,H$1,FALSE)</f>
        <v>0</v>
      </c>
      <c r="I131" s="3">
        <f>VLOOKUP($B131,'HABITATS COMPLEX 9'!$B$239:$I$347,I$1,FALSE)</f>
        <v>0</v>
      </c>
      <c r="J131" s="3">
        <f>VLOOKUP($B131,'HABITATS COMPLEX 9'!$B$239:$I$347,J$1,FALSE)</f>
        <v>0</v>
      </c>
      <c r="K131" s="3">
        <f>VLOOKUP($B131,'HABITATS COMPLEX 9'!$B$239:$I$347,K$1,FALSE)</f>
        <v>0</v>
      </c>
      <c r="L131" s="3" t="str">
        <f>VLOOKUP($B131,'HABITATS COMPLEX 9'!$B$239:$I$347,L$1,FALSE)</f>
        <v/>
      </c>
    </row>
    <row r="132" spans="1:12" ht="13.2">
      <c r="A132">
        <f t="shared" si="2"/>
        <v>13</v>
      </c>
      <c r="B132" t="str">
        <f>VLOOKUP(A132,ACTIVITIES!$B$2:$C$110,2,FALSE)</f>
        <v>LANDFALL CONSTRUCTION 13</v>
      </c>
      <c r="C132" s="1">
        <v>10</v>
      </c>
      <c r="D132" s="1" t="str">
        <f>VLOOKUP(C132,HABITATS!$F$2:$G$13,2,FALSE)</f>
        <v>HABITATS COMPLEX 10</v>
      </c>
      <c r="E132" s="1" t="str">
        <f t="shared" si="0"/>
        <v>HABITATS COMPLEX 10LANDFALL CONSTRUCTION 13</v>
      </c>
      <c r="F132" s="3">
        <f>VLOOKUP($B132,'HABITATS COMPLEX 10'!$B$239:$I$347,F$1,FALSE)</f>
        <v>0</v>
      </c>
      <c r="G132" s="3">
        <f>VLOOKUP($B132,'HABITATS COMPLEX 10'!$B$239:$I$347,G$1,FALSE)</f>
        <v>0</v>
      </c>
      <c r="H132" s="3">
        <f>VLOOKUP($B132,'HABITATS COMPLEX 10'!$B$239:$I$347,H$1,FALSE)</f>
        <v>0</v>
      </c>
      <c r="I132" s="3">
        <f>VLOOKUP($B132,'HABITATS COMPLEX 10'!$B$239:$I$347,I$1,FALSE)</f>
        <v>0</v>
      </c>
      <c r="J132" s="3">
        <f>VLOOKUP($B132,'HABITATS COMPLEX 10'!$B$239:$I$347,J$1,FALSE)</f>
        <v>0</v>
      </c>
      <c r="K132" s="3">
        <f>VLOOKUP($B132,'HABITATS COMPLEX 10'!$B$239:$I$347,K$1,FALSE)</f>
        <v>0</v>
      </c>
      <c r="L132" s="3" t="str">
        <f>VLOOKUP($B132,'HABITATS COMPLEX 10'!$B$239:$I$347,L$1,FALSE)</f>
        <v/>
      </c>
    </row>
    <row r="133" spans="1:12" ht="13.2">
      <c r="A133">
        <f t="shared" si="2"/>
        <v>14</v>
      </c>
      <c r="B133" t="str">
        <f>VLOOKUP(A133,ACTIVITIES!$B$2:$C$110,2,FALSE)</f>
        <v>LANDFALL CONSTRUCTION 14</v>
      </c>
      <c r="C133" s="1">
        <v>1</v>
      </c>
      <c r="D133" s="1" t="str">
        <f>VLOOKUP(C133,HABITATS!$F$2:$G$13,2,FALSE)</f>
        <v>Coastal Uplands</v>
      </c>
      <c r="E133" s="1" t="str">
        <f t="shared" si="0"/>
        <v>Coastal UplandsLANDFALL CONSTRUCTION 14</v>
      </c>
      <c r="F133" s="3">
        <f>VLOOKUP($B133,'COASTAL UPLANDS'!$B$239:$I$347,F$1,FALSE)</f>
        <v>0</v>
      </c>
      <c r="G133" s="3">
        <f>VLOOKUP($B133,'COASTAL UPLANDS'!$B$239:$I$347,G$1,FALSE)</f>
        <v>0</v>
      </c>
      <c r="H133" s="3">
        <f>VLOOKUP($B133,'COASTAL UPLANDS'!$B$239:$I$347,H$1,FALSE)</f>
        <v>0</v>
      </c>
      <c r="I133" s="3">
        <f>VLOOKUP($B133,'COASTAL UPLANDS'!$B$239:$I$347,I$1,FALSE)</f>
        <v>0</v>
      </c>
      <c r="J133" s="3">
        <f>VLOOKUP($B133,'COASTAL UPLANDS'!$B$239:$I$347,J$1,FALSE)</f>
        <v>0</v>
      </c>
      <c r="K133" s="3">
        <f>VLOOKUP($B133,'COASTAL UPLANDS'!$B$239:$I$347,K$1,FALSE)</f>
        <v>0</v>
      </c>
      <c r="L133" s="3" t="str">
        <f>VLOOKUP($B133,'COASTAL UPLANDS'!$B$239:$I$347,L$1,FALSE)</f>
        <v/>
      </c>
    </row>
    <row r="134" spans="1:12" ht="13.2">
      <c r="A134">
        <f t="shared" si="2"/>
        <v>14</v>
      </c>
      <c r="B134" t="str">
        <f>VLOOKUP(A134,ACTIVITIES!$B$2:$C$110,2,FALSE)</f>
        <v>LANDFALL CONSTRUCTION 14</v>
      </c>
      <c r="C134" s="1">
        <v>2</v>
      </c>
      <c r="D134" s="1" t="str">
        <f>VLOOKUP(C134,HABITATS!$F$2:$G$13,2,FALSE)</f>
        <v>Beaches &amp; Dunes</v>
      </c>
      <c r="E134" s="1" t="str">
        <f t="shared" si="0"/>
        <v>Beaches &amp; DunesLANDFALL CONSTRUCTION 14</v>
      </c>
      <c r="F134" s="3">
        <f>VLOOKUP($B134,'BEACHES &amp; DUNES'!$B$239:$I$347,F$1,FALSE)</f>
        <v>0</v>
      </c>
      <c r="G134" s="3">
        <f>VLOOKUP($B134,'BEACHES &amp; DUNES'!$B$239:$I$347,G$1,FALSE)</f>
        <v>0</v>
      </c>
      <c r="H134" s="3">
        <f>VLOOKUP($B134,'BEACHES &amp; DUNES'!$B$239:$I$347,H$1,FALSE)</f>
        <v>0</v>
      </c>
      <c r="I134" s="3">
        <f>VLOOKUP($B134,'BEACHES &amp; DUNES'!$B$239:$I$347,I$1,FALSE)</f>
        <v>0</v>
      </c>
      <c r="J134" s="3">
        <f>VLOOKUP($B134,'BEACHES &amp; DUNES'!$B$239:$I$347,J$1,FALSE)</f>
        <v>0</v>
      </c>
      <c r="K134" s="3">
        <f>VLOOKUP($B134,'BEACHES &amp; DUNES'!$B$239:$I$347,K$1,FALSE)</f>
        <v>0</v>
      </c>
      <c r="L134" s="3" t="str">
        <f>VLOOKUP($B134,'BEACHES &amp; DUNES'!$B$239:$I$347,L$1,FALSE)</f>
        <v/>
      </c>
    </row>
    <row r="135" spans="1:12" ht="13.2">
      <c r="A135">
        <f t="shared" si="2"/>
        <v>14</v>
      </c>
      <c r="B135" t="str">
        <f>VLOOKUP(A135,ACTIVITIES!$B$2:$C$110,2,FALSE)</f>
        <v>LANDFALL CONSTRUCTION 14</v>
      </c>
      <c r="C135" s="1">
        <v>3</v>
      </c>
      <c r="D135" s="1" t="str">
        <f>VLOOKUP(C135,HABITATS!$F$2:$G$13,2,FALSE)</f>
        <v>Tidal flats &amp; Rocky Intertidal</v>
      </c>
      <c r="E135" s="1" t="str">
        <f t="shared" si="0"/>
        <v>Tidal flats &amp; Rocky IntertidalLANDFALL CONSTRUCTION 14</v>
      </c>
      <c r="F135" s="3">
        <f>VLOOKUP($B135,'TIDAL FLATS &amp; ROCKY INTERTIDAL'!$B$239:$I$347,F$1,FALSE)</f>
        <v>0</v>
      </c>
      <c r="G135" s="3">
        <f>VLOOKUP($B135,'TIDAL FLATS &amp; ROCKY INTERTIDAL'!$B$239:$I$347,G$1,FALSE)</f>
        <v>0</v>
      </c>
      <c r="H135" s="3">
        <f>VLOOKUP($B135,'TIDAL FLATS &amp; ROCKY INTERTIDAL'!$B$239:$I$347,H$1,FALSE)</f>
        <v>0</v>
      </c>
      <c r="I135" s="3">
        <f>VLOOKUP($B135,'TIDAL FLATS &amp; ROCKY INTERTIDAL'!$B$239:$I$347,I$1,FALSE)</f>
        <v>0</v>
      </c>
      <c r="J135" s="3">
        <f>VLOOKUP($B135,'TIDAL FLATS &amp; ROCKY INTERTIDAL'!$B$239:$I$347,J$1,FALSE)</f>
        <v>0</v>
      </c>
      <c r="K135" s="3">
        <f>VLOOKUP($B135,'TIDAL FLATS &amp; ROCKY INTERTIDAL'!$B$239:$I$347,K$1,FALSE)</f>
        <v>0</v>
      </c>
      <c r="L135" s="3" t="str">
        <f>VLOOKUP($B135,'TIDAL FLATS &amp; ROCKY INTERTIDAL'!$B$239:$I$347,L$1,FALSE)</f>
        <v/>
      </c>
    </row>
    <row r="136" spans="1:12" ht="13.2">
      <c r="A136">
        <f t="shared" si="2"/>
        <v>14</v>
      </c>
      <c r="B136" t="str">
        <f>VLOOKUP(A136,ACTIVITIES!$B$2:$C$110,2,FALSE)</f>
        <v>LANDFALL CONSTRUCTION 14</v>
      </c>
      <c r="C136" s="1">
        <v>4</v>
      </c>
      <c r="D136" s="1" t="str">
        <f>VLOOKUP(C136,HABITATS!$F$2:$G$13,2,FALSE)</f>
        <v>Marshes</v>
      </c>
      <c r="E136" s="1" t="str">
        <f t="shared" si="0"/>
        <v>MarshesLANDFALL CONSTRUCTION 14</v>
      </c>
      <c r="F136" s="3">
        <f>VLOOKUP($B136,MARSHES!$B$239:$I$347,F$1,FALSE)</f>
        <v>0</v>
      </c>
      <c r="G136" s="3">
        <f>VLOOKUP($B136,MARSHES!$B$239:$I$347,G$1,FALSE)</f>
        <v>0</v>
      </c>
      <c r="H136" s="3">
        <f>VLOOKUP($B136,MARSHES!$B$239:$I$347,H$1,FALSE)</f>
        <v>0</v>
      </c>
      <c r="I136" s="3">
        <f>VLOOKUP($B136,MARSHES!$B$239:$I$347,I$1,FALSE)</f>
        <v>0</v>
      </c>
      <c r="J136" s="3">
        <f>VLOOKUP($B136,MARSHES!$B$239:$I$347,J$1,FALSE)</f>
        <v>0</v>
      </c>
      <c r="K136" s="3">
        <f>VLOOKUP($B136,MARSHES!$B$239:$I$347,K$1,FALSE)</f>
        <v>0</v>
      </c>
      <c r="L136" s="3" t="str">
        <f>VLOOKUP($B136,MARSHES!$B$239:$I$347,L$1,FALSE)</f>
        <v/>
      </c>
    </row>
    <row r="137" spans="1:12" ht="13.2">
      <c r="A137">
        <f t="shared" si="2"/>
        <v>14</v>
      </c>
      <c r="B137" t="str">
        <f>VLOOKUP(A137,ACTIVITIES!$B$2:$C$110,2,FALSE)</f>
        <v>LANDFALL CONSTRUCTION 14</v>
      </c>
      <c r="C137" s="1">
        <v>5</v>
      </c>
      <c r="D137" s="1" t="str">
        <f>VLOOKUP(C137,HABITATS!$F$2:$G$13,2,FALSE)</f>
        <v>Submersed Habitats</v>
      </c>
      <c r="E137" s="1" t="str">
        <f t="shared" si="0"/>
        <v>Submersed HabitatsLANDFALL CONSTRUCTION 14</v>
      </c>
      <c r="F137" s="3">
        <f>VLOOKUP($B137,'SUBMERSED HABITATS'!$B$239:$I$347,F$1,FALSE)</f>
        <v>0</v>
      </c>
      <c r="G137" s="3">
        <f>VLOOKUP($B137,'SUBMERSED HABITATS'!$B$239:$I$347,G$1,FALSE)</f>
        <v>0</v>
      </c>
      <c r="H137" s="3">
        <f>VLOOKUP($B137,'SUBMERSED HABITATS'!$B$239:$I$347,H$1,FALSE)</f>
        <v>0</v>
      </c>
      <c r="I137" s="3">
        <f>VLOOKUP($B137,'SUBMERSED HABITATS'!$B$239:$I$347,I$1,FALSE)</f>
        <v>0</v>
      </c>
      <c r="J137" s="3">
        <f>VLOOKUP($B137,'SUBMERSED HABITATS'!$B$239:$I$347,J$1,FALSE)</f>
        <v>0</v>
      </c>
      <c r="K137" s="3">
        <f>VLOOKUP($B137,'SUBMERSED HABITATS'!$B$239:$I$347,K$1,FALSE)</f>
        <v>0</v>
      </c>
      <c r="L137" s="3" t="str">
        <f>VLOOKUP($B137,'SUBMERSED HABITATS'!$B$239:$I$347,L$1,FALSE)</f>
        <v/>
      </c>
    </row>
    <row r="138" spans="1:12" ht="13.2">
      <c r="A138">
        <f t="shared" si="2"/>
        <v>14</v>
      </c>
      <c r="B138" t="str">
        <f>VLOOKUP(A138,ACTIVITIES!$B$2:$C$110,2,FALSE)</f>
        <v>LANDFALL CONSTRUCTION 14</v>
      </c>
      <c r="C138" s="1">
        <v>6</v>
      </c>
      <c r="D138" s="1" t="str">
        <f>VLOOKUP(C138,HABITATS!$F$2:$G$13,2,FALSE)</f>
        <v>HABITATS COMPLEX 6</v>
      </c>
      <c r="E138" s="1" t="str">
        <f t="shared" si="0"/>
        <v>HABITATS COMPLEX 6LANDFALL CONSTRUCTION 14</v>
      </c>
      <c r="F138" s="3">
        <f>VLOOKUP($B138,'HABITATS COMPLEX 6'!$B$239:$I$347,F$1,FALSE)</f>
        <v>0</v>
      </c>
      <c r="G138" s="3">
        <f>VLOOKUP($B138,'HABITATS COMPLEX 6'!$B$239:$I$347,G$1,FALSE)</f>
        <v>0</v>
      </c>
      <c r="H138" s="3">
        <f>VLOOKUP($B138,'HABITATS COMPLEX 6'!$B$239:$I$347,H$1,FALSE)</f>
        <v>0</v>
      </c>
      <c r="I138" s="3">
        <f>VLOOKUP($B138,'HABITATS COMPLEX 6'!$B$239:$I$347,I$1,FALSE)</f>
        <v>0</v>
      </c>
      <c r="J138" s="3">
        <f>VLOOKUP($B138,'HABITATS COMPLEX 6'!$B$239:$I$347,J$1,FALSE)</f>
        <v>0</v>
      </c>
      <c r="K138" s="3">
        <f>VLOOKUP($B138,'HABITATS COMPLEX 6'!$B$239:$I$347,K$1,FALSE)</f>
        <v>0</v>
      </c>
      <c r="L138" s="3" t="str">
        <f>VLOOKUP($B138,'HABITATS COMPLEX 6'!$B$239:$I$347,L$1,FALSE)</f>
        <v/>
      </c>
    </row>
    <row r="139" spans="1:12" ht="13.2">
      <c r="A139">
        <f t="shared" si="2"/>
        <v>14</v>
      </c>
      <c r="B139" t="str">
        <f>VLOOKUP(A139,ACTIVITIES!$B$2:$C$110,2,FALSE)</f>
        <v>LANDFALL CONSTRUCTION 14</v>
      </c>
      <c r="C139" s="1">
        <v>7</v>
      </c>
      <c r="D139" s="1" t="str">
        <f>VLOOKUP(C139,HABITATS!$F$2:$G$13,2,FALSE)</f>
        <v>HABITATS COMPLEX 7</v>
      </c>
      <c r="E139" s="1" t="str">
        <f t="shared" si="0"/>
        <v>HABITATS COMPLEX 7LANDFALL CONSTRUCTION 14</v>
      </c>
      <c r="F139" s="3">
        <f>VLOOKUP($B139,'HABITATS COMPLEX 7'!$B$239:$I$347,F$1,FALSE)</f>
        <v>0</v>
      </c>
      <c r="G139" s="3">
        <f>VLOOKUP($B139,'HABITATS COMPLEX 7'!$B$239:$I$347,G$1,FALSE)</f>
        <v>0</v>
      </c>
      <c r="H139" s="3">
        <f>VLOOKUP($B139,'HABITATS COMPLEX 7'!$B$239:$I$347,H$1,FALSE)</f>
        <v>0</v>
      </c>
      <c r="I139" s="3">
        <f>VLOOKUP($B139,'HABITATS COMPLEX 7'!$B$239:$I$347,I$1,FALSE)</f>
        <v>0</v>
      </c>
      <c r="J139" s="3">
        <f>VLOOKUP($B139,'HABITATS COMPLEX 7'!$B$239:$I$347,J$1,FALSE)</f>
        <v>0</v>
      </c>
      <c r="K139" s="3">
        <f>VLOOKUP($B139,'HABITATS COMPLEX 7'!$B$239:$I$347,K$1,FALSE)</f>
        <v>0</v>
      </c>
      <c r="L139" s="3" t="str">
        <f>VLOOKUP($B139,'HABITATS COMPLEX 7'!$B$239:$I$347,L$1,FALSE)</f>
        <v/>
      </c>
    </row>
    <row r="140" spans="1:12" ht="13.2">
      <c r="A140">
        <f t="shared" si="2"/>
        <v>14</v>
      </c>
      <c r="B140" t="str">
        <f>VLOOKUP(A140,ACTIVITIES!$B$2:$C$110,2,FALSE)</f>
        <v>LANDFALL CONSTRUCTION 14</v>
      </c>
      <c r="C140" s="1">
        <v>8</v>
      </c>
      <c r="D140" s="1" t="str">
        <f>VLOOKUP(C140,HABITATS!$F$2:$G$13,2,FALSE)</f>
        <v>HABITATS COMPLEX 8</v>
      </c>
      <c r="E140" s="1" t="str">
        <f t="shared" si="0"/>
        <v>HABITATS COMPLEX 8LANDFALL CONSTRUCTION 14</v>
      </c>
      <c r="F140" s="3">
        <f>VLOOKUP($B140,'HABITATS COMPLEX 8'!$B$239:$I$347,F$1,FALSE)</f>
        <v>0</v>
      </c>
      <c r="G140" s="3">
        <f>VLOOKUP($B140,'HABITATS COMPLEX 8'!$B$239:$I$347,G$1,FALSE)</f>
        <v>0</v>
      </c>
      <c r="H140" s="3">
        <f>VLOOKUP($B140,'HABITATS COMPLEX 8'!$B$239:$I$347,H$1,FALSE)</f>
        <v>0</v>
      </c>
      <c r="I140" s="3">
        <f>VLOOKUP($B140,'HABITATS COMPLEX 8'!$B$239:$I$347,I$1,FALSE)</f>
        <v>0</v>
      </c>
      <c r="J140" s="3">
        <f>VLOOKUP($B140,'HABITATS COMPLEX 8'!$B$239:$I$347,J$1,FALSE)</f>
        <v>0</v>
      </c>
      <c r="K140" s="3">
        <f>VLOOKUP($B140,'HABITATS COMPLEX 8'!$B$239:$I$347,K$1,FALSE)</f>
        <v>0</v>
      </c>
      <c r="L140" s="3" t="str">
        <f>VLOOKUP($B140,'HABITATS COMPLEX 8'!$B$239:$I$347,L$1,FALSE)</f>
        <v/>
      </c>
    </row>
    <row r="141" spans="1:12" ht="13.2">
      <c r="A141">
        <f t="shared" si="2"/>
        <v>14</v>
      </c>
      <c r="B141" t="str">
        <f>VLOOKUP(A141,ACTIVITIES!$B$2:$C$110,2,FALSE)</f>
        <v>LANDFALL CONSTRUCTION 14</v>
      </c>
      <c r="C141" s="1">
        <v>9</v>
      </c>
      <c r="D141" s="1" t="str">
        <f>VLOOKUP(C141,HABITATS!$F$2:$G$13,2,FALSE)</f>
        <v>HABITATS COMPLEX 9</v>
      </c>
      <c r="E141" s="1" t="str">
        <f t="shared" si="0"/>
        <v>HABITATS COMPLEX 9LANDFALL CONSTRUCTION 14</v>
      </c>
      <c r="F141" s="3">
        <f>VLOOKUP($B141,'HABITATS COMPLEX 9'!$B$239:$I$347,F$1,FALSE)</f>
        <v>0</v>
      </c>
      <c r="G141" s="3">
        <f>VLOOKUP($B141,'HABITATS COMPLEX 9'!$B$239:$I$347,G$1,FALSE)</f>
        <v>0</v>
      </c>
      <c r="H141" s="3">
        <f>VLOOKUP($B141,'HABITATS COMPLEX 9'!$B$239:$I$347,H$1,FALSE)</f>
        <v>0</v>
      </c>
      <c r="I141" s="3">
        <f>VLOOKUP($B141,'HABITATS COMPLEX 9'!$B$239:$I$347,I$1,FALSE)</f>
        <v>0</v>
      </c>
      <c r="J141" s="3">
        <f>VLOOKUP($B141,'HABITATS COMPLEX 9'!$B$239:$I$347,J$1,FALSE)</f>
        <v>0</v>
      </c>
      <c r="K141" s="3">
        <f>VLOOKUP($B141,'HABITATS COMPLEX 9'!$B$239:$I$347,K$1,FALSE)</f>
        <v>0</v>
      </c>
      <c r="L141" s="3" t="str">
        <f>VLOOKUP($B141,'HABITATS COMPLEX 9'!$B$239:$I$347,L$1,FALSE)</f>
        <v/>
      </c>
    </row>
    <row r="142" spans="1:12" ht="13.2">
      <c r="A142">
        <f t="shared" ref="A142:A205" si="3">A132+1</f>
        <v>14</v>
      </c>
      <c r="B142" t="str">
        <f>VLOOKUP(A142,ACTIVITIES!$B$2:$C$110,2,FALSE)</f>
        <v>LANDFALL CONSTRUCTION 14</v>
      </c>
      <c r="C142" s="1">
        <v>10</v>
      </c>
      <c r="D142" s="1" t="str">
        <f>VLOOKUP(C142,HABITATS!$F$2:$G$13,2,FALSE)</f>
        <v>HABITATS COMPLEX 10</v>
      </c>
      <c r="E142" s="1" t="str">
        <f t="shared" si="0"/>
        <v>HABITATS COMPLEX 10LANDFALL CONSTRUCTION 14</v>
      </c>
      <c r="F142" s="3">
        <f>VLOOKUP($B142,'HABITATS COMPLEX 10'!$B$239:$I$347,F$1,FALSE)</f>
        <v>0</v>
      </c>
      <c r="G142" s="3">
        <f>VLOOKUP($B142,'HABITATS COMPLEX 10'!$B$239:$I$347,G$1,FALSE)</f>
        <v>0</v>
      </c>
      <c r="H142" s="3">
        <f>VLOOKUP($B142,'HABITATS COMPLEX 10'!$B$239:$I$347,H$1,FALSE)</f>
        <v>0</v>
      </c>
      <c r="I142" s="3">
        <f>VLOOKUP($B142,'HABITATS COMPLEX 10'!$B$239:$I$347,I$1,FALSE)</f>
        <v>0</v>
      </c>
      <c r="J142" s="3">
        <f>VLOOKUP($B142,'HABITATS COMPLEX 10'!$B$239:$I$347,J$1,FALSE)</f>
        <v>0</v>
      </c>
      <c r="K142" s="3">
        <f>VLOOKUP($B142,'HABITATS COMPLEX 10'!$B$239:$I$347,K$1,FALSE)</f>
        <v>0</v>
      </c>
      <c r="L142" s="3" t="str">
        <f>VLOOKUP($B142,'HABITATS COMPLEX 10'!$B$239:$I$347,L$1,FALSE)</f>
        <v/>
      </c>
    </row>
    <row r="143" spans="1:12" ht="13.2">
      <c r="A143">
        <f t="shared" si="3"/>
        <v>15</v>
      </c>
      <c r="B143" t="str">
        <f>VLOOKUP(A143,ACTIVITIES!$B$2:$C$110,2,FALSE)</f>
        <v>LANDFALL CONSTRUCTION 15</v>
      </c>
      <c r="C143" s="1">
        <v>1</v>
      </c>
      <c r="D143" s="1" t="str">
        <f>VLOOKUP(C143,HABITATS!$F$2:$G$13,2,FALSE)</f>
        <v>Coastal Uplands</v>
      </c>
      <c r="E143" s="1" t="str">
        <f t="shared" si="0"/>
        <v>Coastal UplandsLANDFALL CONSTRUCTION 15</v>
      </c>
      <c r="F143" s="3">
        <f>VLOOKUP($B143,'COASTAL UPLANDS'!$B$239:$I$347,F$1,FALSE)</f>
        <v>0</v>
      </c>
      <c r="G143" s="3">
        <f>VLOOKUP($B143,'COASTAL UPLANDS'!$B$239:$I$347,G$1,FALSE)</f>
        <v>0</v>
      </c>
      <c r="H143" s="3">
        <f>VLOOKUP($B143,'COASTAL UPLANDS'!$B$239:$I$347,H$1,FALSE)</f>
        <v>0</v>
      </c>
      <c r="I143" s="3">
        <f>VLOOKUP($B143,'COASTAL UPLANDS'!$B$239:$I$347,I$1,FALSE)</f>
        <v>0</v>
      </c>
      <c r="J143" s="3">
        <f>VLOOKUP($B143,'COASTAL UPLANDS'!$B$239:$I$347,J$1,FALSE)</f>
        <v>0</v>
      </c>
      <c r="K143" s="3">
        <f>VLOOKUP($B143,'COASTAL UPLANDS'!$B$239:$I$347,K$1,FALSE)</f>
        <v>0</v>
      </c>
      <c r="L143" s="3" t="str">
        <f>VLOOKUP($B143,'COASTAL UPLANDS'!$B$239:$I$347,L$1,FALSE)</f>
        <v/>
      </c>
    </row>
    <row r="144" spans="1:12" ht="13.2">
      <c r="A144">
        <f t="shared" si="3"/>
        <v>15</v>
      </c>
      <c r="B144" t="str">
        <f>VLOOKUP(A144,ACTIVITIES!$B$2:$C$110,2,FALSE)</f>
        <v>LANDFALL CONSTRUCTION 15</v>
      </c>
      <c r="C144" s="1">
        <v>2</v>
      </c>
      <c r="D144" s="1" t="str">
        <f>VLOOKUP(C144,HABITATS!$F$2:$G$13,2,FALSE)</f>
        <v>Beaches &amp; Dunes</v>
      </c>
      <c r="E144" s="1" t="str">
        <f t="shared" si="0"/>
        <v>Beaches &amp; DunesLANDFALL CONSTRUCTION 15</v>
      </c>
      <c r="F144" s="3">
        <f>VLOOKUP($B144,'BEACHES &amp; DUNES'!$B$239:$I$347,F$1,FALSE)</f>
        <v>0</v>
      </c>
      <c r="G144" s="3">
        <f>VLOOKUP($B144,'BEACHES &amp; DUNES'!$B$239:$I$347,G$1,FALSE)</f>
        <v>0</v>
      </c>
      <c r="H144" s="3">
        <f>VLOOKUP($B144,'BEACHES &amp; DUNES'!$B$239:$I$347,H$1,FALSE)</f>
        <v>0</v>
      </c>
      <c r="I144" s="3">
        <f>VLOOKUP($B144,'BEACHES &amp; DUNES'!$B$239:$I$347,I$1,FALSE)</f>
        <v>0</v>
      </c>
      <c r="J144" s="3">
        <f>VLOOKUP($B144,'BEACHES &amp; DUNES'!$B$239:$I$347,J$1,FALSE)</f>
        <v>0</v>
      </c>
      <c r="K144" s="3">
        <f>VLOOKUP($B144,'BEACHES &amp; DUNES'!$B$239:$I$347,K$1,FALSE)</f>
        <v>0</v>
      </c>
      <c r="L144" s="3" t="str">
        <f>VLOOKUP($B144,'BEACHES &amp; DUNES'!$B$239:$I$347,L$1,FALSE)</f>
        <v/>
      </c>
    </row>
    <row r="145" spans="1:12" ht="13.2">
      <c r="A145">
        <f t="shared" si="3"/>
        <v>15</v>
      </c>
      <c r="B145" t="str">
        <f>VLOOKUP(A145,ACTIVITIES!$B$2:$C$110,2,FALSE)</f>
        <v>LANDFALL CONSTRUCTION 15</v>
      </c>
      <c r="C145" s="1">
        <v>3</v>
      </c>
      <c r="D145" s="1" t="str">
        <f>VLOOKUP(C145,HABITATS!$F$2:$G$13,2,FALSE)</f>
        <v>Tidal flats &amp; Rocky Intertidal</v>
      </c>
      <c r="E145" s="1" t="str">
        <f t="shared" si="0"/>
        <v>Tidal flats &amp; Rocky IntertidalLANDFALL CONSTRUCTION 15</v>
      </c>
      <c r="F145" s="3">
        <f>VLOOKUP($B145,'TIDAL FLATS &amp; ROCKY INTERTIDAL'!$B$239:$I$347,F$1,FALSE)</f>
        <v>0</v>
      </c>
      <c r="G145" s="3">
        <f>VLOOKUP($B145,'TIDAL FLATS &amp; ROCKY INTERTIDAL'!$B$239:$I$347,G$1,FALSE)</f>
        <v>0</v>
      </c>
      <c r="H145" s="3">
        <f>VLOOKUP($B145,'TIDAL FLATS &amp; ROCKY INTERTIDAL'!$B$239:$I$347,H$1,FALSE)</f>
        <v>0</v>
      </c>
      <c r="I145" s="3">
        <f>VLOOKUP($B145,'TIDAL FLATS &amp; ROCKY INTERTIDAL'!$B$239:$I$347,I$1,FALSE)</f>
        <v>0</v>
      </c>
      <c r="J145" s="3">
        <f>VLOOKUP($B145,'TIDAL FLATS &amp; ROCKY INTERTIDAL'!$B$239:$I$347,J$1,FALSE)</f>
        <v>0</v>
      </c>
      <c r="K145" s="3">
        <f>VLOOKUP($B145,'TIDAL FLATS &amp; ROCKY INTERTIDAL'!$B$239:$I$347,K$1,FALSE)</f>
        <v>0</v>
      </c>
      <c r="L145" s="3" t="str">
        <f>VLOOKUP($B145,'TIDAL FLATS &amp; ROCKY INTERTIDAL'!$B$239:$I$347,L$1,FALSE)</f>
        <v/>
      </c>
    </row>
    <row r="146" spans="1:12" ht="13.2">
      <c r="A146">
        <f t="shared" si="3"/>
        <v>15</v>
      </c>
      <c r="B146" t="str">
        <f>VLOOKUP(A146,ACTIVITIES!$B$2:$C$110,2,FALSE)</f>
        <v>LANDFALL CONSTRUCTION 15</v>
      </c>
      <c r="C146" s="1">
        <v>4</v>
      </c>
      <c r="D146" s="1" t="str">
        <f>VLOOKUP(C146,HABITATS!$F$2:$G$13,2,FALSE)</f>
        <v>Marshes</v>
      </c>
      <c r="E146" s="1" t="str">
        <f t="shared" si="0"/>
        <v>MarshesLANDFALL CONSTRUCTION 15</v>
      </c>
      <c r="F146" s="3">
        <f>VLOOKUP($B146,MARSHES!$B$239:$I$347,F$1,FALSE)</f>
        <v>0</v>
      </c>
      <c r="G146" s="3">
        <f>VLOOKUP($B146,MARSHES!$B$239:$I$347,G$1,FALSE)</f>
        <v>0</v>
      </c>
      <c r="H146" s="3">
        <f>VLOOKUP($B146,MARSHES!$B$239:$I$347,H$1,FALSE)</f>
        <v>0</v>
      </c>
      <c r="I146" s="3">
        <f>VLOOKUP($B146,MARSHES!$B$239:$I$347,I$1,FALSE)</f>
        <v>0</v>
      </c>
      <c r="J146" s="3">
        <f>VLOOKUP($B146,MARSHES!$B$239:$I$347,J$1,FALSE)</f>
        <v>0</v>
      </c>
      <c r="K146" s="3">
        <f>VLOOKUP($B146,MARSHES!$B$239:$I$347,K$1,FALSE)</f>
        <v>0</v>
      </c>
      <c r="L146" s="3" t="str">
        <f>VLOOKUP($B146,MARSHES!$B$239:$I$347,L$1,FALSE)</f>
        <v/>
      </c>
    </row>
    <row r="147" spans="1:12" ht="13.2">
      <c r="A147">
        <f t="shared" si="3"/>
        <v>15</v>
      </c>
      <c r="B147" t="str">
        <f>VLOOKUP(A147,ACTIVITIES!$B$2:$C$110,2,FALSE)</f>
        <v>LANDFALL CONSTRUCTION 15</v>
      </c>
      <c r="C147" s="1">
        <v>5</v>
      </c>
      <c r="D147" s="1" t="str">
        <f>VLOOKUP(C147,HABITATS!$F$2:$G$13,2,FALSE)</f>
        <v>Submersed Habitats</v>
      </c>
      <c r="E147" s="1" t="str">
        <f t="shared" si="0"/>
        <v>Submersed HabitatsLANDFALL CONSTRUCTION 15</v>
      </c>
      <c r="F147" s="3">
        <f>VLOOKUP($B147,'SUBMERSED HABITATS'!$B$239:$I$347,F$1,FALSE)</f>
        <v>0</v>
      </c>
      <c r="G147" s="3">
        <f>VLOOKUP($B147,'SUBMERSED HABITATS'!$B$239:$I$347,G$1,FALSE)</f>
        <v>0</v>
      </c>
      <c r="H147" s="3">
        <f>VLOOKUP($B147,'SUBMERSED HABITATS'!$B$239:$I$347,H$1,FALSE)</f>
        <v>0</v>
      </c>
      <c r="I147" s="3">
        <f>VLOOKUP($B147,'SUBMERSED HABITATS'!$B$239:$I$347,I$1,FALSE)</f>
        <v>0</v>
      </c>
      <c r="J147" s="3">
        <f>VLOOKUP($B147,'SUBMERSED HABITATS'!$B$239:$I$347,J$1,FALSE)</f>
        <v>0</v>
      </c>
      <c r="K147" s="3">
        <f>VLOOKUP($B147,'SUBMERSED HABITATS'!$B$239:$I$347,K$1,FALSE)</f>
        <v>0</v>
      </c>
      <c r="L147" s="3" t="str">
        <f>VLOOKUP($B147,'SUBMERSED HABITATS'!$B$239:$I$347,L$1,FALSE)</f>
        <v/>
      </c>
    </row>
    <row r="148" spans="1:12" ht="13.2">
      <c r="A148">
        <f t="shared" si="3"/>
        <v>15</v>
      </c>
      <c r="B148" t="str">
        <f>VLOOKUP(A148,ACTIVITIES!$B$2:$C$110,2,FALSE)</f>
        <v>LANDFALL CONSTRUCTION 15</v>
      </c>
      <c r="C148" s="1">
        <v>6</v>
      </c>
      <c r="D148" s="1" t="str">
        <f>VLOOKUP(C148,HABITATS!$F$2:$G$13,2,FALSE)</f>
        <v>HABITATS COMPLEX 6</v>
      </c>
      <c r="E148" s="1" t="str">
        <f t="shared" si="0"/>
        <v>HABITATS COMPLEX 6LANDFALL CONSTRUCTION 15</v>
      </c>
      <c r="F148" s="3">
        <f>VLOOKUP($B148,'HABITATS COMPLEX 6'!$B$239:$I$347,F$1,FALSE)</f>
        <v>0</v>
      </c>
      <c r="G148" s="3">
        <f>VLOOKUP($B148,'HABITATS COMPLEX 6'!$B$239:$I$347,G$1,FALSE)</f>
        <v>0</v>
      </c>
      <c r="H148" s="3">
        <f>VLOOKUP($B148,'HABITATS COMPLEX 6'!$B$239:$I$347,H$1,FALSE)</f>
        <v>0</v>
      </c>
      <c r="I148" s="3">
        <f>VLOOKUP($B148,'HABITATS COMPLEX 6'!$B$239:$I$347,I$1,FALSE)</f>
        <v>0</v>
      </c>
      <c r="J148" s="3">
        <f>VLOOKUP($B148,'HABITATS COMPLEX 6'!$B$239:$I$347,J$1,FALSE)</f>
        <v>0</v>
      </c>
      <c r="K148" s="3">
        <f>VLOOKUP($B148,'HABITATS COMPLEX 6'!$B$239:$I$347,K$1,FALSE)</f>
        <v>0</v>
      </c>
      <c r="L148" s="3" t="str">
        <f>VLOOKUP($B148,'HABITATS COMPLEX 6'!$B$239:$I$347,L$1,FALSE)</f>
        <v/>
      </c>
    </row>
    <row r="149" spans="1:12" ht="13.2">
      <c r="A149">
        <f t="shared" si="3"/>
        <v>15</v>
      </c>
      <c r="B149" t="str">
        <f>VLOOKUP(A149,ACTIVITIES!$B$2:$C$110,2,FALSE)</f>
        <v>LANDFALL CONSTRUCTION 15</v>
      </c>
      <c r="C149" s="1">
        <v>7</v>
      </c>
      <c r="D149" s="1" t="str">
        <f>VLOOKUP(C149,HABITATS!$F$2:$G$13,2,FALSE)</f>
        <v>HABITATS COMPLEX 7</v>
      </c>
      <c r="E149" s="1" t="str">
        <f t="shared" si="0"/>
        <v>HABITATS COMPLEX 7LANDFALL CONSTRUCTION 15</v>
      </c>
      <c r="F149" s="3">
        <f>VLOOKUP($B149,'HABITATS COMPLEX 7'!$B$239:$I$347,F$1,FALSE)</f>
        <v>0</v>
      </c>
      <c r="G149" s="3">
        <f>VLOOKUP($B149,'HABITATS COMPLEX 7'!$B$239:$I$347,G$1,FALSE)</f>
        <v>0</v>
      </c>
      <c r="H149" s="3">
        <f>VLOOKUP($B149,'HABITATS COMPLEX 7'!$B$239:$I$347,H$1,FALSE)</f>
        <v>0</v>
      </c>
      <c r="I149" s="3">
        <f>VLOOKUP($B149,'HABITATS COMPLEX 7'!$B$239:$I$347,I$1,FALSE)</f>
        <v>0</v>
      </c>
      <c r="J149" s="3">
        <f>VLOOKUP($B149,'HABITATS COMPLEX 7'!$B$239:$I$347,J$1,FALSE)</f>
        <v>0</v>
      </c>
      <c r="K149" s="3">
        <f>VLOOKUP($B149,'HABITATS COMPLEX 7'!$B$239:$I$347,K$1,FALSE)</f>
        <v>0</v>
      </c>
      <c r="L149" s="3" t="str">
        <f>VLOOKUP($B149,'HABITATS COMPLEX 7'!$B$239:$I$347,L$1,FALSE)</f>
        <v/>
      </c>
    </row>
    <row r="150" spans="1:12" ht="13.2">
      <c r="A150">
        <f t="shared" si="3"/>
        <v>15</v>
      </c>
      <c r="B150" t="str">
        <f>VLOOKUP(A150,ACTIVITIES!$B$2:$C$110,2,FALSE)</f>
        <v>LANDFALL CONSTRUCTION 15</v>
      </c>
      <c r="C150" s="1">
        <v>8</v>
      </c>
      <c r="D150" s="1" t="str">
        <f>VLOOKUP(C150,HABITATS!$F$2:$G$13,2,FALSE)</f>
        <v>HABITATS COMPLEX 8</v>
      </c>
      <c r="E150" s="1" t="str">
        <f t="shared" si="0"/>
        <v>HABITATS COMPLEX 8LANDFALL CONSTRUCTION 15</v>
      </c>
      <c r="F150" s="3">
        <f>VLOOKUP($B150,'HABITATS COMPLEX 8'!$B$239:$I$347,F$1,FALSE)</f>
        <v>0</v>
      </c>
      <c r="G150" s="3">
        <f>VLOOKUP($B150,'HABITATS COMPLEX 8'!$B$239:$I$347,G$1,FALSE)</f>
        <v>0</v>
      </c>
      <c r="H150" s="3">
        <f>VLOOKUP($B150,'HABITATS COMPLEX 8'!$B$239:$I$347,H$1,FALSE)</f>
        <v>0</v>
      </c>
      <c r="I150" s="3">
        <f>VLOOKUP($B150,'HABITATS COMPLEX 8'!$B$239:$I$347,I$1,FALSE)</f>
        <v>0</v>
      </c>
      <c r="J150" s="3">
        <f>VLOOKUP($B150,'HABITATS COMPLEX 8'!$B$239:$I$347,J$1,FALSE)</f>
        <v>0</v>
      </c>
      <c r="K150" s="3">
        <f>VLOOKUP($B150,'HABITATS COMPLEX 8'!$B$239:$I$347,K$1,FALSE)</f>
        <v>0</v>
      </c>
      <c r="L150" s="3" t="str">
        <f>VLOOKUP($B150,'HABITATS COMPLEX 8'!$B$239:$I$347,L$1,FALSE)</f>
        <v/>
      </c>
    </row>
    <row r="151" spans="1:12" ht="13.2">
      <c r="A151">
        <f t="shared" si="3"/>
        <v>15</v>
      </c>
      <c r="B151" t="str">
        <f>VLOOKUP(A151,ACTIVITIES!$B$2:$C$110,2,FALSE)</f>
        <v>LANDFALL CONSTRUCTION 15</v>
      </c>
      <c r="C151" s="1">
        <v>9</v>
      </c>
      <c r="D151" s="1" t="str">
        <f>VLOOKUP(C151,HABITATS!$F$2:$G$13,2,FALSE)</f>
        <v>HABITATS COMPLEX 9</v>
      </c>
      <c r="E151" s="1" t="str">
        <f t="shared" si="0"/>
        <v>HABITATS COMPLEX 9LANDFALL CONSTRUCTION 15</v>
      </c>
      <c r="F151" s="3">
        <f>VLOOKUP($B151,'HABITATS COMPLEX 9'!$B$239:$I$347,F$1,FALSE)</f>
        <v>0</v>
      </c>
      <c r="G151" s="3">
        <f>VLOOKUP($B151,'HABITATS COMPLEX 9'!$B$239:$I$347,G$1,FALSE)</f>
        <v>0</v>
      </c>
      <c r="H151" s="3">
        <f>VLOOKUP($B151,'HABITATS COMPLEX 9'!$B$239:$I$347,H$1,FALSE)</f>
        <v>0</v>
      </c>
      <c r="I151" s="3">
        <f>VLOOKUP($B151,'HABITATS COMPLEX 9'!$B$239:$I$347,I$1,FALSE)</f>
        <v>0</v>
      </c>
      <c r="J151" s="3">
        <f>VLOOKUP($B151,'HABITATS COMPLEX 9'!$B$239:$I$347,J$1,FALSE)</f>
        <v>0</v>
      </c>
      <c r="K151" s="3">
        <f>VLOOKUP($B151,'HABITATS COMPLEX 9'!$B$239:$I$347,K$1,FALSE)</f>
        <v>0</v>
      </c>
      <c r="L151" s="3" t="str">
        <f>VLOOKUP($B151,'HABITATS COMPLEX 9'!$B$239:$I$347,L$1,FALSE)</f>
        <v/>
      </c>
    </row>
    <row r="152" spans="1:12" ht="13.2">
      <c r="A152">
        <f t="shared" si="3"/>
        <v>15</v>
      </c>
      <c r="B152" t="str">
        <f>VLOOKUP(A152,ACTIVITIES!$B$2:$C$110,2,FALSE)</f>
        <v>LANDFALL CONSTRUCTION 15</v>
      </c>
      <c r="C152" s="1">
        <v>10</v>
      </c>
      <c r="D152" s="1" t="str">
        <f>VLOOKUP(C152,HABITATS!$F$2:$G$13,2,FALSE)</f>
        <v>HABITATS COMPLEX 10</v>
      </c>
      <c r="E152" s="1" t="str">
        <f t="shared" si="0"/>
        <v>HABITATS COMPLEX 10LANDFALL CONSTRUCTION 15</v>
      </c>
      <c r="F152" s="3">
        <f>VLOOKUP($B152,'HABITATS COMPLEX 10'!$B$239:$I$347,F$1,FALSE)</f>
        <v>0</v>
      </c>
      <c r="G152" s="3">
        <f>VLOOKUP($B152,'HABITATS COMPLEX 10'!$B$239:$I$347,G$1,FALSE)</f>
        <v>0</v>
      </c>
      <c r="H152" s="3">
        <f>VLOOKUP($B152,'HABITATS COMPLEX 10'!$B$239:$I$347,H$1,FALSE)</f>
        <v>0</v>
      </c>
      <c r="I152" s="3">
        <f>VLOOKUP($B152,'HABITATS COMPLEX 10'!$B$239:$I$347,I$1,FALSE)</f>
        <v>0</v>
      </c>
      <c r="J152" s="3">
        <f>VLOOKUP($B152,'HABITATS COMPLEX 10'!$B$239:$I$347,J$1,FALSE)</f>
        <v>0</v>
      </c>
      <c r="K152" s="3">
        <f>VLOOKUP($B152,'HABITATS COMPLEX 10'!$B$239:$I$347,K$1,FALSE)</f>
        <v>0</v>
      </c>
      <c r="L152" s="3" t="str">
        <f>VLOOKUP($B152,'HABITATS COMPLEX 10'!$B$239:$I$347,L$1,FALSE)</f>
        <v/>
      </c>
    </row>
    <row r="153" spans="1:12" ht="13.2">
      <c r="A153">
        <f t="shared" si="3"/>
        <v>16</v>
      </c>
      <c r="B153" t="str">
        <f>VLOOKUP(A153,ACTIVITIES!$B$2:$C$110,2,FALSE)</f>
        <v>LANDFALL CONSTRUCTION 16</v>
      </c>
      <c r="C153" s="1">
        <v>1</v>
      </c>
      <c r="D153" s="1" t="str">
        <f>VLOOKUP(C153,HABITATS!$F$2:$G$13,2,FALSE)</f>
        <v>Coastal Uplands</v>
      </c>
      <c r="E153" s="1" t="str">
        <f t="shared" si="0"/>
        <v>Coastal UplandsLANDFALL CONSTRUCTION 16</v>
      </c>
      <c r="F153" s="3">
        <f>VLOOKUP($B153,'COASTAL UPLANDS'!$B$239:$I$347,F$1,FALSE)</f>
        <v>0</v>
      </c>
      <c r="G153" s="3">
        <f>VLOOKUP($B153,'COASTAL UPLANDS'!$B$239:$I$347,G$1,FALSE)</f>
        <v>0</v>
      </c>
      <c r="H153" s="3">
        <f>VLOOKUP($B153,'COASTAL UPLANDS'!$B$239:$I$347,H$1,FALSE)</f>
        <v>0</v>
      </c>
      <c r="I153" s="3">
        <f>VLOOKUP($B153,'COASTAL UPLANDS'!$B$239:$I$347,I$1,FALSE)</f>
        <v>0</v>
      </c>
      <c r="J153" s="3">
        <f>VLOOKUP($B153,'COASTAL UPLANDS'!$B$239:$I$347,J$1,FALSE)</f>
        <v>0</v>
      </c>
      <c r="K153" s="3">
        <f>VLOOKUP($B153,'COASTAL UPLANDS'!$B$239:$I$347,K$1,FALSE)</f>
        <v>0</v>
      </c>
      <c r="L153" s="3" t="str">
        <f>VLOOKUP($B153,'COASTAL UPLANDS'!$B$239:$I$347,L$1,FALSE)</f>
        <v/>
      </c>
    </row>
    <row r="154" spans="1:12" ht="13.2">
      <c r="A154">
        <f t="shared" si="3"/>
        <v>16</v>
      </c>
      <c r="B154" t="str">
        <f>VLOOKUP(A154,ACTIVITIES!$B$2:$C$110,2,FALSE)</f>
        <v>LANDFALL CONSTRUCTION 16</v>
      </c>
      <c r="C154" s="1">
        <v>2</v>
      </c>
      <c r="D154" s="1" t="str">
        <f>VLOOKUP(C154,HABITATS!$F$2:$G$13,2,FALSE)</f>
        <v>Beaches &amp; Dunes</v>
      </c>
      <c r="E154" s="1" t="str">
        <f t="shared" si="0"/>
        <v>Beaches &amp; DunesLANDFALL CONSTRUCTION 16</v>
      </c>
      <c r="F154" s="3">
        <f>VLOOKUP($B154,'BEACHES &amp; DUNES'!$B$239:$I$347,F$1,FALSE)</f>
        <v>0</v>
      </c>
      <c r="G154" s="3">
        <f>VLOOKUP($B154,'BEACHES &amp; DUNES'!$B$239:$I$347,G$1,FALSE)</f>
        <v>0</v>
      </c>
      <c r="H154" s="3">
        <f>VLOOKUP($B154,'BEACHES &amp; DUNES'!$B$239:$I$347,H$1,FALSE)</f>
        <v>0</v>
      </c>
      <c r="I154" s="3">
        <f>VLOOKUP($B154,'BEACHES &amp; DUNES'!$B$239:$I$347,I$1,FALSE)</f>
        <v>0</v>
      </c>
      <c r="J154" s="3">
        <f>VLOOKUP($B154,'BEACHES &amp; DUNES'!$B$239:$I$347,J$1,FALSE)</f>
        <v>0</v>
      </c>
      <c r="K154" s="3">
        <f>VLOOKUP($B154,'BEACHES &amp; DUNES'!$B$239:$I$347,K$1,FALSE)</f>
        <v>0</v>
      </c>
      <c r="L154" s="3" t="str">
        <f>VLOOKUP($B154,'BEACHES &amp; DUNES'!$B$239:$I$347,L$1,FALSE)</f>
        <v/>
      </c>
    </row>
    <row r="155" spans="1:12" ht="13.2">
      <c r="A155">
        <f t="shared" si="3"/>
        <v>16</v>
      </c>
      <c r="B155" t="str">
        <f>VLOOKUP(A155,ACTIVITIES!$B$2:$C$110,2,FALSE)</f>
        <v>LANDFALL CONSTRUCTION 16</v>
      </c>
      <c r="C155" s="1">
        <v>3</v>
      </c>
      <c r="D155" s="1" t="str">
        <f>VLOOKUP(C155,HABITATS!$F$2:$G$13,2,FALSE)</f>
        <v>Tidal flats &amp; Rocky Intertidal</v>
      </c>
      <c r="E155" s="1" t="str">
        <f t="shared" si="0"/>
        <v>Tidal flats &amp; Rocky IntertidalLANDFALL CONSTRUCTION 16</v>
      </c>
      <c r="F155" s="3">
        <f>VLOOKUP($B155,'TIDAL FLATS &amp; ROCKY INTERTIDAL'!$B$239:$I$347,F$1,FALSE)</f>
        <v>0</v>
      </c>
      <c r="G155" s="3">
        <f>VLOOKUP($B155,'TIDAL FLATS &amp; ROCKY INTERTIDAL'!$B$239:$I$347,G$1,FALSE)</f>
        <v>0</v>
      </c>
      <c r="H155" s="3">
        <f>VLOOKUP($B155,'TIDAL FLATS &amp; ROCKY INTERTIDAL'!$B$239:$I$347,H$1,FALSE)</f>
        <v>0</v>
      </c>
      <c r="I155" s="3">
        <f>VLOOKUP($B155,'TIDAL FLATS &amp; ROCKY INTERTIDAL'!$B$239:$I$347,I$1,FALSE)</f>
        <v>0</v>
      </c>
      <c r="J155" s="3">
        <f>VLOOKUP($B155,'TIDAL FLATS &amp; ROCKY INTERTIDAL'!$B$239:$I$347,J$1,FALSE)</f>
        <v>0</v>
      </c>
      <c r="K155" s="3">
        <f>VLOOKUP($B155,'TIDAL FLATS &amp; ROCKY INTERTIDAL'!$B$239:$I$347,K$1,FALSE)</f>
        <v>0</v>
      </c>
      <c r="L155" s="3" t="str">
        <f>VLOOKUP($B155,'TIDAL FLATS &amp; ROCKY INTERTIDAL'!$B$239:$I$347,L$1,FALSE)</f>
        <v/>
      </c>
    </row>
    <row r="156" spans="1:12" ht="13.2">
      <c r="A156">
        <f t="shared" si="3"/>
        <v>16</v>
      </c>
      <c r="B156" t="str">
        <f>VLOOKUP(A156,ACTIVITIES!$B$2:$C$110,2,FALSE)</f>
        <v>LANDFALL CONSTRUCTION 16</v>
      </c>
      <c r="C156" s="1">
        <v>4</v>
      </c>
      <c r="D156" s="1" t="str">
        <f>VLOOKUP(C156,HABITATS!$F$2:$G$13,2,FALSE)</f>
        <v>Marshes</v>
      </c>
      <c r="E156" s="1" t="str">
        <f t="shared" si="0"/>
        <v>MarshesLANDFALL CONSTRUCTION 16</v>
      </c>
      <c r="F156" s="3">
        <f>VLOOKUP($B156,MARSHES!$B$239:$I$347,F$1,FALSE)</f>
        <v>0</v>
      </c>
      <c r="G156" s="3">
        <f>VLOOKUP($B156,MARSHES!$B$239:$I$347,G$1,FALSE)</f>
        <v>0</v>
      </c>
      <c r="H156" s="3">
        <f>VLOOKUP($B156,MARSHES!$B$239:$I$347,H$1,FALSE)</f>
        <v>0</v>
      </c>
      <c r="I156" s="3">
        <f>VLOOKUP($B156,MARSHES!$B$239:$I$347,I$1,FALSE)</f>
        <v>0</v>
      </c>
      <c r="J156" s="3">
        <f>VLOOKUP($B156,MARSHES!$B$239:$I$347,J$1,FALSE)</f>
        <v>0</v>
      </c>
      <c r="K156" s="3">
        <f>VLOOKUP($B156,MARSHES!$B$239:$I$347,K$1,FALSE)</f>
        <v>0</v>
      </c>
      <c r="L156" s="3" t="str">
        <f>VLOOKUP($B156,MARSHES!$B$239:$I$347,L$1,FALSE)</f>
        <v/>
      </c>
    </row>
    <row r="157" spans="1:12" ht="13.2">
      <c r="A157">
        <f t="shared" si="3"/>
        <v>16</v>
      </c>
      <c r="B157" t="str">
        <f>VLOOKUP(A157,ACTIVITIES!$B$2:$C$110,2,FALSE)</f>
        <v>LANDFALL CONSTRUCTION 16</v>
      </c>
      <c r="C157" s="1">
        <v>5</v>
      </c>
      <c r="D157" s="1" t="str">
        <f>VLOOKUP(C157,HABITATS!$F$2:$G$13,2,FALSE)</f>
        <v>Submersed Habitats</v>
      </c>
      <c r="E157" s="1" t="str">
        <f t="shared" si="0"/>
        <v>Submersed HabitatsLANDFALL CONSTRUCTION 16</v>
      </c>
      <c r="F157" s="3">
        <f>VLOOKUP($B157,'SUBMERSED HABITATS'!$B$239:$I$347,F$1,FALSE)</f>
        <v>0</v>
      </c>
      <c r="G157" s="3">
        <f>VLOOKUP($B157,'SUBMERSED HABITATS'!$B$239:$I$347,G$1,FALSE)</f>
        <v>0</v>
      </c>
      <c r="H157" s="3">
        <f>VLOOKUP($B157,'SUBMERSED HABITATS'!$B$239:$I$347,H$1,FALSE)</f>
        <v>0</v>
      </c>
      <c r="I157" s="3">
        <f>VLOOKUP($B157,'SUBMERSED HABITATS'!$B$239:$I$347,I$1,FALSE)</f>
        <v>0</v>
      </c>
      <c r="J157" s="3">
        <f>VLOOKUP($B157,'SUBMERSED HABITATS'!$B$239:$I$347,J$1,FALSE)</f>
        <v>0</v>
      </c>
      <c r="K157" s="3">
        <f>VLOOKUP($B157,'SUBMERSED HABITATS'!$B$239:$I$347,K$1,FALSE)</f>
        <v>0</v>
      </c>
      <c r="L157" s="3" t="str">
        <f>VLOOKUP($B157,'SUBMERSED HABITATS'!$B$239:$I$347,L$1,FALSE)</f>
        <v/>
      </c>
    </row>
    <row r="158" spans="1:12" ht="13.2">
      <c r="A158">
        <f t="shared" si="3"/>
        <v>16</v>
      </c>
      <c r="B158" t="str">
        <f>VLOOKUP(A158,ACTIVITIES!$B$2:$C$110,2,FALSE)</f>
        <v>LANDFALL CONSTRUCTION 16</v>
      </c>
      <c r="C158" s="1">
        <v>6</v>
      </c>
      <c r="D158" s="1" t="str">
        <f>VLOOKUP(C158,HABITATS!$F$2:$G$13,2,FALSE)</f>
        <v>HABITATS COMPLEX 6</v>
      </c>
      <c r="E158" s="1" t="str">
        <f t="shared" si="0"/>
        <v>HABITATS COMPLEX 6LANDFALL CONSTRUCTION 16</v>
      </c>
      <c r="F158" s="3">
        <f>VLOOKUP($B158,'HABITATS COMPLEX 6'!$B$239:$I$347,F$1,FALSE)</f>
        <v>0</v>
      </c>
      <c r="G158" s="3">
        <f>VLOOKUP($B158,'HABITATS COMPLEX 6'!$B$239:$I$347,G$1,FALSE)</f>
        <v>0</v>
      </c>
      <c r="H158" s="3">
        <f>VLOOKUP($B158,'HABITATS COMPLEX 6'!$B$239:$I$347,H$1,FALSE)</f>
        <v>0</v>
      </c>
      <c r="I158" s="3">
        <f>VLOOKUP($B158,'HABITATS COMPLEX 6'!$B$239:$I$347,I$1,FALSE)</f>
        <v>0</v>
      </c>
      <c r="J158" s="3">
        <f>VLOOKUP($B158,'HABITATS COMPLEX 6'!$B$239:$I$347,J$1,FALSE)</f>
        <v>0</v>
      </c>
      <c r="K158" s="3">
        <f>VLOOKUP($B158,'HABITATS COMPLEX 6'!$B$239:$I$347,K$1,FALSE)</f>
        <v>0</v>
      </c>
      <c r="L158" s="3" t="str">
        <f>VLOOKUP($B158,'HABITATS COMPLEX 6'!$B$239:$I$347,L$1,FALSE)</f>
        <v/>
      </c>
    </row>
    <row r="159" spans="1:12" ht="13.2">
      <c r="A159">
        <f t="shared" si="3"/>
        <v>16</v>
      </c>
      <c r="B159" t="str">
        <f>VLOOKUP(A159,ACTIVITIES!$B$2:$C$110,2,FALSE)</f>
        <v>LANDFALL CONSTRUCTION 16</v>
      </c>
      <c r="C159" s="1">
        <v>7</v>
      </c>
      <c r="D159" s="1" t="str">
        <f>VLOOKUP(C159,HABITATS!$F$2:$G$13,2,FALSE)</f>
        <v>HABITATS COMPLEX 7</v>
      </c>
      <c r="E159" s="1" t="str">
        <f t="shared" si="0"/>
        <v>HABITATS COMPLEX 7LANDFALL CONSTRUCTION 16</v>
      </c>
      <c r="F159" s="3">
        <f>VLOOKUP($B159,'HABITATS COMPLEX 7'!$B$239:$I$347,F$1,FALSE)</f>
        <v>0</v>
      </c>
      <c r="G159" s="3">
        <f>VLOOKUP($B159,'HABITATS COMPLEX 7'!$B$239:$I$347,G$1,FALSE)</f>
        <v>0</v>
      </c>
      <c r="H159" s="3">
        <f>VLOOKUP($B159,'HABITATS COMPLEX 7'!$B$239:$I$347,H$1,FALSE)</f>
        <v>0</v>
      </c>
      <c r="I159" s="3">
        <f>VLOOKUP($B159,'HABITATS COMPLEX 7'!$B$239:$I$347,I$1,FALSE)</f>
        <v>0</v>
      </c>
      <c r="J159" s="3">
        <f>VLOOKUP($B159,'HABITATS COMPLEX 7'!$B$239:$I$347,J$1,FALSE)</f>
        <v>0</v>
      </c>
      <c r="K159" s="3">
        <f>VLOOKUP($B159,'HABITATS COMPLEX 7'!$B$239:$I$347,K$1,FALSE)</f>
        <v>0</v>
      </c>
      <c r="L159" s="3" t="str">
        <f>VLOOKUP($B159,'HABITATS COMPLEX 7'!$B$239:$I$347,L$1,FALSE)</f>
        <v/>
      </c>
    </row>
    <row r="160" spans="1:12" ht="13.2">
      <c r="A160">
        <f t="shared" si="3"/>
        <v>16</v>
      </c>
      <c r="B160" t="str">
        <f>VLOOKUP(A160,ACTIVITIES!$B$2:$C$110,2,FALSE)</f>
        <v>LANDFALL CONSTRUCTION 16</v>
      </c>
      <c r="C160" s="1">
        <v>8</v>
      </c>
      <c r="D160" s="1" t="str">
        <f>VLOOKUP(C160,HABITATS!$F$2:$G$13,2,FALSE)</f>
        <v>HABITATS COMPLEX 8</v>
      </c>
      <c r="E160" s="1" t="str">
        <f t="shared" si="0"/>
        <v>HABITATS COMPLEX 8LANDFALL CONSTRUCTION 16</v>
      </c>
      <c r="F160" s="3">
        <f>VLOOKUP($B160,'HABITATS COMPLEX 8'!$B$239:$I$347,F$1,FALSE)</f>
        <v>0</v>
      </c>
      <c r="G160" s="3">
        <f>VLOOKUP($B160,'HABITATS COMPLEX 8'!$B$239:$I$347,G$1,FALSE)</f>
        <v>0</v>
      </c>
      <c r="H160" s="3">
        <f>VLOOKUP($B160,'HABITATS COMPLEX 8'!$B$239:$I$347,H$1,FALSE)</f>
        <v>0</v>
      </c>
      <c r="I160" s="3">
        <f>VLOOKUP($B160,'HABITATS COMPLEX 8'!$B$239:$I$347,I$1,FALSE)</f>
        <v>0</v>
      </c>
      <c r="J160" s="3">
        <f>VLOOKUP($B160,'HABITATS COMPLEX 8'!$B$239:$I$347,J$1,FALSE)</f>
        <v>0</v>
      </c>
      <c r="K160" s="3">
        <f>VLOOKUP($B160,'HABITATS COMPLEX 8'!$B$239:$I$347,K$1,FALSE)</f>
        <v>0</v>
      </c>
      <c r="L160" s="3" t="str">
        <f>VLOOKUP($B160,'HABITATS COMPLEX 8'!$B$239:$I$347,L$1,FALSE)</f>
        <v/>
      </c>
    </row>
    <row r="161" spans="1:12" ht="13.2">
      <c r="A161">
        <f t="shared" si="3"/>
        <v>16</v>
      </c>
      <c r="B161" t="str">
        <f>VLOOKUP(A161,ACTIVITIES!$B$2:$C$110,2,FALSE)</f>
        <v>LANDFALL CONSTRUCTION 16</v>
      </c>
      <c r="C161" s="1">
        <v>9</v>
      </c>
      <c r="D161" s="1" t="str">
        <f>VLOOKUP(C161,HABITATS!$F$2:$G$13,2,FALSE)</f>
        <v>HABITATS COMPLEX 9</v>
      </c>
      <c r="E161" s="1" t="str">
        <f t="shared" si="0"/>
        <v>HABITATS COMPLEX 9LANDFALL CONSTRUCTION 16</v>
      </c>
      <c r="F161" s="3">
        <f>VLOOKUP($B161,'HABITATS COMPLEX 9'!$B$239:$I$347,F$1,FALSE)</f>
        <v>0</v>
      </c>
      <c r="G161" s="3">
        <f>VLOOKUP($B161,'HABITATS COMPLEX 9'!$B$239:$I$347,G$1,FALSE)</f>
        <v>0</v>
      </c>
      <c r="H161" s="3">
        <f>VLOOKUP($B161,'HABITATS COMPLEX 9'!$B$239:$I$347,H$1,FALSE)</f>
        <v>0</v>
      </c>
      <c r="I161" s="3">
        <f>VLOOKUP($B161,'HABITATS COMPLEX 9'!$B$239:$I$347,I$1,FALSE)</f>
        <v>0</v>
      </c>
      <c r="J161" s="3">
        <f>VLOOKUP($B161,'HABITATS COMPLEX 9'!$B$239:$I$347,J$1,FALSE)</f>
        <v>0</v>
      </c>
      <c r="K161" s="3">
        <f>VLOOKUP($B161,'HABITATS COMPLEX 9'!$B$239:$I$347,K$1,FALSE)</f>
        <v>0</v>
      </c>
      <c r="L161" s="3" t="str">
        <f>VLOOKUP($B161,'HABITATS COMPLEX 9'!$B$239:$I$347,L$1,FALSE)</f>
        <v/>
      </c>
    </row>
    <row r="162" spans="1:12" ht="13.2">
      <c r="A162">
        <f t="shared" si="3"/>
        <v>16</v>
      </c>
      <c r="B162" t="str">
        <f>VLOOKUP(A162,ACTIVITIES!$B$2:$C$110,2,FALSE)</f>
        <v>LANDFALL CONSTRUCTION 16</v>
      </c>
      <c r="C162" s="1">
        <v>10</v>
      </c>
      <c r="D162" s="1" t="str">
        <f>VLOOKUP(C162,HABITATS!$F$2:$G$13,2,FALSE)</f>
        <v>HABITATS COMPLEX 10</v>
      </c>
      <c r="E162" s="1" t="str">
        <f t="shared" si="0"/>
        <v>HABITATS COMPLEX 10LANDFALL CONSTRUCTION 16</v>
      </c>
      <c r="F162" s="3">
        <f>VLOOKUP($B162,'HABITATS COMPLEX 10'!$B$239:$I$347,F$1,FALSE)</f>
        <v>0</v>
      </c>
      <c r="G162" s="3">
        <f>VLOOKUP($B162,'HABITATS COMPLEX 10'!$B$239:$I$347,G$1,FALSE)</f>
        <v>0</v>
      </c>
      <c r="H162" s="3">
        <f>VLOOKUP($B162,'HABITATS COMPLEX 10'!$B$239:$I$347,H$1,FALSE)</f>
        <v>0</v>
      </c>
      <c r="I162" s="3">
        <f>VLOOKUP($B162,'HABITATS COMPLEX 10'!$B$239:$I$347,I$1,FALSE)</f>
        <v>0</v>
      </c>
      <c r="J162" s="3">
        <f>VLOOKUP($B162,'HABITATS COMPLEX 10'!$B$239:$I$347,J$1,FALSE)</f>
        <v>0</v>
      </c>
      <c r="K162" s="3">
        <f>VLOOKUP($B162,'HABITATS COMPLEX 10'!$B$239:$I$347,K$1,FALSE)</f>
        <v>0</v>
      </c>
      <c r="L162" s="3" t="str">
        <f>VLOOKUP($B162,'HABITATS COMPLEX 10'!$B$239:$I$347,L$1,FALSE)</f>
        <v/>
      </c>
    </row>
    <row r="163" spans="1:12" ht="13.2">
      <c r="A163">
        <f t="shared" si="3"/>
        <v>17</v>
      </c>
      <c r="B163" t="str">
        <f>VLOOKUP(A163,ACTIVITIES!$B$2:$C$110,2,FALSE)</f>
        <v>LANDFALL CONSTRUCTION 17</v>
      </c>
      <c r="C163" s="1">
        <v>1</v>
      </c>
      <c r="D163" s="1" t="str">
        <f>VLOOKUP(C163,HABITATS!$F$2:$G$13,2,FALSE)</f>
        <v>Coastal Uplands</v>
      </c>
      <c r="E163" s="1" t="str">
        <f t="shared" si="0"/>
        <v>Coastal UplandsLANDFALL CONSTRUCTION 17</v>
      </c>
      <c r="F163" s="3">
        <f>VLOOKUP($B163,'COASTAL UPLANDS'!$B$239:$I$347,F$1,FALSE)</f>
        <v>0</v>
      </c>
      <c r="G163" s="3">
        <f>VLOOKUP($B163,'COASTAL UPLANDS'!$B$239:$I$347,G$1,FALSE)</f>
        <v>0</v>
      </c>
      <c r="H163" s="3">
        <f>VLOOKUP($B163,'COASTAL UPLANDS'!$B$239:$I$347,H$1,FALSE)</f>
        <v>0</v>
      </c>
      <c r="I163" s="3">
        <f>VLOOKUP($B163,'COASTAL UPLANDS'!$B$239:$I$347,I$1,FALSE)</f>
        <v>0</v>
      </c>
      <c r="J163" s="3">
        <f>VLOOKUP($B163,'COASTAL UPLANDS'!$B$239:$I$347,J$1,FALSE)</f>
        <v>0</v>
      </c>
      <c r="K163" s="3">
        <f>VLOOKUP($B163,'COASTAL UPLANDS'!$B$239:$I$347,K$1,FALSE)</f>
        <v>0</v>
      </c>
      <c r="L163" s="3" t="str">
        <f>VLOOKUP($B163,'COASTAL UPLANDS'!$B$239:$I$347,L$1,FALSE)</f>
        <v/>
      </c>
    </row>
    <row r="164" spans="1:12" ht="13.2">
      <c r="A164">
        <f t="shared" si="3"/>
        <v>17</v>
      </c>
      <c r="B164" t="str">
        <f>VLOOKUP(A164,ACTIVITIES!$B$2:$C$110,2,FALSE)</f>
        <v>LANDFALL CONSTRUCTION 17</v>
      </c>
      <c r="C164" s="1">
        <v>2</v>
      </c>
      <c r="D164" s="1" t="str">
        <f>VLOOKUP(C164,HABITATS!$F$2:$G$13,2,FALSE)</f>
        <v>Beaches &amp; Dunes</v>
      </c>
      <c r="E164" s="1" t="str">
        <f t="shared" si="0"/>
        <v>Beaches &amp; DunesLANDFALL CONSTRUCTION 17</v>
      </c>
      <c r="F164" s="3">
        <f>VLOOKUP($B164,'BEACHES &amp; DUNES'!$B$239:$I$347,F$1,FALSE)</f>
        <v>0</v>
      </c>
      <c r="G164" s="3">
        <f>VLOOKUP($B164,'BEACHES &amp; DUNES'!$B$239:$I$347,G$1,FALSE)</f>
        <v>0</v>
      </c>
      <c r="H164" s="3">
        <f>VLOOKUP($B164,'BEACHES &amp; DUNES'!$B$239:$I$347,H$1,FALSE)</f>
        <v>0</v>
      </c>
      <c r="I164" s="3">
        <f>VLOOKUP($B164,'BEACHES &amp; DUNES'!$B$239:$I$347,I$1,FALSE)</f>
        <v>0</v>
      </c>
      <c r="J164" s="3">
        <f>VLOOKUP($B164,'BEACHES &amp; DUNES'!$B$239:$I$347,J$1,FALSE)</f>
        <v>0</v>
      </c>
      <c r="K164" s="3">
        <f>VLOOKUP($B164,'BEACHES &amp; DUNES'!$B$239:$I$347,K$1,FALSE)</f>
        <v>0</v>
      </c>
      <c r="L164" s="3" t="str">
        <f>VLOOKUP($B164,'BEACHES &amp; DUNES'!$B$239:$I$347,L$1,FALSE)</f>
        <v/>
      </c>
    </row>
    <row r="165" spans="1:12" ht="13.2">
      <c r="A165">
        <f t="shared" si="3"/>
        <v>17</v>
      </c>
      <c r="B165" t="str">
        <f>VLOOKUP(A165,ACTIVITIES!$B$2:$C$110,2,FALSE)</f>
        <v>LANDFALL CONSTRUCTION 17</v>
      </c>
      <c r="C165" s="1">
        <v>3</v>
      </c>
      <c r="D165" s="1" t="str">
        <f>VLOOKUP(C165,HABITATS!$F$2:$G$13,2,FALSE)</f>
        <v>Tidal flats &amp; Rocky Intertidal</v>
      </c>
      <c r="E165" s="1" t="str">
        <f t="shared" si="0"/>
        <v>Tidal flats &amp; Rocky IntertidalLANDFALL CONSTRUCTION 17</v>
      </c>
      <c r="F165" s="3">
        <f>VLOOKUP($B165,'TIDAL FLATS &amp; ROCKY INTERTIDAL'!$B$239:$I$347,F$1,FALSE)</f>
        <v>0</v>
      </c>
      <c r="G165" s="3">
        <f>VLOOKUP($B165,'TIDAL FLATS &amp; ROCKY INTERTIDAL'!$B$239:$I$347,G$1,FALSE)</f>
        <v>0</v>
      </c>
      <c r="H165" s="3">
        <f>VLOOKUP($B165,'TIDAL FLATS &amp; ROCKY INTERTIDAL'!$B$239:$I$347,H$1,FALSE)</f>
        <v>0</v>
      </c>
      <c r="I165" s="3">
        <f>VLOOKUP($B165,'TIDAL FLATS &amp; ROCKY INTERTIDAL'!$B$239:$I$347,I$1,FALSE)</f>
        <v>0</v>
      </c>
      <c r="J165" s="3">
        <f>VLOOKUP($B165,'TIDAL FLATS &amp; ROCKY INTERTIDAL'!$B$239:$I$347,J$1,FALSE)</f>
        <v>0</v>
      </c>
      <c r="K165" s="3">
        <f>VLOOKUP($B165,'TIDAL FLATS &amp; ROCKY INTERTIDAL'!$B$239:$I$347,K$1,FALSE)</f>
        <v>0</v>
      </c>
      <c r="L165" s="3" t="str">
        <f>VLOOKUP($B165,'TIDAL FLATS &amp; ROCKY INTERTIDAL'!$B$239:$I$347,L$1,FALSE)</f>
        <v/>
      </c>
    </row>
    <row r="166" spans="1:12" ht="13.2">
      <c r="A166">
        <f t="shared" si="3"/>
        <v>17</v>
      </c>
      <c r="B166" t="str">
        <f>VLOOKUP(A166,ACTIVITIES!$B$2:$C$110,2,FALSE)</f>
        <v>LANDFALL CONSTRUCTION 17</v>
      </c>
      <c r="C166" s="1">
        <v>4</v>
      </c>
      <c r="D166" s="1" t="str">
        <f>VLOOKUP(C166,HABITATS!$F$2:$G$13,2,FALSE)</f>
        <v>Marshes</v>
      </c>
      <c r="E166" s="1" t="str">
        <f t="shared" si="0"/>
        <v>MarshesLANDFALL CONSTRUCTION 17</v>
      </c>
      <c r="F166" s="3">
        <f>VLOOKUP($B166,MARSHES!$B$239:$I$347,F$1,FALSE)</f>
        <v>0</v>
      </c>
      <c r="G166" s="3">
        <f>VLOOKUP($B166,MARSHES!$B$239:$I$347,G$1,FALSE)</f>
        <v>0</v>
      </c>
      <c r="H166" s="3">
        <f>VLOOKUP($B166,MARSHES!$B$239:$I$347,H$1,FALSE)</f>
        <v>0</v>
      </c>
      <c r="I166" s="3">
        <f>VLOOKUP($B166,MARSHES!$B$239:$I$347,I$1,FALSE)</f>
        <v>0</v>
      </c>
      <c r="J166" s="3">
        <f>VLOOKUP($B166,MARSHES!$B$239:$I$347,J$1,FALSE)</f>
        <v>0</v>
      </c>
      <c r="K166" s="3">
        <f>VLOOKUP($B166,MARSHES!$B$239:$I$347,K$1,FALSE)</f>
        <v>0</v>
      </c>
      <c r="L166" s="3" t="str">
        <f>VLOOKUP($B166,MARSHES!$B$239:$I$347,L$1,FALSE)</f>
        <v/>
      </c>
    </row>
    <row r="167" spans="1:12" ht="13.2">
      <c r="A167">
        <f t="shared" si="3"/>
        <v>17</v>
      </c>
      <c r="B167" t="str">
        <f>VLOOKUP(A167,ACTIVITIES!$B$2:$C$110,2,FALSE)</f>
        <v>LANDFALL CONSTRUCTION 17</v>
      </c>
      <c r="C167" s="1">
        <v>5</v>
      </c>
      <c r="D167" s="1" t="str">
        <f>VLOOKUP(C167,HABITATS!$F$2:$G$13,2,FALSE)</f>
        <v>Submersed Habitats</v>
      </c>
      <c r="E167" s="1" t="str">
        <f t="shared" si="0"/>
        <v>Submersed HabitatsLANDFALL CONSTRUCTION 17</v>
      </c>
      <c r="F167" s="3">
        <f>VLOOKUP($B167,'SUBMERSED HABITATS'!$B$239:$I$347,F$1,FALSE)</f>
        <v>0</v>
      </c>
      <c r="G167" s="3">
        <f>VLOOKUP($B167,'SUBMERSED HABITATS'!$B$239:$I$347,G$1,FALSE)</f>
        <v>0</v>
      </c>
      <c r="H167" s="3">
        <f>VLOOKUP($B167,'SUBMERSED HABITATS'!$B$239:$I$347,H$1,FALSE)</f>
        <v>0</v>
      </c>
      <c r="I167" s="3">
        <f>VLOOKUP($B167,'SUBMERSED HABITATS'!$B$239:$I$347,I$1,FALSE)</f>
        <v>0</v>
      </c>
      <c r="J167" s="3">
        <f>VLOOKUP($B167,'SUBMERSED HABITATS'!$B$239:$I$347,J$1,FALSE)</f>
        <v>0</v>
      </c>
      <c r="K167" s="3">
        <f>VLOOKUP($B167,'SUBMERSED HABITATS'!$B$239:$I$347,K$1,FALSE)</f>
        <v>0</v>
      </c>
      <c r="L167" s="3" t="str">
        <f>VLOOKUP($B167,'SUBMERSED HABITATS'!$B$239:$I$347,L$1,FALSE)</f>
        <v/>
      </c>
    </row>
    <row r="168" spans="1:12" ht="13.2">
      <c r="A168">
        <f t="shared" si="3"/>
        <v>17</v>
      </c>
      <c r="B168" t="str">
        <f>VLOOKUP(A168,ACTIVITIES!$B$2:$C$110,2,FALSE)</f>
        <v>LANDFALL CONSTRUCTION 17</v>
      </c>
      <c r="C168" s="1">
        <v>6</v>
      </c>
      <c r="D168" s="1" t="str">
        <f>VLOOKUP(C168,HABITATS!$F$2:$G$13,2,FALSE)</f>
        <v>HABITATS COMPLEX 6</v>
      </c>
      <c r="E168" s="1" t="str">
        <f t="shared" si="0"/>
        <v>HABITATS COMPLEX 6LANDFALL CONSTRUCTION 17</v>
      </c>
      <c r="F168" s="3">
        <f>VLOOKUP($B168,'HABITATS COMPLEX 6'!$B$239:$I$347,F$1,FALSE)</f>
        <v>0</v>
      </c>
      <c r="G168" s="3">
        <f>VLOOKUP($B168,'HABITATS COMPLEX 6'!$B$239:$I$347,G$1,FALSE)</f>
        <v>0</v>
      </c>
      <c r="H168" s="3">
        <f>VLOOKUP($B168,'HABITATS COMPLEX 6'!$B$239:$I$347,H$1,FALSE)</f>
        <v>0</v>
      </c>
      <c r="I168" s="3">
        <f>VLOOKUP($B168,'HABITATS COMPLEX 6'!$B$239:$I$347,I$1,FALSE)</f>
        <v>0</v>
      </c>
      <c r="J168" s="3">
        <f>VLOOKUP($B168,'HABITATS COMPLEX 6'!$B$239:$I$347,J$1,FALSE)</f>
        <v>0</v>
      </c>
      <c r="K168" s="3">
        <f>VLOOKUP($B168,'HABITATS COMPLEX 6'!$B$239:$I$347,K$1,FALSE)</f>
        <v>0</v>
      </c>
      <c r="L168" s="3" t="str">
        <f>VLOOKUP($B168,'HABITATS COMPLEX 6'!$B$239:$I$347,L$1,FALSE)</f>
        <v/>
      </c>
    </row>
    <row r="169" spans="1:12" ht="13.2">
      <c r="A169">
        <f t="shared" si="3"/>
        <v>17</v>
      </c>
      <c r="B169" t="str">
        <f>VLOOKUP(A169,ACTIVITIES!$B$2:$C$110,2,FALSE)</f>
        <v>LANDFALL CONSTRUCTION 17</v>
      </c>
      <c r="C169" s="1">
        <v>7</v>
      </c>
      <c r="D169" s="1" t="str">
        <f>VLOOKUP(C169,HABITATS!$F$2:$G$13,2,FALSE)</f>
        <v>HABITATS COMPLEX 7</v>
      </c>
      <c r="E169" s="1" t="str">
        <f t="shared" si="0"/>
        <v>HABITATS COMPLEX 7LANDFALL CONSTRUCTION 17</v>
      </c>
      <c r="F169" s="3">
        <f>VLOOKUP($B169,'HABITATS COMPLEX 7'!$B$239:$I$347,F$1,FALSE)</f>
        <v>0</v>
      </c>
      <c r="G169" s="3">
        <f>VLOOKUP($B169,'HABITATS COMPLEX 7'!$B$239:$I$347,G$1,FALSE)</f>
        <v>0</v>
      </c>
      <c r="H169" s="3">
        <f>VLOOKUP($B169,'HABITATS COMPLEX 7'!$B$239:$I$347,H$1,FALSE)</f>
        <v>0</v>
      </c>
      <c r="I169" s="3">
        <f>VLOOKUP($B169,'HABITATS COMPLEX 7'!$B$239:$I$347,I$1,FALSE)</f>
        <v>0</v>
      </c>
      <c r="J169" s="3">
        <f>VLOOKUP($B169,'HABITATS COMPLEX 7'!$B$239:$I$347,J$1,FALSE)</f>
        <v>0</v>
      </c>
      <c r="K169" s="3">
        <f>VLOOKUP($B169,'HABITATS COMPLEX 7'!$B$239:$I$347,K$1,FALSE)</f>
        <v>0</v>
      </c>
      <c r="L169" s="3" t="str">
        <f>VLOOKUP($B169,'HABITATS COMPLEX 7'!$B$239:$I$347,L$1,FALSE)</f>
        <v/>
      </c>
    </row>
    <row r="170" spans="1:12" ht="13.2">
      <c r="A170">
        <f t="shared" si="3"/>
        <v>17</v>
      </c>
      <c r="B170" t="str">
        <f>VLOOKUP(A170,ACTIVITIES!$B$2:$C$110,2,FALSE)</f>
        <v>LANDFALL CONSTRUCTION 17</v>
      </c>
      <c r="C170" s="1">
        <v>8</v>
      </c>
      <c r="D170" s="1" t="str">
        <f>VLOOKUP(C170,HABITATS!$F$2:$G$13,2,FALSE)</f>
        <v>HABITATS COMPLEX 8</v>
      </c>
      <c r="E170" s="1" t="str">
        <f t="shared" si="0"/>
        <v>HABITATS COMPLEX 8LANDFALL CONSTRUCTION 17</v>
      </c>
      <c r="F170" s="3">
        <f>VLOOKUP($B170,'HABITATS COMPLEX 8'!$B$239:$I$347,F$1,FALSE)</f>
        <v>0</v>
      </c>
      <c r="G170" s="3">
        <f>VLOOKUP($B170,'HABITATS COMPLEX 8'!$B$239:$I$347,G$1,FALSE)</f>
        <v>0</v>
      </c>
      <c r="H170" s="3">
        <f>VLOOKUP($B170,'HABITATS COMPLEX 8'!$B$239:$I$347,H$1,FALSE)</f>
        <v>0</v>
      </c>
      <c r="I170" s="3">
        <f>VLOOKUP($B170,'HABITATS COMPLEX 8'!$B$239:$I$347,I$1,FALSE)</f>
        <v>0</v>
      </c>
      <c r="J170" s="3">
        <f>VLOOKUP($B170,'HABITATS COMPLEX 8'!$B$239:$I$347,J$1,FALSE)</f>
        <v>0</v>
      </c>
      <c r="K170" s="3">
        <f>VLOOKUP($B170,'HABITATS COMPLEX 8'!$B$239:$I$347,K$1,FALSE)</f>
        <v>0</v>
      </c>
      <c r="L170" s="3" t="str">
        <f>VLOOKUP($B170,'HABITATS COMPLEX 8'!$B$239:$I$347,L$1,FALSE)</f>
        <v/>
      </c>
    </row>
    <row r="171" spans="1:12" ht="13.2">
      <c r="A171">
        <f t="shared" si="3"/>
        <v>17</v>
      </c>
      <c r="B171" t="str">
        <f>VLOOKUP(A171,ACTIVITIES!$B$2:$C$110,2,FALSE)</f>
        <v>LANDFALL CONSTRUCTION 17</v>
      </c>
      <c r="C171" s="1">
        <v>9</v>
      </c>
      <c r="D171" s="1" t="str">
        <f>VLOOKUP(C171,HABITATS!$F$2:$G$13,2,FALSE)</f>
        <v>HABITATS COMPLEX 9</v>
      </c>
      <c r="E171" s="1" t="str">
        <f t="shared" si="0"/>
        <v>HABITATS COMPLEX 9LANDFALL CONSTRUCTION 17</v>
      </c>
      <c r="F171" s="3">
        <f>VLOOKUP($B171,'HABITATS COMPLEX 9'!$B$239:$I$347,F$1,FALSE)</f>
        <v>0</v>
      </c>
      <c r="G171" s="3">
        <f>VLOOKUP($B171,'HABITATS COMPLEX 9'!$B$239:$I$347,G$1,FALSE)</f>
        <v>0</v>
      </c>
      <c r="H171" s="3">
        <f>VLOOKUP($B171,'HABITATS COMPLEX 9'!$B$239:$I$347,H$1,FALSE)</f>
        <v>0</v>
      </c>
      <c r="I171" s="3">
        <f>VLOOKUP($B171,'HABITATS COMPLEX 9'!$B$239:$I$347,I$1,FALSE)</f>
        <v>0</v>
      </c>
      <c r="J171" s="3">
        <f>VLOOKUP($B171,'HABITATS COMPLEX 9'!$B$239:$I$347,J$1,FALSE)</f>
        <v>0</v>
      </c>
      <c r="K171" s="3">
        <f>VLOOKUP($B171,'HABITATS COMPLEX 9'!$B$239:$I$347,K$1,FALSE)</f>
        <v>0</v>
      </c>
      <c r="L171" s="3" t="str">
        <f>VLOOKUP($B171,'HABITATS COMPLEX 9'!$B$239:$I$347,L$1,FALSE)</f>
        <v/>
      </c>
    </row>
    <row r="172" spans="1:12" ht="13.2">
      <c r="A172">
        <f t="shared" si="3"/>
        <v>17</v>
      </c>
      <c r="B172" t="str">
        <f>VLOOKUP(A172,ACTIVITIES!$B$2:$C$110,2,FALSE)</f>
        <v>LANDFALL CONSTRUCTION 17</v>
      </c>
      <c r="C172" s="1">
        <v>10</v>
      </c>
      <c r="D172" s="1" t="str">
        <f>VLOOKUP(C172,HABITATS!$F$2:$G$13,2,FALSE)</f>
        <v>HABITATS COMPLEX 10</v>
      </c>
      <c r="E172" s="1" t="str">
        <f t="shared" si="0"/>
        <v>HABITATS COMPLEX 10LANDFALL CONSTRUCTION 17</v>
      </c>
      <c r="F172" s="3">
        <f>VLOOKUP($B172,'HABITATS COMPLEX 10'!$B$239:$I$347,F$1,FALSE)</f>
        <v>0</v>
      </c>
      <c r="G172" s="3">
        <f>VLOOKUP($B172,'HABITATS COMPLEX 10'!$B$239:$I$347,G$1,FALSE)</f>
        <v>0</v>
      </c>
      <c r="H172" s="3">
        <f>VLOOKUP($B172,'HABITATS COMPLEX 10'!$B$239:$I$347,H$1,FALSE)</f>
        <v>0</v>
      </c>
      <c r="I172" s="3">
        <f>VLOOKUP($B172,'HABITATS COMPLEX 10'!$B$239:$I$347,I$1,FALSE)</f>
        <v>0</v>
      </c>
      <c r="J172" s="3">
        <f>VLOOKUP($B172,'HABITATS COMPLEX 10'!$B$239:$I$347,J$1,FALSE)</f>
        <v>0</v>
      </c>
      <c r="K172" s="3">
        <f>VLOOKUP($B172,'HABITATS COMPLEX 10'!$B$239:$I$347,K$1,FALSE)</f>
        <v>0</v>
      </c>
      <c r="L172" s="3" t="str">
        <f>VLOOKUP($B172,'HABITATS COMPLEX 10'!$B$239:$I$347,L$1,FALSE)</f>
        <v/>
      </c>
    </row>
    <row r="173" spans="1:12" ht="13.2">
      <c r="A173">
        <f t="shared" si="3"/>
        <v>18</v>
      </c>
      <c r="B173" t="str">
        <f>VLOOKUP(A173,ACTIVITIES!$B$2:$C$110,2,FALSE)</f>
        <v>LANDFALL CONSTRUCTION 18</v>
      </c>
      <c r="C173" s="1">
        <v>1</v>
      </c>
      <c r="D173" s="1" t="str">
        <f>VLOOKUP(C173,HABITATS!$F$2:$G$13,2,FALSE)</f>
        <v>Coastal Uplands</v>
      </c>
      <c r="E173" s="1" t="str">
        <f t="shared" si="0"/>
        <v>Coastal UplandsLANDFALL CONSTRUCTION 18</v>
      </c>
      <c r="F173" s="3">
        <f>VLOOKUP($B173,'COASTAL UPLANDS'!$B$239:$I$347,F$1,FALSE)</f>
        <v>0</v>
      </c>
      <c r="G173" s="3">
        <f>VLOOKUP($B173,'COASTAL UPLANDS'!$B$239:$I$347,G$1,FALSE)</f>
        <v>0</v>
      </c>
      <c r="H173" s="3">
        <f>VLOOKUP($B173,'COASTAL UPLANDS'!$B$239:$I$347,H$1,FALSE)</f>
        <v>0</v>
      </c>
      <c r="I173" s="3">
        <f>VLOOKUP($B173,'COASTAL UPLANDS'!$B$239:$I$347,I$1,FALSE)</f>
        <v>0</v>
      </c>
      <c r="J173" s="3">
        <f>VLOOKUP($B173,'COASTAL UPLANDS'!$B$239:$I$347,J$1,FALSE)</f>
        <v>0</v>
      </c>
      <c r="K173" s="3">
        <f>VLOOKUP($B173,'COASTAL UPLANDS'!$B$239:$I$347,K$1,FALSE)</f>
        <v>0</v>
      </c>
      <c r="L173" s="3" t="str">
        <f>VLOOKUP($B173,'COASTAL UPLANDS'!$B$239:$I$347,L$1,FALSE)</f>
        <v/>
      </c>
    </row>
    <row r="174" spans="1:12" ht="13.2">
      <c r="A174">
        <f t="shared" si="3"/>
        <v>18</v>
      </c>
      <c r="B174" t="str">
        <f>VLOOKUP(A174,ACTIVITIES!$B$2:$C$110,2,FALSE)</f>
        <v>LANDFALL CONSTRUCTION 18</v>
      </c>
      <c r="C174" s="1">
        <v>2</v>
      </c>
      <c r="D174" s="1" t="str">
        <f>VLOOKUP(C174,HABITATS!$F$2:$G$13,2,FALSE)</f>
        <v>Beaches &amp; Dunes</v>
      </c>
      <c r="E174" s="1" t="str">
        <f t="shared" si="0"/>
        <v>Beaches &amp; DunesLANDFALL CONSTRUCTION 18</v>
      </c>
      <c r="F174" s="3">
        <f>VLOOKUP($B174,'BEACHES &amp; DUNES'!$B$239:$I$347,F$1,FALSE)</f>
        <v>0</v>
      </c>
      <c r="G174" s="3">
        <f>VLOOKUP($B174,'BEACHES &amp; DUNES'!$B$239:$I$347,G$1,FALSE)</f>
        <v>0</v>
      </c>
      <c r="H174" s="3">
        <f>VLOOKUP($B174,'BEACHES &amp; DUNES'!$B$239:$I$347,H$1,FALSE)</f>
        <v>0</v>
      </c>
      <c r="I174" s="3">
        <f>VLOOKUP($B174,'BEACHES &amp; DUNES'!$B$239:$I$347,I$1,FALSE)</f>
        <v>0</v>
      </c>
      <c r="J174" s="3">
        <f>VLOOKUP($B174,'BEACHES &amp; DUNES'!$B$239:$I$347,J$1,FALSE)</f>
        <v>0</v>
      </c>
      <c r="K174" s="3">
        <f>VLOOKUP($B174,'BEACHES &amp; DUNES'!$B$239:$I$347,K$1,FALSE)</f>
        <v>0</v>
      </c>
      <c r="L174" s="3" t="str">
        <f>VLOOKUP($B174,'BEACHES &amp; DUNES'!$B$239:$I$347,L$1,FALSE)</f>
        <v/>
      </c>
    </row>
    <row r="175" spans="1:12" ht="13.2">
      <c r="A175">
        <f t="shared" si="3"/>
        <v>18</v>
      </c>
      <c r="B175" t="str">
        <f>VLOOKUP(A175,ACTIVITIES!$B$2:$C$110,2,FALSE)</f>
        <v>LANDFALL CONSTRUCTION 18</v>
      </c>
      <c r="C175" s="1">
        <v>3</v>
      </c>
      <c r="D175" s="1" t="str">
        <f>VLOOKUP(C175,HABITATS!$F$2:$G$13,2,FALSE)</f>
        <v>Tidal flats &amp; Rocky Intertidal</v>
      </c>
      <c r="E175" s="1" t="str">
        <f t="shared" si="0"/>
        <v>Tidal flats &amp; Rocky IntertidalLANDFALL CONSTRUCTION 18</v>
      </c>
      <c r="F175" s="3">
        <f>VLOOKUP($B175,'TIDAL FLATS &amp; ROCKY INTERTIDAL'!$B$239:$I$347,F$1,FALSE)</f>
        <v>0</v>
      </c>
      <c r="G175" s="3">
        <f>VLOOKUP($B175,'TIDAL FLATS &amp; ROCKY INTERTIDAL'!$B$239:$I$347,G$1,FALSE)</f>
        <v>0</v>
      </c>
      <c r="H175" s="3">
        <f>VLOOKUP($B175,'TIDAL FLATS &amp; ROCKY INTERTIDAL'!$B$239:$I$347,H$1,FALSE)</f>
        <v>0</v>
      </c>
      <c r="I175" s="3">
        <f>VLOOKUP($B175,'TIDAL FLATS &amp; ROCKY INTERTIDAL'!$B$239:$I$347,I$1,FALSE)</f>
        <v>0</v>
      </c>
      <c r="J175" s="3">
        <f>VLOOKUP($B175,'TIDAL FLATS &amp; ROCKY INTERTIDAL'!$B$239:$I$347,J$1,FALSE)</f>
        <v>0</v>
      </c>
      <c r="K175" s="3">
        <f>VLOOKUP($B175,'TIDAL FLATS &amp; ROCKY INTERTIDAL'!$B$239:$I$347,K$1,FALSE)</f>
        <v>0</v>
      </c>
      <c r="L175" s="3" t="str">
        <f>VLOOKUP($B175,'TIDAL FLATS &amp; ROCKY INTERTIDAL'!$B$239:$I$347,L$1,FALSE)</f>
        <v/>
      </c>
    </row>
    <row r="176" spans="1:12" ht="13.2">
      <c r="A176">
        <f t="shared" si="3"/>
        <v>18</v>
      </c>
      <c r="B176" t="str">
        <f>VLOOKUP(A176,ACTIVITIES!$B$2:$C$110,2,FALSE)</f>
        <v>LANDFALL CONSTRUCTION 18</v>
      </c>
      <c r="C176" s="1">
        <v>4</v>
      </c>
      <c r="D176" s="1" t="str">
        <f>VLOOKUP(C176,HABITATS!$F$2:$G$13,2,FALSE)</f>
        <v>Marshes</v>
      </c>
      <c r="E176" s="1" t="str">
        <f t="shared" si="0"/>
        <v>MarshesLANDFALL CONSTRUCTION 18</v>
      </c>
      <c r="F176" s="3">
        <f>VLOOKUP($B176,MARSHES!$B$239:$I$347,F$1,FALSE)</f>
        <v>0</v>
      </c>
      <c r="G176" s="3">
        <f>VLOOKUP($B176,MARSHES!$B$239:$I$347,G$1,FALSE)</f>
        <v>0</v>
      </c>
      <c r="H176" s="3">
        <f>VLOOKUP($B176,MARSHES!$B$239:$I$347,H$1,FALSE)</f>
        <v>0</v>
      </c>
      <c r="I176" s="3">
        <f>VLOOKUP($B176,MARSHES!$B$239:$I$347,I$1,FALSE)</f>
        <v>0</v>
      </c>
      <c r="J176" s="3">
        <f>VLOOKUP($B176,MARSHES!$B$239:$I$347,J$1,FALSE)</f>
        <v>0</v>
      </c>
      <c r="K176" s="3">
        <f>VLOOKUP($B176,MARSHES!$B$239:$I$347,K$1,FALSE)</f>
        <v>0</v>
      </c>
      <c r="L176" s="3" t="str">
        <f>VLOOKUP($B176,MARSHES!$B$239:$I$347,L$1,FALSE)</f>
        <v/>
      </c>
    </row>
    <row r="177" spans="1:12" ht="15.75" customHeight="1">
      <c r="A177">
        <f t="shared" si="3"/>
        <v>18</v>
      </c>
      <c r="B177" t="str">
        <f>VLOOKUP(A177,ACTIVITIES!$B$2:$C$110,2,FALSE)</f>
        <v>LANDFALL CONSTRUCTION 18</v>
      </c>
      <c r="C177" s="1">
        <v>5</v>
      </c>
      <c r="D177" s="1" t="str">
        <f>VLOOKUP(C177,HABITATS!$F$2:$G$13,2,FALSE)</f>
        <v>Submersed Habitats</v>
      </c>
      <c r="E177" s="1" t="str">
        <f t="shared" si="0"/>
        <v>Submersed HabitatsLANDFALL CONSTRUCTION 18</v>
      </c>
      <c r="F177" s="3">
        <f>VLOOKUP($B177,'SUBMERSED HABITATS'!$B$239:$I$347,F$1,FALSE)</f>
        <v>0</v>
      </c>
      <c r="G177" s="3">
        <f>VLOOKUP($B177,'SUBMERSED HABITATS'!$B$239:$I$347,G$1,FALSE)</f>
        <v>0</v>
      </c>
      <c r="H177" s="3">
        <f>VLOOKUP($B177,'SUBMERSED HABITATS'!$B$239:$I$347,H$1,FALSE)</f>
        <v>0</v>
      </c>
      <c r="I177" s="3">
        <f>VLOOKUP($B177,'SUBMERSED HABITATS'!$B$239:$I$347,I$1,FALSE)</f>
        <v>0</v>
      </c>
      <c r="J177" s="3">
        <f>VLOOKUP($B177,'SUBMERSED HABITATS'!$B$239:$I$347,J$1,FALSE)</f>
        <v>0</v>
      </c>
      <c r="K177" s="3">
        <f>VLOOKUP($B177,'SUBMERSED HABITATS'!$B$239:$I$347,K$1,FALSE)</f>
        <v>0</v>
      </c>
      <c r="L177" s="3" t="str">
        <f>VLOOKUP($B177,'SUBMERSED HABITATS'!$B$239:$I$347,L$1,FALSE)</f>
        <v/>
      </c>
    </row>
    <row r="178" spans="1:12" ht="15.75" customHeight="1">
      <c r="A178">
        <f t="shared" si="3"/>
        <v>18</v>
      </c>
      <c r="B178" t="str">
        <f>VLOOKUP(A178,ACTIVITIES!$B$2:$C$110,2,FALSE)</f>
        <v>LANDFALL CONSTRUCTION 18</v>
      </c>
      <c r="C178" s="1">
        <v>6</v>
      </c>
      <c r="D178" s="1" t="str">
        <f>VLOOKUP(C178,HABITATS!$F$2:$G$13,2,FALSE)</f>
        <v>HABITATS COMPLEX 6</v>
      </c>
      <c r="E178" s="1" t="str">
        <f t="shared" si="0"/>
        <v>HABITATS COMPLEX 6LANDFALL CONSTRUCTION 18</v>
      </c>
      <c r="F178" s="3">
        <f>VLOOKUP($B178,'HABITATS COMPLEX 6'!$B$239:$I$347,F$1,FALSE)</f>
        <v>0</v>
      </c>
      <c r="G178" s="3">
        <f>VLOOKUP($B178,'HABITATS COMPLEX 6'!$B$239:$I$347,G$1,FALSE)</f>
        <v>0</v>
      </c>
      <c r="H178" s="3">
        <f>VLOOKUP($B178,'HABITATS COMPLEX 6'!$B$239:$I$347,H$1,FALSE)</f>
        <v>0</v>
      </c>
      <c r="I178" s="3">
        <f>VLOOKUP($B178,'HABITATS COMPLEX 6'!$B$239:$I$347,I$1,FALSE)</f>
        <v>0</v>
      </c>
      <c r="J178" s="3">
        <f>VLOOKUP($B178,'HABITATS COMPLEX 6'!$B$239:$I$347,J$1,FALSE)</f>
        <v>0</v>
      </c>
      <c r="K178" s="3">
        <f>VLOOKUP($B178,'HABITATS COMPLEX 6'!$B$239:$I$347,K$1,FALSE)</f>
        <v>0</v>
      </c>
      <c r="L178" s="3" t="str">
        <f>VLOOKUP($B178,'HABITATS COMPLEX 6'!$B$239:$I$347,L$1,FALSE)</f>
        <v/>
      </c>
    </row>
    <row r="179" spans="1:12" ht="15.75" customHeight="1">
      <c r="A179">
        <f t="shared" si="3"/>
        <v>18</v>
      </c>
      <c r="B179" t="str">
        <f>VLOOKUP(A179,ACTIVITIES!$B$2:$C$110,2,FALSE)</f>
        <v>LANDFALL CONSTRUCTION 18</v>
      </c>
      <c r="C179" s="1">
        <v>7</v>
      </c>
      <c r="D179" s="1" t="str">
        <f>VLOOKUP(C179,HABITATS!$F$2:$G$13,2,FALSE)</f>
        <v>HABITATS COMPLEX 7</v>
      </c>
      <c r="E179" s="1" t="str">
        <f t="shared" si="0"/>
        <v>HABITATS COMPLEX 7LANDFALL CONSTRUCTION 18</v>
      </c>
      <c r="F179" s="3">
        <f>VLOOKUP($B179,'HABITATS COMPLEX 7'!$B$239:$I$347,F$1,FALSE)</f>
        <v>0</v>
      </c>
      <c r="G179" s="3">
        <f>VLOOKUP($B179,'HABITATS COMPLEX 7'!$B$239:$I$347,G$1,FALSE)</f>
        <v>0</v>
      </c>
      <c r="H179" s="3">
        <f>VLOOKUP($B179,'HABITATS COMPLEX 7'!$B$239:$I$347,H$1,FALSE)</f>
        <v>0</v>
      </c>
      <c r="I179" s="3">
        <f>VLOOKUP($B179,'HABITATS COMPLEX 7'!$B$239:$I$347,I$1,FALSE)</f>
        <v>0</v>
      </c>
      <c r="J179" s="3">
        <f>VLOOKUP($B179,'HABITATS COMPLEX 7'!$B$239:$I$347,J$1,FALSE)</f>
        <v>0</v>
      </c>
      <c r="K179" s="3">
        <f>VLOOKUP($B179,'HABITATS COMPLEX 7'!$B$239:$I$347,K$1,FALSE)</f>
        <v>0</v>
      </c>
      <c r="L179" s="3" t="str">
        <f>VLOOKUP($B179,'HABITATS COMPLEX 7'!$B$239:$I$347,L$1,FALSE)</f>
        <v/>
      </c>
    </row>
    <row r="180" spans="1:12" ht="15.75" customHeight="1">
      <c r="A180">
        <f t="shared" si="3"/>
        <v>18</v>
      </c>
      <c r="B180" t="str">
        <f>VLOOKUP(A180,ACTIVITIES!$B$2:$C$110,2,FALSE)</f>
        <v>LANDFALL CONSTRUCTION 18</v>
      </c>
      <c r="C180" s="1">
        <v>8</v>
      </c>
      <c r="D180" s="1" t="str">
        <f>VLOOKUP(C180,HABITATS!$F$2:$G$13,2,FALSE)</f>
        <v>HABITATS COMPLEX 8</v>
      </c>
      <c r="E180" s="1" t="str">
        <f t="shared" si="0"/>
        <v>HABITATS COMPLEX 8LANDFALL CONSTRUCTION 18</v>
      </c>
      <c r="F180" s="3">
        <f>VLOOKUP($B180,'HABITATS COMPLEX 8'!$B$239:$I$347,F$1,FALSE)</f>
        <v>0</v>
      </c>
      <c r="G180" s="3">
        <f>VLOOKUP($B180,'HABITATS COMPLEX 8'!$B$239:$I$347,G$1,FALSE)</f>
        <v>0</v>
      </c>
      <c r="H180" s="3">
        <f>VLOOKUP($B180,'HABITATS COMPLEX 8'!$B$239:$I$347,H$1,FALSE)</f>
        <v>0</v>
      </c>
      <c r="I180" s="3">
        <f>VLOOKUP($B180,'HABITATS COMPLEX 8'!$B$239:$I$347,I$1,FALSE)</f>
        <v>0</v>
      </c>
      <c r="J180" s="3">
        <f>VLOOKUP($B180,'HABITATS COMPLEX 8'!$B$239:$I$347,J$1,FALSE)</f>
        <v>0</v>
      </c>
      <c r="K180" s="3">
        <f>VLOOKUP($B180,'HABITATS COMPLEX 8'!$B$239:$I$347,K$1,FALSE)</f>
        <v>0</v>
      </c>
      <c r="L180" s="3" t="str">
        <f>VLOOKUP($B180,'HABITATS COMPLEX 8'!$B$239:$I$347,L$1,FALSE)</f>
        <v/>
      </c>
    </row>
    <row r="181" spans="1:12" ht="15.75" customHeight="1">
      <c r="A181">
        <f t="shared" si="3"/>
        <v>18</v>
      </c>
      <c r="B181" t="str">
        <f>VLOOKUP(A181,ACTIVITIES!$B$2:$C$110,2,FALSE)</f>
        <v>LANDFALL CONSTRUCTION 18</v>
      </c>
      <c r="C181" s="1">
        <v>9</v>
      </c>
      <c r="D181" s="1" t="str">
        <f>VLOOKUP(C181,HABITATS!$F$2:$G$13,2,FALSE)</f>
        <v>HABITATS COMPLEX 9</v>
      </c>
      <c r="E181" s="1" t="str">
        <f t="shared" ref="E181:E244" si="4">D181&amp;B181</f>
        <v>HABITATS COMPLEX 9LANDFALL CONSTRUCTION 18</v>
      </c>
      <c r="F181" s="3">
        <f>VLOOKUP($B181,'HABITATS COMPLEX 9'!$B$239:$I$347,F$1,FALSE)</f>
        <v>0</v>
      </c>
      <c r="G181" s="3">
        <f>VLOOKUP($B181,'HABITATS COMPLEX 9'!$B$239:$I$347,G$1,FALSE)</f>
        <v>0</v>
      </c>
      <c r="H181" s="3">
        <f>VLOOKUP($B181,'HABITATS COMPLEX 9'!$B$239:$I$347,H$1,FALSE)</f>
        <v>0</v>
      </c>
      <c r="I181" s="3">
        <f>VLOOKUP($B181,'HABITATS COMPLEX 9'!$B$239:$I$347,I$1,FALSE)</f>
        <v>0</v>
      </c>
      <c r="J181" s="3">
        <f>VLOOKUP($B181,'HABITATS COMPLEX 9'!$B$239:$I$347,J$1,FALSE)</f>
        <v>0</v>
      </c>
      <c r="K181" s="3">
        <f>VLOOKUP($B181,'HABITATS COMPLEX 9'!$B$239:$I$347,K$1,FALSE)</f>
        <v>0</v>
      </c>
      <c r="L181" s="3" t="str">
        <f>VLOOKUP($B181,'HABITATS COMPLEX 9'!$B$239:$I$347,L$1,FALSE)</f>
        <v/>
      </c>
    </row>
    <row r="182" spans="1:12" ht="15.75" customHeight="1">
      <c r="A182">
        <f t="shared" si="3"/>
        <v>18</v>
      </c>
      <c r="B182" t="str">
        <f>VLOOKUP(A182,ACTIVITIES!$B$2:$C$110,2,FALSE)</f>
        <v>LANDFALL CONSTRUCTION 18</v>
      </c>
      <c r="C182" s="1">
        <v>10</v>
      </c>
      <c r="D182" s="1" t="str">
        <f>VLOOKUP(C182,HABITATS!$F$2:$G$13,2,FALSE)</f>
        <v>HABITATS COMPLEX 10</v>
      </c>
      <c r="E182" s="1" t="str">
        <f t="shared" si="4"/>
        <v>HABITATS COMPLEX 10LANDFALL CONSTRUCTION 18</v>
      </c>
      <c r="F182" s="3">
        <f>VLOOKUP($B182,'HABITATS COMPLEX 10'!$B$239:$I$347,F$1,FALSE)</f>
        <v>0</v>
      </c>
      <c r="G182" s="3">
        <f>VLOOKUP($B182,'HABITATS COMPLEX 10'!$B$239:$I$347,G$1,FALSE)</f>
        <v>0</v>
      </c>
      <c r="H182" s="3">
        <f>VLOOKUP($B182,'HABITATS COMPLEX 10'!$B$239:$I$347,H$1,FALSE)</f>
        <v>0</v>
      </c>
      <c r="I182" s="3">
        <f>VLOOKUP($B182,'HABITATS COMPLEX 10'!$B$239:$I$347,I$1,FALSE)</f>
        <v>0</v>
      </c>
      <c r="J182" s="3">
        <f>VLOOKUP($B182,'HABITATS COMPLEX 10'!$B$239:$I$347,J$1,FALSE)</f>
        <v>0</v>
      </c>
      <c r="K182" s="3">
        <f>VLOOKUP($B182,'HABITATS COMPLEX 10'!$B$239:$I$347,K$1,FALSE)</f>
        <v>0</v>
      </c>
      <c r="L182" s="3" t="str">
        <f>VLOOKUP($B182,'HABITATS COMPLEX 10'!$B$239:$I$347,L$1,FALSE)</f>
        <v/>
      </c>
    </row>
    <row r="183" spans="1:12" ht="15.75" customHeight="1">
      <c r="A183">
        <f t="shared" si="3"/>
        <v>19</v>
      </c>
      <c r="B183" t="str">
        <f>VLOOKUP(A183,ACTIVITIES!$B$2:$C$110,2,FALSE)</f>
        <v>LANDFALL CONSTRUCTION 19</v>
      </c>
      <c r="C183" s="1">
        <v>1</v>
      </c>
      <c r="D183" s="1" t="str">
        <f>VLOOKUP(C183,HABITATS!$F$2:$G$13,2,FALSE)</f>
        <v>Coastal Uplands</v>
      </c>
      <c r="E183" s="1" t="str">
        <f t="shared" si="4"/>
        <v>Coastal UplandsLANDFALL CONSTRUCTION 19</v>
      </c>
      <c r="F183" s="3">
        <f>VLOOKUP($B183,'COASTAL UPLANDS'!$B$239:$I$347,F$1,FALSE)</f>
        <v>0</v>
      </c>
      <c r="G183" s="3">
        <f>VLOOKUP($B183,'COASTAL UPLANDS'!$B$239:$I$347,G$1,FALSE)</f>
        <v>0</v>
      </c>
      <c r="H183" s="3">
        <f>VLOOKUP($B183,'COASTAL UPLANDS'!$B$239:$I$347,H$1,FALSE)</f>
        <v>0</v>
      </c>
      <c r="I183" s="3">
        <f>VLOOKUP($B183,'COASTAL UPLANDS'!$B$239:$I$347,I$1,FALSE)</f>
        <v>0</v>
      </c>
      <c r="J183" s="3">
        <f>VLOOKUP($B183,'COASTAL UPLANDS'!$B$239:$I$347,J$1,FALSE)</f>
        <v>0</v>
      </c>
      <c r="K183" s="3">
        <f>VLOOKUP($B183,'COASTAL UPLANDS'!$B$239:$I$347,K$1,FALSE)</f>
        <v>0</v>
      </c>
      <c r="L183" s="3" t="str">
        <f>VLOOKUP($B183,'COASTAL UPLANDS'!$B$239:$I$347,L$1,FALSE)</f>
        <v/>
      </c>
    </row>
    <row r="184" spans="1:12" ht="15.75" customHeight="1">
      <c r="A184">
        <f t="shared" si="3"/>
        <v>19</v>
      </c>
      <c r="B184" t="str">
        <f>VLOOKUP(A184,ACTIVITIES!$B$2:$C$110,2,FALSE)</f>
        <v>LANDFALL CONSTRUCTION 19</v>
      </c>
      <c r="C184" s="1">
        <v>2</v>
      </c>
      <c r="D184" s="1" t="str">
        <f>VLOOKUP(C184,HABITATS!$F$2:$G$13,2,FALSE)</f>
        <v>Beaches &amp; Dunes</v>
      </c>
      <c r="E184" s="1" t="str">
        <f t="shared" si="4"/>
        <v>Beaches &amp; DunesLANDFALL CONSTRUCTION 19</v>
      </c>
      <c r="F184" s="3">
        <f>VLOOKUP($B184,'BEACHES &amp; DUNES'!$B$239:$I$347,F$1,FALSE)</f>
        <v>0</v>
      </c>
      <c r="G184" s="3">
        <f>VLOOKUP($B184,'BEACHES &amp; DUNES'!$B$239:$I$347,G$1,FALSE)</f>
        <v>0</v>
      </c>
      <c r="H184" s="3">
        <f>VLOOKUP($B184,'BEACHES &amp; DUNES'!$B$239:$I$347,H$1,FALSE)</f>
        <v>0</v>
      </c>
      <c r="I184" s="3">
        <f>VLOOKUP($B184,'BEACHES &amp; DUNES'!$B$239:$I$347,I$1,FALSE)</f>
        <v>0</v>
      </c>
      <c r="J184" s="3">
        <f>VLOOKUP($B184,'BEACHES &amp; DUNES'!$B$239:$I$347,J$1,FALSE)</f>
        <v>0</v>
      </c>
      <c r="K184" s="3">
        <f>VLOOKUP($B184,'BEACHES &amp; DUNES'!$B$239:$I$347,K$1,FALSE)</f>
        <v>0</v>
      </c>
      <c r="L184" s="3" t="str">
        <f>VLOOKUP($B184,'BEACHES &amp; DUNES'!$B$239:$I$347,L$1,FALSE)</f>
        <v/>
      </c>
    </row>
    <row r="185" spans="1:12" ht="15.75" customHeight="1">
      <c r="A185">
        <f t="shared" si="3"/>
        <v>19</v>
      </c>
      <c r="B185" t="str">
        <f>VLOOKUP(A185,ACTIVITIES!$B$2:$C$110,2,FALSE)</f>
        <v>LANDFALL CONSTRUCTION 19</v>
      </c>
      <c r="C185" s="1">
        <v>3</v>
      </c>
      <c r="D185" s="1" t="str">
        <f>VLOOKUP(C185,HABITATS!$F$2:$G$13,2,FALSE)</f>
        <v>Tidal flats &amp; Rocky Intertidal</v>
      </c>
      <c r="E185" s="1" t="str">
        <f t="shared" si="4"/>
        <v>Tidal flats &amp; Rocky IntertidalLANDFALL CONSTRUCTION 19</v>
      </c>
      <c r="F185" s="3">
        <f>VLOOKUP($B185,'TIDAL FLATS &amp; ROCKY INTERTIDAL'!$B$239:$I$347,F$1,FALSE)</f>
        <v>0</v>
      </c>
      <c r="G185" s="3">
        <f>VLOOKUP($B185,'TIDAL FLATS &amp; ROCKY INTERTIDAL'!$B$239:$I$347,G$1,FALSE)</f>
        <v>0</v>
      </c>
      <c r="H185" s="3">
        <f>VLOOKUP($B185,'TIDAL FLATS &amp; ROCKY INTERTIDAL'!$B$239:$I$347,H$1,FALSE)</f>
        <v>0</v>
      </c>
      <c r="I185" s="3">
        <f>VLOOKUP($B185,'TIDAL FLATS &amp; ROCKY INTERTIDAL'!$B$239:$I$347,I$1,FALSE)</f>
        <v>0</v>
      </c>
      <c r="J185" s="3">
        <f>VLOOKUP($B185,'TIDAL FLATS &amp; ROCKY INTERTIDAL'!$B$239:$I$347,J$1,FALSE)</f>
        <v>0</v>
      </c>
      <c r="K185" s="3">
        <f>VLOOKUP($B185,'TIDAL FLATS &amp; ROCKY INTERTIDAL'!$B$239:$I$347,K$1,FALSE)</f>
        <v>0</v>
      </c>
      <c r="L185" s="3" t="str">
        <f>VLOOKUP($B185,'TIDAL FLATS &amp; ROCKY INTERTIDAL'!$B$239:$I$347,L$1,FALSE)</f>
        <v/>
      </c>
    </row>
    <row r="186" spans="1:12" ht="15.75" customHeight="1">
      <c r="A186">
        <f t="shared" si="3"/>
        <v>19</v>
      </c>
      <c r="B186" t="str">
        <f>VLOOKUP(A186,ACTIVITIES!$B$2:$C$110,2,FALSE)</f>
        <v>LANDFALL CONSTRUCTION 19</v>
      </c>
      <c r="C186" s="1">
        <v>4</v>
      </c>
      <c r="D186" s="1" t="str">
        <f>VLOOKUP(C186,HABITATS!$F$2:$G$13,2,FALSE)</f>
        <v>Marshes</v>
      </c>
      <c r="E186" s="1" t="str">
        <f t="shared" si="4"/>
        <v>MarshesLANDFALL CONSTRUCTION 19</v>
      </c>
      <c r="F186" s="3">
        <f>VLOOKUP($B186,MARSHES!$B$239:$I$347,F$1,FALSE)</f>
        <v>0</v>
      </c>
      <c r="G186" s="3">
        <f>VLOOKUP($B186,MARSHES!$B$239:$I$347,G$1,FALSE)</f>
        <v>0</v>
      </c>
      <c r="H186" s="3">
        <f>VLOOKUP($B186,MARSHES!$B$239:$I$347,H$1,FALSE)</f>
        <v>0</v>
      </c>
      <c r="I186" s="3">
        <f>VLOOKUP($B186,MARSHES!$B$239:$I$347,I$1,FALSE)</f>
        <v>0</v>
      </c>
      <c r="J186" s="3">
        <f>VLOOKUP($B186,MARSHES!$B$239:$I$347,J$1,FALSE)</f>
        <v>0</v>
      </c>
      <c r="K186" s="3">
        <f>VLOOKUP($B186,MARSHES!$B$239:$I$347,K$1,FALSE)</f>
        <v>0</v>
      </c>
      <c r="L186" s="3" t="str">
        <f>VLOOKUP($B186,MARSHES!$B$239:$I$347,L$1,FALSE)</f>
        <v/>
      </c>
    </row>
    <row r="187" spans="1:12" ht="15.75" customHeight="1">
      <c r="A187">
        <f t="shared" si="3"/>
        <v>19</v>
      </c>
      <c r="B187" t="str">
        <f>VLOOKUP(A187,ACTIVITIES!$B$2:$C$110,2,FALSE)</f>
        <v>LANDFALL CONSTRUCTION 19</v>
      </c>
      <c r="C187" s="1">
        <v>5</v>
      </c>
      <c r="D187" s="1" t="str">
        <f>VLOOKUP(C187,HABITATS!$F$2:$G$13,2,FALSE)</f>
        <v>Submersed Habitats</v>
      </c>
      <c r="E187" s="1" t="str">
        <f t="shared" si="4"/>
        <v>Submersed HabitatsLANDFALL CONSTRUCTION 19</v>
      </c>
      <c r="F187" s="3">
        <f>VLOOKUP($B187,'SUBMERSED HABITATS'!$B$239:$I$347,F$1,FALSE)</f>
        <v>0</v>
      </c>
      <c r="G187" s="3">
        <f>VLOOKUP($B187,'SUBMERSED HABITATS'!$B$239:$I$347,G$1,FALSE)</f>
        <v>0</v>
      </c>
      <c r="H187" s="3">
        <f>VLOOKUP($B187,'SUBMERSED HABITATS'!$B$239:$I$347,H$1,FALSE)</f>
        <v>0</v>
      </c>
      <c r="I187" s="3">
        <f>VLOOKUP($B187,'SUBMERSED HABITATS'!$B$239:$I$347,I$1,FALSE)</f>
        <v>0</v>
      </c>
      <c r="J187" s="3">
        <f>VLOOKUP($B187,'SUBMERSED HABITATS'!$B$239:$I$347,J$1,FALSE)</f>
        <v>0</v>
      </c>
      <c r="K187" s="3">
        <f>VLOOKUP($B187,'SUBMERSED HABITATS'!$B$239:$I$347,K$1,FALSE)</f>
        <v>0</v>
      </c>
      <c r="L187" s="3" t="str">
        <f>VLOOKUP($B187,'SUBMERSED HABITATS'!$B$239:$I$347,L$1,FALSE)</f>
        <v/>
      </c>
    </row>
    <row r="188" spans="1:12" ht="15.75" customHeight="1">
      <c r="A188">
        <f t="shared" si="3"/>
        <v>19</v>
      </c>
      <c r="B188" t="str">
        <f>VLOOKUP(A188,ACTIVITIES!$B$2:$C$110,2,FALSE)</f>
        <v>LANDFALL CONSTRUCTION 19</v>
      </c>
      <c r="C188" s="1">
        <v>6</v>
      </c>
      <c r="D188" s="1" t="str">
        <f>VLOOKUP(C188,HABITATS!$F$2:$G$13,2,FALSE)</f>
        <v>HABITATS COMPLEX 6</v>
      </c>
      <c r="E188" s="1" t="str">
        <f t="shared" si="4"/>
        <v>HABITATS COMPLEX 6LANDFALL CONSTRUCTION 19</v>
      </c>
      <c r="F188" s="3">
        <f>VLOOKUP($B188,'HABITATS COMPLEX 6'!$B$239:$I$347,F$1,FALSE)</f>
        <v>0</v>
      </c>
      <c r="G188" s="3">
        <f>VLOOKUP($B188,'HABITATS COMPLEX 6'!$B$239:$I$347,G$1,FALSE)</f>
        <v>0</v>
      </c>
      <c r="H188" s="3">
        <f>VLOOKUP($B188,'HABITATS COMPLEX 6'!$B$239:$I$347,H$1,FALSE)</f>
        <v>0</v>
      </c>
      <c r="I188" s="3">
        <f>VLOOKUP($B188,'HABITATS COMPLEX 6'!$B$239:$I$347,I$1,FALSE)</f>
        <v>0</v>
      </c>
      <c r="J188" s="3">
        <f>VLOOKUP($B188,'HABITATS COMPLEX 6'!$B$239:$I$347,J$1,FALSE)</f>
        <v>0</v>
      </c>
      <c r="K188" s="3">
        <f>VLOOKUP($B188,'HABITATS COMPLEX 6'!$B$239:$I$347,K$1,FALSE)</f>
        <v>0</v>
      </c>
      <c r="L188" s="3" t="str">
        <f>VLOOKUP($B188,'HABITATS COMPLEX 6'!$B$239:$I$347,L$1,FALSE)</f>
        <v/>
      </c>
    </row>
    <row r="189" spans="1:12" ht="15.75" customHeight="1">
      <c r="A189">
        <f t="shared" si="3"/>
        <v>19</v>
      </c>
      <c r="B189" t="str">
        <f>VLOOKUP(A189,ACTIVITIES!$B$2:$C$110,2,FALSE)</f>
        <v>LANDFALL CONSTRUCTION 19</v>
      </c>
      <c r="C189" s="1">
        <v>7</v>
      </c>
      <c r="D189" s="1" t="str">
        <f>VLOOKUP(C189,HABITATS!$F$2:$G$13,2,FALSE)</f>
        <v>HABITATS COMPLEX 7</v>
      </c>
      <c r="E189" s="1" t="str">
        <f t="shared" si="4"/>
        <v>HABITATS COMPLEX 7LANDFALL CONSTRUCTION 19</v>
      </c>
      <c r="F189" s="3">
        <f>VLOOKUP($B189,'HABITATS COMPLEX 7'!$B$239:$I$347,F$1,FALSE)</f>
        <v>0</v>
      </c>
      <c r="G189" s="3">
        <f>VLOOKUP($B189,'HABITATS COMPLEX 7'!$B$239:$I$347,G$1,FALSE)</f>
        <v>0</v>
      </c>
      <c r="H189" s="3">
        <f>VLOOKUP($B189,'HABITATS COMPLEX 7'!$B$239:$I$347,H$1,FALSE)</f>
        <v>0</v>
      </c>
      <c r="I189" s="3">
        <f>VLOOKUP($B189,'HABITATS COMPLEX 7'!$B$239:$I$347,I$1,FALSE)</f>
        <v>0</v>
      </c>
      <c r="J189" s="3">
        <f>VLOOKUP($B189,'HABITATS COMPLEX 7'!$B$239:$I$347,J$1,FALSE)</f>
        <v>0</v>
      </c>
      <c r="K189" s="3">
        <f>VLOOKUP($B189,'HABITATS COMPLEX 7'!$B$239:$I$347,K$1,FALSE)</f>
        <v>0</v>
      </c>
      <c r="L189" s="3" t="str">
        <f>VLOOKUP($B189,'HABITATS COMPLEX 7'!$B$239:$I$347,L$1,FALSE)</f>
        <v/>
      </c>
    </row>
    <row r="190" spans="1:12" ht="15.75" customHeight="1">
      <c r="A190">
        <f t="shared" si="3"/>
        <v>19</v>
      </c>
      <c r="B190" t="str">
        <f>VLOOKUP(A190,ACTIVITIES!$B$2:$C$110,2,FALSE)</f>
        <v>LANDFALL CONSTRUCTION 19</v>
      </c>
      <c r="C190" s="1">
        <v>8</v>
      </c>
      <c r="D190" s="1" t="str">
        <f>VLOOKUP(C190,HABITATS!$F$2:$G$13,2,FALSE)</f>
        <v>HABITATS COMPLEX 8</v>
      </c>
      <c r="E190" s="1" t="str">
        <f t="shared" si="4"/>
        <v>HABITATS COMPLEX 8LANDFALL CONSTRUCTION 19</v>
      </c>
      <c r="F190" s="3">
        <f>VLOOKUP($B190,'HABITATS COMPLEX 8'!$B$239:$I$347,F$1,FALSE)</f>
        <v>0</v>
      </c>
      <c r="G190" s="3">
        <f>VLOOKUP($B190,'HABITATS COMPLEX 8'!$B$239:$I$347,G$1,FALSE)</f>
        <v>0</v>
      </c>
      <c r="H190" s="3">
        <f>VLOOKUP($B190,'HABITATS COMPLEX 8'!$B$239:$I$347,H$1,FALSE)</f>
        <v>0</v>
      </c>
      <c r="I190" s="3">
        <f>VLOOKUP($B190,'HABITATS COMPLEX 8'!$B$239:$I$347,I$1,FALSE)</f>
        <v>0</v>
      </c>
      <c r="J190" s="3">
        <f>VLOOKUP($B190,'HABITATS COMPLEX 8'!$B$239:$I$347,J$1,FALSE)</f>
        <v>0</v>
      </c>
      <c r="K190" s="3">
        <f>VLOOKUP($B190,'HABITATS COMPLEX 8'!$B$239:$I$347,K$1,FALSE)</f>
        <v>0</v>
      </c>
      <c r="L190" s="3" t="str">
        <f>VLOOKUP($B190,'HABITATS COMPLEX 8'!$B$239:$I$347,L$1,FALSE)</f>
        <v/>
      </c>
    </row>
    <row r="191" spans="1:12" ht="15.75" customHeight="1">
      <c r="A191">
        <f t="shared" si="3"/>
        <v>19</v>
      </c>
      <c r="B191" t="str">
        <f>VLOOKUP(A191,ACTIVITIES!$B$2:$C$110,2,FALSE)</f>
        <v>LANDFALL CONSTRUCTION 19</v>
      </c>
      <c r="C191" s="1">
        <v>9</v>
      </c>
      <c r="D191" s="1" t="str">
        <f>VLOOKUP(C191,HABITATS!$F$2:$G$13,2,FALSE)</f>
        <v>HABITATS COMPLEX 9</v>
      </c>
      <c r="E191" s="1" t="str">
        <f t="shared" si="4"/>
        <v>HABITATS COMPLEX 9LANDFALL CONSTRUCTION 19</v>
      </c>
      <c r="F191" s="3">
        <f>VLOOKUP($B191,'HABITATS COMPLEX 9'!$B$239:$I$347,F$1,FALSE)</f>
        <v>0</v>
      </c>
      <c r="G191" s="3">
        <f>VLOOKUP($B191,'HABITATS COMPLEX 9'!$B$239:$I$347,G$1,FALSE)</f>
        <v>0</v>
      </c>
      <c r="H191" s="3">
        <f>VLOOKUP($B191,'HABITATS COMPLEX 9'!$B$239:$I$347,H$1,FALSE)</f>
        <v>0</v>
      </c>
      <c r="I191" s="3">
        <f>VLOOKUP($B191,'HABITATS COMPLEX 9'!$B$239:$I$347,I$1,FALSE)</f>
        <v>0</v>
      </c>
      <c r="J191" s="3">
        <f>VLOOKUP($B191,'HABITATS COMPLEX 9'!$B$239:$I$347,J$1,FALSE)</f>
        <v>0</v>
      </c>
      <c r="K191" s="3">
        <f>VLOOKUP($B191,'HABITATS COMPLEX 9'!$B$239:$I$347,K$1,FALSE)</f>
        <v>0</v>
      </c>
      <c r="L191" s="3" t="str">
        <f>VLOOKUP($B191,'HABITATS COMPLEX 9'!$B$239:$I$347,L$1,FALSE)</f>
        <v/>
      </c>
    </row>
    <row r="192" spans="1:12" ht="15.75" customHeight="1">
      <c r="A192">
        <f t="shared" si="3"/>
        <v>19</v>
      </c>
      <c r="B192" t="str">
        <f>VLOOKUP(A192,ACTIVITIES!$B$2:$C$110,2,FALSE)</f>
        <v>LANDFALL CONSTRUCTION 19</v>
      </c>
      <c r="C192" s="1">
        <v>10</v>
      </c>
      <c r="D192" s="1" t="str">
        <f>VLOOKUP(C192,HABITATS!$F$2:$G$13,2,FALSE)</f>
        <v>HABITATS COMPLEX 10</v>
      </c>
      <c r="E192" s="1" t="str">
        <f t="shared" si="4"/>
        <v>HABITATS COMPLEX 10LANDFALL CONSTRUCTION 19</v>
      </c>
      <c r="F192" s="3">
        <f>VLOOKUP($B192,'HABITATS COMPLEX 10'!$B$239:$I$347,F$1,FALSE)</f>
        <v>0</v>
      </c>
      <c r="G192" s="3">
        <f>VLOOKUP($B192,'HABITATS COMPLEX 10'!$B$239:$I$347,G$1,FALSE)</f>
        <v>0</v>
      </c>
      <c r="H192" s="3">
        <f>VLOOKUP($B192,'HABITATS COMPLEX 10'!$B$239:$I$347,H$1,FALSE)</f>
        <v>0</v>
      </c>
      <c r="I192" s="3">
        <f>VLOOKUP($B192,'HABITATS COMPLEX 10'!$B$239:$I$347,I$1,FALSE)</f>
        <v>0</v>
      </c>
      <c r="J192" s="3">
        <f>VLOOKUP($B192,'HABITATS COMPLEX 10'!$B$239:$I$347,J$1,FALSE)</f>
        <v>0</v>
      </c>
      <c r="K192" s="3">
        <f>VLOOKUP($B192,'HABITATS COMPLEX 10'!$B$239:$I$347,K$1,FALSE)</f>
        <v>0</v>
      </c>
      <c r="L192" s="3" t="str">
        <f>VLOOKUP($B192,'HABITATS COMPLEX 10'!$B$239:$I$347,L$1,FALSE)</f>
        <v/>
      </c>
    </row>
    <row r="193" spans="1:12" ht="15.75" customHeight="1">
      <c r="A193">
        <f t="shared" si="3"/>
        <v>20</v>
      </c>
      <c r="B193" t="str">
        <f>VLOOKUP(A193,ACTIVITIES!$B$2:$C$110,2,FALSE)</f>
        <v>LANDFALL CONSTRUCTION 20</v>
      </c>
      <c r="C193" s="1">
        <v>1</v>
      </c>
      <c r="D193" s="1" t="str">
        <f>VLOOKUP(C193,HABITATS!$F$2:$G$13,2,FALSE)</f>
        <v>Coastal Uplands</v>
      </c>
      <c r="E193" s="1" t="str">
        <f t="shared" si="4"/>
        <v>Coastal UplandsLANDFALL CONSTRUCTION 20</v>
      </c>
      <c r="F193" s="3">
        <f>VLOOKUP($B193,'COASTAL UPLANDS'!$B$239:$I$347,F$1,FALSE)</f>
        <v>0</v>
      </c>
      <c r="G193" s="3">
        <f>VLOOKUP($B193,'COASTAL UPLANDS'!$B$239:$I$347,G$1,FALSE)</f>
        <v>0</v>
      </c>
      <c r="H193" s="3">
        <f>VLOOKUP($B193,'COASTAL UPLANDS'!$B$239:$I$347,H$1,FALSE)</f>
        <v>0</v>
      </c>
      <c r="I193" s="3">
        <f>VLOOKUP($B193,'COASTAL UPLANDS'!$B$239:$I$347,I$1,FALSE)</f>
        <v>0</v>
      </c>
      <c r="J193" s="3">
        <f>VLOOKUP($B193,'COASTAL UPLANDS'!$B$239:$I$347,J$1,FALSE)</f>
        <v>0</v>
      </c>
      <c r="K193" s="3">
        <f>VLOOKUP($B193,'COASTAL UPLANDS'!$B$239:$I$347,K$1,FALSE)</f>
        <v>0</v>
      </c>
      <c r="L193" s="3" t="str">
        <f>VLOOKUP($B193,'COASTAL UPLANDS'!$B$239:$I$347,L$1,FALSE)</f>
        <v/>
      </c>
    </row>
    <row r="194" spans="1:12" ht="15.75" customHeight="1">
      <c r="A194">
        <f t="shared" si="3"/>
        <v>20</v>
      </c>
      <c r="B194" t="str">
        <f>VLOOKUP(A194,ACTIVITIES!$B$2:$C$110,2,FALSE)</f>
        <v>LANDFALL CONSTRUCTION 20</v>
      </c>
      <c r="C194" s="1">
        <v>2</v>
      </c>
      <c r="D194" s="1" t="str">
        <f>VLOOKUP(C194,HABITATS!$F$2:$G$13,2,FALSE)</f>
        <v>Beaches &amp; Dunes</v>
      </c>
      <c r="E194" s="1" t="str">
        <f t="shared" si="4"/>
        <v>Beaches &amp; DunesLANDFALL CONSTRUCTION 20</v>
      </c>
      <c r="F194" s="3">
        <f>VLOOKUP($B194,'BEACHES &amp; DUNES'!$B$239:$I$347,F$1,FALSE)</f>
        <v>0</v>
      </c>
      <c r="G194" s="3">
        <f>VLOOKUP($B194,'BEACHES &amp; DUNES'!$B$239:$I$347,G$1,FALSE)</f>
        <v>0</v>
      </c>
      <c r="H194" s="3">
        <f>VLOOKUP($B194,'BEACHES &amp; DUNES'!$B$239:$I$347,H$1,FALSE)</f>
        <v>0</v>
      </c>
      <c r="I194" s="3">
        <f>VLOOKUP($B194,'BEACHES &amp; DUNES'!$B$239:$I$347,I$1,FALSE)</f>
        <v>0</v>
      </c>
      <c r="J194" s="3">
        <f>VLOOKUP($B194,'BEACHES &amp; DUNES'!$B$239:$I$347,J$1,FALSE)</f>
        <v>0</v>
      </c>
      <c r="K194" s="3">
        <f>VLOOKUP($B194,'BEACHES &amp; DUNES'!$B$239:$I$347,K$1,FALSE)</f>
        <v>0</v>
      </c>
      <c r="L194" s="3" t="str">
        <f>VLOOKUP($B194,'BEACHES &amp; DUNES'!$B$239:$I$347,L$1,FALSE)</f>
        <v/>
      </c>
    </row>
    <row r="195" spans="1:12" ht="15.75" customHeight="1">
      <c r="A195">
        <f t="shared" si="3"/>
        <v>20</v>
      </c>
      <c r="B195" t="str">
        <f>VLOOKUP(A195,ACTIVITIES!$B$2:$C$110,2,FALSE)</f>
        <v>LANDFALL CONSTRUCTION 20</v>
      </c>
      <c r="C195" s="1">
        <v>3</v>
      </c>
      <c r="D195" s="1" t="str">
        <f>VLOOKUP(C195,HABITATS!$F$2:$G$13,2,FALSE)</f>
        <v>Tidal flats &amp; Rocky Intertidal</v>
      </c>
      <c r="E195" s="1" t="str">
        <f t="shared" si="4"/>
        <v>Tidal flats &amp; Rocky IntertidalLANDFALL CONSTRUCTION 20</v>
      </c>
      <c r="F195" s="3">
        <f>VLOOKUP($B195,'TIDAL FLATS &amp; ROCKY INTERTIDAL'!$B$239:$I$347,F$1,FALSE)</f>
        <v>0</v>
      </c>
      <c r="G195" s="3">
        <f>VLOOKUP($B195,'TIDAL FLATS &amp; ROCKY INTERTIDAL'!$B$239:$I$347,G$1,FALSE)</f>
        <v>0</v>
      </c>
      <c r="H195" s="3">
        <f>VLOOKUP($B195,'TIDAL FLATS &amp; ROCKY INTERTIDAL'!$B$239:$I$347,H$1,FALSE)</f>
        <v>0</v>
      </c>
      <c r="I195" s="3">
        <f>VLOOKUP($B195,'TIDAL FLATS &amp; ROCKY INTERTIDAL'!$B$239:$I$347,I$1,FALSE)</f>
        <v>0</v>
      </c>
      <c r="J195" s="3">
        <f>VLOOKUP($B195,'TIDAL FLATS &amp; ROCKY INTERTIDAL'!$B$239:$I$347,J$1,FALSE)</f>
        <v>0</v>
      </c>
      <c r="K195" s="3">
        <f>VLOOKUP($B195,'TIDAL FLATS &amp; ROCKY INTERTIDAL'!$B$239:$I$347,K$1,FALSE)</f>
        <v>0</v>
      </c>
      <c r="L195" s="3" t="str">
        <f>VLOOKUP($B195,'TIDAL FLATS &amp; ROCKY INTERTIDAL'!$B$239:$I$347,L$1,FALSE)</f>
        <v/>
      </c>
    </row>
    <row r="196" spans="1:12" ht="15.75" customHeight="1">
      <c r="A196">
        <f t="shared" si="3"/>
        <v>20</v>
      </c>
      <c r="B196" t="str">
        <f>VLOOKUP(A196,ACTIVITIES!$B$2:$C$110,2,FALSE)</f>
        <v>LANDFALL CONSTRUCTION 20</v>
      </c>
      <c r="C196" s="1">
        <v>4</v>
      </c>
      <c r="D196" s="1" t="str">
        <f>VLOOKUP(C196,HABITATS!$F$2:$G$13,2,FALSE)</f>
        <v>Marshes</v>
      </c>
      <c r="E196" s="1" t="str">
        <f t="shared" si="4"/>
        <v>MarshesLANDFALL CONSTRUCTION 20</v>
      </c>
      <c r="F196" s="3">
        <f>VLOOKUP($B196,MARSHES!$B$239:$I$347,F$1,FALSE)</f>
        <v>0</v>
      </c>
      <c r="G196" s="3">
        <f>VLOOKUP($B196,MARSHES!$B$239:$I$347,G$1,FALSE)</f>
        <v>0</v>
      </c>
      <c r="H196" s="3">
        <f>VLOOKUP($B196,MARSHES!$B$239:$I$347,H$1,FALSE)</f>
        <v>0</v>
      </c>
      <c r="I196" s="3">
        <f>VLOOKUP($B196,MARSHES!$B$239:$I$347,I$1,FALSE)</f>
        <v>0</v>
      </c>
      <c r="J196" s="3">
        <f>VLOOKUP($B196,MARSHES!$B$239:$I$347,J$1,FALSE)</f>
        <v>0</v>
      </c>
      <c r="K196" s="3">
        <f>VLOOKUP($B196,MARSHES!$B$239:$I$347,K$1,FALSE)</f>
        <v>0</v>
      </c>
      <c r="L196" s="3" t="str">
        <f>VLOOKUP($B196,MARSHES!$B$239:$I$347,L$1,FALSE)</f>
        <v/>
      </c>
    </row>
    <row r="197" spans="1:12" ht="15.75" customHeight="1">
      <c r="A197">
        <f t="shared" si="3"/>
        <v>20</v>
      </c>
      <c r="B197" t="str">
        <f>VLOOKUP(A197,ACTIVITIES!$B$2:$C$110,2,FALSE)</f>
        <v>LANDFALL CONSTRUCTION 20</v>
      </c>
      <c r="C197" s="1">
        <v>5</v>
      </c>
      <c r="D197" s="1" t="str">
        <f>VLOOKUP(C197,HABITATS!$F$2:$G$13,2,FALSE)</f>
        <v>Submersed Habitats</v>
      </c>
      <c r="E197" s="1" t="str">
        <f t="shared" si="4"/>
        <v>Submersed HabitatsLANDFALL CONSTRUCTION 20</v>
      </c>
      <c r="F197" s="3">
        <f>VLOOKUP($B197,'SUBMERSED HABITATS'!$B$239:$I$347,F$1,FALSE)</f>
        <v>0</v>
      </c>
      <c r="G197" s="3">
        <f>VLOOKUP($B197,'SUBMERSED HABITATS'!$B$239:$I$347,G$1,FALSE)</f>
        <v>0</v>
      </c>
      <c r="H197" s="3">
        <f>VLOOKUP($B197,'SUBMERSED HABITATS'!$B$239:$I$347,H$1,FALSE)</f>
        <v>0</v>
      </c>
      <c r="I197" s="3">
        <f>VLOOKUP($B197,'SUBMERSED HABITATS'!$B$239:$I$347,I$1,FALSE)</f>
        <v>0</v>
      </c>
      <c r="J197" s="3">
        <f>VLOOKUP($B197,'SUBMERSED HABITATS'!$B$239:$I$347,J$1,FALSE)</f>
        <v>0</v>
      </c>
      <c r="K197" s="3">
        <f>VLOOKUP($B197,'SUBMERSED HABITATS'!$B$239:$I$347,K$1,FALSE)</f>
        <v>0</v>
      </c>
      <c r="L197" s="3" t="str">
        <f>VLOOKUP($B197,'SUBMERSED HABITATS'!$B$239:$I$347,L$1,FALSE)</f>
        <v/>
      </c>
    </row>
    <row r="198" spans="1:12" ht="15.75" customHeight="1">
      <c r="A198">
        <f t="shared" si="3"/>
        <v>20</v>
      </c>
      <c r="B198" t="str">
        <f>VLOOKUP(A198,ACTIVITIES!$B$2:$C$110,2,FALSE)</f>
        <v>LANDFALL CONSTRUCTION 20</v>
      </c>
      <c r="C198" s="1">
        <v>6</v>
      </c>
      <c r="D198" s="1" t="str">
        <f>VLOOKUP(C198,HABITATS!$F$2:$G$13,2,FALSE)</f>
        <v>HABITATS COMPLEX 6</v>
      </c>
      <c r="E198" s="1" t="str">
        <f t="shared" si="4"/>
        <v>HABITATS COMPLEX 6LANDFALL CONSTRUCTION 20</v>
      </c>
      <c r="F198" s="3">
        <f>VLOOKUP($B198,'HABITATS COMPLEX 6'!$B$239:$I$347,F$1,FALSE)</f>
        <v>0</v>
      </c>
      <c r="G198" s="3">
        <f>VLOOKUP($B198,'HABITATS COMPLEX 6'!$B$239:$I$347,G$1,FALSE)</f>
        <v>0</v>
      </c>
      <c r="H198" s="3">
        <f>VLOOKUP($B198,'HABITATS COMPLEX 6'!$B$239:$I$347,H$1,FALSE)</f>
        <v>0</v>
      </c>
      <c r="I198" s="3">
        <f>VLOOKUP($B198,'HABITATS COMPLEX 6'!$B$239:$I$347,I$1,FALSE)</f>
        <v>0</v>
      </c>
      <c r="J198" s="3">
        <f>VLOOKUP($B198,'HABITATS COMPLEX 6'!$B$239:$I$347,J$1,FALSE)</f>
        <v>0</v>
      </c>
      <c r="K198" s="3">
        <f>VLOOKUP($B198,'HABITATS COMPLEX 6'!$B$239:$I$347,K$1,FALSE)</f>
        <v>0</v>
      </c>
      <c r="L198" s="3" t="str">
        <f>VLOOKUP($B198,'HABITATS COMPLEX 6'!$B$239:$I$347,L$1,FALSE)</f>
        <v/>
      </c>
    </row>
    <row r="199" spans="1:12" ht="15.75" customHeight="1">
      <c r="A199">
        <f t="shared" si="3"/>
        <v>20</v>
      </c>
      <c r="B199" t="str">
        <f>VLOOKUP(A199,ACTIVITIES!$B$2:$C$110,2,FALSE)</f>
        <v>LANDFALL CONSTRUCTION 20</v>
      </c>
      <c r="C199" s="1">
        <v>7</v>
      </c>
      <c r="D199" s="1" t="str">
        <f>VLOOKUP(C199,HABITATS!$F$2:$G$13,2,FALSE)</f>
        <v>HABITATS COMPLEX 7</v>
      </c>
      <c r="E199" s="1" t="str">
        <f t="shared" si="4"/>
        <v>HABITATS COMPLEX 7LANDFALL CONSTRUCTION 20</v>
      </c>
      <c r="F199" s="3">
        <f>VLOOKUP($B199,'HABITATS COMPLEX 7'!$B$239:$I$347,F$1,FALSE)</f>
        <v>0</v>
      </c>
      <c r="G199" s="3">
        <f>VLOOKUP($B199,'HABITATS COMPLEX 7'!$B$239:$I$347,G$1,FALSE)</f>
        <v>0</v>
      </c>
      <c r="H199" s="3">
        <f>VLOOKUP($B199,'HABITATS COMPLEX 7'!$B$239:$I$347,H$1,FALSE)</f>
        <v>0</v>
      </c>
      <c r="I199" s="3">
        <f>VLOOKUP($B199,'HABITATS COMPLEX 7'!$B$239:$I$347,I$1,FALSE)</f>
        <v>0</v>
      </c>
      <c r="J199" s="3">
        <f>VLOOKUP($B199,'HABITATS COMPLEX 7'!$B$239:$I$347,J$1,FALSE)</f>
        <v>0</v>
      </c>
      <c r="K199" s="3">
        <f>VLOOKUP($B199,'HABITATS COMPLEX 7'!$B$239:$I$347,K$1,FALSE)</f>
        <v>0</v>
      </c>
      <c r="L199" s="3" t="str">
        <f>VLOOKUP($B199,'HABITATS COMPLEX 7'!$B$239:$I$347,L$1,FALSE)</f>
        <v/>
      </c>
    </row>
    <row r="200" spans="1:12" ht="15.75" customHeight="1">
      <c r="A200">
        <f t="shared" si="3"/>
        <v>20</v>
      </c>
      <c r="B200" t="str">
        <f>VLOOKUP(A200,ACTIVITIES!$B$2:$C$110,2,FALSE)</f>
        <v>LANDFALL CONSTRUCTION 20</v>
      </c>
      <c r="C200" s="1">
        <v>8</v>
      </c>
      <c r="D200" s="1" t="str">
        <f>VLOOKUP(C200,HABITATS!$F$2:$G$13,2,FALSE)</f>
        <v>HABITATS COMPLEX 8</v>
      </c>
      <c r="E200" s="1" t="str">
        <f t="shared" si="4"/>
        <v>HABITATS COMPLEX 8LANDFALL CONSTRUCTION 20</v>
      </c>
      <c r="F200" s="3">
        <f>VLOOKUP($B200,'HABITATS COMPLEX 8'!$B$239:$I$347,F$1,FALSE)</f>
        <v>0</v>
      </c>
      <c r="G200" s="3">
        <f>VLOOKUP($B200,'HABITATS COMPLEX 8'!$B$239:$I$347,G$1,FALSE)</f>
        <v>0</v>
      </c>
      <c r="H200" s="3">
        <f>VLOOKUP($B200,'HABITATS COMPLEX 8'!$B$239:$I$347,H$1,FALSE)</f>
        <v>0</v>
      </c>
      <c r="I200" s="3">
        <f>VLOOKUP($B200,'HABITATS COMPLEX 8'!$B$239:$I$347,I$1,FALSE)</f>
        <v>0</v>
      </c>
      <c r="J200" s="3">
        <f>VLOOKUP($B200,'HABITATS COMPLEX 8'!$B$239:$I$347,J$1,FALSE)</f>
        <v>0</v>
      </c>
      <c r="K200" s="3">
        <f>VLOOKUP($B200,'HABITATS COMPLEX 8'!$B$239:$I$347,K$1,FALSE)</f>
        <v>0</v>
      </c>
      <c r="L200" s="3" t="str">
        <f>VLOOKUP($B200,'HABITATS COMPLEX 8'!$B$239:$I$347,L$1,FALSE)</f>
        <v/>
      </c>
    </row>
    <row r="201" spans="1:12" ht="15.75" customHeight="1">
      <c r="A201">
        <f t="shared" si="3"/>
        <v>20</v>
      </c>
      <c r="B201" t="str">
        <f>VLOOKUP(A201,ACTIVITIES!$B$2:$C$110,2,FALSE)</f>
        <v>LANDFALL CONSTRUCTION 20</v>
      </c>
      <c r="C201" s="1">
        <v>9</v>
      </c>
      <c r="D201" s="1" t="str">
        <f>VLOOKUP(C201,HABITATS!$F$2:$G$13,2,FALSE)</f>
        <v>HABITATS COMPLEX 9</v>
      </c>
      <c r="E201" s="1" t="str">
        <f t="shared" si="4"/>
        <v>HABITATS COMPLEX 9LANDFALL CONSTRUCTION 20</v>
      </c>
      <c r="F201" s="3">
        <f>VLOOKUP($B201,'HABITATS COMPLEX 9'!$B$239:$I$347,F$1,FALSE)</f>
        <v>0</v>
      </c>
      <c r="G201" s="3">
        <f>VLOOKUP($B201,'HABITATS COMPLEX 9'!$B$239:$I$347,G$1,FALSE)</f>
        <v>0</v>
      </c>
      <c r="H201" s="3">
        <f>VLOOKUP($B201,'HABITATS COMPLEX 9'!$B$239:$I$347,H$1,FALSE)</f>
        <v>0</v>
      </c>
      <c r="I201" s="3">
        <f>VLOOKUP($B201,'HABITATS COMPLEX 9'!$B$239:$I$347,I$1,FALSE)</f>
        <v>0</v>
      </c>
      <c r="J201" s="3">
        <f>VLOOKUP($B201,'HABITATS COMPLEX 9'!$B$239:$I$347,J$1,FALSE)</f>
        <v>0</v>
      </c>
      <c r="K201" s="3">
        <f>VLOOKUP($B201,'HABITATS COMPLEX 9'!$B$239:$I$347,K$1,FALSE)</f>
        <v>0</v>
      </c>
      <c r="L201" s="3" t="str">
        <f>VLOOKUP($B201,'HABITATS COMPLEX 9'!$B$239:$I$347,L$1,FALSE)</f>
        <v/>
      </c>
    </row>
    <row r="202" spans="1:12" ht="15.75" customHeight="1">
      <c r="A202">
        <f t="shared" si="3"/>
        <v>20</v>
      </c>
      <c r="B202" t="str">
        <f>VLOOKUP(A202,ACTIVITIES!$B$2:$C$110,2,FALSE)</f>
        <v>LANDFALL CONSTRUCTION 20</v>
      </c>
      <c r="C202" s="1">
        <v>10</v>
      </c>
      <c r="D202" s="1" t="str">
        <f>VLOOKUP(C202,HABITATS!$F$2:$G$13,2,FALSE)</f>
        <v>HABITATS COMPLEX 10</v>
      </c>
      <c r="E202" s="1" t="str">
        <f t="shared" si="4"/>
        <v>HABITATS COMPLEX 10LANDFALL CONSTRUCTION 20</v>
      </c>
      <c r="F202" s="3">
        <f>VLOOKUP($B202,'HABITATS COMPLEX 10'!$B$239:$I$347,F$1,FALSE)</f>
        <v>0</v>
      </c>
      <c r="G202" s="3">
        <f>VLOOKUP($B202,'HABITATS COMPLEX 10'!$B$239:$I$347,G$1,FALSE)</f>
        <v>0</v>
      </c>
      <c r="H202" s="3">
        <f>VLOOKUP($B202,'HABITATS COMPLEX 10'!$B$239:$I$347,H$1,FALSE)</f>
        <v>0</v>
      </c>
      <c r="I202" s="3">
        <f>VLOOKUP($B202,'HABITATS COMPLEX 10'!$B$239:$I$347,I$1,FALSE)</f>
        <v>0</v>
      </c>
      <c r="J202" s="3">
        <f>VLOOKUP($B202,'HABITATS COMPLEX 10'!$B$239:$I$347,J$1,FALSE)</f>
        <v>0</v>
      </c>
      <c r="K202" s="3">
        <f>VLOOKUP($B202,'HABITATS COMPLEX 10'!$B$239:$I$347,K$1,FALSE)</f>
        <v>0</v>
      </c>
      <c r="L202" s="3" t="str">
        <f>VLOOKUP($B202,'HABITATS COMPLEX 10'!$B$239:$I$347,L$1,FALSE)</f>
        <v/>
      </c>
    </row>
    <row r="203" spans="1:12" ht="15.75" customHeight="1">
      <c r="A203">
        <f t="shared" si="3"/>
        <v>21</v>
      </c>
      <c r="B203" t="str">
        <f>VLOOKUP(A203,ACTIVITIES!$B$2:$C$110,2,FALSE)</f>
        <v>Cable array at WTGs installation</v>
      </c>
      <c r="C203" s="1">
        <v>1</v>
      </c>
      <c r="D203" s="1" t="str">
        <f>VLOOKUP(C203,HABITATS!$F$2:$G$13,2,FALSE)</f>
        <v>Coastal Uplands</v>
      </c>
      <c r="E203" s="1" t="str">
        <f t="shared" si="4"/>
        <v>Coastal UplandsCable array at WTGs installation</v>
      </c>
      <c r="F203" s="3">
        <f>VLOOKUP($B203,'COASTAL UPLANDS'!$B$239:$I$347,F$1,FALSE)</f>
        <v>0</v>
      </c>
      <c r="G203" s="3">
        <f>VLOOKUP($B203,'COASTAL UPLANDS'!$B$239:$I$347,G$1,FALSE)</f>
        <v>0</v>
      </c>
      <c r="H203" s="3">
        <f>VLOOKUP($B203,'COASTAL UPLANDS'!$B$239:$I$347,H$1,FALSE)</f>
        <v>0</v>
      </c>
      <c r="I203" s="3">
        <f>VLOOKUP($B203,'COASTAL UPLANDS'!$B$239:$I$347,I$1,FALSE)</f>
        <v>0</v>
      </c>
      <c r="J203" s="3">
        <f>VLOOKUP($B203,'COASTAL UPLANDS'!$B$239:$I$347,J$1,FALSE)</f>
        <v>0</v>
      </c>
      <c r="K203" s="3">
        <f>VLOOKUP($B203,'COASTAL UPLANDS'!$B$239:$I$347,K$1,FALSE)</f>
        <v>0</v>
      </c>
      <c r="L203" s="3">
        <f>VLOOKUP($B203,'COASTAL UPLANDS'!$B$239:$I$347,L$1,FALSE)</f>
        <v>0</v>
      </c>
    </row>
    <row r="204" spans="1:12" ht="15.75" customHeight="1">
      <c r="A204">
        <f t="shared" si="3"/>
        <v>21</v>
      </c>
      <c r="B204" t="str">
        <f>VLOOKUP(A204,ACTIVITIES!$B$2:$C$110,2,FALSE)</f>
        <v>Cable array at WTGs installation</v>
      </c>
      <c r="C204" s="1">
        <v>2</v>
      </c>
      <c r="D204" s="1" t="str">
        <f>VLOOKUP(C204,HABITATS!$F$2:$G$13,2,FALSE)</f>
        <v>Beaches &amp; Dunes</v>
      </c>
      <c r="E204" s="1" t="str">
        <f t="shared" si="4"/>
        <v>Beaches &amp; DunesCable array at WTGs installation</v>
      </c>
      <c r="F204" s="3">
        <f>VLOOKUP($B204,'BEACHES &amp; DUNES'!$B$239:$I$347,F$1,FALSE)</f>
        <v>0</v>
      </c>
      <c r="G204" s="3">
        <f>VLOOKUP($B204,'BEACHES &amp; DUNES'!$B$239:$I$347,G$1,FALSE)</f>
        <v>0</v>
      </c>
      <c r="H204" s="3">
        <f>VLOOKUP($B204,'BEACHES &amp; DUNES'!$B$239:$I$347,H$1,FALSE)</f>
        <v>0</v>
      </c>
      <c r="I204" s="3">
        <f>VLOOKUP($B204,'BEACHES &amp; DUNES'!$B$239:$I$347,I$1,FALSE)</f>
        <v>0</v>
      </c>
      <c r="J204" s="3">
        <f>VLOOKUP($B204,'BEACHES &amp; DUNES'!$B$239:$I$347,J$1,FALSE)</f>
        <v>0</v>
      </c>
      <c r="K204" s="3">
        <f>VLOOKUP($B204,'BEACHES &amp; DUNES'!$B$239:$I$347,K$1,FALSE)</f>
        <v>0</v>
      </c>
      <c r="L204" s="3">
        <f>VLOOKUP($B204,'BEACHES &amp; DUNES'!$B$239:$I$347,L$1,FALSE)</f>
        <v>0</v>
      </c>
    </row>
    <row r="205" spans="1:12" ht="15.75" customHeight="1">
      <c r="A205">
        <f t="shared" si="3"/>
        <v>21</v>
      </c>
      <c r="B205" t="str">
        <f>VLOOKUP(A205,ACTIVITIES!$B$2:$C$110,2,FALSE)</f>
        <v>Cable array at WTGs installation</v>
      </c>
      <c r="C205" s="1">
        <v>3</v>
      </c>
      <c r="D205" s="1" t="str">
        <f>VLOOKUP(C205,HABITATS!$F$2:$G$13,2,FALSE)</f>
        <v>Tidal flats &amp; Rocky Intertidal</v>
      </c>
      <c r="E205" s="1" t="str">
        <f t="shared" si="4"/>
        <v>Tidal flats &amp; Rocky IntertidalCable array at WTGs installation</v>
      </c>
      <c r="F205" s="3">
        <f>VLOOKUP($B205,'TIDAL FLATS &amp; ROCKY INTERTIDAL'!$B$239:$I$347,F$1,FALSE)</f>
        <v>0</v>
      </c>
      <c r="G205" s="3">
        <f>VLOOKUP($B205,'TIDAL FLATS &amp; ROCKY INTERTIDAL'!$B$239:$I$347,G$1,FALSE)</f>
        <v>0</v>
      </c>
      <c r="H205" s="3">
        <f>VLOOKUP($B205,'TIDAL FLATS &amp; ROCKY INTERTIDAL'!$B$239:$I$347,H$1,FALSE)</f>
        <v>0</v>
      </c>
      <c r="I205" s="3">
        <f>VLOOKUP($B205,'TIDAL FLATS &amp; ROCKY INTERTIDAL'!$B$239:$I$347,I$1,FALSE)</f>
        <v>0</v>
      </c>
      <c r="J205" s="3">
        <f>VLOOKUP($B205,'TIDAL FLATS &amp; ROCKY INTERTIDAL'!$B$239:$I$347,J$1,FALSE)</f>
        <v>0</v>
      </c>
      <c r="K205" s="3">
        <f>VLOOKUP($B205,'TIDAL FLATS &amp; ROCKY INTERTIDAL'!$B$239:$I$347,K$1,FALSE)</f>
        <v>0</v>
      </c>
      <c r="L205" s="3">
        <f>VLOOKUP($B205,'TIDAL FLATS &amp; ROCKY INTERTIDAL'!$B$239:$I$347,L$1,FALSE)</f>
        <v>0</v>
      </c>
    </row>
    <row r="206" spans="1:12" ht="15.75" customHeight="1">
      <c r="A206">
        <f t="shared" ref="A206:A269" si="5">A196+1</f>
        <v>21</v>
      </c>
      <c r="B206" t="str">
        <f>VLOOKUP(A206,ACTIVITIES!$B$2:$C$110,2,FALSE)</f>
        <v>Cable array at WTGs installation</v>
      </c>
      <c r="C206" s="1">
        <v>4</v>
      </c>
      <c r="D206" s="1" t="str">
        <f>VLOOKUP(C206,HABITATS!$F$2:$G$13,2,FALSE)</f>
        <v>Marshes</v>
      </c>
      <c r="E206" s="1" t="str">
        <f t="shared" si="4"/>
        <v>MarshesCable array at WTGs installation</v>
      </c>
      <c r="F206" s="3">
        <f>VLOOKUP($B206,MARSHES!$B$239:$I$347,F$1,FALSE)</f>
        <v>0</v>
      </c>
      <c r="G206" s="3">
        <f>VLOOKUP($B206,MARSHES!$B$239:$I$347,G$1,FALSE)</f>
        <v>0</v>
      </c>
      <c r="H206" s="3">
        <f>VLOOKUP($B206,MARSHES!$B$239:$I$347,H$1,FALSE)</f>
        <v>0</v>
      </c>
      <c r="I206" s="3">
        <f>VLOOKUP($B206,MARSHES!$B$239:$I$347,I$1,FALSE)</f>
        <v>0</v>
      </c>
      <c r="J206" s="3">
        <f>VLOOKUP($B206,MARSHES!$B$239:$I$347,J$1,FALSE)</f>
        <v>0</v>
      </c>
      <c r="K206" s="3">
        <f>VLOOKUP($B206,MARSHES!$B$239:$I$347,K$1,FALSE)</f>
        <v>0</v>
      </c>
      <c r="L206" s="3">
        <f>VLOOKUP($B206,MARSHES!$B$239:$I$347,L$1,FALSE)</f>
        <v>0</v>
      </c>
    </row>
    <row r="207" spans="1:12" ht="15.75" customHeight="1">
      <c r="A207">
        <f t="shared" si="5"/>
        <v>21</v>
      </c>
      <c r="B207" t="str">
        <f>VLOOKUP(A207,ACTIVITIES!$B$2:$C$110,2,FALSE)</f>
        <v>Cable array at WTGs installation</v>
      </c>
      <c r="C207" s="1">
        <v>5</v>
      </c>
      <c r="D207" s="1" t="str">
        <f>VLOOKUP(C207,HABITATS!$F$2:$G$13,2,FALSE)</f>
        <v>Submersed Habitats</v>
      </c>
      <c r="E207" s="1" t="str">
        <f t="shared" si="4"/>
        <v>Submersed HabitatsCable array at WTGs installation</v>
      </c>
      <c r="F207" s="3">
        <f>VLOOKUP($B207,'SUBMERSED HABITATS'!$B$239:$I$347,F$1,FALSE)</f>
        <v>1</v>
      </c>
      <c r="G207" s="3">
        <f>VLOOKUP($B207,'SUBMERSED HABITATS'!$B$239:$I$347,G$1,FALSE)</f>
        <v>1</v>
      </c>
      <c r="H207" s="3">
        <f>VLOOKUP($B207,'SUBMERSED HABITATS'!$B$239:$I$347,H$1,FALSE)</f>
        <v>0</v>
      </c>
      <c r="I207" s="3">
        <f>VLOOKUP($B207,'SUBMERSED HABITATS'!$B$239:$I$347,I$1,FALSE)</f>
        <v>0</v>
      </c>
      <c r="J207" s="3">
        <f>VLOOKUP($B207,'SUBMERSED HABITATS'!$B$239:$I$347,J$1,FALSE)</f>
        <v>0</v>
      </c>
      <c r="K207" s="3">
        <f>VLOOKUP($B207,'SUBMERSED HABITATS'!$B$239:$I$347,K$1,FALSE)</f>
        <v>0</v>
      </c>
      <c r="L207" s="3">
        <f>VLOOKUP($B207,'SUBMERSED HABITATS'!$B$239:$I$347,L$1,FALSE)</f>
        <v>1</v>
      </c>
    </row>
    <row r="208" spans="1:12" ht="15.75" customHeight="1">
      <c r="A208">
        <f t="shared" si="5"/>
        <v>21</v>
      </c>
      <c r="B208" t="str">
        <f>VLOOKUP(A208,ACTIVITIES!$B$2:$C$110,2,FALSE)</f>
        <v>Cable array at WTGs installation</v>
      </c>
      <c r="C208" s="1">
        <v>6</v>
      </c>
      <c r="D208" s="1" t="str">
        <f>VLOOKUP(C208,HABITATS!$F$2:$G$13,2,FALSE)</f>
        <v>HABITATS COMPLEX 6</v>
      </c>
      <c r="E208" s="1" t="str">
        <f t="shared" si="4"/>
        <v>HABITATS COMPLEX 6Cable array at WTGs installation</v>
      </c>
      <c r="F208" s="3">
        <f>VLOOKUP($B208,'HABITATS COMPLEX 6'!$B$239:$I$347,F$1,FALSE)</f>
        <v>0</v>
      </c>
      <c r="G208" s="3">
        <f>VLOOKUP($B208,'HABITATS COMPLEX 6'!$B$239:$I$347,G$1,FALSE)</f>
        <v>0</v>
      </c>
      <c r="H208" s="3">
        <f>VLOOKUP($B208,'HABITATS COMPLEX 6'!$B$239:$I$347,H$1,FALSE)</f>
        <v>0</v>
      </c>
      <c r="I208" s="3">
        <f>VLOOKUP($B208,'HABITATS COMPLEX 6'!$B$239:$I$347,I$1,FALSE)</f>
        <v>0</v>
      </c>
      <c r="J208" s="3">
        <f>VLOOKUP($B208,'HABITATS COMPLEX 6'!$B$239:$I$347,J$1,FALSE)</f>
        <v>0</v>
      </c>
      <c r="K208" s="3">
        <f>VLOOKUP($B208,'HABITATS COMPLEX 6'!$B$239:$I$347,K$1,FALSE)</f>
        <v>0</v>
      </c>
      <c r="L208" s="3" t="str">
        <f>VLOOKUP($B208,'HABITATS COMPLEX 6'!$B$239:$I$347,L$1,FALSE)</f>
        <v/>
      </c>
    </row>
    <row r="209" spans="1:12" ht="15.75" customHeight="1">
      <c r="A209">
        <f t="shared" si="5"/>
        <v>21</v>
      </c>
      <c r="B209" t="str">
        <f>VLOOKUP(A209,ACTIVITIES!$B$2:$C$110,2,FALSE)</f>
        <v>Cable array at WTGs installation</v>
      </c>
      <c r="C209" s="1">
        <v>7</v>
      </c>
      <c r="D209" s="1" t="str">
        <f>VLOOKUP(C209,HABITATS!$F$2:$G$13,2,FALSE)</f>
        <v>HABITATS COMPLEX 7</v>
      </c>
      <c r="E209" s="1" t="str">
        <f t="shared" si="4"/>
        <v>HABITATS COMPLEX 7Cable array at WTGs installation</v>
      </c>
      <c r="F209" s="3">
        <f>VLOOKUP($B209,'HABITATS COMPLEX 7'!$B$239:$I$347,F$1,FALSE)</f>
        <v>0</v>
      </c>
      <c r="G209" s="3">
        <f>VLOOKUP($B209,'HABITATS COMPLEX 7'!$B$239:$I$347,G$1,FALSE)</f>
        <v>0</v>
      </c>
      <c r="H209" s="3">
        <f>VLOOKUP($B209,'HABITATS COMPLEX 7'!$B$239:$I$347,H$1,FALSE)</f>
        <v>0</v>
      </c>
      <c r="I209" s="3">
        <f>VLOOKUP($B209,'HABITATS COMPLEX 7'!$B$239:$I$347,I$1,FALSE)</f>
        <v>0</v>
      </c>
      <c r="J209" s="3">
        <f>VLOOKUP($B209,'HABITATS COMPLEX 7'!$B$239:$I$347,J$1,FALSE)</f>
        <v>0</v>
      </c>
      <c r="K209" s="3">
        <f>VLOOKUP($B209,'HABITATS COMPLEX 7'!$B$239:$I$347,K$1,FALSE)</f>
        <v>0</v>
      </c>
      <c r="L209" s="3" t="str">
        <f>VLOOKUP($B209,'HABITATS COMPLEX 7'!$B$239:$I$347,L$1,FALSE)</f>
        <v/>
      </c>
    </row>
    <row r="210" spans="1:12" ht="15.75" customHeight="1">
      <c r="A210">
        <f t="shared" si="5"/>
        <v>21</v>
      </c>
      <c r="B210" t="str">
        <f>VLOOKUP(A210,ACTIVITIES!$B$2:$C$110,2,FALSE)</f>
        <v>Cable array at WTGs installation</v>
      </c>
      <c r="C210" s="1">
        <v>8</v>
      </c>
      <c r="D210" s="1" t="str">
        <f>VLOOKUP(C210,HABITATS!$F$2:$G$13,2,FALSE)</f>
        <v>HABITATS COMPLEX 8</v>
      </c>
      <c r="E210" s="1" t="str">
        <f t="shared" si="4"/>
        <v>HABITATS COMPLEX 8Cable array at WTGs installation</v>
      </c>
      <c r="F210" s="3">
        <f>VLOOKUP($B210,'HABITATS COMPLEX 8'!$B$239:$I$347,F$1,FALSE)</f>
        <v>0</v>
      </c>
      <c r="G210" s="3">
        <f>VLOOKUP($B210,'HABITATS COMPLEX 8'!$B$239:$I$347,G$1,FALSE)</f>
        <v>0</v>
      </c>
      <c r="H210" s="3">
        <f>VLOOKUP($B210,'HABITATS COMPLEX 8'!$B$239:$I$347,H$1,FALSE)</f>
        <v>0</v>
      </c>
      <c r="I210" s="3">
        <f>VLOOKUP($B210,'HABITATS COMPLEX 8'!$B$239:$I$347,I$1,FALSE)</f>
        <v>0</v>
      </c>
      <c r="J210" s="3">
        <f>VLOOKUP($B210,'HABITATS COMPLEX 8'!$B$239:$I$347,J$1,FALSE)</f>
        <v>0</v>
      </c>
      <c r="K210" s="3">
        <f>VLOOKUP($B210,'HABITATS COMPLEX 8'!$B$239:$I$347,K$1,FALSE)</f>
        <v>0</v>
      </c>
      <c r="L210" s="3" t="str">
        <f>VLOOKUP($B210,'HABITATS COMPLEX 8'!$B$239:$I$347,L$1,FALSE)</f>
        <v/>
      </c>
    </row>
    <row r="211" spans="1:12" ht="15.75" customHeight="1">
      <c r="A211">
        <f t="shared" si="5"/>
        <v>21</v>
      </c>
      <c r="B211" t="str">
        <f>VLOOKUP(A211,ACTIVITIES!$B$2:$C$110,2,FALSE)</f>
        <v>Cable array at WTGs installation</v>
      </c>
      <c r="C211" s="1">
        <v>9</v>
      </c>
      <c r="D211" s="1" t="str">
        <f>VLOOKUP(C211,HABITATS!$F$2:$G$13,2,FALSE)</f>
        <v>HABITATS COMPLEX 9</v>
      </c>
      <c r="E211" s="1" t="str">
        <f t="shared" si="4"/>
        <v>HABITATS COMPLEX 9Cable array at WTGs installation</v>
      </c>
      <c r="F211" s="3">
        <f>VLOOKUP($B211,'HABITATS COMPLEX 9'!$B$239:$I$347,F$1,FALSE)</f>
        <v>0</v>
      </c>
      <c r="G211" s="3">
        <f>VLOOKUP($B211,'HABITATS COMPLEX 9'!$B$239:$I$347,G$1,FALSE)</f>
        <v>0</v>
      </c>
      <c r="H211" s="3">
        <f>VLOOKUP($B211,'HABITATS COMPLEX 9'!$B$239:$I$347,H$1,FALSE)</f>
        <v>0</v>
      </c>
      <c r="I211" s="3">
        <f>VLOOKUP($B211,'HABITATS COMPLEX 9'!$B$239:$I$347,I$1,FALSE)</f>
        <v>0</v>
      </c>
      <c r="J211" s="3">
        <f>VLOOKUP($B211,'HABITATS COMPLEX 9'!$B$239:$I$347,J$1,FALSE)</f>
        <v>0</v>
      </c>
      <c r="K211" s="3">
        <f>VLOOKUP($B211,'HABITATS COMPLEX 9'!$B$239:$I$347,K$1,FALSE)</f>
        <v>0</v>
      </c>
      <c r="L211" s="3" t="str">
        <f>VLOOKUP($B211,'HABITATS COMPLEX 9'!$B$239:$I$347,L$1,FALSE)</f>
        <v/>
      </c>
    </row>
    <row r="212" spans="1:12" ht="15.75" customHeight="1">
      <c r="A212">
        <f t="shared" si="5"/>
        <v>21</v>
      </c>
      <c r="B212" t="str">
        <f>VLOOKUP(A212,ACTIVITIES!$B$2:$C$110,2,FALSE)</f>
        <v>Cable array at WTGs installation</v>
      </c>
      <c r="C212" s="1">
        <v>10</v>
      </c>
      <c r="D212" s="1" t="str">
        <f>VLOOKUP(C212,HABITATS!$F$2:$G$13,2,FALSE)</f>
        <v>HABITATS COMPLEX 10</v>
      </c>
      <c r="E212" s="1" t="str">
        <f t="shared" si="4"/>
        <v>HABITATS COMPLEX 10Cable array at WTGs installation</v>
      </c>
      <c r="F212" s="3">
        <f>VLOOKUP($B212,'HABITATS COMPLEX 10'!$B$239:$I$347,F$1,FALSE)</f>
        <v>0</v>
      </c>
      <c r="G212" s="3">
        <f>VLOOKUP($B212,'HABITATS COMPLEX 10'!$B$239:$I$347,G$1,FALSE)</f>
        <v>0</v>
      </c>
      <c r="H212" s="3">
        <f>VLOOKUP($B212,'HABITATS COMPLEX 10'!$B$239:$I$347,H$1,FALSE)</f>
        <v>0</v>
      </c>
      <c r="I212" s="3">
        <f>VLOOKUP($B212,'HABITATS COMPLEX 10'!$B$239:$I$347,I$1,FALSE)</f>
        <v>0</v>
      </c>
      <c r="J212" s="3">
        <f>VLOOKUP($B212,'HABITATS COMPLEX 10'!$B$239:$I$347,J$1,FALSE)</f>
        <v>0</v>
      </c>
      <c r="K212" s="3">
        <f>VLOOKUP($B212,'HABITATS COMPLEX 10'!$B$239:$I$347,K$1,FALSE)</f>
        <v>0</v>
      </c>
      <c r="L212" s="3" t="str">
        <f>VLOOKUP($B212,'HABITATS COMPLEX 10'!$B$239:$I$347,L$1,FALSE)</f>
        <v/>
      </c>
    </row>
    <row r="213" spans="1:12" ht="15.75" customHeight="1">
      <c r="A213">
        <f t="shared" si="5"/>
        <v>22</v>
      </c>
      <c r="B213" t="str">
        <f>VLOOKUP(A213,ACTIVITIES!$B$2:$C$110,2,FALSE)</f>
        <v>Export cable to shore installation</v>
      </c>
      <c r="C213" s="1">
        <v>1</v>
      </c>
      <c r="D213" s="1" t="str">
        <f>VLOOKUP(C213,HABITATS!$F$2:$G$13,2,FALSE)</f>
        <v>Coastal Uplands</v>
      </c>
      <c r="E213" s="1" t="str">
        <f t="shared" si="4"/>
        <v>Coastal UplandsExport cable to shore installation</v>
      </c>
      <c r="F213" s="3">
        <f>VLOOKUP($B213,'COASTAL UPLANDS'!$B$239:$I$347,F$1,FALSE)</f>
        <v>0</v>
      </c>
      <c r="G213" s="3">
        <f>VLOOKUP($B213,'COASTAL UPLANDS'!$B$239:$I$347,G$1,FALSE)</f>
        <v>0</v>
      </c>
      <c r="H213" s="3">
        <f>VLOOKUP($B213,'COASTAL UPLANDS'!$B$239:$I$347,H$1,FALSE)</f>
        <v>0</v>
      </c>
      <c r="I213" s="3">
        <f>VLOOKUP($B213,'COASTAL UPLANDS'!$B$239:$I$347,I$1,FALSE)</f>
        <v>0</v>
      </c>
      <c r="J213" s="3">
        <f>VLOOKUP($B213,'COASTAL UPLANDS'!$B$239:$I$347,J$1,FALSE)</f>
        <v>0</v>
      </c>
      <c r="K213" s="3">
        <f>VLOOKUP($B213,'COASTAL UPLANDS'!$B$239:$I$347,K$1,FALSE)</f>
        <v>0</v>
      </c>
      <c r="L213" s="3">
        <f>VLOOKUP($B213,'COASTAL UPLANDS'!$B$239:$I$347,L$1,FALSE)</f>
        <v>0</v>
      </c>
    </row>
    <row r="214" spans="1:12" ht="15.75" customHeight="1">
      <c r="A214">
        <f t="shared" si="5"/>
        <v>22</v>
      </c>
      <c r="B214" t="str">
        <f>VLOOKUP(A214,ACTIVITIES!$B$2:$C$110,2,FALSE)</f>
        <v>Export cable to shore installation</v>
      </c>
      <c r="C214" s="1">
        <v>2</v>
      </c>
      <c r="D214" s="1" t="str">
        <f>VLOOKUP(C214,HABITATS!$F$2:$G$13,2,FALSE)</f>
        <v>Beaches &amp; Dunes</v>
      </c>
      <c r="E214" s="1" t="str">
        <f t="shared" si="4"/>
        <v>Beaches &amp; DunesExport cable to shore installation</v>
      </c>
      <c r="F214" s="3">
        <f>VLOOKUP($B214,'BEACHES &amp; DUNES'!$B$239:$I$347,F$1,FALSE)</f>
        <v>0</v>
      </c>
      <c r="G214" s="3">
        <f>VLOOKUP($B214,'BEACHES &amp; DUNES'!$B$239:$I$347,G$1,FALSE)</f>
        <v>0</v>
      </c>
      <c r="H214" s="3">
        <f>VLOOKUP($B214,'BEACHES &amp; DUNES'!$B$239:$I$347,H$1,FALSE)</f>
        <v>0</v>
      </c>
      <c r="I214" s="3">
        <f>VLOOKUP($B214,'BEACHES &amp; DUNES'!$B$239:$I$347,I$1,FALSE)</f>
        <v>0</v>
      </c>
      <c r="J214" s="3">
        <f>VLOOKUP($B214,'BEACHES &amp; DUNES'!$B$239:$I$347,J$1,FALSE)</f>
        <v>0</v>
      </c>
      <c r="K214" s="3">
        <f>VLOOKUP($B214,'BEACHES &amp; DUNES'!$B$239:$I$347,K$1,FALSE)</f>
        <v>0</v>
      </c>
      <c r="L214" s="3">
        <f>VLOOKUP($B214,'BEACHES &amp; DUNES'!$B$239:$I$347,L$1,FALSE)</f>
        <v>0</v>
      </c>
    </row>
    <row r="215" spans="1:12" ht="15.75" customHeight="1">
      <c r="A215">
        <f t="shared" si="5"/>
        <v>22</v>
      </c>
      <c r="B215" t="str">
        <f>VLOOKUP(A215,ACTIVITIES!$B$2:$C$110,2,FALSE)</f>
        <v>Export cable to shore installation</v>
      </c>
      <c r="C215" s="1">
        <v>3</v>
      </c>
      <c r="D215" s="1" t="str">
        <f>VLOOKUP(C215,HABITATS!$F$2:$G$13,2,FALSE)</f>
        <v>Tidal flats &amp; Rocky Intertidal</v>
      </c>
      <c r="E215" s="1" t="str">
        <f t="shared" si="4"/>
        <v>Tidal flats &amp; Rocky IntertidalExport cable to shore installation</v>
      </c>
      <c r="F215" s="3">
        <f>VLOOKUP($B215,'TIDAL FLATS &amp; ROCKY INTERTIDAL'!$B$239:$I$347,F$1,FALSE)</f>
        <v>0</v>
      </c>
      <c r="G215" s="3">
        <f>VLOOKUP($B215,'TIDAL FLATS &amp; ROCKY INTERTIDAL'!$B$239:$I$347,G$1,FALSE)</f>
        <v>0</v>
      </c>
      <c r="H215" s="3">
        <f>VLOOKUP($B215,'TIDAL FLATS &amp; ROCKY INTERTIDAL'!$B$239:$I$347,H$1,FALSE)</f>
        <v>0</v>
      </c>
      <c r="I215" s="3">
        <f>VLOOKUP($B215,'TIDAL FLATS &amp; ROCKY INTERTIDAL'!$B$239:$I$347,I$1,FALSE)</f>
        <v>0</v>
      </c>
      <c r="J215" s="3">
        <f>VLOOKUP($B215,'TIDAL FLATS &amp; ROCKY INTERTIDAL'!$B$239:$I$347,J$1,FALSE)</f>
        <v>0</v>
      </c>
      <c r="K215" s="3">
        <f>VLOOKUP($B215,'TIDAL FLATS &amp; ROCKY INTERTIDAL'!$B$239:$I$347,K$1,FALSE)</f>
        <v>0</v>
      </c>
      <c r="L215" s="3">
        <f>VLOOKUP($B215,'TIDAL FLATS &amp; ROCKY INTERTIDAL'!$B$239:$I$347,L$1,FALSE)</f>
        <v>0</v>
      </c>
    </row>
    <row r="216" spans="1:12" ht="15.75" customHeight="1">
      <c r="A216">
        <f t="shared" si="5"/>
        <v>22</v>
      </c>
      <c r="B216" t="str">
        <f>VLOOKUP(A216,ACTIVITIES!$B$2:$C$110,2,FALSE)</f>
        <v>Export cable to shore installation</v>
      </c>
      <c r="C216" s="1">
        <v>4</v>
      </c>
      <c r="D216" s="1" t="str">
        <f>VLOOKUP(C216,HABITATS!$F$2:$G$13,2,FALSE)</f>
        <v>Marshes</v>
      </c>
      <c r="E216" s="1" t="str">
        <f t="shared" si="4"/>
        <v>MarshesExport cable to shore installation</v>
      </c>
      <c r="F216" s="3">
        <f>VLOOKUP($B216,MARSHES!$B$239:$I$347,F$1,FALSE)</f>
        <v>0</v>
      </c>
      <c r="G216" s="3">
        <f>VLOOKUP($B216,MARSHES!$B$239:$I$347,G$1,FALSE)</f>
        <v>0</v>
      </c>
      <c r="H216" s="3">
        <f>VLOOKUP($B216,MARSHES!$B$239:$I$347,H$1,FALSE)</f>
        <v>0</v>
      </c>
      <c r="I216" s="3">
        <f>VLOOKUP($B216,MARSHES!$B$239:$I$347,I$1,FALSE)</f>
        <v>0</v>
      </c>
      <c r="J216" s="3">
        <f>VLOOKUP($B216,MARSHES!$B$239:$I$347,J$1,FALSE)</f>
        <v>0</v>
      </c>
      <c r="K216" s="3">
        <f>VLOOKUP($B216,MARSHES!$B$239:$I$347,K$1,FALSE)</f>
        <v>0</v>
      </c>
      <c r="L216" s="3">
        <f>VLOOKUP($B216,MARSHES!$B$239:$I$347,L$1,FALSE)</f>
        <v>0</v>
      </c>
    </row>
    <row r="217" spans="1:12" ht="15.75" customHeight="1">
      <c r="A217">
        <f t="shared" si="5"/>
        <v>22</v>
      </c>
      <c r="B217" t="str">
        <f>VLOOKUP(A217,ACTIVITIES!$B$2:$C$110,2,FALSE)</f>
        <v>Export cable to shore installation</v>
      </c>
      <c r="C217" s="1">
        <v>5</v>
      </c>
      <c r="D217" s="1" t="str">
        <f>VLOOKUP(C217,HABITATS!$F$2:$G$13,2,FALSE)</f>
        <v>Submersed Habitats</v>
      </c>
      <c r="E217" s="1" t="str">
        <f t="shared" si="4"/>
        <v>Submersed HabitatsExport cable to shore installation</v>
      </c>
      <c r="F217" s="3">
        <f>VLOOKUP($B217,'SUBMERSED HABITATS'!$B$239:$I$347,F$1,FALSE)</f>
        <v>1</v>
      </c>
      <c r="G217" s="3">
        <f>VLOOKUP($B217,'SUBMERSED HABITATS'!$B$239:$I$347,G$1,FALSE)</f>
        <v>1</v>
      </c>
      <c r="H217" s="3">
        <f>VLOOKUP($B217,'SUBMERSED HABITATS'!$B$239:$I$347,H$1,FALSE)</f>
        <v>0</v>
      </c>
      <c r="I217" s="3">
        <f>VLOOKUP($B217,'SUBMERSED HABITATS'!$B$239:$I$347,I$1,FALSE)</f>
        <v>0</v>
      </c>
      <c r="J217" s="3">
        <f>VLOOKUP($B217,'SUBMERSED HABITATS'!$B$239:$I$347,J$1,FALSE)</f>
        <v>0</v>
      </c>
      <c r="K217" s="3">
        <f>VLOOKUP($B217,'SUBMERSED HABITATS'!$B$239:$I$347,K$1,FALSE)</f>
        <v>0</v>
      </c>
      <c r="L217" s="3">
        <f>VLOOKUP($B217,'SUBMERSED HABITATS'!$B$239:$I$347,L$1,FALSE)</f>
        <v>1</v>
      </c>
    </row>
    <row r="218" spans="1:12" ht="15.75" customHeight="1">
      <c r="A218">
        <f t="shared" si="5"/>
        <v>22</v>
      </c>
      <c r="B218" t="str">
        <f>VLOOKUP(A218,ACTIVITIES!$B$2:$C$110,2,FALSE)</f>
        <v>Export cable to shore installation</v>
      </c>
      <c r="C218" s="1">
        <v>6</v>
      </c>
      <c r="D218" s="1" t="str">
        <f>VLOOKUP(C218,HABITATS!$F$2:$G$13,2,FALSE)</f>
        <v>HABITATS COMPLEX 6</v>
      </c>
      <c r="E218" s="1" t="str">
        <f t="shared" si="4"/>
        <v>HABITATS COMPLEX 6Export cable to shore installation</v>
      </c>
      <c r="F218" s="3">
        <f>VLOOKUP($B218,'HABITATS COMPLEX 6'!$B$239:$I$347,F$1,FALSE)</f>
        <v>0</v>
      </c>
      <c r="G218" s="3">
        <f>VLOOKUP($B218,'HABITATS COMPLEX 6'!$B$239:$I$347,G$1,FALSE)</f>
        <v>0</v>
      </c>
      <c r="H218" s="3">
        <f>VLOOKUP($B218,'HABITATS COMPLEX 6'!$B$239:$I$347,H$1,FALSE)</f>
        <v>0</v>
      </c>
      <c r="I218" s="3">
        <f>VLOOKUP($B218,'HABITATS COMPLEX 6'!$B$239:$I$347,I$1,FALSE)</f>
        <v>0</v>
      </c>
      <c r="J218" s="3">
        <f>VLOOKUP($B218,'HABITATS COMPLEX 6'!$B$239:$I$347,J$1,FALSE)</f>
        <v>0</v>
      </c>
      <c r="K218" s="3">
        <f>VLOOKUP($B218,'HABITATS COMPLEX 6'!$B$239:$I$347,K$1,FALSE)</f>
        <v>0</v>
      </c>
      <c r="L218" s="3" t="str">
        <f>VLOOKUP($B218,'HABITATS COMPLEX 6'!$B$239:$I$347,L$1,FALSE)</f>
        <v/>
      </c>
    </row>
    <row r="219" spans="1:12" ht="15.75" customHeight="1">
      <c r="A219">
        <f t="shared" si="5"/>
        <v>22</v>
      </c>
      <c r="B219" t="str">
        <f>VLOOKUP(A219,ACTIVITIES!$B$2:$C$110,2,FALSE)</f>
        <v>Export cable to shore installation</v>
      </c>
      <c r="C219" s="1">
        <v>7</v>
      </c>
      <c r="D219" s="1" t="str">
        <f>VLOOKUP(C219,HABITATS!$F$2:$G$13,2,FALSE)</f>
        <v>HABITATS COMPLEX 7</v>
      </c>
      <c r="E219" s="1" t="str">
        <f t="shared" si="4"/>
        <v>HABITATS COMPLEX 7Export cable to shore installation</v>
      </c>
      <c r="F219" s="3">
        <f>VLOOKUP($B219,'HABITATS COMPLEX 7'!$B$239:$I$347,F$1,FALSE)</f>
        <v>0</v>
      </c>
      <c r="G219" s="3">
        <f>VLOOKUP($B219,'HABITATS COMPLEX 7'!$B$239:$I$347,G$1,FALSE)</f>
        <v>0</v>
      </c>
      <c r="H219" s="3">
        <f>VLOOKUP($B219,'HABITATS COMPLEX 7'!$B$239:$I$347,H$1,FALSE)</f>
        <v>0</v>
      </c>
      <c r="I219" s="3">
        <f>VLOOKUP($B219,'HABITATS COMPLEX 7'!$B$239:$I$347,I$1,FALSE)</f>
        <v>0</v>
      </c>
      <c r="J219" s="3">
        <f>VLOOKUP($B219,'HABITATS COMPLEX 7'!$B$239:$I$347,J$1,FALSE)</f>
        <v>0</v>
      </c>
      <c r="K219" s="3">
        <f>VLOOKUP($B219,'HABITATS COMPLEX 7'!$B$239:$I$347,K$1,FALSE)</f>
        <v>0</v>
      </c>
      <c r="L219" s="3" t="str">
        <f>VLOOKUP($B219,'HABITATS COMPLEX 7'!$B$239:$I$347,L$1,FALSE)</f>
        <v/>
      </c>
    </row>
    <row r="220" spans="1:12" ht="15.75" customHeight="1">
      <c r="A220">
        <f t="shared" si="5"/>
        <v>22</v>
      </c>
      <c r="B220" t="str">
        <f>VLOOKUP(A220,ACTIVITIES!$B$2:$C$110,2,FALSE)</f>
        <v>Export cable to shore installation</v>
      </c>
      <c r="C220" s="1">
        <v>8</v>
      </c>
      <c r="D220" s="1" t="str">
        <f>VLOOKUP(C220,HABITATS!$F$2:$G$13,2,FALSE)</f>
        <v>HABITATS COMPLEX 8</v>
      </c>
      <c r="E220" s="1" t="str">
        <f t="shared" si="4"/>
        <v>HABITATS COMPLEX 8Export cable to shore installation</v>
      </c>
      <c r="F220" s="3">
        <f>VLOOKUP($B220,'HABITATS COMPLEX 8'!$B$239:$I$347,F$1,FALSE)</f>
        <v>0</v>
      </c>
      <c r="G220" s="3">
        <f>VLOOKUP($B220,'HABITATS COMPLEX 8'!$B$239:$I$347,G$1,FALSE)</f>
        <v>0</v>
      </c>
      <c r="H220" s="3">
        <f>VLOOKUP($B220,'HABITATS COMPLEX 8'!$B$239:$I$347,H$1,FALSE)</f>
        <v>0</v>
      </c>
      <c r="I220" s="3">
        <f>VLOOKUP($B220,'HABITATS COMPLEX 8'!$B$239:$I$347,I$1,FALSE)</f>
        <v>0</v>
      </c>
      <c r="J220" s="3">
        <f>VLOOKUP($B220,'HABITATS COMPLEX 8'!$B$239:$I$347,J$1,FALSE)</f>
        <v>0</v>
      </c>
      <c r="K220" s="3">
        <f>VLOOKUP($B220,'HABITATS COMPLEX 8'!$B$239:$I$347,K$1,FALSE)</f>
        <v>0</v>
      </c>
      <c r="L220" s="3" t="str">
        <f>VLOOKUP($B220,'HABITATS COMPLEX 8'!$B$239:$I$347,L$1,FALSE)</f>
        <v/>
      </c>
    </row>
    <row r="221" spans="1:12" ht="15.75" customHeight="1">
      <c r="A221">
        <f t="shared" si="5"/>
        <v>22</v>
      </c>
      <c r="B221" t="str">
        <f>VLOOKUP(A221,ACTIVITIES!$B$2:$C$110,2,FALSE)</f>
        <v>Export cable to shore installation</v>
      </c>
      <c r="C221" s="1">
        <v>9</v>
      </c>
      <c r="D221" s="1" t="str">
        <f>VLOOKUP(C221,HABITATS!$F$2:$G$13,2,FALSE)</f>
        <v>HABITATS COMPLEX 9</v>
      </c>
      <c r="E221" s="1" t="str">
        <f t="shared" si="4"/>
        <v>HABITATS COMPLEX 9Export cable to shore installation</v>
      </c>
      <c r="F221" s="3">
        <f>VLOOKUP($B221,'HABITATS COMPLEX 9'!$B$239:$I$347,F$1,FALSE)</f>
        <v>0</v>
      </c>
      <c r="G221" s="3">
        <f>VLOOKUP($B221,'HABITATS COMPLEX 9'!$B$239:$I$347,G$1,FALSE)</f>
        <v>0</v>
      </c>
      <c r="H221" s="3">
        <f>VLOOKUP($B221,'HABITATS COMPLEX 9'!$B$239:$I$347,H$1,FALSE)</f>
        <v>0</v>
      </c>
      <c r="I221" s="3">
        <f>VLOOKUP($B221,'HABITATS COMPLEX 9'!$B$239:$I$347,I$1,FALSE)</f>
        <v>0</v>
      </c>
      <c r="J221" s="3">
        <f>VLOOKUP($B221,'HABITATS COMPLEX 9'!$B$239:$I$347,J$1,FALSE)</f>
        <v>0</v>
      </c>
      <c r="K221" s="3">
        <f>VLOOKUP($B221,'HABITATS COMPLEX 9'!$B$239:$I$347,K$1,FALSE)</f>
        <v>0</v>
      </c>
      <c r="L221" s="3" t="str">
        <f>VLOOKUP($B221,'HABITATS COMPLEX 9'!$B$239:$I$347,L$1,FALSE)</f>
        <v/>
      </c>
    </row>
    <row r="222" spans="1:12" ht="15.75" customHeight="1">
      <c r="A222">
        <f t="shared" si="5"/>
        <v>22</v>
      </c>
      <c r="B222" t="str">
        <f>VLOOKUP(A222,ACTIVITIES!$B$2:$C$110,2,FALSE)</f>
        <v>Export cable to shore installation</v>
      </c>
      <c r="C222" s="1">
        <v>10</v>
      </c>
      <c r="D222" s="1" t="str">
        <f>VLOOKUP(C222,HABITATS!$F$2:$G$13,2,FALSE)</f>
        <v>HABITATS COMPLEX 10</v>
      </c>
      <c r="E222" s="1" t="str">
        <f t="shared" si="4"/>
        <v>HABITATS COMPLEX 10Export cable to shore installation</v>
      </c>
      <c r="F222" s="3">
        <f>VLOOKUP($B222,'HABITATS COMPLEX 10'!$B$239:$I$347,F$1,FALSE)</f>
        <v>0</v>
      </c>
      <c r="G222" s="3">
        <f>VLOOKUP($B222,'HABITATS COMPLEX 10'!$B$239:$I$347,G$1,FALSE)</f>
        <v>0</v>
      </c>
      <c r="H222" s="3">
        <f>VLOOKUP($B222,'HABITATS COMPLEX 10'!$B$239:$I$347,H$1,FALSE)</f>
        <v>0</v>
      </c>
      <c r="I222" s="3">
        <f>VLOOKUP($B222,'HABITATS COMPLEX 10'!$B$239:$I$347,I$1,FALSE)</f>
        <v>0</v>
      </c>
      <c r="J222" s="3">
        <f>VLOOKUP($B222,'HABITATS COMPLEX 10'!$B$239:$I$347,J$1,FALSE)</f>
        <v>0</v>
      </c>
      <c r="K222" s="3">
        <f>VLOOKUP($B222,'HABITATS COMPLEX 10'!$B$239:$I$347,K$1,FALSE)</f>
        <v>0</v>
      </c>
      <c r="L222" s="3" t="str">
        <f>VLOOKUP($B222,'HABITATS COMPLEX 10'!$B$239:$I$347,L$1,FALSE)</f>
        <v/>
      </c>
    </row>
    <row r="223" spans="1:12" ht="15.75" customHeight="1">
      <c r="A223">
        <f t="shared" si="5"/>
        <v>23</v>
      </c>
      <c r="B223" t="str">
        <f>VLOOKUP(A223,ACTIVITIES!$B$2:$C$110,2,FALSE)</f>
        <v>Substation installation</v>
      </c>
      <c r="C223" s="1">
        <v>1</v>
      </c>
      <c r="D223" s="1" t="str">
        <f>VLOOKUP(C223,HABITATS!$F$2:$G$13,2,FALSE)</f>
        <v>Coastal Uplands</v>
      </c>
      <c r="E223" s="1" t="str">
        <f t="shared" si="4"/>
        <v>Coastal UplandsSubstation installation</v>
      </c>
      <c r="F223" s="3">
        <f>VLOOKUP($B223,'COASTAL UPLANDS'!$B$239:$I$347,F$1,FALSE)</f>
        <v>0</v>
      </c>
      <c r="G223" s="3">
        <f>VLOOKUP($B223,'COASTAL UPLANDS'!$B$239:$I$347,G$1,FALSE)</f>
        <v>0</v>
      </c>
      <c r="H223" s="3">
        <f>VLOOKUP($B223,'COASTAL UPLANDS'!$B$239:$I$347,H$1,FALSE)</f>
        <v>0</v>
      </c>
      <c r="I223" s="3">
        <f>VLOOKUP($B223,'COASTAL UPLANDS'!$B$239:$I$347,I$1,FALSE)</f>
        <v>0</v>
      </c>
      <c r="J223" s="3">
        <f>VLOOKUP($B223,'COASTAL UPLANDS'!$B$239:$I$347,J$1,FALSE)</f>
        <v>0</v>
      </c>
      <c r="K223" s="3">
        <f>VLOOKUP($B223,'COASTAL UPLANDS'!$B$239:$I$347,K$1,FALSE)</f>
        <v>0</v>
      </c>
      <c r="L223" s="3">
        <f>VLOOKUP($B223,'COASTAL UPLANDS'!$B$239:$I$347,L$1,FALSE)</f>
        <v>0</v>
      </c>
    </row>
    <row r="224" spans="1:12" ht="15.75" customHeight="1">
      <c r="A224">
        <f t="shared" si="5"/>
        <v>23</v>
      </c>
      <c r="B224" t="str">
        <f>VLOOKUP(A224,ACTIVITIES!$B$2:$C$110,2,FALSE)</f>
        <v>Substation installation</v>
      </c>
      <c r="C224" s="1">
        <v>2</v>
      </c>
      <c r="D224" s="1" t="str">
        <f>VLOOKUP(C224,HABITATS!$F$2:$G$13,2,FALSE)</f>
        <v>Beaches &amp; Dunes</v>
      </c>
      <c r="E224" s="1" t="str">
        <f t="shared" si="4"/>
        <v>Beaches &amp; DunesSubstation installation</v>
      </c>
      <c r="F224" s="3">
        <f>VLOOKUP($B224,'BEACHES &amp; DUNES'!$B$239:$I$347,F$1,FALSE)</f>
        <v>0</v>
      </c>
      <c r="G224" s="3">
        <f>VLOOKUP($B224,'BEACHES &amp; DUNES'!$B$239:$I$347,G$1,FALSE)</f>
        <v>0</v>
      </c>
      <c r="H224" s="3">
        <f>VLOOKUP($B224,'BEACHES &amp; DUNES'!$B$239:$I$347,H$1,FALSE)</f>
        <v>0</v>
      </c>
      <c r="I224" s="3">
        <f>VLOOKUP($B224,'BEACHES &amp; DUNES'!$B$239:$I$347,I$1,FALSE)</f>
        <v>0</v>
      </c>
      <c r="J224" s="3">
        <f>VLOOKUP($B224,'BEACHES &amp; DUNES'!$B$239:$I$347,J$1,FALSE)</f>
        <v>0</v>
      </c>
      <c r="K224" s="3">
        <f>VLOOKUP($B224,'BEACHES &amp; DUNES'!$B$239:$I$347,K$1,FALSE)</f>
        <v>0</v>
      </c>
      <c r="L224" s="3">
        <f>VLOOKUP($B224,'BEACHES &amp; DUNES'!$B$239:$I$347,L$1,FALSE)</f>
        <v>0</v>
      </c>
    </row>
    <row r="225" spans="1:12" ht="15.75" customHeight="1">
      <c r="A225">
        <f t="shared" si="5"/>
        <v>23</v>
      </c>
      <c r="B225" t="str">
        <f>VLOOKUP(A225,ACTIVITIES!$B$2:$C$110,2,FALSE)</f>
        <v>Substation installation</v>
      </c>
      <c r="C225" s="1">
        <v>3</v>
      </c>
      <c r="D225" s="1" t="str">
        <f>VLOOKUP(C225,HABITATS!$F$2:$G$13,2,FALSE)</f>
        <v>Tidal flats &amp; Rocky Intertidal</v>
      </c>
      <c r="E225" s="1" t="str">
        <f t="shared" si="4"/>
        <v>Tidal flats &amp; Rocky IntertidalSubstation installation</v>
      </c>
      <c r="F225" s="3">
        <f>VLOOKUP($B225,'TIDAL FLATS &amp; ROCKY INTERTIDAL'!$B$239:$I$347,F$1,FALSE)</f>
        <v>0</v>
      </c>
      <c r="G225" s="3">
        <f>VLOOKUP($B225,'TIDAL FLATS &amp; ROCKY INTERTIDAL'!$B$239:$I$347,G$1,FALSE)</f>
        <v>0</v>
      </c>
      <c r="H225" s="3">
        <f>VLOOKUP($B225,'TIDAL FLATS &amp; ROCKY INTERTIDAL'!$B$239:$I$347,H$1,FALSE)</f>
        <v>0</v>
      </c>
      <c r="I225" s="3">
        <f>VLOOKUP($B225,'TIDAL FLATS &amp; ROCKY INTERTIDAL'!$B$239:$I$347,I$1,FALSE)</f>
        <v>0</v>
      </c>
      <c r="J225" s="3">
        <f>VLOOKUP($B225,'TIDAL FLATS &amp; ROCKY INTERTIDAL'!$B$239:$I$347,J$1,FALSE)</f>
        <v>0</v>
      </c>
      <c r="K225" s="3">
        <f>VLOOKUP($B225,'TIDAL FLATS &amp; ROCKY INTERTIDAL'!$B$239:$I$347,K$1,FALSE)</f>
        <v>0</v>
      </c>
      <c r="L225" s="3">
        <f>VLOOKUP($B225,'TIDAL FLATS &amp; ROCKY INTERTIDAL'!$B$239:$I$347,L$1,FALSE)</f>
        <v>0</v>
      </c>
    </row>
    <row r="226" spans="1:12" ht="15.75" customHeight="1">
      <c r="A226">
        <f t="shared" si="5"/>
        <v>23</v>
      </c>
      <c r="B226" t="str">
        <f>VLOOKUP(A226,ACTIVITIES!$B$2:$C$110,2,FALSE)</f>
        <v>Substation installation</v>
      </c>
      <c r="C226" s="1">
        <v>4</v>
      </c>
      <c r="D226" s="1" t="str">
        <f>VLOOKUP(C226,HABITATS!$F$2:$G$13,2,FALSE)</f>
        <v>Marshes</v>
      </c>
      <c r="E226" s="1" t="str">
        <f t="shared" si="4"/>
        <v>MarshesSubstation installation</v>
      </c>
      <c r="F226" s="3">
        <f>VLOOKUP($B226,MARSHES!$B$239:$I$347,F$1,FALSE)</f>
        <v>0</v>
      </c>
      <c r="G226" s="3">
        <f>VLOOKUP($B226,MARSHES!$B$239:$I$347,G$1,FALSE)</f>
        <v>0</v>
      </c>
      <c r="H226" s="3">
        <f>VLOOKUP($B226,MARSHES!$B$239:$I$347,H$1,FALSE)</f>
        <v>0</v>
      </c>
      <c r="I226" s="3">
        <f>VLOOKUP($B226,MARSHES!$B$239:$I$347,I$1,FALSE)</f>
        <v>0</v>
      </c>
      <c r="J226" s="3">
        <f>VLOOKUP($B226,MARSHES!$B$239:$I$347,J$1,FALSE)</f>
        <v>0</v>
      </c>
      <c r="K226" s="3">
        <f>VLOOKUP($B226,MARSHES!$B$239:$I$347,K$1,FALSE)</f>
        <v>0</v>
      </c>
      <c r="L226" s="3">
        <f>VLOOKUP($B226,MARSHES!$B$239:$I$347,L$1,FALSE)</f>
        <v>0</v>
      </c>
    </row>
    <row r="227" spans="1:12" ht="15.75" customHeight="1">
      <c r="A227">
        <f t="shared" si="5"/>
        <v>23</v>
      </c>
      <c r="B227" t="str">
        <f>VLOOKUP(A227,ACTIVITIES!$B$2:$C$110,2,FALSE)</f>
        <v>Substation installation</v>
      </c>
      <c r="C227" s="1">
        <v>5</v>
      </c>
      <c r="D227" s="1" t="str">
        <f>VLOOKUP(C227,HABITATS!$F$2:$G$13,2,FALSE)</f>
        <v>Submersed Habitats</v>
      </c>
      <c r="E227" s="1" t="str">
        <f t="shared" si="4"/>
        <v>Submersed HabitatsSubstation installation</v>
      </c>
      <c r="F227" s="3">
        <f>VLOOKUP($B227,'SUBMERSED HABITATS'!$B$239:$I$347,F$1,FALSE)</f>
        <v>1</v>
      </c>
      <c r="G227" s="3">
        <f>VLOOKUP($B227,'SUBMERSED HABITATS'!$B$239:$I$347,G$1,FALSE)</f>
        <v>1</v>
      </c>
      <c r="H227" s="3">
        <f>VLOOKUP($B227,'SUBMERSED HABITATS'!$B$239:$I$347,H$1,FALSE)</f>
        <v>0</v>
      </c>
      <c r="I227" s="3">
        <f>VLOOKUP($B227,'SUBMERSED HABITATS'!$B$239:$I$347,I$1,FALSE)</f>
        <v>0</v>
      </c>
      <c r="J227" s="3">
        <f>VLOOKUP($B227,'SUBMERSED HABITATS'!$B$239:$I$347,J$1,FALSE)</f>
        <v>0</v>
      </c>
      <c r="K227" s="3">
        <f>VLOOKUP($B227,'SUBMERSED HABITATS'!$B$239:$I$347,K$1,FALSE)</f>
        <v>0</v>
      </c>
      <c r="L227" s="3">
        <f>VLOOKUP($B227,'SUBMERSED HABITATS'!$B$239:$I$347,L$1,FALSE)</f>
        <v>1</v>
      </c>
    </row>
    <row r="228" spans="1:12" ht="15.75" customHeight="1">
      <c r="A228">
        <f t="shared" si="5"/>
        <v>23</v>
      </c>
      <c r="B228" t="str">
        <f>VLOOKUP(A228,ACTIVITIES!$B$2:$C$110,2,FALSE)</f>
        <v>Substation installation</v>
      </c>
      <c r="C228" s="1">
        <v>6</v>
      </c>
      <c r="D228" s="1" t="str">
        <f>VLOOKUP(C228,HABITATS!$F$2:$G$13,2,FALSE)</f>
        <v>HABITATS COMPLEX 6</v>
      </c>
      <c r="E228" s="1" t="str">
        <f t="shared" si="4"/>
        <v>HABITATS COMPLEX 6Substation installation</v>
      </c>
      <c r="F228" s="3">
        <f>VLOOKUP($B228,'HABITATS COMPLEX 6'!$B$239:$I$347,F$1,FALSE)</f>
        <v>0</v>
      </c>
      <c r="G228" s="3">
        <f>VLOOKUP($B228,'HABITATS COMPLEX 6'!$B$239:$I$347,G$1,FALSE)</f>
        <v>0</v>
      </c>
      <c r="H228" s="3">
        <f>VLOOKUP($B228,'HABITATS COMPLEX 6'!$B$239:$I$347,H$1,FALSE)</f>
        <v>0</v>
      </c>
      <c r="I228" s="3">
        <f>VLOOKUP($B228,'HABITATS COMPLEX 6'!$B$239:$I$347,I$1,FALSE)</f>
        <v>0</v>
      </c>
      <c r="J228" s="3">
        <f>VLOOKUP($B228,'HABITATS COMPLEX 6'!$B$239:$I$347,J$1,FALSE)</f>
        <v>0</v>
      </c>
      <c r="K228" s="3">
        <f>VLOOKUP($B228,'HABITATS COMPLEX 6'!$B$239:$I$347,K$1,FALSE)</f>
        <v>0</v>
      </c>
      <c r="L228" s="3" t="str">
        <f>VLOOKUP($B228,'HABITATS COMPLEX 6'!$B$239:$I$347,L$1,FALSE)</f>
        <v/>
      </c>
    </row>
    <row r="229" spans="1:12" ht="15.75" customHeight="1">
      <c r="A229">
        <f t="shared" si="5"/>
        <v>23</v>
      </c>
      <c r="B229" t="str">
        <f>VLOOKUP(A229,ACTIVITIES!$B$2:$C$110,2,FALSE)</f>
        <v>Substation installation</v>
      </c>
      <c r="C229" s="1">
        <v>7</v>
      </c>
      <c r="D229" s="1" t="str">
        <f>VLOOKUP(C229,HABITATS!$F$2:$G$13,2,FALSE)</f>
        <v>HABITATS COMPLEX 7</v>
      </c>
      <c r="E229" s="1" t="str">
        <f t="shared" si="4"/>
        <v>HABITATS COMPLEX 7Substation installation</v>
      </c>
      <c r="F229" s="3">
        <f>VLOOKUP($B229,'HABITATS COMPLEX 7'!$B$239:$I$347,F$1,FALSE)</f>
        <v>0</v>
      </c>
      <c r="G229" s="3">
        <f>VLOOKUP($B229,'HABITATS COMPLEX 7'!$B$239:$I$347,G$1,FALSE)</f>
        <v>0</v>
      </c>
      <c r="H229" s="3">
        <f>VLOOKUP($B229,'HABITATS COMPLEX 7'!$B$239:$I$347,H$1,FALSE)</f>
        <v>0</v>
      </c>
      <c r="I229" s="3">
        <f>VLOOKUP($B229,'HABITATS COMPLEX 7'!$B$239:$I$347,I$1,FALSE)</f>
        <v>0</v>
      </c>
      <c r="J229" s="3">
        <f>VLOOKUP($B229,'HABITATS COMPLEX 7'!$B$239:$I$347,J$1,FALSE)</f>
        <v>0</v>
      </c>
      <c r="K229" s="3">
        <f>VLOOKUP($B229,'HABITATS COMPLEX 7'!$B$239:$I$347,K$1,FALSE)</f>
        <v>0</v>
      </c>
      <c r="L229" s="3" t="str">
        <f>VLOOKUP($B229,'HABITATS COMPLEX 7'!$B$239:$I$347,L$1,FALSE)</f>
        <v/>
      </c>
    </row>
    <row r="230" spans="1:12" ht="15.75" customHeight="1">
      <c r="A230">
        <f t="shared" si="5"/>
        <v>23</v>
      </c>
      <c r="B230" t="str">
        <f>VLOOKUP(A230,ACTIVITIES!$B$2:$C$110,2,FALSE)</f>
        <v>Substation installation</v>
      </c>
      <c r="C230" s="1">
        <v>8</v>
      </c>
      <c r="D230" s="1" t="str">
        <f>VLOOKUP(C230,HABITATS!$F$2:$G$13,2,FALSE)</f>
        <v>HABITATS COMPLEX 8</v>
      </c>
      <c r="E230" s="1" t="str">
        <f t="shared" si="4"/>
        <v>HABITATS COMPLEX 8Substation installation</v>
      </c>
      <c r="F230" s="3">
        <f>VLOOKUP($B230,'HABITATS COMPLEX 8'!$B$239:$I$347,F$1,FALSE)</f>
        <v>0</v>
      </c>
      <c r="G230" s="3">
        <f>VLOOKUP($B230,'HABITATS COMPLEX 8'!$B$239:$I$347,G$1,FALSE)</f>
        <v>0</v>
      </c>
      <c r="H230" s="3">
        <f>VLOOKUP($B230,'HABITATS COMPLEX 8'!$B$239:$I$347,H$1,FALSE)</f>
        <v>0</v>
      </c>
      <c r="I230" s="3">
        <f>VLOOKUP($B230,'HABITATS COMPLEX 8'!$B$239:$I$347,I$1,FALSE)</f>
        <v>0</v>
      </c>
      <c r="J230" s="3">
        <f>VLOOKUP($B230,'HABITATS COMPLEX 8'!$B$239:$I$347,J$1,FALSE)</f>
        <v>0</v>
      </c>
      <c r="K230" s="3">
        <f>VLOOKUP($B230,'HABITATS COMPLEX 8'!$B$239:$I$347,K$1,FALSE)</f>
        <v>0</v>
      </c>
      <c r="L230" s="3" t="str">
        <f>VLOOKUP($B230,'HABITATS COMPLEX 8'!$B$239:$I$347,L$1,FALSE)</f>
        <v/>
      </c>
    </row>
    <row r="231" spans="1:12" ht="15.75" customHeight="1">
      <c r="A231">
        <f t="shared" si="5"/>
        <v>23</v>
      </c>
      <c r="B231" t="str">
        <f>VLOOKUP(A231,ACTIVITIES!$B$2:$C$110,2,FALSE)</f>
        <v>Substation installation</v>
      </c>
      <c r="C231" s="1">
        <v>9</v>
      </c>
      <c r="D231" s="1" t="str">
        <f>VLOOKUP(C231,HABITATS!$F$2:$G$13,2,FALSE)</f>
        <v>HABITATS COMPLEX 9</v>
      </c>
      <c r="E231" s="1" t="str">
        <f t="shared" si="4"/>
        <v>HABITATS COMPLEX 9Substation installation</v>
      </c>
      <c r="F231" s="3">
        <f>VLOOKUP($B231,'HABITATS COMPLEX 9'!$B$239:$I$347,F$1,FALSE)</f>
        <v>0</v>
      </c>
      <c r="G231" s="3">
        <f>VLOOKUP($B231,'HABITATS COMPLEX 9'!$B$239:$I$347,G$1,FALSE)</f>
        <v>0</v>
      </c>
      <c r="H231" s="3">
        <f>VLOOKUP($B231,'HABITATS COMPLEX 9'!$B$239:$I$347,H$1,FALSE)</f>
        <v>0</v>
      </c>
      <c r="I231" s="3">
        <f>VLOOKUP($B231,'HABITATS COMPLEX 9'!$B$239:$I$347,I$1,FALSE)</f>
        <v>0</v>
      </c>
      <c r="J231" s="3">
        <f>VLOOKUP($B231,'HABITATS COMPLEX 9'!$B$239:$I$347,J$1,FALSE)</f>
        <v>0</v>
      </c>
      <c r="K231" s="3">
        <f>VLOOKUP($B231,'HABITATS COMPLEX 9'!$B$239:$I$347,K$1,FALSE)</f>
        <v>0</v>
      </c>
      <c r="L231" s="3" t="str">
        <f>VLOOKUP($B231,'HABITATS COMPLEX 9'!$B$239:$I$347,L$1,FALSE)</f>
        <v/>
      </c>
    </row>
    <row r="232" spans="1:12" ht="15.75" customHeight="1">
      <c r="A232">
        <f t="shared" si="5"/>
        <v>23</v>
      </c>
      <c r="B232" t="str">
        <f>VLOOKUP(A232,ACTIVITIES!$B$2:$C$110,2,FALSE)</f>
        <v>Substation installation</v>
      </c>
      <c r="C232" s="1">
        <v>10</v>
      </c>
      <c r="D232" s="1" t="str">
        <f>VLOOKUP(C232,HABITATS!$F$2:$G$13,2,FALSE)</f>
        <v>HABITATS COMPLEX 10</v>
      </c>
      <c r="E232" s="1" t="str">
        <f t="shared" si="4"/>
        <v>HABITATS COMPLEX 10Substation installation</v>
      </c>
      <c r="F232" s="3">
        <f>VLOOKUP($B232,'HABITATS COMPLEX 10'!$B$239:$I$347,F$1,FALSE)</f>
        <v>0</v>
      </c>
      <c r="G232" s="3">
        <f>VLOOKUP($B232,'HABITATS COMPLEX 10'!$B$239:$I$347,G$1,FALSE)</f>
        <v>0</v>
      </c>
      <c r="H232" s="3">
        <f>VLOOKUP($B232,'HABITATS COMPLEX 10'!$B$239:$I$347,H$1,FALSE)</f>
        <v>0</v>
      </c>
      <c r="I232" s="3">
        <f>VLOOKUP($B232,'HABITATS COMPLEX 10'!$B$239:$I$347,I$1,FALSE)</f>
        <v>0</v>
      </c>
      <c r="J232" s="3">
        <f>VLOOKUP($B232,'HABITATS COMPLEX 10'!$B$239:$I$347,J$1,FALSE)</f>
        <v>0</v>
      </c>
      <c r="K232" s="3">
        <f>VLOOKUP($B232,'HABITATS COMPLEX 10'!$B$239:$I$347,K$1,FALSE)</f>
        <v>0</v>
      </c>
      <c r="L232" s="3" t="str">
        <f>VLOOKUP($B232,'HABITATS COMPLEX 10'!$B$239:$I$347,L$1,FALSE)</f>
        <v/>
      </c>
    </row>
    <row r="233" spans="1:12" ht="15.75" customHeight="1">
      <c r="A233">
        <f t="shared" si="5"/>
        <v>24</v>
      </c>
      <c r="B233" t="str">
        <f>VLOOKUP(A233,ACTIVITIES!$B$2:$C$110,2,FALSE)</f>
        <v>Offshore foundation installation</v>
      </c>
      <c r="C233" s="1">
        <v>1</v>
      </c>
      <c r="D233" s="1" t="str">
        <f>VLOOKUP(C233,HABITATS!$F$2:$G$13,2,FALSE)</f>
        <v>Coastal Uplands</v>
      </c>
      <c r="E233" s="1" t="str">
        <f t="shared" si="4"/>
        <v>Coastal UplandsOffshore foundation installation</v>
      </c>
      <c r="F233" s="3">
        <f>VLOOKUP($B233,'COASTAL UPLANDS'!$B$239:$I$347,F$1,FALSE)</f>
        <v>0</v>
      </c>
      <c r="G233" s="3">
        <f>VLOOKUP($B233,'COASTAL UPLANDS'!$B$239:$I$347,G$1,FALSE)</f>
        <v>0</v>
      </c>
      <c r="H233" s="3">
        <f>VLOOKUP($B233,'COASTAL UPLANDS'!$B$239:$I$347,H$1,FALSE)</f>
        <v>0</v>
      </c>
      <c r="I233" s="3">
        <f>VLOOKUP($B233,'COASTAL UPLANDS'!$B$239:$I$347,I$1,FALSE)</f>
        <v>0</v>
      </c>
      <c r="J233" s="3">
        <f>VLOOKUP($B233,'COASTAL UPLANDS'!$B$239:$I$347,J$1,FALSE)</f>
        <v>0</v>
      </c>
      <c r="K233" s="3">
        <f>VLOOKUP($B233,'COASTAL UPLANDS'!$B$239:$I$347,K$1,FALSE)</f>
        <v>0</v>
      </c>
      <c r="L233" s="3">
        <f>VLOOKUP($B233,'COASTAL UPLANDS'!$B$239:$I$347,L$1,FALSE)</f>
        <v>0</v>
      </c>
    </row>
    <row r="234" spans="1:12" ht="15.75" customHeight="1">
      <c r="A234">
        <f t="shared" si="5"/>
        <v>24</v>
      </c>
      <c r="B234" t="str">
        <f>VLOOKUP(A234,ACTIVITIES!$B$2:$C$110,2,FALSE)</f>
        <v>Offshore foundation installation</v>
      </c>
      <c r="C234" s="1">
        <v>2</v>
      </c>
      <c r="D234" s="1" t="str">
        <f>VLOOKUP(C234,HABITATS!$F$2:$G$13,2,FALSE)</f>
        <v>Beaches &amp; Dunes</v>
      </c>
      <c r="E234" s="1" t="str">
        <f t="shared" si="4"/>
        <v>Beaches &amp; DunesOffshore foundation installation</v>
      </c>
      <c r="F234" s="3">
        <f>VLOOKUP($B234,'BEACHES &amp; DUNES'!$B$239:$I$347,F$1,FALSE)</f>
        <v>0</v>
      </c>
      <c r="G234" s="3">
        <f>VLOOKUP($B234,'BEACHES &amp; DUNES'!$B$239:$I$347,G$1,FALSE)</f>
        <v>0</v>
      </c>
      <c r="H234" s="3">
        <f>VLOOKUP($B234,'BEACHES &amp; DUNES'!$B$239:$I$347,H$1,FALSE)</f>
        <v>0</v>
      </c>
      <c r="I234" s="3">
        <f>VLOOKUP($B234,'BEACHES &amp; DUNES'!$B$239:$I$347,I$1,FALSE)</f>
        <v>0</v>
      </c>
      <c r="J234" s="3">
        <f>VLOOKUP($B234,'BEACHES &amp; DUNES'!$B$239:$I$347,J$1,FALSE)</f>
        <v>0</v>
      </c>
      <c r="K234" s="3">
        <f>VLOOKUP($B234,'BEACHES &amp; DUNES'!$B$239:$I$347,K$1,FALSE)</f>
        <v>0</v>
      </c>
      <c r="L234" s="3">
        <f>VLOOKUP($B234,'BEACHES &amp; DUNES'!$B$239:$I$347,L$1,FALSE)</f>
        <v>0</v>
      </c>
    </row>
    <row r="235" spans="1:12" ht="15.75" customHeight="1">
      <c r="A235">
        <f t="shared" si="5"/>
        <v>24</v>
      </c>
      <c r="B235" t="str">
        <f>VLOOKUP(A235,ACTIVITIES!$B$2:$C$110,2,FALSE)</f>
        <v>Offshore foundation installation</v>
      </c>
      <c r="C235" s="1">
        <v>3</v>
      </c>
      <c r="D235" s="1" t="str">
        <f>VLOOKUP(C235,HABITATS!$F$2:$G$13,2,FALSE)</f>
        <v>Tidal flats &amp; Rocky Intertidal</v>
      </c>
      <c r="E235" s="1" t="str">
        <f t="shared" si="4"/>
        <v>Tidal flats &amp; Rocky IntertidalOffshore foundation installation</v>
      </c>
      <c r="F235" s="3">
        <f>VLOOKUP($B235,'TIDAL FLATS &amp; ROCKY INTERTIDAL'!$B$239:$I$347,F$1,FALSE)</f>
        <v>0</v>
      </c>
      <c r="G235" s="3">
        <f>VLOOKUP($B235,'TIDAL FLATS &amp; ROCKY INTERTIDAL'!$B$239:$I$347,G$1,FALSE)</f>
        <v>0</v>
      </c>
      <c r="H235" s="3">
        <f>VLOOKUP($B235,'TIDAL FLATS &amp; ROCKY INTERTIDAL'!$B$239:$I$347,H$1,FALSE)</f>
        <v>0</v>
      </c>
      <c r="I235" s="3">
        <f>VLOOKUP($B235,'TIDAL FLATS &amp; ROCKY INTERTIDAL'!$B$239:$I$347,I$1,FALSE)</f>
        <v>0</v>
      </c>
      <c r="J235" s="3">
        <f>VLOOKUP($B235,'TIDAL FLATS &amp; ROCKY INTERTIDAL'!$B$239:$I$347,J$1,FALSE)</f>
        <v>0</v>
      </c>
      <c r="K235" s="3">
        <f>VLOOKUP($B235,'TIDAL FLATS &amp; ROCKY INTERTIDAL'!$B$239:$I$347,K$1,FALSE)</f>
        <v>0</v>
      </c>
      <c r="L235" s="3">
        <f>VLOOKUP($B235,'TIDAL FLATS &amp; ROCKY INTERTIDAL'!$B$239:$I$347,L$1,FALSE)</f>
        <v>0</v>
      </c>
    </row>
    <row r="236" spans="1:12" ht="15.75" customHeight="1">
      <c r="A236">
        <f t="shared" si="5"/>
        <v>24</v>
      </c>
      <c r="B236" t="str">
        <f>VLOOKUP(A236,ACTIVITIES!$B$2:$C$110,2,FALSE)</f>
        <v>Offshore foundation installation</v>
      </c>
      <c r="C236" s="1">
        <v>4</v>
      </c>
      <c r="D236" s="1" t="str">
        <f>VLOOKUP(C236,HABITATS!$F$2:$G$13,2,FALSE)</f>
        <v>Marshes</v>
      </c>
      <c r="E236" s="1" t="str">
        <f t="shared" si="4"/>
        <v>MarshesOffshore foundation installation</v>
      </c>
      <c r="F236" s="3">
        <f>VLOOKUP($B236,MARSHES!$B$239:$I$347,F$1,FALSE)</f>
        <v>0</v>
      </c>
      <c r="G236" s="3">
        <f>VLOOKUP($B236,MARSHES!$B$239:$I$347,G$1,FALSE)</f>
        <v>0</v>
      </c>
      <c r="H236" s="3">
        <f>VLOOKUP($B236,MARSHES!$B$239:$I$347,H$1,FALSE)</f>
        <v>0</v>
      </c>
      <c r="I236" s="3">
        <f>VLOOKUP($B236,MARSHES!$B$239:$I$347,I$1,FALSE)</f>
        <v>0</v>
      </c>
      <c r="J236" s="3">
        <f>VLOOKUP($B236,MARSHES!$B$239:$I$347,J$1,FALSE)</f>
        <v>0</v>
      </c>
      <c r="K236" s="3">
        <f>VLOOKUP($B236,MARSHES!$B$239:$I$347,K$1,FALSE)</f>
        <v>0</v>
      </c>
      <c r="L236" s="3">
        <f>VLOOKUP($B236,MARSHES!$B$239:$I$347,L$1,FALSE)</f>
        <v>0</v>
      </c>
    </row>
    <row r="237" spans="1:12" ht="15.75" customHeight="1">
      <c r="A237">
        <f t="shared" si="5"/>
        <v>24</v>
      </c>
      <c r="B237" t="str">
        <f>VLOOKUP(A237,ACTIVITIES!$B$2:$C$110,2,FALSE)</f>
        <v>Offshore foundation installation</v>
      </c>
      <c r="C237" s="1">
        <v>5</v>
      </c>
      <c r="D237" s="1" t="str">
        <f>VLOOKUP(C237,HABITATS!$F$2:$G$13,2,FALSE)</f>
        <v>Submersed Habitats</v>
      </c>
      <c r="E237" s="1" t="str">
        <f t="shared" si="4"/>
        <v>Submersed HabitatsOffshore foundation installation</v>
      </c>
      <c r="F237" s="3">
        <f>VLOOKUP($B237,'SUBMERSED HABITATS'!$B$239:$I$347,F$1,FALSE)</f>
        <v>1</v>
      </c>
      <c r="G237" s="3">
        <f>VLOOKUP($B237,'SUBMERSED HABITATS'!$B$239:$I$347,G$1,FALSE)</f>
        <v>1</v>
      </c>
      <c r="H237" s="3">
        <f>VLOOKUP($B237,'SUBMERSED HABITATS'!$B$239:$I$347,H$1,FALSE)</f>
        <v>0</v>
      </c>
      <c r="I237" s="3">
        <f>VLOOKUP($B237,'SUBMERSED HABITATS'!$B$239:$I$347,I$1,FALSE)</f>
        <v>0</v>
      </c>
      <c r="J237" s="3">
        <f>VLOOKUP($B237,'SUBMERSED HABITATS'!$B$239:$I$347,J$1,FALSE)</f>
        <v>0</v>
      </c>
      <c r="K237" s="3">
        <f>VLOOKUP($B237,'SUBMERSED HABITATS'!$B$239:$I$347,K$1,FALSE)</f>
        <v>0</v>
      </c>
      <c r="L237" s="3">
        <f>VLOOKUP($B237,'SUBMERSED HABITATS'!$B$239:$I$347,L$1,FALSE)</f>
        <v>1</v>
      </c>
    </row>
    <row r="238" spans="1:12" ht="15.75" customHeight="1">
      <c r="A238">
        <f t="shared" si="5"/>
        <v>24</v>
      </c>
      <c r="B238" t="str">
        <f>VLOOKUP(A238,ACTIVITIES!$B$2:$C$110,2,FALSE)</f>
        <v>Offshore foundation installation</v>
      </c>
      <c r="C238" s="1">
        <v>6</v>
      </c>
      <c r="D238" s="1" t="str">
        <f>VLOOKUP(C238,HABITATS!$F$2:$G$13,2,FALSE)</f>
        <v>HABITATS COMPLEX 6</v>
      </c>
      <c r="E238" s="1" t="str">
        <f t="shared" si="4"/>
        <v>HABITATS COMPLEX 6Offshore foundation installation</v>
      </c>
      <c r="F238" s="3">
        <f>VLOOKUP($B238,'HABITATS COMPLEX 6'!$B$239:$I$347,F$1,FALSE)</f>
        <v>0</v>
      </c>
      <c r="G238" s="3">
        <f>VLOOKUP($B238,'HABITATS COMPLEX 6'!$B$239:$I$347,G$1,FALSE)</f>
        <v>0</v>
      </c>
      <c r="H238" s="3">
        <f>VLOOKUP($B238,'HABITATS COMPLEX 6'!$B$239:$I$347,H$1,FALSE)</f>
        <v>0</v>
      </c>
      <c r="I238" s="3">
        <f>VLOOKUP($B238,'HABITATS COMPLEX 6'!$B$239:$I$347,I$1,FALSE)</f>
        <v>0</v>
      </c>
      <c r="J238" s="3">
        <f>VLOOKUP($B238,'HABITATS COMPLEX 6'!$B$239:$I$347,J$1,FALSE)</f>
        <v>0</v>
      </c>
      <c r="K238" s="3">
        <f>VLOOKUP($B238,'HABITATS COMPLEX 6'!$B$239:$I$347,K$1,FALSE)</f>
        <v>0</v>
      </c>
      <c r="L238" s="3" t="str">
        <f>VLOOKUP($B238,'HABITATS COMPLEX 6'!$B$239:$I$347,L$1,FALSE)</f>
        <v/>
      </c>
    </row>
    <row r="239" spans="1:12" ht="15.75" customHeight="1">
      <c r="A239">
        <f t="shared" si="5"/>
        <v>24</v>
      </c>
      <c r="B239" t="str">
        <f>VLOOKUP(A239,ACTIVITIES!$B$2:$C$110,2,FALSE)</f>
        <v>Offshore foundation installation</v>
      </c>
      <c r="C239" s="1">
        <v>7</v>
      </c>
      <c r="D239" s="1" t="str">
        <f>VLOOKUP(C239,HABITATS!$F$2:$G$13,2,FALSE)</f>
        <v>HABITATS COMPLEX 7</v>
      </c>
      <c r="E239" s="1" t="str">
        <f t="shared" si="4"/>
        <v>HABITATS COMPLEX 7Offshore foundation installation</v>
      </c>
      <c r="F239" s="3">
        <f>VLOOKUP($B239,'HABITATS COMPLEX 7'!$B$239:$I$347,F$1,FALSE)</f>
        <v>0</v>
      </c>
      <c r="G239" s="3">
        <f>VLOOKUP($B239,'HABITATS COMPLEX 7'!$B$239:$I$347,G$1,FALSE)</f>
        <v>0</v>
      </c>
      <c r="H239" s="3">
        <f>VLOOKUP($B239,'HABITATS COMPLEX 7'!$B$239:$I$347,H$1,FALSE)</f>
        <v>0</v>
      </c>
      <c r="I239" s="3">
        <f>VLOOKUP($B239,'HABITATS COMPLEX 7'!$B$239:$I$347,I$1,FALSE)</f>
        <v>0</v>
      </c>
      <c r="J239" s="3">
        <f>VLOOKUP($B239,'HABITATS COMPLEX 7'!$B$239:$I$347,J$1,FALSE)</f>
        <v>0</v>
      </c>
      <c r="K239" s="3">
        <f>VLOOKUP($B239,'HABITATS COMPLEX 7'!$B$239:$I$347,K$1,FALSE)</f>
        <v>0</v>
      </c>
      <c r="L239" s="3" t="str">
        <f>VLOOKUP($B239,'HABITATS COMPLEX 7'!$B$239:$I$347,L$1,FALSE)</f>
        <v/>
      </c>
    </row>
    <row r="240" spans="1:12" ht="15.75" customHeight="1">
      <c r="A240">
        <f t="shared" si="5"/>
        <v>24</v>
      </c>
      <c r="B240" t="str">
        <f>VLOOKUP(A240,ACTIVITIES!$B$2:$C$110,2,FALSE)</f>
        <v>Offshore foundation installation</v>
      </c>
      <c r="C240" s="1">
        <v>8</v>
      </c>
      <c r="D240" s="1" t="str">
        <f>VLOOKUP(C240,HABITATS!$F$2:$G$13,2,FALSE)</f>
        <v>HABITATS COMPLEX 8</v>
      </c>
      <c r="E240" s="1" t="str">
        <f t="shared" si="4"/>
        <v>HABITATS COMPLEX 8Offshore foundation installation</v>
      </c>
      <c r="F240" s="3">
        <f>VLOOKUP($B240,'HABITATS COMPLEX 8'!$B$239:$I$347,F$1,FALSE)</f>
        <v>0</v>
      </c>
      <c r="G240" s="3">
        <f>VLOOKUP($B240,'HABITATS COMPLEX 8'!$B$239:$I$347,G$1,FALSE)</f>
        <v>0</v>
      </c>
      <c r="H240" s="3">
        <f>VLOOKUP($B240,'HABITATS COMPLEX 8'!$B$239:$I$347,H$1,FALSE)</f>
        <v>0</v>
      </c>
      <c r="I240" s="3">
        <f>VLOOKUP($B240,'HABITATS COMPLEX 8'!$B$239:$I$347,I$1,FALSE)</f>
        <v>0</v>
      </c>
      <c r="J240" s="3">
        <f>VLOOKUP($B240,'HABITATS COMPLEX 8'!$B$239:$I$347,J$1,FALSE)</f>
        <v>0</v>
      </c>
      <c r="K240" s="3">
        <f>VLOOKUP($B240,'HABITATS COMPLEX 8'!$B$239:$I$347,K$1,FALSE)</f>
        <v>0</v>
      </c>
      <c r="L240" s="3" t="str">
        <f>VLOOKUP($B240,'HABITATS COMPLEX 8'!$B$239:$I$347,L$1,FALSE)</f>
        <v/>
      </c>
    </row>
    <row r="241" spans="1:12" ht="15.75" customHeight="1">
      <c r="A241">
        <f t="shared" si="5"/>
        <v>24</v>
      </c>
      <c r="B241" t="str">
        <f>VLOOKUP(A241,ACTIVITIES!$B$2:$C$110,2,FALSE)</f>
        <v>Offshore foundation installation</v>
      </c>
      <c r="C241" s="1">
        <v>9</v>
      </c>
      <c r="D241" s="1" t="str">
        <f>VLOOKUP(C241,HABITATS!$F$2:$G$13,2,FALSE)</f>
        <v>HABITATS COMPLEX 9</v>
      </c>
      <c r="E241" s="1" t="str">
        <f t="shared" si="4"/>
        <v>HABITATS COMPLEX 9Offshore foundation installation</v>
      </c>
      <c r="F241" s="3">
        <f>VLOOKUP($B241,'HABITATS COMPLEX 9'!$B$239:$I$347,F$1,FALSE)</f>
        <v>0</v>
      </c>
      <c r="G241" s="3">
        <f>VLOOKUP($B241,'HABITATS COMPLEX 9'!$B$239:$I$347,G$1,FALSE)</f>
        <v>0</v>
      </c>
      <c r="H241" s="3">
        <f>VLOOKUP($B241,'HABITATS COMPLEX 9'!$B$239:$I$347,H$1,FALSE)</f>
        <v>0</v>
      </c>
      <c r="I241" s="3">
        <f>VLOOKUP($B241,'HABITATS COMPLEX 9'!$B$239:$I$347,I$1,FALSE)</f>
        <v>0</v>
      </c>
      <c r="J241" s="3">
        <f>VLOOKUP($B241,'HABITATS COMPLEX 9'!$B$239:$I$347,J$1,FALSE)</f>
        <v>0</v>
      </c>
      <c r="K241" s="3">
        <f>VLOOKUP($B241,'HABITATS COMPLEX 9'!$B$239:$I$347,K$1,FALSE)</f>
        <v>0</v>
      </c>
      <c r="L241" s="3" t="str">
        <f>VLOOKUP($B241,'HABITATS COMPLEX 9'!$B$239:$I$347,L$1,FALSE)</f>
        <v/>
      </c>
    </row>
    <row r="242" spans="1:12" ht="15.75" customHeight="1">
      <c r="A242">
        <f t="shared" si="5"/>
        <v>24</v>
      </c>
      <c r="B242" t="str">
        <f>VLOOKUP(A242,ACTIVITIES!$B$2:$C$110,2,FALSE)</f>
        <v>Offshore foundation installation</v>
      </c>
      <c r="C242" s="1">
        <v>10</v>
      </c>
      <c r="D242" s="1" t="str">
        <f>VLOOKUP(C242,HABITATS!$F$2:$G$13,2,FALSE)</f>
        <v>HABITATS COMPLEX 10</v>
      </c>
      <c r="E242" s="1" t="str">
        <f t="shared" si="4"/>
        <v>HABITATS COMPLEX 10Offshore foundation installation</v>
      </c>
      <c r="F242" s="3">
        <f>VLOOKUP($B242,'HABITATS COMPLEX 10'!$B$239:$I$347,F$1,FALSE)</f>
        <v>0</v>
      </c>
      <c r="G242" s="3">
        <f>VLOOKUP($B242,'HABITATS COMPLEX 10'!$B$239:$I$347,G$1,FALSE)</f>
        <v>0</v>
      </c>
      <c r="H242" s="3">
        <f>VLOOKUP($B242,'HABITATS COMPLEX 10'!$B$239:$I$347,H$1,FALSE)</f>
        <v>0</v>
      </c>
      <c r="I242" s="3">
        <f>VLOOKUP($B242,'HABITATS COMPLEX 10'!$B$239:$I$347,I$1,FALSE)</f>
        <v>0</v>
      </c>
      <c r="J242" s="3">
        <f>VLOOKUP($B242,'HABITATS COMPLEX 10'!$B$239:$I$347,J$1,FALSE)</f>
        <v>0</v>
      </c>
      <c r="K242" s="3">
        <f>VLOOKUP($B242,'HABITATS COMPLEX 10'!$B$239:$I$347,K$1,FALSE)</f>
        <v>0</v>
      </c>
      <c r="L242" s="3" t="str">
        <f>VLOOKUP($B242,'HABITATS COMPLEX 10'!$B$239:$I$347,L$1,FALSE)</f>
        <v/>
      </c>
    </row>
    <row r="243" spans="1:12" ht="15.75" customHeight="1">
      <c r="A243">
        <f t="shared" si="5"/>
        <v>25</v>
      </c>
      <c r="B243" t="str">
        <f>VLOOKUP(A243,ACTIVITIES!$B$2:$C$110,2,FALSE)</f>
        <v xml:space="preserve">Offshore pile driving </v>
      </c>
      <c r="C243" s="1">
        <v>1</v>
      </c>
      <c r="D243" s="1" t="str">
        <f>VLOOKUP(C243,HABITATS!$F$2:$G$13,2,FALSE)</f>
        <v>Coastal Uplands</v>
      </c>
      <c r="E243" s="1" t="str">
        <f t="shared" si="4"/>
        <v xml:space="preserve">Coastal UplandsOffshore pile driving </v>
      </c>
      <c r="F243" s="3">
        <f>VLOOKUP($B243,'COASTAL UPLANDS'!$B$239:$I$347,F$1,FALSE)</f>
        <v>0</v>
      </c>
      <c r="G243" s="3">
        <f>VLOOKUP($B243,'COASTAL UPLANDS'!$B$239:$I$347,G$1,FALSE)</f>
        <v>0</v>
      </c>
      <c r="H243" s="3">
        <f>VLOOKUP($B243,'COASTAL UPLANDS'!$B$239:$I$347,H$1,FALSE)</f>
        <v>0</v>
      </c>
      <c r="I243" s="3">
        <f>VLOOKUP($B243,'COASTAL UPLANDS'!$B$239:$I$347,I$1,FALSE)</f>
        <v>0</v>
      </c>
      <c r="J243" s="3">
        <f>VLOOKUP($B243,'COASTAL UPLANDS'!$B$239:$I$347,J$1,FALSE)</f>
        <v>0</v>
      </c>
      <c r="K243" s="3">
        <f>VLOOKUP($B243,'COASTAL UPLANDS'!$B$239:$I$347,K$1,FALSE)</f>
        <v>0</v>
      </c>
      <c r="L243" s="3">
        <f>VLOOKUP($B243,'COASTAL UPLANDS'!$B$239:$I$347,L$1,FALSE)</f>
        <v>0</v>
      </c>
    </row>
    <row r="244" spans="1:12" ht="15.75" customHeight="1">
      <c r="A244">
        <f t="shared" si="5"/>
        <v>25</v>
      </c>
      <c r="B244" t="str">
        <f>VLOOKUP(A244,ACTIVITIES!$B$2:$C$110,2,FALSE)</f>
        <v xml:space="preserve">Offshore pile driving </v>
      </c>
      <c r="C244" s="1">
        <v>2</v>
      </c>
      <c r="D244" s="1" t="str">
        <f>VLOOKUP(C244,HABITATS!$F$2:$G$13,2,FALSE)</f>
        <v>Beaches &amp; Dunes</v>
      </c>
      <c r="E244" s="1" t="str">
        <f t="shared" si="4"/>
        <v xml:space="preserve">Beaches &amp; DunesOffshore pile driving </v>
      </c>
      <c r="F244" s="3">
        <f>VLOOKUP($B244,'BEACHES &amp; DUNES'!$B$239:$I$347,F$1,FALSE)</f>
        <v>0</v>
      </c>
      <c r="G244" s="3">
        <f>VLOOKUP($B244,'BEACHES &amp; DUNES'!$B$239:$I$347,G$1,FALSE)</f>
        <v>0</v>
      </c>
      <c r="H244" s="3">
        <f>VLOOKUP($B244,'BEACHES &amp; DUNES'!$B$239:$I$347,H$1,FALSE)</f>
        <v>0</v>
      </c>
      <c r="I244" s="3">
        <f>VLOOKUP($B244,'BEACHES &amp; DUNES'!$B$239:$I$347,I$1,FALSE)</f>
        <v>0</v>
      </c>
      <c r="J244" s="3">
        <f>VLOOKUP($B244,'BEACHES &amp; DUNES'!$B$239:$I$347,J$1,FALSE)</f>
        <v>0</v>
      </c>
      <c r="K244" s="3">
        <f>VLOOKUP($B244,'BEACHES &amp; DUNES'!$B$239:$I$347,K$1,FALSE)</f>
        <v>0</v>
      </c>
      <c r="L244" s="3">
        <f>VLOOKUP($B244,'BEACHES &amp; DUNES'!$B$239:$I$347,L$1,FALSE)</f>
        <v>0</v>
      </c>
    </row>
    <row r="245" spans="1:12" ht="15.75" customHeight="1">
      <c r="A245">
        <f t="shared" si="5"/>
        <v>25</v>
      </c>
      <c r="B245" t="str">
        <f>VLOOKUP(A245,ACTIVITIES!$B$2:$C$110,2,FALSE)</f>
        <v xml:space="preserve">Offshore pile driving </v>
      </c>
      <c r="C245" s="1">
        <v>3</v>
      </c>
      <c r="D245" s="1" t="str">
        <f>VLOOKUP(C245,HABITATS!$F$2:$G$13,2,FALSE)</f>
        <v>Tidal flats &amp; Rocky Intertidal</v>
      </c>
      <c r="E245" s="1" t="str">
        <f t="shared" ref="E245:E308" si="6">D245&amp;B245</f>
        <v xml:space="preserve">Tidal flats &amp; Rocky IntertidalOffshore pile driving </v>
      </c>
      <c r="F245" s="3">
        <f>VLOOKUP($B245,'TIDAL FLATS &amp; ROCKY INTERTIDAL'!$B$239:$I$347,F$1,FALSE)</f>
        <v>0</v>
      </c>
      <c r="G245" s="3">
        <f>VLOOKUP($B245,'TIDAL FLATS &amp; ROCKY INTERTIDAL'!$B$239:$I$347,G$1,FALSE)</f>
        <v>0</v>
      </c>
      <c r="H245" s="3">
        <f>VLOOKUP($B245,'TIDAL FLATS &amp; ROCKY INTERTIDAL'!$B$239:$I$347,H$1,FALSE)</f>
        <v>0</v>
      </c>
      <c r="I245" s="3">
        <f>VLOOKUP($B245,'TIDAL FLATS &amp; ROCKY INTERTIDAL'!$B$239:$I$347,I$1,FALSE)</f>
        <v>0</v>
      </c>
      <c r="J245" s="3">
        <f>VLOOKUP($B245,'TIDAL FLATS &amp; ROCKY INTERTIDAL'!$B$239:$I$347,J$1,FALSE)</f>
        <v>0</v>
      </c>
      <c r="K245" s="3">
        <f>VLOOKUP($B245,'TIDAL FLATS &amp; ROCKY INTERTIDAL'!$B$239:$I$347,K$1,FALSE)</f>
        <v>0</v>
      </c>
      <c r="L245" s="3">
        <f>VLOOKUP($B245,'TIDAL FLATS &amp; ROCKY INTERTIDAL'!$B$239:$I$347,L$1,FALSE)</f>
        <v>0</v>
      </c>
    </row>
    <row r="246" spans="1:12" ht="15.75" customHeight="1">
      <c r="A246">
        <f t="shared" si="5"/>
        <v>25</v>
      </c>
      <c r="B246" t="str">
        <f>VLOOKUP(A246,ACTIVITIES!$B$2:$C$110,2,FALSE)</f>
        <v xml:space="preserve">Offshore pile driving </v>
      </c>
      <c r="C246" s="1">
        <v>4</v>
      </c>
      <c r="D246" s="1" t="str">
        <f>VLOOKUP(C246,HABITATS!$F$2:$G$13,2,FALSE)</f>
        <v>Marshes</v>
      </c>
      <c r="E246" s="1" t="str">
        <f t="shared" si="6"/>
        <v xml:space="preserve">MarshesOffshore pile driving </v>
      </c>
      <c r="F246" s="3">
        <f>VLOOKUP($B246,MARSHES!$B$239:$I$347,F$1,FALSE)</f>
        <v>0</v>
      </c>
      <c r="G246" s="3">
        <f>VLOOKUP($B246,MARSHES!$B$239:$I$347,G$1,FALSE)</f>
        <v>0</v>
      </c>
      <c r="H246" s="3">
        <f>VLOOKUP($B246,MARSHES!$B$239:$I$347,H$1,FALSE)</f>
        <v>0</v>
      </c>
      <c r="I246" s="3">
        <f>VLOOKUP($B246,MARSHES!$B$239:$I$347,I$1,FALSE)</f>
        <v>0</v>
      </c>
      <c r="J246" s="3">
        <f>VLOOKUP($B246,MARSHES!$B$239:$I$347,J$1,FALSE)</f>
        <v>0</v>
      </c>
      <c r="K246" s="3">
        <f>VLOOKUP($B246,MARSHES!$B$239:$I$347,K$1,FALSE)</f>
        <v>0</v>
      </c>
      <c r="L246" s="3">
        <f>VLOOKUP($B246,MARSHES!$B$239:$I$347,L$1,FALSE)</f>
        <v>0</v>
      </c>
    </row>
    <row r="247" spans="1:12" ht="15.75" customHeight="1">
      <c r="A247">
        <f t="shared" si="5"/>
        <v>25</v>
      </c>
      <c r="B247" t="str">
        <f>VLOOKUP(A247,ACTIVITIES!$B$2:$C$110,2,FALSE)</f>
        <v xml:space="preserve">Offshore pile driving </v>
      </c>
      <c r="C247" s="1">
        <v>5</v>
      </c>
      <c r="D247" s="1" t="str">
        <f>VLOOKUP(C247,HABITATS!$F$2:$G$13,2,FALSE)</f>
        <v>Submersed Habitats</v>
      </c>
      <c r="E247" s="1" t="str">
        <f t="shared" si="6"/>
        <v xml:space="preserve">Submersed HabitatsOffshore pile driving </v>
      </c>
      <c r="F247" s="3">
        <f>VLOOKUP($B247,'SUBMERSED HABITATS'!$B$239:$I$347,F$1,FALSE)</f>
        <v>1</v>
      </c>
      <c r="G247" s="3">
        <f>VLOOKUP($B247,'SUBMERSED HABITATS'!$B$239:$I$347,G$1,FALSE)</f>
        <v>1</v>
      </c>
      <c r="H247" s="3">
        <f>VLOOKUP($B247,'SUBMERSED HABITATS'!$B$239:$I$347,H$1,FALSE)</f>
        <v>0</v>
      </c>
      <c r="I247" s="3">
        <f>VLOOKUP($B247,'SUBMERSED HABITATS'!$B$239:$I$347,I$1,FALSE)</f>
        <v>0</v>
      </c>
      <c r="J247" s="3">
        <f>VLOOKUP($B247,'SUBMERSED HABITATS'!$B$239:$I$347,J$1,FALSE)</f>
        <v>0</v>
      </c>
      <c r="K247" s="3">
        <f>VLOOKUP($B247,'SUBMERSED HABITATS'!$B$239:$I$347,K$1,FALSE)</f>
        <v>0</v>
      </c>
      <c r="L247" s="3">
        <f>VLOOKUP($B247,'SUBMERSED HABITATS'!$B$239:$I$347,L$1,FALSE)</f>
        <v>1</v>
      </c>
    </row>
    <row r="248" spans="1:12" ht="15.75" customHeight="1">
      <c r="A248">
        <f t="shared" si="5"/>
        <v>25</v>
      </c>
      <c r="B248" t="str">
        <f>VLOOKUP(A248,ACTIVITIES!$B$2:$C$110,2,FALSE)</f>
        <v xml:space="preserve">Offshore pile driving </v>
      </c>
      <c r="C248" s="1">
        <v>6</v>
      </c>
      <c r="D248" s="1" t="str">
        <f>VLOOKUP(C248,HABITATS!$F$2:$G$13,2,FALSE)</f>
        <v>HABITATS COMPLEX 6</v>
      </c>
      <c r="E248" s="1" t="str">
        <f t="shared" si="6"/>
        <v xml:space="preserve">HABITATS COMPLEX 6Offshore pile driving </v>
      </c>
      <c r="F248" s="3">
        <f>VLOOKUP($B248,'HABITATS COMPLEX 6'!$B$239:$I$347,F$1,FALSE)</f>
        <v>0</v>
      </c>
      <c r="G248" s="3">
        <f>VLOOKUP($B248,'HABITATS COMPLEX 6'!$B$239:$I$347,G$1,FALSE)</f>
        <v>0</v>
      </c>
      <c r="H248" s="3">
        <f>VLOOKUP($B248,'HABITATS COMPLEX 6'!$B$239:$I$347,H$1,FALSE)</f>
        <v>0</v>
      </c>
      <c r="I248" s="3">
        <f>VLOOKUP($B248,'HABITATS COMPLEX 6'!$B$239:$I$347,I$1,FALSE)</f>
        <v>0</v>
      </c>
      <c r="J248" s="3">
        <f>VLOOKUP($B248,'HABITATS COMPLEX 6'!$B$239:$I$347,J$1,FALSE)</f>
        <v>0</v>
      </c>
      <c r="K248" s="3">
        <f>VLOOKUP($B248,'HABITATS COMPLEX 6'!$B$239:$I$347,K$1,FALSE)</f>
        <v>0</v>
      </c>
      <c r="L248" s="3" t="str">
        <f>VLOOKUP($B248,'HABITATS COMPLEX 6'!$B$239:$I$347,L$1,FALSE)</f>
        <v/>
      </c>
    </row>
    <row r="249" spans="1:12" ht="15.75" customHeight="1">
      <c r="A249">
        <f t="shared" si="5"/>
        <v>25</v>
      </c>
      <c r="B249" t="str">
        <f>VLOOKUP(A249,ACTIVITIES!$B$2:$C$110,2,FALSE)</f>
        <v xml:space="preserve">Offshore pile driving </v>
      </c>
      <c r="C249" s="1">
        <v>7</v>
      </c>
      <c r="D249" s="1" t="str">
        <f>VLOOKUP(C249,HABITATS!$F$2:$G$13,2,FALSE)</f>
        <v>HABITATS COMPLEX 7</v>
      </c>
      <c r="E249" s="1" t="str">
        <f t="shared" si="6"/>
        <v xml:space="preserve">HABITATS COMPLEX 7Offshore pile driving </v>
      </c>
      <c r="F249" s="3">
        <f>VLOOKUP($B249,'HABITATS COMPLEX 7'!$B$239:$I$347,F$1,FALSE)</f>
        <v>0</v>
      </c>
      <c r="G249" s="3">
        <f>VLOOKUP($B249,'HABITATS COMPLEX 7'!$B$239:$I$347,G$1,FALSE)</f>
        <v>0</v>
      </c>
      <c r="H249" s="3">
        <f>VLOOKUP($B249,'HABITATS COMPLEX 7'!$B$239:$I$347,H$1,FALSE)</f>
        <v>0</v>
      </c>
      <c r="I249" s="3">
        <f>VLOOKUP($B249,'HABITATS COMPLEX 7'!$B$239:$I$347,I$1,FALSE)</f>
        <v>0</v>
      </c>
      <c r="J249" s="3">
        <f>VLOOKUP($B249,'HABITATS COMPLEX 7'!$B$239:$I$347,J$1,FALSE)</f>
        <v>0</v>
      </c>
      <c r="K249" s="3">
        <f>VLOOKUP($B249,'HABITATS COMPLEX 7'!$B$239:$I$347,K$1,FALSE)</f>
        <v>0</v>
      </c>
      <c r="L249" s="3" t="str">
        <f>VLOOKUP($B249,'HABITATS COMPLEX 7'!$B$239:$I$347,L$1,FALSE)</f>
        <v/>
      </c>
    </row>
    <row r="250" spans="1:12" ht="15.75" customHeight="1">
      <c r="A250">
        <f t="shared" si="5"/>
        <v>25</v>
      </c>
      <c r="B250" t="str">
        <f>VLOOKUP(A250,ACTIVITIES!$B$2:$C$110,2,FALSE)</f>
        <v xml:space="preserve">Offshore pile driving </v>
      </c>
      <c r="C250" s="1">
        <v>8</v>
      </c>
      <c r="D250" s="1" t="str">
        <f>VLOOKUP(C250,HABITATS!$F$2:$G$13,2,FALSE)</f>
        <v>HABITATS COMPLEX 8</v>
      </c>
      <c r="E250" s="1" t="str">
        <f t="shared" si="6"/>
        <v xml:space="preserve">HABITATS COMPLEX 8Offshore pile driving </v>
      </c>
      <c r="F250" s="3">
        <f>VLOOKUP($B250,'HABITATS COMPLEX 8'!$B$239:$I$347,F$1,FALSE)</f>
        <v>0</v>
      </c>
      <c r="G250" s="3">
        <f>VLOOKUP($B250,'HABITATS COMPLEX 8'!$B$239:$I$347,G$1,FALSE)</f>
        <v>0</v>
      </c>
      <c r="H250" s="3">
        <f>VLOOKUP($B250,'HABITATS COMPLEX 8'!$B$239:$I$347,H$1,FALSE)</f>
        <v>0</v>
      </c>
      <c r="I250" s="3">
        <f>VLOOKUP($B250,'HABITATS COMPLEX 8'!$B$239:$I$347,I$1,FALSE)</f>
        <v>0</v>
      </c>
      <c r="J250" s="3">
        <f>VLOOKUP($B250,'HABITATS COMPLEX 8'!$B$239:$I$347,J$1,FALSE)</f>
        <v>0</v>
      </c>
      <c r="K250" s="3">
        <f>VLOOKUP($B250,'HABITATS COMPLEX 8'!$B$239:$I$347,K$1,FALSE)</f>
        <v>0</v>
      </c>
      <c r="L250" s="3" t="str">
        <f>VLOOKUP($B250,'HABITATS COMPLEX 8'!$B$239:$I$347,L$1,FALSE)</f>
        <v/>
      </c>
    </row>
    <row r="251" spans="1:12" ht="15.75" customHeight="1">
      <c r="A251">
        <f t="shared" si="5"/>
        <v>25</v>
      </c>
      <c r="B251" t="str">
        <f>VLOOKUP(A251,ACTIVITIES!$B$2:$C$110,2,FALSE)</f>
        <v xml:space="preserve">Offshore pile driving </v>
      </c>
      <c r="C251" s="1">
        <v>9</v>
      </c>
      <c r="D251" s="1" t="str">
        <f>VLOOKUP(C251,HABITATS!$F$2:$G$13,2,FALSE)</f>
        <v>HABITATS COMPLEX 9</v>
      </c>
      <c r="E251" s="1" t="str">
        <f t="shared" si="6"/>
        <v xml:space="preserve">HABITATS COMPLEX 9Offshore pile driving </v>
      </c>
      <c r="F251" s="3">
        <f>VLOOKUP($B251,'HABITATS COMPLEX 9'!$B$239:$I$347,F$1,FALSE)</f>
        <v>0</v>
      </c>
      <c r="G251" s="3">
        <f>VLOOKUP($B251,'HABITATS COMPLEX 9'!$B$239:$I$347,G$1,FALSE)</f>
        <v>0</v>
      </c>
      <c r="H251" s="3">
        <f>VLOOKUP($B251,'HABITATS COMPLEX 9'!$B$239:$I$347,H$1,FALSE)</f>
        <v>0</v>
      </c>
      <c r="I251" s="3">
        <f>VLOOKUP($B251,'HABITATS COMPLEX 9'!$B$239:$I$347,I$1,FALSE)</f>
        <v>0</v>
      </c>
      <c r="J251" s="3">
        <f>VLOOKUP($B251,'HABITATS COMPLEX 9'!$B$239:$I$347,J$1,FALSE)</f>
        <v>0</v>
      </c>
      <c r="K251" s="3">
        <f>VLOOKUP($B251,'HABITATS COMPLEX 9'!$B$239:$I$347,K$1,FALSE)</f>
        <v>0</v>
      </c>
      <c r="L251" s="3" t="str">
        <f>VLOOKUP($B251,'HABITATS COMPLEX 9'!$B$239:$I$347,L$1,FALSE)</f>
        <v/>
      </c>
    </row>
    <row r="252" spans="1:12" ht="15.75" customHeight="1">
      <c r="A252">
        <f t="shared" si="5"/>
        <v>25</v>
      </c>
      <c r="B252" t="str">
        <f>VLOOKUP(A252,ACTIVITIES!$B$2:$C$110,2,FALSE)</f>
        <v xml:space="preserve">Offshore pile driving </v>
      </c>
      <c r="C252" s="1">
        <v>10</v>
      </c>
      <c r="D252" s="1" t="str">
        <f>VLOOKUP(C252,HABITATS!$F$2:$G$13,2,FALSE)</f>
        <v>HABITATS COMPLEX 10</v>
      </c>
      <c r="E252" s="1" t="str">
        <f t="shared" si="6"/>
        <v xml:space="preserve">HABITATS COMPLEX 10Offshore pile driving </v>
      </c>
      <c r="F252" s="3">
        <f>VLOOKUP($B252,'HABITATS COMPLEX 10'!$B$239:$I$347,F$1,FALSE)</f>
        <v>0</v>
      </c>
      <c r="G252" s="3">
        <f>VLOOKUP($B252,'HABITATS COMPLEX 10'!$B$239:$I$347,G$1,FALSE)</f>
        <v>0</v>
      </c>
      <c r="H252" s="3">
        <f>VLOOKUP($B252,'HABITATS COMPLEX 10'!$B$239:$I$347,H$1,FALSE)</f>
        <v>0</v>
      </c>
      <c r="I252" s="3">
        <f>VLOOKUP($B252,'HABITATS COMPLEX 10'!$B$239:$I$347,I$1,FALSE)</f>
        <v>0</v>
      </c>
      <c r="J252" s="3">
        <f>VLOOKUP($B252,'HABITATS COMPLEX 10'!$B$239:$I$347,J$1,FALSE)</f>
        <v>0</v>
      </c>
      <c r="K252" s="3">
        <f>VLOOKUP($B252,'HABITATS COMPLEX 10'!$B$239:$I$347,K$1,FALSE)</f>
        <v>0</v>
      </c>
      <c r="L252" s="3" t="str">
        <f>VLOOKUP($B252,'HABITATS COMPLEX 10'!$B$239:$I$347,L$1,FALSE)</f>
        <v/>
      </c>
    </row>
    <row r="253" spans="1:12" ht="15.75" customHeight="1">
      <c r="A253">
        <f t="shared" si="5"/>
        <v>26</v>
      </c>
      <c r="B253" t="str">
        <f>VLOOKUP(A253,ACTIVITIES!$B$2:$C$110,2,FALSE)</f>
        <v>Temporary cofferdam for long dist. HDD</v>
      </c>
      <c r="C253" s="1">
        <v>1</v>
      </c>
      <c r="D253" s="1" t="str">
        <f>VLOOKUP(C253,HABITATS!$F$2:$G$13,2,FALSE)</f>
        <v>Coastal Uplands</v>
      </c>
      <c r="E253" s="1" t="str">
        <f t="shared" si="6"/>
        <v>Coastal UplandsTemporary cofferdam for long dist. HDD</v>
      </c>
      <c r="F253" s="3">
        <f>VLOOKUP($B253,'COASTAL UPLANDS'!$B$239:$I$347,F$1,FALSE)</f>
        <v>0</v>
      </c>
      <c r="G253" s="3">
        <f>VLOOKUP($B253,'COASTAL UPLANDS'!$B$239:$I$347,G$1,FALSE)</f>
        <v>0</v>
      </c>
      <c r="H253" s="3">
        <f>VLOOKUP($B253,'COASTAL UPLANDS'!$B$239:$I$347,H$1,FALSE)</f>
        <v>0</v>
      </c>
      <c r="I253" s="3">
        <f>VLOOKUP($B253,'COASTAL UPLANDS'!$B$239:$I$347,I$1,FALSE)</f>
        <v>0</v>
      </c>
      <c r="J253" s="3">
        <f>VLOOKUP($B253,'COASTAL UPLANDS'!$B$239:$I$347,J$1,FALSE)</f>
        <v>0</v>
      </c>
      <c r="K253" s="3">
        <f>VLOOKUP($B253,'COASTAL UPLANDS'!$B$239:$I$347,K$1,FALSE)</f>
        <v>0</v>
      </c>
      <c r="L253" s="3">
        <f>VLOOKUP($B253,'COASTAL UPLANDS'!$B$239:$I$347,L$1,FALSE)</f>
        <v>0</v>
      </c>
    </row>
    <row r="254" spans="1:12" ht="15.75" customHeight="1">
      <c r="A254">
        <f t="shared" si="5"/>
        <v>26</v>
      </c>
      <c r="B254" t="str">
        <f>VLOOKUP(A254,ACTIVITIES!$B$2:$C$110,2,FALSE)</f>
        <v>Temporary cofferdam for long dist. HDD</v>
      </c>
      <c r="C254" s="1">
        <v>2</v>
      </c>
      <c r="D254" s="1" t="str">
        <f>VLOOKUP(C254,HABITATS!$F$2:$G$13,2,FALSE)</f>
        <v>Beaches &amp; Dunes</v>
      </c>
      <c r="E254" s="1" t="str">
        <f t="shared" si="6"/>
        <v>Beaches &amp; DunesTemporary cofferdam for long dist. HDD</v>
      </c>
      <c r="F254" s="3">
        <f>VLOOKUP($B254,'BEACHES &amp; DUNES'!$B$239:$I$347,F$1,FALSE)</f>
        <v>0</v>
      </c>
      <c r="G254" s="3">
        <f>VLOOKUP($B254,'BEACHES &amp; DUNES'!$B$239:$I$347,G$1,FALSE)</f>
        <v>0</v>
      </c>
      <c r="H254" s="3">
        <f>VLOOKUP($B254,'BEACHES &amp; DUNES'!$B$239:$I$347,H$1,FALSE)</f>
        <v>0</v>
      </c>
      <c r="I254" s="3">
        <f>VLOOKUP($B254,'BEACHES &amp; DUNES'!$B$239:$I$347,I$1,FALSE)</f>
        <v>0</v>
      </c>
      <c r="J254" s="3">
        <f>VLOOKUP($B254,'BEACHES &amp; DUNES'!$B$239:$I$347,J$1,FALSE)</f>
        <v>0</v>
      </c>
      <c r="K254" s="3">
        <f>VLOOKUP($B254,'BEACHES &amp; DUNES'!$B$239:$I$347,K$1,FALSE)</f>
        <v>0</v>
      </c>
      <c r="L254" s="3">
        <f>VLOOKUP($B254,'BEACHES &amp; DUNES'!$B$239:$I$347,L$1,FALSE)</f>
        <v>0</v>
      </c>
    </row>
    <row r="255" spans="1:12" ht="15.75" customHeight="1">
      <c r="A255">
        <f t="shared" si="5"/>
        <v>26</v>
      </c>
      <c r="B255" t="str">
        <f>VLOOKUP(A255,ACTIVITIES!$B$2:$C$110,2,FALSE)</f>
        <v>Temporary cofferdam for long dist. HDD</v>
      </c>
      <c r="C255" s="1">
        <v>3</v>
      </c>
      <c r="D255" s="1" t="str">
        <f>VLOOKUP(C255,HABITATS!$F$2:$G$13,2,FALSE)</f>
        <v>Tidal flats &amp; Rocky Intertidal</v>
      </c>
      <c r="E255" s="1" t="str">
        <f t="shared" si="6"/>
        <v>Tidal flats &amp; Rocky IntertidalTemporary cofferdam for long dist. HDD</v>
      </c>
      <c r="F255" s="3">
        <f>VLOOKUP($B255,'TIDAL FLATS &amp; ROCKY INTERTIDAL'!$B$239:$I$347,F$1,FALSE)</f>
        <v>0</v>
      </c>
      <c r="G255" s="3">
        <f>VLOOKUP($B255,'TIDAL FLATS &amp; ROCKY INTERTIDAL'!$B$239:$I$347,G$1,FALSE)</f>
        <v>0</v>
      </c>
      <c r="H255" s="3">
        <f>VLOOKUP($B255,'TIDAL FLATS &amp; ROCKY INTERTIDAL'!$B$239:$I$347,H$1,FALSE)</f>
        <v>0</v>
      </c>
      <c r="I255" s="3">
        <f>VLOOKUP($B255,'TIDAL FLATS &amp; ROCKY INTERTIDAL'!$B$239:$I$347,I$1,FALSE)</f>
        <v>0</v>
      </c>
      <c r="J255" s="3">
        <f>VLOOKUP($B255,'TIDAL FLATS &amp; ROCKY INTERTIDAL'!$B$239:$I$347,J$1,FALSE)</f>
        <v>0</v>
      </c>
      <c r="K255" s="3">
        <f>VLOOKUP($B255,'TIDAL FLATS &amp; ROCKY INTERTIDAL'!$B$239:$I$347,K$1,FALSE)</f>
        <v>0</v>
      </c>
      <c r="L255" s="3">
        <f>VLOOKUP($B255,'TIDAL FLATS &amp; ROCKY INTERTIDAL'!$B$239:$I$347,L$1,FALSE)</f>
        <v>0</v>
      </c>
    </row>
    <row r="256" spans="1:12" ht="15.75" customHeight="1">
      <c r="A256">
        <f t="shared" si="5"/>
        <v>26</v>
      </c>
      <c r="B256" t="str">
        <f>VLOOKUP(A256,ACTIVITIES!$B$2:$C$110,2,FALSE)</f>
        <v>Temporary cofferdam for long dist. HDD</v>
      </c>
      <c r="C256" s="1">
        <v>4</v>
      </c>
      <c r="D256" s="1" t="str">
        <f>VLOOKUP(C256,HABITATS!$F$2:$G$13,2,FALSE)</f>
        <v>Marshes</v>
      </c>
      <c r="E256" s="1" t="str">
        <f t="shared" si="6"/>
        <v>MarshesTemporary cofferdam for long dist. HDD</v>
      </c>
      <c r="F256" s="3">
        <f>VLOOKUP($B256,MARSHES!$B$239:$I$347,F$1,FALSE)</f>
        <v>0</v>
      </c>
      <c r="G256" s="3">
        <f>VLOOKUP($B256,MARSHES!$B$239:$I$347,G$1,FALSE)</f>
        <v>0</v>
      </c>
      <c r="H256" s="3">
        <f>VLOOKUP($B256,MARSHES!$B$239:$I$347,H$1,FALSE)</f>
        <v>0</v>
      </c>
      <c r="I256" s="3">
        <f>VLOOKUP($B256,MARSHES!$B$239:$I$347,I$1,FALSE)</f>
        <v>0</v>
      </c>
      <c r="J256" s="3">
        <f>VLOOKUP($B256,MARSHES!$B$239:$I$347,J$1,FALSE)</f>
        <v>0</v>
      </c>
      <c r="K256" s="3">
        <f>VLOOKUP($B256,MARSHES!$B$239:$I$347,K$1,FALSE)</f>
        <v>0</v>
      </c>
      <c r="L256" s="3">
        <f>VLOOKUP($B256,MARSHES!$B$239:$I$347,L$1,FALSE)</f>
        <v>0</v>
      </c>
    </row>
    <row r="257" spans="1:12" ht="15.75" customHeight="1">
      <c r="A257">
        <f t="shared" si="5"/>
        <v>26</v>
      </c>
      <c r="B257" t="str">
        <f>VLOOKUP(A257,ACTIVITIES!$B$2:$C$110,2,FALSE)</f>
        <v>Temporary cofferdam for long dist. HDD</v>
      </c>
      <c r="C257" s="1">
        <v>5</v>
      </c>
      <c r="D257" s="1" t="str">
        <f>VLOOKUP(C257,HABITATS!$F$2:$G$13,2,FALSE)</f>
        <v>Submersed Habitats</v>
      </c>
      <c r="E257" s="1" t="str">
        <f t="shared" si="6"/>
        <v>Submersed HabitatsTemporary cofferdam for long dist. HDD</v>
      </c>
      <c r="F257" s="3">
        <f>VLOOKUP($B257,'SUBMERSED HABITATS'!$B$239:$I$347,F$1,FALSE)</f>
        <v>1</v>
      </c>
      <c r="G257" s="3">
        <f>VLOOKUP($B257,'SUBMERSED HABITATS'!$B$239:$I$347,G$1,FALSE)</f>
        <v>1</v>
      </c>
      <c r="H257" s="3">
        <f>VLOOKUP($B257,'SUBMERSED HABITATS'!$B$239:$I$347,H$1,FALSE)</f>
        <v>0</v>
      </c>
      <c r="I257" s="3">
        <f>VLOOKUP($B257,'SUBMERSED HABITATS'!$B$239:$I$347,I$1,FALSE)</f>
        <v>0</v>
      </c>
      <c r="J257" s="3">
        <f>VLOOKUP($B257,'SUBMERSED HABITATS'!$B$239:$I$347,J$1,FALSE)</f>
        <v>0</v>
      </c>
      <c r="K257" s="3">
        <f>VLOOKUP($B257,'SUBMERSED HABITATS'!$B$239:$I$347,K$1,FALSE)</f>
        <v>0</v>
      </c>
      <c r="L257" s="3">
        <f>VLOOKUP($B257,'SUBMERSED HABITATS'!$B$239:$I$347,L$1,FALSE)</f>
        <v>1</v>
      </c>
    </row>
    <row r="258" spans="1:12" ht="15.75" customHeight="1">
      <c r="A258">
        <f t="shared" si="5"/>
        <v>26</v>
      </c>
      <c r="B258" t="str">
        <f>VLOOKUP(A258,ACTIVITIES!$B$2:$C$110,2,FALSE)</f>
        <v>Temporary cofferdam for long dist. HDD</v>
      </c>
      <c r="C258" s="1">
        <v>6</v>
      </c>
      <c r="D258" s="1" t="str">
        <f>VLOOKUP(C258,HABITATS!$F$2:$G$13,2,FALSE)</f>
        <v>HABITATS COMPLEX 6</v>
      </c>
      <c r="E258" s="1" t="str">
        <f t="shared" si="6"/>
        <v>HABITATS COMPLEX 6Temporary cofferdam for long dist. HDD</v>
      </c>
      <c r="F258" s="3">
        <f>VLOOKUP($B258,'HABITATS COMPLEX 6'!$B$239:$I$347,F$1,FALSE)</f>
        <v>0</v>
      </c>
      <c r="G258" s="3">
        <f>VLOOKUP($B258,'HABITATS COMPLEX 6'!$B$239:$I$347,G$1,FALSE)</f>
        <v>0</v>
      </c>
      <c r="H258" s="3">
        <f>VLOOKUP($B258,'HABITATS COMPLEX 6'!$B$239:$I$347,H$1,FALSE)</f>
        <v>0</v>
      </c>
      <c r="I258" s="3">
        <f>VLOOKUP($B258,'HABITATS COMPLEX 6'!$B$239:$I$347,I$1,FALSE)</f>
        <v>0</v>
      </c>
      <c r="J258" s="3">
        <f>VLOOKUP($B258,'HABITATS COMPLEX 6'!$B$239:$I$347,J$1,FALSE)</f>
        <v>0</v>
      </c>
      <c r="K258" s="3">
        <f>VLOOKUP($B258,'HABITATS COMPLEX 6'!$B$239:$I$347,K$1,FALSE)</f>
        <v>0</v>
      </c>
      <c r="L258" s="3" t="str">
        <f>VLOOKUP($B258,'HABITATS COMPLEX 6'!$B$239:$I$347,L$1,FALSE)</f>
        <v/>
      </c>
    </row>
    <row r="259" spans="1:12" ht="15.75" customHeight="1">
      <c r="A259">
        <f t="shared" si="5"/>
        <v>26</v>
      </c>
      <c r="B259" t="str">
        <f>VLOOKUP(A259,ACTIVITIES!$B$2:$C$110,2,FALSE)</f>
        <v>Temporary cofferdam for long dist. HDD</v>
      </c>
      <c r="C259" s="1">
        <v>7</v>
      </c>
      <c r="D259" s="1" t="str">
        <f>VLOOKUP(C259,HABITATS!$F$2:$G$13,2,FALSE)</f>
        <v>HABITATS COMPLEX 7</v>
      </c>
      <c r="E259" s="1" t="str">
        <f t="shared" si="6"/>
        <v>HABITATS COMPLEX 7Temporary cofferdam for long dist. HDD</v>
      </c>
      <c r="F259" s="3">
        <f>VLOOKUP($B259,'HABITATS COMPLEX 7'!$B$239:$I$347,F$1,FALSE)</f>
        <v>0</v>
      </c>
      <c r="G259" s="3">
        <f>VLOOKUP($B259,'HABITATS COMPLEX 7'!$B$239:$I$347,G$1,FALSE)</f>
        <v>0</v>
      </c>
      <c r="H259" s="3">
        <f>VLOOKUP($B259,'HABITATS COMPLEX 7'!$B$239:$I$347,H$1,FALSE)</f>
        <v>0</v>
      </c>
      <c r="I259" s="3">
        <f>VLOOKUP($B259,'HABITATS COMPLEX 7'!$B$239:$I$347,I$1,FALSE)</f>
        <v>0</v>
      </c>
      <c r="J259" s="3">
        <f>VLOOKUP($B259,'HABITATS COMPLEX 7'!$B$239:$I$347,J$1,FALSE)</f>
        <v>0</v>
      </c>
      <c r="K259" s="3">
        <f>VLOOKUP($B259,'HABITATS COMPLEX 7'!$B$239:$I$347,K$1,FALSE)</f>
        <v>0</v>
      </c>
      <c r="L259" s="3" t="str">
        <f>VLOOKUP($B259,'HABITATS COMPLEX 7'!$B$239:$I$347,L$1,FALSE)</f>
        <v/>
      </c>
    </row>
    <row r="260" spans="1:12" ht="15.75" customHeight="1">
      <c r="A260">
        <f t="shared" si="5"/>
        <v>26</v>
      </c>
      <c r="B260" t="str">
        <f>VLOOKUP(A260,ACTIVITIES!$B$2:$C$110,2,FALSE)</f>
        <v>Temporary cofferdam for long dist. HDD</v>
      </c>
      <c r="C260" s="1">
        <v>8</v>
      </c>
      <c r="D260" s="1" t="str">
        <f>VLOOKUP(C260,HABITATS!$F$2:$G$13,2,FALSE)</f>
        <v>HABITATS COMPLEX 8</v>
      </c>
      <c r="E260" s="1" t="str">
        <f t="shared" si="6"/>
        <v>HABITATS COMPLEX 8Temporary cofferdam for long dist. HDD</v>
      </c>
      <c r="F260" s="3">
        <f>VLOOKUP($B260,'HABITATS COMPLEX 8'!$B$239:$I$347,F$1,FALSE)</f>
        <v>0</v>
      </c>
      <c r="G260" s="3">
        <f>VLOOKUP($B260,'HABITATS COMPLEX 8'!$B$239:$I$347,G$1,FALSE)</f>
        <v>0</v>
      </c>
      <c r="H260" s="3">
        <f>VLOOKUP($B260,'HABITATS COMPLEX 8'!$B$239:$I$347,H$1,FALSE)</f>
        <v>0</v>
      </c>
      <c r="I260" s="3">
        <f>VLOOKUP($B260,'HABITATS COMPLEX 8'!$B$239:$I$347,I$1,FALSE)</f>
        <v>0</v>
      </c>
      <c r="J260" s="3">
        <f>VLOOKUP($B260,'HABITATS COMPLEX 8'!$B$239:$I$347,J$1,FALSE)</f>
        <v>0</v>
      </c>
      <c r="K260" s="3">
        <f>VLOOKUP($B260,'HABITATS COMPLEX 8'!$B$239:$I$347,K$1,FALSE)</f>
        <v>0</v>
      </c>
      <c r="L260" s="3" t="str">
        <f>VLOOKUP($B260,'HABITATS COMPLEX 8'!$B$239:$I$347,L$1,FALSE)</f>
        <v/>
      </c>
    </row>
    <row r="261" spans="1:12" ht="15.75" customHeight="1">
      <c r="A261">
        <f t="shared" si="5"/>
        <v>26</v>
      </c>
      <c r="B261" t="str">
        <f>VLOOKUP(A261,ACTIVITIES!$B$2:$C$110,2,FALSE)</f>
        <v>Temporary cofferdam for long dist. HDD</v>
      </c>
      <c r="C261" s="1">
        <v>9</v>
      </c>
      <c r="D261" s="1" t="str">
        <f>VLOOKUP(C261,HABITATS!$F$2:$G$13,2,FALSE)</f>
        <v>HABITATS COMPLEX 9</v>
      </c>
      <c r="E261" s="1" t="str">
        <f t="shared" si="6"/>
        <v>HABITATS COMPLEX 9Temporary cofferdam for long dist. HDD</v>
      </c>
      <c r="F261" s="3">
        <f>VLOOKUP($B261,'HABITATS COMPLEX 9'!$B$239:$I$347,F$1,FALSE)</f>
        <v>0</v>
      </c>
      <c r="G261" s="3">
        <f>VLOOKUP($B261,'HABITATS COMPLEX 9'!$B$239:$I$347,G$1,FALSE)</f>
        <v>0</v>
      </c>
      <c r="H261" s="3">
        <f>VLOOKUP($B261,'HABITATS COMPLEX 9'!$B$239:$I$347,H$1,FALSE)</f>
        <v>0</v>
      </c>
      <c r="I261" s="3">
        <f>VLOOKUP($B261,'HABITATS COMPLEX 9'!$B$239:$I$347,I$1,FALSE)</f>
        <v>0</v>
      </c>
      <c r="J261" s="3">
        <f>VLOOKUP($B261,'HABITATS COMPLEX 9'!$B$239:$I$347,J$1,FALSE)</f>
        <v>0</v>
      </c>
      <c r="K261" s="3">
        <f>VLOOKUP($B261,'HABITATS COMPLEX 9'!$B$239:$I$347,K$1,FALSE)</f>
        <v>0</v>
      </c>
      <c r="L261" s="3" t="str">
        <f>VLOOKUP($B261,'HABITATS COMPLEX 9'!$B$239:$I$347,L$1,FALSE)</f>
        <v/>
      </c>
    </row>
    <row r="262" spans="1:12" ht="15.75" customHeight="1">
      <c r="A262">
        <f t="shared" si="5"/>
        <v>26</v>
      </c>
      <c r="B262" t="str">
        <f>VLOOKUP(A262,ACTIVITIES!$B$2:$C$110,2,FALSE)</f>
        <v>Temporary cofferdam for long dist. HDD</v>
      </c>
      <c r="C262" s="1">
        <v>10</v>
      </c>
      <c r="D262" s="1" t="str">
        <f>VLOOKUP(C262,HABITATS!$F$2:$G$13,2,FALSE)</f>
        <v>HABITATS COMPLEX 10</v>
      </c>
      <c r="E262" s="1" t="str">
        <f t="shared" si="6"/>
        <v>HABITATS COMPLEX 10Temporary cofferdam for long dist. HDD</v>
      </c>
      <c r="F262" s="3">
        <f>VLOOKUP($B262,'HABITATS COMPLEX 10'!$B$239:$I$347,F$1,FALSE)</f>
        <v>0</v>
      </c>
      <c r="G262" s="3">
        <f>VLOOKUP($B262,'HABITATS COMPLEX 10'!$B$239:$I$347,G$1,FALSE)</f>
        <v>0</v>
      </c>
      <c r="H262" s="3">
        <f>VLOOKUP($B262,'HABITATS COMPLEX 10'!$B$239:$I$347,H$1,FALSE)</f>
        <v>0</v>
      </c>
      <c r="I262" s="3">
        <f>VLOOKUP($B262,'HABITATS COMPLEX 10'!$B$239:$I$347,I$1,FALSE)</f>
        <v>0</v>
      </c>
      <c r="J262" s="3">
        <f>VLOOKUP($B262,'HABITATS COMPLEX 10'!$B$239:$I$347,J$1,FALSE)</f>
        <v>0</v>
      </c>
      <c r="K262" s="3">
        <f>VLOOKUP($B262,'HABITATS COMPLEX 10'!$B$239:$I$347,K$1,FALSE)</f>
        <v>0</v>
      </c>
      <c r="L262" s="3" t="str">
        <f>VLOOKUP($B262,'HABITATS COMPLEX 10'!$B$239:$I$347,L$1,FALSE)</f>
        <v/>
      </c>
    </row>
    <row r="263" spans="1:12" ht="15.75" customHeight="1">
      <c r="A263">
        <f t="shared" si="5"/>
        <v>27</v>
      </c>
      <c r="B263" t="str">
        <f>VLOOKUP(A263,ACTIVITIES!$B$2:$C$110,2,FALSE)</f>
        <v>Barge and tug  WTG transportation</v>
      </c>
      <c r="C263" s="1">
        <v>1</v>
      </c>
      <c r="D263" s="1" t="str">
        <f>VLOOKUP(C263,HABITATS!$F$2:$G$13,2,FALSE)</f>
        <v>Coastal Uplands</v>
      </c>
      <c r="E263" s="1" t="str">
        <f t="shared" si="6"/>
        <v>Coastal UplandsBarge and tug  WTG transportation</v>
      </c>
      <c r="F263" s="3">
        <f>VLOOKUP($B263,'COASTAL UPLANDS'!$B$239:$I$347,F$1,FALSE)</f>
        <v>0</v>
      </c>
      <c r="G263" s="3">
        <f>VLOOKUP($B263,'COASTAL UPLANDS'!$B$239:$I$347,G$1,FALSE)</f>
        <v>0</v>
      </c>
      <c r="H263" s="3">
        <f>VLOOKUP($B263,'COASTAL UPLANDS'!$B$239:$I$347,H$1,FALSE)</f>
        <v>0</v>
      </c>
      <c r="I263" s="3">
        <f>VLOOKUP($B263,'COASTAL UPLANDS'!$B$239:$I$347,I$1,FALSE)</f>
        <v>0</v>
      </c>
      <c r="J263" s="3">
        <f>VLOOKUP($B263,'COASTAL UPLANDS'!$B$239:$I$347,J$1,FALSE)</f>
        <v>0</v>
      </c>
      <c r="K263" s="3">
        <f>VLOOKUP($B263,'COASTAL UPLANDS'!$B$239:$I$347,K$1,FALSE)</f>
        <v>0</v>
      </c>
      <c r="L263" s="3">
        <f>VLOOKUP($B263,'COASTAL UPLANDS'!$B$239:$I$347,L$1,FALSE)</f>
        <v>0</v>
      </c>
    </row>
    <row r="264" spans="1:12" ht="15.75" customHeight="1">
      <c r="A264">
        <f t="shared" si="5"/>
        <v>27</v>
      </c>
      <c r="B264" t="str">
        <f>VLOOKUP(A264,ACTIVITIES!$B$2:$C$110,2,FALSE)</f>
        <v>Barge and tug  WTG transportation</v>
      </c>
      <c r="C264" s="1">
        <v>2</v>
      </c>
      <c r="D264" s="1" t="str">
        <f>VLOOKUP(C264,HABITATS!$F$2:$G$13,2,FALSE)</f>
        <v>Beaches &amp; Dunes</v>
      </c>
      <c r="E264" s="1" t="str">
        <f t="shared" si="6"/>
        <v>Beaches &amp; DunesBarge and tug  WTG transportation</v>
      </c>
      <c r="F264" s="3">
        <f>VLOOKUP($B264,'BEACHES &amp; DUNES'!$B$239:$I$347,F$1,FALSE)</f>
        <v>0</v>
      </c>
      <c r="G264" s="3">
        <f>VLOOKUP($B264,'BEACHES &amp; DUNES'!$B$239:$I$347,G$1,FALSE)</f>
        <v>0</v>
      </c>
      <c r="H264" s="3">
        <f>VLOOKUP($B264,'BEACHES &amp; DUNES'!$B$239:$I$347,H$1,FALSE)</f>
        <v>0</v>
      </c>
      <c r="I264" s="3">
        <f>VLOOKUP($B264,'BEACHES &amp; DUNES'!$B$239:$I$347,I$1,FALSE)</f>
        <v>0</v>
      </c>
      <c r="J264" s="3">
        <f>VLOOKUP($B264,'BEACHES &amp; DUNES'!$B$239:$I$347,J$1,FALSE)</f>
        <v>0</v>
      </c>
      <c r="K264" s="3">
        <f>VLOOKUP($B264,'BEACHES &amp; DUNES'!$B$239:$I$347,K$1,FALSE)</f>
        <v>0</v>
      </c>
      <c r="L264" s="3">
        <f>VLOOKUP($B264,'BEACHES &amp; DUNES'!$B$239:$I$347,L$1,FALSE)</f>
        <v>0</v>
      </c>
    </row>
    <row r="265" spans="1:12" ht="15.75" customHeight="1">
      <c r="A265">
        <f t="shared" si="5"/>
        <v>27</v>
      </c>
      <c r="B265" t="str">
        <f>VLOOKUP(A265,ACTIVITIES!$B$2:$C$110,2,FALSE)</f>
        <v>Barge and tug  WTG transportation</v>
      </c>
      <c r="C265" s="1">
        <v>3</v>
      </c>
      <c r="D265" s="1" t="str">
        <f>VLOOKUP(C265,HABITATS!$F$2:$G$13,2,FALSE)</f>
        <v>Tidal flats &amp; Rocky Intertidal</v>
      </c>
      <c r="E265" s="1" t="str">
        <f t="shared" si="6"/>
        <v>Tidal flats &amp; Rocky IntertidalBarge and tug  WTG transportation</v>
      </c>
      <c r="F265" s="3">
        <f>VLOOKUP($B265,'TIDAL FLATS &amp; ROCKY INTERTIDAL'!$B$239:$I$347,F$1,FALSE)</f>
        <v>2</v>
      </c>
      <c r="G265" s="3">
        <f>VLOOKUP($B265,'TIDAL FLATS &amp; ROCKY INTERTIDAL'!$B$239:$I$347,G$1,FALSE)</f>
        <v>2</v>
      </c>
      <c r="H265" s="3">
        <f>VLOOKUP($B265,'TIDAL FLATS &amp; ROCKY INTERTIDAL'!$B$239:$I$347,H$1,FALSE)</f>
        <v>0</v>
      </c>
      <c r="I265" s="3">
        <f>VLOOKUP($B265,'TIDAL FLATS &amp; ROCKY INTERTIDAL'!$B$239:$I$347,I$1,FALSE)</f>
        <v>0</v>
      </c>
      <c r="J265" s="3">
        <f>VLOOKUP($B265,'TIDAL FLATS &amp; ROCKY INTERTIDAL'!$B$239:$I$347,J$1,FALSE)</f>
        <v>0</v>
      </c>
      <c r="K265" s="3">
        <f>VLOOKUP($B265,'TIDAL FLATS &amp; ROCKY INTERTIDAL'!$B$239:$I$347,K$1,FALSE)</f>
        <v>2</v>
      </c>
      <c r="L265" s="3">
        <f>VLOOKUP($B265,'TIDAL FLATS &amp; ROCKY INTERTIDAL'!$B$239:$I$347,L$1,FALSE)</f>
        <v>2</v>
      </c>
    </row>
    <row r="266" spans="1:12" ht="15.75" customHeight="1">
      <c r="A266">
        <f t="shared" si="5"/>
        <v>27</v>
      </c>
      <c r="B266" t="str">
        <f>VLOOKUP(A266,ACTIVITIES!$B$2:$C$110,2,FALSE)</f>
        <v>Barge and tug  WTG transportation</v>
      </c>
      <c r="C266" s="1">
        <v>4</v>
      </c>
      <c r="D266" s="1" t="str">
        <f>VLOOKUP(C266,HABITATS!$F$2:$G$13,2,FALSE)</f>
        <v>Marshes</v>
      </c>
      <c r="E266" s="1" t="str">
        <f t="shared" si="6"/>
        <v>MarshesBarge and tug  WTG transportation</v>
      </c>
      <c r="F266" s="3">
        <f>VLOOKUP($B266,MARSHES!$B$239:$I$347,F$1,FALSE)</f>
        <v>2</v>
      </c>
      <c r="G266" s="3">
        <f>VLOOKUP($B266,MARSHES!$B$239:$I$347,G$1,FALSE)</f>
        <v>2</v>
      </c>
      <c r="H266" s="3">
        <f>VLOOKUP($B266,MARSHES!$B$239:$I$347,H$1,FALSE)</f>
        <v>0</v>
      </c>
      <c r="I266" s="3">
        <f>VLOOKUP($B266,MARSHES!$B$239:$I$347,I$1,FALSE)</f>
        <v>0</v>
      </c>
      <c r="J266" s="3">
        <f>VLOOKUP($B266,MARSHES!$B$239:$I$347,J$1,FALSE)</f>
        <v>0</v>
      </c>
      <c r="K266" s="3">
        <f>VLOOKUP($B266,MARSHES!$B$239:$I$347,K$1,FALSE)</f>
        <v>2</v>
      </c>
      <c r="L266" s="3">
        <f>VLOOKUP($B266,MARSHES!$B$239:$I$347,L$1,FALSE)</f>
        <v>2</v>
      </c>
    </row>
    <row r="267" spans="1:12" ht="15.75" customHeight="1">
      <c r="A267">
        <f t="shared" si="5"/>
        <v>27</v>
      </c>
      <c r="B267" t="str">
        <f>VLOOKUP(A267,ACTIVITIES!$B$2:$C$110,2,FALSE)</f>
        <v>Barge and tug  WTG transportation</v>
      </c>
      <c r="C267" s="1">
        <v>5</v>
      </c>
      <c r="D267" s="1" t="str">
        <f>VLOOKUP(C267,HABITATS!$F$2:$G$13,2,FALSE)</f>
        <v>Submersed Habitats</v>
      </c>
      <c r="E267" s="1" t="str">
        <f t="shared" si="6"/>
        <v>Submersed HabitatsBarge and tug  WTG transportation</v>
      </c>
      <c r="F267" s="3">
        <f>VLOOKUP($B267,'SUBMERSED HABITATS'!$B$239:$I$347,F$1,FALSE)</f>
        <v>1</v>
      </c>
      <c r="G267" s="3">
        <f>VLOOKUP($B267,'SUBMERSED HABITATS'!$B$239:$I$347,G$1,FALSE)</f>
        <v>1</v>
      </c>
      <c r="H267" s="3">
        <f>VLOOKUP($B267,'SUBMERSED HABITATS'!$B$239:$I$347,H$1,FALSE)</f>
        <v>0</v>
      </c>
      <c r="I267" s="3">
        <f>VLOOKUP($B267,'SUBMERSED HABITATS'!$B$239:$I$347,I$1,FALSE)</f>
        <v>0</v>
      </c>
      <c r="J267" s="3">
        <f>VLOOKUP($B267,'SUBMERSED HABITATS'!$B$239:$I$347,J$1,FALSE)</f>
        <v>0</v>
      </c>
      <c r="K267" s="3">
        <f>VLOOKUP($B267,'SUBMERSED HABITATS'!$B$239:$I$347,K$1,FALSE)</f>
        <v>1</v>
      </c>
      <c r="L267" s="3">
        <f>VLOOKUP($B267,'SUBMERSED HABITATS'!$B$239:$I$347,L$1,FALSE)</f>
        <v>1</v>
      </c>
    </row>
    <row r="268" spans="1:12" ht="15.75" customHeight="1">
      <c r="A268">
        <f t="shared" si="5"/>
        <v>27</v>
      </c>
      <c r="B268" t="str">
        <f>VLOOKUP(A268,ACTIVITIES!$B$2:$C$110,2,FALSE)</f>
        <v>Barge and tug  WTG transportation</v>
      </c>
      <c r="C268" s="1">
        <v>6</v>
      </c>
      <c r="D268" s="1" t="str">
        <f>VLOOKUP(C268,HABITATS!$F$2:$G$13,2,FALSE)</f>
        <v>HABITATS COMPLEX 6</v>
      </c>
      <c r="E268" s="1" t="str">
        <f t="shared" si="6"/>
        <v>HABITATS COMPLEX 6Barge and tug  WTG transportation</v>
      </c>
      <c r="F268" s="3">
        <f>VLOOKUP($B268,'HABITATS COMPLEX 6'!$B$239:$I$347,F$1,FALSE)</f>
        <v>0</v>
      </c>
      <c r="G268" s="3">
        <f>VLOOKUP($B268,'HABITATS COMPLEX 6'!$B$239:$I$347,G$1,FALSE)</f>
        <v>0</v>
      </c>
      <c r="H268" s="3">
        <f>VLOOKUP($B268,'HABITATS COMPLEX 6'!$B$239:$I$347,H$1,FALSE)</f>
        <v>0</v>
      </c>
      <c r="I268" s="3">
        <f>VLOOKUP($B268,'HABITATS COMPLEX 6'!$B$239:$I$347,I$1,FALSE)</f>
        <v>0</v>
      </c>
      <c r="J268" s="3">
        <f>VLOOKUP($B268,'HABITATS COMPLEX 6'!$B$239:$I$347,J$1,FALSE)</f>
        <v>0</v>
      </c>
      <c r="K268" s="3">
        <f>VLOOKUP($B268,'HABITATS COMPLEX 6'!$B$239:$I$347,K$1,FALSE)</f>
        <v>0</v>
      </c>
      <c r="L268" s="3" t="str">
        <f>VLOOKUP($B268,'HABITATS COMPLEX 6'!$B$239:$I$347,L$1,FALSE)</f>
        <v/>
      </c>
    </row>
    <row r="269" spans="1:12" ht="15.75" customHeight="1">
      <c r="A269">
        <f t="shared" si="5"/>
        <v>27</v>
      </c>
      <c r="B269" t="str">
        <f>VLOOKUP(A269,ACTIVITIES!$B$2:$C$110,2,FALSE)</f>
        <v>Barge and tug  WTG transportation</v>
      </c>
      <c r="C269" s="1">
        <v>7</v>
      </c>
      <c r="D269" s="1" t="str">
        <f>VLOOKUP(C269,HABITATS!$F$2:$G$13,2,FALSE)</f>
        <v>HABITATS COMPLEX 7</v>
      </c>
      <c r="E269" s="1" t="str">
        <f t="shared" si="6"/>
        <v>HABITATS COMPLEX 7Barge and tug  WTG transportation</v>
      </c>
      <c r="F269" s="3">
        <f>VLOOKUP($B269,'HABITATS COMPLEX 7'!$B$239:$I$347,F$1,FALSE)</f>
        <v>0</v>
      </c>
      <c r="G269" s="3">
        <f>VLOOKUP($B269,'HABITATS COMPLEX 7'!$B$239:$I$347,G$1,FALSE)</f>
        <v>0</v>
      </c>
      <c r="H269" s="3">
        <f>VLOOKUP($B269,'HABITATS COMPLEX 7'!$B$239:$I$347,H$1,FALSE)</f>
        <v>0</v>
      </c>
      <c r="I269" s="3">
        <f>VLOOKUP($B269,'HABITATS COMPLEX 7'!$B$239:$I$347,I$1,FALSE)</f>
        <v>0</v>
      </c>
      <c r="J269" s="3">
        <f>VLOOKUP($B269,'HABITATS COMPLEX 7'!$B$239:$I$347,J$1,FALSE)</f>
        <v>0</v>
      </c>
      <c r="K269" s="3">
        <f>VLOOKUP($B269,'HABITATS COMPLEX 7'!$B$239:$I$347,K$1,FALSE)</f>
        <v>0</v>
      </c>
      <c r="L269" s="3" t="str">
        <f>VLOOKUP($B269,'HABITATS COMPLEX 7'!$B$239:$I$347,L$1,FALSE)</f>
        <v/>
      </c>
    </row>
    <row r="270" spans="1:12" ht="15.75" customHeight="1">
      <c r="A270">
        <f t="shared" ref="A270:A333" si="7">A260+1</f>
        <v>27</v>
      </c>
      <c r="B270" t="str">
        <f>VLOOKUP(A270,ACTIVITIES!$B$2:$C$110,2,FALSE)</f>
        <v>Barge and tug  WTG transportation</v>
      </c>
      <c r="C270" s="1">
        <v>8</v>
      </c>
      <c r="D270" s="1" t="str">
        <f>VLOOKUP(C270,HABITATS!$F$2:$G$13,2,FALSE)</f>
        <v>HABITATS COMPLEX 8</v>
      </c>
      <c r="E270" s="1" t="str">
        <f t="shared" si="6"/>
        <v>HABITATS COMPLEX 8Barge and tug  WTG transportation</v>
      </c>
      <c r="F270" s="3">
        <f>VLOOKUP($B270,'HABITATS COMPLEX 8'!$B$239:$I$347,F$1,FALSE)</f>
        <v>0</v>
      </c>
      <c r="G270" s="3">
        <f>VLOOKUP($B270,'HABITATS COMPLEX 8'!$B$239:$I$347,G$1,FALSE)</f>
        <v>0</v>
      </c>
      <c r="H270" s="3">
        <f>VLOOKUP($B270,'HABITATS COMPLEX 8'!$B$239:$I$347,H$1,FALSE)</f>
        <v>0</v>
      </c>
      <c r="I270" s="3">
        <f>VLOOKUP($B270,'HABITATS COMPLEX 8'!$B$239:$I$347,I$1,FALSE)</f>
        <v>0</v>
      </c>
      <c r="J270" s="3">
        <f>VLOOKUP($B270,'HABITATS COMPLEX 8'!$B$239:$I$347,J$1,FALSE)</f>
        <v>0</v>
      </c>
      <c r="K270" s="3">
        <f>VLOOKUP($B270,'HABITATS COMPLEX 8'!$B$239:$I$347,K$1,FALSE)</f>
        <v>0</v>
      </c>
      <c r="L270" s="3" t="str">
        <f>VLOOKUP($B270,'HABITATS COMPLEX 8'!$B$239:$I$347,L$1,FALSE)</f>
        <v/>
      </c>
    </row>
    <row r="271" spans="1:12" ht="15.75" customHeight="1">
      <c r="A271">
        <f t="shared" si="7"/>
        <v>27</v>
      </c>
      <c r="B271" t="str">
        <f>VLOOKUP(A271,ACTIVITIES!$B$2:$C$110,2,FALSE)</f>
        <v>Barge and tug  WTG transportation</v>
      </c>
      <c r="C271" s="1">
        <v>9</v>
      </c>
      <c r="D271" s="1" t="str">
        <f>VLOOKUP(C271,HABITATS!$F$2:$G$13,2,FALSE)</f>
        <v>HABITATS COMPLEX 9</v>
      </c>
      <c r="E271" s="1" t="str">
        <f t="shared" si="6"/>
        <v>HABITATS COMPLEX 9Barge and tug  WTG transportation</v>
      </c>
      <c r="F271" s="3">
        <f>VLOOKUP($B271,'HABITATS COMPLEX 9'!$B$239:$I$347,F$1,FALSE)</f>
        <v>0</v>
      </c>
      <c r="G271" s="3">
        <f>VLOOKUP($B271,'HABITATS COMPLEX 9'!$B$239:$I$347,G$1,FALSE)</f>
        <v>0</v>
      </c>
      <c r="H271" s="3">
        <f>VLOOKUP($B271,'HABITATS COMPLEX 9'!$B$239:$I$347,H$1,FALSE)</f>
        <v>0</v>
      </c>
      <c r="I271" s="3">
        <f>VLOOKUP($B271,'HABITATS COMPLEX 9'!$B$239:$I$347,I$1,FALSE)</f>
        <v>0</v>
      </c>
      <c r="J271" s="3">
        <f>VLOOKUP($B271,'HABITATS COMPLEX 9'!$B$239:$I$347,J$1,FALSE)</f>
        <v>0</v>
      </c>
      <c r="K271" s="3">
        <f>VLOOKUP($B271,'HABITATS COMPLEX 9'!$B$239:$I$347,K$1,FALSE)</f>
        <v>0</v>
      </c>
      <c r="L271" s="3" t="str">
        <f>VLOOKUP($B271,'HABITATS COMPLEX 9'!$B$239:$I$347,L$1,FALSE)</f>
        <v/>
      </c>
    </row>
    <row r="272" spans="1:12" ht="15.75" customHeight="1">
      <c r="A272">
        <f t="shared" si="7"/>
        <v>27</v>
      </c>
      <c r="B272" t="str">
        <f>VLOOKUP(A272,ACTIVITIES!$B$2:$C$110,2,FALSE)</f>
        <v>Barge and tug  WTG transportation</v>
      </c>
      <c r="C272" s="1">
        <v>10</v>
      </c>
      <c r="D272" s="1" t="str">
        <f>VLOOKUP(C272,HABITATS!$F$2:$G$13,2,FALSE)</f>
        <v>HABITATS COMPLEX 10</v>
      </c>
      <c r="E272" s="1" t="str">
        <f t="shared" si="6"/>
        <v>HABITATS COMPLEX 10Barge and tug  WTG transportation</v>
      </c>
      <c r="F272" s="3">
        <f>VLOOKUP($B272,'HABITATS COMPLEX 10'!$B$239:$I$347,F$1,FALSE)</f>
        <v>0</v>
      </c>
      <c r="G272" s="3">
        <f>VLOOKUP($B272,'HABITATS COMPLEX 10'!$B$239:$I$347,G$1,FALSE)</f>
        <v>0</v>
      </c>
      <c r="H272" s="3">
        <f>VLOOKUP($B272,'HABITATS COMPLEX 10'!$B$239:$I$347,H$1,FALSE)</f>
        <v>0</v>
      </c>
      <c r="I272" s="3">
        <f>VLOOKUP($B272,'HABITATS COMPLEX 10'!$B$239:$I$347,I$1,FALSE)</f>
        <v>0</v>
      </c>
      <c r="J272" s="3">
        <f>VLOOKUP($B272,'HABITATS COMPLEX 10'!$B$239:$I$347,J$1,FALSE)</f>
        <v>0</v>
      </c>
      <c r="K272" s="3">
        <f>VLOOKUP($B272,'HABITATS COMPLEX 10'!$B$239:$I$347,K$1,FALSE)</f>
        <v>0</v>
      </c>
      <c r="L272" s="3" t="str">
        <f>VLOOKUP($B272,'HABITATS COMPLEX 10'!$B$239:$I$347,L$1,FALSE)</f>
        <v/>
      </c>
    </row>
    <row r="273" spans="1:12" ht="15.75" customHeight="1">
      <c r="A273">
        <f t="shared" si="7"/>
        <v>28</v>
      </c>
      <c r="B273" t="str">
        <f>VLOOKUP(A273,ACTIVITIES!$B$2:$C$110,2,FALSE)</f>
        <v>WTG installation 5 weeks/WTG</v>
      </c>
      <c r="C273" s="1">
        <v>1</v>
      </c>
      <c r="D273" s="1" t="str">
        <f>VLOOKUP(C273,HABITATS!$F$2:$G$13,2,FALSE)</f>
        <v>Coastal Uplands</v>
      </c>
      <c r="E273" s="1" t="str">
        <f t="shared" si="6"/>
        <v>Coastal UplandsWTG installation 5 weeks/WTG</v>
      </c>
      <c r="F273" s="3">
        <f>VLOOKUP($B273,'COASTAL UPLANDS'!$B$239:$I$347,F$1,FALSE)</f>
        <v>0</v>
      </c>
      <c r="G273" s="3">
        <f>VLOOKUP($B273,'COASTAL UPLANDS'!$B$239:$I$347,G$1,FALSE)</f>
        <v>0</v>
      </c>
      <c r="H273" s="3">
        <f>VLOOKUP($B273,'COASTAL UPLANDS'!$B$239:$I$347,H$1,FALSE)</f>
        <v>0</v>
      </c>
      <c r="I273" s="3">
        <f>VLOOKUP($B273,'COASTAL UPLANDS'!$B$239:$I$347,I$1,FALSE)</f>
        <v>0</v>
      </c>
      <c r="J273" s="3">
        <f>VLOOKUP($B273,'COASTAL UPLANDS'!$B$239:$I$347,J$1,FALSE)</f>
        <v>0</v>
      </c>
      <c r="K273" s="3">
        <f>VLOOKUP($B273,'COASTAL UPLANDS'!$B$239:$I$347,K$1,FALSE)</f>
        <v>0</v>
      </c>
      <c r="L273" s="3">
        <f>VLOOKUP($B273,'COASTAL UPLANDS'!$B$239:$I$347,L$1,FALSE)</f>
        <v>0</v>
      </c>
    </row>
    <row r="274" spans="1:12" ht="15.75" customHeight="1">
      <c r="A274">
        <f t="shared" si="7"/>
        <v>28</v>
      </c>
      <c r="B274" t="str">
        <f>VLOOKUP(A274,ACTIVITIES!$B$2:$C$110,2,FALSE)</f>
        <v>WTG installation 5 weeks/WTG</v>
      </c>
      <c r="C274" s="1">
        <v>2</v>
      </c>
      <c r="D274" s="1" t="str">
        <f>VLOOKUP(C274,HABITATS!$F$2:$G$13,2,FALSE)</f>
        <v>Beaches &amp; Dunes</v>
      </c>
      <c r="E274" s="1" t="str">
        <f t="shared" si="6"/>
        <v>Beaches &amp; DunesWTG installation 5 weeks/WTG</v>
      </c>
      <c r="F274" s="3">
        <f>VLOOKUP($B274,'BEACHES &amp; DUNES'!$B$239:$I$347,F$1,FALSE)</f>
        <v>0</v>
      </c>
      <c r="G274" s="3">
        <f>VLOOKUP($B274,'BEACHES &amp; DUNES'!$B$239:$I$347,G$1,FALSE)</f>
        <v>0</v>
      </c>
      <c r="H274" s="3">
        <f>VLOOKUP($B274,'BEACHES &amp; DUNES'!$B$239:$I$347,H$1,FALSE)</f>
        <v>0</v>
      </c>
      <c r="I274" s="3">
        <f>VLOOKUP($B274,'BEACHES &amp; DUNES'!$B$239:$I$347,I$1,FALSE)</f>
        <v>0</v>
      </c>
      <c r="J274" s="3">
        <f>VLOOKUP($B274,'BEACHES &amp; DUNES'!$B$239:$I$347,J$1,FALSE)</f>
        <v>0</v>
      </c>
      <c r="K274" s="3">
        <f>VLOOKUP($B274,'BEACHES &amp; DUNES'!$B$239:$I$347,K$1,FALSE)</f>
        <v>0</v>
      </c>
      <c r="L274" s="3">
        <f>VLOOKUP($B274,'BEACHES &amp; DUNES'!$B$239:$I$347,L$1,FALSE)</f>
        <v>0</v>
      </c>
    </row>
    <row r="275" spans="1:12" ht="15.75" customHeight="1">
      <c r="A275">
        <f t="shared" si="7"/>
        <v>28</v>
      </c>
      <c r="B275" t="str">
        <f>VLOOKUP(A275,ACTIVITIES!$B$2:$C$110,2,FALSE)</f>
        <v>WTG installation 5 weeks/WTG</v>
      </c>
      <c r="C275" s="1">
        <v>3</v>
      </c>
      <c r="D275" s="1" t="str">
        <f>VLOOKUP(C275,HABITATS!$F$2:$G$13,2,FALSE)</f>
        <v>Tidal flats &amp; Rocky Intertidal</v>
      </c>
      <c r="E275" s="1" t="str">
        <f t="shared" si="6"/>
        <v>Tidal flats &amp; Rocky IntertidalWTG installation 5 weeks/WTG</v>
      </c>
      <c r="F275" s="3">
        <f>VLOOKUP($B275,'TIDAL FLATS &amp; ROCKY INTERTIDAL'!$B$239:$I$347,F$1,FALSE)</f>
        <v>2</v>
      </c>
      <c r="G275" s="3">
        <f>VLOOKUP($B275,'TIDAL FLATS &amp; ROCKY INTERTIDAL'!$B$239:$I$347,G$1,FALSE)</f>
        <v>2</v>
      </c>
      <c r="H275" s="3">
        <f>VLOOKUP($B275,'TIDAL FLATS &amp; ROCKY INTERTIDAL'!$B$239:$I$347,H$1,FALSE)</f>
        <v>0</v>
      </c>
      <c r="I275" s="3">
        <f>VLOOKUP($B275,'TIDAL FLATS &amp; ROCKY INTERTIDAL'!$B$239:$I$347,I$1,FALSE)</f>
        <v>0</v>
      </c>
      <c r="J275" s="3">
        <f>VLOOKUP($B275,'TIDAL FLATS &amp; ROCKY INTERTIDAL'!$B$239:$I$347,J$1,FALSE)</f>
        <v>0</v>
      </c>
      <c r="K275" s="3">
        <f>VLOOKUP($B275,'TIDAL FLATS &amp; ROCKY INTERTIDAL'!$B$239:$I$347,K$1,FALSE)</f>
        <v>2</v>
      </c>
      <c r="L275" s="3">
        <f>VLOOKUP($B275,'TIDAL FLATS &amp; ROCKY INTERTIDAL'!$B$239:$I$347,L$1,FALSE)</f>
        <v>2</v>
      </c>
    </row>
    <row r="276" spans="1:12" ht="15.75" customHeight="1">
      <c r="A276">
        <f t="shared" si="7"/>
        <v>28</v>
      </c>
      <c r="B276" t="str">
        <f>VLOOKUP(A276,ACTIVITIES!$B$2:$C$110,2,FALSE)</f>
        <v>WTG installation 5 weeks/WTG</v>
      </c>
      <c r="C276" s="1">
        <v>4</v>
      </c>
      <c r="D276" s="1" t="str">
        <f>VLOOKUP(C276,HABITATS!$F$2:$G$13,2,FALSE)</f>
        <v>Marshes</v>
      </c>
      <c r="E276" s="1" t="str">
        <f t="shared" si="6"/>
        <v>MarshesWTG installation 5 weeks/WTG</v>
      </c>
      <c r="F276" s="3">
        <f>VLOOKUP($B276,MARSHES!$B$239:$I$347,F$1,FALSE)</f>
        <v>2</v>
      </c>
      <c r="G276" s="3">
        <f>VLOOKUP($B276,MARSHES!$B$239:$I$347,G$1,FALSE)</f>
        <v>2</v>
      </c>
      <c r="H276" s="3">
        <f>VLOOKUP($B276,MARSHES!$B$239:$I$347,H$1,FALSE)</f>
        <v>0</v>
      </c>
      <c r="I276" s="3">
        <f>VLOOKUP($B276,MARSHES!$B$239:$I$347,I$1,FALSE)</f>
        <v>0</v>
      </c>
      <c r="J276" s="3">
        <f>VLOOKUP($B276,MARSHES!$B$239:$I$347,J$1,FALSE)</f>
        <v>0</v>
      </c>
      <c r="K276" s="3">
        <f>VLOOKUP($B276,MARSHES!$B$239:$I$347,K$1,FALSE)</f>
        <v>2</v>
      </c>
      <c r="L276" s="3">
        <f>VLOOKUP($B276,MARSHES!$B$239:$I$347,L$1,FALSE)</f>
        <v>2</v>
      </c>
    </row>
    <row r="277" spans="1:12" ht="15.75" customHeight="1">
      <c r="A277">
        <f t="shared" si="7"/>
        <v>28</v>
      </c>
      <c r="B277" t="str">
        <f>VLOOKUP(A277,ACTIVITIES!$B$2:$C$110,2,FALSE)</f>
        <v>WTG installation 5 weeks/WTG</v>
      </c>
      <c r="C277" s="1">
        <v>5</v>
      </c>
      <c r="D277" s="1" t="str">
        <f>VLOOKUP(C277,HABITATS!$F$2:$G$13,2,FALSE)</f>
        <v>Submersed Habitats</v>
      </c>
      <c r="E277" s="1" t="str">
        <f t="shared" si="6"/>
        <v>Submersed HabitatsWTG installation 5 weeks/WTG</v>
      </c>
      <c r="F277" s="3">
        <f>VLOOKUP($B277,'SUBMERSED HABITATS'!$B$239:$I$347,F$1,FALSE)</f>
        <v>1</v>
      </c>
      <c r="G277" s="3">
        <f>VLOOKUP($B277,'SUBMERSED HABITATS'!$B$239:$I$347,G$1,FALSE)</f>
        <v>1</v>
      </c>
      <c r="H277" s="3">
        <f>VLOOKUP($B277,'SUBMERSED HABITATS'!$B$239:$I$347,H$1,FALSE)</f>
        <v>0</v>
      </c>
      <c r="I277" s="3">
        <f>VLOOKUP($B277,'SUBMERSED HABITATS'!$B$239:$I$347,I$1,FALSE)</f>
        <v>0</v>
      </c>
      <c r="J277" s="3">
        <f>VLOOKUP($B277,'SUBMERSED HABITATS'!$B$239:$I$347,J$1,FALSE)</f>
        <v>0</v>
      </c>
      <c r="K277" s="3">
        <f>VLOOKUP($B277,'SUBMERSED HABITATS'!$B$239:$I$347,K$1,FALSE)</f>
        <v>1</v>
      </c>
      <c r="L277" s="3">
        <f>VLOOKUP($B277,'SUBMERSED HABITATS'!$B$239:$I$347,L$1,FALSE)</f>
        <v>1</v>
      </c>
    </row>
    <row r="278" spans="1:12" ht="15.75" customHeight="1">
      <c r="A278">
        <f t="shared" si="7"/>
        <v>28</v>
      </c>
      <c r="B278" t="str">
        <f>VLOOKUP(A278,ACTIVITIES!$B$2:$C$110,2,FALSE)</f>
        <v>WTG installation 5 weeks/WTG</v>
      </c>
      <c r="C278" s="1">
        <v>6</v>
      </c>
      <c r="D278" s="1" t="str">
        <f>VLOOKUP(C278,HABITATS!$F$2:$G$13,2,FALSE)</f>
        <v>HABITATS COMPLEX 6</v>
      </c>
      <c r="E278" s="1" t="str">
        <f t="shared" si="6"/>
        <v>HABITATS COMPLEX 6WTG installation 5 weeks/WTG</v>
      </c>
      <c r="F278" s="3">
        <f>VLOOKUP($B278,'HABITATS COMPLEX 6'!$B$239:$I$347,F$1,FALSE)</f>
        <v>0</v>
      </c>
      <c r="G278" s="3">
        <f>VLOOKUP($B278,'HABITATS COMPLEX 6'!$B$239:$I$347,G$1,FALSE)</f>
        <v>0</v>
      </c>
      <c r="H278" s="3">
        <f>VLOOKUP($B278,'HABITATS COMPLEX 6'!$B$239:$I$347,H$1,FALSE)</f>
        <v>0</v>
      </c>
      <c r="I278" s="3">
        <f>VLOOKUP($B278,'HABITATS COMPLEX 6'!$B$239:$I$347,I$1,FALSE)</f>
        <v>0</v>
      </c>
      <c r="J278" s="3">
        <f>VLOOKUP($B278,'HABITATS COMPLEX 6'!$B$239:$I$347,J$1,FALSE)</f>
        <v>0</v>
      </c>
      <c r="K278" s="3">
        <f>VLOOKUP($B278,'HABITATS COMPLEX 6'!$B$239:$I$347,K$1,FALSE)</f>
        <v>0</v>
      </c>
      <c r="L278" s="3" t="str">
        <f>VLOOKUP($B278,'HABITATS COMPLEX 6'!$B$239:$I$347,L$1,FALSE)</f>
        <v/>
      </c>
    </row>
    <row r="279" spans="1:12" ht="15.75" customHeight="1">
      <c r="A279">
        <f t="shared" si="7"/>
        <v>28</v>
      </c>
      <c r="B279" t="str">
        <f>VLOOKUP(A279,ACTIVITIES!$B$2:$C$110,2,FALSE)</f>
        <v>WTG installation 5 weeks/WTG</v>
      </c>
      <c r="C279" s="1">
        <v>7</v>
      </c>
      <c r="D279" s="1" t="str">
        <f>VLOOKUP(C279,HABITATS!$F$2:$G$13,2,FALSE)</f>
        <v>HABITATS COMPLEX 7</v>
      </c>
      <c r="E279" s="1" t="str">
        <f t="shared" si="6"/>
        <v>HABITATS COMPLEX 7WTG installation 5 weeks/WTG</v>
      </c>
      <c r="F279" s="3">
        <f>VLOOKUP($B279,'HABITATS COMPLEX 7'!$B$239:$I$347,F$1,FALSE)</f>
        <v>0</v>
      </c>
      <c r="G279" s="3">
        <f>VLOOKUP($B279,'HABITATS COMPLEX 7'!$B$239:$I$347,G$1,FALSE)</f>
        <v>0</v>
      </c>
      <c r="H279" s="3">
        <f>VLOOKUP($B279,'HABITATS COMPLEX 7'!$B$239:$I$347,H$1,FALSE)</f>
        <v>0</v>
      </c>
      <c r="I279" s="3">
        <f>VLOOKUP($B279,'HABITATS COMPLEX 7'!$B$239:$I$347,I$1,FALSE)</f>
        <v>0</v>
      </c>
      <c r="J279" s="3">
        <f>VLOOKUP($B279,'HABITATS COMPLEX 7'!$B$239:$I$347,J$1,FALSE)</f>
        <v>0</v>
      </c>
      <c r="K279" s="3">
        <f>VLOOKUP($B279,'HABITATS COMPLEX 7'!$B$239:$I$347,K$1,FALSE)</f>
        <v>0</v>
      </c>
      <c r="L279" s="3" t="str">
        <f>VLOOKUP($B279,'HABITATS COMPLEX 7'!$B$239:$I$347,L$1,FALSE)</f>
        <v/>
      </c>
    </row>
    <row r="280" spans="1:12" ht="15.75" customHeight="1">
      <c r="A280">
        <f t="shared" si="7"/>
        <v>28</v>
      </c>
      <c r="B280" t="str">
        <f>VLOOKUP(A280,ACTIVITIES!$B$2:$C$110,2,FALSE)</f>
        <v>WTG installation 5 weeks/WTG</v>
      </c>
      <c r="C280" s="1">
        <v>8</v>
      </c>
      <c r="D280" s="1" t="str">
        <f>VLOOKUP(C280,HABITATS!$F$2:$G$13,2,FALSE)</f>
        <v>HABITATS COMPLEX 8</v>
      </c>
      <c r="E280" s="1" t="str">
        <f t="shared" si="6"/>
        <v>HABITATS COMPLEX 8WTG installation 5 weeks/WTG</v>
      </c>
      <c r="F280" s="3">
        <f>VLOOKUP($B280,'HABITATS COMPLEX 8'!$B$239:$I$347,F$1,FALSE)</f>
        <v>0</v>
      </c>
      <c r="G280" s="3">
        <f>VLOOKUP($B280,'HABITATS COMPLEX 8'!$B$239:$I$347,G$1,FALSE)</f>
        <v>0</v>
      </c>
      <c r="H280" s="3">
        <f>VLOOKUP($B280,'HABITATS COMPLEX 8'!$B$239:$I$347,H$1,FALSE)</f>
        <v>0</v>
      </c>
      <c r="I280" s="3">
        <f>VLOOKUP($B280,'HABITATS COMPLEX 8'!$B$239:$I$347,I$1,FALSE)</f>
        <v>0</v>
      </c>
      <c r="J280" s="3">
        <f>VLOOKUP($B280,'HABITATS COMPLEX 8'!$B$239:$I$347,J$1,FALSE)</f>
        <v>0</v>
      </c>
      <c r="K280" s="3">
        <f>VLOOKUP($B280,'HABITATS COMPLEX 8'!$B$239:$I$347,K$1,FALSE)</f>
        <v>0</v>
      </c>
      <c r="L280" s="3" t="str">
        <f>VLOOKUP($B280,'HABITATS COMPLEX 8'!$B$239:$I$347,L$1,FALSE)</f>
        <v/>
      </c>
    </row>
    <row r="281" spans="1:12" ht="15.75" customHeight="1">
      <c r="A281">
        <f t="shared" si="7"/>
        <v>28</v>
      </c>
      <c r="B281" t="str">
        <f>VLOOKUP(A281,ACTIVITIES!$B$2:$C$110,2,FALSE)</f>
        <v>WTG installation 5 weeks/WTG</v>
      </c>
      <c r="C281" s="1">
        <v>9</v>
      </c>
      <c r="D281" s="1" t="str">
        <f>VLOOKUP(C281,HABITATS!$F$2:$G$13,2,FALSE)</f>
        <v>HABITATS COMPLEX 9</v>
      </c>
      <c r="E281" s="1" t="str">
        <f t="shared" si="6"/>
        <v>HABITATS COMPLEX 9WTG installation 5 weeks/WTG</v>
      </c>
      <c r="F281" s="3">
        <f>VLOOKUP($B281,'HABITATS COMPLEX 9'!$B$239:$I$347,F$1,FALSE)</f>
        <v>0</v>
      </c>
      <c r="G281" s="3">
        <f>VLOOKUP($B281,'HABITATS COMPLEX 9'!$B$239:$I$347,G$1,FALSE)</f>
        <v>0</v>
      </c>
      <c r="H281" s="3">
        <f>VLOOKUP($B281,'HABITATS COMPLEX 9'!$B$239:$I$347,H$1,FALSE)</f>
        <v>0</v>
      </c>
      <c r="I281" s="3">
        <f>VLOOKUP($B281,'HABITATS COMPLEX 9'!$B$239:$I$347,I$1,FALSE)</f>
        <v>0</v>
      </c>
      <c r="J281" s="3">
        <f>VLOOKUP($B281,'HABITATS COMPLEX 9'!$B$239:$I$347,J$1,FALSE)</f>
        <v>0</v>
      </c>
      <c r="K281" s="3">
        <f>VLOOKUP($B281,'HABITATS COMPLEX 9'!$B$239:$I$347,K$1,FALSE)</f>
        <v>0</v>
      </c>
      <c r="L281" s="3" t="str">
        <f>VLOOKUP($B281,'HABITATS COMPLEX 9'!$B$239:$I$347,L$1,FALSE)</f>
        <v/>
      </c>
    </row>
    <row r="282" spans="1:12" ht="15.75" customHeight="1">
      <c r="A282">
        <f t="shared" si="7"/>
        <v>28</v>
      </c>
      <c r="B282" t="str">
        <f>VLOOKUP(A282,ACTIVITIES!$B$2:$C$110,2,FALSE)</f>
        <v>WTG installation 5 weeks/WTG</v>
      </c>
      <c r="C282" s="1">
        <v>10</v>
      </c>
      <c r="D282" s="1" t="str">
        <f>VLOOKUP(C282,HABITATS!$F$2:$G$13,2,FALSE)</f>
        <v>HABITATS COMPLEX 10</v>
      </c>
      <c r="E282" s="1" t="str">
        <f t="shared" si="6"/>
        <v>HABITATS COMPLEX 10WTG installation 5 weeks/WTG</v>
      </c>
      <c r="F282" s="3">
        <f>VLOOKUP($B282,'HABITATS COMPLEX 10'!$B$239:$I$347,F$1,FALSE)</f>
        <v>0</v>
      </c>
      <c r="G282" s="3">
        <f>VLOOKUP($B282,'HABITATS COMPLEX 10'!$B$239:$I$347,G$1,FALSE)</f>
        <v>0</v>
      </c>
      <c r="H282" s="3">
        <f>VLOOKUP($B282,'HABITATS COMPLEX 10'!$B$239:$I$347,H$1,FALSE)</f>
        <v>0</v>
      </c>
      <c r="I282" s="3">
        <f>VLOOKUP($B282,'HABITATS COMPLEX 10'!$B$239:$I$347,I$1,FALSE)</f>
        <v>0</v>
      </c>
      <c r="J282" s="3">
        <f>VLOOKUP($B282,'HABITATS COMPLEX 10'!$B$239:$I$347,J$1,FALSE)</f>
        <v>0</v>
      </c>
      <c r="K282" s="3">
        <f>VLOOKUP($B282,'HABITATS COMPLEX 10'!$B$239:$I$347,K$1,FALSE)</f>
        <v>0</v>
      </c>
      <c r="L282" s="3" t="str">
        <f>VLOOKUP($B282,'HABITATS COMPLEX 10'!$B$239:$I$347,L$1,FALSE)</f>
        <v/>
      </c>
    </row>
    <row r="283" spans="1:12" ht="15.75" customHeight="1">
      <c r="A283">
        <f t="shared" si="7"/>
        <v>29</v>
      </c>
      <c r="B283" t="str">
        <f>VLOOKUP(A283,ACTIVITIES!$B$2:$C$110,2,FALSE)</f>
        <v>Crew boat travel</v>
      </c>
      <c r="C283" s="1">
        <v>1</v>
      </c>
      <c r="D283" s="1" t="str">
        <f>VLOOKUP(C283,HABITATS!$F$2:$G$13,2,FALSE)</f>
        <v>Coastal Uplands</v>
      </c>
      <c r="E283" s="1" t="str">
        <f t="shared" si="6"/>
        <v>Coastal UplandsCrew boat travel</v>
      </c>
      <c r="F283" s="3">
        <f>VLOOKUP($B283,'COASTAL UPLANDS'!$B$239:$I$347,F$1,FALSE)</f>
        <v>0</v>
      </c>
      <c r="G283" s="3">
        <f>VLOOKUP($B283,'COASTAL UPLANDS'!$B$239:$I$347,G$1,FALSE)</f>
        <v>0</v>
      </c>
      <c r="H283" s="3">
        <f>VLOOKUP($B283,'COASTAL UPLANDS'!$B$239:$I$347,H$1,FALSE)</f>
        <v>0</v>
      </c>
      <c r="I283" s="3">
        <f>VLOOKUP($B283,'COASTAL UPLANDS'!$B$239:$I$347,I$1,FALSE)</f>
        <v>0</v>
      </c>
      <c r="J283" s="3">
        <f>VLOOKUP($B283,'COASTAL UPLANDS'!$B$239:$I$347,J$1,FALSE)</f>
        <v>0</v>
      </c>
      <c r="K283" s="3">
        <f>VLOOKUP($B283,'COASTAL UPLANDS'!$B$239:$I$347,K$1,FALSE)</f>
        <v>0</v>
      </c>
      <c r="L283" s="3">
        <f>VLOOKUP($B283,'COASTAL UPLANDS'!$B$239:$I$347,L$1,FALSE)</f>
        <v>0</v>
      </c>
    </row>
    <row r="284" spans="1:12" ht="15.75" customHeight="1">
      <c r="A284">
        <f t="shared" si="7"/>
        <v>29</v>
      </c>
      <c r="B284" t="str">
        <f>VLOOKUP(A284,ACTIVITIES!$B$2:$C$110,2,FALSE)</f>
        <v>Crew boat travel</v>
      </c>
      <c r="C284" s="1">
        <v>2</v>
      </c>
      <c r="D284" s="1" t="str">
        <f>VLOOKUP(C284,HABITATS!$F$2:$G$13,2,FALSE)</f>
        <v>Beaches &amp; Dunes</v>
      </c>
      <c r="E284" s="1" t="str">
        <f t="shared" si="6"/>
        <v>Beaches &amp; DunesCrew boat travel</v>
      </c>
      <c r="F284" s="3">
        <f>VLOOKUP($B284,'BEACHES &amp; DUNES'!$B$239:$I$347,F$1,FALSE)</f>
        <v>0</v>
      </c>
      <c r="G284" s="3">
        <f>VLOOKUP($B284,'BEACHES &amp; DUNES'!$B$239:$I$347,G$1,FALSE)</f>
        <v>0</v>
      </c>
      <c r="H284" s="3">
        <f>VLOOKUP($B284,'BEACHES &amp; DUNES'!$B$239:$I$347,H$1,FALSE)</f>
        <v>0</v>
      </c>
      <c r="I284" s="3">
        <f>VLOOKUP($B284,'BEACHES &amp; DUNES'!$B$239:$I$347,I$1,FALSE)</f>
        <v>0</v>
      </c>
      <c r="J284" s="3">
        <f>VLOOKUP($B284,'BEACHES &amp; DUNES'!$B$239:$I$347,J$1,FALSE)</f>
        <v>0</v>
      </c>
      <c r="K284" s="3">
        <f>VLOOKUP($B284,'BEACHES &amp; DUNES'!$B$239:$I$347,K$1,FALSE)</f>
        <v>0</v>
      </c>
      <c r="L284" s="3">
        <f>VLOOKUP($B284,'BEACHES &amp; DUNES'!$B$239:$I$347,L$1,FALSE)</f>
        <v>0</v>
      </c>
    </row>
    <row r="285" spans="1:12" ht="15.75" customHeight="1">
      <c r="A285">
        <f t="shared" si="7"/>
        <v>29</v>
      </c>
      <c r="B285" t="str">
        <f>VLOOKUP(A285,ACTIVITIES!$B$2:$C$110,2,FALSE)</f>
        <v>Crew boat travel</v>
      </c>
      <c r="C285" s="1">
        <v>3</v>
      </c>
      <c r="D285" s="1" t="str">
        <f>VLOOKUP(C285,HABITATS!$F$2:$G$13,2,FALSE)</f>
        <v>Tidal flats &amp; Rocky Intertidal</v>
      </c>
      <c r="E285" s="1" t="str">
        <f t="shared" si="6"/>
        <v>Tidal flats &amp; Rocky IntertidalCrew boat travel</v>
      </c>
      <c r="F285" s="3">
        <f>VLOOKUP($B285,'TIDAL FLATS &amp; ROCKY INTERTIDAL'!$B$239:$I$347,F$1,FALSE)</f>
        <v>2</v>
      </c>
      <c r="G285" s="3">
        <f>VLOOKUP($B285,'TIDAL FLATS &amp; ROCKY INTERTIDAL'!$B$239:$I$347,G$1,FALSE)</f>
        <v>2</v>
      </c>
      <c r="H285" s="3">
        <f>VLOOKUP($B285,'TIDAL FLATS &amp; ROCKY INTERTIDAL'!$B$239:$I$347,H$1,FALSE)</f>
        <v>0</v>
      </c>
      <c r="I285" s="3">
        <f>VLOOKUP($B285,'TIDAL FLATS &amp; ROCKY INTERTIDAL'!$B$239:$I$347,I$1,FALSE)</f>
        <v>0</v>
      </c>
      <c r="J285" s="3">
        <f>VLOOKUP($B285,'TIDAL FLATS &amp; ROCKY INTERTIDAL'!$B$239:$I$347,J$1,FALSE)</f>
        <v>0</v>
      </c>
      <c r="K285" s="3">
        <f>VLOOKUP($B285,'TIDAL FLATS &amp; ROCKY INTERTIDAL'!$B$239:$I$347,K$1,FALSE)</f>
        <v>2</v>
      </c>
      <c r="L285" s="3">
        <f>VLOOKUP($B285,'TIDAL FLATS &amp; ROCKY INTERTIDAL'!$B$239:$I$347,L$1,FALSE)</f>
        <v>2</v>
      </c>
    </row>
    <row r="286" spans="1:12" ht="15.75" customHeight="1">
      <c r="A286">
        <f t="shared" si="7"/>
        <v>29</v>
      </c>
      <c r="B286" t="str">
        <f>VLOOKUP(A286,ACTIVITIES!$B$2:$C$110,2,FALSE)</f>
        <v>Crew boat travel</v>
      </c>
      <c r="C286" s="1">
        <v>4</v>
      </c>
      <c r="D286" s="1" t="str">
        <f>VLOOKUP(C286,HABITATS!$F$2:$G$13,2,FALSE)</f>
        <v>Marshes</v>
      </c>
      <c r="E286" s="1" t="str">
        <f t="shared" si="6"/>
        <v>MarshesCrew boat travel</v>
      </c>
      <c r="F286" s="3">
        <f>VLOOKUP($B286,MARSHES!$B$239:$I$347,F$1,FALSE)</f>
        <v>2</v>
      </c>
      <c r="G286" s="3">
        <f>VLOOKUP($B286,MARSHES!$B$239:$I$347,G$1,FALSE)</f>
        <v>2</v>
      </c>
      <c r="H286" s="3">
        <f>VLOOKUP($B286,MARSHES!$B$239:$I$347,H$1,FALSE)</f>
        <v>0</v>
      </c>
      <c r="I286" s="3">
        <f>VLOOKUP($B286,MARSHES!$B$239:$I$347,I$1,FALSE)</f>
        <v>0</v>
      </c>
      <c r="J286" s="3">
        <f>VLOOKUP($B286,MARSHES!$B$239:$I$347,J$1,FALSE)</f>
        <v>0</v>
      </c>
      <c r="K286" s="3">
        <f>VLOOKUP($B286,MARSHES!$B$239:$I$347,K$1,FALSE)</f>
        <v>2</v>
      </c>
      <c r="L286" s="3">
        <f>VLOOKUP($B286,MARSHES!$B$239:$I$347,L$1,FALSE)</f>
        <v>2</v>
      </c>
    </row>
    <row r="287" spans="1:12" ht="15.75" customHeight="1">
      <c r="A287">
        <f t="shared" si="7"/>
        <v>29</v>
      </c>
      <c r="B287" t="str">
        <f>VLOOKUP(A287,ACTIVITIES!$B$2:$C$110,2,FALSE)</f>
        <v>Crew boat travel</v>
      </c>
      <c r="C287" s="1">
        <v>5</v>
      </c>
      <c r="D287" s="1" t="str">
        <f>VLOOKUP(C287,HABITATS!$F$2:$G$13,2,FALSE)</f>
        <v>Submersed Habitats</v>
      </c>
      <c r="E287" s="1" t="str">
        <f t="shared" si="6"/>
        <v>Submersed HabitatsCrew boat travel</v>
      </c>
      <c r="F287" s="3">
        <f>VLOOKUP($B287,'SUBMERSED HABITATS'!$B$239:$I$347,F$1,FALSE)</f>
        <v>1</v>
      </c>
      <c r="G287" s="3">
        <f>VLOOKUP($B287,'SUBMERSED HABITATS'!$B$239:$I$347,G$1,FALSE)</f>
        <v>1</v>
      </c>
      <c r="H287" s="3">
        <f>VLOOKUP($B287,'SUBMERSED HABITATS'!$B$239:$I$347,H$1,FALSE)</f>
        <v>0</v>
      </c>
      <c r="I287" s="3">
        <f>VLOOKUP($B287,'SUBMERSED HABITATS'!$B$239:$I$347,I$1,FALSE)</f>
        <v>0</v>
      </c>
      <c r="J287" s="3">
        <f>VLOOKUP($B287,'SUBMERSED HABITATS'!$B$239:$I$347,J$1,FALSE)</f>
        <v>0</v>
      </c>
      <c r="K287" s="3">
        <f>VLOOKUP($B287,'SUBMERSED HABITATS'!$B$239:$I$347,K$1,FALSE)</f>
        <v>1</v>
      </c>
      <c r="L287" s="3">
        <f>VLOOKUP($B287,'SUBMERSED HABITATS'!$B$239:$I$347,L$1,FALSE)</f>
        <v>1</v>
      </c>
    </row>
    <row r="288" spans="1:12" ht="15.75" customHeight="1">
      <c r="A288">
        <f t="shared" si="7"/>
        <v>29</v>
      </c>
      <c r="B288" t="str">
        <f>VLOOKUP(A288,ACTIVITIES!$B$2:$C$110,2,FALSE)</f>
        <v>Crew boat travel</v>
      </c>
      <c r="C288" s="1">
        <v>6</v>
      </c>
      <c r="D288" s="1" t="str">
        <f>VLOOKUP(C288,HABITATS!$F$2:$G$13,2,FALSE)</f>
        <v>HABITATS COMPLEX 6</v>
      </c>
      <c r="E288" s="1" t="str">
        <f t="shared" si="6"/>
        <v>HABITATS COMPLEX 6Crew boat travel</v>
      </c>
      <c r="F288" s="3">
        <f>VLOOKUP($B288,'HABITATS COMPLEX 6'!$B$239:$I$347,F$1,FALSE)</f>
        <v>0</v>
      </c>
      <c r="G288" s="3">
        <f>VLOOKUP($B288,'HABITATS COMPLEX 6'!$B$239:$I$347,G$1,FALSE)</f>
        <v>0</v>
      </c>
      <c r="H288" s="3">
        <f>VLOOKUP($B288,'HABITATS COMPLEX 6'!$B$239:$I$347,H$1,FALSE)</f>
        <v>0</v>
      </c>
      <c r="I288" s="3">
        <f>VLOOKUP($B288,'HABITATS COMPLEX 6'!$B$239:$I$347,I$1,FALSE)</f>
        <v>0</v>
      </c>
      <c r="J288" s="3">
        <f>VLOOKUP($B288,'HABITATS COMPLEX 6'!$B$239:$I$347,J$1,FALSE)</f>
        <v>0</v>
      </c>
      <c r="K288" s="3">
        <f>VLOOKUP($B288,'HABITATS COMPLEX 6'!$B$239:$I$347,K$1,FALSE)</f>
        <v>0</v>
      </c>
      <c r="L288" s="3" t="str">
        <f>VLOOKUP($B288,'HABITATS COMPLEX 6'!$B$239:$I$347,L$1,FALSE)</f>
        <v/>
      </c>
    </row>
    <row r="289" spans="1:12" ht="15.75" customHeight="1">
      <c r="A289">
        <f t="shared" si="7"/>
        <v>29</v>
      </c>
      <c r="B289" t="str">
        <f>VLOOKUP(A289,ACTIVITIES!$B$2:$C$110,2,FALSE)</f>
        <v>Crew boat travel</v>
      </c>
      <c r="C289" s="1">
        <v>7</v>
      </c>
      <c r="D289" s="1" t="str">
        <f>VLOOKUP(C289,HABITATS!$F$2:$G$13,2,FALSE)</f>
        <v>HABITATS COMPLEX 7</v>
      </c>
      <c r="E289" s="1" t="str">
        <f t="shared" si="6"/>
        <v>HABITATS COMPLEX 7Crew boat travel</v>
      </c>
      <c r="F289" s="3">
        <f>VLOOKUP($B289,'HABITATS COMPLEX 7'!$B$239:$I$347,F$1,FALSE)</f>
        <v>0</v>
      </c>
      <c r="G289" s="3">
        <f>VLOOKUP($B289,'HABITATS COMPLEX 7'!$B$239:$I$347,G$1,FALSE)</f>
        <v>0</v>
      </c>
      <c r="H289" s="3">
        <f>VLOOKUP($B289,'HABITATS COMPLEX 7'!$B$239:$I$347,H$1,FALSE)</f>
        <v>0</v>
      </c>
      <c r="I289" s="3">
        <f>VLOOKUP($B289,'HABITATS COMPLEX 7'!$B$239:$I$347,I$1,FALSE)</f>
        <v>0</v>
      </c>
      <c r="J289" s="3">
        <f>VLOOKUP($B289,'HABITATS COMPLEX 7'!$B$239:$I$347,J$1,FALSE)</f>
        <v>0</v>
      </c>
      <c r="K289" s="3">
        <f>VLOOKUP($B289,'HABITATS COMPLEX 7'!$B$239:$I$347,K$1,FALSE)</f>
        <v>0</v>
      </c>
      <c r="L289" s="3" t="str">
        <f>VLOOKUP($B289,'HABITATS COMPLEX 7'!$B$239:$I$347,L$1,FALSE)</f>
        <v/>
      </c>
    </row>
    <row r="290" spans="1:12" ht="15.75" customHeight="1">
      <c r="A290">
        <f t="shared" si="7"/>
        <v>29</v>
      </c>
      <c r="B290" t="str">
        <f>VLOOKUP(A290,ACTIVITIES!$B$2:$C$110,2,FALSE)</f>
        <v>Crew boat travel</v>
      </c>
      <c r="C290" s="1">
        <v>8</v>
      </c>
      <c r="D290" s="1" t="str">
        <f>VLOOKUP(C290,HABITATS!$F$2:$G$13,2,FALSE)</f>
        <v>HABITATS COMPLEX 8</v>
      </c>
      <c r="E290" s="1" t="str">
        <f t="shared" si="6"/>
        <v>HABITATS COMPLEX 8Crew boat travel</v>
      </c>
      <c r="F290" s="3">
        <f>VLOOKUP($B290,'HABITATS COMPLEX 8'!$B$239:$I$347,F$1,FALSE)</f>
        <v>0</v>
      </c>
      <c r="G290" s="3">
        <f>VLOOKUP($B290,'HABITATS COMPLEX 8'!$B$239:$I$347,G$1,FALSE)</f>
        <v>0</v>
      </c>
      <c r="H290" s="3">
        <f>VLOOKUP($B290,'HABITATS COMPLEX 8'!$B$239:$I$347,H$1,FALSE)</f>
        <v>0</v>
      </c>
      <c r="I290" s="3">
        <f>VLOOKUP($B290,'HABITATS COMPLEX 8'!$B$239:$I$347,I$1,FALSE)</f>
        <v>0</v>
      </c>
      <c r="J290" s="3">
        <f>VLOOKUP($B290,'HABITATS COMPLEX 8'!$B$239:$I$347,J$1,FALSE)</f>
        <v>0</v>
      </c>
      <c r="K290" s="3">
        <f>VLOOKUP($B290,'HABITATS COMPLEX 8'!$B$239:$I$347,K$1,FALSE)</f>
        <v>0</v>
      </c>
      <c r="L290" s="3" t="str">
        <f>VLOOKUP($B290,'HABITATS COMPLEX 8'!$B$239:$I$347,L$1,FALSE)</f>
        <v/>
      </c>
    </row>
    <row r="291" spans="1:12" ht="15.75" customHeight="1">
      <c r="A291">
        <f t="shared" si="7"/>
        <v>29</v>
      </c>
      <c r="B291" t="str">
        <f>VLOOKUP(A291,ACTIVITIES!$B$2:$C$110,2,FALSE)</f>
        <v>Crew boat travel</v>
      </c>
      <c r="C291" s="1">
        <v>9</v>
      </c>
      <c r="D291" s="1" t="str">
        <f>VLOOKUP(C291,HABITATS!$F$2:$G$13,2,FALSE)</f>
        <v>HABITATS COMPLEX 9</v>
      </c>
      <c r="E291" s="1" t="str">
        <f t="shared" si="6"/>
        <v>HABITATS COMPLEX 9Crew boat travel</v>
      </c>
      <c r="F291" s="3">
        <f>VLOOKUP($B291,'HABITATS COMPLEX 9'!$B$239:$I$347,F$1,FALSE)</f>
        <v>0</v>
      </c>
      <c r="G291" s="3">
        <f>VLOOKUP($B291,'HABITATS COMPLEX 9'!$B$239:$I$347,G$1,FALSE)</f>
        <v>0</v>
      </c>
      <c r="H291" s="3">
        <f>VLOOKUP($B291,'HABITATS COMPLEX 9'!$B$239:$I$347,H$1,FALSE)</f>
        <v>0</v>
      </c>
      <c r="I291" s="3">
        <f>VLOOKUP($B291,'HABITATS COMPLEX 9'!$B$239:$I$347,I$1,FALSE)</f>
        <v>0</v>
      </c>
      <c r="J291" s="3">
        <f>VLOOKUP($B291,'HABITATS COMPLEX 9'!$B$239:$I$347,J$1,FALSE)</f>
        <v>0</v>
      </c>
      <c r="K291" s="3">
        <f>VLOOKUP($B291,'HABITATS COMPLEX 9'!$B$239:$I$347,K$1,FALSE)</f>
        <v>0</v>
      </c>
      <c r="L291" s="3" t="str">
        <f>VLOOKUP($B291,'HABITATS COMPLEX 9'!$B$239:$I$347,L$1,FALSE)</f>
        <v/>
      </c>
    </row>
    <row r="292" spans="1:12" ht="15.75" customHeight="1">
      <c r="A292">
        <f t="shared" si="7"/>
        <v>29</v>
      </c>
      <c r="B292" t="str">
        <f>VLOOKUP(A292,ACTIVITIES!$B$2:$C$110,2,FALSE)</f>
        <v>Crew boat travel</v>
      </c>
      <c r="C292" s="1">
        <v>10</v>
      </c>
      <c r="D292" s="1" t="str">
        <f>VLOOKUP(C292,HABITATS!$F$2:$G$13,2,FALSE)</f>
        <v>HABITATS COMPLEX 10</v>
      </c>
      <c r="E292" s="1" t="str">
        <f t="shared" si="6"/>
        <v>HABITATS COMPLEX 10Crew boat travel</v>
      </c>
      <c r="F292" s="3">
        <f>VLOOKUP($B292,'HABITATS COMPLEX 10'!$B$239:$I$347,F$1,FALSE)</f>
        <v>0</v>
      </c>
      <c r="G292" s="3">
        <f>VLOOKUP($B292,'HABITATS COMPLEX 10'!$B$239:$I$347,G$1,FALSE)</f>
        <v>0</v>
      </c>
      <c r="H292" s="3">
        <f>VLOOKUP($B292,'HABITATS COMPLEX 10'!$B$239:$I$347,H$1,FALSE)</f>
        <v>0</v>
      </c>
      <c r="I292" s="3">
        <f>VLOOKUP($B292,'HABITATS COMPLEX 10'!$B$239:$I$347,I$1,FALSE)</f>
        <v>0</v>
      </c>
      <c r="J292" s="3">
        <f>VLOOKUP($B292,'HABITATS COMPLEX 10'!$B$239:$I$347,J$1,FALSE)</f>
        <v>0</v>
      </c>
      <c r="K292" s="3">
        <f>VLOOKUP($B292,'HABITATS COMPLEX 10'!$B$239:$I$347,K$1,FALSE)</f>
        <v>0</v>
      </c>
      <c r="L292" s="3" t="str">
        <f>VLOOKUP($B292,'HABITATS COMPLEX 10'!$B$239:$I$347,L$1,FALSE)</f>
        <v/>
      </c>
    </row>
    <row r="293" spans="1:12" ht="15.75" customHeight="1">
      <c r="A293">
        <f t="shared" si="7"/>
        <v>30</v>
      </c>
      <c r="B293" t="str">
        <f>VLOOKUP(A293,ACTIVITIES!$B$2:$C$110,2,FALSE)</f>
        <v>OFFSHORE CONSTRUCTION 30</v>
      </c>
      <c r="C293" s="1">
        <v>1</v>
      </c>
      <c r="D293" s="1" t="str">
        <f>VLOOKUP(C293,HABITATS!$F$2:$G$13,2,FALSE)</f>
        <v>Coastal Uplands</v>
      </c>
      <c r="E293" s="1" t="str">
        <f t="shared" si="6"/>
        <v>Coastal UplandsOFFSHORE CONSTRUCTION 30</v>
      </c>
      <c r="F293" s="3">
        <f>VLOOKUP($B293,'COASTAL UPLANDS'!$B$239:$I$347,F$1,FALSE)</f>
        <v>0</v>
      </c>
      <c r="G293" s="3">
        <f>VLOOKUP($B293,'COASTAL UPLANDS'!$B$239:$I$347,G$1,FALSE)</f>
        <v>0</v>
      </c>
      <c r="H293" s="3">
        <f>VLOOKUP($B293,'COASTAL UPLANDS'!$B$239:$I$347,H$1,FALSE)</f>
        <v>0</v>
      </c>
      <c r="I293" s="3">
        <f>VLOOKUP($B293,'COASTAL UPLANDS'!$B$239:$I$347,I$1,FALSE)</f>
        <v>0</v>
      </c>
      <c r="J293" s="3">
        <f>VLOOKUP($B293,'COASTAL UPLANDS'!$B$239:$I$347,J$1,FALSE)</f>
        <v>0</v>
      </c>
      <c r="K293" s="3">
        <f>VLOOKUP($B293,'COASTAL UPLANDS'!$B$239:$I$347,K$1,FALSE)</f>
        <v>0</v>
      </c>
      <c r="L293" s="3" t="str">
        <f>VLOOKUP($B293,'COASTAL UPLANDS'!$B$239:$I$347,L$1,FALSE)</f>
        <v/>
      </c>
    </row>
    <row r="294" spans="1:12" ht="15.75" customHeight="1">
      <c r="A294">
        <f t="shared" si="7"/>
        <v>30</v>
      </c>
      <c r="B294" t="str">
        <f>VLOOKUP(A294,ACTIVITIES!$B$2:$C$110,2,FALSE)</f>
        <v>OFFSHORE CONSTRUCTION 30</v>
      </c>
      <c r="C294" s="1">
        <v>2</v>
      </c>
      <c r="D294" s="1" t="str">
        <f>VLOOKUP(C294,HABITATS!$F$2:$G$13,2,FALSE)</f>
        <v>Beaches &amp; Dunes</v>
      </c>
      <c r="E294" s="1" t="str">
        <f t="shared" si="6"/>
        <v>Beaches &amp; DunesOFFSHORE CONSTRUCTION 30</v>
      </c>
      <c r="F294" s="3">
        <f>VLOOKUP($B294,'BEACHES &amp; DUNES'!$B$239:$I$347,F$1,FALSE)</f>
        <v>0</v>
      </c>
      <c r="G294" s="3">
        <f>VLOOKUP($B294,'BEACHES &amp; DUNES'!$B$239:$I$347,G$1,FALSE)</f>
        <v>0</v>
      </c>
      <c r="H294" s="3">
        <f>VLOOKUP($B294,'BEACHES &amp; DUNES'!$B$239:$I$347,H$1,FALSE)</f>
        <v>0</v>
      </c>
      <c r="I294" s="3">
        <f>VLOOKUP($B294,'BEACHES &amp; DUNES'!$B$239:$I$347,I$1,FALSE)</f>
        <v>0</v>
      </c>
      <c r="J294" s="3">
        <f>VLOOKUP($B294,'BEACHES &amp; DUNES'!$B$239:$I$347,J$1,FALSE)</f>
        <v>0</v>
      </c>
      <c r="K294" s="3">
        <f>VLOOKUP($B294,'BEACHES &amp; DUNES'!$B$239:$I$347,K$1,FALSE)</f>
        <v>0</v>
      </c>
      <c r="L294" s="3" t="str">
        <f>VLOOKUP($B294,'BEACHES &amp; DUNES'!$B$239:$I$347,L$1,FALSE)</f>
        <v/>
      </c>
    </row>
    <row r="295" spans="1:12" ht="15.75" customHeight="1">
      <c r="A295">
        <f t="shared" si="7"/>
        <v>30</v>
      </c>
      <c r="B295" t="str">
        <f>VLOOKUP(A295,ACTIVITIES!$B$2:$C$110,2,FALSE)</f>
        <v>OFFSHORE CONSTRUCTION 30</v>
      </c>
      <c r="C295" s="1">
        <v>3</v>
      </c>
      <c r="D295" s="1" t="str">
        <f>VLOOKUP(C295,HABITATS!$F$2:$G$13,2,FALSE)</f>
        <v>Tidal flats &amp; Rocky Intertidal</v>
      </c>
      <c r="E295" s="1" t="str">
        <f t="shared" si="6"/>
        <v>Tidal flats &amp; Rocky IntertidalOFFSHORE CONSTRUCTION 30</v>
      </c>
      <c r="F295" s="3">
        <f>VLOOKUP($B295,'TIDAL FLATS &amp; ROCKY INTERTIDAL'!$B$239:$I$347,F$1,FALSE)</f>
        <v>0</v>
      </c>
      <c r="G295" s="3">
        <f>VLOOKUP($B295,'TIDAL FLATS &amp; ROCKY INTERTIDAL'!$B$239:$I$347,G$1,FALSE)</f>
        <v>0</v>
      </c>
      <c r="H295" s="3">
        <f>VLOOKUP($B295,'TIDAL FLATS &amp; ROCKY INTERTIDAL'!$B$239:$I$347,H$1,FALSE)</f>
        <v>0</v>
      </c>
      <c r="I295" s="3">
        <f>VLOOKUP($B295,'TIDAL FLATS &amp; ROCKY INTERTIDAL'!$B$239:$I$347,I$1,FALSE)</f>
        <v>0</v>
      </c>
      <c r="J295" s="3">
        <f>VLOOKUP($B295,'TIDAL FLATS &amp; ROCKY INTERTIDAL'!$B$239:$I$347,J$1,FALSE)</f>
        <v>0</v>
      </c>
      <c r="K295" s="3">
        <f>VLOOKUP($B295,'TIDAL FLATS &amp; ROCKY INTERTIDAL'!$B$239:$I$347,K$1,FALSE)</f>
        <v>0</v>
      </c>
      <c r="L295" s="3" t="str">
        <f>VLOOKUP($B295,'TIDAL FLATS &amp; ROCKY INTERTIDAL'!$B$239:$I$347,L$1,FALSE)</f>
        <v/>
      </c>
    </row>
    <row r="296" spans="1:12" ht="15.75" customHeight="1">
      <c r="A296">
        <f t="shared" si="7"/>
        <v>30</v>
      </c>
      <c r="B296" t="str">
        <f>VLOOKUP(A296,ACTIVITIES!$B$2:$C$110,2,FALSE)</f>
        <v>OFFSHORE CONSTRUCTION 30</v>
      </c>
      <c r="C296" s="1">
        <v>4</v>
      </c>
      <c r="D296" s="1" t="str">
        <f>VLOOKUP(C296,HABITATS!$F$2:$G$13,2,FALSE)</f>
        <v>Marshes</v>
      </c>
      <c r="E296" s="1" t="str">
        <f t="shared" si="6"/>
        <v>MarshesOFFSHORE CONSTRUCTION 30</v>
      </c>
      <c r="F296" s="3">
        <f>VLOOKUP($B296,MARSHES!$B$239:$I$347,F$1,FALSE)</f>
        <v>0</v>
      </c>
      <c r="G296" s="3">
        <f>VLOOKUP($B296,MARSHES!$B$239:$I$347,G$1,FALSE)</f>
        <v>0</v>
      </c>
      <c r="H296" s="3">
        <f>VLOOKUP($B296,MARSHES!$B$239:$I$347,H$1,FALSE)</f>
        <v>0</v>
      </c>
      <c r="I296" s="3">
        <f>VLOOKUP($B296,MARSHES!$B$239:$I$347,I$1,FALSE)</f>
        <v>0</v>
      </c>
      <c r="J296" s="3">
        <f>VLOOKUP($B296,MARSHES!$B$239:$I$347,J$1,FALSE)</f>
        <v>0</v>
      </c>
      <c r="K296" s="3">
        <f>VLOOKUP($B296,MARSHES!$B$239:$I$347,K$1,FALSE)</f>
        <v>0</v>
      </c>
      <c r="L296" s="3" t="str">
        <f>VLOOKUP($B296,MARSHES!$B$239:$I$347,L$1,FALSE)</f>
        <v/>
      </c>
    </row>
    <row r="297" spans="1:12" ht="15.75" customHeight="1">
      <c r="A297">
        <f t="shared" si="7"/>
        <v>30</v>
      </c>
      <c r="B297" t="str">
        <f>VLOOKUP(A297,ACTIVITIES!$B$2:$C$110,2,FALSE)</f>
        <v>OFFSHORE CONSTRUCTION 30</v>
      </c>
      <c r="C297" s="1">
        <v>5</v>
      </c>
      <c r="D297" s="1" t="str">
        <f>VLOOKUP(C297,HABITATS!$F$2:$G$13,2,FALSE)</f>
        <v>Submersed Habitats</v>
      </c>
      <c r="E297" s="1" t="str">
        <f t="shared" si="6"/>
        <v>Submersed HabitatsOFFSHORE CONSTRUCTION 30</v>
      </c>
      <c r="F297" s="3">
        <f>VLOOKUP($B297,'SUBMERSED HABITATS'!$B$239:$I$347,F$1,FALSE)</f>
        <v>0</v>
      </c>
      <c r="G297" s="3">
        <f>VLOOKUP($B297,'SUBMERSED HABITATS'!$B$239:$I$347,G$1,FALSE)</f>
        <v>0</v>
      </c>
      <c r="H297" s="3">
        <f>VLOOKUP($B297,'SUBMERSED HABITATS'!$B$239:$I$347,H$1,FALSE)</f>
        <v>0</v>
      </c>
      <c r="I297" s="3">
        <f>VLOOKUP($B297,'SUBMERSED HABITATS'!$B$239:$I$347,I$1,FALSE)</f>
        <v>0</v>
      </c>
      <c r="J297" s="3">
        <f>VLOOKUP($B297,'SUBMERSED HABITATS'!$B$239:$I$347,J$1,FALSE)</f>
        <v>0</v>
      </c>
      <c r="K297" s="3">
        <f>VLOOKUP($B297,'SUBMERSED HABITATS'!$B$239:$I$347,K$1,FALSE)</f>
        <v>0</v>
      </c>
      <c r="L297" s="3" t="str">
        <f>VLOOKUP($B297,'SUBMERSED HABITATS'!$B$239:$I$347,L$1,FALSE)</f>
        <v/>
      </c>
    </row>
    <row r="298" spans="1:12" ht="15.75" customHeight="1">
      <c r="A298">
        <f t="shared" si="7"/>
        <v>30</v>
      </c>
      <c r="B298" t="str">
        <f>VLOOKUP(A298,ACTIVITIES!$B$2:$C$110,2,FALSE)</f>
        <v>OFFSHORE CONSTRUCTION 30</v>
      </c>
      <c r="C298" s="1">
        <v>6</v>
      </c>
      <c r="D298" s="1" t="str">
        <f>VLOOKUP(C298,HABITATS!$F$2:$G$13,2,FALSE)</f>
        <v>HABITATS COMPLEX 6</v>
      </c>
      <c r="E298" s="1" t="str">
        <f t="shared" si="6"/>
        <v>HABITATS COMPLEX 6OFFSHORE CONSTRUCTION 30</v>
      </c>
      <c r="F298" s="3">
        <f>VLOOKUP($B298,'HABITATS COMPLEX 6'!$B$239:$I$347,F$1,FALSE)</f>
        <v>0</v>
      </c>
      <c r="G298" s="3">
        <f>VLOOKUP($B298,'HABITATS COMPLEX 6'!$B$239:$I$347,G$1,FALSE)</f>
        <v>0</v>
      </c>
      <c r="H298" s="3">
        <f>VLOOKUP($B298,'HABITATS COMPLEX 6'!$B$239:$I$347,H$1,FALSE)</f>
        <v>0</v>
      </c>
      <c r="I298" s="3">
        <f>VLOOKUP($B298,'HABITATS COMPLEX 6'!$B$239:$I$347,I$1,FALSE)</f>
        <v>0</v>
      </c>
      <c r="J298" s="3">
        <f>VLOOKUP($B298,'HABITATS COMPLEX 6'!$B$239:$I$347,J$1,FALSE)</f>
        <v>0</v>
      </c>
      <c r="K298" s="3">
        <f>VLOOKUP($B298,'HABITATS COMPLEX 6'!$B$239:$I$347,K$1,FALSE)</f>
        <v>0</v>
      </c>
      <c r="L298" s="3" t="str">
        <f>VLOOKUP($B298,'HABITATS COMPLEX 6'!$B$239:$I$347,L$1,FALSE)</f>
        <v/>
      </c>
    </row>
    <row r="299" spans="1:12" ht="15.75" customHeight="1">
      <c r="A299">
        <f t="shared" si="7"/>
        <v>30</v>
      </c>
      <c r="B299" t="str">
        <f>VLOOKUP(A299,ACTIVITIES!$B$2:$C$110,2,FALSE)</f>
        <v>OFFSHORE CONSTRUCTION 30</v>
      </c>
      <c r="C299" s="1">
        <v>7</v>
      </c>
      <c r="D299" s="1" t="str">
        <f>VLOOKUP(C299,HABITATS!$F$2:$G$13,2,FALSE)</f>
        <v>HABITATS COMPLEX 7</v>
      </c>
      <c r="E299" s="1" t="str">
        <f t="shared" si="6"/>
        <v>HABITATS COMPLEX 7OFFSHORE CONSTRUCTION 30</v>
      </c>
      <c r="F299" s="3">
        <f>VLOOKUP($B299,'HABITATS COMPLEX 7'!$B$239:$I$347,F$1,FALSE)</f>
        <v>0</v>
      </c>
      <c r="G299" s="3">
        <f>VLOOKUP($B299,'HABITATS COMPLEX 7'!$B$239:$I$347,G$1,FALSE)</f>
        <v>0</v>
      </c>
      <c r="H299" s="3">
        <f>VLOOKUP($B299,'HABITATS COMPLEX 7'!$B$239:$I$347,H$1,FALSE)</f>
        <v>0</v>
      </c>
      <c r="I299" s="3">
        <f>VLOOKUP($B299,'HABITATS COMPLEX 7'!$B$239:$I$347,I$1,FALSE)</f>
        <v>0</v>
      </c>
      <c r="J299" s="3">
        <f>VLOOKUP($B299,'HABITATS COMPLEX 7'!$B$239:$I$347,J$1,FALSE)</f>
        <v>0</v>
      </c>
      <c r="K299" s="3">
        <f>VLOOKUP($B299,'HABITATS COMPLEX 7'!$B$239:$I$347,K$1,FALSE)</f>
        <v>0</v>
      </c>
      <c r="L299" s="3" t="str">
        <f>VLOOKUP($B299,'HABITATS COMPLEX 7'!$B$239:$I$347,L$1,FALSE)</f>
        <v/>
      </c>
    </row>
    <row r="300" spans="1:12" ht="15.75" customHeight="1">
      <c r="A300">
        <f t="shared" si="7"/>
        <v>30</v>
      </c>
      <c r="B300" t="str">
        <f>VLOOKUP(A300,ACTIVITIES!$B$2:$C$110,2,FALSE)</f>
        <v>OFFSHORE CONSTRUCTION 30</v>
      </c>
      <c r="C300" s="1">
        <v>8</v>
      </c>
      <c r="D300" s="1" t="str">
        <f>VLOOKUP(C300,HABITATS!$F$2:$G$13,2,FALSE)</f>
        <v>HABITATS COMPLEX 8</v>
      </c>
      <c r="E300" s="1" t="str">
        <f t="shared" si="6"/>
        <v>HABITATS COMPLEX 8OFFSHORE CONSTRUCTION 30</v>
      </c>
      <c r="F300" s="3">
        <f>VLOOKUP($B300,'HABITATS COMPLEX 8'!$B$239:$I$347,F$1,FALSE)</f>
        <v>0</v>
      </c>
      <c r="G300" s="3">
        <f>VLOOKUP($B300,'HABITATS COMPLEX 8'!$B$239:$I$347,G$1,FALSE)</f>
        <v>0</v>
      </c>
      <c r="H300" s="3">
        <f>VLOOKUP($B300,'HABITATS COMPLEX 8'!$B$239:$I$347,H$1,FALSE)</f>
        <v>0</v>
      </c>
      <c r="I300" s="3">
        <f>VLOOKUP($B300,'HABITATS COMPLEX 8'!$B$239:$I$347,I$1,FALSE)</f>
        <v>0</v>
      </c>
      <c r="J300" s="3">
        <f>VLOOKUP($B300,'HABITATS COMPLEX 8'!$B$239:$I$347,J$1,FALSE)</f>
        <v>0</v>
      </c>
      <c r="K300" s="3">
        <f>VLOOKUP($B300,'HABITATS COMPLEX 8'!$B$239:$I$347,K$1,FALSE)</f>
        <v>0</v>
      </c>
      <c r="L300" s="3" t="str">
        <f>VLOOKUP($B300,'HABITATS COMPLEX 8'!$B$239:$I$347,L$1,FALSE)</f>
        <v/>
      </c>
    </row>
    <row r="301" spans="1:12" ht="15.75" customHeight="1">
      <c r="A301">
        <f t="shared" si="7"/>
        <v>30</v>
      </c>
      <c r="B301" t="str">
        <f>VLOOKUP(A301,ACTIVITIES!$B$2:$C$110,2,FALSE)</f>
        <v>OFFSHORE CONSTRUCTION 30</v>
      </c>
      <c r="C301" s="1">
        <v>9</v>
      </c>
      <c r="D301" s="1" t="str">
        <f>VLOOKUP(C301,HABITATS!$F$2:$G$13,2,FALSE)</f>
        <v>HABITATS COMPLEX 9</v>
      </c>
      <c r="E301" s="1" t="str">
        <f t="shared" si="6"/>
        <v>HABITATS COMPLEX 9OFFSHORE CONSTRUCTION 30</v>
      </c>
      <c r="F301" s="3">
        <f>VLOOKUP($B301,'HABITATS COMPLEX 9'!$B$239:$I$347,F$1,FALSE)</f>
        <v>0</v>
      </c>
      <c r="G301" s="3">
        <f>VLOOKUP($B301,'HABITATS COMPLEX 9'!$B$239:$I$347,G$1,FALSE)</f>
        <v>0</v>
      </c>
      <c r="H301" s="3">
        <f>VLOOKUP($B301,'HABITATS COMPLEX 9'!$B$239:$I$347,H$1,FALSE)</f>
        <v>0</v>
      </c>
      <c r="I301" s="3">
        <f>VLOOKUP($B301,'HABITATS COMPLEX 9'!$B$239:$I$347,I$1,FALSE)</f>
        <v>0</v>
      </c>
      <c r="J301" s="3">
        <f>VLOOKUP($B301,'HABITATS COMPLEX 9'!$B$239:$I$347,J$1,FALSE)</f>
        <v>0</v>
      </c>
      <c r="K301" s="3">
        <f>VLOOKUP($B301,'HABITATS COMPLEX 9'!$B$239:$I$347,K$1,FALSE)</f>
        <v>0</v>
      </c>
      <c r="L301" s="3" t="str">
        <f>VLOOKUP($B301,'HABITATS COMPLEX 9'!$B$239:$I$347,L$1,FALSE)</f>
        <v/>
      </c>
    </row>
    <row r="302" spans="1:12" ht="15.75" customHeight="1">
      <c r="A302">
        <f t="shared" si="7"/>
        <v>30</v>
      </c>
      <c r="B302" t="str">
        <f>VLOOKUP(A302,ACTIVITIES!$B$2:$C$110,2,FALSE)</f>
        <v>OFFSHORE CONSTRUCTION 30</v>
      </c>
      <c r="C302" s="1">
        <v>10</v>
      </c>
      <c r="D302" s="1" t="str">
        <f>VLOOKUP(C302,HABITATS!$F$2:$G$13,2,FALSE)</f>
        <v>HABITATS COMPLEX 10</v>
      </c>
      <c r="E302" s="1" t="str">
        <f t="shared" si="6"/>
        <v>HABITATS COMPLEX 10OFFSHORE CONSTRUCTION 30</v>
      </c>
      <c r="F302" s="3">
        <f>VLOOKUP($B302,'HABITATS COMPLEX 10'!$B$239:$I$347,F$1,FALSE)</f>
        <v>0</v>
      </c>
      <c r="G302" s="3">
        <f>VLOOKUP($B302,'HABITATS COMPLEX 10'!$B$239:$I$347,G$1,FALSE)</f>
        <v>0</v>
      </c>
      <c r="H302" s="3">
        <f>VLOOKUP($B302,'HABITATS COMPLEX 10'!$B$239:$I$347,H$1,FALSE)</f>
        <v>0</v>
      </c>
      <c r="I302" s="3">
        <f>VLOOKUP($B302,'HABITATS COMPLEX 10'!$B$239:$I$347,I$1,FALSE)</f>
        <v>0</v>
      </c>
      <c r="J302" s="3">
        <f>VLOOKUP($B302,'HABITATS COMPLEX 10'!$B$239:$I$347,J$1,FALSE)</f>
        <v>0</v>
      </c>
      <c r="K302" s="3">
        <f>VLOOKUP($B302,'HABITATS COMPLEX 10'!$B$239:$I$347,K$1,FALSE)</f>
        <v>0</v>
      </c>
      <c r="L302" s="3" t="str">
        <f>VLOOKUP($B302,'HABITATS COMPLEX 10'!$B$239:$I$347,L$1,FALSE)</f>
        <v/>
      </c>
    </row>
    <row r="303" spans="1:12" ht="15.75" customHeight="1">
      <c r="A303">
        <f t="shared" si="7"/>
        <v>31</v>
      </c>
      <c r="B303" t="str">
        <f>VLOOKUP(A303,ACTIVITIES!$B$2:$C$110,2,FALSE)</f>
        <v>Maintenance 3-5 days/year/WTG</v>
      </c>
      <c r="C303" s="1">
        <v>1</v>
      </c>
      <c r="D303" s="1" t="str">
        <f>VLOOKUP(C303,HABITATS!$F$2:$G$13,2,FALSE)</f>
        <v>Coastal Uplands</v>
      </c>
      <c r="E303" s="1" t="str">
        <f t="shared" si="6"/>
        <v>Coastal UplandsMaintenance 3-5 days/year/WTG</v>
      </c>
      <c r="F303" s="3">
        <f>VLOOKUP($B303,'COASTAL UPLANDS'!$B$239:$I$347,F$1,FALSE)</f>
        <v>0</v>
      </c>
      <c r="G303" s="3">
        <f>VLOOKUP($B303,'COASTAL UPLANDS'!$B$239:$I$347,G$1,FALSE)</f>
        <v>0</v>
      </c>
      <c r="H303" s="3">
        <f>VLOOKUP($B303,'COASTAL UPLANDS'!$B$239:$I$347,H$1,FALSE)</f>
        <v>0</v>
      </c>
      <c r="I303" s="3">
        <f>VLOOKUP($B303,'COASTAL UPLANDS'!$B$239:$I$347,I$1,FALSE)</f>
        <v>0</v>
      </c>
      <c r="J303" s="3">
        <f>VLOOKUP($B303,'COASTAL UPLANDS'!$B$239:$I$347,J$1,FALSE)</f>
        <v>0</v>
      </c>
      <c r="K303" s="3">
        <f>VLOOKUP($B303,'COASTAL UPLANDS'!$B$239:$I$347,K$1,FALSE)</f>
        <v>0</v>
      </c>
      <c r="L303" s="3">
        <f>VLOOKUP($B303,'COASTAL UPLANDS'!$B$239:$I$347,L$1,FALSE)</f>
        <v>0</v>
      </c>
    </row>
    <row r="304" spans="1:12" ht="15.75" customHeight="1">
      <c r="A304">
        <f t="shared" si="7"/>
        <v>31</v>
      </c>
      <c r="B304" t="str">
        <f>VLOOKUP(A304,ACTIVITIES!$B$2:$C$110,2,FALSE)</f>
        <v>Maintenance 3-5 days/year/WTG</v>
      </c>
      <c r="C304" s="1">
        <v>2</v>
      </c>
      <c r="D304" s="1" t="str">
        <f>VLOOKUP(C304,HABITATS!$F$2:$G$13,2,FALSE)</f>
        <v>Beaches &amp; Dunes</v>
      </c>
      <c r="E304" s="1" t="str">
        <f t="shared" si="6"/>
        <v>Beaches &amp; DunesMaintenance 3-5 days/year/WTG</v>
      </c>
      <c r="F304" s="3">
        <f>VLOOKUP($B304,'BEACHES &amp; DUNES'!$B$239:$I$347,F$1,FALSE)</f>
        <v>0</v>
      </c>
      <c r="G304" s="3">
        <f>VLOOKUP($B304,'BEACHES &amp; DUNES'!$B$239:$I$347,G$1,FALSE)</f>
        <v>0</v>
      </c>
      <c r="H304" s="3">
        <f>VLOOKUP($B304,'BEACHES &amp; DUNES'!$B$239:$I$347,H$1,FALSE)</f>
        <v>0</v>
      </c>
      <c r="I304" s="3">
        <f>VLOOKUP($B304,'BEACHES &amp; DUNES'!$B$239:$I$347,I$1,FALSE)</f>
        <v>0</v>
      </c>
      <c r="J304" s="3">
        <f>VLOOKUP($B304,'BEACHES &amp; DUNES'!$B$239:$I$347,J$1,FALSE)</f>
        <v>0</v>
      </c>
      <c r="K304" s="3">
        <f>VLOOKUP($B304,'BEACHES &amp; DUNES'!$B$239:$I$347,K$1,FALSE)</f>
        <v>0</v>
      </c>
      <c r="L304" s="3">
        <f>VLOOKUP($B304,'BEACHES &amp; DUNES'!$B$239:$I$347,L$1,FALSE)</f>
        <v>0</v>
      </c>
    </row>
    <row r="305" spans="1:12" ht="15.75" customHeight="1">
      <c r="A305">
        <f t="shared" si="7"/>
        <v>31</v>
      </c>
      <c r="B305" t="str">
        <f>VLOOKUP(A305,ACTIVITIES!$B$2:$C$110,2,FALSE)</f>
        <v>Maintenance 3-5 days/year/WTG</v>
      </c>
      <c r="C305" s="1">
        <v>3</v>
      </c>
      <c r="D305" s="1" t="str">
        <f>VLOOKUP(C305,HABITATS!$F$2:$G$13,2,FALSE)</f>
        <v>Tidal flats &amp; Rocky Intertidal</v>
      </c>
      <c r="E305" s="1" t="str">
        <f t="shared" si="6"/>
        <v>Tidal flats &amp; Rocky IntertidalMaintenance 3-5 days/year/WTG</v>
      </c>
      <c r="F305" s="3">
        <f>VLOOKUP($B305,'TIDAL FLATS &amp; ROCKY INTERTIDAL'!$B$239:$I$347,F$1,FALSE)</f>
        <v>2</v>
      </c>
      <c r="G305" s="3">
        <f>VLOOKUP($B305,'TIDAL FLATS &amp; ROCKY INTERTIDAL'!$B$239:$I$347,G$1,FALSE)</f>
        <v>2</v>
      </c>
      <c r="H305" s="3">
        <f>VLOOKUP($B305,'TIDAL FLATS &amp; ROCKY INTERTIDAL'!$B$239:$I$347,H$1,FALSE)</f>
        <v>0</v>
      </c>
      <c r="I305" s="3">
        <f>VLOOKUP($B305,'TIDAL FLATS &amp; ROCKY INTERTIDAL'!$B$239:$I$347,I$1,FALSE)</f>
        <v>0</v>
      </c>
      <c r="J305" s="3">
        <f>VLOOKUP($B305,'TIDAL FLATS &amp; ROCKY INTERTIDAL'!$B$239:$I$347,J$1,FALSE)</f>
        <v>0</v>
      </c>
      <c r="K305" s="3">
        <f>VLOOKUP($B305,'TIDAL FLATS &amp; ROCKY INTERTIDAL'!$B$239:$I$347,K$1,FALSE)</f>
        <v>2</v>
      </c>
      <c r="L305" s="3">
        <f>VLOOKUP($B305,'TIDAL FLATS &amp; ROCKY INTERTIDAL'!$B$239:$I$347,L$1,FALSE)</f>
        <v>2</v>
      </c>
    </row>
    <row r="306" spans="1:12" ht="15.75" customHeight="1">
      <c r="A306">
        <f t="shared" si="7"/>
        <v>31</v>
      </c>
      <c r="B306" t="str">
        <f>VLOOKUP(A306,ACTIVITIES!$B$2:$C$110,2,FALSE)</f>
        <v>Maintenance 3-5 days/year/WTG</v>
      </c>
      <c r="C306" s="1">
        <v>4</v>
      </c>
      <c r="D306" s="1" t="str">
        <f>VLOOKUP(C306,HABITATS!$F$2:$G$13,2,FALSE)</f>
        <v>Marshes</v>
      </c>
      <c r="E306" s="1" t="str">
        <f t="shared" si="6"/>
        <v>MarshesMaintenance 3-5 days/year/WTG</v>
      </c>
      <c r="F306" s="3">
        <f>VLOOKUP($B306,MARSHES!$B$239:$I$347,F$1,FALSE)</f>
        <v>2</v>
      </c>
      <c r="G306" s="3">
        <f>VLOOKUP($B306,MARSHES!$B$239:$I$347,G$1,FALSE)</f>
        <v>2</v>
      </c>
      <c r="H306" s="3">
        <f>VLOOKUP($B306,MARSHES!$B$239:$I$347,H$1,FALSE)</f>
        <v>0</v>
      </c>
      <c r="I306" s="3">
        <f>VLOOKUP($B306,MARSHES!$B$239:$I$347,I$1,FALSE)</f>
        <v>0</v>
      </c>
      <c r="J306" s="3">
        <f>VLOOKUP($B306,MARSHES!$B$239:$I$347,J$1,FALSE)</f>
        <v>0</v>
      </c>
      <c r="K306" s="3">
        <f>VLOOKUP($B306,MARSHES!$B$239:$I$347,K$1,FALSE)</f>
        <v>2</v>
      </c>
      <c r="L306" s="3">
        <f>VLOOKUP($B306,MARSHES!$B$239:$I$347,L$1,FALSE)</f>
        <v>2</v>
      </c>
    </row>
    <row r="307" spans="1:12" ht="15.75" customHeight="1">
      <c r="A307">
        <f t="shared" si="7"/>
        <v>31</v>
      </c>
      <c r="B307" t="str">
        <f>VLOOKUP(A307,ACTIVITIES!$B$2:$C$110,2,FALSE)</f>
        <v>Maintenance 3-5 days/year/WTG</v>
      </c>
      <c r="C307" s="1">
        <v>5</v>
      </c>
      <c r="D307" s="1" t="str">
        <f>VLOOKUP(C307,HABITATS!$F$2:$G$13,2,FALSE)</f>
        <v>Submersed Habitats</v>
      </c>
      <c r="E307" s="1" t="str">
        <f t="shared" si="6"/>
        <v>Submersed HabitatsMaintenance 3-5 days/year/WTG</v>
      </c>
      <c r="F307" s="3">
        <f>VLOOKUP($B307,'SUBMERSED HABITATS'!$B$239:$I$347,F$1,FALSE)</f>
        <v>1</v>
      </c>
      <c r="G307" s="3">
        <f>VLOOKUP($B307,'SUBMERSED HABITATS'!$B$239:$I$347,G$1,FALSE)</f>
        <v>1</v>
      </c>
      <c r="H307" s="3">
        <f>VLOOKUP($B307,'SUBMERSED HABITATS'!$B$239:$I$347,H$1,FALSE)</f>
        <v>0</v>
      </c>
      <c r="I307" s="3">
        <f>VLOOKUP($B307,'SUBMERSED HABITATS'!$B$239:$I$347,I$1,FALSE)</f>
        <v>0</v>
      </c>
      <c r="J307" s="3">
        <f>VLOOKUP($B307,'SUBMERSED HABITATS'!$B$239:$I$347,J$1,FALSE)</f>
        <v>0</v>
      </c>
      <c r="K307" s="3">
        <f>VLOOKUP($B307,'SUBMERSED HABITATS'!$B$239:$I$347,K$1,FALSE)</f>
        <v>1</v>
      </c>
      <c r="L307" s="3">
        <f>VLOOKUP($B307,'SUBMERSED HABITATS'!$B$239:$I$347,L$1,FALSE)</f>
        <v>1</v>
      </c>
    </row>
    <row r="308" spans="1:12" ht="15.75" customHeight="1">
      <c r="A308">
        <f t="shared" si="7"/>
        <v>31</v>
      </c>
      <c r="B308" t="str">
        <f>VLOOKUP(A308,ACTIVITIES!$B$2:$C$110,2,FALSE)</f>
        <v>Maintenance 3-5 days/year/WTG</v>
      </c>
      <c r="C308" s="1">
        <v>6</v>
      </c>
      <c r="D308" s="1" t="str">
        <f>VLOOKUP(C308,HABITATS!$F$2:$G$13,2,FALSE)</f>
        <v>HABITATS COMPLEX 6</v>
      </c>
      <c r="E308" s="1" t="str">
        <f t="shared" si="6"/>
        <v>HABITATS COMPLEX 6Maintenance 3-5 days/year/WTG</v>
      </c>
      <c r="F308" s="3">
        <f>VLOOKUP($B308,'HABITATS COMPLEX 6'!$B$239:$I$347,F$1,FALSE)</f>
        <v>0</v>
      </c>
      <c r="G308" s="3">
        <f>VLOOKUP($B308,'HABITATS COMPLEX 6'!$B$239:$I$347,G$1,FALSE)</f>
        <v>0</v>
      </c>
      <c r="H308" s="3">
        <f>VLOOKUP($B308,'HABITATS COMPLEX 6'!$B$239:$I$347,H$1,FALSE)</f>
        <v>0</v>
      </c>
      <c r="I308" s="3">
        <f>VLOOKUP($B308,'HABITATS COMPLEX 6'!$B$239:$I$347,I$1,FALSE)</f>
        <v>0</v>
      </c>
      <c r="J308" s="3">
        <f>VLOOKUP($B308,'HABITATS COMPLEX 6'!$B$239:$I$347,J$1,FALSE)</f>
        <v>0</v>
      </c>
      <c r="K308" s="3">
        <f>VLOOKUP($B308,'HABITATS COMPLEX 6'!$B$239:$I$347,K$1,FALSE)</f>
        <v>0</v>
      </c>
      <c r="L308" s="3" t="str">
        <f>VLOOKUP($B308,'HABITATS COMPLEX 6'!$B$239:$I$347,L$1,FALSE)</f>
        <v/>
      </c>
    </row>
    <row r="309" spans="1:12" ht="15.75" customHeight="1">
      <c r="A309">
        <f t="shared" si="7"/>
        <v>31</v>
      </c>
      <c r="B309" t="str">
        <f>VLOOKUP(A309,ACTIVITIES!$B$2:$C$110,2,FALSE)</f>
        <v>Maintenance 3-5 days/year/WTG</v>
      </c>
      <c r="C309" s="1">
        <v>7</v>
      </c>
      <c r="D309" s="1" t="str">
        <f>VLOOKUP(C309,HABITATS!$F$2:$G$13,2,FALSE)</f>
        <v>HABITATS COMPLEX 7</v>
      </c>
      <c r="E309" s="1" t="str">
        <f t="shared" ref="E309:E372" si="8">D309&amp;B309</f>
        <v>HABITATS COMPLEX 7Maintenance 3-5 days/year/WTG</v>
      </c>
      <c r="F309" s="3">
        <f>VLOOKUP($B309,'HABITATS COMPLEX 7'!$B$239:$I$347,F$1,FALSE)</f>
        <v>0</v>
      </c>
      <c r="G309" s="3">
        <f>VLOOKUP($B309,'HABITATS COMPLEX 7'!$B$239:$I$347,G$1,FALSE)</f>
        <v>0</v>
      </c>
      <c r="H309" s="3">
        <f>VLOOKUP($B309,'HABITATS COMPLEX 7'!$B$239:$I$347,H$1,FALSE)</f>
        <v>0</v>
      </c>
      <c r="I309" s="3">
        <f>VLOOKUP($B309,'HABITATS COMPLEX 7'!$B$239:$I$347,I$1,FALSE)</f>
        <v>0</v>
      </c>
      <c r="J309" s="3">
        <f>VLOOKUP($B309,'HABITATS COMPLEX 7'!$B$239:$I$347,J$1,FALSE)</f>
        <v>0</v>
      </c>
      <c r="K309" s="3">
        <f>VLOOKUP($B309,'HABITATS COMPLEX 7'!$B$239:$I$347,K$1,FALSE)</f>
        <v>0</v>
      </c>
      <c r="L309" s="3" t="str">
        <f>VLOOKUP($B309,'HABITATS COMPLEX 7'!$B$239:$I$347,L$1,FALSE)</f>
        <v/>
      </c>
    </row>
    <row r="310" spans="1:12" ht="15.75" customHeight="1">
      <c r="A310">
        <f t="shared" si="7"/>
        <v>31</v>
      </c>
      <c r="B310" t="str">
        <f>VLOOKUP(A310,ACTIVITIES!$B$2:$C$110,2,FALSE)</f>
        <v>Maintenance 3-5 days/year/WTG</v>
      </c>
      <c r="C310" s="1">
        <v>8</v>
      </c>
      <c r="D310" s="1" t="str">
        <f>VLOOKUP(C310,HABITATS!$F$2:$G$13,2,FALSE)</f>
        <v>HABITATS COMPLEX 8</v>
      </c>
      <c r="E310" s="1" t="str">
        <f t="shared" si="8"/>
        <v>HABITATS COMPLEX 8Maintenance 3-5 days/year/WTG</v>
      </c>
      <c r="F310" s="3">
        <f>VLOOKUP($B310,'HABITATS COMPLEX 8'!$B$239:$I$347,F$1,FALSE)</f>
        <v>0</v>
      </c>
      <c r="G310" s="3">
        <f>VLOOKUP($B310,'HABITATS COMPLEX 8'!$B$239:$I$347,G$1,FALSE)</f>
        <v>0</v>
      </c>
      <c r="H310" s="3">
        <f>VLOOKUP($B310,'HABITATS COMPLEX 8'!$B$239:$I$347,H$1,FALSE)</f>
        <v>0</v>
      </c>
      <c r="I310" s="3">
        <f>VLOOKUP($B310,'HABITATS COMPLEX 8'!$B$239:$I$347,I$1,FALSE)</f>
        <v>0</v>
      </c>
      <c r="J310" s="3">
        <f>VLOOKUP($B310,'HABITATS COMPLEX 8'!$B$239:$I$347,J$1,FALSE)</f>
        <v>0</v>
      </c>
      <c r="K310" s="3">
        <f>VLOOKUP($B310,'HABITATS COMPLEX 8'!$B$239:$I$347,K$1,FALSE)</f>
        <v>0</v>
      </c>
      <c r="L310" s="3" t="str">
        <f>VLOOKUP($B310,'HABITATS COMPLEX 8'!$B$239:$I$347,L$1,FALSE)</f>
        <v/>
      </c>
    </row>
    <row r="311" spans="1:12" ht="15.75" customHeight="1">
      <c r="A311">
        <f t="shared" si="7"/>
        <v>31</v>
      </c>
      <c r="B311" t="str">
        <f>VLOOKUP(A311,ACTIVITIES!$B$2:$C$110,2,FALSE)</f>
        <v>Maintenance 3-5 days/year/WTG</v>
      </c>
      <c r="C311" s="1">
        <v>9</v>
      </c>
      <c r="D311" s="1" t="str">
        <f>VLOOKUP(C311,HABITATS!$F$2:$G$13,2,FALSE)</f>
        <v>HABITATS COMPLEX 9</v>
      </c>
      <c r="E311" s="1" t="str">
        <f t="shared" si="8"/>
        <v>HABITATS COMPLEX 9Maintenance 3-5 days/year/WTG</v>
      </c>
      <c r="F311" s="3">
        <f>VLOOKUP($B311,'HABITATS COMPLEX 9'!$B$239:$I$347,F$1,FALSE)</f>
        <v>0</v>
      </c>
      <c r="G311" s="3">
        <f>VLOOKUP($B311,'HABITATS COMPLEX 9'!$B$239:$I$347,G$1,FALSE)</f>
        <v>0</v>
      </c>
      <c r="H311" s="3">
        <f>VLOOKUP($B311,'HABITATS COMPLEX 9'!$B$239:$I$347,H$1,FALSE)</f>
        <v>0</v>
      </c>
      <c r="I311" s="3">
        <f>VLOOKUP($B311,'HABITATS COMPLEX 9'!$B$239:$I$347,I$1,FALSE)</f>
        <v>0</v>
      </c>
      <c r="J311" s="3">
        <f>VLOOKUP($B311,'HABITATS COMPLEX 9'!$B$239:$I$347,J$1,FALSE)</f>
        <v>0</v>
      </c>
      <c r="K311" s="3">
        <f>VLOOKUP($B311,'HABITATS COMPLEX 9'!$B$239:$I$347,K$1,FALSE)</f>
        <v>0</v>
      </c>
      <c r="L311" s="3" t="str">
        <f>VLOOKUP($B311,'HABITATS COMPLEX 9'!$B$239:$I$347,L$1,FALSE)</f>
        <v/>
      </c>
    </row>
    <row r="312" spans="1:12" ht="15.75" customHeight="1">
      <c r="A312">
        <f t="shared" si="7"/>
        <v>31</v>
      </c>
      <c r="B312" t="str">
        <f>VLOOKUP(A312,ACTIVITIES!$B$2:$C$110,2,FALSE)</f>
        <v>Maintenance 3-5 days/year/WTG</v>
      </c>
      <c r="C312" s="1">
        <v>10</v>
      </c>
      <c r="D312" s="1" t="str">
        <f>VLOOKUP(C312,HABITATS!$F$2:$G$13,2,FALSE)</f>
        <v>HABITATS COMPLEX 10</v>
      </c>
      <c r="E312" s="1" t="str">
        <f t="shared" si="8"/>
        <v>HABITATS COMPLEX 10Maintenance 3-5 days/year/WTG</v>
      </c>
      <c r="F312" s="3">
        <f>VLOOKUP($B312,'HABITATS COMPLEX 10'!$B$239:$I$347,F$1,FALSE)</f>
        <v>0</v>
      </c>
      <c r="G312" s="3">
        <f>VLOOKUP($B312,'HABITATS COMPLEX 10'!$B$239:$I$347,G$1,FALSE)</f>
        <v>0</v>
      </c>
      <c r="H312" s="3">
        <f>VLOOKUP($B312,'HABITATS COMPLEX 10'!$B$239:$I$347,H$1,FALSE)</f>
        <v>0</v>
      </c>
      <c r="I312" s="3">
        <f>VLOOKUP($B312,'HABITATS COMPLEX 10'!$B$239:$I$347,I$1,FALSE)</f>
        <v>0</v>
      </c>
      <c r="J312" s="3">
        <f>VLOOKUP($B312,'HABITATS COMPLEX 10'!$B$239:$I$347,J$1,FALSE)</f>
        <v>0</v>
      </c>
      <c r="K312" s="3">
        <f>VLOOKUP($B312,'HABITATS COMPLEX 10'!$B$239:$I$347,K$1,FALSE)</f>
        <v>0</v>
      </c>
      <c r="L312" s="3" t="str">
        <f>VLOOKUP($B312,'HABITATS COMPLEX 10'!$B$239:$I$347,L$1,FALSE)</f>
        <v/>
      </c>
    </row>
    <row r="313" spans="1:12" ht="15.75" customHeight="1">
      <c r="A313">
        <f t="shared" si="7"/>
        <v>32</v>
      </c>
      <c r="B313" t="str">
        <f>VLOOKUP(A313,ACTIVITIES!$B$2:$C$110,2,FALSE)</f>
        <v>ROV inspections at 5 year intervals</v>
      </c>
      <c r="C313" s="1">
        <v>1</v>
      </c>
      <c r="D313" s="1" t="str">
        <f>VLOOKUP(C313,HABITATS!$F$2:$G$13,2,FALSE)</f>
        <v>Coastal Uplands</v>
      </c>
      <c r="E313" s="1" t="str">
        <f t="shared" si="8"/>
        <v>Coastal UplandsROV inspections at 5 year intervals</v>
      </c>
      <c r="F313" s="3">
        <f>VLOOKUP($B313,'COASTAL UPLANDS'!$B$239:$I$347,F$1,FALSE)</f>
        <v>0</v>
      </c>
      <c r="G313" s="3">
        <f>VLOOKUP($B313,'COASTAL UPLANDS'!$B$239:$I$347,G$1,FALSE)</f>
        <v>0</v>
      </c>
      <c r="H313" s="3">
        <f>VLOOKUP($B313,'COASTAL UPLANDS'!$B$239:$I$347,H$1,FALSE)</f>
        <v>0</v>
      </c>
      <c r="I313" s="3">
        <f>VLOOKUP($B313,'COASTAL UPLANDS'!$B$239:$I$347,I$1,FALSE)</f>
        <v>0</v>
      </c>
      <c r="J313" s="3">
        <f>VLOOKUP($B313,'COASTAL UPLANDS'!$B$239:$I$347,J$1,FALSE)</f>
        <v>0</v>
      </c>
      <c r="K313" s="3">
        <f>VLOOKUP($B313,'COASTAL UPLANDS'!$B$239:$I$347,K$1,FALSE)</f>
        <v>0</v>
      </c>
      <c r="L313" s="3">
        <f>VLOOKUP($B313,'COASTAL UPLANDS'!$B$239:$I$347,L$1,FALSE)</f>
        <v>0</v>
      </c>
    </row>
    <row r="314" spans="1:12" ht="15.75" customHeight="1">
      <c r="A314">
        <f t="shared" si="7"/>
        <v>32</v>
      </c>
      <c r="B314" t="str">
        <f>VLOOKUP(A314,ACTIVITIES!$B$2:$C$110,2,FALSE)</f>
        <v>ROV inspections at 5 year intervals</v>
      </c>
      <c r="C314" s="1">
        <v>2</v>
      </c>
      <c r="D314" s="1" t="str">
        <f>VLOOKUP(C314,HABITATS!$F$2:$G$13,2,FALSE)</f>
        <v>Beaches &amp; Dunes</v>
      </c>
      <c r="E314" s="1" t="str">
        <f t="shared" si="8"/>
        <v>Beaches &amp; DunesROV inspections at 5 year intervals</v>
      </c>
      <c r="F314" s="3">
        <f>VLOOKUP($B314,'BEACHES &amp; DUNES'!$B$239:$I$347,F$1,FALSE)</f>
        <v>0</v>
      </c>
      <c r="G314" s="3">
        <f>VLOOKUP($B314,'BEACHES &amp; DUNES'!$B$239:$I$347,G$1,FALSE)</f>
        <v>0</v>
      </c>
      <c r="H314" s="3">
        <f>VLOOKUP($B314,'BEACHES &amp; DUNES'!$B$239:$I$347,H$1,FALSE)</f>
        <v>0</v>
      </c>
      <c r="I314" s="3">
        <f>VLOOKUP($B314,'BEACHES &amp; DUNES'!$B$239:$I$347,I$1,FALSE)</f>
        <v>0</v>
      </c>
      <c r="J314" s="3">
        <f>VLOOKUP($B314,'BEACHES &amp; DUNES'!$B$239:$I$347,J$1,FALSE)</f>
        <v>0</v>
      </c>
      <c r="K314" s="3">
        <f>VLOOKUP($B314,'BEACHES &amp; DUNES'!$B$239:$I$347,K$1,FALSE)</f>
        <v>0</v>
      </c>
      <c r="L314" s="3">
        <f>VLOOKUP($B314,'BEACHES &amp; DUNES'!$B$239:$I$347,L$1,FALSE)</f>
        <v>0</v>
      </c>
    </row>
    <row r="315" spans="1:12" ht="15.75" customHeight="1">
      <c r="A315">
        <f t="shared" si="7"/>
        <v>32</v>
      </c>
      <c r="B315" t="str">
        <f>VLOOKUP(A315,ACTIVITIES!$B$2:$C$110,2,FALSE)</f>
        <v>ROV inspections at 5 year intervals</v>
      </c>
      <c r="C315" s="1">
        <v>3</v>
      </c>
      <c r="D315" s="1" t="str">
        <f>VLOOKUP(C315,HABITATS!$F$2:$G$13,2,FALSE)</f>
        <v>Tidal flats &amp; Rocky Intertidal</v>
      </c>
      <c r="E315" s="1" t="str">
        <f t="shared" si="8"/>
        <v>Tidal flats &amp; Rocky IntertidalROV inspections at 5 year intervals</v>
      </c>
      <c r="F315" s="3">
        <f>VLOOKUP($B315,'TIDAL FLATS &amp; ROCKY INTERTIDAL'!$B$239:$I$347,F$1,FALSE)</f>
        <v>0</v>
      </c>
      <c r="G315" s="3">
        <f>VLOOKUP($B315,'TIDAL FLATS &amp; ROCKY INTERTIDAL'!$B$239:$I$347,G$1,FALSE)</f>
        <v>0</v>
      </c>
      <c r="H315" s="3">
        <f>VLOOKUP($B315,'TIDAL FLATS &amp; ROCKY INTERTIDAL'!$B$239:$I$347,H$1,FALSE)</f>
        <v>0</v>
      </c>
      <c r="I315" s="3">
        <f>VLOOKUP($B315,'TIDAL FLATS &amp; ROCKY INTERTIDAL'!$B$239:$I$347,I$1,FALSE)</f>
        <v>0</v>
      </c>
      <c r="J315" s="3">
        <f>VLOOKUP($B315,'TIDAL FLATS &amp; ROCKY INTERTIDAL'!$B$239:$I$347,J$1,FALSE)</f>
        <v>0</v>
      </c>
      <c r="K315" s="3">
        <f>VLOOKUP($B315,'TIDAL FLATS &amp; ROCKY INTERTIDAL'!$B$239:$I$347,K$1,FALSE)</f>
        <v>2</v>
      </c>
      <c r="L315" s="3">
        <f>VLOOKUP($B315,'TIDAL FLATS &amp; ROCKY INTERTIDAL'!$B$239:$I$347,L$1,FALSE)</f>
        <v>2</v>
      </c>
    </row>
    <row r="316" spans="1:12" ht="15.75" customHeight="1">
      <c r="A316">
        <f t="shared" si="7"/>
        <v>32</v>
      </c>
      <c r="B316" t="str">
        <f>VLOOKUP(A316,ACTIVITIES!$B$2:$C$110,2,FALSE)</f>
        <v>ROV inspections at 5 year intervals</v>
      </c>
      <c r="C316" s="1">
        <v>4</v>
      </c>
      <c r="D316" s="1" t="str">
        <f>VLOOKUP(C316,HABITATS!$F$2:$G$13,2,FALSE)</f>
        <v>Marshes</v>
      </c>
      <c r="E316" s="1" t="str">
        <f t="shared" si="8"/>
        <v>MarshesROV inspections at 5 year intervals</v>
      </c>
      <c r="F316" s="3">
        <f>VLOOKUP($B316,MARSHES!$B$239:$I$347,F$1,FALSE)</f>
        <v>0</v>
      </c>
      <c r="G316" s="3">
        <f>VLOOKUP($B316,MARSHES!$B$239:$I$347,G$1,FALSE)</f>
        <v>0</v>
      </c>
      <c r="H316" s="3">
        <f>VLOOKUP($B316,MARSHES!$B$239:$I$347,H$1,FALSE)</f>
        <v>0</v>
      </c>
      <c r="I316" s="3">
        <f>VLOOKUP($B316,MARSHES!$B$239:$I$347,I$1,FALSE)</f>
        <v>0</v>
      </c>
      <c r="J316" s="3">
        <f>VLOOKUP($B316,MARSHES!$B$239:$I$347,J$1,FALSE)</f>
        <v>0</v>
      </c>
      <c r="K316" s="3">
        <f>VLOOKUP($B316,MARSHES!$B$239:$I$347,K$1,FALSE)</f>
        <v>2</v>
      </c>
      <c r="L316" s="3">
        <f>VLOOKUP($B316,MARSHES!$B$239:$I$347,L$1,FALSE)</f>
        <v>2</v>
      </c>
    </row>
    <row r="317" spans="1:12" ht="15.75" customHeight="1">
      <c r="A317">
        <f t="shared" si="7"/>
        <v>32</v>
      </c>
      <c r="B317" t="str">
        <f>VLOOKUP(A317,ACTIVITIES!$B$2:$C$110,2,FALSE)</f>
        <v>ROV inspections at 5 year intervals</v>
      </c>
      <c r="C317" s="1">
        <v>5</v>
      </c>
      <c r="D317" s="1" t="str">
        <f>VLOOKUP(C317,HABITATS!$F$2:$G$13,2,FALSE)</f>
        <v>Submersed Habitats</v>
      </c>
      <c r="E317" s="1" t="str">
        <f t="shared" si="8"/>
        <v>Submersed HabitatsROV inspections at 5 year intervals</v>
      </c>
      <c r="F317" s="3">
        <f>VLOOKUP($B317,'SUBMERSED HABITATS'!$B$239:$I$347,F$1,FALSE)</f>
        <v>0</v>
      </c>
      <c r="G317" s="3">
        <f>VLOOKUP($B317,'SUBMERSED HABITATS'!$B$239:$I$347,G$1,FALSE)</f>
        <v>0</v>
      </c>
      <c r="H317" s="3">
        <f>VLOOKUP($B317,'SUBMERSED HABITATS'!$B$239:$I$347,H$1,FALSE)</f>
        <v>0</v>
      </c>
      <c r="I317" s="3">
        <f>VLOOKUP($B317,'SUBMERSED HABITATS'!$B$239:$I$347,I$1,FALSE)</f>
        <v>0</v>
      </c>
      <c r="J317" s="3">
        <f>VLOOKUP($B317,'SUBMERSED HABITATS'!$B$239:$I$347,J$1,FALSE)</f>
        <v>0</v>
      </c>
      <c r="K317" s="3">
        <f>VLOOKUP($B317,'SUBMERSED HABITATS'!$B$239:$I$347,K$1,FALSE)</f>
        <v>1</v>
      </c>
      <c r="L317" s="3">
        <f>VLOOKUP($B317,'SUBMERSED HABITATS'!$B$239:$I$347,L$1,FALSE)</f>
        <v>1</v>
      </c>
    </row>
    <row r="318" spans="1:12" ht="15.75" customHeight="1">
      <c r="A318">
        <f t="shared" si="7"/>
        <v>32</v>
      </c>
      <c r="B318" t="str">
        <f>VLOOKUP(A318,ACTIVITIES!$B$2:$C$110,2,FALSE)</f>
        <v>ROV inspections at 5 year intervals</v>
      </c>
      <c r="C318" s="1">
        <v>6</v>
      </c>
      <c r="D318" s="1" t="str">
        <f>VLOOKUP(C318,HABITATS!$F$2:$G$13,2,FALSE)</f>
        <v>HABITATS COMPLEX 6</v>
      </c>
      <c r="E318" s="1" t="str">
        <f t="shared" si="8"/>
        <v>HABITATS COMPLEX 6ROV inspections at 5 year intervals</v>
      </c>
      <c r="F318" s="3">
        <f>VLOOKUP($B318,'HABITATS COMPLEX 6'!$B$239:$I$347,F$1,FALSE)</f>
        <v>0</v>
      </c>
      <c r="G318" s="3">
        <f>VLOOKUP($B318,'HABITATS COMPLEX 6'!$B$239:$I$347,G$1,FALSE)</f>
        <v>0</v>
      </c>
      <c r="H318" s="3">
        <f>VLOOKUP($B318,'HABITATS COMPLEX 6'!$B$239:$I$347,H$1,FALSE)</f>
        <v>0</v>
      </c>
      <c r="I318" s="3">
        <f>VLOOKUP($B318,'HABITATS COMPLEX 6'!$B$239:$I$347,I$1,FALSE)</f>
        <v>0</v>
      </c>
      <c r="J318" s="3">
        <f>VLOOKUP($B318,'HABITATS COMPLEX 6'!$B$239:$I$347,J$1,FALSE)</f>
        <v>0</v>
      </c>
      <c r="K318" s="3">
        <f>VLOOKUP($B318,'HABITATS COMPLEX 6'!$B$239:$I$347,K$1,FALSE)</f>
        <v>0</v>
      </c>
      <c r="L318" s="3" t="str">
        <f>VLOOKUP($B318,'HABITATS COMPLEX 6'!$B$239:$I$347,L$1,FALSE)</f>
        <v/>
      </c>
    </row>
    <row r="319" spans="1:12" ht="15.75" customHeight="1">
      <c r="A319">
        <f t="shared" si="7"/>
        <v>32</v>
      </c>
      <c r="B319" t="str">
        <f>VLOOKUP(A319,ACTIVITIES!$B$2:$C$110,2,FALSE)</f>
        <v>ROV inspections at 5 year intervals</v>
      </c>
      <c r="C319" s="1">
        <v>7</v>
      </c>
      <c r="D319" s="1" t="str">
        <f>VLOOKUP(C319,HABITATS!$F$2:$G$13,2,FALSE)</f>
        <v>HABITATS COMPLEX 7</v>
      </c>
      <c r="E319" s="1" t="str">
        <f t="shared" si="8"/>
        <v>HABITATS COMPLEX 7ROV inspections at 5 year intervals</v>
      </c>
      <c r="F319" s="3">
        <f>VLOOKUP($B319,'HABITATS COMPLEX 7'!$B$239:$I$347,F$1,FALSE)</f>
        <v>0</v>
      </c>
      <c r="G319" s="3">
        <f>VLOOKUP($B319,'HABITATS COMPLEX 7'!$B$239:$I$347,G$1,FALSE)</f>
        <v>0</v>
      </c>
      <c r="H319" s="3">
        <f>VLOOKUP($B319,'HABITATS COMPLEX 7'!$B$239:$I$347,H$1,FALSE)</f>
        <v>0</v>
      </c>
      <c r="I319" s="3">
        <f>VLOOKUP($B319,'HABITATS COMPLEX 7'!$B$239:$I$347,I$1,FALSE)</f>
        <v>0</v>
      </c>
      <c r="J319" s="3">
        <f>VLOOKUP($B319,'HABITATS COMPLEX 7'!$B$239:$I$347,J$1,FALSE)</f>
        <v>0</v>
      </c>
      <c r="K319" s="3">
        <f>VLOOKUP($B319,'HABITATS COMPLEX 7'!$B$239:$I$347,K$1,FALSE)</f>
        <v>0</v>
      </c>
      <c r="L319" s="3" t="str">
        <f>VLOOKUP($B319,'HABITATS COMPLEX 7'!$B$239:$I$347,L$1,FALSE)</f>
        <v/>
      </c>
    </row>
    <row r="320" spans="1:12" ht="15.75" customHeight="1">
      <c r="A320">
        <f t="shared" si="7"/>
        <v>32</v>
      </c>
      <c r="B320" t="str">
        <f>VLOOKUP(A320,ACTIVITIES!$B$2:$C$110,2,FALSE)</f>
        <v>ROV inspections at 5 year intervals</v>
      </c>
      <c r="C320" s="1">
        <v>8</v>
      </c>
      <c r="D320" s="1" t="str">
        <f>VLOOKUP(C320,HABITATS!$F$2:$G$13,2,FALSE)</f>
        <v>HABITATS COMPLEX 8</v>
      </c>
      <c r="E320" s="1" t="str">
        <f t="shared" si="8"/>
        <v>HABITATS COMPLEX 8ROV inspections at 5 year intervals</v>
      </c>
      <c r="F320" s="3">
        <f>VLOOKUP($B320,'HABITATS COMPLEX 8'!$B$239:$I$347,F$1,FALSE)</f>
        <v>0</v>
      </c>
      <c r="G320" s="3">
        <f>VLOOKUP($B320,'HABITATS COMPLEX 8'!$B$239:$I$347,G$1,FALSE)</f>
        <v>0</v>
      </c>
      <c r="H320" s="3">
        <f>VLOOKUP($B320,'HABITATS COMPLEX 8'!$B$239:$I$347,H$1,FALSE)</f>
        <v>0</v>
      </c>
      <c r="I320" s="3">
        <f>VLOOKUP($B320,'HABITATS COMPLEX 8'!$B$239:$I$347,I$1,FALSE)</f>
        <v>0</v>
      </c>
      <c r="J320" s="3">
        <f>VLOOKUP($B320,'HABITATS COMPLEX 8'!$B$239:$I$347,J$1,FALSE)</f>
        <v>0</v>
      </c>
      <c r="K320" s="3">
        <f>VLOOKUP($B320,'HABITATS COMPLEX 8'!$B$239:$I$347,K$1,FALSE)</f>
        <v>0</v>
      </c>
      <c r="L320" s="3" t="str">
        <f>VLOOKUP($B320,'HABITATS COMPLEX 8'!$B$239:$I$347,L$1,FALSE)</f>
        <v/>
      </c>
    </row>
    <row r="321" spans="1:12" ht="15.75" customHeight="1">
      <c r="A321">
        <f t="shared" si="7"/>
        <v>32</v>
      </c>
      <c r="B321" t="str">
        <f>VLOOKUP(A321,ACTIVITIES!$B$2:$C$110,2,FALSE)</f>
        <v>ROV inspections at 5 year intervals</v>
      </c>
      <c r="C321" s="1">
        <v>9</v>
      </c>
      <c r="D321" s="1" t="str">
        <f>VLOOKUP(C321,HABITATS!$F$2:$G$13,2,FALSE)</f>
        <v>HABITATS COMPLEX 9</v>
      </c>
      <c r="E321" s="1" t="str">
        <f t="shared" si="8"/>
        <v>HABITATS COMPLEX 9ROV inspections at 5 year intervals</v>
      </c>
      <c r="F321" s="3">
        <f>VLOOKUP($B321,'HABITATS COMPLEX 9'!$B$239:$I$347,F$1,FALSE)</f>
        <v>0</v>
      </c>
      <c r="G321" s="3">
        <f>VLOOKUP($B321,'HABITATS COMPLEX 9'!$B$239:$I$347,G$1,FALSE)</f>
        <v>0</v>
      </c>
      <c r="H321" s="3">
        <f>VLOOKUP($B321,'HABITATS COMPLEX 9'!$B$239:$I$347,H$1,FALSE)</f>
        <v>0</v>
      </c>
      <c r="I321" s="3">
        <f>VLOOKUP($B321,'HABITATS COMPLEX 9'!$B$239:$I$347,I$1,FALSE)</f>
        <v>0</v>
      </c>
      <c r="J321" s="3">
        <f>VLOOKUP($B321,'HABITATS COMPLEX 9'!$B$239:$I$347,J$1,FALSE)</f>
        <v>0</v>
      </c>
      <c r="K321" s="3">
        <f>VLOOKUP($B321,'HABITATS COMPLEX 9'!$B$239:$I$347,K$1,FALSE)</f>
        <v>0</v>
      </c>
      <c r="L321" s="3" t="str">
        <f>VLOOKUP($B321,'HABITATS COMPLEX 9'!$B$239:$I$347,L$1,FALSE)</f>
        <v/>
      </c>
    </row>
    <row r="322" spans="1:12" ht="15.75" customHeight="1">
      <c r="A322">
        <f t="shared" si="7"/>
        <v>32</v>
      </c>
      <c r="B322" t="str">
        <f>VLOOKUP(A322,ACTIVITIES!$B$2:$C$110,2,FALSE)</f>
        <v>ROV inspections at 5 year intervals</v>
      </c>
      <c r="C322" s="1">
        <v>10</v>
      </c>
      <c r="D322" s="1" t="str">
        <f>VLOOKUP(C322,HABITATS!$F$2:$G$13,2,FALSE)</f>
        <v>HABITATS COMPLEX 10</v>
      </c>
      <c r="E322" s="1" t="str">
        <f t="shared" si="8"/>
        <v>HABITATS COMPLEX 10ROV inspections at 5 year intervals</v>
      </c>
      <c r="F322" s="3">
        <f>VLOOKUP($B322,'HABITATS COMPLEX 10'!$B$239:$I$347,F$1,FALSE)</f>
        <v>0</v>
      </c>
      <c r="G322" s="3">
        <f>VLOOKUP($B322,'HABITATS COMPLEX 10'!$B$239:$I$347,G$1,FALSE)</f>
        <v>0</v>
      </c>
      <c r="H322" s="3">
        <f>VLOOKUP($B322,'HABITATS COMPLEX 10'!$B$239:$I$347,H$1,FALSE)</f>
        <v>0</v>
      </c>
      <c r="I322" s="3">
        <f>VLOOKUP($B322,'HABITATS COMPLEX 10'!$B$239:$I$347,I$1,FALSE)</f>
        <v>0</v>
      </c>
      <c r="J322" s="3">
        <f>VLOOKUP($B322,'HABITATS COMPLEX 10'!$B$239:$I$347,J$1,FALSE)</f>
        <v>0</v>
      </c>
      <c r="K322" s="3">
        <f>VLOOKUP($B322,'HABITATS COMPLEX 10'!$B$239:$I$347,K$1,FALSE)</f>
        <v>0</v>
      </c>
      <c r="L322" s="3" t="str">
        <f>VLOOKUP($B322,'HABITATS COMPLEX 10'!$B$239:$I$347,L$1,FALSE)</f>
        <v/>
      </c>
    </row>
    <row r="323" spans="1:12" ht="15.75" customHeight="1">
      <c r="A323">
        <f t="shared" si="7"/>
        <v>33</v>
      </c>
      <c r="B323" t="str">
        <f>VLOOKUP(A323,ACTIVITIES!$B$2:$C$110,2,FALSE)</f>
        <v>Subbottom profiles at 5 year intervals</v>
      </c>
      <c r="C323" s="1">
        <v>1</v>
      </c>
      <c r="D323" s="1" t="str">
        <f>VLOOKUP(C323,HABITATS!$F$2:$G$13,2,FALSE)</f>
        <v>Coastal Uplands</v>
      </c>
      <c r="E323" s="1" t="str">
        <f t="shared" si="8"/>
        <v>Coastal UplandsSubbottom profiles at 5 year intervals</v>
      </c>
      <c r="F323" s="3">
        <f>VLOOKUP($B323,'COASTAL UPLANDS'!$B$239:$I$347,F$1,FALSE)</f>
        <v>0</v>
      </c>
      <c r="G323" s="3">
        <f>VLOOKUP($B323,'COASTAL UPLANDS'!$B$239:$I$347,G$1,FALSE)</f>
        <v>0</v>
      </c>
      <c r="H323" s="3">
        <f>VLOOKUP($B323,'COASTAL UPLANDS'!$B$239:$I$347,H$1,FALSE)</f>
        <v>0</v>
      </c>
      <c r="I323" s="3">
        <f>VLOOKUP($B323,'COASTAL UPLANDS'!$B$239:$I$347,I$1,FALSE)</f>
        <v>0</v>
      </c>
      <c r="J323" s="3">
        <f>VLOOKUP($B323,'COASTAL UPLANDS'!$B$239:$I$347,J$1,FALSE)</f>
        <v>0</v>
      </c>
      <c r="K323" s="3">
        <f>VLOOKUP($B323,'COASTAL UPLANDS'!$B$239:$I$347,K$1,FALSE)</f>
        <v>0</v>
      </c>
      <c r="L323" s="3">
        <f>VLOOKUP($B323,'COASTAL UPLANDS'!$B$239:$I$347,L$1,FALSE)</f>
        <v>0</v>
      </c>
    </row>
    <row r="324" spans="1:12" ht="15.75" customHeight="1">
      <c r="A324">
        <f t="shared" si="7"/>
        <v>33</v>
      </c>
      <c r="B324" t="str">
        <f>VLOOKUP(A324,ACTIVITIES!$B$2:$C$110,2,FALSE)</f>
        <v>Subbottom profiles at 5 year intervals</v>
      </c>
      <c r="C324" s="1">
        <v>2</v>
      </c>
      <c r="D324" s="1" t="str">
        <f>VLOOKUP(C324,HABITATS!$F$2:$G$13,2,FALSE)</f>
        <v>Beaches &amp; Dunes</v>
      </c>
      <c r="E324" s="1" t="str">
        <f t="shared" si="8"/>
        <v>Beaches &amp; DunesSubbottom profiles at 5 year intervals</v>
      </c>
      <c r="F324" s="3">
        <f>VLOOKUP($B324,'BEACHES &amp; DUNES'!$B$239:$I$347,F$1,FALSE)</f>
        <v>0</v>
      </c>
      <c r="G324" s="3">
        <f>VLOOKUP($B324,'BEACHES &amp; DUNES'!$B$239:$I$347,G$1,FALSE)</f>
        <v>0</v>
      </c>
      <c r="H324" s="3">
        <f>VLOOKUP($B324,'BEACHES &amp; DUNES'!$B$239:$I$347,H$1,FALSE)</f>
        <v>0</v>
      </c>
      <c r="I324" s="3">
        <f>VLOOKUP($B324,'BEACHES &amp; DUNES'!$B$239:$I$347,I$1,FALSE)</f>
        <v>0</v>
      </c>
      <c r="J324" s="3">
        <f>VLOOKUP($B324,'BEACHES &amp; DUNES'!$B$239:$I$347,J$1,FALSE)</f>
        <v>0</v>
      </c>
      <c r="K324" s="3">
        <f>VLOOKUP($B324,'BEACHES &amp; DUNES'!$B$239:$I$347,K$1,FALSE)</f>
        <v>0</v>
      </c>
      <c r="L324" s="3">
        <f>VLOOKUP($B324,'BEACHES &amp; DUNES'!$B$239:$I$347,L$1,FALSE)</f>
        <v>0</v>
      </c>
    </row>
    <row r="325" spans="1:12" ht="15.75" customHeight="1">
      <c r="A325">
        <f t="shared" si="7"/>
        <v>33</v>
      </c>
      <c r="B325" t="str">
        <f>VLOOKUP(A325,ACTIVITIES!$B$2:$C$110,2,FALSE)</f>
        <v>Subbottom profiles at 5 year intervals</v>
      </c>
      <c r="C325" s="1">
        <v>3</v>
      </c>
      <c r="D325" s="1" t="str">
        <f>VLOOKUP(C325,HABITATS!$F$2:$G$13,2,FALSE)</f>
        <v>Tidal flats &amp; Rocky Intertidal</v>
      </c>
      <c r="E325" s="1" t="str">
        <f t="shared" si="8"/>
        <v>Tidal flats &amp; Rocky IntertidalSubbottom profiles at 5 year intervals</v>
      </c>
      <c r="F325" s="3">
        <f>VLOOKUP($B325,'TIDAL FLATS &amp; ROCKY INTERTIDAL'!$B$239:$I$347,F$1,FALSE)</f>
        <v>2</v>
      </c>
      <c r="G325" s="3">
        <f>VLOOKUP($B325,'TIDAL FLATS &amp; ROCKY INTERTIDAL'!$B$239:$I$347,G$1,FALSE)</f>
        <v>0</v>
      </c>
      <c r="H325" s="3">
        <f>VLOOKUP($B325,'TIDAL FLATS &amp; ROCKY INTERTIDAL'!$B$239:$I$347,H$1,FALSE)</f>
        <v>0</v>
      </c>
      <c r="I325" s="3">
        <f>VLOOKUP($B325,'TIDAL FLATS &amp; ROCKY INTERTIDAL'!$B$239:$I$347,I$1,FALSE)</f>
        <v>0</v>
      </c>
      <c r="J325" s="3">
        <f>VLOOKUP($B325,'TIDAL FLATS &amp; ROCKY INTERTIDAL'!$B$239:$I$347,J$1,FALSE)</f>
        <v>0</v>
      </c>
      <c r="K325" s="3">
        <f>VLOOKUP($B325,'TIDAL FLATS &amp; ROCKY INTERTIDAL'!$B$239:$I$347,K$1,FALSE)</f>
        <v>2</v>
      </c>
      <c r="L325" s="3">
        <f>VLOOKUP($B325,'TIDAL FLATS &amp; ROCKY INTERTIDAL'!$B$239:$I$347,L$1,FALSE)</f>
        <v>2</v>
      </c>
    </row>
    <row r="326" spans="1:12" ht="15.75" customHeight="1">
      <c r="A326">
        <f t="shared" si="7"/>
        <v>33</v>
      </c>
      <c r="B326" t="str">
        <f>VLOOKUP(A326,ACTIVITIES!$B$2:$C$110,2,FALSE)</f>
        <v>Subbottom profiles at 5 year intervals</v>
      </c>
      <c r="C326" s="1">
        <v>4</v>
      </c>
      <c r="D326" s="1" t="str">
        <f>VLOOKUP(C326,HABITATS!$F$2:$G$13,2,FALSE)</f>
        <v>Marshes</v>
      </c>
      <c r="E326" s="1" t="str">
        <f t="shared" si="8"/>
        <v>MarshesSubbottom profiles at 5 year intervals</v>
      </c>
      <c r="F326" s="3">
        <f>VLOOKUP($B326,MARSHES!$B$239:$I$347,F$1,FALSE)</f>
        <v>2</v>
      </c>
      <c r="G326" s="3">
        <f>VLOOKUP($B326,MARSHES!$B$239:$I$347,G$1,FALSE)</f>
        <v>0</v>
      </c>
      <c r="H326" s="3">
        <f>VLOOKUP($B326,MARSHES!$B$239:$I$347,H$1,FALSE)</f>
        <v>0</v>
      </c>
      <c r="I326" s="3">
        <f>VLOOKUP($B326,MARSHES!$B$239:$I$347,I$1,FALSE)</f>
        <v>0</v>
      </c>
      <c r="J326" s="3">
        <f>VLOOKUP($B326,MARSHES!$B$239:$I$347,J$1,FALSE)</f>
        <v>0</v>
      </c>
      <c r="K326" s="3">
        <f>VLOOKUP($B326,MARSHES!$B$239:$I$347,K$1,FALSE)</f>
        <v>2</v>
      </c>
      <c r="L326" s="3">
        <f>VLOOKUP($B326,MARSHES!$B$239:$I$347,L$1,FALSE)</f>
        <v>2</v>
      </c>
    </row>
    <row r="327" spans="1:12" ht="15.75" customHeight="1">
      <c r="A327">
        <f t="shared" si="7"/>
        <v>33</v>
      </c>
      <c r="B327" t="str">
        <f>VLOOKUP(A327,ACTIVITIES!$B$2:$C$110,2,FALSE)</f>
        <v>Subbottom profiles at 5 year intervals</v>
      </c>
      <c r="C327" s="1">
        <v>5</v>
      </c>
      <c r="D327" s="1" t="str">
        <f>VLOOKUP(C327,HABITATS!$F$2:$G$13,2,FALSE)</f>
        <v>Submersed Habitats</v>
      </c>
      <c r="E327" s="1" t="str">
        <f t="shared" si="8"/>
        <v>Submersed HabitatsSubbottom profiles at 5 year intervals</v>
      </c>
      <c r="F327" s="3">
        <f>VLOOKUP($B327,'SUBMERSED HABITATS'!$B$239:$I$347,F$1,FALSE)</f>
        <v>1</v>
      </c>
      <c r="G327" s="3">
        <f>VLOOKUP($B327,'SUBMERSED HABITATS'!$B$239:$I$347,G$1,FALSE)</f>
        <v>0</v>
      </c>
      <c r="H327" s="3">
        <f>VLOOKUP($B327,'SUBMERSED HABITATS'!$B$239:$I$347,H$1,FALSE)</f>
        <v>0</v>
      </c>
      <c r="I327" s="3">
        <f>VLOOKUP($B327,'SUBMERSED HABITATS'!$B$239:$I$347,I$1,FALSE)</f>
        <v>0</v>
      </c>
      <c r="J327" s="3">
        <f>VLOOKUP($B327,'SUBMERSED HABITATS'!$B$239:$I$347,J$1,FALSE)</f>
        <v>0</v>
      </c>
      <c r="K327" s="3">
        <f>VLOOKUP($B327,'SUBMERSED HABITATS'!$B$239:$I$347,K$1,FALSE)</f>
        <v>1</v>
      </c>
      <c r="L327" s="3">
        <f>VLOOKUP($B327,'SUBMERSED HABITATS'!$B$239:$I$347,L$1,FALSE)</f>
        <v>1</v>
      </c>
    </row>
    <row r="328" spans="1:12" ht="15.75" customHeight="1">
      <c r="A328">
        <f t="shared" si="7"/>
        <v>33</v>
      </c>
      <c r="B328" t="str">
        <f>VLOOKUP(A328,ACTIVITIES!$B$2:$C$110,2,FALSE)</f>
        <v>Subbottom profiles at 5 year intervals</v>
      </c>
      <c r="C328" s="1">
        <v>6</v>
      </c>
      <c r="D328" s="1" t="str">
        <f>VLOOKUP(C328,HABITATS!$F$2:$G$13,2,FALSE)</f>
        <v>HABITATS COMPLEX 6</v>
      </c>
      <c r="E328" s="1" t="str">
        <f t="shared" si="8"/>
        <v>HABITATS COMPLEX 6Subbottom profiles at 5 year intervals</v>
      </c>
      <c r="F328" s="3">
        <f>VLOOKUP($B328,'HABITATS COMPLEX 6'!$B$239:$I$347,F$1,FALSE)</f>
        <v>0</v>
      </c>
      <c r="G328" s="3">
        <f>VLOOKUP($B328,'HABITATS COMPLEX 6'!$B$239:$I$347,G$1,FALSE)</f>
        <v>0</v>
      </c>
      <c r="H328" s="3">
        <f>VLOOKUP($B328,'HABITATS COMPLEX 6'!$B$239:$I$347,H$1,FALSE)</f>
        <v>0</v>
      </c>
      <c r="I328" s="3">
        <f>VLOOKUP($B328,'HABITATS COMPLEX 6'!$B$239:$I$347,I$1,FALSE)</f>
        <v>0</v>
      </c>
      <c r="J328" s="3">
        <f>VLOOKUP($B328,'HABITATS COMPLEX 6'!$B$239:$I$347,J$1,FALSE)</f>
        <v>0</v>
      </c>
      <c r="K328" s="3">
        <f>VLOOKUP($B328,'HABITATS COMPLEX 6'!$B$239:$I$347,K$1,FALSE)</f>
        <v>0</v>
      </c>
      <c r="L328" s="3" t="str">
        <f>VLOOKUP($B328,'HABITATS COMPLEX 6'!$B$239:$I$347,L$1,FALSE)</f>
        <v/>
      </c>
    </row>
    <row r="329" spans="1:12" ht="15.75" customHeight="1">
      <c r="A329">
        <f t="shared" si="7"/>
        <v>33</v>
      </c>
      <c r="B329" t="str">
        <f>VLOOKUP(A329,ACTIVITIES!$B$2:$C$110,2,FALSE)</f>
        <v>Subbottom profiles at 5 year intervals</v>
      </c>
      <c r="C329" s="1">
        <v>7</v>
      </c>
      <c r="D329" s="1" t="str">
        <f>VLOOKUP(C329,HABITATS!$F$2:$G$13,2,FALSE)</f>
        <v>HABITATS COMPLEX 7</v>
      </c>
      <c r="E329" s="1" t="str">
        <f t="shared" si="8"/>
        <v>HABITATS COMPLEX 7Subbottom profiles at 5 year intervals</v>
      </c>
      <c r="F329" s="3">
        <f>VLOOKUP($B329,'HABITATS COMPLEX 7'!$B$239:$I$347,F$1,FALSE)</f>
        <v>0</v>
      </c>
      <c r="G329" s="3">
        <f>VLOOKUP($B329,'HABITATS COMPLEX 7'!$B$239:$I$347,G$1,FALSE)</f>
        <v>0</v>
      </c>
      <c r="H329" s="3">
        <f>VLOOKUP($B329,'HABITATS COMPLEX 7'!$B$239:$I$347,H$1,FALSE)</f>
        <v>0</v>
      </c>
      <c r="I329" s="3">
        <f>VLOOKUP($B329,'HABITATS COMPLEX 7'!$B$239:$I$347,I$1,FALSE)</f>
        <v>0</v>
      </c>
      <c r="J329" s="3">
        <f>VLOOKUP($B329,'HABITATS COMPLEX 7'!$B$239:$I$347,J$1,FALSE)</f>
        <v>0</v>
      </c>
      <c r="K329" s="3">
        <f>VLOOKUP($B329,'HABITATS COMPLEX 7'!$B$239:$I$347,K$1,FALSE)</f>
        <v>0</v>
      </c>
      <c r="L329" s="3" t="str">
        <f>VLOOKUP($B329,'HABITATS COMPLEX 7'!$B$239:$I$347,L$1,FALSE)</f>
        <v/>
      </c>
    </row>
    <row r="330" spans="1:12" ht="15.75" customHeight="1">
      <c r="A330">
        <f t="shared" si="7"/>
        <v>33</v>
      </c>
      <c r="B330" t="str">
        <f>VLOOKUP(A330,ACTIVITIES!$B$2:$C$110,2,FALSE)</f>
        <v>Subbottom profiles at 5 year intervals</v>
      </c>
      <c r="C330" s="1">
        <v>8</v>
      </c>
      <c r="D330" s="1" t="str">
        <f>VLOOKUP(C330,HABITATS!$F$2:$G$13,2,FALSE)</f>
        <v>HABITATS COMPLEX 8</v>
      </c>
      <c r="E330" s="1" t="str">
        <f t="shared" si="8"/>
        <v>HABITATS COMPLEX 8Subbottom profiles at 5 year intervals</v>
      </c>
      <c r="F330" s="3">
        <f>VLOOKUP($B330,'HABITATS COMPLEX 8'!$B$239:$I$347,F$1,FALSE)</f>
        <v>0</v>
      </c>
      <c r="G330" s="3">
        <f>VLOOKUP($B330,'HABITATS COMPLEX 8'!$B$239:$I$347,G$1,FALSE)</f>
        <v>0</v>
      </c>
      <c r="H330" s="3">
        <f>VLOOKUP($B330,'HABITATS COMPLEX 8'!$B$239:$I$347,H$1,FALSE)</f>
        <v>0</v>
      </c>
      <c r="I330" s="3">
        <f>VLOOKUP($B330,'HABITATS COMPLEX 8'!$B$239:$I$347,I$1,FALSE)</f>
        <v>0</v>
      </c>
      <c r="J330" s="3">
        <f>VLOOKUP($B330,'HABITATS COMPLEX 8'!$B$239:$I$347,J$1,FALSE)</f>
        <v>0</v>
      </c>
      <c r="K330" s="3">
        <f>VLOOKUP($B330,'HABITATS COMPLEX 8'!$B$239:$I$347,K$1,FALSE)</f>
        <v>0</v>
      </c>
      <c r="L330" s="3" t="str">
        <f>VLOOKUP($B330,'HABITATS COMPLEX 8'!$B$239:$I$347,L$1,FALSE)</f>
        <v/>
      </c>
    </row>
    <row r="331" spans="1:12" ht="15.75" customHeight="1">
      <c r="A331">
        <f t="shared" si="7"/>
        <v>33</v>
      </c>
      <c r="B331" t="str">
        <f>VLOOKUP(A331,ACTIVITIES!$B$2:$C$110,2,FALSE)</f>
        <v>Subbottom profiles at 5 year intervals</v>
      </c>
      <c r="C331" s="1">
        <v>9</v>
      </c>
      <c r="D331" s="1" t="str">
        <f>VLOOKUP(C331,HABITATS!$F$2:$G$13,2,FALSE)</f>
        <v>HABITATS COMPLEX 9</v>
      </c>
      <c r="E331" s="1" t="str">
        <f t="shared" si="8"/>
        <v>HABITATS COMPLEX 9Subbottom profiles at 5 year intervals</v>
      </c>
      <c r="F331" s="3">
        <f>VLOOKUP($B331,'HABITATS COMPLEX 9'!$B$239:$I$347,F$1,FALSE)</f>
        <v>0</v>
      </c>
      <c r="G331" s="3">
        <f>VLOOKUP($B331,'HABITATS COMPLEX 9'!$B$239:$I$347,G$1,FALSE)</f>
        <v>0</v>
      </c>
      <c r="H331" s="3">
        <f>VLOOKUP($B331,'HABITATS COMPLEX 9'!$B$239:$I$347,H$1,FALSE)</f>
        <v>0</v>
      </c>
      <c r="I331" s="3">
        <f>VLOOKUP($B331,'HABITATS COMPLEX 9'!$B$239:$I$347,I$1,FALSE)</f>
        <v>0</v>
      </c>
      <c r="J331" s="3">
        <f>VLOOKUP($B331,'HABITATS COMPLEX 9'!$B$239:$I$347,J$1,FALSE)</f>
        <v>0</v>
      </c>
      <c r="K331" s="3">
        <f>VLOOKUP($B331,'HABITATS COMPLEX 9'!$B$239:$I$347,K$1,FALSE)</f>
        <v>0</v>
      </c>
      <c r="L331" s="3" t="str">
        <f>VLOOKUP($B331,'HABITATS COMPLEX 9'!$B$239:$I$347,L$1,FALSE)</f>
        <v/>
      </c>
    </row>
    <row r="332" spans="1:12" ht="15.75" customHeight="1">
      <c r="A332">
        <f t="shared" si="7"/>
        <v>33</v>
      </c>
      <c r="B332" t="str">
        <f>VLOOKUP(A332,ACTIVITIES!$B$2:$C$110,2,FALSE)</f>
        <v>Subbottom profiles at 5 year intervals</v>
      </c>
      <c r="C332" s="1">
        <v>10</v>
      </c>
      <c r="D332" s="1" t="str">
        <f>VLOOKUP(C332,HABITATS!$F$2:$G$13,2,FALSE)</f>
        <v>HABITATS COMPLEX 10</v>
      </c>
      <c r="E332" s="1" t="str">
        <f t="shared" si="8"/>
        <v>HABITATS COMPLEX 10Subbottom profiles at 5 year intervals</v>
      </c>
      <c r="F332" s="3">
        <f>VLOOKUP($B332,'HABITATS COMPLEX 10'!$B$239:$I$347,F$1,FALSE)</f>
        <v>0</v>
      </c>
      <c r="G332" s="3">
        <f>VLOOKUP($B332,'HABITATS COMPLEX 10'!$B$239:$I$347,G$1,FALSE)</f>
        <v>0</v>
      </c>
      <c r="H332" s="3">
        <f>VLOOKUP($B332,'HABITATS COMPLEX 10'!$B$239:$I$347,H$1,FALSE)</f>
        <v>0</v>
      </c>
      <c r="I332" s="3">
        <f>VLOOKUP($B332,'HABITATS COMPLEX 10'!$B$239:$I$347,I$1,FALSE)</f>
        <v>0</v>
      </c>
      <c r="J332" s="3">
        <f>VLOOKUP($B332,'HABITATS COMPLEX 10'!$B$239:$I$347,J$1,FALSE)</f>
        <v>0</v>
      </c>
      <c r="K332" s="3">
        <f>VLOOKUP($B332,'HABITATS COMPLEX 10'!$B$239:$I$347,K$1,FALSE)</f>
        <v>0</v>
      </c>
      <c r="L332" s="3" t="str">
        <f>VLOOKUP($B332,'HABITATS COMPLEX 10'!$B$239:$I$347,L$1,FALSE)</f>
        <v/>
      </c>
    </row>
    <row r="333" spans="1:12" ht="15.75" customHeight="1">
      <c r="A333">
        <f t="shared" si="7"/>
        <v>34</v>
      </c>
      <c r="B333" t="str">
        <f>VLOOKUP(A333,ACTIVITIES!$B$2:$C$110,2,FALSE)</f>
        <v>Substation ROW maintenance</v>
      </c>
      <c r="C333" s="1">
        <v>1</v>
      </c>
      <c r="D333" s="1" t="str">
        <f>VLOOKUP(C333,HABITATS!$F$2:$G$13,2,FALSE)</f>
        <v>Coastal Uplands</v>
      </c>
      <c r="E333" s="1" t="str">
        <f t="shared" si="8"/>
        <v>Coastal UplandsSubstation ROW maintenance</v>
      </c>
      <c r="F333" s="3">
        <f>VLOOKUP($B333,'COASTAL UPLANDS'!$B$239:$I$347,F$1,FALSE)</f>
        <v>0</v>
      </c>
      <c r="G333" s="3">
        <f>VLOOKUP($B333,'COASTAL UPLANDS'!$B$239:$I$347,G$1,FALSE)</f>
        <v>0</v>
      </c>
      <c r="H333" s="3">
        <f>VLOOKUP($B333,'COASTAL UPLANDS'!$B$239:$I$347,H$1,FALSE)</f>
        <v>0</v>
      </c>
      <c r="I333" s="3">
        <f>VLOOKUP($B333,'COASTAL UPLANDS'!$B$239:$I$347,I$1,FALSE)</f>
        <v>0</v>
      </c>
      <c r="J333" s="3">
        <f>VLOOKUP($B333,'COASTAL UPLANDS'!$B$239:$I$347,J$1,FALSE)</f>
        <v>0</v>
      </c>
      <c r="K333" s="3">
        <f>VLOOKUP($B333,'COASTAL UPLANDS'!$B$239:$I$347,K$1,FALSE)</f>
        <v>0</v>
      </c>
      <c r="L333" s="3">
        <f>VLOOKUP($B333,'COASTAL UPLANDS'!$B$239:$I$347,L$1,FALSE)</f>
        <v>0</v>
      </c>
    </row>
    <row r="334" spans="1:12" ht="15.75" customHeight="1">
      <c r="A334">
        <f t="shared" ref="A334:A397" si="9">A324+1</f>
        <v>34</v>
      </c>
      <c r="B334" t="str">
        <f>VLOOKUP(A334,ACTIVITIES!$B$2:$C$110,2,FALSE)</f>
        <v>Substation ROW maintenance</v>
      </c>
      <c r="C334" s="1">
        <v>2</v>
      </c>
      <c r="D334" s="1" t="str">
        <f>VLOOKUP(C334,HABITATS!$F$2:$G$13,2,FALSE)</f>
        <v>Beaches &amp; Dunes</v>
      </c>
      <c r="E334" s="1" t="str">
        <f t="shared" si="8"/>
        <v>Beaches &amp; DunesSubstation ROW maintenance</v>
      </c>
      <c r="F334" s="3">
        <f>VLOOKUP($B334,'BEACHES &amp; DUNES'!$B$239:$I$347,F$1,FALSE)</f>
        <v>0</v>
      </c>
      <c r="G334" s="3">
        <f>VLOOKUP($B334,'BEACHES &amp; DUNES'!$B$239:$I$347,G$1,FALSE)</f>
        <v>0</v>
      </c>
      <c r="H334" s="3">
        <f>VLOOKUP($B334,'BEACHES &amp; DUNES'!$B$239:$I$347,H$1,FALSE)</f>
        <v>0</v>
      </c>
      <c r="I334" s="3">
        <f>VLOOKUP($B334,'BEACHES &amp; DUNES'!$B$239:$I$347,I$1,FALSE)</f>
        <v>0</v>
      </c>
      <c r="J334" s="3">
        <f>VLOOKUP($B334,'BEACHES &amp; DUNES'!$B$239:$I$347,J$1,FALSE)</f>
        <v>0</v>
      </c>
      <c r="K334" s="3">
        <f>VLOOKUP($B334,'BEACHES &amp; DUNES'!$B$239:$I$347,K$1,FALSE)</f>
        <v>0</v>
      </c>
      <c r="L334" s="3">
        <f>VLOOKUP($B334,'BEACHES &amp; DUNES'!$B$239:$I$347,L$1,FALSE)</f>
        <v>0</v>
      </c>
    </row>
    <row r="335" spans="1:12" ht="15.75" customHeight="1">
      <c r="A335">
        <f t="shared" si="9"/>
        <v>34</v>
      </c>
      <c r="B335" t="str">
        <f>VLOOKUP(A335,ACTIVITIES!$B$2:$C$110,2,FALSE)</f>
        <v>Substation ROW maintenance</v>
      </c>
      <c r="C335" s="1">
        <v>3</v>
      </c>
      <c r="D335" s="1" t="str">
        <f>VLOOKUP(C335,HABITATS!$F$2:$G$13,2,FALSE)</f>
        <v>Tidal flats &amp; Rocky Intertidal</v>
      </c>
      <c r="E335" s="1" t="str">
        <f t="shared" si="8"/>
        <v>Tidal flats &amp; Rocky IntertidalSubstation ROW maintenance</v>
      </c>
      <c r="F335" s="3">
        <f>VLOOKUP($B335,'TIDAL FLATS &amp; ROCKY INTERTIDAL'!$B$239:$I$347,F$1,FALSE)</f>
        <v>2</v>
      </c>
      <c r="G335" s="3">
        <f>VLOOKUP($B335,'TIDAL FLATS &amp; ROCKY INTERTIDAL'!$B$239:$I$347,G$1,FALSE)</f>
        <v>2</v>
      </c>
      <c r="H335" s="3">
        <f>VLOOKUP($B335,'TIDAL FLATS &amp; ROCKY INTERTIDAL'!$B$239:$I$347,H$1,FALSE)</f>
        <v>0</v>
      </c>
      <c r="I335" s="3">
        <f>VLOOKUP($B335,'TIDAL FLATS &amp; ROCKY INTERTIDAL'!$B$239:$I$347,I$1,FALSE)</f>
        <v>0</v>
      </c>
      <c r="J335" s="3">
        <f>VLOOKUP($B335,'TIDAL FLATS &amp; ROCKY INTERTIDAL'!$B$239:$I$347,J$1,FALSE)</f>
        <v>0</v>
      </c>
      <c r="K335" s="3">
        <f>VLOOKUP($B335,'TIDAL FLATS &amp; ROCKY INTERTIDAL'!$B$239:$I$347,K$1,FALSE)</f>
        <v>2</v>
      </c>
      <c r="L335" s="3">
        <f>VLOOKUP($B335,'TIDAL FLATS &amp; ROCKY INTERTIDAL'!$B$239:$I$347,L$1,FALSE)</f>
        <v>2</v>
      </c>
    </row>
    <row r="336" spans="1:12" ht="15.75" customHeight="1">
      <c r="A336">
        <f t="shared" si="9"/>
        <v>34</v>
      </c>
      <c r="B336" t="str">
        <f>VLOOKUP(A336,ACTIVITIES!$B$2:$C$110,2,FALSE)</f>
        <v>Substation ROW maintenance</v>
      </c>
      <c r="C336" s="1">
        <v>4</v>
      </c>
      <c r="D336" s="1" t="str">
        <f>VLOOKUP(C336,HABITATS!$F$2:$G$13,2,FALSE)</f>
        <v>Marshes</v>
      </c>
      <c r="E336" s="1" t="str">
        <f t="shared" si="8"/>
        <v>MarshesSubstation ROW maintenance</v>
      </c>
      <c r="F336" s="3">
        <f>VLOOKUP($B336,MARSHES!$B$239:$I$347,F$1,FALSE)</f>
        <v>2</v>
      </c>
      <c r="G336" s="3">
        <f>VLOOKUP($B336,MARSHES!$B$239:$I$347,G$1,FALSE)</f>
        <v>2</v>
      </c>
      <c r="H336" s="3">
        <f>VLOOKUP($B336,MARSHES!$B$239:$I$347,H$1,FALSE)</f>
        <v>0</v>
      </c>
      <c r="I336" s="3">
        <f>VLOOKUP($B336,MARSHES!$B$239:$I$347,I$1,FALSE)</f>
        <v>0</v>
      </c>
      <c r="J336" s="3">
        <f>VLOOKUP($B336,MARSHES!$B$239:$I$347,J$1,FALSE)</f>
        <v>0</v>
      </c>
      <c r="K336" s="3">
        <f>VLOOKUP($B336,MARSHES!$B$239:$I$347,K$1,FALSE)</f>
        <v>2</v>
      </c>
      <c r="L336" s="3">
        <f>VLOOKUP($B336,MARSHES!$B$239:$I$347,L$1,FALSE)</f>
        <v>2</v>
      </c>
    </row>
    <row r="337" spans="1:12" ht="15.75" customHeight="1">
      <c r="A337">
        <f t="shared" si="9"/>
        <v>34</v>
      </c>
      <c r="B337" t="str">
        <f>VLOOKUP(A337,ACTIVITIES!$B$2:$C$110,2,FALSE)</f>
        <v>Substation ROW maintenance</v>
      </c>
      <c r="C337" s="1">
        <v>5</v>
      </c>
      <c r="D337" s="1" t="str">
        <f>VLOOKUP(C337,HABITATS!$F$2:$G$13,2,FALSE)</f>
        <v>Submersed Habitats</v>
      </c>
      <c r="E337" s="1" t="str">
        <f t="shared" si="8"/>
        <v>Submersed HabitatsSubstation ROW maintenance</v>
      </c>
      <c r="F337" s="3">
        <f>VLOOKUP($B337,'SUBMERSED HABITATS'!$B$239:$I$347,F$1,FALSE)</f>
        <v>1</v>
      </c>
      <c r="G337" s="3">
        <f>VLOOKUP($B337,'SUBMERSED HABITATS'!$B$239:$I$347,G$1,FALSE)</f>
        <v>1</v>
      </c>
      <c r="H337" s="3">
        <f>VLOOKUP($B337,'SUBMERSED HABITATS'!$B$239:$I$347,H$1,FALSE)</f>
        <v>0</v>
      </c>
      <c r="I337" s="3">
        <f>VLOOKUP($B337,'SUBMERSED HABITATS'!$B$239:$I$347,I$1,FALSE)</f>
        <v>0</v>
      </c>
      <c r="J337" s="3">
        <f>VLOOKUP($B337,'SUBMERSED HABITATS'!$B$239:$I$347,J$1,FALSE)</f>
        <v>0</v>
      </c>
      <c r="K337" s="3">
        <f>VLOOKUP($B337,'SUBMERSED HABITATS'!$B$239:$I$347,K$1,FALSE)</f>
        <v>1</v>
      </c>
      <c r="L337" s="3">
        <f>VLOOKUP($B337,'SUBMERSED HABITATS'!$B$239:$I$347,L$1,FALSE)</f>
        <v>1</v>
      </c>
    </row>
    <row r="338" spans="1:12" ht="15.75" customHeight="1">
      <c r="A338">
        <f t="shared" si="9"/>
        <v>34</v>
      </c>
      <c r="B338" t="str">
        <f>VLOOKUP(A338,ACTIVITIES!$B$2:$C$110,2,FALSE)</f>
        <v>Substation ROW maintenance</v>
      </c>
      <c r="C338" s="1">
        <v>6</v>
      </c>
      <c r="D338" s="1" t="str">
        <f>VLOOKUP(C338,HABITATS!$F$2:$G$13,2,FALSE)</f>
        <v>HABITATS COMPLEX 6</v>
      </c>
      <c r="E338" s="1" t="str">
        <f t="shared" si="8"/>
        <v>HABITATS COMPLEX 6Substation ROW maintenance</v>
      </c>
      <c r="F338" s="3">
        <f>VLOOKUP($B338,'HABITATS COMPLEX 6'!$B$239:$I$347,F$1,FALSE)</f>
        <v>0</v>
      </c>
      <c r="G338" s="3">
        <f>VLOOKUP($B338,'HABITATS COMPLEX 6'!$B$239:$I$347,G$1,FALSE)</f>
        <v>0</v>
      </c>
      <c r="H338" s="3">
        <f>VLOOKUP($B338,'HABITATS COMPLEX 6'!$B$239:$I$347,H$1,FALSE)</f>
        <v>0</v>
      </c>
      <c r="I338" s="3">
        <f>VLOOKUP($B338,'HABITATS COMPLEX 6'!$B$239:$I$347,I$1,FALSE)</f>
        <v>0</v>
      </c>
      <c r="J338" s="3">
        <f>VLOOKUP($B338,'HABITATS COMPLEX 6'!$B$239:$I$347,J$1,FALSE)</f>
        <v>0</v>
      </c>
      <c r="K338" s="3">
        <f>VLOOKUP($B338,'HABITATS COMPLEX 6'!$B$239:$I$347,K$1,FALSE)</f>
        <v>0</v>
      </c>
      <c r="L338" s="3" t="str">
        <f>VLOOKUP($B338,'HABITATS COMPLEX 6'!$B$239:$I$347,L$1,FALSE)</f>
        <v/>
      </c>
    </row>
    <row r="339" spans="1:12" ht="15.75" customHeight="1">
      <c r="A339">
        <f t="shared" si="9"/>
        <v>34</v>
      </c>
      <c r="B339" t="str">
        <f>VLOOKUP(A339,ACTIVITIES!$B$2:$C$110,2,FALSE)</f>
        <v>Substation ROW maintenance</v>
      </c>
      <c r="C339" s="1">
        <v>7</v>
      </c>
      <c r="D339" s="1" t="str">
        <f>VLOOKUP(C339,HABITATS!$F$2:$G$13,2,FALSE)</f>
        <v>HABITATS COMPLEX 7</v>
      </c>
      <c r="E339" s="1" t="str">
        <f t="shared" si="8"/>
        <v>HABITATS COMPLEX 7Substation ROW maintenance</v>
      </c>
      <c r="F339" s="3">
        <f>VLOOKUP($B339,'HABITATS COMPLEX 7'!$B$239:$I$347,F$1,FALSE)</f>
        <v>0</v>
      </c>
      <c r="G339" s="3">
        <f>VLOOKUP($B339,'HABITATS COMPLEX 7'!$B$239:$I$347,G$1,FALSE)</f>
        <v>0</v>
      </c>
      <c r="H339" s="3">
        <f>VLOOKUP($B339,'HABITATS COMPLEX 7'!$B$239:$I$347,H$1,FALSE)</f>
        <v>0</v>
      </c>
      <c r="I339" s="3">
        <f>VLOOKUP($B339,'HABITATS COMPLEX 7'!$B$239:$I$347,I$1,FALSE)</f>
        <v>0</v>
      </c>
      <c r="J339" s="3">
        <f>VLOOKUP($B339,'HABITATS COMPLEX 7'!$B$239:$I$347,J$1,FALSE)</f>
        <v>0</v>
      </c>
      <c r="K339" s="3">
        <f>VLOOKUP($B339,'HABITATS COMPLEX 7'!$B$239:$I$347,K$1,FALSE)</f>
        <v>0</v>
      </c>
      <c r="L339" s="3" t="str">
        <f>VLOOKUP($B339,'HABITATS COMPLEX 7'!$B$239:$I$347,L$1,FALSE)</f>
        <v/>
      </c>
    </row>
    <row r="340" spans="1:12" ht="15.75" customHeight="1">
      <c r="A340">
        <f t="shared" si="9"/>
        <v>34</v>
      </c>
      <c r="B340" t="str">
        <f>VLOOKUP(A340,ACTIVITIES!$B$2:$C$110,2,FALSE)</f>
        <v>Substation ROW maintenance</v>
      </c>
      <c r="C340" s="1">
        <v>8</v>
      </c>
      <c r="D340" s="1" t="str">
        <f>VLOOKUP(C340,HABITATS!$F$2:$G$13,2,FALSE)</f>
        <v>HABITATS COMPLEX 8</v>
      </c>
      <c r="E340" s="1" t="str">
        <f t="shared" si="8"/>
        <v>HABITATS COMPLEX 8Substation ROW maintenance</v>
      </c>
      <c r="F340" s="3">
        <f>VLOOKUP($B340,'HABITATS COMPLEX 8'!$B$239:$I$347,F$1,FALSE)</f>
        <v>0</v>
      </c>
      <c r="G340" s="3">
        <f>VLOOKUP($B340,'HABITATS COMPLEX 8'!$B$239:$I$347,G$1,FALSE)</f>
        <v>0</v>
      </c>
      <c r="H340" s="3">
        <f>VLOOKUP($B340,'HABITATS COMPLEX 8'!$B$239:$I$347,H$1,FALSE)</f>
        <v>0</v>
      </c>
      <c r="I340" s="3">
        <f>VLOOKUP($B340,'HABITATS COMPLEX 8'!$B$239:$I$347,I$1,FALSE)</f>
        <v>0</v>
      </c>
      <c r="J340" s="3">
        <f>VLOOKUP($B340,'HABITATS COMPLEX 8'!$B$239:$I$347,J$1,FALSE)</f>
        <v>0</v>
      </c>
      <c r="K340" s="3">
        <f>VLOOKUP($B340,'HABITATS COMPLEX 8'!$B$239:$I$347,K$1,FALSE)</f>
        <v>0</v>
      </c>
      <c r="L340" s="3" t="str">
        <f>VLOOKUP($B340,'HABITATS COMPLEX 8'!$B$239:$I$347,L$1,FALSE)</f>
        <v/>
      </c>
    </row>
    <row r="341" spans="1:12" ht="15.75" customHeight="1">
      <c r="A341">
        <f t="shared" si="9"/>
        <v>34</v>
      </c>
      <c r="B341" t="str">
        <f>VLOOKUP(A341,ACTIVITIES!$B$2:$C$110,2,FALSE)</f>
        <v>Substation ROW maintenance</v>
      </c>
      <c r="C341" s="1">
        <v>9</v>
      </c>
      <c r="D341" s="1" t="str">
        <f>VLOOKUP(C341,HABITATS!$F$2:$G$13,2,FALSE)</f>
        <v>HABITATS COMPLEX 9</v>
      </c>
      <c r="E341" s="1" t="str">
        <f t="shared" si="8"/>
        <v>HABITATS COMPLEX 9Substation ROW maintenance</v>
      </c>
      <c r="F341" s="3">
        <f>VLOOKUP($B341,'HABITATS COMPLEX 9'!$B$239:$I$347,F$1,FALSE)</f>
        <v>0</v>
      </c>
      <c r="G341" s="3">
        <f>VLOOKUP($B341,'HABITATS COMPLEX 9'!$B$239:$I$347,G$1,FALSE)</f>
        <v>0</v>
      </c>
      <c r="H341" s="3">
        <f>VLOOKUP($B341,'HABITATS COMPLEX 9'!$B$239:$I$347,H$1,FALSE)</f>
        <v>0</v>
      </c>
      <c r="I341" s="3">
        <f>VLOOKUP($B341,'HABITATS COMPLEX 9'!$B$239:$I$347,I$1,FALSE)</f>
        <v>0</v>
      </c>
      <c r="J341" s="3">
        <f>VLOOKUP($B341,'HABITATS COMPLEX 9'!$B$239:$I$347,J$1,FALSE)</f>
        <v>0</v>
      </c>
      <c r="K341" s="3">
        <f>VLOOKUP($B341,'HABITATS COMPLEX 9'!$B$239:$I$347,K$1,FALSE)</f>
        <v>0</v>
      </c>
      <c r="L341" s="3" t="str">
        <f>VLOOKUP($B341,'HABITATS COMPLEX 9'!$B$239:$I$347,L$1,FALSE)</f>
        <v/>
      </c>
    </row>
    <row r="342" spans="1:12" ht="15.75" customHeight="1">
      <c r="A342">
        <f t="shared" si="9"/>
        <v>34</v>
      </c>
      <c r="B342" t="str">
        <f>VLOOKUP(A342,ACTIVITIES!$B$2:$C$110,2,FALSE)</f>
        <v>Substation ROW maintenance</v>
      </c>
      <c r="C342" s="1">
        <v>10</v>
      </c>
      <c r="D342" s="1" t="str">
        <f>VLOOKUP(C342,HABITATS!$F$2:$G$13,2,FALSE)</f>
        <v>HABITATS COMPLEX 10</v>
      </c>
      <c r="E342" s="1" t="str">
        <f t="shared" si="8"/>
        <v>HABITATS COMPLEX 10Substation ROW maintenance</v>
      </c>
      <c r="F342" s="3">
        <f>VLOOKUP($B342,'HABITATS COMPLEX 10'!$B$239:$I$347,F$1,FALSE)</f>
        <v>0</v>
      </c>
      <c r="G342" s="3">
        <f>VLOOKUP($B342,'HABITATS COMPLEX 10'!$B$239:$I$347,G$1,FALSE)</f>
        <v>0</v>
      </c>
      <c r="H342" s="3">
        <f>VLOOKUP($B342,'HABITATS COMPLEX 10'!$B$239:$I$347,H$1,FALSE)</f>
        <v>0</v>
      </c>
      <c r="I342" s="3">
        <f>VLOOKUP($B342,'HABITATS COMPLEX 10'!$B$239:$I$347,I$1,FALSE)</f>
        <v>0</v>
      </c>
      <c r="J342" s="3">
        <f>VLOOKUP($B342,'HABITATS COMPLEX 10'!$B$239:$I$347,J$1,FALSE)</f>
        <v>0</v>
      </c>
      <c r="K342" s="3">
        <f>VLOOKUP($B342,'HABITATS COMPLEX 10'!$B$239:$I$347,K$1,FALSE)</f>
        <v>0</v>
      </c>
      <c r="L342" s="3" t="str">
        <f>VLOOKUP($B342,'HABITATS COMPLEX 10'!$B$239:$I$347,L$1,FALSE)</f>
        <v/>
      </c>
    </row>
    <row r="343" spans="1:12" ht="15.75" customHeight="1">
      <c r="A343">
        <f t="shared" si="9"/>
        <v>35</v>
      </c>
      <c r="B343" t="str">
        <f>VLOOKUP(A343,ACTIVITIES!$B$2:$C$110,2,FALSE)</f>
        <v>On and off shore environmental monitoring</v>
      </c>
      <c r="C343" s="1">
        <v>1</v>
      </c>
      <c r="D343" s="1" t="str">
        <f>VLOOKUP(C343,HABITATS!$F$2:$G$13,2,FALSE)</f>
        <v>Coastal Uplands</v>
      </c>
      <c r="E343" s="1" t="str">
        <f t="shared" si="8"/>
        <v>Coastal UplandsOn and off shore environmental monitoring</v>
      </c>
      <c r="F343" s="3">
        <f>VLOOKUP($B343,'COASTAL UPLANDS'!$B$239:$I$347,F$1,FALSE)</f>
        <v>0</v>
      </c>
      <c r="G343" s="3">
        <f>VLOOKUP($B343,'COASTAL UPLANDS'!$B$239:$I$347,G$1,FALSE)</f>
        <v>0</v>
      </c>
      <c r="H343" s="3">
        <f>VLOOKUP($B343,'COASTAL UPLANDS'!$B$239:$I$347,H$1,FALSE)</f>
        <v>0</v>
      </c>
      <c r="I343" s="3">
        <f>VLOOKUP($B343,'COASTAL UPLANDS'!$B$239:$I$347,I$1,FALSE)</f>
        <v>0</v>
      </c>
      <c r="J343" s="3">
        <f>VLOOKUP($B343,'COASTAL UPLANDS'!$B$239:$I$347,J$1,FALSE)</f>
        <v>0</v>
      </c>
      <c r="K343" s="3">
        <f>VLOOKUP($B343,'COASTAL UPLANDS'!$B$239:$I$347,K$1,FALSE)</f>
        <v>0</v>
      </c>
      <c r="L343" s="3">
        <f>VLOOKUP($B343,'COASTAL UPLANDS'!$B$239:$I$347,L$1,FALSE)</f>
        <v>0</v>
      </c>
    </row>
    <row r="344" spans="1:12" ht="15.75" customHeight="1">
      <c r="A344">
        <f t="shared" si="9"/>
        <v>35</v>
      </c>
      <c r="B344" t="str">
        <f>VLOOKUP(A344,ACTIVITIES!$B$2:$C$110,2,FALSE)</f>
        <v>On and off shore environmental monitoring</v>
      </c>
      <c r="C344" s="1">
        <v>2</v>
      </c>
      <c r="D344" s="1" t="str">
        <f>VLOOKUP(C344,HABITATS!$F$2:$G$13,2,FALSE)</f>
        <v>Beaches &amp; Dunes</v>
      </c>
      <c r="E344" s="1" t="str">
        <f t="shared" si="8"/>
        <v>Beaches &amp; DunesOn and off shore environmental monitoring</v>
      </c>
      <c r="F344" s="3">
        <f>VLOOKUP($B344,'BEACHES &amp; DUNES'!$B$239:$I$347,F$1,FALSE)</f>
        <v>0</v>
      </c>
      <c r="G344" s="3">
        <f>VLOOKUP($B344,'BEACHES &amp; DUNES'!$B$239:$I$347,G$1,FALSE)</f>
        <v>0</v>
      </c>
      <c r="H344" s="3">
        <f>VLOOKUP($B344,'BEACHES &amp; DUNES'!$B$239:$I$347,H$1,FALSE)</f>
        <v>0</v>
      </c>
      <c r="I344" s="3">
        <f>VLOOKUP($B344,'BEACHES &amp; DUNES'!$B$239:$I$347,I$1,FALSE)</f>
        <v>0</v>
      </c>
      <c r="J344" s="3">
        <f>VLOOKUP($B344,'BEACHES &amp; DUNES'!$B$239:$I$347,J$1,FALSE)</f>
        <v>0</v>
      </c>
      <c r="K344" s="3">
        <f>VLOOKUP($B344,'BEACHES &amp; DUNES'!$B$239:$I$347,K$1,FALSE)</f>
        <v>0</v>
      </c>
      <c r="L344" s="3">
        <f>VLOOKUP($B344,'BEACHES &amp; DUNES'!$B$239:$I$347,L$1,FALSE)</f>
        <v>0</v>
      </c>
    </row>
    <row r="345" spans="1:12" ht="15.75" customHeight="1">
      <c r="A345">
        <f t="shared" si="9"/>
        <v>35</v>
      </c>
      <c r="B345" t="str">
        <f>VLOOKUP(A345,ACTIVITIES!$B$2:$C$110,2,FALSE)</f>
        <v>On and off shore environmental monitoring</v>
      </c>
      <c r="C345" s="1">
        <v>3</v>
      </c>
      <c r="D345" s="1" t="str">
        <f>VLOOKUP(C345,HABITATS!$F$2:$G$13,2,FALSE)</f>
        <v>Tidal flats &amp; Rocky Intertidal</v>
      </c>
      <c r="E345" s="1" t="str">
        <f t="shared" si="8"/>
        <v>Tidal flats &amp; Rocky IntertidalOn and off shore environmental monitoring</v>
      </c>
      <c r="F345" s="3">
        <f>VLOOKUP($B345,'TIDAL FLATS &amp; ROCKY INTERTIDAL'!$B$239:$I$347,F$1,FALSE)</f>
        <v>0</v>
      </c>
      <c r="G345" s="3">
        <f>VLOOKUP($B345,'TIDAL FLATS &amp; ROCKY INTERTIDAL'!$B$239:$I$347,G$1,FALSE)</f>
        <v>0</v>
      </c>
      <c r="H345" s="3">
        <f>VLOOKUP($B345,'TIDAL FLATS &amp; ROCKY INTERTIDAL'!$B$239:$I$347,H$1,FALSE)</f>
        <v>0</v>
      </c>
      <c r="I345" s="3">
        <f>VLOOKUP($B345,'TIDAL FLATS &amp; ROCKY INTERTIDAL'!$B$239:$I$347,I$1,FALSE)</f>
        <v>0</v>
      </c>
      <c r="J345" s="3">
        <f>VLOOKUP($B345,'TIDAL FLATS &amp; ROCKY INTERTIDAL'!$B$239:$I$347,J$1,FALSE)</f>
        <v>0</v>
      </c>
      <c r="K345" s="3">
        <f>VLOOKUP($B345,'TIDAL FLATS &amp; ROCKY INTERTIDAL'!$B$239:$I$347,K$1,FALSE)</f>
        <v>0</v>
      </c>
      <c r="L345" s="3">
        <f>VLOOKUP($B345,'TIDAL FLATS &amp; ROCKY INTERTIDAL'!$B$239:$I$347,L$1,FALSE)</f>
        <v>0</v>
      </c>
    </row>
    <row r="346" spans="1:12" ht="15.75" customHeight="1">
      <c r="A346">
        <f t="shared" si="9"/>
        <v>35</v>
      </c>
      <c r="B346" t="str">
        <f>VLOOKUP(A346,ACTIVITIES!$B$2:$C$110,2,FALSE)</f>
        <v>On and off shore environmental monitoring</v>
      </c>
      <c r="C346" s="1">
        <v>4</v>
      </c>
      <c r="D346" s="1" t="str">
        <f>VLOOKUP(C346,HABITATS!$F$2:$G$13,2,FALSE)</f>
        <v>Marshes</v>
      </c>
      <c r="E346" s="1" t="str">
        <f t="shared" si="8"/>
        <v>MarshesOn and off shore environmental monitoring</v>
      </c>
      <c r="F346" s="3">
        <f>VLOOKUP($B346,MARSHES!$B$239:$I$347,F$1,FALSE)</f>
        <v>0</v>
      </c>
      <c r="G346" s="3">
        <f>VLOOKUP($B346,MARSHES!$B$239:$I$347,G$1,FALSE)</f>
        <v>0</v>
      </c>
      <c r="H346" s="3">
        <f>VLOOKUP($B346,MARSHES!$B$239:$I$347,H$1,FALSE)</f>
        <v>0</v>
      </c>
      <c r="I346" s="3">
        <f>VLOOKUP($B346,MARSHES!$B$239:$I$347,I$1,FALSE)</f>
        <v>0</v>
      </c>
      <c r="J346" s="3">
        <f>VLOOKUP($B346,MARSHES!$B$239:$I$347,J$1,FALSE)</f>
        <v>0</v>
      </c>
      <c r="K346" s="3">
        <f>VLOOKUP($B346,MARSHES!$B$239:$I$347,K$1,FALSE)</f>
        <v>0</v>
      </c>
      <c r="L346" s="3">
        <f>VLOOKUP($B346,MARSHES!$B$239:$I$347,L$1,FALSE)</f>
        <v>0</v>
      </c>
    </row>
    <row r="347" spans="1:12" ht="15.75" customHeight="1">
      <c r="A347">
        <f t="shared" si="9"/>
        <v>35</v>
      </c>
      <c r="B347" t="str">
        <f>VLOOKUP(A347,ACTIVITIES!$B$2:$C$110,2,FALSE)</f>
        <v>On and off shore environmental monitoring</v>
      </c>
      <c r="C347" s="1">
        <v>5</v>
      </c>
      <c r="D347" s="1" t="str">
        <f>VLOOKUP(C347,HABITATS!$F$2:$G$13,2,FALSE)</f>
        <v>Submersed Habitats</v>
      </c>
      <c r="E347" s="1" t="str">
        <f t="shared" si="8"/>
        <v>Submersed HabitatsOn and off shore environmental monitoring</v>
      </c>
      <c r="F347" s="3">
        <f>VLOOKUP($B347,'SUBMERSED HABITATS'!$B$239:$I$347,F$1,FALSE)</f>
        <v>0</v>
      </c>
      <c r="G347" s="3">
        <f>VLOOKUP($B347,'SUBMERSED HABITATS'!$B$239:$I$347,G$1,FALSE)</f>
        <v>0</v>
      </c>
      <c r="H347" s="3">
        <f>VLOOKUP($B347,'SUBMERSED HABITATS'!$B$239:$I$347,H$1,FALSE)</f>
        <v>0</v>
      </c>
      <c r="I347" s="3">
        <f>VLOOKUP($B347,'SUBMERSED HABITATS'!$B$239:$I$347,I$1,FALSE)</f>
        <v>0</v>
      </c>
      <c r="J347" s="3">
        <f>VLOOKUP($B347,'SUBMERSED HABITATS'!$B$239:$I$347,J$1,FALSE)</f>
        <v>0</v>
      </c>
      <c r="K347" s="3">
        <f>VLOOKUP($B347,'SUBMERSED HABITATS'!$B$239:$I$347,K$1,FALSE)</f>
        <v>0</v>
      </c>
      <c r="L347" s="3">
        <f>VLOOKUP($B347,'SUBMERSED HABITATS'!$B$239:$I$347,L$1,FALSE)</f>
        <v>0</v>
      </c>
    </row>
    <row r="348" spans="1:12" ht="15.75" customHeight="1">
      <c r="A348">
        <f t="shared" si="9"/>
        <v>35</v>
      </c>
      <c r="B348" t="str">
        <f>VLOOKUP(A348,ACTIVITIES!$B$2:$C$110,2,FALSE)</f>
        <v>On and off shore environmental monitoring</v>
      </c>
      <c r="C348" s="1">
        <v>6</v>
      </c>
      <c r="D348" s="1" t="str">
        <f>VLOOKUP(C348,HABITATS!$F$2:$G$13,2,FALSE)</f>
        <v>HABITATS COMPLEX 6</v>
      </c>
      <c r="E348" s="1" t="str">
        <f t="shared" si="8"/>
        <v>HABITATS COMPLEX 6On and off shore environmental monitoring</v>
      </c>
      <c r="F348" s="3">
        <f>VLOOKUP($B348,'HABITATS COMPLEX 6'!$B$239:$I$347,F$1,FALSE)</f>
        <v>0</v>
      </c>
      <c r="G348" s="3">
        <f>VLOOKUP($B348,'HABITATS COMPLEX 6'!$B$239:$I$347,G$1,FALSE)</f>
        <v>0</v>
      </c>
      <c r="H348" s="3">
        <f>VLOOKUP($B348,'HABITATS COMPLEX 6'!$B$239:$I$347,H$1,FALSE)</f>
        <v>0</v>
      </c>
      <c r="I348" s="3">
        <f>VLOOKUP($B348,'HABITATS COMPLEX 6'!$B$239:$I$347,I$1,FALSE)</f>
        <v>0</v>
      </c>
      <c r="J348" s="3">
        <f>VLOOKUP($B348,'HABITATS COMPLEX 6'!$B$239:$I$347,J$1,FALSE)</f>
        <v>0</v>
      </c>
      <c r="K348" s="3">
        <f>VLOOKUP($B348,'HABITATS COMPLEX 6'!$B$239:$I$347,K$1,FALSE)</f>
        <v>0</v>
      </c>
      <c r="L348" s="3" t="str">
        <f>VLOOKUP($B348,'HABITATS COMPLEX 6'!$B$239:$I$347,L$1,FALSE)</f>
        <v/>
      </c>
    </row>
    <row r="349" spans="1:12" ht="15.75" customHeight="1">
      <c r="A349">
        <f t="shared" si="9"/>
        <v>35</v>
      </c>
      <c r="B349" t="str">
        <f>VLOOKUP(A349,ACTIVITIES!$B$2:$C$110,2,FALSE)</f>
        <v>On and off shore environmental monitoring</v>
      </c>
      <c r="C349" s="1">
        <v>7</v>
      </c>
      <c r="D349" s="1" t="str">
        <f>VLOOKUP(C349,HABITATS!$F$2:$G$13,2,FALSE)</f>
        <v>HABITATS COMPLEX 7</v>
      </c>
      <c r="E349" s="1" t="str">
        <f t="shared" si="8"/>
        <v>HABITATS COMPLEX 7On and off shore environmental monitoring</v>
      </c>
      <c r="F349" s="3">
        <f>VLOOKUP($B349,'HABITATS COMPLEX 7'!$B$239:$I$347,F$1,FALSE)</f>
        <v>0</v>
      </c>
      <c r="G349" s="3">
        <f>VLOOKUP($B349,'HABITATS COMPLEX 7'!$B$239:$I$347,G$1,FALSE)</f>
        <v>0</v>
      </c>
      <c r="H349" s="3">
        <f>VLOOKUP($B349,'HABITATS COMPLEX 7'!$B$239:$I$347,H$1,FALSE)</f>
        <v>0</v>
      </c>
      <c r="I349" s="3">
        <f>VLOOKUP($B349,'HABITATS COMPLEX 7'!$B$239:$I$347,I$1,FALSE)</f>
        <v>0</v>
      </c>
      <c r="J349" s="3">
        <f>VLOOKUP($B349,'HABITATS COMPLEX 7'!$B$239:$I$347,J$1,FALSE)</f>
        <v>0</v>
      </c>
      <c r="K349" s="3">
        <f>VLOOKUP($B349,'HABITATS COMPLEX 7'!$B$239:$I$347,K$1,FALSE)</f>
        <v>0</v>
      </c>
      <c r="L349" s="3" t="str">
        <f>VLOOKUP($B349,'HABITATS COMPLEX 7'!$B$239:$I$347,L$1,FALSE)</f>
        <v/>
      </c>
    </row>
    <row r="350" spans="1:12" ht="15.75" customHeight="1">
      <c r="A350">
        <f t="shared" si="9"/>
        <v>35</v>
      </c>
      <c r="B350" t="str">
        <f>VLOOKUP(A350,ACTIVITIES!$B$2:$C$110,2,FALSE)</f>
        <v>On and off shore environmental monitoring</v>
      </c>
      <c r="C350" s="1">
        <v>8</v>
      </c>
      <c r="D350" s="1" t="str">
        <f>VLOOKUP(C350,HABITATS!$F$2:$G$13,2,FALSE)</f>
        <v>HABITATS COMPLEX 8</v>
      </c>
      <c r="E350" s="1" t="str">
        <f t="shared" si="8"/>
        <v>HABITATS COMPLEX 8On and off shore environmental monitoring</v>
      </c>
      <c r="F350" s="3">
        <f>VLOOKUP($B350,'HABITATS COMPLEX 8'!$B$239:$I$347,F$1,FALSE)</f>
        <v>0</v>
      </c>
      <c r="G350" s="3">
        <f>VLOOKUP($B350,'HABITATS COMPLEX 8'!$B$239:$I$347,G$1,FALSE)</f>
        <v>0</v>
      </c>
      <c r="H350" s="3">
        <f>VLOOKUP($B350,'HABITATS COMPLEX 8'!$B$239:$I$347,H$1,FALSE)</f>
        <v>0</v>
      </c>
      <c r="I350" s="3">
        <f>VLOOKUP($B350,'HABITATS COMPLEX 8'!$B$239:$I$347,I$1,FALSE)</f>
        <v>0</v>
      </c>
      <c r="J350" s="3">
        <f>VLOOKUP($B350,'HABITATS COMPLEX 8'!$B$239:$I$347,J$1,FALSE)</f>
        <v>0</v>
      </c>
      <c r="K350" s="3">
        <f>VLOOKUP($B350,'HABITATS COMPLEX 8'!$B$239:$I$347,K$1,FALSE)</f>
        <v>0</v>
      </c>
      <c r="L350" s="3" t="str">
        <f>VLOOKUP($B350,'HABITATS COMPLEX 8'!$B$239:$I$347,L$1,FALSE)</f>
        <v/>
      </c>
    </row>
    <row r="351" spans="1:12" ht="15.75" customHeight="1">
      <c r="A351">
        <f t="shared" si="9"/>
        <v>35</v>
      </c>
      <c r="B351" t="str">
        <f>VLOOKUP(A351,ACTIVITIES!$B$2:$C$110,2,FALSE)</f>
        <v>On and off shore environmental monitoring</v>
      </c>
      <c r="C351" s="1">
        <v>9</v>
      </c>
      <c r="D351" s="1" t="str">
        <f>VLOOKUP(C351,HABITATS!$F$2:$G$13,2,FALSE)</f>
        <v>HABITATS COMPLEX 9</v>
      </c>
      <c r="E351" s="1" t="str">
        <f t="shared" si="8"/>
        <v>HABITATS COMPLEX 9On and off shore environmental monitoring</v>
      </c>
      <c r="F351" s="3">
        <f>VLOOKUP($B351,'HABITATS COMPLEX 9'!$B$239:$I$347,F$1,FALSE)</f>
        <v>0</v>
      </c>
      <c r="G351" s="3">
        <f>VLOOKUP($B351,'HABITATS COMPLEX 9'!$B$239:$I$347,G$1,FALSE)</f>
        <v>0</v>
      </c>
      <c r="H351" s="3">
        <f>VLOOKUP($B351,'HABITATS COMPLEX 9'!$B$239:$I$347,H$1,FALSE)</f>
        <v>0</v>
      </c>
      <c r="I351" s="3">
        <f>VLOOKUP($B351,'HABITATS COMPLEX 9'!$B$239:$I$347,I$1,FALSE)</f>
        <v>0</v>
      </c>
      <c r="J351" s="3">
        <f>VLOOKUP($B351,'HABITATS COMPLEX 9'!$B$239:$I$347,J$1,FALSE)</f>
        <v>0</v>
      </c>
      <c r="K351" s="3">
        <f>VLOOKUP($B351,'HABITATS COMPLEX 9'!$B$239:$I$347,K$1,FALSE)</f>
        <v>0</v>
      </c>
      <c r="L351" s="3" t="str">
        <f>VLOOKUP($B351,'HABITATS COMPLEX 9'!$B$239:$I$347,L$1,FALSE)</f>
        <v/>
      </c>
    </row>
    <row r="352" spans="1:12" ht="15.75" customHeight="1">
      <c r="A352">
        <f t="shared" si="9"/>
        <v>35</v>
      </c>
      <c r="B352" t="str">
        <f>VLOOKUP(A352,ACTIVITIES!$B$2:$C$110,2,FALSE)</f>
        <v>On and off shore environmental monitoring</v>
      </c>
      <c r="C352" s="1">
        <v>10</v>
      </c>
      <c r="D352" s="1" t="str">
        <f>VLOOKUP(C352,HABITATS!$F$2:$G$13,2,FALSE)</f>
        <v>HABITATS COMPLEX 10</v>
      </c>
      <c r="E352" s="1" t="str">
        <f t="shared" si="8"/>
        <v>HABITATS COMPLEX 10On and off shore environmental monitoring</v>
      </c>
      <c r="F352" s="3">
        <f>VLOOKUP($B352,'HABITATS COMPLEX 10'!$B$239:$I$347,F$1,FALSE)</f>
        <v>0</v>
      </c>
      <c r="G352" s="3">
        <f>VLOOKUP($B352,'HABITATS COMPLEX 10'!$B$239:$I$347,G$1,FALSE)</f>
        <v>0</v>
      </c>
      <c r="H352" s="3">
        <f>VLOOKUP($B352,'HABITATS COMPLEX 10'!$B$239:$I$347,H$1,FALSE)</f>
        <v>0</v>
      </c>
      <c r="I352" s="3">
        <f>VLOOKUP($B352,'HABITATS COMPLEX 10'!$B$239:$I$347,I$1,FALSE)</f>
        <v>0</v>
      </c>
      <c r="J352" s="3">
        <f>VLOOKUP($B352,'HABITATS COMPLEX 10'!$B$239:$I$347,J$1,FALSE)</f>
        <v>0</v>
      </c>
      <c r="K352" s="3">
        <f>VLOOKUP($B352,'HABITATS COMPLEX 10'!$B$239:$I$347,K$1,FALSE)</f>
        <v>0</v>
      </c>
      <c r="L352" s="3" t="str">
        <f>VLOOKUP($B352,'HABITATS COMPLEX 10'!$B$239:$I$347,L$1,FALSE)</f>
        <v/>
      </c>
    </row>
    <row r="353" spans="1:12" ht="15.75" customHeight="1">
      <c r="A353">
        <f t="shared" si="9"/>
        <v>36</v>
      </c>
      <c r="B353" t="str">
        <f>VLOOKUP(A353,ACTIVITIES!$B$2:$C$110,2,FALSE)</f>
        <v>OPERATION AND MAINTENANCE 36</v>
      </c>
      <c r="C353" s="1">
        <v>1</v>
      </c>
      <c r="D353" s="1" t="str">
        <f>VLOOKUP(C353,HABITATS!$F$2:$G$13,2,FALSE)</f>
        <v>Coastal Uplands</v>
      </c>
      <c r="E353" s="1" t="str">
        <f t="shared" si="8"/>
        <v>Coastal UplandsOPERATION AND MAINTENANCE 36</v>
      </c>
      <c r="F353" s="3">
        <f>VLOOKUP($B353,'COASTAL UPLANDS'!$B$239:$I$347,F$1,FALSE)</f>
        <v>0</v>
      </c>
      <c r="G353" s="3">
        <f>VLOOKUP($B353,'COASTAL UPLANDS'!$B$239:$I$347,G$1,FALSE)</f>
        <v>0</v>
      </c>
      <c r="H353" s="3">
        <f>VLOOKUP($B353,'COASTAL UPLANDS'!$B$239:$I$347,H$1,FALSE)</f>
        <v>0</v>
      </c>
      <c r="I353" s="3">
        <f>VLOOKUP($B353,'COASTAL UPLANDS'!$B$239:$I$347,I$1,FALSE)</f>
        <v>0</v>
      </c>
      <c r="J353" s="3">
        <f>VLOOKUP($B353,'COASTAL UPLANDS'!$B$239:$I$347,J$1,FALSE)</f>
        <v>0</v>
      </c>
      <c r="K353" s="3">
        <f>VLOOKUP($B353,'COASTAL UPLANDS'!$B$239:$I$347,K$1,FALSE)</f>
        <v>0</v>
      </c>
      <c r="L353" s="3" t="str">
        <f>VLOOKUP($B353,'COASTAL UPLANDS'!$B$239:$I$347,L$1,FALSE)</f>
        <v/>
      </c>
    </row>
    <row r="354" spans="1:12" ht="15.75" customHeight="1">
      <c r="A354">
        <f t="shared" si="9"/>
        <v>36</v>
      </c>
      <c r="B354" t="str">
        <f>VLOOKUP(A354,ACTIVITIES!$B$2:$C$110,2,FALSE)</f>
        <v>OPERATION AND MAINTENANCE 36</v>
      </c>
      <c r="C354" s="1">
        <v>2</v>
      </c>
      <c r="D354" s="1" t="str">
        <f>VLOOKUP(C354,HABITATS!$F$2:$G$13,2,FALSE)</f>
        <v>Beaches &amp; Dunes</v>
      </c>
      <c r="E354" s="1" t="str">
        <f t="shared" si="8"/>
        <v>Beaches &amp; DunesOPERATION AND MAINTENANCE 36</v>
      </c>
      <c r="F354" s="3">
        <f>VLOOKUP($B354,'BEACHES &amp; DUNES'!$B$239:$I$347,F$1,FALSE)</f>
        <v>0</v>
      </c>
      <c r="G354" s="3">
        <f>VLOOKUP($B354,'BEACHES &amp; DUNES'!$B$239:$I$347,G$1,FALSE)</f>
        <v>0</v>
      </c>
      <c r="H354" s="3">
        <f>VLOOKUP($B354,'BEACHES &amp; DUNES'!$B$239:$I$347,H$1,FALSE)</f>
        <v>0</v>
      </c>
      <c r="I354" s="3">
        <f>VLOOKUP($B354,'BEACHES &amp; DUNES'!$B$239:$I$347,I$1,FALSE)</f>
        <v>0</v>
      </c>
      <c r="J354" s="3">
        <f>VLOOKUP($B354,'BEACHES &amp; DUNES'!$B$239:$I$347,J$1,FALSE)</f>
        <v>0</v>
      </c>
      <c r="K354" s="3">
        <f>VLOOKUP($B354,'BEACHES &amp; DUNES'!$B$239:$I$347,K$1,FALSE)</f>
        <v>0</v>
      </c>
      <c r="L354" s="3" t="str">
        <f>VLOOKUP($B354,'BEACHES &amp; DUNES'!$B$239:$I$347,L$1,FALSE)</f>
        <v/>
      </c>
    </row>
    <row r="355" spans="1:12" ht="15.75" customHeight="1">
      <c r="A355">
        <f t="shared" si="9"/>
        <v>36</v>
      </c>
      <c r="B355" t="str">
        <f>VLOOKUP(A355,ACTIVITIES!$B$2:$C$110,2,FALSE)</f>
        <v>OPERATION AND MAINTENANCE 36</v>
      </c>
      <c r="C355" s="1">
        <v>3</v>
      </c>
      <c r="D355" s="1" t="str">
        <f>VLOOKUP(C355,HABITATS!$F$2:$G$13,2,FALSE)</f>
        <v>Tidal flats &amp; Rocky Intertidal</v>
      </c>
      <c r="E355" s="1" t="str">
        <f t="shared" si="8"/>
        <v>Tidal flats &amp; Rocky IntertidalOPERATION AND MAINTENANCE 36</v>
      </c>
      <c r="F355" s="3">
        <f>VLOOKUP($B355,'TIDAL FLATS &amp; ROCKY INTERTIDAL'!$B$239:$I$347,F$1,FALSE)</f>
        <v>0</v>
      </c>
      <c r="G355" s="3">
        <f>VLOOKUP($B355,'TIDAL FLATS &amp; ROCKY INTERTIDAL'!$B$239:$I$347,G$1,FALSE)</f>
        <v>0</v>
      </c>
      <c r="H355" s="3">
        <f>VLOOKUP($B355,'TIDAL FLATS &amp; ROCKY INTERTIDAL'!$B$239:$I$347,H$1,FALSE)</f>
        <v>0</v>
      </c>
      <c r="I355" s="3">
        <f>VLOOKUP($B355,'TIDAL FLATS &amp; ROCKY INTERTIDAL'!$B$239:$I$347,I$1,FALSE)</f>
        <v>0</v>
      </c>
      <c r="J355" s="3">
        <f>VLOOKUP($B355,'TIDAL FLATS &amp; ROCKY INTERTIDAL'!$B$239:$I$347,J$1,FALSE)</f>
        <v>0</v>
      </c>
      <c r="K355" s="3">
        <f>VLOOKUP($B355,'TIDAL FLATS &amp; ROCKY INTERTIDAL'!$B$239:$I$347,K$1,FALSE)</f>
        <v>0</v>
      </c>
      <c r="L355" s="3" t="str">
        <f>VLOOKUP($B355,'TIDAL FLATS &amp; ROCKY INTERTIDAL'!$B$239:$I$347,L$1,FALSE)</f>
        <v/>
      </c>
    </row>
    <row r="356" spans="1:12" ht="15.75" customHeight="1">
      <c r="A356">
        <f t="shared" si="9"/>
        <v>36</v>
      </c>
      <c r="B356" t="str">
        <f>VLOOKUP(A356,ACTIVITIES!$B$2:$C$110,2,FALSE)</f>
        <v>OPERATION AND MAINTENANCE 36</v>
      </c>
      <c r="C356" s="1">
        <v>4</v>
      </c>
      <c r="D356" s="1" t="str">
        <f>VLOOKUP(C356,HABITATS!$F$2:$G$13,2,FALSE)</f>
        <v>Marshes</v>
      </c>
      <c r="E356" s="1" t="str">
        <f t="shared" si="8"/>
        <v>MarshesOPERATION AND MAINTENANCE 36</v>
      </c>
      <c r="F356" s="3">
        <f>VLOOKUP($B356,MARSHES!$B$239:$I$347,F$1,FALSE)</f>
        <v>0</v>
      </c>
      <c r="G356" s="3">
        <f>VLOOKUP($B356,MARSHES!$B$239:$I$347,G$1,FALSE)</f>
        <v>0</v>
      </c>
      <c r="H356" s="3">
        <f>VLOOKUP($B356,MARSHES!$B$239:$I$347,H$1,FALSE)</f>
        <v>0</v>
      </c>
      <c r="I356" s="3">
        <f>VLOOKUP($B356,MARSHES!$B$239:$I$347,I$1,FALSE)</f>
        <v>0</v>
      </c>
      <c r="J356" s="3">
        <f>VLOOKUP($B356,MARSHES!$B$239:$I$347,J$1,FALSE)</f>
        <v>0</v>
      </c>
      <c r="K356" s="3">
        <f>VLOOKUP($B356,MARSHES!$B$239:$I$347,K$1,FALSE)</f>
        <v>0</v>
      </c>
      <c r="L356" s="3" t="str">
        <f>VLOOKUP($B356,MARSHES!$B$239:$I$347,L$1,FALSE)</f>
        <v/>
      </c>
    </row>
    <row r="357" spans="1:12" ht="15.75" customHeight="1">
      <c r="A357">
        <f t="shared" si="9"/>
        <v>36</v>
      </c>
      <c r="B357" t="str">
        <f>VLOOKUP(A357,ACTIVITIES!$B$2:$C$110,2,FALSE)</f>
        <v>OPERATION AND MAINTENANCE 36</v>
      </c>
      <c r="C357" s="1">
        <v>5</v>
      </c>
      <c r="D357" s="1" t="str">
        <f>VLOOKUP(C357,HABITATS!$F$2:$G$13,2,FALSE)</f>
        <v>Submersed Habitats</v>
      </c>
      <c r="E357" s="1" t="str">
        <f t="shared" si="8"/>
        <v>Submersed HabitatsOPERATION AND MAINTENANCE 36</v>
      </c>
      <c r="F357" s="3">
        <f>VLOOKUP($B357,'SUBMERSED HABITATS'!$B$239:$I$347,F$1,FALSE)</f>
        <v>0</v>
      </c>
      <c r="G357" s="3">
        <f>VLOOKUP($B357,'SUBMERSED HABITATS'!$B$239:$I$347,G$1,FALSE)</f>
        <v>0</v>
      </c>
      <c r="H357" s="3">
        <f>VLOOKUP($B357,'SUBMERSED HABITATS'!$B$239:$I$347,H$1,FALSE)</f>
        <v>0</v>
      </c>
      <c r="I357" s="3">
        <f>VLOOKUP($B357,'SUBMERSED HABITATS'!$B$239:$I$347,I$1,FALSE)</f>
        <v>0</v>
      </c>
      <c r="J357" s="3">
        <f>VLOOKUP($B357,'SUBMERSED HABITATS'!$B$239:$I$347,J$1,FALSE)</f>
        <v>0</v>
      </c>
      <c r="K357" s="3">
        <f>VLOOKUP($B357,'SUBMERSED HABITATS'!$B$239:$I$347,K$1,FALSE)</f>
        <v>0</v>
      </c>
      <c r="L357" s="3" t="str">
        <f>VLOOKUP($B357,'SUBMERSED HABITATS'!$B$239:$I$347,L$1,FALSE)</f>
        <v/>
      </c>
    </row>
    <row r="358" spans="1:12" ht="15.75" customHeight="1">
      <c r="A358">
        <f t="shared" si="9"/>
        <v>36</v>
      </c>
      <c r="B358" t="str">
        <f>VLOOKUP(A358,ACTIVITIES!$B$2:$C$110,2,FALSE)</f>
        <v>OPERATION AND MAINTENANCE 36</v>
      </c>
      <c r="C358" s="1">
        <v>6</v>
      </c>
      <c r="D358" s="1" t="str">
        <f>VLOOKUP(C358,HABITATS!$F$2:$G$13,2,FALSE)</f>
        <v>HABITATS COMPLEX 6</v>
      </c>
      <c r="E358" s="1" t="str">
        <f t="shared" si="8"/>
        <v>HABITATS COMPLEX 6OPERATION AND MAINTENANCE 36</v>
      </c>
      <c r="F358" s="3">
        <f>VLOOKUP($B358,'HABITATS COMPLEX 6'!$B$239:$I$347,F$1,FALSE)</f>
        <v>0</v>
      </c>
      <c r="G358" s="3">
        <f>VLOOKUP($B358,'HABITATS COMPLEX 6'!$B$239:$I$347,G$1,FALSE)</f>
        <v>0</v>
      </c>
      <c r="H358" s="3">
        <f>VLOOKUP($B358,'HABITATS COMPLEX 6'!$B$239:$I$347,H$1,FALSE)</f>
        <v>0</v>
      </c>
      <c r="I358" s="3">
        <f>VLOOKUP($B358,'HABITATS COMPLEX 6'!$B$239:$I$347,I$1,FALSE)</f>
        <v>0</v>
      </c>
      <c r="J358" s="3">
        <f>VLOOKUP($B358,'HABITATS COMPLEX 6'!$B$239:$I$347,J$1,FALSE)</f>
        <v>0</v>
      </c>
      <c r="K358" s="3">
        <f>VLOOKUP($B358,'HABITATS COMPLEX 6'!$B$239:$I$347,K$1,FALSE)</f>
        <v>0</v>
      </c>
      <c r="L358" s="3" t="str">
        <f>VLOOKUP($B358,'HABITATS COMPLEX 6'!$B$239:$I$347,L$1,FALSE)</f>
        <v/>
      </c>
    </row>
    <row r="359" spans="1:12" ht="15.75" customHeight="1">
      <c r="A359">
        <f t="shared" si="9"/>
        <v>36</v>
      </c>
      <c r="B359" t="str">
        <f>VLOOKUP(A359,ACTIVITIES!$B$2:$C$110,2,FALSE)</f>
        <v>OPERATION AND MAINTENANCE 36</v>
      </c>
      <c r="C359" s="1">
        <v>7</v>
      </c>
      <c r="D359" s="1" t="str">
        <f>VLOOKUP(C359,HABITATS!$F$2:$G$13,2,FALSE)</f>
        <v>HABITATS COMPLEX 7</v>
      </c>
      <c r="E359" s="1" t="str">
        <f t="shared" si="8"/>
        <v>HABITATS COMPLEX 7OPERATION AND MAINTENANCE 36</v>
      </c>
      <c r="F359" s="3">
        <f>VLOOKUP($B359,'HABITATS COMPLEX 7'!$B$239:$I$347,F$1,FALSE)</f>
        <v>0</v>
      </c>
      <c r="G359" s="3">
        <f>VLOOKUP($B359,'HABITATS COMPLEX 7'!$B$239:$I$347,G$1,FALSE)</f>
        <v>0</v>
      </c>
      <c r="H359" s="3">
        <f>VLOOKUP($B359,'HABITATS COMPLEX 7'!$B$239:$I$347,H$1,FALSE)</f>
        <v>0</v>
      </c>
      <c r="I359" s="3">
        <f>VLOOKUP($B359,'HABITATS COMPLEX 7'!$B$239:$I$347,I$1,FALSE)</f>
        <v>0</v>
      </c>
      <c r="J359" s="3">
        <f>VLOOKUP($B359,'HABITATS COMPLEX 7'!$B$239:$I$347,J$1,FALSE)</f>
        <v>0</v>
      </c>
      <c r="K359" s="3">
        <f>VLOOKUP($B359,'HABITATS COMPLEX 7'!$B$239:$I$347,K$1,FALSE)</f>
        <v>0</v>
      </c>
      <c r="L359" s="3" t="str">
        <f>VLOOKUP($B359,'HABITATS COMPLEX 7'!$B$239:$I$347,L$1,FALSE)</f>
        <v/>
      </c>
    </row>
    <row r="360" spans="1:12" ht="15.75" customHeight="1">
      <c r="A360">
        <f t="shared" si="9"/>
        <v>36</v>
      </c>
      <c r="B360" t="str">
        <f>VLOOKUP(A360,ACTIVITIES!$B$2:$C$110,2,FALSE)</f>
        <v>OPERATION AND MAINTENANCE 36</v>
      </c>
      <c r="C360" s="1">
        <v>8</v>
      </c>
      <c r="D360" s="1" t="str">
        <f>VLOOKUP(C360,HABITATS!$F$2:$G$13,2,FALSE)</f>
        <v>HABITATS COMPLEX 8</v>
      </c>
      <c r="E360" s="1" t="str">
        <f t="shared" si="8"/>
        <v>HABITATS COMPLEX 8OPERATION AND MAINTENANCE 36</v>
      </c>
      <c r="F360" s="3">
        <f>VLOOKUP($B360,'HABITATS COMPLEX 8'!$B$239:$I$347,F$1,FALSE)</f>
        <v>0</v>
      </c>
      <c r="G360" s="3">
        <f>VLOOKUP($B360,'HABITATS COMPLEX 8'!$B$239:$I$347,G$1,FALSE)</f>
        <v>0</v>
      </c>
      <c r="H360" s="3">
        <f>VLOOKUP($B360,'HABITATS COMPLEX 8'!$B$239:$I$347,H$1,FALSE)</f>
        <v>0</v>
      </c>
      <c r="I360" s="3">
        <f>VLOOKUP($B360,'HABITATS COMPLEX 8'!$B$239:$I$347,I$1,FALSE)</f>
        <v>0</v>
      </c>
      <c r="J360" s="3">
        <f>VLOOKUP($B360,'HABITATS COMPLEX 8'!$B$239:$I$347,J$1,FALSE)</f>
        <v>0</v>
      </c>
      <c r="K360" s="3">
        <f>VLOOKUP($B360,'HABITATS COMPLEX 8'!$B$239:$I$347,K$1,FALSE)</f>
        <v>0</v>
      </c>
      <c r="L360" s="3" t="str">
        <f>VLOOKUP($B360,'HABITATS COMPLEX 8'!$B$239:$I$347,L$1,FALSE)</f>
        <v/>
      </c>
    </row>
    <row r="361" spans="1:12" ht="15.75" customHeight="1">
      <c r="A361">
        <f t="shared" si="9"/>
        <v>36</v>
      </c>
      <c r="B361" t="str">
        <f>VLOOKUP(A361,ACTIVITIES!$B$2:$C$110,2,FALSE)</f>
        <v>OPERATION AND MAINTENANCE 36</v>
      </c>
      <c r="C361" s="1">
        <v>9</v>
      </c>
      <c r="D361" s="1" t="str">
        <f>VLOOKUP(C361,HABITATS!$F$2:$G$13,2,FALSE)</f>
        <v>HABITATS COMPLEX 9</v>
      </c>
      <c r="E361" s="1" t="str">
        <f t="shared" si="8"/>
        <v>HABITATS COMPLEX 9OPERATION AND MAINTENANCE 36</v>
      </c>
      <c r="F361" s="3">
        <f>VLOOKUP($B361,'HABITATS COMPLEX 9'!$B$239:$I$347,F$1,FALSE)</f>
        <v>0</v>
      </c>
      <c r="G361" s="3">
        <f>VLOOKUP($B361,'HABITATS COMPLEX 9'!$B$239:$I$347,G$1,FALSE)</f>
        <v>0</v>
      </c>
      <c r="H361" s="3">
        <f>VLOOKUP($B361,'HABITATS COMPLEX 9'!$B$239:$I$347,H$1,FALSE)</f>
        <v>0</v>
      </c>
      <c r="I361" s="3">
        <f>VLOOKUP($B361,'HABITATS COMPLEX 9'!$B$239:$I$347,I$1,FALSE)</f>
        <v>0</v>
      </c>
      <c r="J361" s="3">
        <f>VLOOKUP($B361,'HABITATS COMPLEX 9'!$B$239:$I$347,J$1,FALSE)</f>
        <v>0</v>
      </c>
      <c r="K361" s="3">
        <f>VLOOKUP($B361,'HABITATS COMPLEX 9'!$B$239:$I$347,K$1,FALSE)</f>
        <v>0</v>
      </c>
      <c r="L361" s="3" t="str">
        <f>VLOOKUP($B361,'HABITATS COMPLEX 9'!$B$239:$I$347,L$1,FALSE)</f>
        <v/>
      </c>
    </row>
    <row r="362" spans="1:12" ht="15.75" customHeight="1">
      <c r="A362">
        <f t="shared" si="9"/>
        <v>36</v>
      </c>
      <c r="B362" t="str">
        <f>VLOOKUP(A362,ACTIVITIES!$B$2:$C$110,2,FALSE)</f>
        <v>OPERATION AND MAINTENANCE 36</v>
      </c>
      <c r="C362" s="1">
        <v>10</v>
      </c>
      <c r="D362" s="1" t="str">
        <f>VLOOKUP(C362,HABITATS!$F$2:$G$13,2,FALSE)</f>
        <v>HABITATS COMPLEX 10</v>
      </c>
      <c r="E362" s="1" t="str">
        <f t="shared" si="8"/>
        <v>HABITATS COMPLEX 10OPERATION AND MAINTENANCE 36</v>
      </c>
      <c r="F362" s="3">
        <f>VLOOKUP($B362,'HABITATS COMPLEX 10'!$B$239:$I$347,F$1,FALSE)</f>
        <v>0</v>
      </c>
      <c r="G362" s="3">
        <f>VLOOKUP($B362,'HABITATS COMPLEX 10'!$B$239:$I$347,G$1,FALSE)</f>
        <v>0</v>
      </c>
      <c r="H362" s="3">
        <f>VLOOKUP($B362,'HABITATS COMPLEX 10'!$B$239:$I$347,H$1,FALSE)</f>
        <v>0</v>
      </c>
      <c r="I362" s="3">
        <f>VLOOKUP($B362,'HABITATS COMPLEX 10'!$B$239:$I$347,I$1,FALSE)</f>
        <v>0</v>
      </c>
      <c r="J362" s="3">
        <f>VLOOKUP($B362,'HABITATS COMPLEX 10'!$B$239:$I$347,J$1,FALSE)</f>
        <v>0</v>
      </c>
      <c r="K362" s="3">
        <f>VLOOKUP($B362,'HABITATS COMPLEX 10'!$B$239:$I$347,K$1,FALSE)</f>
        <v>0</v>
      </c>
      <c r="L362" s="3" t="str">
        <f>VLOOKUP($B362,'HABITATS COMPLEX 10'!$B$239:$I$347,L$1,FALSE)</f>
        <v/>
      </c>
    </row>
    <row r="363" spans="1:12" ht="15.75" customHeight="1">
      <c r="A363">
        <f t="shared" si="9"/>
        <v>37</v>
      </c>
      <c r="B363" t="str">
        <f>VLOOKUP(A363,ACTIVITIES!$B$2:$C$110,2,FALSE)</f>
        <v>OPERATION AND MAINTENANCE 37</v>
      </c>
      <c r="C363" s="1">
        <v>1</v>
      </c>
      <c r="D363" s="1" t="str">
        <f>VLOOKUP(C363,HABITATS!$F$2:$G$13,2,FALSE)</f>
        <v>Coastal Uplands</v>
      </c>
      <c r="E363" s="1" t="str">
        <f t="shared" si="8"/>
        <v>Coastal UplandsOPERATION AND MAINTENANCE 37</v>
      </c>
      <c r="F363" s="3">
        <f>VLOOKUP($B363,'COASTAL UPLANDS'!$B$239:$I$347,F$1,FALSE)</f>
        <v>0</v>
      </c>
      <c r="G363" s="3">
        <f>VLOOKUP($B363,'COASTAL UPLANDS'!$B$239:$I$347,G$1,FALSE)</f>
        <v>0</v>
      </c>
      <c r="H363" s="3">
        <f>VLOOKUP($B363,'COASTAL UPLANDS'!$B$239:$I$347,H$1,FALSE)</f>
        <v>0</v>
      </c>
      <c r="I363" s="3">
        <f>VLOOKUP($B363,'COASTAL UPLANDS'!$B$239:$I$347,I$1,FALSE)</f>
        <v>0</v>
      </c>
      <c r="J363" s="3">
        <f>VLOOKUP($B363,'COASTAL UPLANDS'!$B$239:$I$347,J$1,FALSE)</f>
        <v>0</v>
      </c>
      <c r="K363" s="3">
        <f>VLOOKUP($B363,'COASTAL UPLANDS'!$B$239:$I$347,K$1,FALSE)</f>
        <v>0</v>
      </c>
      <c r="L363" s="3" t="str">
        <f>VLOOKUP($B363,'COASTAL UPLANDS'!$B$239:$I$347,L$1,FALSE)</f>
        <v/>
      </c>
    </row>
    <row r="364" spans="1:12" ht="15.75" customHeight="1">
      <c r="A364">
        <f t="shared" si="9"/>
        <v>37</v>
      </c>
      <c r="B364" t="str">
        <f>VLOOKUP(A364,ACTIVITIES!$B$2:$C$110,2,FALSE)</f>
        <v>OPERATION AND MAINTENANCE 37</v>
      </c>
      <c r="C364" s="1">
        <v>2</v>
      </c>
      <c r="D364" s="1" t="str">
        <f>VLOOKUP(C364,HABITATS!$F$2:$G$13,2,FALSE)</f>
        <v>Beaches &amp; Dunes</v>
      </c>
      <c r="E364" s="1" t="str">
        <f t="shared" si="8"/>
        <v>Beaches &amp; DunesOPERATION AND MAINTENANCE 37</v>
      </c>
      <c r="F364" s="3">
        <f>VLOOKUP($B364,'BEACHES &amp; DUNES'!$B$239:$I$347,F$1,FALSE)</f>
        <v>0</v>
      </c>
      <c r="G364" s="3">
        <f>VLOOKUP($B364,'BEACHES &amp; DUNES'!$B$239:$I$347,G$1,FALSE)</f>
        <v>0</v>
      </c>
      <c r="H364" s="3">
        <f>VLOOKUP($B364,'BEACHES &amp; DUNES'!$B$239:$I$347,H$1,FALSE)</f>
        <v>0</v>
      </c>
      <c r="I364" s="3">
        <f>VLOOKUP($B364,'BEACHES &amp; DUNES'!$B$239:$I$347,I$1,FALSE)</f>
        <v>0</v>
      </c>
      <c r="J364" s="3">
        <f>VLOOKUP($B364,'BEACHES &amp; DUNES'!$B$239:$I$347,J$1,FALSE)</f>
        <v>0</v>
      </c>
      <c r="K364" s="3">
        <f>VLOOKUP($B364,'BEACHES &amp; DUNES'!$B$239:$I$347,K$1,FALSE)</f>
        <v>0</v>
      </c>
      <c r="L364" s="3" t="str">
        <f>VLOOKUP($B364,'BEACHES &amp; DUNES'!$B$239:$I$347,L$1,FALSE)</f>
        <v/>
      </c>
    </row>
    <row r="365" spans="1:12" ht="15.75" customHeight="1">
      <c r="A365">
        <f t="shared" si="9"/>
        <v>37</v>
      </c>
      <c r="B365" t="str">
        <f>VLOOKUP(A365,ACTIVITIES!$B$2:$C$110,2,FALSE)</f>
        <v>OPERATION AND MAINTENANCE 37</v>
      </c>
      <c r="C365" s="1">
        <v>3</v>
      </c>
      <c r="D365" s="1" t="str">
        <f>VLOOKUP(C365,HABITATS!$F$2:$G$13,2,FALSE)</f>
        <v>Tidal flats &amp; Rocky Intertidal</v>
      </c>
      <c r="E365" s="1" t="str">
        <f t="shared" si="8"/>
        <v>Tidal flats &amp; Rocky IntertidalOPERATION AND MAINTENANCE 37</v>
      </c>
      <c r="F365" s="3">
        <f>VLOOKUP($B365,'TIDAL FLATS &amp; ROCKY INTERTIDAL'!$B$239:$I$347,F$1,FALSE)</f>
        <v>0</v>
      </c>
      <c r="G365" s="3">
        <f>VLOOKUP($B365,'TIDAL FLATS &amp; ROCKY INTERTIDAL'!$B$239:$I$347,G$1,FALSE)</f>
        <v>0</v>
      </c>
      <c r="H365" s="3">
        <f>VLOOKUP($B365,'TIDAL FLATS &amp; ROCKY INTERTIDAL'!$B$239:$I$347,H$1,FALSE)</f>
        <v>0</v>
      </c>
      <c r="I365" s="3">
        <f>VLOOKUP($B365,'TIDAL FLATS &amp; ROCKY INTERTIDAL'!$B$239:$I$347,I$1,FALSE)</f>
        <v>0</v>
      </c>
      <c r="J365" s="3">
        <f>VLOOKUP($B365,'TIDAL FLATS &amp; ROCKY INTERTIDAL'!$B$239:$I$347,J$1,FALSE)</f>
        <v>0</v>
      </c>
      <c r="K365" s="3">
        <f>VLOOKUP($B365,'TIDAL FLATS &amp; ROCKY INTERTIDAL'!$B$239:$I$347,K$1,FALSE)</f>
        <v>0</v>
      </c>
      <c r="L365" s="3" t="str">
        <f>VLOOKUP($B365,'TIDAL FLATS &amp; ROCKY INTERTIDAL'!$B$239:$I$347,L$1,FALSE)</f>
        <v/>
      </c>
    </row>
    <row r="366" spans="1:12" ht="15.75" customHeight="1">
      <c r="A366">
        <f t="shared" si="9"/>
        <v>37</v>
      </c>
      <c r="B366" t="str">
        <f>VLOOKUP(A366,ACTIVITIES!$B$2:$C$110,2,FALSE)</f>
        <v>OPERATION AND MAINTENANCE 37</v>
      </c>
      <c r="C366" s="1">
        <v>4</v>
      </c>
      <c r="D366" s="1" t="str">
        <f>VLOOKUP(C366,HABITATS!$F$2:$G$13,2,FALSE)</f>
        <v>Marshes</v>
      </c>
      <c r="E366" s="1" t="str">
        <f t="shared" si="8"/>
        <v>MarshesOPERATION AND MAINTENANCE 37</v>
      </c>
      <c r="F366" s="3">
        <f>VLOOKUP($B366,MARSHES!$B$239:$I$347,F$1,FALSE)</f>
        <v>0</v>
      </c>
      <c r="G366" s="3">
        <f>VLOOKUP($B366,MARSHES!$B$239:$I$347,G$1,FALSE)</f>
        <v>0</v>
      </c>
      <c r="H366" s="3">
        <f>VLOOKUP($B366,MARSHES!$B$239:$I$347,H$1,FALSE)</f>
        <v>0</v>
      </c>
      <c r="I366" s="3">
        <f>VLOOKUP($B366,MARSHES!$B$239:$I$347,I$1,FALSE)</f>
        <v>0</v>
      </c>
      <c r="J366" s="3">
        <f>VLOOKUP($B366,MARSHES!$B$239:$I$347,J$1,FALSE)</f>
        <v>0</v>
      </c>
      <c r="K366" s="3">
        <f>VLOOKUP($B366,MARSHES!$B$239:$I$347,K$1,FALSE)</f>
        <v>0</v>
      </c>
      <c r="L366" s="3" t="str">
        <f>VLOOKUP($B366,MARSHES!$B$239:$I$347,L$1,FALSE)</f>
        <v/>
      </c>
    </row>
    <row r="367" spans="1:12" ht="15.75" customHeight="1">
      <c r="A367">
        <f t="shared" si="9"/>
        <v>37</v>
      </c>
      <c r="B367" t="str">
        <f>VLOOKUP(A367,ACTIVITIES!$B$2:$C$110,2,FALSE)</f>
        <v>OPERATION AND MAINTENANCE 37</v>
      </c>
      <c r="C367" s="1">
        <v>5</v>
      </c>
      <c r="D367" s="1" t="str">
        <f>VLOOKUP(C367,HABITATS!$F$2:$G$13,2,FALSE)</f>
        <v>Submersed Habitats</v>
      </c>
      <c r="E367" s="1" t="str">
        <f t="shared" si="8"/>
        <v>Submersed HabitatsOPERATION AND MAINTENANCE 37</v>
      </c>
      <c r="F367" s="3">
        <f>VLOOKUP($B367,'SUBMERSED HABITATS'!$B$239:$I$347,F$1,FALSE)</f>
        <v>0</v>
      </c>
      <c r="G367" s="3">
        <f>VLOOKUP($B367,'SUBMERSED HABITATS'!$B$239:$I$347,G$1,FALSE)</f>
        <v>0</v>
      </c>
      <c r="H367" s="3">
        <f>VLOOKUP($B367,'SUBMERSED HABITATS'!$B$239:$I$347,H$1,FALSE)</f>
        <v>0</v>
      </c>
      <c r="I367" s="3">
        <f>VLOOKUP($B367,'SUBMERSED HABITATS'!$B$239:$I$347,I$1,FALSE)</f>
        <v>0</v>
      </c>
      <c r="J367" s="3">
        <f>VLOOKUP($B367,'SUBMERSED HABITATS'!$B$239:$I$347,J$1,FALSE)</f>
        <v>0</v>
      </c>
      <c r="K367" s="3">
        <f>VLOOKUP($B367,'SUBMERSED HABITATS'!$B$239:$I$347,K$1,FALSE)</f>
        <v>0</v>
      </c>
      <c r="L367" s="3" t="str">
        <f>VLOOKUP($B367,'SUBMERSED HABITATS'!$B$239:$I$347,L$1,FALSE)</f>
        <v/>
      </c>
    </row>
    <row r="368" spans="1:12" ht="15.75" customHeight="1">
      <c r="A368">
        <f t="shared" si="9"/>
        <v>37</v>
      </c>
      <c r="B368" t="str">
        <f>VLOOKUP(A368,ACTIVITIES!$B$2:$C$110,2,FALSE)</f>
        <v>OPERATION AND MAINTENANCE 37</v>
      </c>
      <c r="C368" s="1">
        <v>6</v>
      </c>
      <c r="D368" s="1" t="str">
        <f>VLOOKUP(C368,HABITATS!$F$2:$G$13,2,FALSE)</f>
        <v>HABITATS COMPLEX 6</v>
      </c>
      <c r="E368" s="1" t="str">
        <f t="shared" si="8"/>
        <v>HABITATS COMPLEX 6OPERATION AND MAINTENANCE 37</v>
      </c>
      <c r="F368" s="3">
        <f>VLOOKUP($B368,'HABITATS COMPLEX 6'!$B$239:$I$347,F$1,FALSE)</f>
        <v>0</v>
      </c>
      <c r="G368" s="3">
        <f>VLOOKUP($B368,'HABITATS COMPLEX 6'!$B$239:$I$347,G$1,FALSE)</f>
        <v>0</v>
      </c>
      <c r="H368" s="3">
        <f>VLOOKUP($B368,'HABITATS COMPLEX 6'!$B$239:$I$347,H$1,FALSE)</f>
        <v>0</v>
      </c>
      <c r="I368" s="3">
        <f>VLOOKUP($B368,'HABITATS COMPLEX 6'!$B$239:$I$347,I$1,FALSE)</f>
        <v>0</v>
      </c>
      <c r="J368" s="3">
        <f>VLOOKUP($B368,'HABITATS COMPLEX 6'!$B$239:$I$347,J$1,FALSE)</f>
        <v>0</v>
      </c>
      <c r="K368" s="3">
        <f>VLOOKUP($B368,'HABITATS COMPLEX 6'!$B$239:$I$347,K$1,FALSE)</f>
        <v>0</v>
      </c>
      <c r="L368" s="3" t="str">
        <f>VLOOKUP($B368,'HABITATS COMPLEX 6'!$B$239:$I$347,L$1,FALSE)</f>
        <v/>
      </c>
    </row>
    <row r="369" spans="1:12" ht="15.75" customHeight="1">
      <c r="A369">
        <f t="shared" si="9"/>
        <v>37</v>
      </c>
      <c r="B369" t="str">
        <f>VLOOKUP(A369,ACTIVITIES!$B$2:$C$110,2,FALSE)</f>
        <v>OPERATION AND MAINTENANCE 37</v>
      </c>
      <c r="C369" s="1">
        <v>7</v>
      </c>
      <c r="D369" s="1" t="str">
        <f>VLOOKUP(C369,HABITATS!$F$2:$G$13,2,FALSE)</f>
        <v>HABITATS COMPLEX 7</v>
      </c>
      <c r="E369" s="1" t="str">
        <f t="shared" si="8"/>
        <v>HABITATS COMPLEX 7OPERATION AND MAINTENANCE 37</v>
      </c>
      <c r="F369" s="3">
        <f>VLOOKUP($B369,'HABITATS COMPLEX 7'!$B$239:$I$347,F$1,FALSE)</f>
        <v>0</v>
      </c>
      <c r="G369" s="3">
        <f>VLOOKUP($B369,'HABITATS COMPLEX 7'!$B$239:$I$347,G$1,FALSE)</f>
        <v>0</v>
      </c>
      <c r="H369" s="3">
        <f>VLOOKUP($B369,'HABITATS COMPLEX 7'!$B$239:$I$347,H$1,FALSE)</f>
        <v>0</v>
      </c>
      <c r="I369" s="3">
        <f>VLOOKUP($B369,'HABITATS COMPLEX 7'!$B$239:$I$347,I$1,FALSE)</f>
        <v>0</v>
      </c>
      <c r="J369" s="3">
        <f>VLOOKUP($B369,'HABITATS COMPLEX 7'!$B$239:$I$347,J$1,FALSE)</f>
        <v>0</v>
      </c>
      <c r="K369" s="3">
        <f>VLOOKUP($B369,'HABITATS COMPLEX 7'!$B$239:$I$347,K$1,FALSE)</f>
        <v>0</v>
      </c>
      <c r="L369" s="3" t="str">
        <f>VLOOKUP($B369,'HABITATS COMPLEX 7'!$B$239:$I$347,L$1,FALSE)</f>
        <v/>
      </c>
    </row>
    <row r="370" spans="1:12" ht="15.75" customHeight="1">
      <c r="A370">
        <f t="shared" si="9"/>
        <v>37</v>
      </c>
      <c r="B370" t="str">
        <f>VLOOKUP(A370,ACTIVITIES!$B$2:$C$110,2,FALSE)</f>
        <v>OPERATION AND MAINTENANCE 37</v>
      </c>
      <c r="C370" s="1">
        <v>8</v>
      </c>
      <c r="D370" s="1" t="str">
        <f>VLOOKUP(C370,HABITATS!$F$2:$G$13,2,FALSE)</f>
        <v>HABITATS COMPLEX 8</v>
      </c>
      <c r="E370" s="1" t="str">
        <f t="shared" si="8"/>
        <v>HABITATS COMPLEX 8OPERATION AND MAINTENANCE 37</v>
      </c>
      <c r="F370" s="3">
        <f>VLOOKUP($B370,'HABITATS COMPLEX 8'!$B$239:$I$347,F$1,FALSE)</f>
        <v>0</v>
      </c>
      <c r="G370" s="3">
        <f>VLOOKUP($B370,'HABITATS COMPLEX 8'!$B$239:$I$347,G$1,FALSE)</f>
        <v>0</v>
      </c>
      <c r="H370" s="3">
        <f>VLOOKUP($B370,'HABITATS COMPLEX 8'!$B$239:$I$347,H$1,FALSE)</f>
        <v>0</v>
      </c>
      <c r="I370" s="3">
        <f>VLOOKUP($B370,'HABITATS COMPLEX 8'!$B$239:$I$347,I$1,FALSE)</f>
        <v>0</v>
      </c>
      <c r="J370" s="3">
        <f>VLOOKUP($B370,'HABITATS COMPLEX 8'!$B$239:$I$347,J$1,FALSE)</f>
        <v>0</v>
      </c>
      <c r="K370" s="3">
        <f>VLOOKUP($B370,'HABITATS COMPLEX 8'!$B$239:$I$347,K$1,FALSE)</f>
        <v>0</v>
      </c>
      <c r="L370" s="3" t="str">
        <f>VLOOKUP($B370,'HABITATS COMPLEX 8'!$B$239:$I$347,L$1,FALSE)</f>
        <v/>
      </c>
    </row>
    <row r="371" spans="1:12" ht="15.75" customHeight="1">
      <c r="A371">
        <f t="shared" si="9"/>
        <v>37</v>
      </c>
      <c r="B371" t="str">
        <f>VLOOKUP(A371,ACTIVITIES!$B$2:$C$110,2,FALSE)</f>
        <v>OPERATION AND MAINTENANCE 37</v>
      </c>
      <c r="C371" s="1">
        <v>9</v>
      </c>
      <c r="D371" s="1" t="str">
        <f>VLOOKUP(C371,HABITATS!$F$2:$G$13,2,FALSE)</f>
        <v>HABITATS COMPLEX 9</v>
      </c>
      <c r="E371" s="1" t="str">
        <f t="shared" si="8"/>
        <v>HABITATS COMPLEX 9OPERATION AND MAINTENANCE 37</v>
      </c>
      <c r="F371" s="3">
        <f>VLOOKUP($B371,'HABITATS COMPLEX 9'!$B$239:$I$347,F$1,FALSE)</f>
        <v>0</v>
      </c>
      <c r="G371" s="3">
        <f>VLOOKUP($B371,'HABITATS COMPLEX 9'!$B$239:$I$347,G$1,FALSE)</f>
        <v>0</v>
      </c>
      <c r="H371" s="3">
        <f>VLOOKUP($B371,'HABITATS COMPLEX 9'!$B$239:$I$347,H$1,FALSE)</f>
        <v>0</v>
      </c>
      <c r="I371" s="3">
        <f>VLOOKUP($B371,'HABITATS COMPLEX 9'!$B$239:$I$347,I$1,FALSE)</f>
        <v>0</v>
      </c>
      <c r="J371" s="3">
        <f>VLOOKUP($B371,'HABITATS COMPLEX 9'!$B$239:$I$347,J$1,FALSE)</f>
        <v>0</v>
      </c>
      <c r="K371" s="3">
        <f>VLOOKUP($B371,'HABITATS COMPLEX 9'!$B$239:$I$347,K$1,FALSE)</f>
        <v>0</v>
      </c>
      <c r="L371" s="3" t="str">
        <f>VLOOKUP($B371,'HABITATS COMPLEX 9'!$B$239:$I$347,L$1,FALSE)</f>
        <v/>
      </c>
    </row>
    <row r="372" spans="1:12" ht="15.75" customHeight="1">
      <c r="A372">
        <f t="shared" si="9"/>
        <v>37</v>
      </c>
      <c r="B372" t="str">
        <f>VLOOKUP(A372,ACTIVITIES!$B$2:$C$110,2,FALSE)</f>
        <v>OPERATION AND MAINTENANCE 37</v>
      </c>
      <c r="C372" s="1">
        <v>10</v>
      </c>
      <c r="D372" s="1" t="str">
        <f>VLOOKUP(C372,HABITATS!$F$2:$G$13,2,FALSE)</f>
        <v>HABITATS COMPLEX 10</v>
      </c>
      <c r="E372" s="1" t="str">
        <f t="shared" si="8"/>
        <v>HABITATS COMPLEX 10OPERATION AND MAINTENANCE 37</v>
      </c>
      <c r="F372" s="3">
        <f>VLOOKUP($B372,'HABITATS COMPLEX 10'!$B$239:$I$347,F$1,FALSE)</f>
        <v>0</v>
      </c>
      <c r="G372" s="3">
        <f>VLOOKUP($B372,'HABITATS COMPLEX 10'!$B$239:$I$347,G$1,FALSE)</f>
        <v>0</v>
      </c>
      <c r="H372" s="3">
        <f>VLOOKUP($B372,'HABITATS COMPLEX 10'!$B$239:$I$347,H$1,FALSE)</f>
        <v>0</v>
      </c>
      <c r="I372" s="3">
        <f>VLOOKUP($B372,'HABITATS COMPLEX 10'!$B$239:$I$347,I$1,FALSE)</f>
        <v>0</v>
      </c>
      <c r="J372" s="3">
        <f>VLOOKUP($B372,'HABITATS COMPLEX 10'!$B$239:$I$347,J$1,FALSE)</f>
        <v>0</v>
      </c>
      <c r="K372" s="3">
        <f>VLOOKUP($B372,'HABITATS COMPLEX 10'!$B$239:$I$347,K$1,FALSE)</f>
        <v>0</v>
      </c>
      <c r="L372" s="3" t="str">
        <f>VLOOKUP($B372,'HABITATS COMPLEX 10'!$B$239:$I$347,L$1,FALSE)</f>
        <v/>
      </c>
    </row>
    <row r="373" spans="1:12" ht="15.75" customHeight="1">
      <c r="A373">
        <f t="shared" si="9"/>
        <v>38</v>
      </c>
      <c r="B373" t="str">
        <f>VLOOKUP(A373,ACTIVITIES!$B$2:$C$110,2,FALSE)</f>
        <v>OPERATION AND MAINTENANCE 38</v>
      </c>
      <c r="C373" s="1">
        <v>1</v>
      </c>
      <c r="D373" s="1" t="str">
        <f>VLOOKUP(C373,HABITATS!$F$2:$G$13,2,FALSE)</f>
        <v>Coastal Uplands</v>
      </c>
      <c r="E373" s="1" t="str">
        <f t="shared" ref="E373:E436" si="10">D373&amp;B373</f>
        <v>Coastal UplandsOPERATION AND MAINTENANCE 38</v>
      </c>
      <c r="F373" s="3">
        <f>VLOOKUP($B373,'COASTAL UPLANDS'!$B$239:$I$347,F$1,FALSE)</f>
        <v>0</v>
      </c>
      <c r="G373" s="3">
        <f>VLOOKUP($B373,'COASTAL UPLANDS'!$B$239:$I$347,G$1,FALSE)</f>
        <v>0</v>
      </c>
      <c r="H373" s="3">
        <f>VLOOKUP($B373,'COASTAL UPLANDS'!$B$239:$I$347,H$1,FALSE)</f>
        <v>0</v>
      </c>
      <c r="I373" s="3">
        <f>VLOOKUP($B373,'COASTAL UPLANDS'!$B$239:$I$347,I$1,FALSE)</f>
        <v>0</v>
      </c>
      <c r="J373" s="3">
        <f>VLOOKUP($B373,'COASTAL UPLANDS'!$B$239:$I$347,J$1,FALSE)</f>
        <v>0</v>
      </c>
      <c r="K373" s="3">
        <f>VLOOKUP($B373,'COASTAL UPLANDS'!$B$239:$I$347,K$1,FALSE)</f>
        <v>0</v>
      </c>
      <c r="L373" s="3" t="str">
        <f>VLOOKUP($B373,'COASTAL UPLANDS'!$B$239:$I$347,L$1,FALSE)</f>
        <v/>
      </c>
    </row>
    <row r="374" spans="1:12" ht="15.75" customHeight="1">
      <c r="A374">
        <f t="shared" si="9"/>
        <v>38</v>
      </c>
      <c r="B374" t="str">
        <f>VLOOKUP(A374,ACTIVITIES!$B$2:$C$110,2,FALSE)</f>
        <v>OPERATION AND MAINTENANCE 38</v>
      </c>
      <c r="C374" s="1">
        <v>2</v>
      </c>
      <c r="D374" s="1" t="str">
        <f>VLOOKUP(C374,HABITATS!$F$2:$G$13,2,FALSE)</f>
        <v>Beaches &amp; Dunes</v>
      </c>
      <c r="E374" s="1" t="str">
        <f t="shared" si="10"/>
        <v>Beaches &amp; DunesOPERATION AND MAINTENANCE 38</v>
      </c>
      <c r="F374" s="3">
        <f>VLOOKUP($B374,'BEACHES &amp; DUNES'!$B$239:$I$347,F$1,FALSE)</f>
        <v>0</v>
      </c>
      <c r="G374" s="3">
        <f>VLOOKUP($B374,'BEACHES &amp; DUNES'!$B$239:$I$347,G$1,FALSE)</f>
        <v>0</v>
      </c>
      <c r="H374" s="3">
        <f>VLOOKUP($B374,'BEACHES &amp; DUNES'!$B$239:$I$347,H$1,FALSE)</f>
        <v>0</v>
      </c>
      <c r="I374" s="3">
        <f>VLOOKUP($B374,'BEACHES &amp; DUNES'!$B$239:$I$347,I$1,FALSE)</f>
        <v>0</v>
      </c>
      <c r="J374" s="3">
        <f>VLOOKUP($B374,'BEACHES &amp; DUNES'!$B$239:$I$347,J$1,FALSE)</f>
        <v>0</v>
      </c>
      <c r="K374" s="3">
        <f>VLOOKUP($B374,'BEACHES &amp; DUNES'!$B$239:$I$347,K$1,FALSE)</f>
        <v>0</v>
      </c>
      <c r="L374" s="3" t="str">
        <f>VLOOKUP($B374,'BEACHES &amp; DUNES'!$B$239:$I$347,L$1,FALSE)</f>
        <v/>
      </c>
    </row>
    <row r="375" spans="1:12" ht="15.75" customHeight="1">
      <c r="A375">
        <f t="shared" si="9"/>
        <v>38</v>
      </c>
      <c r="B375" t="str">
        <f>VLOOKUP(A375,ACTIVITIES!$B$2:$C$110,2,FALSE)</f>
        <v>OPERATION AND MAINTENANCE 38</v>
      </c>
      <c r="C375" s="1">
        <v>3</v>
      </c>
      <c r="D375" s="1" t="str">
        <f>VLOOKUP(C375,HABITATS!$F$2:$G$13,2,FALSE)</f>
        <v>Tidal flats &amp; Rocky Intertidal</v>
      </c>
      <c r="E375" s="1" t="str">
        <f t="shared" si="10"/>
        <v>Tidal flats &amp; Rocky IntertidalOPERATION AND MAINTENANCE 38</v>
      </c>
      <c r="F375" s="3">
        <f>VLOOKUP($B375,'TIDAL FLATS &amp; ROCKY INTERTIDAL'!$B$239:$I$347,F$1,FALSE)</f>
        <v>0</v>
      </c>
      <c r="G375" s="3">
        <f>VLOOKUP($B375,'TIDAL FLATS &amp; ROCKY INTERTIDAL'!$B$239:$I$347,G$1,FALSE)</f>
        <v>0</v>
      </c>
      <c r="H375" s="3">
        <f>VLOOKUP($B375,'TIDAL FLATS &amp; ROCKY INTERTIDAL'!$B$239:$I$347,H$1,FALSE)</f>
        <v>0</v>
      </c>
      <c r="I375" s="3">
        <f>VLOOKUP($B375,'TIDAL FLATS &amp; ROCKY INTERTIDAL'!$B$239:$I$347,I$1,FALSE)</f>
        <v>0</v>
      </c>
      <c r="J375" s="3">
        <f>VLOOKUP($B375,'TIDAL FLATS &amp; ROCKY INTERTIDAL'!$B$239:$I$347,J$1,FALSE)</f>
        <v>0</v>
      </c>
      <c r="K375" s="3">
        <f>VLOOKUP($B375,'TIDAL FLATS &amp; ROCKY INTERTIDAL'!$B$239:$I$347,K$1,FALSE)</f>
        <v>0</v>
      </c>
      <c r="L375" s="3" t="str">
        <f>VLOOKUP($B375,'TIDAL FLATS &amp; ROCKY INTERTIDAL'!$B$239:$I$347,L$1,FALSE)</f>
        <v/>
      </c>
    </row>
    <row r="376" spans="1:12" ht="15.75" customHeight="1">
      <c r="A376">
        <f t="shared" si="9"/>
        <v>38</v>
      </c>
      <c r="B376" t="str">
        <f>VLOOKUP(A376,ACTIVITIES!$B$2:$C$110,2,FALSE)</f>
        <v>OPERATION AND MAINTENANCE 38</v>
      </c>
      <c r="C376" s="1">
        <v>4</v>
      </c>
      <c r="D376" s="1" t="str">
        <f>VLOOKUP(C376,HABITATS!$F$2:$G$13,2,FALSE)</f>
        <v>Marshes</v>
      </c>
      <c r="E376" s="1" t="str">
        <f t="shared" si="10"/>
        <v>MarshesOPERATION AND MAINTENANCE 38</v>
      </c>
      <c r="F376" s="3">
        <f>VLOOKUP($B376,MARSHES!$B$239:$I$347,F$1,FALSE)</f>
        <v>0</v>
      </c>
      <c r="G376" s="3">
        <f>VLOOKUP($B376,MARSHES!$B$239:$I$347,G$1,FALSE)</f>
        <v>0</v>
      </c>
      <c r="H376" s="3">
        <f>VLOOKUP($B376,MARSHES!$B$239:$I$347,H$1,FALSE)</f>
        <v>0</v>
      </c>
      <c r="I376" s="3">
        <f>VLOOKUP($B376,MARSHES!$B$239:$I$347,I$1,FALSE)</f>
        <v>0</v>
      </c>
      <c r="J376" s="3">
        <f>VLOOKUP($B376,MARSHES!$B$239:$I$347,J$1,FALSE)</f>
        <v>0</v>
      </c>
      <c r="K376" s="3">
        <f>VLOOKUP($B376,MARSHES!$B$239:$I$347,K$1,FALSE)</f>
        <v>0</v>
      </c>
      <c r="L376" s="3" t="str">
        <f>VLOOKUP($B376,MARSHES!$B$239:$I$347,L$1,FALSE)</f>
        <v/>
      </c>
    </row>
    <row r="377" spans="1:12" ht="15.75" customHeight="1">
      <c r="A377">
        <f t="shared" si="9"/>
        <v>38</v>
      </c>
      <c r="B377" t="str">
        <f>VLOOKUP(A377,ACTIVITIES!$B$2:$C$110,2,FALSE)</f>
        <v>OPERATION AND MAINTENANCE 38</v>
      </c>
      <c r="C377" s="1">
        <v>5</v>
      </c>
      <c r="D377" s="1" t="str">
        <f>VLOOKUP(C377,HABITATS!$F$2:$G$13,2,FALSE)</f>
        <v>Submersed Habitats</v>
      </c>
      <c r="E377" s="1" t="str">
        <f t="shared" si="10"/>
        <v>Submersed HabitatsOPERATION AND MAINTENANCE 38</v>
      </c>
      <c r="F377" s="3">
        <f>VLOOKUP($B377,'SUBMERSED HABITATS'!$B$239:$I$347,F$1,FALSE)</f>
        <v>0</v>
      </c>
      <c r="G377" s="3">
        <f>VLOOKUP($B377,'SUBMERSED HABITATS'!$B$239:$I$347,G$1,FALSE)</f>
        <v>0</v>
      </c>
      <c r="H377" s="3">
        <f>VLOOKUP($B377,'SUBMERSED HABITATS'!$B$239:$I$347,H$1,FALSE)</f>
        <v>0</v>
      </c>
      <c r="I377" s="3">
        <f>VLOOKUP($B377,'SUBMERSED HABITATS'!$B$239:$I$347,I$1,FALSE)</f>
        <v>0</v>
      </c>
      <c r="J377" s="3">
        <f>VLOOKUP($B377,'SUBMERSED HABITATS'!$B$239:$I$347,J$1,FALSE)</f>
        <v>0</v>
      </c>
      <c r="K377" s="3">
        <f>VLOOKUP($B377,'SUBMERSED HABITATS'!$B$239:$I$347,K$1,FALSE)</f>
        <v>0</v>
      </c>
      <c r="L377" s="3" t="str">
        <f>VLOOKUP($B377,'SUBMERSED HABITATS'!$B$239:$I$347,L$1,FALSE)</f>
        <v/>
      </c>
    </row>
    <row r="378" spans="1:12" ht="15.75" customHeight="1">
      <c r="A378">
        <f t="shared" si="9"/>
        <v>38</v>
      </c>
      <c r="B378" t="str">
        <f>VLOOKUP(A378,ACTIVITIES!$B$2:$C$110,2,FALSE)</f>
        <v>OPERATION AND MAINTENANCE 38</v>
      </c>
      <c r="C378" s="1">
        <v>6</v>
      </c>
      <c r="D378" s="1" t="str">
        <f>VLOOKUP(C378,HABITATS!$F$2:$G$13,2,FALSE)</f>
        <v>HABITATS COMPLEX 6</v>
      </c>
      <c r="E378" s="1" t="str">
        <f t="shared" si="10"/>
        <v>HABITATS COMPLEX 6OPERATION AND MAINTENANCE 38</v>
      </c>
      <c r="F378" s="3">
        <f>VLOOKUP($B378,'HABITATS COMPLEX 6'!$B$239:$I$347,F$1,FALSE)</f>
        <v>0</v>
      </c>
      <c r="G378" s="3">
        <f>VLOOKUP($B378,'HABITATS COMPLEX 6'!$B$239:$I$347,G$1,FALSE)</f>
        <v>0</v>
      </c>
      <c r="H378" s="3">
        <f>VLOOKUP($B378,'HABITATS COMPLEX 6'!$B$239:$I$347,H$1,FALSE)</f>
        <v>0</v>
      </c>
      <c r="I378" s="3">
        <f>VLOOKUP($B378,'HABITATS COMPLEX 6'!$B$239:$I$347,I$1,FALSE)</f>
        <v>0</v>
      </c>
      <c r="J378" s="3">
        <f>VLOOKUP($B378,'HABITATS COMPLEX 6'!$B$239:$I$347,J$1,FALSE)</f>
        <v>0</v>
      </c>
      <c r="K378" s="3">
        <f>VLOOKUP($B378,'HABITATS COMPLEX 6'!$B$239:$I$347,K$1,FALSE)</f>
        <v>0</v>
      </c>
      <c r="L378" s="3" t="str">
        <f>VLOOKUP($B378,'HABITATS COMPLEX 6'!$B$239:$I$347,L$1,FALSE)</f>
        <v/>
      </c>
    </row>
    <row r="379" spans="1:12" ht="15.75" customHeight="1">
      <c r="A379">
        <f t="shared" si="9"/>
        <v>38</v>
      </c>
      <c r="B379" t="str">
        <f>VLOOKUP(A379,ACTIVITIES!$B$2:$C$110,2,FALSE)</f>
        <v>OPERATION AND MAINTENANCE 38</v>
      </c>
      <c r="C379" s="1">
        <v>7</v>
      </c>
      <c r="D379" s="1" t="str">
        <f>VLOOKUP(C379,HABITATS!$F$2:$G$13,2,FALSE)</f>
        <v>HABITATS COMPLEX 7</v>
      </c>
      <c r="E379" s="1" t="str">
        <f t="shared" si="10"/>
        <v>HABITATS COMPLEX 7OPERATION AND MAINTENANCE 38</v>
      </c>
      <c r="F379" s="3">
        <f>VLOOKUP($B379,'HABITATS COMPLEX 7'!$B$239:$I$347,F$1,FALSE)</f>
        <v>0</v>
      </c>
      <c r="G379" s="3">
        <f>VLOOKUP($B379,'HABITATS COMPLEX 7'!$B$239:$I$347,G$1,FALSE)</f>
        <v>0</v>
      </c>
      <c r="H379" s="3">
        <f>VLOOKUP($B379,'HABITATS COMPLEX 7'!$B$239:$I$347,H$1,FALSE)</f>
        <v>0</v>
      </c>
      <c r="I379" s="3">
        <f>VLOOKUP($B379,'HABITATS COMPLEX 7'!$B$239:$I$347,I$1,FALSE)</f>
        <v>0</v>
      </c>
      <c r="J379" s="3">
        <f>VLOOKUP($B379,'HABITATS COMPLEX 7'!$B$239:$I$347,J$1,FALSE)</f>
        <v>0</v>
      </c>
      <c r="K379" s="3">
        <f>VLOOKUP($B379,'HABITATS COMPLEX 7'!$B$239:$I$347,K$1,FALSE)</f>
        <v>0</v>
      </c>
      <c r="L379" s="3" t="str">
        <f>VLOOKUP($B379,'HABITATS COMPLEX 7'!$B$239:$I$347,L$1,FALSE)</f>
        <v/>
      </c>
    </row>
    <row r="380" spans="1:12" ht="15.75" customHeight="1">
      <c r="A380">
        <f t="shared" si="9"/>
        <v>38</v>
      </c>
      <c r="B380" t="str">
        <f>VLOOKUP(A380,ACTIVITIES!$B$2:$C$110,2,FALSE)</f>
        <v>OPERATION AND MAINTENANCE 38</v>
      </c>
      <c r="C380" s="1">
        <v>8</v>
      </c>
      <c r="D380" s="1" t="str">
        <f>VLOOKUP(C380,HABITATS!$F$2:$G$13,2,FALSE)</f>
        <v>HABITATS COMPLEX 8</v>
      </c>
      <c r="E380" s="1" t="str">
        <f t="shared" si="10"/>
        <v>HABITATS COMPLEX 8OPERATION AND MAINTENANCE 38</v>
      </c>
      <c r="F380" s="3">
        <f>VLOOKUP($B380,'HABITATS COMPLEX 8'!$B$239:$I$347,F$1,FALSE)</f>
        <v>0</v>
      </c>
      <c r="G380" s="3">
        <f>VLOOKUP($B380,'HABITATS COMPLEX 8'!$B$239:$I$347,G$1,FALSE)</f>
        <v>0</v>
      </c>
      <c r="H380" s="3">
        <f>VLOOKUP($B380,'HABITATS COMPLEX 8'!$B$239:$I$347,H$1,FALSE)</f>
        <v>0</v>
      </c>
      <c r="I380" s="3">
        <f>VLOOKUP($B380,'HABITATS COMPLEX 8'!$B$239:$I$347,I$1,FALSE)</f>
        <v>0</v>
      </c>
      <c r="J380" s="3">
        <f>VLOOKUP($B380,'HABITATS COMPLEX 8'!$B$239:$I$347,J$1,FALSE)</f>
        <v>0</v>
      </c>
      <c r="K380" s="3">
        <f>VLOOKUP($B380,'HABITATS COMPLEX 8'!$B$239:$I$347,K$1,FALSE)</f>
        <v>0</v>
      </c>
      <c r="L380" s="3" t="str">
        <f>VLOOKUP($B380,'HABITATS COMPLEX 8'!$B$239:$I$347,L$1,FALSE)</f>
        <v/>
      </c>
    </row>
    <row r="381" spans="1:12" ht="15.75" customHeight="1">
      <c r="A381">
        <f t="shared" si="9"/>
        <v>38</v>
      </c>
      <c r="B381" t="str">
        <f>VLOOKUP(A381,ACTIVITIES!$B$2:$C$110,2,FALSE)</f>
        <v>OPERATION AND MAINTENANCE 38</v>
      </c>
      <c r="C381" s="1">
        <v>9</v>
      </c>
      <c r="D381" s="1" t="str">
        <f>VLOOKUP(C381,HABITATS!$F$2:$G$13,2,FALSE)</f>
        <v>HABITATS COMPLEX 9</v>
      </c>
      <c r="E381" s="1" t="str">
        <f t="shared" si="10"/>
        <v>HABITATS COMPLEX 9OPERATION AND MAINTENANCE 38</v>
      </c>
      <c r="F381" s="3">
        <f>VLOOKUP($B381,'HABITATS COMPLEX 9'!$B$239:$I$347,F$1,FALSE)</f>
        <v>0</v>
      </c>
      <c r="G381" s="3">
        <f>VLOOKUP($B381,'HABITATS COMPLEX 9'!$B$239:$I$347,G$1,FALSE)</f>
        <v>0</v>
      </c>
      <c r="H381" s="3">
        <f>VLOOKUP($B381,'HABITATS COMPLEX 9'!$B$239:$I$347,H$1,FALSE)</f>
        <v>0</v>
      </c>
      <c r="I381" s="3">
        <f>VLOOKUP($B381,'HABITATS COMPLEX 9'!$B$239:$I$347,I$1,FALSE)</f>
        <v>0</v>
      </c>
      <c r="J381" s="3">
        <f>VLOOKUP($B381,'HABITATS COMPLEX 9'!$B$239:$I$347,J$1,FALSE)</f>
        <v>0</v>
      </c>
      <c r="K381" s="3">
        <f>VLOOKUP($B381,'HABITATS COMPLEX 9'!$B$239:$I$347,K$1,FALSE)</f>
        <v>0</v>
      </c>
      <c r="L381" s="3" t="str">
        <f>VLOOKUP($B381,'HABITATS COMPLEX 9'!$B$239:$I$347,L$1,FALSE)</f>
        <v/>
      </c>
    </row>
    <row r="382" spans="1:12" ht="15.75" customHeight="1">
      <c r="A382">
        <f t="shared" si="9"/>
        <v>38</v>
      </c>
      <c r="B382" t="str">
        <f>VLOOKUP(A382,ACTIVITIES!$B$2:$C$110,2,FALSE)</f>
        <v>OPERATION AND MAINTENANCE 38</v>
      </c>
      <c r="C382" s="1">
        <v>10</v>
      </c>
      <c r="D382" s="1" t="str">
        <f>VLOOKUP(C382,HABITATS!$F$2:$G$13,2,FALSE)</f>
        <v>HABITATS COMPLEX 10</v>
      </c>
      <c r="E382" s="1" t="str">
        <f t="shared" si="10"/>
        <v>HABITATS COMPLEX 10OPERATION AND MAINTENANCE 38</v>
      </c>
      <c r="F382" s="3">
        <f>VLOOKUP($B382,'HABITATS COMPLEX 10'!$B$239:$I$347,F$1,FALSE)</f>
        <v>0</v>
      </c>
      <c r="G382" s="3">
        <f>VLOOKUP($B382,'HABITATS COMPLEX 10'!$B$239:$I$347,G$1,FALSE)</f>
        <v>0</v>
      </c>
      <c r="H382" s="3">
        <f>VLOOKUP($B382,'HABITATS COMPLEX 10'!$B$239:$I$347,H$1,FALSE)</f>
        <v>0</v>
      </c>
      <c r="I382" s="3">
        <f>VLOOKUP($B382,'HABITATS COMPLEX 10'!$B$239:$I$347,I$1,FALSE)</f>
        <v>0</v>
      </c>
      <c r="J382" s="3">
        <f>VLOOKUP($B382,'HABITATS COMPLEX 10'!$B$239:$I$347,J$1,FALSE)</f>
        <v>0</v>
      </c>
      <c r="K382" s="3">
        <f>VLOOKUP($B382,'HABITATS COMPLEX 10'!$B$239:$I$347,K$1,FALSE)</f>
        <v>0</v>
      </c>
      <c r="L382" s="3" t="str">
        <f>VLOOKUP($B382,'HABITATS COMPLEX 10'!$B$239:$I$347,L$1,FALSE)</f>
        <v/>
      </c>
    </row>
    <row r="383" spans="1:12" ht="15.75" customHeight="1">
      <c r="A383">
        <f t="shared" si="9"/>
        <v>39</v>
      </c>
      <c r="B383" t="str">
        <f>VLOOKUP(A383,ACTIVITIES!$B$2:$C$110,2,FALSE)</f>
        <v>OPERATION AND MAINTENANCE 39</v>
      </c>
      <c r="C383" s="1">
        <v>1</v>
      </c>
      <c r="D383" s="1" t="str">
        <f>VLOOKUP(C383,HABITATS!$F$2:$G$13,2,FALSE)</f>
        <v>Coastal Uplands</v>
      </c>
      <c r="E383" s="1" t="str">
        <f t="shared" si="10"/>
        <v>Coastal UplandsOPERATION AND MAINTENANCE 39</v>
      </c>
      <c r="F383" s="3">
        <f>VLOOKUP($B383,'COASTAL UPLANDS'!$B$239:$I$347,F$1,FALSE)</f>
        <v>0</v>
      </c>
      <c r="G383" s="3">
        <f>VLOOKUP($B383,'COASTAL UPLANDS'!$B$239:$I$347,G$1,FALSE)</f>
        <v>0</v>
      </c>
      <c r="H383" s="3">
        <f>VLOOKUP($B383,'COASTAL UPLANDS'!$B$239:$I$347,H$1,FALSE)</f>
        <v>0</v>
      </c>
      <c r="I383" s="3">
        <f>VLOOKUP($B383,'COASTAL UPLANDS'!$B$239:$I$347,I$1,FALSE)</f>
        <v>0</v>
      </c>
      <c r="J383" s="3">
        <f>VLOOKUP($B383,'COASTAL UPLANDS'!$B$239:$I$347,J$1,FALSE)</f>
        <v>0</v>
      </c>
      <c r="K383" s="3">
        <f>VLOOKUP($B383,'COASTAL UPLANDS'!$B$239:$I$347,K$1,FALSE)</f>
        <v>0</v>
      </c>
      <c r="L383" s="3" t="str">
        <f>VLOOKUP($B383,'COASTAL UPLANDS'!$B$239:$I$347,L$1,FALSE)</f>
        <v/>
      </c>
    </row>
    <row r="384" spans="1:12" ht="15.75" customHeight="1">
      <c r="A384">
        <f t="shared" si="9"/>
        <v>39</v>
      </c>
      <c r="B384" t="str">
        <f>VLOOKUP(A384,ACTIVITIES!$B$2:$C$110,2,FALSE)</f>
        <v>OPERATION AND MAINTENANCE 39</v>
      </c>
      <c r="C384" s="1">
        <v>2</v>
      </c>
      <c r="D384" s="1" t="str">
        <f>VLOOKUP(C384,HABITATS!$F$2:$G$13,2,FALSE)</f>
        <v>Beaches &amp; Dunes</v>
      </c>
      <c r="E384" s="1" t="str">
        <f t="shared" si="10"/>
        <v>Beaches &amp; DunesOPERATION AND MAINTENANCE 39</v>
      </c>
      <c r="F384" s="3">
        <f>VLOOKUP($B384,'BEACHES &amp; DUNES'!$B$239:$I$347,F$1,FALSE)</f>
        <v>0</v>
      </c>
      <c r="G384" s="3">
        <f>VLOOKUP($B384,'BEACHES &amp; DUNES'!$B$239:$I$347,G$1,FALSE)</f>
        <v>0</v>
      </c>
      <c r="H384" s="3">
        <f>VLOOKUP($B384,'BEACHES &amp; DUNES'!$B$239:$I$347,H$1,FALSE)</f>
        <v>0</v>
      </c>
      <c r="I384" s="3">
        <f>VLOOKUP($B384,'BEACHES &amp; DUNES'!$B$239:$I$347,I$1,FALSE)</f>
        <v>0</v>
      </c>
      <c r="J384" s="3">
        <f>VLOOKUP($B384,'BEACHES &amp; DUNES'!$B$239:$I$347,J$1,FALSE)</f>
        <v>0</v>
      </c>
      <c r="K384" s="3">
        <f>VLOOKUP($B384,'BEACHES &amp; DUNES'!$B$239:$I$347,K$1,FALSE)</f>
        <v>0</v>
      </c>
      <c r="L384" s="3" t="str">
        <f>VLOOKUP($B384,'BEACHES &amp; DUNES'!$B$239:$I$347,L$1,FALSE)</f>
        <v/>
      </c>
    </row>
    <row r="385" spans="1:12" ht="15.75" customHeight="1">
      <c r="A385">
        <f t="shared" si="9"/>
        <v>39</v>
      </c>
      <c r="B385" t="str">
        <f>VLOOKUP(A385,ACTIVITIES!$B$2:$C$110,2,FALSE)</f>
        <v>OPERATION AND MAINTENANCE 39</v>
      </c>
      <c r="C385" s="1">
        <v>3</v>
      </c>
      <c r="D385" s="1" t="str">
        <f>VLOOKUP(C385,HABITATS!$F$2:$G$13,2,FALSE)</f>
        <v>Tidal flats &amp; Rocky Intertidal</v>
      </c>
      <c r="E385" s="1" t="str">
        <f t="shared" si="10"/>
        <v>Tidal flats &amp; Rocky IntertidalOPERATION AND MAINTENANCE 39</v>
      </c>
      <c r="F385" s="3">
        <f>VLOOKUP($B385,'TIDAL FLATS &amp; ROCKY INTERTIDAL'!$B$239:$I$347,F$1,FALSE)</f>
        <v>0</v>
      </c>
      <c r="G385" s="3">
        <f>VLOOKUP($B385,'TIDAL FLATS &amp; ROCKY INTERTIDAL'!$B$239:$I$347,G$1,FALSE)</f>
        <v>0</v>
      </c>
      <c r="H385" s="3">
        <f>VLOOKUP($B385,'TIDAL FLATS &amp; ROCKY INTERTIDAL'!$B$239:$I$347,H$1,FALSE)</f>
        <v>0</v>
      </c>
      <c r="I385" s="3">
        <f>VLOOKUP($B385,'TIDAL FLATS &amp; ROCKY INTERTIDAL'!$B$239:$I$347,I$1,FALSE)</f>
        <v>0</v>
      </c>
      <c r="J385" s="3">
        <f>VLOOKUP($B385,'TIDAL FLATS &amp; ROCKY INTERTIDAL'!$B$239:$I$347,J$1,FALSE)</f>
        <v>0</v>
      </c>
      <c r="K385" s="3">
        <f>VLOOKUP($B385,'TIDAL FLATS &amp; ROCKY INTERTIDAL'!$B$239:$I$347,K$1,FALSE)</f>
        <v>0</v>
      </c>
      <c r="L385" s="3" t="str">
        <f>VLOOKUP($B385,'TIDAL FLATS &amp; ROCKY INTERTIDAL'!$B$239:$I$347,L$1,FALSE)</f>
        <v/>
      </c>
    </row>
    <row r="386" spans="1:12" ht="15.75" customHeight="1">
      <c r="A386">
        <f t="shared" si="9"/>
        <v>39</v>
      </c>
      <c r="B386" t="str">
        <f>VLOOKUP(A386,ACTIVITIES!$B$2:$C$110,2,FALSE)</f>
        <v>OPERATION AND MAINTENANCE 39</v>
      </c>
      <c r="C386" s="1">
        <v>4</v>
      </c>
      <c r="D386" s="1" t="str">
        <f>VLOOKUP(C386,HABITATS!$F$2:$G$13,2,FALSE)</f>
        <v>Marshes</v>
      </c>
      <c r="E386" s="1" t="str">
        <f t="shared" si="10"/>
        <v>MarshesOPERATION AND MAINTENANCE 39</v>
      </c>
      <c r="F386" s="3">
        <f>VLOOKUP($B386,MARSHES!$B$239:$I$347,F$1,FALSE)</f>
        <v>0</v>
      </c>
      <c r="G386" s="3">
        <f>VLOOKUP($B386,MARSHES!$B$239:$I$347,G$1,FALSE)</f>
        <v>0</v>
      </c>
      <c r="H386" s="3">
        <f>VLOOKUP($B386,MARSHES!$B$239:$I$347,H$1,FALSE)</f>
        <v>0</v>
      </c>
      <c r="I386" s="3">
        <f>VLOOKUP($B386,MARSHES!$B$239:$I$347,I$1,FALSE)</f>
        <v>0</v>
      </c>
      <c r="J386" s="3">
        <f>VLOOKUP($B386,MARSHES!$B$239:$I$347,J$1,FALSE)</f>
        <v>0</v>
      </c>
      <c r="K386" s="3">
        <f>VLOOKUP($B386,MARSHES!$B$239:$I$347,K$1,FALSE)</f>
        <v>0</v>
      </c>
      <c r="L386" s="3" t="str">
        <f>VLOOKUP($B386,MARSHES!$B$239:$I$347,L$1,FALSE)</f>
        <v/>
      </c>
    </row>
    <row r="387" spans="1:12" ht="15.75" customHeight="1">
      <c r="A387">
        <f t="shared" si="9"/>
        <v>39</v>
      </c>
      <c r="B387" t="str">
        <f>VLOOKUP(A387,ACTIVITIES!$B$2:$C$110,2,FALSE)</f>
        <v>OPERATION AND MAINTENANCE 39</v>
      </c>
      <c r="C387" s="1">
        <v>5</v>
      </c>
      <c r="D387" s="1" t="str">
        <f>VLOOKUP(C387,HABITATS!$F$2:$G$13,2,FALSE)</f>
        <v>Submersed Habitats</v>
      </c>
      <c r="E387" s="1" t="str">
        <f t="shared" si="10"/>
        <v>Submersed HabitatsOPERATION AND MAINTENANCE 39</v>
      </c>
      <c r="F387" s="3">
        <f>VLOOKUP($B387,'SUBMERSED HABITATS'!$B$239:$I$347,F$1,FALSE)</f>
        <v>0</v>
      </c>
      <c r="G387" s="3">
        <f>VLOOKUP($B387,'SUBMERSED HABITATS'!$B$239:$I$347,G$1,FALSE)</f>
        <v>0</v>
      </c>
      <c r="H387" s="3">
        <f>VLOOKUP($B387,'SUBMERSED HABITATS'!$B$239:$I$347,H$1,FALSE)</f>
        <v>0</v>
      </c>
      <c r="I387" s="3">
        <f>VLOOKUP($B387,'SUBMERSED HABITATS'!$B$239:$I$347,I$1,FALSE)</f>
        <v>0</v>
      </c>
      <c r="J387" s="3">
        <f>VLOOKUP($B387,'SUBMERSED HABITATS'!$B$239:$I$347,J$1,FALSE)</f>
        <v>0</v>
      </c>
      <c r="K387" s="3">
        <f>VLOOKUP($B387,'SUBMERSED HABITATS'!$B$239:$I$347,K$1,FALSE)</f>
        <v>0</v>
      </c>
      <c r="L387" s="3" t="str">
        <f>VLOOKUP($B387,'SUBMERSED HABITATS'!$B$239:$I$347,L$1,FALSE)</f>
        <v/>
      </c>
    </row>
    <row r="388" spans="1:12" ht="15.75" customHeight="1">
      <c r="A388">
        <f t="shared" si="9"/>
        <v>39</v>
      </c>
      <c r="B388" t="str">
        <f>VLOOKUP(A388,ACTIVITIES!$B$2:$C$110,2,FALSE)</f>
        <v>OPERATION AND MAINTENANCE 39</v>
      </c>
      <c r="C388" s="1">
        <v>6</v>
      </c>
      <c r="D388" s="1" t="str">
        <f>VLOOKUP(C388,HABITATS!$F$2:$G$13,2,FALSE)</f>
        <v>HABITATS COMPLEX 6</v>
      </c>
      <c r="E388" s="1" t="str">
        <f t="shared" si="10"/>
        <v>HABITATS COMPLEX 6OPERATION AND MAINTENANCE 39</v>
      </c>
      <c r="F388" s="3">
        <f>VLOOKUP($B388,'HABITATS COMPLEX 6'!$B$239:$I$347,F$1,FALSE)</f>
        <v>0</v>
      </c>
      <c r="G388" s="3">
        <f>VLOOKUP($B388,'HABITATS COMPLEX 6'!$B$239:$I$347,G$1,FALSE)</f>
        <v>0</v>
      </c>
      <c r="H388" s="3">
        <f>VLOOKUP($B388,'HABITATS COMPLEX 6'!$B$239:$I$347,H$1,FALSE)</f>
        <v>0</v>
      </c>
      <c r="I388" s="3">
        <f>VLOOKUP($B388,'HABITATS COMPLEX 6'!$B$239:$I$347,I$1,FALSE)</f>
        <v>0</v>
      </c>
      <c r="J388" s="3">
        <f>VLOOKUP($B388,'HABITATS COMPLEX 6'!$B$239:$I$347,J$1,FALSE)</f>
        <v>0</v>
      </c>
      <c r="K388" s="3">
        <f>VLOOKUP($B388,'HABITATS COMPLEX 6'!$B$239:$I$347,K$1,FALSE)</f>
        <v>0</v>
      </c>
      <c r="L388" s="3" t="str">
        <f>VLOOKUP($B388,'HABITATS COMPLEX 6'!$B$239:$I$347,L$1,FALSE)</f>
        <v/>
      </c>
    </row>
    <row r="389" spans="1:12" ht="15.75" customHeight="1">
      <c r="A389">
        <f t="shared" si="9"/>
        <v>39</v>
      </c>
      <c r="B389" t="str">
        <f>VLOOKUP(A389,ACTIVITIES!$B$2:$C$110,2,FALSE)</f>
        <v>OPERATION AND MAINTENANCE 39</v>
      </c>
      <c r="C389" s="1">
        <v>7</v>
      </c>
      <c r="D389" s="1" t="str">
        <f>VLOOKUP(C389,HABITATS!$F$2:$G$13,2,FALSE)</f>
        <v>HABITATS COMPLEX 7</v>
      </c>
      <c r="E389" s="1" t="str">
        <f t="shared" si="10"/>
        <v>HABITATS COMPLEX 7OPERATION AND MAINTENANCE 39</v>
      </c>
      <c r="F389" s="3">
        <f>VLOOKUP($B389,'HABITATS COMPLEX 7'!$B$239:$I$347,F$1,FALSE)</f>
        <v>0</v>
      </c>
      <c r="G389" s="3">
        <f>VLOOKUP($B389,'HABITATS COMPLEX 7'!$B$239:$I$347,G$1,FALSE)</f>
        <v>0</v>
      </c>
      <c r="H389" s="3">
        <f>VLOOKUP($B389,'HABITATS COMPLEX 7'!$B$239:$I$347,H$1,FALSE)</f>
        <v>0</v>
      </c>
      <c r="I389" s="3">
        <f>VLOOKUP($B389,'HABITATS COMPLEX 7'!$B$239:$I$347,I$1,FALSE)</f>
        <v>0</v>
      </c>
      <c r="J389" s="3">
        <f>VLOOKUP($B389,'HABITATS COMPLEX 7'!$B$239:$I$347,J$1,FALSE)</f>
        <v>0</v>
      </c>
      <c r="K389" s="3">
        <f>VLOOKUP($B389,'HABITATS COMPLEX 7'!$B$239:$I$347,K$1,FALSE)</f>
        <v>0</v>
      </c>
      <c r="L389" s="3" t="str">
        <f>VLOOKUP($B389,'HABITATS COMPLEX 7'!$B$239:$I$347,L$1,FALSE)</f>
        <v/>
      </c>
    </row>
    <row r="390" spans="1:12" ht="15.75" customHeight="1">
      <c r="A390">
        <f t="shared" si="9"/>
        <v>39</v>
      </c>
      <c r="B390" t="str">
        <f>VLOOKUP(A390,ACTIVITIES!$B$2:$C$110,2,FALSE)</f>
        <v>OPERATION AND MAINTENANCE 39</v>
      </c>
      <c r="C390" s="1">
        <v>8</v>
      </c>
      <c r="D390" s="1" t="str">
        <f>VLOOKUP(C390,HABITATS!$F$2:$G$13,2,FALSE)</f>
        <v>HABITATS COMPLEX 8</v>
      </c>
      <c r="E390" s="1" t="str">
        <f t="shared" si="10"/>
        <v>HABITATS COMPLEX 8OPERATION AND MAINTENANCE 39</v>
      </c>
      <c r="F390" s="3">
        <f>VLOOKUP($B390,'HABITATS COMPLEX 8'!$B$239:$I$347,F$1,FALSE)</f>
        <v>0</v>
      </c>
      <c r="G390" s="3">
        <f>VLOOKUP($B390,'HABITATS COMPLEX 8'!$B$239:$I$347,G$1,FALSE)</f>
        <v>0</v>
      </c>
      <c r="H390" s="3">
        <f>VLOOKUP($B390,'HABITATS COMPLEX 8'!$B$239:$I$347,H$1,FALSE)</f>
        <v>0</v>
      </c>
      <c r="I390" s="3">
        <f>VLOOKUP($B390,'HABITATS COMPLEX 8'!$B$239:$I$347,I$1,FALSE)</f>
        <v>0</v>
      </c>
      <c r="J390" s="3">
        <f>VLOOKUP($B390,'HABITATS COMPLEX 8'!$B$239:$I$347,J$1,FALSE)</f>
        <v>0</v>
      </c>
      <c r="K390" s="3">
        <f>VLOOKUP($B390,'HABITATS COMPLEX 8'!$B$239:$I$347,K$1,FALSE)</f>
        <v>0</v>
      </c>
      <c r="L390" s="3" t="str">
        <f>VLOOKUP($B390,'HABITATS COMPLEX 8'!$B$239:$I$347,L$1,FALSE)</f>
        <v/>
      </c>
    </row>
    <row r="391" spans="1:12" ht="15.75" customHeight="1">
      <c r="A391">
        <f t="shared" si="9"/>
        <v>39</v>
      </c>
      <c r="B391" t="str">
        <f>VLOOKUP(A391,ACTIVITIES!$B$2:$C$110,2,FALSE)</f>
        <v>OPERATION AND MAINTENANCE 39</v>
      </c>
      <c r="C391" s="1">
        <v>9</v>
      </c>
      <c r="D391" s="1" t="str">
        <f>VLOOKUP(C391,HABITATS!$F$2:$G$13,2,FALSE)</f>
        <v>HABITATS COMPLEX 9</v>
      </c>
      <c r="E391" s="1" t="str">
        <f t="shared" si="10"/>
        <v>HABITATS COMPLEX 9OPERATION AND MAINTENANCE 39</v>
      </c>
      <c r="F391" s="3">
        <f>VLOOKUP($B391,'HABITATS COMPLEX 9'!$B$239:$I$347,F$1,FALSE)</f>
        <v>0</v>
      </c>
      <c r="G391" s="3">
        <f>VLOOKUP($B391,'HABITATS COMPLEX 9'!$B$239:$I$347,G$1,FALSE)</f>
        <v>0</v>
      </c>
      <c r="H391" s="3">
        <f>VLOOKUP($B391,'HABITATS COMPLEX 9'!$B$239:$I$347,H$1,FALSE)</f>
        <v>0</v>
      </c>
      <c r="I391" s="3">
        <f>VLOOKUP($B391,'HABITATS COMPLEX 9'!$B$239:$I$347,I$1,FALSE)</f>
        <v>0</v>
      </c>
      <c r="J391" s="3">
        <f>VLOOKUP($B391,'HABITATS COMPLEX 9'!$B$239:$I$347,J$1,FALSE)</f>
        <v>0</v>
      </c>
      <c r="K391" s="3">
        <f>VLOOKUP($B391,'HABITATS COMPLEX 9'!$B$239:$I$347,K$1,FALSE)</f>
        <v>0</v>
      </c>
      <c r="L391" s="3" t="str">
        <f>VLOOKUP($B391,'HABITATS COMPLEX 9'!$B$239:$I$347,L$1,FALSE)</f>
        <v/>
      </c>
    </row>
    <row r="392" spans="1:12" ht="15.75" customHeight="1">
      <c r="A392">
        <f t="shared" si="9"/>
        <v>39</v>
      </c>
      <c r="B392" t="str">
        <f>VLOOKUP(A392,ACTIVITIES!$B$2:$C$110,2,FALSE)</f>
        <v>OPERATION AND MAINTENANCE 39</v>
      </c>
      <c r="C392" s="1">
        <v>10</v>
      </c>
      <c r="D392" s="1" t="str">
        <f>VLOOKUP(C392,HABITATS!$F$2:$G$13,2,FALSE)</f>
        <v>HABITATS COMPLEX 10</v>
      </c>
      <c r="E392" s="1" t="str">
        <f t="shared" si="10"/>
        <v>HABITATS COMPLEX 10OPERATION AND MAINTENANCE 39</v>
      </c>
      <c r="F392" s="3">
        <f>VLOOKUP($B392,'HABITATS COMPLEX 10'!$B$239:$I$347,F$1,FALSE)</f>
        <v>0</v>
      </c>
      <c r="G392" s="3">
        <f>VLOOKUP($B392,'HABITATS COMPLEX 10'!$B$239:$I$347,G$1,FALSE)</f>
        <v>0</v>
      </c>
      <c r="H392" s="3">
        <f>VLOOKUP($B392,'HABITATS COMPLEX 10'!$B$239:$I$347,H$1,FALSE)</f>
        <v>0</v>
      </c>
      <c r="I392" s="3">
        <f>VLOOKUP($B392,'HABITATS COMPLEX 10'!$B$239:$I$347,I$1,FALSE)</f>
        <v>0</v>
      </c>
      <c r="J392" s="3">
        <f>VLOOKUP($B392,'HABITATS COMPLEX 10'!$B$239:$I$347,J$1,FALSE)</f>
        <v>0</v>
      </c>
      <c r="K392" s="3">
        <f>VLOOKUP($B392,'HABITATS COMPLEX 10'!$B$239:$I$347,K$1,FALSE)</f>
        <v>0</v>
      </c>
      <c r="L392" s="3" t="str">
        <f>VLOOKUP($B392,'HABITATS COMPLEX 10'!$B$239:$I$347,L$1,FALSE)</f>
        <v/>
      </c>
    </row>
    <row r="393" spans="1:12" ht="15.75" customHeight="1">
      <c r="A393">
        <f t="shared" si="9"/>
        <v>40</v>
      </c>
      <c r="B393" t="str">
        <f>VLOOKUP(A393,ACTIVITIES!$B$2:$C$110,2,FALSE)</f>
        <v>OPERATION AND MAINTENANCE 40</v>
      </c>
      <c r="C393" s="1">
        <v>1</v>
      </c>
      <c r="D393" s="1" t="str">
        <f>VLOOKUP(C393,HABITATS!$F$2:$G$13,2,FALSE)</f>
        <v>Coastal Uplands</v>
      </c>
      <c r="E393" s="1" t="str">
        <f t="shared" si="10"/>
        <v>Coastal UplandsOPERATION AND MAINTENANCE 40</v>
      </c>
      <c r="F393" s="3">
        <f>VLOOKUP($B393,'COASTAL UPLANDS'!$B$239:$I$347,F$1,FALSE)</f>
        <v>0</v>
      </c>
      <c r="G393" s="3">
        <f>VLOOKUP($B393,'COASTAL UPLANDS'!$B$239:$I$347,G$1,FALSE)</f>
        <v>0</v>
      </c>
      <c r="H393" s="3">
        <f>VLOOKUP($B393,'COASTAL UPLANDS'!$B$239:$I$347,H$1,FALSE)</f>
        <v>0</v>
      </c>
      <c r="I393" s="3">
        <f>VLOOKUP($B393,'COASTAL UPLANDS'!$B$239:$I$347,I$1,FALSE)</f>
        <v>0</v>
      </c>
      <c r="J393" s="3">
        <f>VLOOKUP($B393,'COASTAL UPLANDS'!$B$239:$I$347,J$1,FALSE)</f>
        <v>0</v>
      </c>
      <c r="K393" s="3">
        <f>VLOOKUP($B393,'COASTAL UPLANDS'!$B$239:$I$347,K$1,FALSE)</f>
        <v>0</v>
      </c>
      <c r="L393" s="3" t="str">
        <f>VLOOKUP($B393,'COASTAL UPLANDS'!$B$239:$I$347,L$1,FALSE)</f>
        <v/>
      </c>
    </row>
    <row r="394" spans="1:12" ht="15.75" customHeight="1">
      <c r="A394">
        <f t="shared" si="9"/>
        <v>40</v>
      </c>
      <c r="B394" t="str">
        <f>VLOOKUP(A394,ACTIVITIES!$B$2:$C$110,2,FALSE)</f>
        <v>OPERATION AND MAINTENANCE 40</v>
      </c>
      <c r="C394" s="1">
        <v>2</v>
      </c>
      <c r="D394" s="1" t="str">
        <f>VLOOKUP(C394,HABITATS!$F$2:$G$13,2,FALSE)</f>
        <v>Beaches &amp; Dunes</v>
      </c>
      <c r="E394" s="1" t="str">
        <f t="shared" si="10"/>
        <v>Beaches &amp; DunesOPERATION AND MAINTENANCE 40</v>
      </c>
      <c r="F394" s="3">
        <f>VLOOKUP($B394,'BEACHES &amp; DUNES'!$B$239:$I$347,F$1,FALSE)</f>
        <v>0</v>
      </c>
      <c r="G394" s="3">
        <f>VLOOKUP($B394,'BEACHES &amp; DUNES'!$B$239:$I$347,G$1,FALSE)</f>
        <v>0</v>
      </c>
      <c r="H394" s="3">
        <f>VLOOKUP($B394,'BEACHES &amp; DUNES'!$B$239:$I$347,H$1,FALSE)</f>
        <v>0</v>
      </c>
      <c r="I394" s="3">
        <f>VLOOKUP($B394,'BEACHES &amp; DUNES'!$B$239:$I$347,I$1,FALSE)</f>
        <v>0</v>
      </c>
      <c r="J394" s="3">
        <f>VLOOKUP($B394,'BEACHES &amp; DUNES'!$B$239:$I$347,J$1,FALSE)</f>
        <v>0</v>
      </c>
      <c r="K394" s="3">
        <f>VLOOKUP($B394,'BEACHES &amp; DUNES'!$B$239:$I$347,K$1,FALSE)</f>
        <v>0</v>
      </c>
      <c r="L394" s="3" t="str">
        <f>VLOOKUP($B394,'BEACHES &amp; DUNES'!$B$239:$I$347,L$1,FALSE)</f>
        <v/>
      </c>
    </row>
    <row r="395" spans="1:12" ht="15.75" customHeight="1">
      <c r="A395">
        <f t="shared" si="9"/>
        <v>40</v>
      </c>
      <c r="B395" t="str">
        <f>VLOOKUP(A395,ACTIVITIES!$B$2:$C$110,2,FALSE)</f>
        <v>OPERATION AND MAINTENANCE 40</v>
      </c>
      <c r="C395" s="1">
        <v>3</v>
      </c>
      <c r="D395" s="1" t="str">
        <f>VLOOKUP(C395,HABITATS!$F$2:$G$13,2,FALSE)</f>
        <v>Tidal flats &amp; Rocky Intertidal</v>
      </c>
      <c r="E395" s="1" t="str">
        <f t="shared" si="10"/>
        <v>Tidal flats &amp; Rocky IntertidalOPERATION AND MAINTENANCE 40</v>
      </c>
      <c r="F395" s="3">
        <f>VLOOKUP($B395,'TIDAL FLATS &amp; ROCKY INTERTIDAL'!$B$239:$I$347,F$1,FALSE)</f>
        <v>0</v>
      </c>
      <c r="G395" s="3">
        <f>VLOOKUP($B395,'TIDAL FLATS &amp; ROCKY INTERTIDAL'!$B$239:$I$347,G$1,FALSE)</f>
        <v>0</v>
      </c>
      <c r="H395" s="3">
        <f>VLOOKUP($B395,'TIDAL FLATS &amp; ROCKY INTERTIDAL'!$B$239:$I$347,H$1,FALSE)</f>
        <v>0</v>
      </c>
      <c r="I395" s="3">
        <f>VLOOKUP($B395,'TIDAL FLATS &amp; ROCKY INTERTIDAL'!$B$239:$I$347,I$1,FALSE)</f>
        <v>0</v>
      </c>
      <c r="J395" s="3">
        <f>VLOOKUP($B395,'TIDAL FLATS &amp; ROCKY INTERTIDAL'!$B$239:$I$347,J$1,FALSE)</f>
        <v>0</v>
      </c>
      <c r="K395" s="3">
        <f>VLOOKUP($B395,'TIDAL FLATS &amp; ROCKY INTERTIDAL'!$B$239:$I$347,K$1,FALSE)</f>
        <v>0</v>
      </c>
      <c r="L395" s="3" t="str">
        <f>VLOOKUP($B395,'TIDAL FLATS &amp; ROCKY INTERTIDAL'!$B$239:$I$347,L$1,FALSE)</f>
        <v/>
      </c>
    </row>
    <row r="396" spans="1:12" ht="15.75" customHeight="1">
      <c r="A396">
        <f t="shared" si="9"/>
        <v>40</v>
      </c>
      <c r="B396" t="str">
        <f>VLOOKUP(A396,ACTIVITIES!$B$2:$C$110,2,FALSE)</f>
        <v>OPERATION AND MAINTENANCE 40</v>
      </c>
      <c r="C396" s="1">
        <v>4</v>
      </c>
      <c r="D396" s="1" t="str">
        <f>VLOOKUP(C396,HABITATS!$F$2:$G$13,2,FALSE)</f>
        <v>Marshes</v>
      </c>
      <c r="E396" s="1" t="str">
        <f t="shared" si="10"/>
        <v>MarshesOPERATION AND MAINTENANCE 40</v>
      </c>
      <c r="F396" s="3">
        <f>VLOOKUP($B396,MARSHES!$B$239:$I$347,F$1,FALSE)</f>
        <v>0</v>
      </c>
      <c r="G396" s="3">
        <f>VLOOKUP($B396,MARSHES!$B$239:$I$347,G$1,FALSE)</f>
        <v>0</v>
      </c>
      <c r="H396" s="3">
        <f>VLOOKUP($B396,MARSHES!$B$239:$I$347,H$1,FALSE)</f>
        <v>0</v>
      </c>
      <c r="I396" s="3">
        <f>VLOOKUP($B396,MARSHES!$B$239:$I$347,I$1,FALSE)</f>
        <v>0</v>
      </c>
      <c r="J396" s="3">
        <f>VLOOKUP($B396,MARSHES!$B$239:$I$347,J$1,FALSE)</f>
        <v>0</v>
      </c>
      <c r="K396" s="3">
        <f>VLOOKUP($B396,MARSHES!$B$239:$I$347,K$1,FALSE)</f>
        <v>0</v>
      </c>
      <c r="L396" s="3" t="str">
        <f>VLOOKUP($B396,MARSHES!$B$239:$I$347,L$1,FALSE)</f>
        <v/>
      </c>
    </row>
    <row r="397" spans="1:12" ht="15.75" customHeight="1">
      <c r="A397">
        <f t="shared" si="9"/>
        <v>40</v>
      </c>
      <c r="B397" t="str">
        <f>VLOOKUP(A397,ACTIVITIES!$B$2:$C$110,2,FALSE)</f>
        <v>OPERATION AND MAINTENANCE 40</v>
      </c>
      <c r="C397" s="1">
        <v>5</v>
      </c>
      <c r="D397" s="1" t="str">
        <f>VLOOKUP(C397,HABITATS!$F$2:$G$13,2,FALSE)</f>
        <v>Submersed Habitats</v>
      </c>
      <c r="E397" s="1" t="str">
        <f t="shared" si="10"/>
        <v>Submersed HabitatsOPERATION AND MAINTENANCE 40</v>
      </c>
      <c r="F397" s="3">
        <f>VLOOKUP($B397,'SUBMERSED HABITATS'!$B$239:$I$347,F$1,FALSE)</f>
        <v>0</v>
      </c>
      <c r="G397" s="3">
        <f>VLOOKUP($B397,'SUBMERSED HABITATS'!$B$239:$I$347,G$1,FALSE)</f>
        <v>0</v>
      </c>
      <c r="H397" s="3">
        <f>VLOOKUP($B397,'SUBMERSED HABITATS'!$B$239:$I$347,H$1,FALSE)</f>
        <v>0</v>
      </c>
      <c r="I397" s="3">
        <f>VLOOKUP($B397,'SUBMERSED HABITATS'!$B$239:$I$347,I$1,FALSE)</f>
        <v>0</v>
      </c>
      <c r="J397" s="3">
        <f>VLOOKUP($B397,'SUBMERSED HABITATS'!$B$239:$I$347,J$1,FALSE)</f>
        <v>0</v>
      </c>
      <c r="K397" s="3">
        <f>VLOOKUP($B397,'SUBMERSED HABITATS'!$B$239:$I$347,K$1,FALSE)</f>
        <v>0</v>
      </c>
      <c r="L397" s="3" t="str">
        <f>VLOOKUP($B397,'SUBMERSED HABITATS'!$B$239:$I$347,L$1,FALSE)</f>
        <v/>
      </c>
    </row>
    <row r="398" spans="1:12" ht="15.75" customHeight="1">
      <c r="A398">
        <f t="shared" ref="A398:A461" si="11">A388+1</f>
        <v>40</v>
      </c>
      <c r="B398" t="str">
        <f>VLOOKUP(A398,ACTIVITIES!$B$2:$C$110,2,FALSE)</f>
        <v>OPERATION AND MAINTENANCE 40</v>
      </c>
      <c r="C398" s="1">
        <v>6</v>
      </c>
      <c r="D398" s="1" t="str">
        <f>VLOOKUP(C398,HABITATS!$F$2:$G$13,2,FALSE)</f>
        <v>HABITATS COMPLEX 6</v>
      </c>
      <c r="E398" s="1" t="str">
        <f t="shared" si="10"/>
        <v>HABITATS COMPLEX 6OPERATION AND MAINTENANCE 40</v>
      </c>
      <c r="F398" s="3">
        <f>VLOOKUP($B398,'HABITATS COMPLEX 6'!$B$239:$I$347,F$1,FALSE)</f>
        <v>0</v>
      </c>
      <c r="G398" s="3">
        <f>VLOOKUP($B398,'HABITATS COMPLEX 6'!$B$239:$I$347,G$1,FALSE)</f>
        <v>0</v>
      </c>
      <c r="H398" s="3">
        <f>VLOOKUP($B398,'HABITATS COMPLEX 6'!$B$239:$I$347,H$1,FALSE)</f>
        <v>0</v>
      </c>
      <c r="I398" s="3">
        <f>VLOOKUP($B398,'HABITATS COMPLEX 6'!$B$239:$I$347,I$1,FALSE)</f>
        <v>0</v>
      </c>
      <c r="J398" s="3">
        <f>VLOOKUP($B398,'HABITATS COMPLEX 6'!$B$239:$I$347,J$1,FALSE)</f>
        <v>0</v>
      </c>
      <c r="K398" s="3">
        <f>VLOOKUP($B398,'HABITATS COMPLEX 6'!$B$239:$I$347,K$1,FALSE)</f>
        <v>0</v>
      </c>
      <c r="L398" s="3" t="str">
        <f>VLOOKUP($B398,'HABITATS COMPLEX 6'!$B$239:$I$347,L$1,FALSE)</f>
        <v/>
      </c>
    </row>
    <row r="399" spans="1:12" ht="15.75" customHeight="1">
      <c r="A399">
        <f t="shared" si="11"/>
        <v>40</v>
      </c>
      <c r="B399" t="str">
        <f>VLOOKUP(A399,ACTIVITIES!$B$2:$C$110,2,FALSE)</f>
        <v>OPERATION AND MAINTENANCE 40</v>
      </c>
      <c r="C399" s="1">
        <v>7</v>
      </c>
      <c r="D399" s="1" t="str">
        <f>VLOOKUP(C399,HABITATS!$F$2:$G$13,2,FALSE)</f>
        <v>HABITATS COMPLEX 7</v>
      </c>
      <c r="E399" s="1" t="str">
        <f t="shared" si="10"/>
        <v>HABITATS COMPLEX 7OPERATION AND MAINTENANCE 40</v>
      </c>
      <c r="F399" s="3">
        <f>VLOOKUP($B399,'HABITATS COMPLEX 7'!$B$239:$I$347,F$1,FALSE)</f>
        <v>0</v>
      </c>
      <c r="G399" s="3">
        <f>VLOOKUP($B399,'HABITATS COMPLEX 7'!$B$239:$I$347,G$1,FALSE)</f>
        <v>0</v>
      </c>
      <c r="H399" s="3">
        <f>VLOOKUP($B399,'HABITATS COMPLEX 7'!$B$239:$I$347,H$1,FALSE)</f>
        <v>0</v>
      </c>
      <c r="I399" s="3">
        <f>VLOOKUP($B399,'HABITATS COMPLEX 7'!$B$239:$I$347,I$1,FALSE)</f>
        <v>0</v>
      </c>
      <c r="J399" s="3">
        <f>VLOOKUP($B399,'HABITATS COMPLEX 7'!$B$239:$I$347,J$1,FALSE)</f>
        <v>0</v>
      </c>
      <c r="K399" s="3">
        <f>VLOOKUP($B399,'HABITATS COMPLEX 7'!$B$239:$I$347,K$1,FALSE)</f>
        <v>0</v>
      </c>
      <c r="L399" s="3" t="str">
        <f>VLOOKUP($B399,'HABITATS COMPLEX 7'!$B$239:$I$347,L$1,FALSE)</f>
        <v/>
      </c>
    </row>
    <row r="400" spans="1:12" ht="15.75" customHeight="1">
      <c r="A400">
        <f t="shared" si="11"/>
        <v>40</v>
      </c>
      <c r="B400" t="str">
        <f>VLOOKUP(A400,ACTIVITIES!$B$2:$C$110,2,FALSE)</f>
        <v>OPERATION AND MAINTENANCE 40</v>
      </c>
      <c r="C400" s="1">
        <v>8</v>
      </c>
      <c r="D400" s="1" t="str">
        <f>VLOOKUP(C400,HABITATS!$F$2:$G$13,2,FALSE)</f>
        <v>HABITATS COMPLEX 8</v>
      </c>
      <c r="E400" s="1" t="str">
        <f t="shared" si="10"/>
        <v>HABITATS COMPLEX 8OPERATION AND MAINTENANCE 40</v>
      </c>
      <c r="F400" s="3">
        <f>VLOOKUP($B400,'HABITATS COMPLEX 8'!$B$239:$I$347,F$1,FALSE)</f>
        <v>0</v>
      </c>
      <c r="G400" s="3">
        <f>VLOOKUP($B400,'HABITATS COMPLEX 8'!$B$239:$I$347,G$1,FALSE)</f>
        <v>0</v>
      </c>
      <c r="H400" s="3">
        <f>VLOOKUP($B400,'HABITATS COMPLEX 8'!$B$239:$I$347,H$1,FALSE)</f>
        <v>0</v>
      </c>
      <c r="I400" s="3">
        <f>VLOOKUP($B400,'HABITATS COMPLEX 8'!$B$239:$I$347,I$1,FALSE)</f>
        <v>0</v>
      </c>
      <c r="J400" s="3">
        <f>VLOOKUP($B400,'HABITATS COMPLEX 8'!$B$239:$I$347,J$1,FALSE)</f>
        <v>0</v>
      </c>
      <c r="K400" s="3">
        <f>VLOOKUP($B400,'HABITATS COMPLEX 8'!$B$239:$I$347,K$1,FALSE)</f>
        <v>0</v>
      </c>
      <c r="L400" s="3" t="str">
        <f>VLOOKUP($B400,'HABITATS COMPLEX 8'!$B$239:$I$347,L$1,FALSE)</f>
        <v/>
      </c>
    </row>
    <row r="401" spans="1:12" ht="15.75" customHeight="1">
      <c r="A401">
        <f t="shared" si="11"/>
        <v>40</v>
      </c>
      <c r="B401" t="str">
        <f>VLOOKUP(A401,ACTIVITIES!$B$2:$C$110,2,FALSE)</f>
        <v>OPERATION AND MAINTENANCE 40</v>
      </c>
      <c r="C401" s="1">
        <v>9</v>
      </c>
      <c r="D401" s="1" t="str">
        <f>VLOOKUP(C401,HABITATS!$F$2:$G$13,2,FALSE)</f>
        <v>HABITATS COMPLEX 9</v>
      </c>
      <c r="E401" s="1" t="str">
        <f t="shared" si="10"/>
        <v>HABITATS COMPLEX 9OPERATION AND MAINTENANCE 40</v>
      </c>
      <c r="F401" s="3">
        <f>VLOOKUP($B401,'HABITATS COMPLEX 9'!$B$239:$I$347,F$1,FALSE)</f>
        <v>0</v>
      </c>
      <c r="G401" s="3">
        <f>VLOOKUP($B401,'HABITATS COMPLEX 9'!$B$239:$I$347,G$1,FALSE)</f>
        <v>0</v>
      </c>
      <c r="H401" s="3">
        <f>VLOOKUP($B401,'HABITATS COMPLEX 9'!$B$239:$I$347,H$1,FALSE)</f>
        <v>0</v>
      </c>
      <c r="I401" s="3">
        <f>VLOOKUP($B401,'HABITATS COMPLEX 9'!$B$239:$I$347,I$1,FALSE)</f>
        <v>0</v>
      </c>
      <c r="J401" s="3">
        <f>VLOOKUP($B401,'HABITATS COMPLEX 9'!$B$239:$I$347,J$1,FALSE)</f>
        <v>0</v>
      </c>
      <c r="K401" s="3">
        <f>VLOOKUP($B401,'HABITATS COMPLEX 9'!$B$239:$I$347,K$1,FALSE)</f>
        <v>0</v>
      </c>
      <c r="L401" s="3" t="str">
        <f>VLOOKUP($B401,'HABITATS COMPLEX 9'!$B$239:$I$347,L$1,FALSE)</f>
        <v/>
      </c>
    </row>
    <row r="402" spans="1:12" ht="15.75" customHeight="1">
      <c r="A402">
        <f t="shared" si="11"/>
        <v>40</v>
      </c>
      <c r="B402" t="str">
        <f>VLOOKUP(A402,ACTIVITIES!$B$2:$C$110,2,FALSE)</f>
        <v>OPERATION AND MAINTENANCE 40</v>
      </c>
      <c r="C402" s="1">
        <v>10</v>
      </c>
      <c r="D402" s="1" t="str">
        <f>VLOOKUP(C402,HABITATS!$F$2:$G$13,2,FALSE)</f>
        <v>HABITATS COMPLEX 10</v>
      </c>
      <c r="E402" s="1" t="str">
        <f t="shared" si="10"/>
        <v>HABITATS COMPLEX 10OPERATION AND MAINTENANCE 40</v>
      </c>
      <c r="F402" s="3">
        <f>VLOOKUP($B402,'HABITATS COMPLEX 10'!$B$239:$I$347,F$1,FALSE)</f>
        <v>0</v>
      </c>
      <c r="G402" s="3">
        <f>VLOOKUP($B402,'HABITATS COMPLEX 10'!$B$239:$I$347,G$1,FALSE)</f>
        <v>0</v>
      </c>
      <c r="H402" s="3">
        <f>VLOOKUP($B402,'HABITATS COMPLEX 10'!$B$239:$I$347,H$1,FALSE)</f>
        <v>0</v>
      </c>
      <c r="I402" s="3">
        <f>VLOOKUP($B402,'HABITATS COMPLEX 10'!$B$239:$I$347,I$1,FALSE)</f>
        <v>0</v>
      </c>
      <c r="J402" s="3">
        <f>VLOOKUP($B402,'HABITATS COMPLEX 10'!$B$239:$I$347,J$1,FALSE)</f>
        <v>0</v>
      </c>
      <c r="K402" s="3">
        <f>VLOOKUP($B402,'HABITATS COMPLEX 10'!$B$239:$I$347,K$1,FALSE)</f>
        <v>0</v>
      </c>
      <c r="L402" s="3" t="str">
        <f>VLOOKUP($B402,'HABITATS COMPLEX 10'!$B$239:$I$347,L$1,FALSE)</f>
        <v/>
      </c>
    </row>
    <row r="403" spans="1:12" ht="15.75" customHeight="1">
      <c r="A403">
        <f t="shared" si="11"/>
        <v>41</v>
      </c>
      <c r="B403" t="str">
        <f>VLOOKUP(A403,ACTIVITIES!$B$2:$C$110,2,FALSE)</f>
        <v>Foundation and WTG removal</v>
      </c>
      <c r="C403" s="1">
        <v>1</v>
      </c>
      <c r="D403" s="1" t="str">
        <f>VLOOKUP(C403,HABITATS!$F$2:$G$13,2,FALSE)</f>
        <v>Coastal Uplands</v>
      </c>
      <c r="E403" s="1" t="str">
        <f t="shared" si="10"/>
        <v>Coastal UplandsFoundation and WTG removal</v>
      </c>
      <c r="F403" s="3">
        <f>VLOOKUP($B403,'COASTAL UPLANDS'!$B$239:$I$347,F$1,FALSE)</f>
        <v>0</v>
      </c>
      <c r="G403" s="3">
        <f>VLOOKUP($B403,'COASTAL UPLANDS'!$B$239:$I$347,G$1,FALSE)</f>
        <v>0</v>
      </c>
      <c r="H403" s="3">
        <f>VLOOKUP($B403,'COASTAL UPLANDS'!$B$239:$I$347,H$1,FALSE)</f>
        <v>0</v>
      </c>
      <c r="I403" s="3">
        <f>VLOOKUP($B403,'COASTAL UPLANDS'!$B$239:$I$347,I$1,FALSE)</f>
        <v>0</v>
      </c>
      <c r="J403" s="3">
        <f>VLOOKUP($B403,'COASTAL UPLANDS'!$B$239:$I$347,J$1,FALSE)</f>
        <v>0</v>
      </c>
      <c r="K403" s="3">
        <f>VLOOKUP($B403,'COASTAL UPLANDS'!$B$239:$I$347,K$1,FALSE)</f>
        <v>0</v>
      </c>
      <c r="L403" s="3">
        <f>VLOOKUP($B403,'COASTAL UPLANDS'!$B$239:$I$347,L$1,FALSE)</f>
        <v>0</v>
      </c>
    </row>
    <row r="404" spans="1:12" ht="15.75" customHeight="1">
      <c r="A404">
        <f t="shared" si="11"/>
        <v>41</v>
      </c>
      <c r="B404" t="str">
        <f>VLOOKUP(A404,ACTIVITIES!$B$2:$C$110,2,FALSE)</f>
        <v>Foundation and WTG removal</v>
      </c>
      <c r="C404" s="1">
        <v>2</v>
      </c>
      <c r="D404" s="1" t="str">
        <f>VLOOKUP(C404,HABITATS!$F$2:$G$13,2,FALSE)</f>
        <v>Beaches &amp; Dunes</v>
      </c>
      <c r="E404" s="1" t="str">
        <f t="shared" si="10"/>
        <v>Beaches &amp; DunesFoundation and WTG removal</v>
      </c>
      <c r="F404" s="3">
        <f>VLOOKUP($B404,'BEACHES &amp; DUNES'!$B$239:$I$347,F$1,FALSE)</f>
        <v>0</v>
      </c>
      <c r="G404" s="3">
        <f>VLOOKUP($B404,'BEACHES &amp; DUNES'!$B$239:$I$347,G$1,FALSE)</f>
        <v>0</v>
      </c>
      <c r="H404" s="3">
        <f>VLOOKUP($B404,'BEACHES &amp; DUNES'!$B$239:$I$347,H$1,FALSE)</f>
        <v>0</v>
      </c>
      <c r="I404" s="3">
        <f>VLOOKUP($B404,'BEACHES &amp; DUNES'!$B$239:$I$347,I$1,FALSE)</f>
        <v>0</v>
      </c>
      <c r="J404" s="3">
        <f>VLOOKUP($B404,'BEACHES &amp; DUNES'!$B$239:$I$347,J$1,FALSE)</f>
        <v>0</v>
      </c>
      <c r="K404" s="3">
        <f>VLOOKUP($B404,'BEACHES &amp; DUNES'!$B$239:$I$347,K$1,FALSE)</f>
        <v>0</v>
      </c>
      <c r="L404" s="3">
        <f>VLOOKUP($B404,'BEACHES &amp; DUNES'!$B$239:$I$347,L$1,FALSE)</f>
        <v>0</v>
      </c>
    </row>
    <row r="405" spans="1:12" ht="15.75" customHeight="1">
      <c r="A405">
        <f t="shared" si="11"/>
        <v>41</v>
      </c>
      <c r="B405" t="str">
        <f>VLOOKUP(A405,ACTIVITIES!$B$2:$C$110,2,FALSE)</f>
        <v>Foundation and WTG removal</v>
      </c>
      <c r="C405" s="1">
        <v>3</v>
      </c>
      <c r="D405" s="1" t="str">
        <f>VLOOKUP(C405,HABITATS!$F$2:$G$13,2,FALSE)</f>
        <v>Tidal flats &amp; Rocky Intertidal</v>
      </c>
      <c r="E405" s="1" t="str">
        <f t="shared" si="10"/>
        <v>Tidal flats &amp; Rocky IntertidalFoundation and WTG removal</v>
      </c>
      <c r="F405" s="3">
        <f>VLOOKUP($B405,'TIDAL FLATS &amp; ROCKY INTERTIDAL'!$B$239:$I$347,F$1,FALSE)</f>
        <v>1</v>
      </c>
      <c r="G405" s="3">
        <f>VLOOKUP($B405,'TIDAL FLATS &amp; ROCKY INTERTIDAL'!$B$239:$I$347,G$1,FALSE)</f>
        <v>1</v>
      </c>
      <c r="H405" s="3">
        <f>VLOOKUP($B405,'TIDAL FLATS &amp; ROCKY INTERTIDAL'!$B$239:$I$347,H$1,FALSE)</f>
        <v>0</v>
      </c>
      <c r="I405" s="3">
        <f>VLOOKUP($B405,'TIDAL FLATS &amp; ROCKY INTERTIDAL'!$B$239:$I$347,I$1,FALSE)</f>
        <v>0</v>
      </c>
      <c r="J405" s="3">
        <f>VLOOKUP($B405,'TIDAL FLATS &amp; ROCKY INTERTIDAL'!$B$239:$I$347,J$1,FALSE)</f>
        <v>0</v>
      </c>
      <c r="K405" s="3">
        <f>VLOOKUP($B405,'TIDAL FLATS &amp; ROCKY INTERTIDAL'!$B$239:$I$347,K$1,FALSE)</f>
        <v>0</v>
      </c>
      <c r="L405" s="3">
        <f>VLOOKUP($B405,'TIDAL FLATS &amp; ROCKY INTERTIDAL'!$B$239:$I$347,L$1,FALSE)</f>
        <v>1</v>
      </c>
    </row>
    <row r="406" spans="1:12" ht="15.75" customHeight="1">
      <c r="A406">
        <f t="shared" si="11"/>
        <v>41</v>
      </c>
      <c r="B406" t="str">
        <f>VLOOKUP(A406,ACTIVITIES!$B$2:$C$110,2,FALSE)</f>
        <v>Foundation and WTG removal</v>
      </c>
      <c r="C406" s="1">
        <v>4</v>
      </c>
      <c r="D406" s="1" t="str">
        <f>VLOOKUP(C406,HABITATS!$F$2:$G$13,2,FALSE)</f>
        <v>Marshes</v>
      </c>
      <c r="E406" s="1" t="str">
        <f t="shared" si="10"/>
        <v>MarshesFoundation and WTG removal</v>
      </c>
      <c r="F406" s="3">
        <f>VLOOKUP($B406,MARSHES!$B$239:$I$347,F$1,FALSE)</f>
        <v>1</v>
      </c>
      <c r="G406" s="3">
        <f>VLOOKUP($B406,MARSHES!$B$239:$I$347,G$1,FALSE)</f>
        <v>1</v>
      </c>
      <c r="H406" s="3">
        <f>VLOOKUP($B406,MARSHES!$B$239:$I$347,H$1,FALSE)</f>
        <v>1</v>
      </c>
      <c r="I406" s="3">
        <f>VLOOKUP($B406,MARSHES!$B$239:$I$347,I$1,FALSE)</f>
        <v>1</v>
      </c>
      <c r="J406" s="3">
        <f>VLOOKUP($B406,MARSHES!$B$239:$I$347,J$1,FALSE)</f>
        <v>0</v>
      </c>
      <c r="K406" s="3">
        <f>VLOOKUP($B406,MARSHES!$B$239:$I$347,K$1,FALSE)</f>
        <v>1</v>
      </c>
      <c r="L406" s="3">
        <f>VLOOKUP($B406,MARSHES!$B$239:$I$347,L$1,FALSE)</f>
        <v>1</v>
      </c>
    </row>
    <row r="407" spans="1:12" ht="15.75" customHeight="1">
      <c r="A407">
        <f t="shared" si="11"/>
        <v>41</v>
      </c>
      <c r="B407" t="str">
        <f>VLOOKUP(A407,ACTIVITIES!$B$2:$C$110,2,FALSE)</f>
        <v>Foundation and WTG removal</v>
      </c>
      <c r="C407" s="1">
        <v>5</v>
      </c>
      <c r="D407" s="1" t="str">
        <f>VLOOKUP(C407,HABITATS!$F$2:$G$13,2,FALSE)</f>
        <v>Submersed Habitats</v>
      </c>
      <c r="E407" s="1" t="str">
        <f t="shared" si="10"/>
        <v>Submersed HabitatsFoundation and WTG removal</v>
      </c>
      <c r="F407" s="3">
        <f>VLOOKUP($B407,'SUBMERSED HABITATS'!$B$239:$I$347,F$1,FALSE)</f>
        <v>1</v>
      </c>
      <c r="G407" s="3">
        <f>VLOOKUP($B407,'SUBMERSED HABITATS'!$B$239:$I$347,G$1,FALSE)</f>
        <v>1</v>
      </c>
      <c r="H407" s="3">
        <f>VLOOKUP($B407,'SUBMERSED HABITATS'!$B$239:$I$347,H$1,FALSE)</f>
        <v>1</v>
      </c>
      <c r="I407" s="3">
        <f>VLOOKUP($B407,'SUBMERSED HABITATS'!$B$239:$I$347,I$1,FALSE)</f>
        <v>1</v>
      </c>
      <c r="J407" s="3">
        <f>VLOOKUP($B407,'SUBMERSED HABITATS'!$B$239:$I$347,J$1,FALSE)</f>
        <v>1</v>
      </c>
      <c r="K407" s="3">
        <f>VLOOKUP($B407,'SUBMERSED HABITATS'!$B$239:$I$347,K$1,FALSE)</f>
        <v>1</v>
      </c>
      <c r="L407" s="3">
        <f>VLOOKUP($B407,'SUBMERSED HABITATS'!$B$239:$I$347,L$1,FALSE)</f>
        <v>1</v>
      </c>
    </row>
    <row r="408" spans="1:12" ht="15.75" customHeight="1">
      <c r="A408">
        <f t="shared" si="11"/>
        <v>41</v>
      </c>
      <c r="B408" t="str">
        <f>VLOOKUP(A408,ACTIVITIES!$B$2:$C$110,2,FALSE)</f>
        <v>Foundation and WTG removal</v>
      </c>
      <c r="C408" s="1">
        <v>6</v>
      </c>
      <c r="D408" s="1" t="str">
        <f>VLOOKUP(C408,HABITATS!$F$2:$G$13,2,FALSE)</f>
        <v>HABITATS COMPLEX 6</v>
      </c>
      <c r="E408" s="1" t="str">
        <f t="shared" si="10"/>
        <v>HABITATS COMPLEX 6Foundation and WTG removal</v>
      </c>
      <c r="F408" s="3">
        <f>VLOOKUP($B408,'HABITATS COMPLEX 6'!$B$239:$I$347,F$1,FALSE)</f>
        <v>0</v>
      </c>
      <c r="G408" s="3">
        <f>VLOOKUP($B408,'HABITATS COMPLEX 6'!$B$239:$I$347,G$1,FALSE)</f>
        <v>0</v>
      </c>
      <c r="H408" s="3">
        <f>VLOOKUP($B408,'HABITATS COMPLEX 6'!$B$239:$I$347,H$1,FALSE)</f>
        <v>0</v>
      </c>
      <c r="I408" s="3">
        <f>VLOOKUP($B408,'HABITATS COMPLEX 6'!$B$239:$I$347,I$1,FALSE)</f>
        <v>0</v>
      </c>
      <c r="J408" s="3">
        <f>VLOOKUP($B408,'HABITATS COMPLEX 6'!$B$239:$I$347,J$1,FALSE)</f>
        <v>0</v>
      </c>
      <c r="K408" s="3">
        <f>VLOOKUP($B408,'HABITATS COMPLEX 6'!$B$239:$I$347,K$1,FALSE)</f>
        <v>0</v>
      </c>
      <c r="L408" s="3" t="str">
        <f>VLOOKUP($B408,'HABITATS COMPLEX 6'!$B$239:$I$347,L$1,FALSE)</f>
        <v/>
      </c>
    </row>
    <row r="409" spans="1:12" ht="15.75" customHeight="1">
      <c r="A409">
        <f t="shared" si="11"/>
        <v>41</v>
      </c>
      <c r="B409" t="str">
        <f>VLOOKUP(A409,ACTIVITIES!$B$2:$C$110,2,FALSE)</f>
        <v>Foundation and WTG removal</v>
      </c>
      <c r="C409" s="1">
        <v>7</v>
      </c>
      <c r="D409" s="1" t="str">
        <f>VLOOKUP(C409,HABITATS!$F$2:$G$13,2,FALSE)</f>
        <v>HABITATS COMPLEX 7</v>
      </c>
      <c r="E409" s="1" t="str">
        <f t="shared" si="10"/>
        <v>HABITATS COMPLEX 7Foundation and WTG removal</v>
      </c>
      <c r="F409" s="3">
        <f>VLOOKUP($B409,'HABITATS COMPLEX 7'!$B$239:$I$347,F$1,FALSE)</f>
        <v>0</v>
      </c>
      <c r="G409" s="3">
        <f>VLOOKUP($B409,'HABITATS COMPLEX 7'!$B$239:$I$347,G$1,FALSE)</f>
        <v>0</v>
      </c>
      <c r="H409" s="3">
        <f>VLOOKUP($B409,'HABITATS COMPLEX 7'!$B$239:$I$347,H$1,FALSE)</f>
        <v>0</v>
      </c>
      <c r="I409" s="3">
        <f>VLOOKUP($B409,'HABITATS COMPLEX 7'!$B$239:$I$347,I$1,FALSE)</f>
        <v>0</v>
      </c>
      <c r="J409" s="3">
        <f>VLOOKUP($B409,'HABITATS COMPLEX 7'!$B$239:$I$347,J$1,FALSE)</f>
        <v>0</v>
      </c>
      <c r="K409" s="3">
        <f>VLOOKUP($B409,'HABITATS COMPLEX 7'!$B$239:$I$347,K$1,FALSE)</f>
        <v>0</v>
      </c>
      <c r="L409" s="3" t="str">
        <f>VLOOKUP($B409,'HABITATS COMPLEX 7'!$B$239:$I$347,L$1,FALSE)</f>
        <v/>
      </c>
    </row>
    <row r="410" spans="1:12" ht="15.75" customHeight="1">
      <c r="A410">
        <f t="shared" si="11"/>
        <v>41</v>
      </c>
      <c r="B410" t="str">
        <f>VLOOKUP(A410,ACTIVITIES!$B$2:$C$110,2,FALSE)</f>
        <v>Foundation and WTG removal</v>
      </c>
      <c r="C410" s="1">
        <v>8</v>
      </c>
      <c r="D410" s="1" t="str">
        <f>VLOOKUP(C410,HABITATS!$F$2:$G$13,2,FALSE)</f>
        <v>HABITATS COMPLEX 8</v>
      </c>
      <c r="E410" s="1" t="str">
        <f t="shared" si="10"/>
        <v>HABITATS COMPLEX 8Foundation and WTG removal</v>
      </c>
      <c r="F410" s="3">
        <f>VLOOKUP($B410,'HABITATS COMPLEX 8'!$B$239:$I$347,F$1,FALSE)</f>
        <v>0</v>
      </c>
      <c r="G410" s="3">
        <f>VLOOKUP($B410,'HABITATS COMPLEX 8'!$B$239:$I$347,G$1,FALSE)</f>
        <v>0</v>
      </c>
      <c r="H410" s="3">
        <f>VLOOKUP($B410,'HABITATS COMPLEX 8'!$B$239:$I$347,H$1,FALSE)</f>
        <v>0</v>
      </c>
      <c r="I410" s="3">
        <f>VLOOKUP($B410,'HABITATS COMPLEX 8'!$B$239:$I$347,I$1,FALSE)</f>
        <v>0</v>
      </c>
      <c r="J410" s="3">
        <f>VLOOKUP($B410,'HABITATS COMPLEX 8'!$B$239:$I$347,J$1,FALSE)</f>
        <v>0</v>
      </c>
      <c r="K410" s="3">
        <f>VLOOKUP($B410,'HABITATS COMPLEX 8'!$B$239:$I$347,K$1,FALSE)</f>
        <v>0</v>
      </c>
      <c r="L410" s="3" t="str">
        <f>VLOOKUP($B410,'HABITATS COMPLEX 8'!$B$239:$I$347,L$1,FALSE)</f>
        <v/>
      </c>
    </row>
    <row r="411" spans="1:12" ht="15.75" customHeight="1">
      <c r="A411">
        <f t="shared" si="11"/>
        <v>41</v>
      </c>
      <c r="B411" t="str">
        <f>VLOOKUP(A411,ACTIVITIES!$B$2:$C$110,2,FALSE)</f>
        <v>Foundation and WTG removal</v>
      </c>
      <c r="C411" s="1">
        <v>9</v>
      </c>
      <c r="D411" s="1" t="str">
        <f>VLOOKUP(C411,HABITATS!$F$2:$G$13,2,FALSE)</f>
        <v>HABITATS COMPLEX 9</v>
      </c>
      <c r="E411" s="1" t="str">
        <f t="shared" si="10"/>
        <v>HABITATS COMPLEX 9Foundation and WTG removal</v>
      </c>
      <c r="F411" s="3">
        <f>VLOOKUP($B411,'HABITATS COMPLEX 9'!$B$239:$I$347,F$1,FALSE)</f>
        <v>0</v>
      </c>
      <c r="G411" s="3">
        <f>VLOOKUP($B411,'HABITATS COMPLEX 9'!$B$239:$I$347,G$1,FALSE)</f>
        <v>0</v>
      </c>
      <c r="H411" s="3">
        <f>VLOOKUP($B411,'HABITATS COMPLEX 9'!$B$239:$I$347,H$1,FALSE)</f>
        <v>0</v>
      </c>
      <c r="I411" s="3">
        <f>VLOOKUP($B411,'HABITATS COMPLEX 9'!$B$239:$I$347,I$1,FALSE)</f>
        <v>0</v>
      </c>
      <c r="J411" s="3">
        <f>VLOOKUP($B411,'HABITATS COMPLEX 9'!$B$239:$I$347,J$1,FALSE)</f>
        <v>0</v>
      </c>
      <c r="K411" s="3">
        <f>VLOOKUP($B411,'HABITATS COMPLEX 9'!$B$239:$I$347,K$1,FALSE)</f>
        <v>0</v>
      </c>
      <c r="L411" s="3" t="str">
        <f>VLOOKUP($B411,'HABITATS COMPLEX 9'!$B$239:$I$347,L$1,FALSE)</f>
        <v/>
      </c>
    </row>
    <row r="412" spans="1:12" ht="15.75" customHeight="1">
      <c r="A412">
        <f t="shared" si="11"/>
        <v>41</v>
      </c>
      <c r="B412" t="str">
        <f>VLOOKUP(A412,ACTIVITIES!$B$2:$C$110,2,FALSE)</f>
        <v>Foundation and WTG removal</v>
      </c>
      <c r="C412" s="1">
        <v>10</v>
      </c>
      <c r="D412" s="1" t="str">
        <f>VLOOKUP(C412,HABITATS!$F$2:$G$13,2,FALSE)</f>
        <v>HABITATS COMPLEX 10</v>
      </c>
      <c r="E412" s="1" t="str">
        <f t="shared" si="10"/>
        <v>HABITATS COMPLEX 10Foundation and WTG removal</v>
      </c>
      <c r="F412" s="3">
        <f>VLOOKUP($B412,'HABITATS COMPLEX 10'!$B$239:$I$347,F$1,FALSE)</f>
        <v>0</v>
      </c>
      <c r="G412" s="3">
        <f>VLOOKUP($B412,'HABITATS COMPLEX 10'!$B$239:$I$347,G$1,FALSE)</f>
        <v>0</v>
      </c>
      <c r="H412" s="3">
        <f>VLOOKUP($B412,'HABITATS COMPLEX 10'!$B$239:$I$347,H$1,FALSE)</f>
        <v>0</v>
      </c>
      <c r="I412" s="3">
        <f>VLOOKUP($B412,'HABITATS COMPLEX 10'!$B$239:$I$347,I$1,FALSE)</f>
        <v>0</v>
      </c>
      <c r="J412" s="3">
        <f>VLOOKUP($B412,'HABITATS COMPLEX 10'!$B$239:$I$347,J$1,FALSE)</f>
        <v>0</v>
      </c>
      <c r="K412" s="3">
        <f>VLOOKUP($B412,'HABITATS COMPLEX 10'!$B$239:$I$347,K$1,FALSE)</f>
        <v>0</v>
      </c>
      <c r="L412" s="3" t="str">
        <f>VLOOKUP($B412,'HABITATS COMPLEX 10'!$B$239:$I$347,L$1,FALSE)</f>
        <v/>
      </c>
    </row>
    <row r="413" spans="1:12" ht="15.75" customHeight="1">
      <c r="A413">
        <f t="shared" si="11"/>
        <v>42</v>
      </c>
      <c r="B413" t="str">
        <f>VLOOKUP(A413,ACTIVITIES!$B$2:$C$110,2,FALSE)</f>
        <v>Offshore cable abandonent</v>
      </c>
      <c r="C413" s="1">
        <v>1</v>
      </c>
      <c r="D413" s="1" t="str">
        <f>VLOOKUP(C413,HABITATS!$F$2:$G$13,2,FALSE)</f>
        <v>Coastal Uplands</v>
      </c>
      <c r="E413" s="1" t="str">
        <f t="shared" si="10"/>
        <v>Coastal UplandsOffshore cable abandonent</v>
      </c>
      <c r="F413" s="3">
        <f>VLOOKUP($B413,'COASTAL UPLANDS'!$B$239:$I$347,F$1,FALSE)</f>
        <v>0</v>
      </c>
      <c r="G413" s="3">
        <f>VLOOKUP($B413,'COASTAL UPLANDS'!$B$239:$I$347,G$1,FALSE)</f>
        <v>0</v>
      </c>
      <c r="H413" s="3">
        <f>VLOOKUP($B413,'COASTAL UPLANDS'!$B$239:$I$347,H$1,FALSE)</f>
        <v>0</v>
      </c>
      <c r="I413" s="3">
        <f>VLOOKUP($B413,'COASTAL UPLANDS'!$B$239:$I$347,I$1,FALSE)</f>
        <v>0</v>
      </c>
      <c r="J413" s="3">
        <f>VLOOKUP($B413,'COASTAL UPLANDS'!$B$239:$I$347,J$1,FALSE)</f>
        <v>0</v>
      </c>
      <c r="K413" s="3">
        <f>VLOOKUP($B413,'COASTAL UPLANDS'!$B$239:$I$347,K$1,FALSE)</f>
        <v>0</v>
      </c>
      <c r="L413" s="3">
        <f>VLOOKUP($B413,'COASTAL UPLANDS'!$B$239:$I$347,L$1,FALSE)</f>
        <v>0</v>
      </c>
    </row>
    <row r="414" spans="1:12" ht="15.75" customHeight="1">
      <c r="A414">
        <f t="shared" si="11"/>
        <v>42</v>
      </c>
      <c r="B414" t="str">
        <f>VLOOKUP(A414,ACTIVITIES!$B$2:$C$110,2,FALSE)</f>
        <v>Offshore cable abandonent</v>
      </c>
      <c r="C414" s="1">
        <v>2</v>
      </c>
      <c r="D414" s="1" t="str">
        <f>VLOOKUP(C414,HABITATS!$F$2:$G$13,2,FALSE)</f>
        <v>Beaches &amp; Dunes</v>
      </c>
      <c r="E414" s="1" t="str">
        <f t="shared" si="10"/>
        <v>Beaches &amp; DunesOffshore cable abandonent</v>
      </c>
      <c r="F414" s="3">
        <f>VLOOKUP($B414,'BEACHES &amp; DUNES'!$B$239:$I$347,F$1,FALSE)</f>
        <v>0</v>
      </c>
      <c r="G414" s="3">
        <f>VLOOKUP($B414,'BEACHES &amp; DUNES'!$B$239:$I$347,G$1,FALSE)</f>
        <v>0</v>
      </c>
      <c r="H414" s="3">
        <f>VLOOKUP($B414,'BEACHES &amp; DUNES'!$B$239:$I$347,H$1,FALSE)</f>
        <v>0</v>
      </c>
      <c r="I414" s="3">
        <f>VLOOKUP($B414,'BEACHES &amp; DUNES'!$B$239:$I$347,I$1,FALSE)</f>
        <v>0</v>
      </c>
      <c r="J414" s="3">
        <f>VLOOKUP($B414,'BEACHES &amp; DUNES'!$B$239:$I$347,J$1,FALSE)</f>
        <v>0</v>
      </c>
      <c r="K414" s="3">
        <f>VLOOKUP($B414,'BEACHES &amp; DUNES'!$B$239:$I$347,K$1,FALSE)</f>
        <v>0</v>
      </c>
      <c r="L414" s="3">
        <f>VLOOKUP($B414,'BEACHES &amp; DUNES'!$B$239:$I$347,L$1,FALSE)</f>
        <v>0</v>
      </c>
    </row>
    <row r="415" spans="1:12" ht="15.75" customHeight="1">
      <c r="A415">
        <f t="shared" si="11"/>
        <v>42</v>
      </c>
      <c r="B415" t="str">
        <f>VLOOKUP(A415,ACTIVITIES!$B$2:$C$110,2,FALSE)</f>
        <v>Offshore cable abandonent</v>
      </c>
      <c r="C415" s="1">
        <v>3</v>
      </c>
      <c r="D415" s="1" t="str">
        <f>VLOOKUP(C415,HABITATS!$F$2:$G$13,2,FALSE)</f>
        <v>Tidal flats &amp; Rocky Intertidal</v>
      </c>
      <c r="E415" s="1" t="str">
        <f t="shared" si="10"/>
        <v>Tidal flats &amp; Rocky IntertidalOffshore cable abandonent</v>
      </c>
      <c r="F415" s="3">
        <f>VLOOKUP($B415,'TIDAL FLATS &amp; ROCKY INTERTIDAL'!$B$239:$I$347,F$1,FALSE)</f>
        <v>0</v>
      </c>
      <c r="G415" s="3">
        <f>VLOOKUP($B415,'TIDAL FLATS &amp; ROCKY INTERTIDAL'!$B$239:$I$347,G$1,FALSE)</f>
        <v>0</v>
      </c>
      <c r="H415" s="3">
        <f>VLOOKUP($B415,'TIDAL FLATS &amp; ROCKY INTERTIDAL'!$B$239:$I$347,H$1,FALSE)</f>
        <v>0</v>
      </c>
      <c r="I415" s="3">
        <f>VLOOKUP($B415,'TIDAL FLATS &amp; ROCKY INTERTIDAL'!$B$239:$I$347,I$1,FALSE)</f>
        <v>0</v>
      </c>
      <c r="J415" s="3">
        <f>VLOOKUP($B415,'TIDAL FLATS &amp; ROCKY INTERTIDAL'!$B$239:$I$347,J$1,FALSE)</f>
        <v>0</v>
      </c>
      <c r="K415" s="3">
        <f>VLOOKUP($B415,'TIDAL FLATS &amp; ROCKY INTERTIDAL'!$B$239:$I$347,K$1,FALSE)</f>
        <v>0</v>
      </c>
      <c r="L415" s="3">
        <f>VLOOKUP($B415,'TIDAL FLATS &amp; ROCKY INTERTIDAL'!$B$239:$I$347,L$1,FALSE)</f>
        <v>0</v>
      </c>
    </row>
    <row r="416" spans="1:12" ht="15.75" customHeight="1">
      <c r="A416">
        <f t="shared" si="11"/>
        <v>42</v>
      </c>
      <c r="B416" t="str">
        <f>VLOOKUP(A416,ACTIVITIES!$B$2:$C$110,2,FALSE)</f>
        <v>Offshore cable abandonent</v>
      </c>
      <c r="C416" s="1">
        <v>4</v>
      </c>
      <c r="D416" s="1" t="str">
        <f>VLOOKUP(C416,HABITATS!$F$2:$G$13,2,FALSE)</f>
        <v>Marshes</v>
      </c>
      <c r="E416" s="1" t="str">
        <f t="shared" si="10"/>
        <v>MarshesOffshore cable abandonent</v>
      </c>
      <c r="F416" s="3">
        <f>VLOOKUP($B416,MARSHES!$B$239:$I$347,F$1,FALSE)</f>
        <v>0</v>
      </c>
      <c r="G416" s="3">
        <f>VLOOKUP($B416,MARSHES!$B$239:$I$347,G$1,FALSE)</f>
        <v>0</v>
      </c>
      <c r="H416" s="3">
        <f>VLOOKUP($B416,MARSHES!$B$239:$I$347,H$1,FALSE)</f>
        <v>0</v>
      </c>
      <c r="I416" s="3">
        <f>VLOOKUP($B416,MARSHES!$B$239:$I$347,I$1,FALSE)</f>
        <v>0</v>
      </c>
      <c r="J416" s="3">
        <f>VLOOKUP($B416,MARSHES!$B$239:$I$347,J$1,FALSE)</f>
        <v>0</v>
      </c>
      <c r="K416" s="3">
        <f>VLOOKUP($B416,MARSHES!$B$239:$I$347,K$1,FALSE)</f>
        <v>0</v>
      </c>
      <c r="L416" s="3">
        <f>VLOOKUP($B416,MARSHES!$B$239:$I$347,L$1,FALSE)</f>
        <v>0</v>
      </c>
    </row>
    <row r="417" spans="1:12" ht="15.75" customHeight="1">
      <c r="A417">
        <f t="shared" si="11"/>
        <v>42</v>
      </c>
      <c r="B417" t="str">
        <f>VLOOKUP(A417,ACTIVITIES!$B$2:$C$110,2,FALSE)</f>
        <v>Offshore cable abandonent</v>
      </c>
      <c r="C417" s="1">
        <v>5</v>
      </c>
      <c r="D417" s="1" t="str">
        <f>VLOOKUP(C417,HABITATS!$F$2:$G$13,2,FALSE)</f>
        <v>Submersed Habitats</v>
      </c>
      <c r="E417" s="1" t="str">
        <f t="shared" si="10"/>
        <v>Submersed HabitatsOffshore cable abandonent</v>
      </c>
      <c r="F417" s="3">
        <f>VLOOKUP($B417,'SUBMERSED HABITATS'!$B$239:$I$347,F$1,FALSE)</f>
        <v>1</v>
      </c>
      <c r="G417" s="3">
        <f>VLOOKUP($B417,'SUBMERSED HABITATS'!$B$239:$I$347,G$1,FALSE)</f>
        <v>1</v>
      </c>
      <c r="H417" s="3">
        <f>VLOOKUP($B417,'SUBMERSED HABITATS'!$B$239:$I$347,H$1,FALSE)</f>
        <v>1</v>
      </c>
      <c r="I417" s="3">
        <f>VLOOKUP($B417,'SUBMERSED HABITATS'!$B$239:$I$347,I$1,FALSE)</f>
        <v>1</v>
      </c>
      <c r="J417" s="3">
        <f>VLOOKUP($B417,'SUBMERSED HABITATS'!$B$239:$I$347,J$1,FALSE)</f>
        <v>0</v>
      </c>
      <c r="K417" s="3">
        <f>VLOOKUP($B417,'SUBMERSED HABITATS'!$B$239:$I$347,K$1,FALSE)</f>
        <v>1</v>
      </c>
      <c r="L417" s="3">
        <f>VLOOKUP($B417,'SUBMERSED HABITATS'!$B$239:$I$347,L$1,FALSE)</f>
        <v>1</v>
      </c>
    </row>
    <row r="418" spans="1:12" ht="15.75" customHeight="1">
      <c r="A418">
        <f t="shared" si="11"/>
        <v>42</v>
      </c>
      <c r="B418" t="str">
        <f>VLOOKUP(A418,ACTIVITIES!$B$2:$C$110,2,FALSE)</f>
        <v>Offshore cable abandonent</v>
      </c>
      <c r="C418" s="1">
        <v>6</v>
      </c>
      <c r="D418" s="1" t="str">
        <f>VLOOKUP(C418,HABITATS!$F$2:$G$13,2,FALSE)</f>
        <v>HABITATS COMPLEX 6</v>
      </c>
      <c r="E418" s="1" t="str">
        <f t="shared" si="10"/>
        <v>HABITATS COMPLEX 6Offshore cable abandonent</v>
      </c>
      <c r="F418" s="3">
        <f>VLOOKUP($B418,'HABITATS COMPLEX 6'!$B$239:$I$347,F$1,FALSE)</f>
        <v>0</v>
      </c>
      <c r="G418" s="3">
        <f>VLOOKUP($B418,'HABITATS COMPLEX 6'!$B$239:$I$347,G$1,FALSE)</f>
        <v>0</v>
      </c>
      <c r="H418" s="3">
        <f>VLOOKUP($B418,'HABITATS COMPLEX 6'!$B$239:$I$347,H$1,FALSE)</f>
        <v>0</v>
      </c>
      <c r="I418" s="3">
        <f>VLOOKUP($B418,'HABITATS COMPLEX 6'!$B$239:$I$347,I$1,FALSE)</f>
        <v>0</v>
      </c>
      <c r="J418" s="3">
        <f>VLOOKUP($B418,'HABITATS COMPLEX 6'!$B$239:$I$347,J$1,FALSE)</f>
        <v>0</v>
      </c>
      <c r="K418" s="3">
        <f>VLOOKUP($B418,'HABITATS COMPLEX 6'!$B$239:$I$347,K$1,FALSE)</f>
        <v>0</v>
      </c>
      <c r="L418" s="3" t="str">
        <f>VLOOKUP($B418,'HABITATS COMPLEX 6'!$B$239:$I$347,L$1,FALSE)</f>
        <v/>
      </c>
    </row>
    <row r="419" spans="1:12" ht="15.75" customHeight="1">
      <c r="A419">
        <f t="shared" si="11"/>
        <v>42</v>
      </c>
      <c r="B419" t="str">
        <f>VLOOKUP(A419,ACTIVITIES!$B$2:$C$110,2,FALSE)</f>
        <v>Offshore cable abandonent</v>
      </c>
      <c r="C419" s="1">
        <v>7</v>
      </c>
      <c r="D419" s="1" t="str">
        <f>VLOOKUP(C419,HABITATS!$F$2:$G$13,2,FALSE)</f>
        <v>HABITATS COMPLEX 7</v>
      </c>
      <c r="E419" s="1" t="str">
        <f t="shared" si="10"/>
        <v>HABITATS COMPLEX 7Offshore cable abandonent</v>
      </c>
      <c r="F419" s="3">
        <f>VLOOKUP($B419,'HABITATS COMPLEX 7'!$B$239:$I$347,F$1,FALSE)</f>
        <v>0</v>
      </c>
      <c r="G419" s="3">
        <f>VLOOKUP($B419,'HABITATS COMPLEX 7'!$B$239:$I$347,G$1,FALSE)</f>
        <v>0</v>
      </c>
      <c r="H419" s="3">
        <f>VLOOKUP($B419,'HABITATS COMPLEX 7'!$B$239:$I$347,H$1,FALSE)</f>
        <v>0</v>
      </c>
      <c r="I419" s="3">
        <f>VLOOKUP($B419,'HABITATS COMPLEX 7'!$B$239:$I$347,I$1,FALSE)</f>
        <v>0</v>
      </c>
      <c r="J419" s="3">
        <f>VLOOKUP($B419,'HABITATS COMPLEX 7'!$B$239:$I$347,J$1,FALSE)</f>
        <v>0</v>
      </c>
      <c r="K419" s="3">
        <f>VLOOKUP($B419,'HABITATS COMPLEX 7'!$B$239:$I$347,K$1,FALSE)</f>
        <v>0</v>
      </c>
      <c r="L419" s="3" t="str">
        <f>VLOOKUP($B419,'HABITATS COMPLEX 7'!$B$239:$I$347,L$1,FALSE)</f>
        <v/>
      </c>
    </row>
    <row r="420" spans="1:12" ht="15.75" customHeight="1">
      <c r="A420">
        <f t="shared" si="11"/>
        <v>42</v>
      </c>
      <c r="B420" t="str">
        <f>VLOOKUP(A420,ACTIVITIES!$B$2:$C$110,2,FALSE)</f>
        <v>Offshore cable abandonent</v>
      </c>
      <c r="C420" s="1">
        <v>8</v>
      </c>
      <c r="D420" s="1" t="str">
        <f>VLOOKUP(C420,HABITATS!$F$2:$G$13,2,FALSE)</f>
        <v>HABITATS COMPLEX 8</v>
      </c>
      <c r="E420" s="1" t="str">
        <f t="shared" si="10"/>
        <v>HABITATS COMPLEX 8Offshore cable abandonent</v>
      </c>
      <c r="F420" s="3">
        <f>VLOOKUP($B420,'HABITATS COMPLEX 8'!$B$239:$I$347,F$1,FALSE)</f>
        <v>0</v>
      </c>
      <c r="G420" s="3">
        <f>VLOOKUP($B420,'HABITATS COMPLEX 8'!$B$239:$I$347,G$1,FALSE)</f>
        <v>0</v>
      </c>
      <c r="H420" s="3">
        <f>VLOOKUP($B420,'HABITATS COMPLEX 8'!$B$239:$I$347,H$1,FALSE)</f>
        <v>0</v>
      </c>
      <c r="I420" s="3">
        <f>VLOOKUP($B420,'HABITATS COMPLEX 8'!$B$239:$I$347,I$1,FALSE)</f>
        <v>0</v>
      </c>
      <c r="J420" s="3">
        <f>VLOOKUP($B420,'HABITATS COMPLEX 8'!$B$239:$I$347,J$1,FALSE)</f>
        <v>0</v>
      </c>
      <c r="K420" s="3">
        <f>VLOOKUP($B420,'HABITATS COMPLEX 8'!$B$239:$I$347,K$1,FALSE)</f>
        <v>0</v>
      </c>
      <c r="L420" s="3" t="str">
        <f>VLOOKUP($B420,'HABITATS COMPLEX 8'!$B$239:$I$347,L$1,FALSE)</f>
        <v/>
      </c>
    </row>
    <row r="421" spans="1:12" ht="15.75" customHeight="1">
      <c r="A421">
        <f t="shared" si="11"/>
        <v>42</v>
      </c>
      <c r="B421" t="str">
        <f>VLOOKUP(A421,ACTIVITIES!$B$2:$C$110,2,FALSE)</f>
        <v>Offshore cable abandonent</v>
      </c>
      <c r="C421" s="1">
        <v>9</v>
      </c>
      <c r="D421" s="1" t="str">
        <f>VLOOKUP(C421,HABITATS!$F$2:$G$13,2,FALSE)</f>
        <v>HABITATS COMPLEX 9</v>
      </c>
      <c r="E421" s="1" t="str">
        <f t="shared" si="10"/>
        <v>HABITATS COMPLEX 9Offshore cable abandonent</v>
      </c>
      <c r="F421" s="3">
        <f>VLOOKUP($B421,'HABITATS COMPLEX 9'!$B$239:$I$347,F$1,FALSE)</f>
        <v>0</v>
      </c>
      <c r="G421" s="3">
        <f>VLOOKUP($B421,'HABITATS COMPLEX 9'!$B$239:$I$347,G$1,FALSE)</f>
        <v>0</v>
      </c>
      <c r="H421" s="3">
        <f>VLOOKUP($B421,'HABITATS COMPLEX 9'!$B$239:$I$347,H$1,FALSE)</f>
        <v>0</v>
      </c>
      <c r="I421" s="3">
        <f>VLOOKUP($B421,'HABITATS COMPLEX 9'!$B$239:$I$347,I$1,FALSE)</f>
        <v>0</v>
      </c>
      <c r="J421" s="3">
        <f>VLOOKUP($B421,'HABITATS COMPLEX 9'!$B$239:$I$347,J$1,FALSE)</f>
        <v>0</v>
      </c>
      <c r="K421" s="3">
        <f>VLOOKUP($B421,'HABITATS COMPLEX 9'!$B$239:$I$347,K$1,FALSE)</f>
        <v>0</v>
      </c>
      <c r="L421" s="3" t="str">
        <f>VLOOKUP($B421,'HABITATS COMPLEX 9'!$B$239:$I$347,L$1,FALSE)</f>
        <v/>
      </c>
    </row>
    <row r="422" spans="1:12" ht="15.75" customHeight="1">
      <c r="A422">
        <f t="shared" si="11"/>
        <v>42</v>
      </c>
      <c r="B422" t="str">
        <f>VLOOKUP(A422,ACTIVITIES!$B$2:$C$110,2,FALSE)</f>
        <v>Offshore cable abandonent</v>
      </c>
      <c r="C422" s="1">
        <v>10</v>
      </c>
      <c r="D422" s="1" t="str">
        <f>VLOOKUP(C422,HABITATS!$F$2:$G$13,2,FALSE)</f>
        <v>HABITATS COMPLEX 10</v>
      </c>
      <c r="E422" s="1" t="str">
        <f t="shared" si="10"/>
        <v>HABITATS COMPLEX 10Offshore cable abandonent</v>
      </c>
      <c r="F422" s="3">
        <f>VLOOKUP($B422,'HABITATS COMPLEX 10'!$B$239:$I$347,F$1,FALSE)</f>
        <v>0</v>
      </c>
      <c r="G422" s="3">
        <f>VLOOKUP($B422,'HABITATS COMPLEX 10'!$B$239:$I$347,G$1,FALSE)</f>
        <v>0</v>
      </c>
      <c r="H422" s="3">
        <f>VLOOKUP($B422,'HABITATS COMPLEX 10'!$B$239:$I$347,H$1,FALSE)</f>
        <v>0</v>
      </c>
      <c r="I422" s="3">
        <f>VLOOKUP($B422,'HABITATS COMPLEX 10'!$B$239:$I$347,I$1,FALSE)</f>
        <v>0</v>
      </c>
      <c r="J422" s="3">
        <f>VLOOKUP($B422,'HABITATS COMPLEX 10'!$B$239:$I$347,J$1,FALSE)</f>
        <v>0</v>
      </c>
      <c r="K422" s="3">
        <f>VLOOKUP($B422,'HABITATS COMPLEX 10'!$B$239:$I$347,K$1,FALSE)</f>
        <v>0</v>
      </c>
      <c r="L422" s="3" t="str">
        <f>VLOOKUP($B422,'HABITATS COMPLEX 10'!$B$239:$I$347,L$1,FALSE)</f>
        <v/>
      </c>
    </row>
    <row r="423" spans="1:12" ht="15.75" customHeight="1">
      <c r="A423">
        <f t="shared" si="11"/>
        <v>43</v>
      </c>
      <c r="B423" t="str">
        <f>VLOOKUP(A423,ACTIVITIES!$B$2:$C$110,2,FALSE)</f>
        <v>Demobilization</v>
      </c>
      <c r="C423" s="1">
        <v>1</v>
      </c>
      <c r="D423" s="1" t="str">
        <f>VLOOKUP(C423,HABITATS!$F$2:$G$13,2,FALSE)</f>
        <v>Coastal Uplands</v>
      </c>
      <c r="E423" s="1" t="str">
        <f t="shared" si="10"/>
        <v>Coastal UplandsDemobilization</v>
      </c>
      <c r="F423" s="3">
        <f>VLOOKUP($B423,'COASTAL UPLANDS'!$B$239:$I$347,F$1,FALSE)</f>
        <v>0</v>
      </c>
      <c r="G423" s="3">
        <f>VLOOKUP($B423,'COASTAL UPLANDS'!$B$239:$I$347,G$1,FALSE)</f>
        <v>0</v>
      </c>
      <c r="H423" s="3">
        <f>VLOOKUP($B423,'COASTAL UPLANDS'!$B$239:$I$347,H$1,FALSE)</f>
        <v>0</v>
      </c>
      <c r="I423" s="3">
        <f>VLOOKUP($B423,'COASTAL UPLANDS'!$B$239:$I$347,I$1,FALSE)</f>
        <v>0</v>
      </c>
      <c r="J423" s="3">
        <f>VLOOKUP($B423,'COASTAL UPLANDS'!$B$239:$I$347,J$1,FALSE)</f>
        <v>0</v>
      </c>
      <c r="K423" s="3">
        <f>VLOOKUP($B423,'COASTAL UPLANDS'!$B$239:$I$347,K$1,FALSE)</f>
        <v>0</v>
      </c>
      <c r="L423" s="3">
        <f>VLOOKUP($B423,'COASTAL UPLANDS'!$B$239:$I$347,L$1,FALSE)</f>
        <v>0</v>
      </c>
    </row>
    <row r="424" spans="1:12" ht="15.75" customHeight="1">
      <c r="A424">
        <f t="shared" si="11"/>
        <v>43</v>
      </c>
      <c r="B424" t="str">
        <f>VLOOKUP(A424,ACTIVITIES!$B$2:$C$110,2,FALSE)</f>
        <v>Demobilization</v>
      </c>
      <c r="C424" s="1">
        <v>2</v>
      </c>
      <c r="D424" s="1" t="str">
        <f>VLOOKUP(C424,HABITATS!$F$2:$G$13,2,FALSE)</f>
        <v>Beaches &amp; Dunes</v>
      </c>
      <c r="E424" s="1" t="str">
        <f t="shared" si="10"/>
        <v>Beaches &amp; DunesDemobilization</v>
      </c>
      <c r="F424" s="3">
        <f>VLOOKUP($B424,'BEACHES &amp; DUNES'!$B$239:$I$347,F$1,FALSE)</f>
        <v>1</v>
      </c>
      <c r="G424" s="3">
        <f>VLOOKUP($B424,'BEACHES &amp; DUNES'!$B$239:$I$347,G$1,FALSE)</f>
        <v>1</v>
      </c>
      <c r="H424" s="3">
        <f>VLOOKUP($B424,'BEACHES &amp; DUNES'!$B$239:$I$347,H$1,FALSE)</f>
        <v>1</v>
      </c>
      <c r="I424" s="3">
        <f>VLOOKUP($B424,'BEACHES &amp; DUNES'!$B$239:$I$347,I$1,FALSE)</f>
        <v>0</v>
      </c>
      <c r="J424" s="3">
        <f>VLOOKUP($B424,'BEACHES &amp; DUNES'!$B$239:$I$347,J$1,FALSE)</f>
        <v>0</v>
      </c>
      <c r="K424" s="3">
        <f>VLOOKUP($B424,'BEACHES &amp; DUNES'!$B$239:$I$347,K$1,FALSE)</f>
        <v>0</v>
      </c>
      <c r="L424" s="3">
        <f>VLOOKUP($B424,'BEACHES &amp; DUNES'!$B$239:$I$347,L$1,FALSE)</f>
        <v>1</v>
      </c>
    </row>
    <row r="425" spans="1:12" ht="15.75" customHeight="1">
      <c r="A425">
        <f t="shared" si="11"/>
        <v>43</v>
      </c>
      <c r="B425" t="str">
        <f>VLOOKUP(A425,ACTIVITIES!$B$2:$C$110,2,FALSE)</f>
        <v>Demobilization</v>
      </c>
      <c r="C425" s="1">
        <v>3</v>
      </c>
      <c r="D425" s="1" t="str">
        <f>VLOOKUP(C425,HABITATS!$F$2:$G$13,2,FALSE)</f>
        <v>Tidal flats &amp; Rocky Intertidal</v>
      </c>
      <c r="E425" s="1" t="str">
        <f t="shared" si="10"/>
        <v>Tidal flats &amp; Rocky IntertidalDemobilization</v>
      </c>
      <c r="F425" s="3">
        <f>VLOOKUP($B425,'TIDAL FLATS &amp; ROCKY INTERTIDAL'!$B$239:$I$347,F$1,FALSE)</f>
        <v>1</v>
      </c>
      <c r="G425" s="3">
        <f>VLOOKUP($B425,'TIDAL FLATS &amp; ROCKY INTERTIDAL'!$B$239:$I$347,G$1,FALSE)</f>
        <v>1</v>
      </c>
      <c r="H425" s="3">
        <f>VLOOKUP($B425,'TIDAL FLATS &amp; ROCKY INTERTIDAL'!$B$239:$I$347,H$1,FALSE)</f>
        <v>0</v>
      </c>
      <c r="I425" s="3">
        <f>VLOOKUP($B425,'TIDAL FLATS &amp; ROCKY INTERTIDAL'!$B$239:$I$347,I$1,FALSE)</f>
        <v>0</v>
      </c>
      <c r="J425" s="3">
        <f>VLOOKUP($B425,'TIDAL FLATS &amp; ROCKY INTERTIDAL'!$B$239:$I$347,J$1,FALSE)</f>
        <v>0</v>
      </c>
      <c r="K425" s="3">
        <f>VLOOKUP($B425,'TIDAL FLATS &amp; ROCKY INTERTIDAL'!$B$239:$I$347,K$1,FALSE)</f>
        <v>0</v>
      </c>
      <c r="L425" s="3">
        <f>VLOOKUP($B425,'TIDAL FLATS &amp; ROCKY INTERTIDAL'!$B$239:$I$347,L$1,FALSE)</f>
        <v>1</v>
      </c>
    </row>
    <row r="426" spans="1:12" ht="15.75" customHeight="1">
      <c r="A426">
        <f t="shared" si="11"/>
        <v>43</v>
      </c>
      <c r="B426" t="str">
        <f>VLOOKUP(A426,ACTIVITIES!$B$2:$C$110,2,FALSE)</f>
        <v>Demobilization</v>
      </c>
      <c r="C426" s="1">
        <v>4</v>
      </c>
      <c r="D426" s="1" t="str">
        <f>VLOOKUP(C426,HABITATS!$F$2:$G$13,2,FALSE)</f>
        <v>Marshes</v>
      </c>
      <c r="E426" s="1" t="str">
        <f t="shared" si="10"/>
        <v>MarshesDemobilization</v>
      </c>
      <c r="F426" s="3">
        <f>VLOOKUP($B426,MARSHES!$B$239:$I$347,F$1,FALSE)</f>
        <v>1</v>
      </c>
      <c r="G426" s="3">
        <f>VLOOKUP($B426,MARSHES!$B$239:$I$347,G$1,FALSE)</f>
        <v>1</v>
      </c>
      <c r="H426" s="3">
        <f>VLOOKUP($B426,MARSHES!$B$239:$I$347,H$1,FALSE)</f>
        <v>1</v>
      </c>
      <c r="I426" s="3">
        <f>VLOOKUP($B426,MARSHES!$B$239:$I$347,I$1,FALSE)</f>
        <v>1</v>
      </c>
      <c r="J426" s="3">
        <f>VLOOKUP($B426,MARSHES!$B$239:$I$347,J$1,FALSE)</f>
        <v>0</v>
      </c>
      <c r="K426" s="3">
        <f>VLOOKUP($B426,MARSHES!$B$239:$I$347,K$1,FALSE)</f>
        <v>0</v>
      </c>
      <c r="L426" s="3">
        <f>VLOOKUP($B426,MARSHES!$B$239:$I$347,L$1,FALSE)</f>
        <v>1</v>
      </c>
    </row>
    <row r="427" spans="1:12" ht="15.75" customHeight="1">
      <c r="A427">
        <f t="shared" si="11"/>
        <v>43</v>
      </c>
      <c r="B427" t="str">
        <f>VLOOKUP(A427,ACTIVITIES!$B$2:$C$110,2,FALSE)</f>
        <v>Demobilization</v>
      </c>
      <c r="C427" s="1">
        <v>5</v>
      </c>
      <c r="D427" s="1" t="str">
        <f>VLOOKUP(C427,HABITATS!$F$2:$G$13,2,FALSE)</f>
        <v>Submersed Habitats</v>
      </c>
      <c r="E427" s="1" t="str">
        <f t="shared" si="10"/>
        <v>Submersed HabitatsDemobilization</v>
      </c>
      <c r="F427" s="3">
        <f>VLOOKUP($B427,'SUBMERSED HABITATS'!$B$239:$I$347,F$1,FALSE)</f>
        <v>0</v>
      </c>
      <c r="G427" s="3">
        <f>VLOOKUP($B427,'SUBMERSED HABITATS'!$B$239:$I$347,G$1,FALSE)</f>
        <v>0</v>
      </c>
      <c r="H427" s="3">
        <f>VLOOKUP($B427,'SUBMERSED HABITATS'!$B$239:$I$347,H$1,FALSE)</f>
        <v>0</v>
      </c>
      <c r="I427" s="3">
        <f>VLOOKUP($B427,'SUBMERSED HABITATS'!$B$239:$I$347,I$1,FALSE)</f>
        <v>0</v>
      </c>
      <c r="J427" s="3">
        <f>VLOOKUP($B427,'SUBMERSED HABITATS'!$B$239:$I$347,J$1,FALSE)</f>
        <v>0</v>
      </c>
      <c r="K427" s="3">
        <f>VLOOKUP($B427,'SUBMERSED HABITATS'!$B$239:$I$347,K$1,FALSE)</f>
        <v>0</v>
      </c>
      <c r="L427" s="3">
        <f>VLOOKUP($B427,'SUBMERSED HABITATS'!$B$239:$I$347,L$1,FALSE)</f>
        <v>0</v>
      </c>
    </row>
    <row r="428" spans="1:12" ht="15.75" customHeight="1">
      <c r="A428">
        <f t="shared" si="11"/>
        <v>43</v>
      </c>
      <c r="B428" t="str">
        <f>VLOOKUP(A428,ACTIVITIES!$B$2:$C$110,2,FALSE)</f>
        <v>Demobilization</v>
      </c>
      <c r="C428" s="1">
        <v>6</v>
      </c>
      <c r="D428" s="1" t="str">
        <f>VLOOKUP(C428,HABITATS!$F$2:$G$13,2,FALSE)</f>
        <v>HABITATS COMPLEX 6</v>
      </c>
      <c r="E428" s="1" t="str">
        <f t="shared" si="10"/>
        <v>HABITATS COMPLEX 6Demobilization</v>
      </c>
      <c r="F428" s="3">
        <f>VLOOKUP($B428,'HABITATS COMPLEX 6'!$B$239:$I$347,F$1,FALSE)</f>
        <v>0</v>
      </c>
      <c r="G428" s="3">
        <f>VLOOKUP($B428,'HABITATS COMPLEX 6'!$B$239:$I$347,G$1,FALSE)</f>
        <v>0</v>
      </c>
      <c r="H428" s="3">
        <f>VLOOKUP($B428,'HABITATS COMPLEX 6'!$B$239:$I$347,H$1,FALSE)</f>
        <v>0</v>
      </c>
      <c r="I428" s="3">
        <f>VLOOKUP($B428,'HABITATS COMPLEX 6'!$B$239:$I$347,I$1,FALSE)</f>
        <v>0</v>
      </c>
      <c r="J428" s="3">
        <f>VLOOKUP($B428,'HABITATS COMPLEX 6'!$B$239:$I$347,J$1,FALSE)</f>
        <v>0</v>
      </c>
      <c r="K428" s="3">
        <f>VLOOKUP($B428,'HABITATS COMPLEX 6'!$B$239:$I$347,K$1,FALSE)</f>
        <v>0</v>
      </c>
      <c r="L428" s="3" t="str">
        <f>VLOOKUP($B428,'HABITATS COMPLEX 6'!$B$239:$I$347,L$1,FALSE)</f>
        <v/>
      </c>
    </row>
    <row r="429" spans="1:12" ht="15.75" customHeight="1">
      <c r="A429">
        <f t="shared" si="11"/>
        <v>43</v>
      </c>
      <c r="B429" t="str">
        <f>VLOOKUP(A429,ACTIVITIES!$B$2:$C$110,2,FALSE)</f>
        <v>Demobilization</v>
      </c>
      <c r="C429" s="1">
        <v>7</v>
      </c>
      <c r="D429" s="1" t="str">
        <f>VLOOKUP(C429,HABITATS!$F$2:$G$13,2,FALSE)</f>
        <v>HABITATS COMPLEX 7</v>
      </c>
      <c r="E429" s="1" t="str">
        <f t="shared" si="10"/>
        <v>HABITATS COMPLEX 7Demobilization</v>
      </c>
      <c r="F429" s="3">
        <f>VLOOKUP($B429,'HABITATS COMPLEX 7'!$B$239:$I$347,F$1,FALSE)</f>
        <v>0</v>
      </c>
      <c r="G429" s="3">
        <f>VLOOKUP($B429,'HABITATS COMPLEX 7'!$B$239:$I$347,G$1,FALSE)</f>
        <v>0</v>
      </c>
      <c r="H429" s="3">
        <f>VLOOKUP($B429,'HABITATS COMPLEX 7'!$B$239:$I$347,H$1,FALSE)</f>
        <v>0</v>
      </c>
      <c r="I429" s="3">
        <f>VLOOKUP($B429,'HABITATS COMPLEX 7'!$B$239:$I$347,I$1,FALSE)</f>
        <v>0</v>
      </c>
      <c r="J429" s="3">
        <f>VLOOKUP($B429,'HABITATS COMPLEX 7'!$B$239:$I$347,J$1,FALSE)</f>
        <v>0</v>
      </c>
      <c r="K429" s="3">
        <f>VLOOKUP($B429,'HABITATS COMPLEX 7'!$B$239:$I$347,K$1,FALSE)</f>
        <v>0</v>
      </c>
      <c r="L429" s="3" t="str">
        <f>VLOOKUP($B429,'HABITATS COMPLEX 7'!$B$239:$I$347,L$1,FALSE)</f>
        <v/>
      </c>
    </row>
    <row r="430" spans="1:12" ht="15.75" customHeight="1">
      <c r="A430">
        <f t="shared" si="11"/>
        <v>43</v>
      </c>
      <c r="B430" t="str">
        <f>VLOOKUP(A430,ACTIVITIES!$B$2:$C$110,2,FALSE)</f>
        <v>Demobilization</v>
      </c>
      <c r="C430" s="1">
        <v>8</v>
      </c>
      <c r="D430" s="1" t="str">
        <f>VLOOKUP(C430,HABITATS!$F$2:$G$13,2,FALSE)</f>
        <v>HABITATS COMPLEX 8</v>
      </c>
      <c r="E430" s="1" t="str">
        <f t="shared" si="10"/>
        <v>HABITATS COMPLEX 8Demobilization</v>
      </c>
      <c r="F430" s="3">
        <f>VLOOKUP($B430,'HABITATS COMPLEX 8'!$B$239:$I$347,F$1,FALSE)</f>
        <v>0</v>
      </c>
      <c r="G430" s="3">
        <f>VLOOKUP($B430,'HABITATS COMPLEX 8'!$B$239:$I$347,G$1,FALSE)</f>
        <v>0</v>
      </c>
      <c r="H430" s="3">
        <f>VLOOKUP($B430,'HABITATS COMPLEX 8'!$B$239:$I$347,H$1,FALSE)</f>
        <v>0</v>
      </c>
      <c r="I430" s="3">
        <f>VLOOKUP($B430,'HABITATS COMPLEX 8'!$B$239:$I$347,I$1,FALSE)</f>
        <v>0</v>
      </c>
      <c r="J430" s="3">
        <f>VLOOKUP($B430,'HABITATS COMPLEX 8'!$B$239:$I$347,J$1,FALSE)</f>
        <v>0</v>
      </c>
      <c r="K430" s="3">
        <f>VLOOKUP($B430,'HABITATS COMPLEX 8'!$B$239:$I$347,K$1,FALSE)</f>
        <v>0</v>
      </c>
      <c r="L430" s="3" t="str">
        <f>VLOOKUP($B430,'HABITATS COMPLEX 8'!$B$239:$I$347,L$1,FALSE)</f>
        <v/>
      </c>
    </row>
    <row r="431" spans="1:12" ht="15.75" customHeight="1">
      <c r="A431">
        <f t="shared" si="11"/>
        <v>43</v>
      </c>
      <c r="B431" t="str">
        <f>VLOOKUP(A431,ACTIVITIES!$B$2:$C$110,2,FALSE)</f>
        <v>Demobilization</v>
      </c>
      <c r="C431" s="1">
        <v>9</v>
      </c>
      <c r="D431" s="1" t="str">
        <f>VLOOKUP(C431,HABITATS!$F$2:$G$13,2,FALSE)</f>
        <v>HABITATS COMPLEX 9</v>
      </c>
      <c r="E431" s="1" t="str">
        <f t="shared" si="10"/>
        <v>HABITATS COMPLEX 9Demobilization</v>
      </c>
      <c r="F431" s="3">
        <f>VLOOKUP($B431,'HABITATS COMPLEX 9'!$B$239:$I$347,F$1,FALSE)</f>
        <v>0</v>
      </c>
      <c r="G431" s="3">
        <f>VLOOKUP($B431,'HABITATS COMPLEX 9'!$B$239:$I$347,G$1,FALSE)</f>
        <v>0</v>
      </c>
      <c r="H431" s="3">
        <f>VLOOKUP($B431,'HABITATS COMPLEX 9'!$B$239:$I$347,H$1,FALSE)</f>
        <v>0</v>
      </c>
      <c r="I431" s="3">
        <f>VLOOKUP($B431,'HABITATS COMPLEX 9'!$B$239:$I$347,I$1,FALSE)</f>
        <v>0</v>
      </c>
      <c r="J431" s="3">
        <f>VLOOKUP($B431,'HABITATS COMPLEX 9'!$B$239:$I$347,J$1,FALSE)</f>
        <v>0</v>
      </c>
      <c r="K431" s="3">
        <f>VLOOKUP($B431,'HABITATS COMPLEX 9'!$B$239:$I$347,K$1,FALSE)</f>
        <v>0</v>
      </c>
      <c r="L431" s="3" t="str">
        <f>VLOOKUP($B431,'HABITATS COMPLEX 9'!$B$239:$I$347,L$1,FALSE)</f>
        <v/>
      </c>
    </row>
    <row r="432" spans="1:12" ht="15.75" customHeight="1">
      <c r="A432">
        <f t="shared" si="11"/>
        <v>43</v>
      </c>
      <c r="B432" t="str">
        <f>VLOOKUP(A432,ACTIVITIES!$B$2:$C$110,2,FALSE)</f>
        <v>Demobilization</v>
      </c>
      <c r="C432" s="1">
        <v>10</v>
      </c>
      <c r="D432" s="1" t="str">
        <f>VLOOKUP(C432,HABITATS!$F$2:$G$13,2,FALSE)</f>
        <v>HABITATS COMPLEX 10</v>
      </c>
      <c r="E432" s="1" t="str">
        <f t="shared" si="10"/>
        <v>HABITATS COMPLEX 10Demobilization</v>
      </c>
      <c r="F432" s="3">
        <f>VLOOKUP($B432,'HABITATS COMPLEX 10'!$B$239:$I$347,F$1,FALSE)</f>
        <v>0</v>
      </c>
      <c r="G432" s="3">
        <f>VLOOKUP($B432,'HABITATS COMPLEX 10'!$B$239:$I$347,G$1,FALSE)</f>
        <v>0</v>
      </c>
      <c r="H432" s="3">
        <f>VLOOKUP($B432,'HABITATS COMPLEX 10'!$B$239:$I$347,H$1,FALSE)</f>
        <v>0</v>
      </c>
      <c r="I432" s="3">
        <f>VLOOKUP($B432,'HABITATS COMPLEX 10'!$B$239:$I$347,I$1,FALSE)</f>
        <v>0</v>
      </c>
      <c r="J432" s="3">
        <f>VLOOKUP($B432,'HABITATS COMPLEX 10'!$B$239:$I$347,J$1,FALSE)</f>
        <v>0</v>
      </c>
      <c r="K432" s="3">
        <f>VLOOKUP($B432,'HABITATS COMPLEX 10'!$B$239:$I$347,K$1,FALSE)</f>
        <v>0</v>
      </c>
      <c r="L432" s="3" t="str">
        <f>VLOOKUP($B432,'HABITATS COMPLEX 10'!$B$239:$I$347,L$1,FALSE)</f>
        <v/>
      </c>
    </row>
    <row r="433" spans="1:12" ht="15.75" customHeight="1">
      <c r="A433">
        <f t="shared" si="11"/>
        <v>44</v>
      </c>
      <c r="B433" t="str">
        <f>VLOOKUP(A433,ACTIVITIES!$B$2:$C$110,2,FALSE)</f>
        <v>DECOMMISSIONING 44</v>
      </c>
      <c r="C433" s="1">
        <v>1</v>
      </c>
      <c r="D433" s="1" t="str">
        <f>VLOOKUP(C433,HABITATS!$F$2:$G$13,2,FALSE)</f>
        <v>Coastal Uplands</v>
      </c>
      <c r="E433" s="1" t="str">
        <f t="shared" si="10"/>
        <v>Coastal UplandsDECOMMISSIONING 44</v>
      </c>
      <c r="F433" s="3">
        <f>VLOOKUP($B433,'COASTAL UPLANDS'!$B$239:$I$347,F$1,FALSE)</f>
        <v>0</v>
      </c>
      <c r="G433" s="3">
        <f>VLOOKUP($B433,'COASTAL UPLANDS'!$B$239:$I$347,G$1,FALSE)</f>
        <v>0</v>
      </c>
      <c r="H433" s="3">
        <f>VLOOKUP($B433,'COASTAL UPLANDS'!$B$239:$I$347,H$1,FALSE)</f>
        <v>0</v>
      </c>
      <c r="I433" s="3">
        <f>VLOOKUP($B433,'COASTAL UPLANDS'!$B$239:$I$347,I$1,FALSE)</f>
        <v>0</v>
      </c>
      <c r="J433" s="3">
        <f>VLOOKUP($B433,'COASTAL UPLANDS'!$B$239:$I$347,J$1,FALSE)</f>
        <v>0</v>
      </c>
      <c r="K433" s="3">
        <f>VLOOKUP($B433,'COASTAL UPLANDS'!$B$239:$I$347,K$1,FALSE)</f>
        <v>0</v>
      </c>
      <c r="L433" s="3" t="str">
        <f>VLOOKUP($B433,'COASTAL UPLANDS'!$B$239:$I$347,L$1,FALSE)</f>
        <v/>
      </c>
    </row>
    <row r="434" spans="1:12" ht="15.75" customHeight="1">
      <c r="A434">
        <f t="shared" si="11"/>
        <v>44</v>
      </c>
      <c r="B434" t="str">
        <f>VLOOKUP(A434,ACTIVITIES!$B$2:$C$110,2,FALSE)</f>
        <v>DECOMMISSIONING 44</v>
      </c>
      <c r="C434" s="1">
        <v>2</v>
      </c>
      <c r="D434" s="1" t="str">
        <f>VLOOKUP(C434,HABITATS!$F$2:$G$13,2,FALSE)</f>
        <v>Beaches &amp; Dunes</v>
      </c>
      <c r="E434" s="1" t="str">
        <f t="shared" si="10"/>
        <v>Beaches &amp; DunesDECOMMISSIONING 44</v>
      </c>
      <c r="F434" s="3">
        <f>VLOOKUP($B434,'BEACHES &amp; DUNES'!$B$239:$I$347,F$1,FALSE)</f>
        <v>0</v>
      </c>
      <c r="G434" s="3">
        <f>VLOOKUP($B434,'BEACHES &amp; DUNES'!$B$239:$I$347,G$1,FALSE)</f>
        <v>0</v>
      </c>
      <c r="H434" s="3">
        <f>VLOOKUP($B434,'BEACHES &amp; DUNES'!$B$239:$I$347,H$1,FALSE)</f>
        <v>0</v>
      </c>
      <c r="I434" s="3">
        <f>VLOOKUP($B434,'BEACHES &amp; DUNES'!$B$239:$I$347,I$1,FALSE)</f>
        <v>0</v>
      </c>
      <c r="J434" s="3">
        <f>VLOOKUP($B434,'BEACHES &amp; DUNES'!$B$239:$I$347,J$1,FALSE)</f>
        <v>0</v>
      </c>
      <c r="K434" s="3">
        <f>VLOOKUP($B434,'BEACHES &amp; DUNES'!$B$239:$I$347,K$1,FALSE)</f>
        <v>0</v>
      </c>
      <c r="L434" s="3" t="str">
        <f>VLOOKUP($B434,'BEACHES &amp; DUNES'!$B$239:$I$347,L$1,FALSE)</f>
        <v/>
      </c>
    </row>
    <row r="435" spans="1:12" ht="15.75" customHeight="1">
      <c r="A435">
        <f t="shared" si="11"/>
        <v>44</v>
      </c>
      <c r="B435" t="str">
        <f>VLOOKUP(A435,ACTIVITIES!$B$2:$C$110,2,FALSE)</f>
        <v>DECOMMISSIONING 44</v>
      </c>
      <c r="C435" s="1">
        <v>3</v>
      </c>
      <c r="D435" s="1" t="str">
        <f>VLOOKUP(C435,HABITATS!$F$2:$G$13,2,FALSE)</f>
        <v>Tidal flats &amp; Rocky Intertidal</v>
      </c>
      <c r="E435" s="1" t="str">
        <f t="shared" si="10"/>
        <v>Tidal flats &amp; Rocky IntertidalDECOMMISSIONING 44</v>
      </c>
      <c r="F435" s="3">
        <f>VLOOKUP($B435,'TIDAL FLATS &amp; ROCKY INTERTIDAL'!$B$239:$I$347,F$1,FALSE)</f>
        <v>0</v>
      </c>
      <c r="G435" s="3">
        <f>VLOOKUP($B435,'TIDAL FLATS &amp; ROCKY INTERTIDAL'!$B$239:$I$347,G$1,FALSE)</f>
        <v>0</v>
      </c>
      <c r="H435" s="3">
        <f>VLOOKUP($B435,'TIDAL FLATS &amp; ROCKY INTERTIDAL'!$B$239:$I$347,H$1,FALSE)</f>
        <v>0</v>
      </c>
      <c r="I435" s="3">
        <f>VLOOKUP($B435,'TIDAL FLATS &amp; ROCKY INTERTIDAL'!$B$239:$I$347,I$1,FALSE)</f>
        <v>0</v>
      </c>
      <c r="J435" s="3">
        <f>VLOOKUP($B435,'TIDAL FLATS &amp; ROCKY INTERTIDAL'!$B$239:$I$347,J$1,FALSE)</f>
        <v>0</v>
      </c>
      <c r="K435" s="3">
        <f>VLOOKUP($B435,'TIDAL FLATS &amp; ROCKY INTERTIDAL'!$B$239:$I$347,K$1,FALSE)</f>
        <v>0</v>
      </c>
      <c r="L435" s="3" t="str">
        <f>VLOOKUP($B435,'TIDAL FLATS &amp; ROCKY INTERTIDAL'!$B$239:$I$347,L$1,FALSE)</f>
        <v/>
      </c>
    </row>
    <row r="436" spans="1:12" ht="15.75" customHeight="1">
      <c r="A436">
        <f t="shared" si="11"/>
        <v>44</v>
      </c>
      <c r="B436" t="str">
        <f>VLOOKUP(A436,ACTIVITIES!$B$2:$C$110,2,FALSE)</f>
        <v>DECOMMISSIONING 44</v>
      </c>
      <c r="C436" s="1">
        <v>4</v>
      </c>
      <c r="D436" s="1" t="str">
        <f>VLOOKUP(C436,HABITATS!$F$2:$G$13,2,FALSE)</f>
        <v>Marshes</v>
      </c>
      <c r="E436" s="1" t="str">
        <f t="shared" si="10"/>
        <v>MarshesDECOMMISSIONING 44</v>
      </c>
      <c r="F436" s="3">
        <f>VLOOKUP($B436,MARSHES!$B$239:$I$347,F$1,FALSE)</f>
        <v>0</v>
      </c>
      <c r="G436" s="3">
        <f>VLOOKUP($B436,MARSHES!$B$239:$I$347,G$1,FALSE)</f>
        <v>0</v>
      </c>
      <c r="H436" s="3">
        <f>VLOOKUP($B436,MARSHES!$B$239:$I$347,H$1,FALSE)</f>
        <v>0</v>
      </c>
      <c r="I436" s="3">
        <f>VLOOKUP($B436,MARSHES!$B$239:$I$347,I$1,FALSE)</f>
        <v>0</v>
      </c>
      <c r="J436" s="3">
        <f>VLOOKUP($B436,MARSHES!$B$239:$I$347,J$1,FALSE)</f>
        <v>0</v>
      </c>
      <c r="K436" s="3">
        <f>VLOOKUP($B436,MARSHES!$B$239:$I$347,K$1,FALSE)</f>
        <v>0</v>
      </c>
      <c r="L436" s="3" t="str">
        <f>VLOOKUP($B436,MARSHES!$B$239:$I$347,L$1,FALSE)</f>
        <v/>
      </c>
    </row>
    <row r="437" spans="1:12" ht="15.75" customHeight="1">
      <c r="A437">
        <f t="shared" si="11"/>
        <v>44</v>
      </c>
      <c r="B437" t="str">
        <f>VLOOKUP(A437,ACTIVITIES!$B$2:$C$110,2,FALSE)</f>
        <v>DECOMMISSIONING 44</v>
      </c>
      <c r="C437" s="1">
        <v>5</v>
      </c>
      <c r="D437" s="1" t="str">
        <f>VLOOKUP(C437,HABITATS!$F$2:$G$13,2,FALSE)</f>
        <v>Submersed Habitats</v>
      </c>
      <c r="E437" s="1" t="str">
        <f t="shared" ref="E437:E500" si="12">D437&amp;B437</f>
        <v>Submersed HabitatsDECOMMISSIONING 44</v>
      </c>
      <c r="F437" s="3">
        <f>VLOOKUP($B437,'SUBMERSED HABITATS'!$B$239:$I$347,F$1,FALSE)</f>
        <v>0</v>
      </c>
      <c r="G437" s="3">
        <f>VLOOKUP($B437,'SUBMERSED HABITATS'!$B$239:$I$347,G$1,FALSE)</f>
        <v>0</v>
      </c>
      <c r="H437" s="3">
        <f>VLOOKUP($B437,'SUBMERSED HABITATS'!$B$239:$I$347,H$1,FALSE)</f>
        <v>0</v>
      </c>
      <c r="I437" s="3">
        <f>VLOOKUP($B437,'SUBMERSED HABITATS'!$B$239:$I$347,I$1,FALSE)</f>
        <v>0</v>
      </c>
      <c r="J437" s="3">
        <f>VLOOKUP($B437,'SUBMERSED HABITATS'!$B$239:$I$347,J$1,FALSE)</f>
        <v>0</v>
      </c>
      <c r="K437" s="3">
        <f>VLOOKUP($B437,'SUBMERSED HABITATS'!$B$239:$I$347,K$1,FALSE)</f>
        <v>0</v>
      </c>
      <c r="L437" s="3" t="str">
        <f>VLOOKUP($B437,'SUBMERSED HABITATS'!$B$239:$I$347,L$1,FALSE)</f>
        <v/>
      </c>
    </row>
    <row r="438" spans="1:12" ht="15.75" customHeight="1">
      <c r="A438">
        <f t="shared" si="11"/>
        <v>44</v>
      </c>
      <c r="B438" t="str">
        <f>VLOOKUP(A438,ACTIVITIES!$B$2:$C$110,2,FALSE)</f>
        <v>DECOMMISSIONING 44</v>
      </c>
      <c r="C438" s="1">
        <v>6</v>
      </c>
      <c r="D438" s="1" t="str">
        <f>VLOOKUP(C438,HABITATS!$F$2:$G$13,2,FALSE)</f>
        <v>HABITATS COMPLEX 6</v>
      </c>
      <c r="E438" s="1" t="str">
        <f t="shared" si="12"/>
        <v>HABITATS COMPLEX 6DECOMMISSIONING 44</v>
      </c>
      <c r="F438" s="3">
        <f>VLOOKUP($B438,'HABITATS COMPLEX 6'!$B$239:$I$347,F$1,FALSE)</f>
        <v>0</v>
      </c>
      <c r="G438" s="3">
        <f>VLOOKUP($B438,'HABITATS COMPLEX 6'!$B$239:$I$347,G$1,FALSE)</f>
        <v>0</v>
      </c>
      <c r="H438" s="3">
        <f>VLOOKUP($B438,'HABITATS COMPLEX 6'!$B$239:$I$347,H$1,FALSE)</f>
        <v>0</v>
      </c>
      <c r="I438" s="3">
        <f>VLOOKUP($B438,'HABITATS COMPLEX 6'!$B$239:$I$347,I$1,FALSE)</f>
        <v>0</v>
      </c>
      <c r="J438" s="3">
        <f>VLOOKUP($B438,'HABITATS COMPLEX 6'!$B$239:$I$347,J$1,FALSE)</f>
        <v>0</v>
      </c>
      <c r="K438" s="3">
        <f>VLOOKUP($B438,'HABITATS COMPLEX 6'!$B$239:$I$347,K$1,FALSE)</f>
        <v>0</v>
      </c>
      <c r="L438" s="3" t="str">
        <f>VLOOKUP($B438,'HABITATS COMPLEX 6'!$B$239:$I$347,L$1,FALSE)</f>
        <v/>
      </c>
    </row>
    <row r="439" spans="1:12" ht="15.75" customHeight="1">
      <c r="A439">
        <f t="shared" si="11"/>
        <v>44</v>
      </c>
      <c r="B439" t="str">
        <f>VLOOKUP(A439,ACTIVITIES!$B$2:$C$110,2,FALSE)</f>
        <v>DECOMMISSIONING 44</v>
      </c>
      <c r="C439" s="1">
        <v>7</v>
      </c>
      <c r="D439" s="1" t="str">
        <f>VLOOKUP(C439,HABITATS!$F$2:$G$13,2,FALSE)</f>
        <v>HABITATS COMPLEX 7</v>
      </c>
      <c r="E439" s="1" t="str">
        <f t="shared" si="12"/>
        <v>HABITATS COMPLEX 7DECOMMISSIONING 44</v>
      </c>
      <c r="F439" s="3">
        <f>VLOOKUP($B439,'HABITATS COMPLEX 7'!$B$239:$I$347,F$1,FALSE)</f>
        <v>0</v>
      </c>
      <c r="G439" s="3">
        <f>VLOOKUP($B439,'HABITATS COMPLEX 7'!$B$239:$I$347,G$1,FALSE)</f>
        <v>0</v>
      </c>
      <c r="H439" s="3">
        <f>VLOOKUP($B439,'HABITATS COMPLEX 7'!$B$239:$I$347,H$1,FALSE)</f>
        <v>0</v>
      </c>
      <c r="I439" s="3">
        <f>VLOOKUP($B439,'HABITATS COMPLEX 7'!$B$239:$I$347,I$1,FALSE)</f>
        <v>0</v>
      </c>
      <c r="J439" s="3">
        <f>VLOOKUP($B439,'HABITATS COMPLEX 7'!$B$239:$I$347,J$1,FALSE)</f>
        <v>0</v>
      </c>
      <c r="K439" s="3">
        <f>VLOOKUP($B439,'HABITATS COMPLEX 7'!$B$239:$I$347,K$1,FALSE)</f>
        <v>0</v>
      </c>
      <c r="L439" s="3" t="str">
        <f>VLOOKUP($B439,'HABITATS COMPLEX 7'!$B$239:$I$347,L$1,FALSE)</f>
        <v/>
      </c>
    </row>
    <row r="440" spans="1:12" ht="15.75" customHeight="1">
      <c r="A440">
        <f t="shared" si="11"/>
        <v>44</v>
      </c>
      <c r="B440" t="str">
        <f>VLOOKUP(A440,ACTIVITIES!$B$2:$C$110,2,FALSE)</f>
        <v>DECOMMISSIONING 44</v>
      </c>
      <c r="C440" s="1">
        <v>8</v>
      </c>
      <c r="D440" s="1" t="str">
        <f>VLOOKUP(C440,HABITATS!$F$2:$G$13,2,FALSE)</f>
        <v>HABITATS COMPLEX 8</v>
      </c>
      <c r="E440" s="1" t="str">
        <f t="shared" si="12"/>
        <v>HABITATS COMPLEX 8DECOMMISSIONING 44</v>
      </c>
      <c r="F440" s="3">
        <f>VLOOKUP($B440,'HABITATS COMPLEX 8'!$B$239:$I$347,F$1,FALSE)</f>
        <v>0</v>
      </c>
      <c r="G440" s="3">
        <f>VLOOKUP($B440,'HABITATS COMPLEX 8'!$B$239:$I$347,G$1,FALSE)</f>
        <v>0</v>
      </c>
      <c r="H440" s="3">
        <f>VLOOKUP($B440,'HABITATS COMPLEX 8'!$B$239:$I$347,H$1,FALSE)</f>
        <v>0</v>
      </c>
      <c r="I440" s="3">
        <f>VLOOKUP($B440,'HABITATS COMPLEX 8'!$B$239:$I$347,I$1,FALSE)</f>
        <v>0</v>
      </c>
      <c r="J440" s="3">
        <f>VLOOKUP($B440,'HABITATS COMPLEX 8'!$B$239:$I$347,J$1,FALSE)</f>
        <v>0</v>
      </c>
      <c r="K440" s="3">
        <f>VLOOKUP($B440,'HABITATS COMPLEX 8'!$B$239:$I$347,K$1,FALSE)</f>
        <v>0</v>
      </c>
      <c r="L440" s="3" t="str">
        <f>VLOOKUP($B440,'HABITATS COMPLEX 8'!$B$239:$I$347,L$1,FALSE)</f>
        <v/>
      </c>
    </row>
    <row r="441" spans="1:12" ht="15.75" customHeight="1">
      <c r="A441">
        <f t="shared" si="11"/>
        <v>44</v>
      </c>
      <c r="B441" t="str">
        <f>VLOOKUP(A441,ACTIVITIES!$B$2:$C$110,2,FALSE)</f>
        <v>DECOMMISSIONING 44</v>
      </c>
      <c r="C441" s="1">
        <v>9</v>
      </c>
      <c r="D441" s="1" t="str">
        <f>VLOOKUP(C441,HABITATS!$F$2:$G$13,2,FALSE)</f>
        <v>HABITATS COMPLEX 9</v>
      </c>
      <c r="E441" s="1" t="str">
        <f t="shared" si="12"/>
        <v>HABITATS COMPLEX 9DECOMMISSIONING 44</v>
      </c>
      <c r="F441" s="3">
        <f>VLOOKUP($B441,'HABITATS COMPLEX 9'!$B$239:$I$347,F$1,FALSE)</f>
        <v>0</v>
      </c>
      <c r="G441" s="3">
        <f>VLOOKUP($B441,'HABITATS COMPLEX 9'!$B$239:$I$347,G$1,FALSE)</f>
        <v>0</v>
      </c>
      <c r="H441" s="3">
        <f>VLOOKUP($B441,'HABITATS COMPLEX 9'!$B$239:$I$347,H$1,FALSE)</f>
        <v>0</v>
      </c>
      <c r="I441" s="3">
        <f>VLOOKUP($B441,'HABITATS COMPLEX 9'!$B$239:$I$347,I$1,FALSE)</f>
        <v>0</v>
      </c>
      <c r="J441" s="3">
        <f>VLOOKUP($B441,'HABITATS COMPLEX 9'!$B$239:$I$347,J$1,FALSE)</f>
        <v>0</v>
      </c>
      <c r="K441" s="3">
        <f>VLOOKUP($B441,'HABITATS COMPLEX 9'!$B$239:$I$347,K$1,FALSE)</f>
        <v>0</v>
      </c>
      <c r="L441" s="3" t="str">
        <f>VLOOKUP($B441,'HABITATS COMPLEX 9'!$B$239:$I$347,L$1,FALSE)</f>
        <v/>
      </c>
    </row>
    <row r="442" spans="1:12" ht="15.75" customHeight="1">
      <c r="A442">
        <f t="shared" si="11"/>
        <v>44</v>
      </c>
      <c r="B442" t="str">
        <f>VLOOKUP(A442,ACTIVITIES!$B$2:$C$110,2,FALSE)</f>
        <v>DECOMMISSIONING 44</v>
      </c>
      <c r="C442" s="1">
        <v>10</v>
      </c>
      <c r="D442" s="1" t="str">
        <f>VLOOKUP(C442,HABITATS!$F$2:$G$13,2,FALSE)</f>
        <v>HABITATS COMPLEX 10</v>
      </c>
      <c r="E442" s="1" t="str">
        <f t="shared" si="12"/>
        <v>HABITATS COMPLEX 10DECOMMISSIONING 44</v>
      </c>
      <c r="F442" s="3">
        <f>VLOOKUP($B442,'HABITATS COMPLEX 10'!$B$239:$I$347,F$1,FALSE)</f>
        <v>0</v>
      </c>
      <c r="G442" s="3">
        <f>VLOOKUP($B442,'HABITATS COMPLEX 10'!$B$239:$I$347,G$1,FALSE)</f>
        <v>0</v>
      </c>
      <c r="H442" s="3">
        <f>VLOOKUP($B442,'HABITATS COMPLEX 10'!$B$239:$I$347,H$1,FALSE)</f>
        <v>0</v>
      </c>
      <c r="I442" s="3">
        <f>VLOOKUP($B442,'HABITATS COMPLEX 10'!$B$239:$I$347,I$1,FALSE)</f>
        <v>0</v>
      </c>
      <c r="J442" s="3">
        <f>VLOOKUP($B442,'HABITATS COMPLEX 10'!$B$239:$I$347,J$1,FALSE)</f>
        <v>0</v>
      </c>
      <c r="K442" s="3">
        <f>VLOOKUP($B442,'HABITATS COMPLEX 10'!$B$239:$I$347,K$1,FALSE)</f>
        <v>0</v>
      </c>
      <c r="L442" s="3" t="str">
        <f>VLOOKUP($B442,'HABITATS COMPLEX 10'!$B$239:$I$347,L$1,FALSE)</f>
        <v/>
      </c>
    </row>
    <row r="443" spans="1:12" ht="15.75" customHeight="1">
      <c r="A443">
        <f t="shared" si="11"/>
        <v>45</v>
      </c>
      <c r="B443" t="str">
        <f>VLOOKUP(A443,ACTIVITIES!$B$2:$C$110,2,FALSE)</f>
        <v>DECOMMISSIONING 45</v>
      </c>
      <c r="C443" s="1">
        <v>1</v>
      </c>
      <c r="D443" s="1" t="str">
        <f>VLOOKUP(C443,HABITATS!$F$2:$G$13,2,FALSE)</f>
        <v>Coastal Uplands</v>
      </c>
      <c r="E443" s="1" t="str">
        <f t="shared" si="12"/>
        <v>Coastal UplandsDECOMMISSIONING 45</v>
      </c>
      <c r="F443" s="3">
        <f>VLOOKUP($B443,'COASTAL UPLANDS'!$B$239:$I$347,F$1,FALSE)</f>
        <v>0</v>
      </c>
      <c r="G443" s="3">
        <f>VLOOKUP($B443,'COASTAL UPLANDS'!$B$239:$I$347,G$1,FALSE)</f>
        <v>0</v>
      </c>
      <c r="H443" s="3">
        <f>VLOOKUP($B443,'COASTAL UPLANDS'!$B$239:$I$347,H$1,FALSE)</f>
        <v>0</v>
      </c>
      <c r="I443" s="3">
        <f>VLOOKUP($B443,'COASTAL UPLANDS'!$B$239:$I$347,I$1,FALSE)</f>
        <v>0</v>
      </c>
      <c r="J443" s="3">
        <f>VLOOKUP($B443,'COASTAL UPLANDS'!$B$239:$I$347,J$1,FALSE)</f>
        <v>0</v>
      </c>
      <c r="K443" s="3">
        <f>VLOOKUP($B443,'COASTAL UPLANDS'!$B$239:$I$347,K$1,FALSE)</f>
        <v>0</v>
      </c>
      <c r="L443" s="3" t="str">
        <f>VLOOKUP($B443,'COASTAL UPLANDS'!$B$239:$I$347,L$1,FALSE)</f>
        <v/>
      </c>
    </row>
    <row r="444" spans="1:12" ht="15.75" customHeight="1">
      <c r="A444">
        <f t="shared" si="11"/>
        <v>45</v>
      </c>
      <c r="B444" t="str">
        <f>VLOOKUP(A444,ACTIVITIES!$B$2:$C$110,2,FALSE)</f>
        <v>DECOMMISSIONING 45</v>
      </c>
      <c r="C444" s="1">
        <v>2</v>
      </c>
      <c r="D444" s="1" t="str">
        <f>VLOOKUP(C444,HABITATS!$F$2:$G$13,2,FALSE)</f>
        <v>Beaches &amp; Dunes</v>
      </c>
      <c r="E444" s="1" t="str">
        <f t="shared" si="12"/>
        <v>Beaches &amp; DunesDECOMMISSIONING 45</v>
      </c>
      <c r="F444" s="3">
        <f>VLOOKUP($B444,'BEACHES &amp; DUNES'!$B$239:$I$347,F$1,FALSE)</f>
        <v>0</v>
      </c>
      <c r="G444" s="3">
        <f>VLOOKUP($B444,'BEACHES &amp; DUNES'!$B$239:$I$347,G$1,FALSE)</f>
        <v>0</v>
      </c>
      <c r="H444" s="3">
        <f>VLOOKUP($B444,'BEACHES &amp; DUNES'!$B$239:$I$347,H$1,FALSE)</f>
        <v>0</v>
      </c>
      <c r="I444" s="3">
        <f>VLOOKUP($B444,'BEACHES &amp; DUNES'!$B$239:$I$347,I$1,FALSE)</f>
        <v>0</v>
      </c>
      <c r="J444" s="3">
        <f>VLOOKUP($B444,'BEACHES &amp; DUNES'!$B$239:$I$347,J$1,FALSE)</f>
        <v>0</v>
      </c>
      <c r="K444" s="3">
        <f>VLOOKUP($B444,'BEACHES &amp; DUNES'!$B$239:$I$347,K$1,FALSE)</f>
        <v>0</v>
      </c>
      <c r="L444" s="3" t="str">
        <f>VLOOKUP($B444,'BEACHES &amp; DUNES'!$B$239:$I$347,L$1,FALSE)</f>
        <v/>
      </c>
    </row>
    <row r="445" spans="1:12" ht="15.75" customHeight="1">
      <c r="A445">
        <f t="shared" si="11"/>
        <v>45</v>
      </c>
      <c r="B445" t="str">
        <f>VLOOKUP(A445,ACTIVITIES!$B$2:$C$110,2,FALSE)</f>
        <v>DECOMMISSIONING 45</v>
      </c>
      <c r="C445" s="1">
        <v>3</v>
      </c>
      <c r="D445" s="1" t="str">
        <f>VLOOKUP(C445,HABITATS!$F$2:$G$13,2,FALSE)</f>
        <v>Tidal flats &amp; Rocky Intertidal</v>
      </c>
      <c r="E445" s="1" t="str">
        <f t="shared" si="12"/>
        <v>Tidal flats &amp; Rocky IntertidalDECOMMISSIONING 45</v>
      </c>
      <c r="F445" s="3">
        <f>VLOOKUP($B445,'TIDAL FLATS &amp; ROCKY INTERTIDAL'!$B$239:$I$347,F$1,FALSE)</f>
        <v>0</v>
      </c>
      <c r="G445" s="3">
        <f>VLOOKUP($B445,'TIDAL FLATS &amp; ROCKY INTERTIDAL'!$B$239:$I$347,G$1,FALSE)</f>
        <v>0</v>
      </c>
      <c r="H445" s="3">
        <f>VLOOKUP($B445,'TIDAL FLATS &amp; ROCKY INTERTIDAL'!$B$239:$I$347,H$1,FALSE)</f>
        <v>0</v>
      </c>
      <c r="I445" s="3">
        <f>VLOOKUP($B445,'TIDAL FLATS &amp; ROCKY INTERTIDAL'!$B$239:$I$347,I$1,FALSE)</f>
        <v>0</v>
      </c>
      <c r="J445" s="3">
        <f>VLOOKUP($B445,'TIDAL FLATS &amp; ROCKY INTERTIDAL'!$B$239:$I$347,J$1,FALSE)</f>
        <v>0</v>
      </c>
      <c r="K445" s="3">
        <f>VLOOKUP($B445,'TIDAL FLATS &amp; ROCKY INTERTIDAL'!$B$239:$I$347,K$1,FALSE)</f>
        <v>0</v>
      </c>
      <c r="L445" s="3" t="str">
        <f>VLOOKUP($B445,'TIDAL FLATS &amp; ROCKY INTERTIDAL'!$B$239:$I$347,L$1,FALSE)</f>
        <v/>
      </c>
    </row>
    <row r="446" spans="1:12" ht="15.75" customHeight="1">
      <c r="A446">
        <f t="shared" si="11"/>
        <v>45</v>
      </c>
      <c r="B446" t="str">
        <f>VLOOKUP(A446,ACTIVITIES!$B$2:$C$110,2,FALSE)</f>
        <v>DECOMMISSIONING 45</v>
      </c>
      <c r="C446" s="1">
        <v>4</v>
      </c>
      <c r="D446" s="1" t="str">
        <f>VLOOKUP(C446,HABITATS!$F$2:$G$13,2,FALSE)</f>
        <v>Marshes</v>
      </c>
      <c r="E446" s="1" t="str">
        <f t="shared" si="12"/>
        <v>MarshesDECOMMISSIONING 45</v>
      </c>
      <c r="F446" s="3">
        <f>VLOOKUP($B446,MARSHES!$B$239:$I$347,F$1,FALSE)</f>
        <v>0</v>
      </c>
      <c r="G446" s="3">
        <f>VLOOKUP($B446,MARSHES!$B$239:$I$347,G$1,FALSE)</f>
        <v>0</v>
      </c>
      <c r="H446" s="3">
        <f>VLOOKUP($B446,MARSHES!$B$239:$I$347,H$1,FALSE)</f>
        <v>0</v>
      </c>
      <c r="I446" s="3">
        <f>VLOOKUP($B446,MARSHES!$B$239:$I$347,I$1,FALSE)</f>
        <v>0</v>
      </c>
      <c r="J446" s="3">
        <f>VLOOKUP($B446,MARSHES!$B$239:$I$347,J$1,FALSE)</f>
        <v>0</v>
      </c>
      <c r="K446" s="3">
        <f>VLOOKUP($B446,MARSHES!$B$239:$I$347,K$1,FALSE)</f>
        <v>0</v>
      </c>
      <c r="L446" s="3" t="str">
        <f>VLOOKUP($B446,MARSHES!$B$239:$I$347,L$1,FALSE)</f>
        <v/>
      </c>
    </row>
    <row r="447" spans="1:12" ht="15.75" customHeight="1">
      <c r="A447">
        <f t="shared" si="11"/>
        <v>45</v>
      </c>
      <c r="B447" t="str">
        <f>VLOOKUP(A447,ACTIVITIES!$B$2:$C$110,2,FALSE)</f>
        <v>DECOMMISSIONING 45</v>
      </c>
      <c r="C447" s="1">
        <v>5</v>
      </c>
      <c r="D447" s="1" t="str">
        <f>VLOOKUP(C447,HABITATS!$F$2:$G$13,2,FALSE)</f>
        <v>Submersed Habitats</v>
      </c>
      <c r="E447" s="1" t="str">
        <f t="shared" si="12"/>
        <v>Submersed HabitatsDECOMMISSIONING 45</v>
      </c>
      <c r="F447" s="3">
        <f>VLOOKUP($B447,'SUBMERSED HABITATS'!$B$239:$I$347,F$1,FALSE)</f>
        <v>0</v>
      </c>
      <c r="G447" s="3">
        <f>VLOOKUP($B447,'SUBMERSED HABITATS'!$B$239:$I$347,G$1,FALSE)</f>
        <v>0</v>
      </c>
      <c r="H447" s="3">
        <f>VLOOKUP($B447,'SUBMERSED HABITATS'!$B$239:$I$347,H$1,FALSE)</f>
        <v>0</v>
      </c>
      <c r="I447" s="3">
        <f>VLOOKUP($B447,'SUBMERSED HABITATS'!$B$239:$I$347,I$1,FALSE)</f>
        <v>0</v>
      </c>
      <c r="J447" s="3">
        <f>VLOOKUP($B447,'SUBMERSED HABITATS'!$B$239:$I$347,J$1,FALSE)</f>
        <v>0</v>
      </c>
      <c r="K447" s="3">
        <f>VLOOKUP($B447,'SUBMERSED HABITATS'!$B$239:$I$347,K$1,FALSE)</f>
        <v>0</v>
      </c>
      <c r="L447" s="3" t="str">
        <f>VLOOKUP($B447,'SUBMERSED HABITATS'!$B$239:$I$347,L$1,FALSE)</f>
        <v/>
      </c>
    </row>
    <row r="448" spans="1:12" ht="15.75" customHeight="1">
      <c r="A448">
        <f t="shared" si="11"/>
        <v>45</v>
      </c>
      <c r="B448" t="str">
        <f>VLOOKUP(A448,ACTIVITIES!$B$2:$C$110,2,FALSE)</f>
        <v>DECOMMISSIONING 45</v>
      </c>
      <c r="C448" s="1">
        <v>6</v>
      </c>
      <c r="D448" s="1" t="str">
        <f>VLOOKUP(C448,HABITATS!$F$2:$G$13,2,FALSE)</f>
        <v>HABITATS COMPLEX 6</v>
      </c>
      <c r="E448" s="1" t="str">
        <f t="shared" si="12"/>
        <v>HABITATS COMPLEX 6DECOMMISSIONING 45</v>
      </c>
      <c r="F448" s="3">
        <f>VLOOKUP($B448,'HABITATS COMPLEX 6'!$B$239:$I$347,F$1,FALSE)</f>
        <v>0</v>
      </c>
      <c r="G448" s="3">
        <f>VLOOKUP($B448,'HABITATS COMPLEX 6'!$B$239:$I$347,G$1,FALSE)</f>
        <v>0</v>
      </c>
      <c r="H448" s="3">
        <f>VLOOKUP($B448,'HABITATS COMPLEX 6'!$B$239:$I$347,H$1,FALSE)</f>
        <v>0</v>
      </c>
      <c r="I448" s="3">
        <f>VLOOKUP($B448,'HABITATS COMPLEX 6'!$B$239:$I$347,I$1,FALSE)</f>
        <v>0</v>
      </c>
      <c r="J448" s="3">
        <f>VLOOKUP($B448,'HABITATS COMPLEX 6'!$B$239:$I$347,J$1,FALSE)</f>
        <v>0</v>
      </c>
      <c r="K448" s="3">
        <f>VLOOKUP($B448,'HABITATS COMPLEX 6'!$B$239:$I$347,K$1,FALSE)</f>
        <v>0</v>
      </c>
      <c r="L448" s="3" t="str">
        <f>VLOOKUP($B448,'HABITATS COMPLEX 6'!$B$239:$I$347,L$1,FALSE)</f>
        <v/>
      </c>
    </row>
    <row r="449" spans="1:12" ht="15.75" customHeight="1">
      <c r="A449">
        <f t="shared" si="11"/>
        <v>45</v>
      </c>
      <c r="B449" t="str">
        <f>VLOOKUP(A449,ACTIVITIES!$B$2:$C$110,2,FALSE)</f>
        <v>DECOMMISSIONING 45</v>
      </c>
      <c r="C449" s="1">
        <v>7</v>
      </c>
      <c r="D449" s="1" t="str">
        <f>VLOOKUP(C449,HABITATS!$F$2:$G$13,2,FALSE)</f>
        <v>HABITATS COMPLEX 7</v>
      </c>
      <c r="E449" s="1" t="str">
        <f t="shared" si="12"/>
        <v>HABITATS COMPLEX 7DECOMMISSIONING 45</v>
      </c>
      <c r="F449" s="3">
        <f>VLOOKUP($B449,'HABITATS COMPLEX 7'!$B$239:$I$347,F$1,FALSE)</f>
        <v>0</v>
      </c>
      <c r="G449" s="3">
        <f>VLOOKUP($B449,'HABITATS COMPLEX 7'!$B$239:$I$347,G$1,FALSE)</f>
        <v>0</v>
      </c>
      <c r="H449" s="3">
        <f>VLOOKUP($B449,'HABITATS COMPLEX 7'!$B$239:$I$347,H$1,FALSE)</f>
        <v>0</v>
      </c>
      <c r="I449" s="3">
        <f>VLOOKUP($B449,'HABITATS COMPLEX 7'!$B$239:$I$347,I$1,FALSE)</f>
        <v>0</v>
      </c>
      <c r="J449" s="3">
        <f>VLOOKUP($B449,'HABITATS COMPLEX 7'!$B$239:$I$347,J$1,FALSE)</f>
        <v>0</v>
      </c>
      <c r="K449" s="3">
        <f>VLOOKUP($B449,'HABITATS COMPLEX 7'!$B$239:$I$347,K$1,FALSE)</f>
        <v>0</v>
      </c>
      <c r="L449" s="3" t="str">
        <f>VLOOKUP($B449,'HABITATS COMPLEX 7'!$B$239:$I$347,L$1,FALSE)</f>
        <v/>
      </c>
    </row>
    <row r="450" spans="1:12" ht="15.75" customHeight="1">
      <c r="A450">
        <f t="shared" si="11"/>
        <v>45</v>
      </c>
      <c r="B450" t="str">
        <f>VLOOKUP(A450,ACTIVITIES!$B$2:$C$110,2,FALSE)</f>
        <v>DECOMMISSIONING 45</v>
      </c>
      <c r="C450" s="1">
        <v>8</v>
      </c>
      <c r="D450" s="1" t="str">
        <f>VLOOKUP(C450,HABITATS!$F$2:$G$13,2,FALSE)</f>
        <v>HABITATS COMPLEX 8</v>
      </c>
      <c r="E450" s="1" t="str">
        <f t="shared" si="12"/>
        <v>HABITATS COMPLEX 8DECOMMISSIONING 45</v>
      </c>
      <c r="F450" s="3">
        <f>VLOOKUP($B450,'HABITATS COMPLEX 8'!$B$239:$I$347,F$1,FALSE)</f>
        <v>0</v>
      </c>
      <c r="G450" s="3">
        <f>VLOOKUP($B450,'HABITATS COMPLEX 8'!$B$239:$I$347,G$1,FALSE)</f>
        <v>0</v>
      </c>
      <c r="H450" s="3">
        <f>VLOOKUP($B450,'HABITATS COMPLEX 8'!$B$239:$I$347,H$1,FALSE)</f>
        <v>0</v>
      </c>
      <c r="I450" s="3">
        <f>VLOOKUP($B450,'HABITATS COMPLEX 8'!$B$239:$I$347,I$1,FALSE)</f>
        <v>0</v>
      </c>
      <c r="J450" s="3">
        <f>VLOOKUP($B450,'HABITATS COMPLEX 8'!$B$239:$I$347,J$1,FALSE)</f>
        <v>0</v>
      </c>
      <c r="K450" s="3">
        <f>VLOOKUP($B450,'HABITATS COMPLEX 8'!$B$239:$I$347,K$1,FALSE)</f>
        <v>0</v>
      </c>
      <c r="L450" s="3" t="str">
        <f>VLOOKUP($B450,'HABITATS COMPLEX 8'!$B$239:$I$347,L$1,FALSE)</f>
        <v/>
      </c>
    </row>
    <row r="451" spans="1:12" ht="15.75" customHeight="1">
      <c r="A451">
        <f t="shared" si="11"/>
        <v>45</v>
      </c>
      <c r="B451" t="str">
        <f>VLOOKUP(A451,ACTIVITIES!$B$2:$C$110,2,FALSE)</f>
        <v>DECOMMISSIONING 45</v>
      </c>
      <c r="C451" s="1">
        <v>9</v>
      </c>
      <c r="D451" s="1" t="str">
        <f>VLOOKUP(C451,HABITATS!$F$2:$G$13,2,FALSE)</f>
        <v>HABITATS COMPLEX 9</v>
      </c>
      <c r="E451" s="1" t="str">
        <f t="shared" si="12"/>
        <v>HABITATS COMPLEX 9DECOMMISSIONING 45</v>
      </c>
      <c r="F451" s="3">
        <f>VLOOKUP($B451,'HABITATS COMPLEX 9'!$B$239:$I$347,F$1,FALSE)</f>
        <v>0</v>
      </c>
      <c r="G451" s="3">
        <f>VLOOKUP($B451,'HABITATS COMPLEX 9'!$B$239:$I$347,G$1,FALSE)</f>
        <v>0</v>
      </c>
      <c r="H451" s="3">
        <f>VLOOKUP($B451,'HABITATS COMPLEX 9'!$B$239:$I$347,H$1,FALSE)</f>
        <v>0</v>
      </c>
      <c r="I451" s="3">
        <f>VLOOKUP($B451,'HABITATS COMPLEX 9'!$B$239:$I$347,I$1,FALSE)</f>
        <v>0</v>
      </c>
      <c r="J451" s="3">
        <f>VLOOKUP($B451,'HABITATS COMPLEX 9'!$B$239:$I$347,J$1,FALSE)</f>
        <v>0</v>
      </c>
      <c r="K451" s="3">
        <f>VLOOKUP($B451,'HABITATS COMPLEX 9'!$B$239:$I$347,K$1,FALSE)</f>
        <v>0</v>
      </c>
      <c r="L451" s="3" t="str">
        <f>VLOOKUP($B451,'HABITATS COMPLEX 9'!$B$239:$I$347,L$1,FALSE)</f>
        <v/>
      </c>
    </row>
    <row r="452" spans="1:12" ht="15.75" customHeight="1">
      <c r="A452">
        <f t="shared" si="11"/>
        <v>45</v>
      </c>
      <c r="B452" t="str">
        <f>VLOOKUP(A452,ACTIVITIES!$B$2:$C$110,2,FALSE)</f>
        <v>DECOMMISSIONING 45</v>
      </c>
      <c r="C452" s="1">
        <v>10</v>
      </c>
      <c r="D452" s="1" t="str">
        <f>VLOOKUP(C452,HABITATS!$F$2:$G$13,2,FALSE)</f>
        <v>HABITATS COMPLEX 10</v>
      </c>
      <c r="E452" s="1" t="str">
        <f t="shared" si="12"/>
        <v>HABITATS COMPLEX 10DECOMMISSIONING 45</v>
      </c>
      <c r="F452" s="3">
        <f>VLOOKUP($B452,'HABITATS COMPLEX 10'!$B$239:$I$347,F$1,FALSE)</f>
        <v>0</v>
      </c>
      <c r="G452" s="3">
        <f>VLOOKUP($B452,'HABITATS COMPLEX 10'!$B$239:$I$347,G$1,FALSE)</f>
        <v>0</v>
      </c>
      <c r="H452" s="3">
        <f>VLOOKUP($B452,'HABITATS COMPLEX 10'!$B$239:$I$347,H$1,FALSE)</f>
        <v>0</v>
      </c>
      <c r="I452" s="3">
        <f>VLOOKUP($B452,'HABITATS COMPLEX 10'!$B$239:$I$347,I$1,FALSE)</f>
        <v>0</v>
      </c>
      <c r="J452" s="3">
        <f>VLOOKUP($B452,'HABITATS COMPLEX 10'!$B$239:$I$347,J$1,FALSE)</f>
        <v>0</v>
      </c>
      <c r="K452" s="3">
        <f>VLOOKUP($B452,'HABITATS COMPLEX 10'!$B$239:$I$347,K$1,FALSE)</f>
        <v>0</v>
      </c>
      <c r="L452" s="3" t="str">
        <f>VLOOKUP($B452,'HABITATS COMPLEX 10'!$B$239:$I$347,L$1,FALSE)</f>
        <v/>
      </c>
    </row>
    <row r="453" spans="1:12" ht="15.75" customHeight="1">
      <c r="A453">
        <f t="shared" si="11"/>
        <v>46</v>
      </c>
      <c r="B453" t="str">
        <f>VLOOKUP(A453,ACTIVITIES!$B$2:$C$110,2,FALSE)</f>
        <v>DECOMMISSIONING 46</v>
      </c>
      <c r="C453" s="1">
        <v>1</v>
      </c>
      <c r="D453" s="1" t="str">
        <f>VLOOKUP(C453,HABITATS!$F$2:$G$13,2,FALSE)</f>
        <v>Coastal Uplands</v>
      </c>
      <c r="E453" s="1" t="str">
        <f t="shared" si="12"/>
        <v>Coastal UplandsDECOMMISSIONING 46</v>
      </c>
      <c r="F453" s="3">
        <f>VLOOKUP($B453,'COASTAL UPLANDS'!$B$239:$I$347,F$1,FALSE)</f>
        <v>0</v>
      </c>
      <c r="G453" s="3">
        <f>VLOOKUP($B453,'COASTAL UPLANDS'!$B$239:$I$347,G$1,FALSE)</f>
        <v>0</v>
      </c>
      <c r="H453" s="3">
        <f>VLOOKUP($B453,'COASTAL UPLANDS'!$B$239:$I$347,H$1,FALSE)</f>
        <v>0</v>
      </c>
      <c r="I453" s="3">
        <f>VLOOKUP($B453,'COASTAL UPLANDS'!$B$239:$I$347,I$1,FALSE)</f>
        <v>0</v>
      </c>
      <c r="J453" s="3">
        <f>VLOOKUP($B453,'COASTAL UPLANDS'!$B$239:$I$347,J$1,FALSE)</f>
        <v>0</v>
      </c>
      <c r="K453" s="3">
        <f>VLOOKUP($B453,'COASTAL UPLANDS'!$B$239:$I$347,K$1,FALSE)</f>
        <v>0</v>
      </c>
      <c r="L453" s="3" t="str">
        <f>VLOOKUP($B453,'COASTAL UPLANDS'!$B$239:$I$347,L$1,FALSE)</f>
        <v/>
      </c>
    </row>
    <row r="454" spans="1:12" ht="15.75" customHeight="1">
      <c r="A454">
        <f t="shared" si="11"/>
        <v>46</v>
      </c>
      <c r="B454" t="str">
        <f>VLOOKUP(A454,ACTIVITIES!$B$2:$C$110,2,FALSE)</f>
        <v>DECOMMISSIONING 46</v>
      </c>
      <c r="C454" s="1">
        <v>2</v>
      </c>
      <c r="D454" s="1" t="str">
        <f>VLOOKUP(C454,HABITATS!$F$2:$G$13,2,FALSE)</f>
        <v>Beaches &amp; Dunes</v>
      </c>
      <c r="E454" s="1" t="str">
        <f t="shared" si="12"/>
        <v>Beaches &amp; DunesDECOMMISSIONING 46</v>
      </c>
      <c r="F454" s="3">
        <f>VLOOKUP($B454,'BEACHES &amp; DUNES'!$B$239:$I$347,F$1,FALSE)</f>
        <v>0</v>
      </c>
      <c r="G454" s="3">
        <f>VLOOKUP($B454,'BEACHES &amp; DUNES'!$B$239:$I$347,G$1,FALSE)</f>
        <v>0</v>
      </c>
      <c r="H454" s="3">
        <f>VLOOKUP($B454,'BEACHES &amp; DUNES'!$B$239:$I$347,H$1,FALSE)</f>
        <v>0</v>
      </c>
      <c r="I454" s="3">
        <f>VLOOKUP($B454,'BEACHES &amp; DUNES'!$B$239:$I$347,I$1,FALSE)</f>
        <v>0</v>
      </c>
      <c r="J454" s="3">
        <f>VLOOKUP($B454,'BEACHES &amp; DUNES'!$B$239:$I$347,J$1,FALSE)</f>
        <v>0</v>
      </c>
      <c r="K454" s="3">
        <f>VLOOKUP($B454,'BEACHES &amp; DUNES'!$B$239:$I$347,K$1,FALSE)</f>
        <v>0</v>
      </c>
      <c r="L454" s="3" t="str">
        <f>VLOOKUP($B454,'BEACHES &amp; DUNES'!$B$239:$I$347,L$1,FALSE)</f>
        <v/>
      </c>
    </row>
    <row r="455" spans="1:12" ht="15.75" customHeight="1">
      <c r="A455">
        <f t="shared" si="11"/>
        <v>46</v>
      </c>
      <c r="B455" t="str">
        <f>VLOOKUP(A455,ACTIVITIES!$B$2:$C$110,2,FALSE)</f>
        <v>DECOMMISSIONING 46</v>
      </c>
      <c r="C455" s="1">
        <v>3</v>
      </c>
      <c r="D455" s="1" t="str">
        <f>VLOOKUP(C455,HABITATS!$F$2:$G$13,2,FALSE)</f>
        <v>Tidal flats &amp; Rocky Intertidal</v>
      </c>
      <c r="E455" s="1" t="str">
        <f t="shared" si="12"/>
        <v>Tidal flats &amp; Rocky IntertidalDECOMMISSIONING 46</v>
      </c>
      <c r="F455" s="3">
        <f>VLOOKUP($B455,'TIDAL FLATS &amp; ROCKY INTERTIDAL'!$B$239:$I$347,F$1,FALSE)</f>
        <v>0</v>
      </c>
      <c r="G455" s="3">
        <f>VLOOKUP($B455,'TIDAL FLATS &amp; ROCKY INTERTIDAL'!$B$239:$I$347,G$1,FALSE)</f>
        <v>0</v>
      </c>
      <c r="H455" s="3">
        <f>VLOOKUP($B455,'TIDAL FLATS &amp; ROCKY INTERTIDAL'!$B$239:$I$347,H$1,FALSE)</f>
        <v>0</v>
      </c>
      <c r="I455" s="3">
        <f>VLOOKUP($B455,'TIDAL FLATS &amp; ROCKY INTERTIDAL'!$B$239:$I$347,I$1,FALSE)</f>
        <v>0</v>
      </c>
      <c r="J455" s="3">
        <f>VLOOKUP($B455,'TIDAL FLATS &amp; ROCKY INTERTIDAL'!$B$239:$I$347,J$1,FALSE)</f>
        <v>0</v>
      </c>
      <c r="K455" s="3">
        <f>VLOOKUP($B455,'TIDAL FLATS &amp; ROCKY INTERTIDAL'!$B$239:$I$347,K$1,FALSE)</f>
        <v>0</v>
      </c>
      <c r="L455" s="3" t="str">
        <f>VLOOKUP($B455,'TIDAL FLATS &amp; ROCKY INTERTIDAL'!$B$239:$I$347,L$1,FALSE)</f>
        <v/>
      </c>
    </row>
    <row r="456" spans="1:12" ht="15.75" customHeight="1">
      <c r="A456">
        <f t="shared" si="11"/>
        <v>46</v>
      </c>
      <c r="B456" t="str">
        <f>VLOOKUP(A456,ACTIVITIES!$B$2:$C$110,2,FALSE)</f>
        <v>DECOMMISSIONING 46</v>
      </c>
      <c r="C456" s="1">
        <v>4</v>
      </c>
      <c r="D456" s="1" t="str">
        <f>VLOOKUP(C456,HABITATS!$F$2:$G$13,2,FALSE)</f>
        <v>Marshes</v>
      </c>
      <c r="E456" s="1" t="str">
        <f t="shared" si="12"/>
        <v>MarshesDECOMMISSIONING 46</v>
      </c>
      <c r="F456" s="3">
        <f>VLOOKUP($B456,MARSHES!$B$239:$I$347,F$1,FALSE)</f>
        <v>0</v>
      </c>
      <c r="G456" s="3">
        <f>VLOOKUP($B456,MARSHES!$B$239:$I$347,G$1,FALSE)</f>
        <v>0</v>
      </c>
      <c r="H456" s="3">
        <f>VLOOKUP($B456,MARSHES!$B$239:$I$347,H$1,FALSE)</f>
        <v>0</v>
      </c>
      <c r="I456" s="3">
        <f>VLOOKUP($B456,MARSHES!$B$239:$I$347,I$1,FALSE)</f>
        <v>0</v>
      </c>
      <c r="J456" s="3">
        <f>VLOOKUP($B456,MARSHES!$B$239:$I$347,J$1,FALSE)</f>
        <v>0</v>
      </c>
      <c r="K456" s="3">
        <f>VLOOKUP($B456,MARSHES!$B$239:$I$347,K$1,FALSE)</f>
        <v>0</v>
      </c>
      <c r="L456" s="3" t="str">
        <f>VLOOKUP($B456,MARSHES!$B$239:$I$347,L$1,FALSE)</f>
        <v/>
      </c>
    </row>
    <row r="457" spans="1:12" ht="15.75" customHeight="1">
      <c r="A457">
        <f t="shared" si="11"/>
        <v>46</v>
      </c>
      <c r="B457" t="str">
        <f>VLOOKUP(A457,ACTIVITIES!$B$2:$C$110,2,FALSE)</f>
        <v>DECOMMISSIONING 46</v>
      </c>
      <c r="C457" s="1">
        <v>5</v>
      </c>
      <c r="D457" s="1" t="str">
        <f>VLOOKUP(C457,HABITATS!$F$2:$G$13,2,FALSE)</f>
        <v>Submersed Habitats</v>
      </c>
      <c r="E457" s="1" t="str">
        <f t="shared" si="12"/>
        <v>Submersed HabitatsDECOMMISSIONING 46</v>
      </c>
      <c r="F457" s="3">
        <f>VLOOKUP($B457,'SUBMERSED HABITATS'!$B$239:$I$347,F$1,FALSE)</f>
        <v>0</v>
      </c>
      <c r="G457" s="3">
        <f>VLOOKUP($B457,'SUBMERSED HABITATS'!$B$239:$I$347,G$1,FALSE)</f>
        <v>0</v>
      </c>
      <c r="H457" s="3">
        <f>VLOOKUP($B457,'SUBMERSED HABITATS'!$B$239:$I$347,H$1,FALSE)</f>
        <v>0</v>
      </c>
      <c r="I457" s="3">
        <f>VLOOKUP($B457,'SUBMERSED HABITATS'!$B$239:$I$347,I$1,FALSE)</f>
        <v>0</v>
      </c>
      <c r="J457" s="3">
        <f>VLOOKUP($B457,'SUBMERSED HABITATS'!$B$239:$I$347,J$1,FALSE)</f>
        <v>0</v>
      </c>
      <c r="K457" s="3">
        <f>VLOOKUP($B457,'SUBMERSED HABITATS'!$B$239:$I$347,K$1,FALSE)</f>
        <v>0</v>
      </c>
      <c r="L457" s="3" t="str">
        <f>VLOOKUP($B457,'SUBMERSED HABITATS'!$B$239:$I$347,L$1,FALSE)</f>
        <v/>
      </c>
    </row>
    <row r="458" spans="1:12" ht="15.75" customHeight="1">
      <c r="A458">
        <f t="shared" si="11"/>
        <v>46</v>
      </c>
      <c r="B458" t="str">
        <f>VLOOKUP(A458,ACTIVITIES!$B$2:$C$110,2,FALSE)</f>
        <v>DECOMMISSIONING 46</v>
      </c>
      <c r="C458" s="1">
        <v>6</v>
      </c>
      <c r="D458" s="1" t="str">
        <f>VLOOKUP(C458,HABITATS!$F$2:$G$13,2,FALSE)</f>
        <v>HABITATS COMPLEX 6</v>
      </c>
      <c r="E458" s="1" t="str">
        <f t="shared" si="12"/>
        <v>HABITATS COMPLEX 6DECOMMISSIONING 46</v>
      </c>
      <c r="F458" s="3">
        <f>VLOOKUP($B458,'HABITATS COMPLEX 6'!$B$239:$I$347,F$1,FALSE)</f>
        <v>0</v>
      </c>
      <c r="G458" s="3">
        <f>VLOOKUP($B458,'HABITATS COMPLEX 6'!$B$239:$I$347,G$1,FALSE)</f>
        <v>0</v>
      </c>
      <c r="H458" s="3">
        <f>VLOOKUP($B458,'HABITATS COMPLEX 6'!$B$239:$I$347,H$1,FALSE)</f>
        <v>0</v>
      </c>
      <c r="I458" s="3">
        <f>VLOOKUP($B458,'HABITATS COMPLEX 6'!$B$239:$I$347,I$1,FALSE)</f>
        <v>0</v>
      </c>
      <c r="J458" s="3">
        <f>VLOOKUP($B458,'HABITATS COMPLEX 6'!$B$239:$I$347,J$1,FALSE)</f>
        <v>0</v>
      </c>
      <c r="K458" s="3">
        <f>VLOOKUP($B458,'HABITATS COMPLEX 6'!$B$239:$I$347,K$1,FALSE)</f>
        <v>0</v>
      </c>
      <c r="L458" s="3" t="str">
        <f>VLOOKUP($B458,'HABITATS COMPLEX 6'!$B$239:$I$347,L$1,FALSE)</f>
        <v/>
      </c>
    </row>
    <row r="459" spans="1:12" ht="15.75" customHeight="1">
      <c r="A459">
        <f t="shared" si="11"/>
        <v>46</v>
      </c>
      <c r="B459" t="str">
        <f>VLOOKUP(A459,ACTIVITIES!$B$2:$C$110,2,FALSE)</f>
        <v>DECOMMISSIONING 46</v>
      </c>
      <c r="C459" s="1">
        <v>7</v>
      </c>
      <c r="D459" s="1" t="str">
        <f>VLOOKUP(C459,HABITATS!$F$2:$G$13,2,FALSE)</f>
        <v>HABITATS COMPLEX 7</v>
      </c>
      <c r="E459" s="1" t="str">
        <f t="shared" si="12"/>
        <v>HABITATS COMPLEX 7DECOMMISSIONING 46</v>
      </c>
      <c r="F459" s="3">
        <f>VLOOKUP($B459,'HABITATS COMPLEX 7'!$B$239:$I$347,F$1,FALSE)</f>
        <v>0</v>
      </c>
      <c r="G459" s="3">
        <f>VLOOKUP($B459,'HABITATS COMPLEX 7'!$B$239:$I$347,G$1,FALSE)</f>
        <v>0</v>
      </c>
      <c r="H459" s="3">
        <f>VLOOKUP($B459,'HABITATS COMPLEX 7'!$B$239:$I$347,H$1,FALSE)</f>
        <v>0</v>
      </c>
      <c r="I459" s="3">
        <f>VLOOKUP($B459,'HABITATS COMPLEX 7'!$B$239:$I$347,I$1,FALSE)</f>
        <v>0</v>
      </c>
      <c r="J459" s="3">
        <f>VLOOKUP($B459,'HABITATS COMPLEX 7'!$B$239:$I$347,J$1,FALSE)</f>
        <v>0</v>
      </c>
      <c r="K459" s="3">
        <f>VLOOKUP($B459,'HABITATS COMPLEX 7'!$B$239:$I$347,K$1,FALSE)</f>
        <v>0</v>
      </c>
      <c r="L459" s="3" t="str">
        <f>VLOOKUP($B459,'HABITATS COMPLEX 7'!$B$239:$I$347,L$1,FALSE)</f>
        <v/>
      </c>
    </row>
    <row r="460" spans="1:12" ht="15.75" customHeight="1">
      <c r="A460">
        <f t="shared" si="11"/>
        <v>46</v>
      </c>
      <c r="B460" t="str">
        <f>VLOOKUP(A460,ACTIVITIES!$B$2:$C$110,2,FALSE)</f>
        <v>DECOMMISSIONING 46</v>
      </c>
      <c r="C460" s="1">
        <v>8</v>
      </c>
      <c r="D460" s="1" t="str">
        <f>VLOOKUP(C460,HABITATS!$F$2:$G$13,2,FALSE)</f>
        <v>HABITATS COMPLEX 8</v>
      </c>
      <c r="E460" s="1" t="str">
        <f t="shared" si="12"/>
        <v>HABITATS COMPLEX 8DECOMMISSIONING 46</v>
      </c>
      <c r="F460" s="3">
        <f>VLOOKUP($B460,'HABITATS COMPLEX 8'!$B$239:$I$347,F$1,FALSE)</f>
        <v>0</v>
      </c>
      <c r="G460" s="3">
        <f>VLOOKUP($B460,'HABITATS COMPLEX 8'!$B$239:$I$347,G$1,FALSE)</f>
        <v>0</v>
      </c>
      <c r="H460" s="3">
        <f>VLOOKUP($B460,'HABITATS COMPLEX 8'!$B$239:$I$347,H$1,FALSE)</f>
        <v>0</v>
      </c>
      <c r="I460" s="3">
        <f>VLOOKUP($B460,'HABITATS COMPLEX 8'!$B$239:$I$347,I$1,FALSE)</f>
        <v>0</v>
      </c>
      <c r="J460" s="3">
        <f>VLOOKUP($B460,'HABITATS COMPLEX 8'!$B$239:$I$347,J$1,FALSE)</f>
        <v>0</v>
      </c>
      <c r="K460" s="3">
        <f>VLOOKUP($B460,'HABITATS COMPLEX 8'!$B$239:$I$347,K$1,FALSE)</f>
        <v>0</v>
      </c>
      <c r="L460" s="3" t="str">
        <f>VLOOKUP($B460,'HABITATS COMPLEX 8'!$B$239:$I$347,L$1,FALSE)</f>
        <v/>
      </c>
    </row>
    <row r="461" spans="1:12" ht="15.75" customHeight="1">
      <c r="A461">
        <f t="shared" si="11"/>
        <v>46</v>
      </c>
      <c r="B461" t="str">
        <f>VLOOKUP(A461,ACTIVITIES!$B$2:$C$110,2,FALSE)</f>
        <v>DECOMMISSIONING 46</v>
      </c>
      <c r="C461" s="1">
        <v>9</v>
      </c>
      <c r="D461" s="1" t="str">
        <f>VLOOKUP(C461,HABITATS!$F$2:$G$13,2,FALSE)</f>
        <v>HABITATS COMPLEX 9</v>
      </c>
      <c r="E461" s="1" t="str">
        <f t="shared" si="12"/>
        <v>HABITATS COMPLEX 9DECOMMISSIONING 46</v>
      </c>
      <c r="F461" s="3">
        <f>VLOOKUP($B461,'HABITATS COMPLEX 9'!$B$239:$I$347,F$1,FALSE)</f>
        <v>0</v>
      </c>
      <c r="G461" s="3">
        <f>VLOOKUP($B461,'HABITATS COMPLEX 9'!$B$239:$I$347,G$1,FALSE)</f>
        <v>0</v>
      </c>
      <c r="H461" s="3">
        <f>VLOOKUP($B461,'HABITATS COMPLEX 9'!$B$239:$I$347,H$1,FALSE)</f>
        <v>0</v>
      </c>
      <c r="I461" s="3">
        <f>VLOOKUP($B461,'HABITATS COMPLEX 9'!$B$239:$I$347,I$1,FALSE)</f>
        <v>0</v>
      </c>
      <c r="J461" s="3">
        <f>VLOOKUP($B461,'HABITATS COMPLEX 9'!$B$239:$I$347,J$1,FALSE)</f>
        <v>0</v>
      </c>
      <c r="K461" s="3">
        <f>VLOOKUP($B461,'HABITATS COMPLEX 9'!$B$239:$I$347,K$1,FALSE)</f>
        <v>0</v>
      </c>
      <c r="L461" s="3" t="str">
        <f>VLOOKUP($B461,'HABITATS COMPLEX 9'!$B$239:$I$347,L$1,FALSE)</f>
        <v/>
      </c>
    </row>
    <row r="462" spans="1:12" ht="15.75" customHeight="1">
      <c r="A462">
        <f t="shared" ref="A462:A512" si="13">A452+1</f>
        <v>46</v>
      </c>
      <c r="B462" t="str">
        <f>VLOOKUP(A462,ACTIVITIES!$B$2:$C$110,2,FALSE)</f>
        <v>DECOMMISSIONING 46</v>
      </c>
      <c r="C462" s="1">
        <v>10</v>
      </c>
      <c r="D462" s="1" t="str">
        <f>VLOOKUP(C462,HABITATS!$F$2:$G$13,2,FALSE)</f>
        <v>HABITATS COMPLEX 10</v>
      </c>
      <c r="E462" s="1" t="str">
        <f t="shared" si="12"/>
        <v>HABITATS COMPLEX 10DECOMMISSIONING 46</v>
      </c>
      <c r="F462" s="3">
        <f>VLOOKUP($B462,'HABITATS COMPLEX 10'!$B$239:$I$347,F$1,FALSE)</f>
        <v>0</v>
      </c>
      <c r="G462" s="3">
        <f>VLOOKUP($B462,'HABITATS COMPLEX 10'!$B$239:$I$347,G$1,FALSE)</f>
        <v>0</v>
      </c>
      <c r="H462" s="3">
        <f>VLOOKUP($B462,'HABITATS COMPLEX 10'!$B$239:$I$347,H$1,FALSE)</f>
        <v>0</v>
      </c>
      <c r="I462" s="3">
        <f>VLOOKUP($B462,'HABITATS COMPLEX 10'!$B$239:$I$347,I$1,FALSE)</f>
        <v>0</v>
      </c>
      <c r="J462" s="3">
        <f>VLOOKUP($B462,'HABITATS COMPLEX 10'!$B$239:$I$347,J$1,FALSE)</f>
        <v>0</v>
      </c>
      <c r="K462" s="3">
        <f>VLOOKUP($B462,'HABITATS COMPLEX 10'!$B$239:$I$347,K$1,FALSE)</f>
        <v>0</v>
      </c>
      <c r="L462" s="3" t="str">
        <f>VLOOKUP($B462,'HABITATS COMPLEX 10'!$B$239:$I$347,L$1,FALSE)</f>
        <v/>
      </c>
    </row>
    <row r="463" spans="1:12" ht="15.75" customHeight="1">
      <c r="A463">
        <f t="shared" si="13"/>
        <v>47</v>
      </c>
      <c r="B463" t="str">
        <f>VLOOKUP(A463,ACTIVITIES!$B$2:$C$110,2,FALSE)</f>
        <v>DECOMMISSIONING 47</v>
      </c>
      <c r="C463" s="1">
        <v>1</v>
      </c>
      <c r="D463" s="1" t="str">
        <f>VLOOKUP(C463,HABITATS!$F$2:$G$13,2,FALSE)</f>
        <v>Coastal Uplands</v>
      </c>
      <c r="E463" s="1" t="str">
        <f t="shared" si="12"/>
        <v>Coastal UplandsDECOMMISSIONING 47</v>
      </c>
      <c r="F463" s="3">
        <f>VLOOKUP($B463,'COASTAL UPLANDS'!$B$239:$I$347,F$1,FALSE)</f>
        <v>0</v>
      </c>
      <c r="G463" s="3">
        <f>VLOOKUP($B463,'COASTAL UPLANDS'!$B$239:$I$347,G$1,FALSE)</f>
        <v>0</v>
      </c>
      <c r="H463" s="3">
        <f>VLOOKUP($B463,'COASTAL UPLANDS'!$B$239:$I$347,H$1,FALSE)</f>
        <v>0</v>
      </c>
      <c r="I463" s="3">
        <f>VLOOKUP($B463,'COASTAL UPLANDS'!$B$239:$I$347,I$1,FALSE)</f>
        <v>0</v>
      </c>
      <c r="J463" s="3">
        <f>VLOOKUP($B463,'COASTAL UPLANDS'!$B$239:$I$347,J$1,FALSE)</f>
        <v>0</v>
      </c>
      <c r="K463" s="3">
        <f>VLOOKUP($B463,'COASTAL UPLANDS'!$B$239:$I$347,K$1,FALSE)</f>
        <v>0</v>
      </c>
      <c r="L463" s="3" t="str">
        <f>VLOOKUP($B463,'COASTAL UPLANDS'!$B$239:$I$347,L$1,FALSE)</f>
        <v/>
      </c>
    </row>
    <row r="464" spans="1:12" ht="15.75" customHeight="1">
      <c r="A464">
        <f t="shared" si="13"/>
        <v>47</v>
      </c>
      <c r="B464" t="str">
        <f>VLOOKUP(A464,ACTIVITIES!$B$2:$C$110,2,FALSE)</f>
        <v>DECOMMISSIONING 47</v>
      </c>
      <c r="C464" s="1">
        <v>2</v>
      </c>
      <c r="D464" s="1" t="str">
        <f>VLOOKUP(C464,HABITATS!$F$2:$G$13,2,FALSE)</f>
        <v>Beaches &amp; Dunes</v>
      </c>
      <c r="E464" s="1" t="str">
        <f t="shared" si="12"/>
        <v>Beaches &amp; DunesDECOMMISSIONING 47</v>
      </c>
      <c r="F464" s="3">
        <f>VLOOKUP($B464,'BEACHES &amp; DUNES'!$B$239:$I$347,F$1,FALSE)</f>
        <v>0</v>
      </c>
      <c r="G464" s="3">
        <f>VLOOKUP($B464,'BEACHES &amp; DUNES'!$B$239:$I$347,G$1,FALSE)</f>
        <v>0</v>
      </c>
      <c r="H464" s="3">
        <f>VLOOKUP($B464,'BEACHES &amp; DUNES'!$B$239:$I$347,H$1,FALSE)</f>
        <v>0</v>
      </c>
      <c r="I464" s="3">
        <f>VLOOKUP($B464,'BEACHES &amp; DUNES'!$B$239:$I$347,I$1,FALSE)</f>
        <v>0</v>
      </c>
      <c r="J464" s="3">
        <f>VLOOKUP($B464,'BEACHES &amp; DUNES'!$B$239:$I$347,J$1,FALSE)</f>
        <v>0</v>
      </c>
      <c r="K464" s="3">
        <f>VLOOKUP($B464,'BEACHES &amp; DUNES'!$B$239:$I$347,K$1,FALSE)</f>
        <v>0</v>
      </c>
      <c r="L464" s="3" t="str">
        <f>VLOOKUP($B464,'BEACHES &amp; DUNES'!$B$239:$I$347,L$1,FALSE)</f>
        <v/>
      </c>
    </row>
    <row r="465" spans="1:12" ht="15.75" customHeight="1">
      <c r="A465">
        <f t="shared" si="13"/>
        <v>47</v>
      </c>
      <c r="B465" t="str">
        <f>VLOOKUP(A465,ACTIVITIES!$B$2:$C$110,2,FALSE)</f>
        <v>DECOMMISSIONING 47</v>
      </c>
      <c r="C465" s="1">
        <v>3</v>
      </c>
      <c r="D465" s="1" t="str">
        <f>VLOOKUP(C465,HABITATS!$F$2:$G$13,2,FALSE)</f>
        <v>Tidal flats &amp; Rocky Intertidal</v>
      </c>
      <c r="E465" s="1" t="str">
        <f t="shared" si="12"/>
        <v>Tidal flats &amp; Rocky IntertidalDECOMMISSIONING 47</v>
      </c>
      <c r="F465" s="3">
        <f>VLOOKUP($B465,'TIDAL FLATS &amp; ROCKY INTERTIDAL'!$B$239:$I$347,F$1,FALSE)</f>
        <v>0</v>
      </c>
      <c r="G465" s="3">
        <f>VLOOKUP($B465,'TIDAL FLATS &amp; ROCKY INTERTIDAL'!$B$239:$I$347,G$1,FALSE)</f>
        <v>0</v>
      </c>
      <c r="H465" s="3">
        <f>VLOOKUP($B465,'TIDAL FLATS &amp; ROCKY INTERTIDAL'!$B$239:$I$347,H$1,FALSE)</f>
        <v>0</v>
      </c>
      <c r="I465" s="3">
        <f>VLOOKUP($B465,'TIDAL FLATS &amp; ROCKY INTERTIDAL'!$B$239:$I$347,I$1,FALSE)</f>
        <v>0</v>
      </c>
      <c r="J465" s="3">
        <f>VLOOKUP($B465,'TIDAL FLATS &amp; ROCKY INTERTIDAL'!$B$239:$I$347,J$1,FALSE)</f>
        <v>0</v>
      </c>
      <c r="K465" s="3">
        <f>VLOOKUP($B465,'TIDAL FLATS &amp; ROCKY INTERTIDAL'!$B$239:$I$347,K$1,FALSE)</f>
        <v>0</v>
      </c>
      <c r="L465" s="3" t="str">
        <f>VLOOKUP($B465,'TIDAL FLATS &amp; ROCKY INTERTIDAL'!$B$239:$I$347,L$1,FALSE)</f>
        <v/>
      </c>
    </row>
    <row r="466" spans="1:12" ht="15.75" customHeight="1">
      <c r="A466">
        <f t="shared" si="13"/>
        <v>47</v>
      </c>
      <c r="B466" t="str">
        <f>VLOOKUP(A466,ACTIVITIES!$B$2:$C$110,2,FALSE)</f>
        <v>DECOMMISSIONING 47</v>
      </c>
      <c r="C466" s="1">
        <v>4</v>
      </c>
      <c r="D466" s="1" t="str">
        <f>VLOOKUP(C466,HABITATS!$F$2:$G$13,2,FALSE)</f>
        <v>Marshes</v>
      </c>
      <c r="E466" s="1" t="str">
        <f t="shared" si="12"/>
        <v>MarshesDECOMMISSIONING 47</v>
      </c>
      <c r="F466" s="3">
        <f>VLOOKUP($B466,MARSHES!$B$239:$I$347,F$1,FALSE)</f>
        <v>0</v>
      </c>
      <c r="G466" s="3">
        <f>VLOOKUP($B466,MARSHES!$B$239:$I$347,G$1,FALSE)</f>
        <v>0</v>
      </c>
      <c r="H466" s="3">
        <f>VLOOKUP($B466,MARSHES!$B$239:$I$347,H$1,FALSE)</f>
        <v>0</v>
      </c>
      <c r="I466" s="3">
        <f>VLOOKUP($B466,MARSHES!$B$239:$I$347,I$1,FALSE)</f>
        <v>0</v>
      </c>
      <c r="J466" s="3">
        <f>VLOOKUP($B466,MARSHES!$B$239:$I$347,J$1,FALSE)</f>
        <v>0</v>
      </c>
      <c r="K466" s="3">
        <f>VLOOKUP($B466,MARSHES!$B$239:$I$347,K$1,FALSE)</f>
        <v>0</v>
      </c>
      <c r="L466" s="3" t="str">
        <f>VLOOKUP($B466,MARSHES!$B$239:$I$347,L$1,FALSE)</f>
        <v/>
      </c>
    </row>
    <row r="467" spans="1:12" ht="15.75" customHeight="1">
      <c r="A467">
        <f t="shared" si="13"/>
        <v>47</v>
      </c>
      <c r="B467" t="str">
        <f>VLOOKUP(A467,ACTIVITIES!$B$2:$C$110,2,FALSE)</f>
        <v>DECOMMISSIONING 47</v>
      </c>
      <c r="C467" s="1">
        <v>5</v>
      </c>
      <c r="D467" s="1" t="str">
        <f>VLOOKUP(C467,HABITATS!$F$2:$G$13,2,FALSE)</f>
        <v>Submersed Habitats</v>
      </c>
      <c r="E467" s="1" t="str">
        <f t="shared" si="12"/>
        <v>Submersed HabitatsDECOMMISSIONING 47</v>
      </c>
      <c r="F467" s="3">
        <f>VLOOKUP($B467,'SUBMERSED HABITATS'!$B$239:$I$347,F$1,FALSE)</f>
        <v>0</v>
      </c>
      <c r="G467" s="3">
        <f>VLOOKUP($B467,'SUBMERSED HABITATS'!$B$239:$I$347,G$1,FALSE)</f>
        <v>0</v>
      </c>
      <c r="H467" s="3">
        <f>VLOOKUP($B467,'SUBMERSED HABITATS'!$B$239:$I$347,H$1,FALSE)</f>
        <v>0</v>
      </c>
      <c r="I467" s="3">
        <f>VLOOKUP($B467,'SUBMERSED HABITATS'!$B$239:$I$347,I$1,FALSE)</f>
        <v>0</v>
      </c>
      <c r="J467" s="3">
        <f>VLOOKUP($B467,'SUBMERSED HABITATS'!$B$239:$I$347,J$1,FALSE)</f>
        <v>0</v>
      </c>
      <c r="K467" s="3">
        <f>VLOOKUP($B467,'SUBMERSED HABITATS'!$B$239:$I$347,K$1,FALSE)</f>
        <v>0</v>
      </c>
      <c r="L467" s="3" t="str">
        <f>VLOOKUP($B467,'SUBMERSED HABITATS'!$B$239:$I$347,L$1,FALSE)</f>
        <v/>
      </c>
    </row>
    <row r="468" spans="1:12" ht="15.75" customHeight="1">
      <c r="A468">
        <f t="shared" si="13"/>
        <v>47</v>
      </c>
      <c r="B468" t="str">
        <f>VLOOKUP(A468,ACTIVITIES!$B$2:$C$110,2,FALSE)</f>
        <v>DECOMMISSIONING 47</v>
      </c>
      <c r="C468" s="1">
        <v>6</v>
      </c>
      <c r="D468" s="1" t="str">
        <f>VLOOKUP(C468,HABITATS!$F$2:$G$13,2,FALSE)</f>
        <v>HABITATS COMPLEX 6</v>
      </c>
      <c r="E468" s="1" t="str">
        <f t="shared" si="12"/>
        <v>HABITATS COMPLEX 6DECOMMISSIONING 47</v>
      </c>
      <c r="F468" s="3">
        <f>VLOOKUP($B468,'HABITATS COMPLEX 6'!$B$239:$I$347,F$1,FALSE)</f>
        <v>0</v>
      </c>
      <c r="G468" s="3">
        <f>VLOOKUP($B468,'HABITATS COMPLEX 6'!$B$239:$I$347,G$1,FALSE)</f>
        <v>0</v>
      </c>
      <c r="H468" s="3">
        <f>VLOOKUP($B468,'HABITATS COMPLEX 6'!$B$239:$I$347,H$1,FALSE)</f>
        <v>0</v>
      </c>
      <c r="I468" s="3">
        <f>VLOOKUP($B468,'HABITATS COMPLEX 6'!$B$239:$I$347,I$1,FALSE)</f>
        <v>0</v>
      </c>
      <c r="J468" s="3">
        <f>VLOOKUP($B468,'HABITATS COMPLEX 6'!$B$239:$I$347,J$1,FALSE)</f>
        <v>0</v>
      </c>
      <c r="K468" s="3">
        <f>VLOOKUP($B468,'HABITATS COMPLEX 6'!$B$239:$I$347,K$1,FALSE)</f>
        <v>0</v>
      </c>
      <c r="L468" s="3" t="str">
        <f>VLOOKUP($B468,'HABITATS COMPLEX 6'!$B$239:$I$347,L$1,FALSE)</f>
        <v/>
      </c>
    </row>
    <row r="469" spans="1:12" ht="15.75" customHeight="1">
      <c r="A469">
        <f t="shared" si="13"/>
        <v>47</v>
      </c>
      <c r="B469" t="str">
        <f>VLOOKUP(A469,ACTIVITIES!$B$2:$C$110,2,FALSE)</f>
        <v>DECOMMISSIONING 47</v>
      </c>
      <c r="C469" s="1">
        <v>7</v>
      </c>
      <c r="D469" s="1" t="str">
        <f>VLOOKUP(C469,HABITATS!$F$2:$G$13,2,FALSE)</f>
        <v>HABITATS COMPLEX 7</v>
      </c>
      <c r="E469" s="1" t="str">
        <f t="shared" si="12"/>
        <v>HABITATS COMPLEX 7DECOMMISSIONING 47</v>
      </c>
      <c r="F469" s="3">
        <f>VLOOKUP($B469,'HABITATS COMPLEX 7'!$B$239:$I$347,F$1,FALSE)</f>
        <v>0</v>
      </c>
      <c r="G469" s="3">
        <f>VLOOKUP($B469,'HABITATS COMPLEX 7'!$B$239:$I$347,G$1,FALSE)</f>
        <v>0</v>
      </c>
      <c r="H469" s="3">
        <f>VLOOKUP($B469,'HABITATS COMPLEX 7'!$B$239:$I$347,H$1,FALSE)</f>
        <v>0</v>
      </c>
      <c r="I469" s="3">
        <f>VLOOKUP($B469,'HABITATS COMPLEX 7'!$B$239:$I$347,I$1,FALSE)</f>
        <v>0</v>
      </c>
      <c r="J469" s="3">
        <f>VLOOKUP($B469,'HABITATS COMPLEX 7'!$B$239:$I$347,J$1,FALSE)</f>
        <v>0</v>
      </c>
      <c r="K469" s="3">
        <f>VLOOKUP($B469,'HABITATS COMPLEX 7'!$B$239:$I$347,K$1,FALSE)</f>
        <v>0</v>
      </c>
      <c r="L469" s="3" t="str">
        <f>VLOOKUP($B469,'HABITATS COMPLEX 7'!$B$239:$I$347,L$1,FALSE)</f>
        <v/>
      </c>
    </row>
    <row r="470" spans="1:12" ht="15.75" customHeight="1">
      <c r="A470">
        <f t="shared" si="13"/>
        <v>47</v>
      </c>
      <c r="B470" t="str">
        <f>VLOOKUP(A470,ACTIVITIES!$B$2:$C$110,2,FALSE)</f>
        <v>DECOMMISSIONING 47</v>
      </c>
      <c r="C470" s="1">
        <v>8</v>
      </c>
      <c r="D470" s="1" t="str">
        <f>VLOOKUP(C470,HABITATS!$F$2:$G$13,2,FALSE)</f>
        <v>HABITATS COMPLEX 8</v>
      </c>
      <c r="E470" s="1" t="str">
        <f t="shared" si="12"/>
        <v>HABITATS COMPLEX 8DECOMMISSIONING 47</v>
      </c>
      <c r="F470" s="3">
        <f>VLOOKUP($B470,'HABITATS COMPLEX 8'!$B$239:$I$347,F$1,FALSE)</f>
        <v>0</v>
      </c>
      <c r="G470" s="3">
        <f>VLOOKUP($B470,'HABITATS COMPLEX 8'!$B$239:$I$347,G$1,FALSE)</f>
        <v>0</v>
      </c>
      <c r="H470" s="3">
        <f>VLOOKUP($B470,'HABITATS COMPLEX 8'!$B$239:$I$347,H$1,FALSE)</f>
        <v>0</v>
      </c>
      <c r="I470" s="3">
        <f>VLOOKUP($B470,'HABITATS COMPLEX 8'!$B$239:$I$347,I$1,FALSE)</f>
        <v>0</v>
      </c>
      <c r="J470" s="3">
        <f>VLOOKUP($B470,'HABITATS COMPLEX 8'!$B$239:$I$347,J$1,FALSE)</f>
        <v>0</v>
      </c>
      <c r="K470" s="3">
        <f>VLOOKUP($B470,'HABITATS COMPLEX 8'!$B$239:$I$347,K$1,FALSE)</f>
        <v>0</v>
      </c>
      <c r="L470" s="3" t="str">
        <f>VLOOKUP($B470,'HABITATS COMPLEX 8'!$B$239:$I$347,L$1,FALSE)</f>
        <v/>
      </c>
    </row>
    <row r="471" spans="1:12" ht="15.75" customHeight="1">
      <c r="A471">
        <f t="shared" si="13"/>
        <v>47</v>
      </c>
      <c r="B471" t="str">
        <f>VLOOKUP(A471,ACTIVITIES!$B$2:$C$110,2,FALSE)</f>
        <v>DECOMMISSIONING 47</v>
      </c>
      <c r="C471" s="1">
        <v>9</v>
      </c>
      <c r="D471" s="1" t="str">
        <f>VLOOKUP(C471,HABITATS!$F$2:$G$13,2,FALSE)</f>
        <v>HABITATS COMPLEX 9</v>
      </c>
      <c r="E471" s="1" t="str">
        <f t="shared" si="12"/>
        <v>HABITATS COMPLEX 9DECOMMISSIONING 47</v>
      </c>
      <c r="F471" s="3">
        <f>VLOOKUP($B471,'HABITATS COMPLEX 9'!$B$239:$I$347,F$1,FALSE)</f>
        <v>0</v>
      </c>
      <c r="G471" s="3">
        <f>VLOOKUP($B471,'HABITATS COMPLEX 9'!$B$239:$I$347,G$1,FALSE)</f>
        <v>0</v>
      </c>
      <c r="H471" s="3">
        <f>VLOOKUP($B471,'HABITATS COMPLEX 9'!$B$239:$I$347,H$1,FALSE)</f>
        <v>0</v>
      </c>
      <c r="I471" s="3">
        <f>VLOOKUP($B471,'HABITATS COMPLEX 9'!$B$239:$I$347,I$1,FALSE)</f>
        <v>0</v>
      </c>
      <c r="J471" s="3">
        <f>VLOOKUP($B471,'HABITATS COMPLEX 9'!$B$239:$I$347,J$1,FALSE)</f>
        <v>0</v>
      </c>
      <c r="K471" s="3">
        <f>VLOOKUP($B471,'HABITATS COMPLEX 9'!$B$239:$I$347,K$1,FALSE)</f>
        <v>0</v>
      </c>
      <c r="L471" s="3" t="str">
        <f>VLOOKUP($B471,'HABITATS COMPLEX 9'!$B$239:$I$347,L$1,FALSE)</f>
        <v/>
      </c>
    </row>
    <row r="472" spans="1:12" ht="15.75" customHeight="1">
      <c r="A472">
        <f t="shared" si="13"/>
        <v>47</v>
      </c>
      <c r="B472" t="str">
        <f>VLOOKUP(A472,ACTIVITIES!$B$2:$C$110,2,FALSE)</f>
        <v>DECOMMISSIONING 47</v>
      </c>
      <c r="C472" s="1">
        <v>10</v>
      </c>
      <c r="D472" s="1" t="str">
        <f>VLOOKUP(C472,HABITATS!$F$2:$G$13,2,FALSE)</f>
        <v>HABITATS COMPLEX 10</v>
      </c>
      <c r="E472" s="1" t="str">
        <f t="shared" si="12"/>
        <v>HABITATS COMPLEX 10DECOMMISSIONING 47</v>
      </c>
      <c r="F472" s="3">
        <f>VLOOKUP($B472,'HABITATS COMPLEX 10'!$B$239:$I$347,F$1,FALSE)</f>
        <v>0</v>
      </c>
      <c r="G472" s="3">
        <f>VLOOKUP($B472,'HABITATS COMPLEX 10'!$B$239:$I$347,G$1,FALSE)</f>
        <v>0</v>
      </c>
      <c r="H472" s="3">
        <f>VLOOKUP($B472,'HABITATS COMPLEX 10'!$B$239:$I$347,H$1,FALSE)</f>
        <v>0</v>
      </c>
      <c r="I472" s="3">
        <f>VLOOKUP($B472,'HABITATS COMPLEX 10'!$B$239:$I$347,I$1,FALSE)</f>
        <v>0</v>
      </c>
      <c r="J472" s="3">
        <f>VLOOKUP($B472,'HABITATS COMPLEX 10'!$B$239:$I$347,J$1,FALSE)</f>
        <v>0</v>
      </c>
      <c r="K472" s="3">
        <f>VLOOKUP($B472,'HABITATS COMPLEX 10'!$B$239:$I$347,K$1,FALSE)</f>
        <v>0</v>
      </c>
      <c r="L472" s="3" t="str">
        <f>VLOOKUP($B472,'HABITATS COMPLEX 10'!$B$239:$I$347,L$1,FALSE)</f>
        <v/>
      </c>
    </row>
    <row r="473" spans="1:12" ht="15.75" customHeight="1">
      <c r="A473">
        <f t="shared" si="13"/>
        <v>48</v>
      </c>
      <c r="B473" t="str">
        <f>VLOOKUP(A473,ACTIVITIES!$B$2:$C$110,2,FALSE)</f>
        <v>DECOMMISSIONING 48</v>
      </c>
      <c r="C473" s="1">
        <v>1</v>
      </c>
      <c r="D473" s="1" t="str">
        <f>VLOOKUP(C473,HABITATS!$F$2:$G$13,2,FALSE)</f>
        <v>Coastal Uplands</v>
      </c>
      <c r="E473" s="1" t="str">
        <f t="shared" si="12"/>
        <v>Coastal UplandsDECOMMISSIONING 48</v>
      </c>
      <c r="F473" s="3">
        <f>VLOOKUP($B473,'COASTAL UPLANDS'!$B$239:$I$347,F$1,FALSE)</f>
        <v>0</v>
      </c>
      <c r="G473" s="3">
        <f>VLOOKUP($B473,'COASTAL UPLANDS'!$B$239:$I$347,G$1,FALSE)</f>
        <v>0</v>
      </c>
      <c r="H473" s="3">
        <f>VLOOKUP($B473,'COASTAL UPLANDS'!$B$239:$I$347,H$1,FALSE)</f>
        <v>0</v>
      </c>
      <c r="I473" s="3">
        <f>VLOOKUP($B473,'COASTAL UPLANDS'!$B$239:$I$347,I$1,FALSE)</f>
        <v>0</v>
      </c>
      <c r="J473" s="3">
        <f>VLOOKUP($B473,'COASTAL UPLANDS'!$B$239:$I$347,J$1,FALSE)</f>
        <v>0</v>
      </c>
      <c r="K473" s="3">
        <f>VLOOKUP($B473,'COASTAL UPLANDS'!$B$239:$I$347,K$1,FALSE)</f>
        <v>0</v>
      </c>
      <c r="L473" s="3" t="str">
        <f>VLOOKUP($B473,'COASTAL UPLANDS'!$B$239:$I$347,L$1,FALSE)</f>
        <v/>
      </c>
    </row>
    <row r="474" spans="1:12" ht="15.75" customHeight="1">
      <c r="A474">
        <f t="shared" si="13"/>
        <v>48</v>
      </c>
      <c r="B474" t="str">
        <f>VLOOKUP(A474,ACTIVITIES!$B$2:$C$110,2,FALSE)</f>
        <v>DECOMMISSIONING 48</v>
      </c>
      <c r="C474" s="1">
        <v>2</v>
      </c>
      <c r="D474" s="1" t="str">
        <f>VLOOKUP(C474,HABITATS!$F$2:$G$13,2,FALSE)</f>
        <v>Beaches &amp; Dunes</v>
      </c>
      <c r="E474" s="1" t="str">
        <f t="shared" si="12"/>
        <v>Beaches &amp; DunesDECOMMISSIONING 48</v>
      </c>
      <c r="F474" s="3">
        <f>VLOOKUP($B474,'BEACHES &amp; DUNES'!$B$239:$I$347,F$1,FALSE)</f>
        <v>0</v>
      </c>
      <c r="G474" s="3">
        <f>VLOOKUP($B474,'BEACHES &amp; DUNES'!$B$239:$I$347,G$1,FALSE)</f>
        <v>0</v>
      </c>
      <c r="H474" s="3">
        <f>VLOOKUP($B474,'BEACHES &amp; DUNES'!$B$239:$I$347,H$1,FALSE)</f>
        <v>0</v>
      </c>
      <c r="I474" s="3">
        <f>VLOOKUP($B474,'BEACHES &amp; DUNES'!$B$239:$I$347,I$1,FALSE)</f>
        <v>0</v>
      </c>
      <c r="J474" s="3">
        <f>VLOOKUP($B474,'BEACHES &amp; DUNES'!$B$239:$I$347,J$1,FALSE)</f>
        <v>0</v>
      </c>
      <c r="K474" s="3">
        <f>VLOOKUP($B474,'BEACHES &amp; DUNES'!$B$239:$I$347,K$1,FALSE)</f>
        <v>0</v>
      </c>
      <c r="L474" s="3" t="str">
        <f>VLOOKUP($B474,'BEACHES &amp; DUNES'!$B$239:$I$347,L$1,FALSE)</f>
        <v/>
      </c>
    </row>
    <row r="475" spans="1:12" ht="15.75" customHeight="1">
      <c r="A475">
        <f t="shared" si="13"/>
        <v>48</v>
      </c>
      <c r="B475" t="str">
        <f>VLOOKUP(A475,ACTIVITIES!$B$2:$C$110,2,FALSE)</f>
        <v>DECOMMISSIONING 48</v>
      </c>
      <c r="C475" s="1">
        <v>3</v>
      </c>
      <c r="D475" s="1" t="str">
        <f>VLOOKUP(C475,HABITATS!$F$2:$G$13,2,FALSE)</f>
        <v>Tidal flats &amp; Rocky Intertidal</v>
      </c>
      <c r="E475" s="1" t="str">
        <f t="shared" si="12"/>
        <v>Tidal flats &amp; Rocky IntertidalDECOMMISSIONING 48</v>
      </c>
      <c r="F475" s="3">
        <f>VLOOKUP($B475,'TIDAL FLATS &amp; ROCKY INTERTIDAL'!$B$239:$I$347,F$1,FALSE)</f>
        <v>0</v>
      </c>
      <c r="G475" s="3">
        <f>VLOOKUP($B475,'TIDAL FLATS &amp; ROCKY INTERTIDAL'!$B$239:$I$347,G$1,FALSE)</f>
        <v>0</v>
      </c>
      <c r="H475" s="3">
        <f>VLOOKUP($B475,'TIDAL FLATS &amp; ROCKY INTERTIDAL'!$B$239:$I$347,H$1,FALSE)</f>
        <v>0</v>
      </c>
      <c r="I475" s="3">
        <f>VLOOKUP($B475,'TIDAL FLATS &amp; ROCKY INTERTIDAL'!$B$239:$I$347,I$1,FALSE)</f>
        <v>0</v>
      </c>
      <c r="J475" s="3">
        <f>VLOOKUP($B475,'TIDAL FLATS &amp; ROCKY INTERTIDAL'!$B$239:$I$347,J$1,FALSE)</f>
        <v>0</v>
      </c>
      <c r="K475" s="3">
        <f>VLOOKUP($B475,'TIDAL FLATS &amp; ROCKY INTERTIDAL'!$B$239:$I$347,K$1,FALSE)</f>
        <v>0</v>
      </c>
      <c r="L475" s="3" t="str">
        <f>VLOOKUP($B475,'TIDAL FLATS &amp; ROCKY INTERTIDAL'!$B$239:$I$347,L$1,FALSE)</f>
        <v/>
      </c>
    </row>
    <row r="476" spans="1:12" ht="15.75" customHeight="1">
      <c r="A476">
        <f t="shared" si="13"/>
        <v>48</v>
      </c>
      <c r="B476" t="str">
        <f>VLOOKUP(A476,ACTIVITIES!$B$2:$C$110,2,FALSE)</f>
        <v>DECOMMISSIONING 48</v>
      </c>
      <c r="C476" s="1">
        <v>4</v>
      </c>
      <c r="D476" s="1" t="str">
        <f>VLOOKUP(C476,HABITATS!$F$2:$G$13,2,FALSE)</f>
        <v>Marshes</v>
      </c>
      <c r="E476" s="1" t="str">
        <f t="shared" si="12"/>
        <v>MarshesDECOMMISSIONING 48</v>
      </c>
      <c r="F476" s="3">
        <f>VLOOKUP($B476,MARSHES!$B$239:$I$347,F$1,FALSE)</f>
        <v>0</v>
      </c>
      <c r="G476" s="3">
        <f>VLOOKUP($B476,MARSHES!$B$239:$I$347,G$1,FALSE)</f>
        <v>0</v>
      </c>
      <c r="H476" s="3">
        <f>VLOOKUP($B476,MARSHES!$B$239:$I$347,H$1,FALSE)</f>
        <v>0</v>
      </c>
      <c r="I476" s="3">
        <f>VLOOKUP($B476,MARSHES!$B$239:$I$347,I$1,FALSE)</f>
        <v>0</v>
      </c>
      <c r="J476" s="3">
        <f>VLOOKUP($B476,MARSHES!$B$239:$I$347,J$1,FALSE)</f>
        <v>0</v>
      </c>
      <c r="K476" s="3">
        <f>VLOOKUP($B476,MARSHES!$B$239:$I$347,K$1,FALSE)</f>
        <v>0</v>
      </c>
      <c r="L476" s="3" t="str">
        <f>VLOOKUP($B476,MARSHES!$B$239:$I$347,L$1,FALSE)</f>
        <v/>
      </c>
    </row>
    <row r="477" spans="1:12" ht="15.75" customHeight="1">
      <c r="A477">
        <f t="shared" si="13"/>
        <v>48</v>
      </c>
      <c r="B477" t="str">
        <f>VLOOKUP(A477,ACTIVITIES!$B$2:$C$110,2,FALSE)</f>
        <v>DECOMMISSIONING 48</v>
      </c>
      <c r="C477" s="1">
        <v>5</v>
      </c>
      <c r="D477" s="1" t="str">
        <f>VLOOKUP(C477,HABITATS!$F$2:$G$13,2,FALSE)</f>
        <v>Submersed Habitats</v>
      </c>
      <c r="E477" s="1" t="str">
        <f t="shared" si="12"/>
        <v>Submersed HabitatsDECOMMISSIONING 48</v>
      </c>
      <c r="F477" s="3">
        <f>VLOOKUP($B477,'SUBMERSED HABITATS'!$B$239:$I$347,F$1,FALSE)</f>
        <v>0</v>
      </c>
      <c r="G477" s="3">
        <f>VLOOKUP($B477,'SUBMERSED HABITATS'!$B$239:$I$347,G$1,FALSE)</f>
        <v>0</v>
      </c>
      <c r="H477" s="3">
        <f>VLOOKUP($B477,'SUBMERSED HABITATS'!$B$239:$I$347,H$1,FALSE)</f>
        <v>0</v>
      </c>
      <c r="I477" s="3">
        <f>VLOOKUP($B477,'SUBMERSED HABITATS'!$B$239:$I$347,I$1,FALSE)</f>
        <v>0</v>
      </c>
      <c r="J477" s="3">
        <f>VLOOKUP($B477,'SUBMERSED HABITATS'!$B$239:$I$347,J$1,FALSE)</f>
        <v>0</v>
      </c>
      <c r="K477" s="3">
        <f>VLOOKUP($B477,'SUBMERSED HABITATS'!$B$239:$I$347,K$1,FALSE)</f>
        <v>0</v>
      </c>
      <c r="L477" s="3" t="str">
        <f>VLOOKUP($B477,'SUBMERSED HABITATS'!$B$239:$I$347,L$1,FALSE)</f>
        <v/>
      </c>
    </row>
    <row r="478" spans="1:12" ht="15.75" customHeight="1">
      <c r="A478">
        <f t="shared" si="13"/>
        <v>48</v>
      </c>
      <c r="B478" t="str">
        <f>VLOOKUP(A478,ACTIVITIES!$B$2:$C$110,2,FALSE)</f>
        <v>DECOMMISSIONING 48</v>
      </c>
      <c r="C478" s="1">
        <v>6</v>
      </c>
      <c r="D478" s="1" t="str">
        <f>VLOOKUP(C478,HABITATS!$F$2:$G$13,2,FALSE)</f>
        <v>HABITATS COMPLEX 6</v>
      </c>
      <c r="E478" s="1" t="str">
        <f t="shared" si="12"/>
        <v>HABITATS COMPLEX 6DECOMMISSIONING 48</v>
      </c>
      <c r="F478" s="3">
        <f>VLOOKUP($B478,'HABITATS COMPLEX 6'!$B$239:$I$347,F$1,FALSE)</f>
        <v>0</v>
      </c>
      <c r="G478" s="3">
        <f>VLOOKUP($B478,'HABITATS COMPLEX 6'!$B$239:$I$347,G$1,FALSE)</f>
        <v>0</v>
      </c>
      <c r="H478" s="3">
        <f>VLOOKUP($B478,'HABITATS COMPLEX 6'!$B$239:$I$347,H$1,FALSE)</f>
        <v>0</v>
      </c>
      <c r="I478" s="3">
        <f>VLOOKUP($B478,'HABITATS COMPLEX 6'!$B$239:$I$347,I$1,FALSE)</f>
        <v>0</v>
      </c>
      <c r="J478" s="3">
        <f>VLOOKUP($B478,'HABITATS COMPLEX 6'!$B$239:$I$347,J$1,FALSE)</f>
        <v>0</v>
      </c>
      <c r="K478" s="3">
        <f>VLOOKUP($B478,'HABITATS COMPLEX 6'!$B$239:$I$347,K$1,FALSE)</f>
        <v>0</v>
      </c>
      <c r="L478" s="3" t="str">
        <f>VLOOKUP($B478,'HABITATS COMPLEX 6'!$B$239:$I$347,L$1,FALSE)</f>
        <v/>
      </c>
    </row>
    <row r="479" spans="1:12" ht="15.75" customHeight="1">
      <c r="A479">
        <f t="shared" si="13"/>
        <v>48</v>
      </c>
      <c r="B479" t="str">
        <f>VLOOKUP(A479,ACTIVITIES!$B$2:$C$110,2,FALSE)</f>
        <v>DECOMMISSIONING 48</v>
      </c>
      <c r="C479" s="1">
        <v>7</v>
      </c>
      <c r="D479" s="1" t="str">
        <f>VLOOKUP(C479,HABITATS!$F$2:$G$13,2,FALSE)</f>
        <v>HABITATS COMPLEX 7</v>
      </c>
      <c r="E479" s="1" t="str">
        <f t="shared" si="12"/>
        <v>HABITATS COMPLEX 7DECOMMISSIONING 48</v>
      </c>
      <c r="F479" s="3">
        <f>VLOOKUP($B479,'HABITATS COMPLEX 7'!$B$239:$I$347,F$1,FALSE)</f>
        <v>0</v>
      </c>
      <c r="G479" s="3">
        <f>VLOOKUP($B479,'HABITATS COMPLEX 7'!$B$239:$I$347,G$1,FALSE)</f>
        <v>0</v>
      </c>
      <c r="H479" s="3">
        <f>VLOOKUP($B479,'HABITATS COMPLEX 7'!$B$239:$I$347,H$1,FALSE)</f>
        <v>0</v>
      </c>
      <c r="I479" s="3">
        <f>VLOOKUP($B479,'HABITATS COMPLEX 7'!$B$239:$I$347,I$1,FALSE)</f>
        <v>0</v>
      </c>
      <c r="J479" s="3">
        <f>VLOOKUP($B479,'HABITATS COMPLEX 7'!$B$239:$I$347,J$1,FALSE)</f>
        <v>0</v>
      </c>
      <c r="K479" s="3">
        <f>VLOOKUP($B479,'HABITATS COMPLEX 7'!$B$239:$I$347,K$1,FALSE)</f>
        <v>0</v>
      </c>
      <c r="L479" s="3" t="str">
        <f>VLOOKUP($B479,'HABITATS COMPLEX 7'!$B$239:$I$347,L$1,FALSE)</f>
        <v/>
      </c>
    </row>
    <row r="480" spans="1:12" ht="15.75" customHeight="1">
      <c r="A480">
        <f t="shared" si="13"/>
        <v>48</v>
      </c>
      <c r="B480" t="str">
        <f>VLOOKUP(A480,ACTIVITIES!$B$2:$C$110,2,FALSE)</f>
        <v>DECOMMISSIONING 48</v>
      </c>
      <c r="C480" s="1">
        <v>8</v>
      </c>
      <c r="D480" s="1" t="str">
        <f>VLOOKUP(C480,HABITATS!$F$2:$G$13,2,FALSE)</f>
        <v>HABITATS COMPLEX 8</v>
      </c>
      <c r="E480" s="1" t="str">
        <f t="shared" si="12"/>
        <v>HABITATS COMPLEX 8DECOMMISSIONING 48</v>
      </c>
      <c r="F480" s="3">
        <f>VLOOKUP($B480,'HABITATS COMPLEX 8'!$B$239:$I$347,F$1,FALSE)</f>
        <v>0</v>
      </c>
      <c r="G480" s="3">
        <f>VLOOKUP($B480,'HABITATS COMPLEX 8'!$B$239:$I$347,G$1,FALSE)</f>
        <v>0</v>
      </c>
      <c r="H480" s="3">
        <f>VLOOKUP($B480,'HABITATS COMPLEX 8'!$B$239:$I$347,H$1,FALSE)</f>
        <v>0</v>
      </c>
      <c r="I480" s="3">
        <f>VLOOKUP($B480,'HABITATS COMPLEX 8'!$B$239:$I$347,I$1,FALSE)</f>
        <v>0</v>
      </c>
      <c r="J480" s="3">
        <f>VLOOKUP($B480,'HABITATS COMPLEX 8'!$B$239:$I$347,J$1,FALSE)</f>
        <v>0</v>
      </c>
      <c r="K480" s="3">
        <f>VLOOKUP($B480,'HABITATS COMPLEX 8'!$B$239:$I$347,K$1,FALSE)</f>
        <v>0</v>
      </c>
      <c r="L480" s="3" t="str">
        <f>VLOOKUP($B480,'HABITATS COMPLEX 8'!$B$239:$I$347,L$1,FALSE)</f>
        <v/>
      </c>
    </row>
    <row r="481" spans="1:12" ht="15.75" customHeight="1">
      <c r="A481">
        <f t="shared" si="13"/>
        <v>48</v>
      </c>
      <c r="B481" t="str">
        <f>VLOOKUP(A481,ACTIVITIES!$B$2:$C$110,2,FALSE)</f>
        <v>DECOMMISSIONING 48</v>
      </c>
      <c r="C481" s="1">
        <v>9</v>
      </c>
      <c r="D481" s="1" t="str">
        <f>VLOOKUP(C481,HABITATS!$F$2:$G$13,2,FALSE)</f>
        <v>HABITATS COMPLEX 9</v>
      </c>
      <c r="E481" s="1" t="str">
        <f t="shared" si="12"/>
        <v>HABITATS COMPLEX 9DECOMMISSIONING 48</v>
      </c>
      <c r="F481" s="3">
        <f>VLOOKUP($B481,'HABITATS COMPLEX 9'!$B$239:$I$347,F$1,FALSE)</f>
        <v>0</v>
      </c>
      <c r="G481" s="3">
        <f>VLOOKUP($B481,'HABITATS COMPLEX 9'!$B$239:$I$347,G$1,FALSE)</f>
        <v>0</v>
      </c>
      <c r="H481" s="3">
        <f>VLOOKUP($B481,'HABITATS COMPLEX 9'!$B$239:$I$347,H$1,FALSE)</f>
        <v>0</v>
      </c>
      <c r="I481" s="3">
        <f>VLOOKUP($B481,'HABITATS COMPLEX 9'!$B$239:$I$347,I$1,FALSE)</f>
        <v>0</v>
      </c>
      <c r="J481" s="3">
        <f>VLOOKUP($B481,'HABITATS COMPLEX 9'!$B$239:$I$347,J$1,FALSE)</f>
        <v>0</v>
      </c>
      <c r="K481" s="3">
        <f>VLOOKUP($B481,'HABITATS COMPLEX 9'!$B$239:$I$347,K$1,FALSE)</f>
        <v>0</v>
      </c>
      <c r="L481" s="3" t="str">
        <f>VLOOKUP($B481,'HABITATS COMPLEX 9'!$B$239:$I$347,L$1,FALSE)</f>
        <v/>
      </c>
    </row>
    <row r="482" spans="1:12" ht="15.75" customHeight="1">
      <c r="A482">
        <f t="shared" si="13"/>
        <v>48</v>
      </c>
      <c r="B482" t="str">
        <f>VLOOKUP(A482,ACTIVITIES!$B$2:$C$110,2,FALSE)</f>
        <v>DECOMMISSIONING 48</v>
      </c>
      <c r="C482" s="1">
        <v>10</v>
      </c>
      <c r="D482" s="1" t="str">
        <f>VLOOKUP(C482,HABITATS!$F$2:$G$13,2,FALSE)</f>
        <v>HABITATS COMPLEX 10</v>
      </c>
      <c r="E482" s="1" t="str">
        <f t="shared" si="12"/>
        <v>HABITATS COMPLEX 10DECOMMISSIONING 48</v>
      </c>
      <c r="F482" s="3">
        <f>VLOOKUP($B482,'HABITATS COMPLEX 10'!$B$239:$I$347,F$1,FALSE)</f>
        <v>0</v>
      </c>
      <c r="G482" s="3">
        <f>VLOOKUP($B482,'HABITATS COMPLEX 10'!$B$239:$I$347,G$1,FALSE)</f>
        <v>0</v>
      </c>
      <c r="H482" s="3">
        <f>VLOOKUP($B482,'HABITATS COMPLEX 10'!$B$239:$I$347,H$1,FALSE)</f>
        <v>0</v>
      </c>
      <c r="I482" s="3">
        <f>VLOOKUP($B482,'HABITATS COMPLEX 10'!$B$239:$I$347,I$1,FALSE)</f>
        <v>0</v>
      </c>
      <c r="J482" s="3">
        <f>VLOOKUP($B482,'HABITATS COMPLEX 10'!$B$239:$I$347,J$1,FALSE)</f>
        <v>0</v>
      </c>
      <c r="K482" s="3">
        <f>VLOOKUP($B482,'HABITATS COMPLEX 10'!$B$239:$I$347,K$1,FALSE)</f>
        <v>0</v>
      </c>
      <c r="L482" s="3" t="str">
        <f>VLOOKUP($B482,'HABITATS COMPLEX 10'!$B$239:$I$347,L$1,FALSE)</f>
        <v/>
      </c>
    </row>
    <row r="483" spans="1:12" ht="15.75" customHeight="1">
      <c r="A483">
        <f t="shared" si="13"/>
        <v>49</v>
      </c>
      <c r="B483" t="str">
        <f>VLOOKUP(A483,ACTIVITIES!$B$2:$C$110,2,FALSE)</f>
        <v>DECOMMISSIONING 49</v>
      </c>
      <c r="C483" s="1">
        <v>1</v>
      </c>
      <c r="D483" s="1" t="str">
        <f>VLOOKUP(C483,HABITATS!$F$2:$G$13,2,FALSE)</f>
        <v>Coastal Uplands</v>
      </c>
      <c r="E483" s="1" t="str">
        <f t="shared" si="12"/>
        <v>Coastal UplandsDECOMMISSIONING 49</v>
      </c>
      <c r="F483" s="3">
        <f>VLOOKUP($B483,'COASTAL UPLANDS'!$B$239:$I$347,F$1,FALSE)</f>
        <v>0</v>
      </c>
      <c r="G483" s="3">
        <f>VLOOKUP($B483,'COASTAL UPLANDS'!$B$239:$I$347,G$1,FALSE)</f>
        <v>0</v>
      </c>
      <c r="H483" s="3">
        <f>VLOOKUP($B483,'COASTAL UPLANDS'!$B$239:$I$347,H$1,FALSE)</f>
        <v>0</v>
      </c>
      <c r="I483" s="3">
        <f>VLOOKUP($B483,'COASTAL UPLANDS'!$B$239:$I$347,I$1,FALSE)</f>
        <v>0</v>
      </c>
      <c r="J483" s="3">
        <f>VLOOKUP($B483,'COASTAL UPLANDS'!$B$239:$I$347,J$1,FALSE)</f>
        <v>0</v>
      </c>
      <c r="K483" s="3">
        <f>VLOOKUP($B483,'COASTAL UPLANDS'!$B$239:$I$347,K$1,FALSE)</f>
        <v>0</v>
      </c>
      <c r="L483" s="3" t="str">
        <f>VLOOKUP($B483,'COASTAL UPLANDS'!$B$239:$I$347,L$1,FALSE)</f>
        <v/>
      </c>
    </row>
    <row r="484" spans="1:12" ht="15.75" customHeight="1">
      <c r="A484">
        <f t="shared" si="13"/>
        <v>49</v>
      </c>
      <c r="B484" t="str">
        <f>VLOOKUP(A484,ACTIVITIES!$B$2:$C$110,2,FALSE)</f>
        <v>DECOMMISSIONING 49</v>
      </c>
      <c r="C484" s="1">
        <v>2</v>
      </c>
      <c r="D484" s="1" t="str">
        <f>VLOOKUP(C484,HABITATS!$F$2:$G$13,2,FALSE)</f>
        <v>Beaches &amp; Dunes</v>
      </c>
      <c r="E484" s="1" t="str">
        <f t="shared" si="12"/>
        <v>Beaches &amp; DunesDECOMMISSIONING 49</v>
      </c>
      <c r="F484" s="3">
        <f>VLOOKUP($B484,'BEACHES &amp; DUNES'!$B$239:$I$347,F$1,FALSE)</f>
        <v>0</v>
      </c>
      <c r="G484" s="3">
        <f>VLOOKUP($B484,'BEACHES &amp; DUNES'!$B$239:$I$347,G$1,FALSE)</f>
        <v>0</v>
      </c>
      <c r="H484" s="3">
        <f>VLOOKUP($B484,'BEACHES &amp; DUNES'!$B$239:$I$347,H$1,FALSE)</f>
        <v>0</v>
      </c>
      <c r="I484" s="3">
        <f>VLOOKUP($B484,'BEACHES &amp; DUNES'!$B$239:$I$347,I$1,FALSE)</f>
        <v>0</v>
      </c>
      <c r="J484" s="3">
        <f>VLOOKUP($B484,'BEACHES &amp; DUNES'!$B$239:$I$347,J$1,FALSE)</f>
        <v>0</v>
      </c>
      <c r="K484" s="3">
        <f>VLOOKUP($B484,'BEACHES &amp; DUNES'!$B$239:$I$347,K$1,FALSE)</f>
        <v>0</v>
      </c>
      <c r="L484" s="3" t="str">
        <f>VLOOKUP($B484,'BEACHES &amp; DUNES'!$B$239:$I$347,L$1,FALSE)</f>
        <v/>
      </c>
    </row>
    <row r="485" spans="1:12" ht="15.75" customHeight="1">
      <c r="A485">
        <f t="shared" si="13"/>
        <v>49</v>
      </c>
      <c r="B485" t="str">
        <f>VLOOKUP(A485,ACTIVITIES!$B$2:$C$110,2,FALSE)</f>
        <v>DECOMMISSIONING 49</v>
      </c>
      <c r="C485" s="1">
        <v>3</v>
      </c>
      <c r="D485" s="1" t="str">
        <f>VLOOKUP(C485,HABITATS!$F$2:$G$13,2,FALSE)</f>
        <v>Tidal flats &amp; Rocky Intertidal</v>
      </c>
      <c r="E485" s="1" t="str">
        <f t="shared" si="12"/>
        <v>Tidal flats &amp; Rocky IntertidalDECOMMISSIONING 49</v>
      </c>
      <c r="F485" s="3">
        <f>VLOOKUP($B485,'TIDAL FLATS &amp; ROCKY INTERTIDAL'!$B$239:$I$347,F$1,FALSE)</f>
        <v>0</v>
      </c>
      <c r="G485" s="3">
        <f>VLOOKUP($B485,'TIDAL FLATS &amp; ROCKY INTERTIDAL'!$B$239:$I$347,G$1,FALSE)</f>
        <v>0</v>
      </c>
      <c r="H485" s="3">
        <f>VLOOKUP($B485,'TIDAL FLATS &amp; ROCKY INTERTIDAL'!$B$239:$I$347,H$1,FALSE)</f>
        <v>0</v>
      </c>
      <c r="I485" s="3">
        <f>VLOOKUP($B485,'TIDAL FLATS &amp; ROCKY INTERTIDAL'!$B$239:$I$347,I$1,FALSE)</f>
        <v>0</v>
      </c>
      <c r="J485" s="3">
        <f>VLOOKUP($B485,'TIDAL FLATS &amp; ROCKY INTERTIDAL'!$B$239:$I$347,J$1,FALSE)</f>
        <v>0</v>
      </c>
      <c r="K485" s="3">
        <f>VLOOKUP($B485,'TIDAL FLATS &amp; ROCKY INTERTIDAL'!$B$239:$I$347,K$1,FALSE)</f>
        <v>0</v>
      </c>
      <c r="L485" s="3" t="str">
        <f>VLOOKUP($B485,'TIDAL FLATS &amp; ROCKY INTERTIDAL'!$B$239:$I$347,L$1,FALSE)</f>
        <v/>
      </c>
    </row>
    <row r="486" spans="1:12" ht="15.75" customHeight="1">
      <c r="A486">
        <f t="shared" si="13"/>
        <v>49</v>
      </c>
      <c r="B486" t="str">
        <f>VLOOKUP(A486,ACTIVITIES!$B$2:$C$110,2,FALSE)</f>
        <v>DECOMMISSIONING 49</v>
      </c>
      <c r="C486" s="1">
        <v>4</v>
      </c>
      <c r="D486" s="1" t="str">
        <f>VLOOKUP(C486,HABITATS!$F$2:$G$13,2,FALSE)</f>
        <v>Marshes</v>
      </c>
      <c r="E486" s="1" t="str">
        <f t="shared" si="12"/>
        <v>MarshesDECOMMISSIONING 49</v>
      </c>
      <c r="F486" s="3">
        <f>VLOOKUP($B486,MARSHES!$B$239:$I$347,F$1,FALSE)</f>
        <v>0</v>
      </c>
      <c r="G486" s="3">
        <f>VLOOKUP($B486,MARSHES!$B$239:$I$347,G$1,FALSE)</f>
        <v>0</v>
      </c>
      <c r="H486" s="3">
        <f>VLOOKUP($B486,MARSHES!$B$239:$I$347,H$1,FALSE)</f>
        <v>0</v>
      </c>
      <c r="I486" s="3">
        <f>VLOOKUP($B486,MARSHES!$B$239:$I$347,I$1,FALSE)</f>
        <v>0</v>
      </c>
      <c r="J486" s="3">
        <f>VLOOKUP($B486,MARSHES!$B$239:$I$347,J$1,FALSE)</f>
        <v>0</v>
      </c>
      <c r="K486" s="3">
        <f>VLOOKUP($B486,MARSHES!$B$239:$I$347,K$1,FALSE)</f>
        <v>0</v>
      </c>
      <c r="L486" s="3" t="str">
        <f>VLOOKUP($B486,MARSHES!$B$239:$I$347,L$1,FALSE)</f>
        <v/>
      </c>
    </row>
    <row r="487" spans="1:12" ht="15.75" customHeight="1">
      <c r="A487">
        <f t="shared" si="13"/>
        <v>49</v>
      </c>
      <c r="B487" t="str">
        <f>VLOOKUP(A487,ACTIVITIES!$B$2:$C$110,2,FALSE)</f>
        <v>DECOMMISSIONING 49</v>
      </c>
      <c r="C487" s="1">
        <v>5</v>
      </c>
      <c r="D487" s="1" t="str">
        <f>VLOOKUP(C487,HABITATS!$F$2:$G$13,2,FALSE)</f>
        <v>Submersed Habitats</v>
      </c>
      <c r="E487" s="1" t="str">
        <f t="shared" si="12"/>
        <v>Submersed HabitatsDECOMMISSIONING 49</v>
      </c>
      <c r="F487" s="3">
        <f>VLOOKUP($B487,'SUBMERSED HABITATS'!$B$239:$I$347,F$1,FALSE)</f>
        <v>0</v>
      </c>
      <c r="G487" s="3">
        <f>VLOOKUP($B487,'SUBMERSED HABITATS'!$B$239:$I$347,G$1,FALSE)</f>
        <v>0</v>
      </c>
      <c r="H487" s="3">
        <f>VLOOKUP($B487,'SUBMERSED HABITATS'!$B$239:$I$347,H$1,FALSE)</f>
        <v>0</v>
      </c>
      <c r="I487" s="3">
        <f>VLOOKUP($B487,'SUBMERSED HABITATS'!$B$239:$I$347,I$1,FALSE)</f>
        <v>0</v>
      </c>
      <c r="J487" s="3">
        <f>VLOOKUP($B487,'SUBMERSED HABITATS'!$B$239:$I$347,J$1,FALSE)</f>
        <v>0</v>
      </c>
      <c r="K487" s="3">
        <f>VLOOKUP($B487,'SUBMERSED HABITATS'!$B$239:$I$347,K$1,FALSE)</f>
        <v>0</v>
      </c>
      <c r="L487" s="3" t="str">
        <f>VLOOKUP($B487,'SUBMERSED HABITATS'!$B$239:$I$347,L$1,FALSE)</f>
        <v/>
      </c>
    </row>
    <row r="488" spans="1:12" ht="15.75" customHeight="1">
      <c r="A488">
        <f t="shared" si="13"/>
        <v>49</v>
      </c>
      <c r="B488" t="str">
        <f>VLOOKUP(A488,ACTIVITIES!$B$2:$C$110,2,FALSE)</f>
        <v>DECOMMISSIONING 49</v>
      </c>
      <c r="C488" s="1">
        <v>6</v>
      </c>
      <c r="D488" s="1" t="str">
        <f>VLOOKUP(C488,HABITATS!$F$2:$G$13,2,FALSE)</f>
        <v>HABITATS COMPLEX 6</v>
      </c>
      <c r="E488" s="1" t="str">
        <f t="shared" si="12"/>
        <v>HABITATS COMPLEX 6DECOMMISSIONING 49</v>
      </c>
      <c r="F488" s="3">
        <f>VLOOKUP($B488,'HABITATS COMPLEX 6'!$B$239:$I$347,F$1,FALSE)</f>
        <v>0</v>
      </c>
      <c r="G488" s="3">
        <f>VLOOKUP($B488,'HABITATS COMPLEX 6'!$B$239:$I$347,G$1,FALSE)</f>
        <v>0</v>
      </c>
      <c r="H488" s="3">
        <f>VLOOKUP($B488,'HABITATS COMPLEX 6'!$B$239:$I$347,H$1,FALSE)</f>
        <v>0</v>
      </c>
      <c r="I488" s="3">
        <f>VLOOKUP($B488,'HABITATS COMPLEX 6'!$B$239:$I$347,I$1,FALSE)</f>
        <v>0</v>
      </c>
      <c r="J488" s="3">
        <f>VLOOKUP($B488,'HABITATS COMPLEX 6'!$B$239:$I$347,J$1,FALSE)</f>
        <v>0</v>
      </c>
      <c r="K488" s="3">
        <f>VLOOKUP($B488,'HABITATS COMPLEX 6'!$B$239:$I$347,K$1,FALSE)</f>
        <v>0</v>
      </c>
      <c r="L488" s="3" t="str">
        <f>VLOOKUP($B488,'HABITATS COMPLEX 6'!$B$239:$I$347,L$1,FALSE)</f>
        <v/>
      </c>
    </row>
    <row r="489" spans="1:12" ht="15.75" customHeight="1">
      <c r="A489">
        <f t="shared" si="13"/>
        <v>49</v>
      </c>
      <c r="B489" t="str">
        <f>VLOOKUP(A489,ACTIVITIES!$B$2:$C$110,2,FALSE)</f>
        <v>DECOMMISSIONING 49</v>
      </c>
      <c r="C489" s="1">
        <v>7</v>
      </c>
      <c r="D489" s="1" t="str">
        <f>VLOOKUP(C489,HABITATS!$F$2:$G$13,2,FALSE)</f>
        <v>HABITATS COMPLEX 7</v>
      </c>
      <c r="E489" s="1" t="str">
        <f t="shared" si="12"/>
        <v>HABITATS COMPLEX 7DECOMMISSIONING 49</v>
      </c>
      <c r="F489" s="3">
        <f>VLOOKUP($B489,'HABITATS COMPLEX 7'!$B$239:$I$347,F$1,FALSE)</f>
        <v>0</v>
      </c>
      <c r="G489" s="3">
        <f>VLOOKUP($B489,'HABITATS COMPLEX 7'!$B$239:$I$347,G$1,FALSE)</f>
        <v>0</v>
      </c>
      <c r="H489" s="3">
        <f>VLOOKUP($B489,'HABITATS COMPLEX 7'!$B$239:$I$347,H$1,FALSE)</f>
        <v>0</v>
      </c>
      <c r="I489" s="3">
        <f>VLOOKUP($B489,'HABITATS COMPLEX 7'!$B$239:$I$347,I$1,FALSE)</f>
        <v>0</v>
      </c>
      <c r="J489" s="3">
        <f>VLOOKUP($B489,'HABITATS COMPLEX 7'!$B$239:$I$347,J$1,FALSE)</f>
        <v>0</v>
      </c>
      <c r="K489" s="3">
        <f>VLOOKUP($B489,'HABITATS COMPLEX 7'!$B$239:$I$347,K$1,FALSE)</f>
        <v>0</v>
      </c>
      <c r="L489" s="3" t="str">
        <f>VLOOKUP($B489,'HABITATS COMPLEX 7'!$B$239:$I$347,L$1,FALSE)</f>
        <v/>
      </c>
    </row>
    <row r="490" spans="1:12" ht="15.75" customHeight="1">
      <c r="A490">
        <f t="shared" si="13"/>
        <v>49</v>
      </c>
      <c r="B490" t="str">
        <f>VLOOKUP(A490,ACTIVITIES!$B$2:$C$110,2,FALSE)</f>
        <v>DECOMMISSIONING 49</v>
      </c>
      <c r="C490" s="1">
        <v>8</v>
      </c>
      <c r="D490" s="1" t="str">
        <f>VLOOKUP(C490,HABITATS!$F$2:$G$13,2,FALSE)</f>
        <v>HABITATS COMPLEX 8</v>
      </c>
      <c r="E490" s="1" t="str">
        <f t="shared" si="12"/>
        <v>HABITATS COMPLEX 8DECOMMISSIONING 49</v>
      </c>
      <c r="F490" s="3">
        <f>VLOOKUP($B490,'HABITATS COMPLEX 8'!$B$239:$I$347,F$1,FALSE)</f>
        <v>0</v>
      </c>
      <c r="G490" s="3">
        <f>VLOOKUP($B490,'HABITATS COMPLEX 8'!$B$239:$I$347,G$1,FALSE)</f>
        <v>0</v>
      </c>
      <c r="H490" s="3">
        <f>VLOOKUP($B490,'HABITATS COMPLEX 8'!$B$239:$I$347,H$1,FALSE)</f>
        <v>0</v>
      </c>
      <c r="I490" s="3">
        <f>VLOOKUP($B490,'HABITATS COMPLEX 8'!$B$239:$I$347,I$1,FALSE)</f>
        <v>0</v>
      </c>
      <c r="J490" s="3">
        <f>VLOOKUP($B490,'HABITATS COMPLEX 8'!$B$239:$I$347,J$1,FALSE)</f>
        <v>0</v>
      </c>
      <c r="K490" s="3">
        <f>VLOOKUP($B490,'HABITATS COMPLEX 8'!$B$239:$I$347,K$1,FALSE)</f>
        <v>0</v>
      </c>
      <c r="L490" s="3" t="str">
        <f>VLOOKUP($B490,'HABITATS COMPLEX 8'!$B$239:$I$347,L$1,FALSE)</f>
        <v/>
      </c>
    </row>
    <row r="491" spans="1:12" ht="15.75" customHeight="1">
      <c r="A491">
        <f t="shared" si="13"/>
        <v>49</v>
      </c>
      <c r="B491" t="str">
        <f>VLOOKUP(A491,ACTIVITIES!$B$2:$C$110,2,FALSE)</f>
        <v>DECOMMISSIONING 49</v>
      </c>
      <c r="C491" s="1">
        <v>9</v>
      </c>
      <c r="D491" s="1" t="str">
        <f>VLOOKUP(C491,HABITATS!$F$2:$G$13,2,FALSE)</f>
        <v>HABITATS COMPLEX 9</v>
      </c>
      <c r="E491" s="1" t="str">
        <f t="shared" si="12"/>
        <v>HABITATS COMPLEX 9DECOMMISSIONING 49</v>
      </c>
      <c r="F491" s="3">
        <f>VLOOKUP($B491,'HABITATS COMPLEX 9'!$B$239:$I$347,F$1,FALSE)</f>
        <v>0</v>
      </c>
      <c r="G491" s="3">
        <f>VLOOKUP($B491,'HABITATS COMPLEX 9'!$B$239:$I$347,G$1,FALSE)</f>
        <v>0</v>
      </c>
      <c r="H491" s="3">
        <f>VLOOKUP($B491,'HABITATS COMPLEX 9'!$B$239:$I$347,H$1,FALSE)</f>
        <v>0</v>
      </c>
      <c r="I491" s="3">
        <f>VLOOKUP($B491,'HABITATS COMPLEX 9'!$B$239:$I$347,I$1,FALSE)</f>
        <v>0</v>
      </c>
      <c r="J491" s="3">
        <f>VLOOKUP($B491,'HABITATS COMPLEX 9'!$B$239:$I$347,J$1,FALSE)</f>
        <v>0</v>
      </c>
      <c r="K491" s="3">
        <f>VLOOKUP($B491,'HABITATS COMPLEX 9'!$B$239:$I$347,K$1,FALSE)</f>
        <v>0</v>
      </c>
      <c r="L491" s="3" t="str">
        <f>VLOOKUP($B491,'HABITATS COMPLEX 9'!$B$239:$I$347,L$1,FALSE)</f>
        <v/>
      </c>
    </row>
    <row r="492" spans="1:12" ht="15.75" customHeight="1">
      <c r="A492">
        <f t="shared" si="13"/>
        <v>49</v>
      </c>
      <c r="B492" t="str">
        <f>VLOOKUP(A492,ACTIVITIES!$B$2:$C$110,2,FALSE)</f>
        <v>DECOMMISSIONING 49</v>
      </c>
      <c r="C492" s="1">
        <v>10</v>
      </c>
      <c r="D492" s="1" t="str">
        <f>VLOOKUP(C492,HABITATS!$F$2:$G$13,2,FALSE)</f>
        <v>HABITATS COMPLEX 10</v>
      </c>
      <c r="E492" s="1" t="str">
        <f t="shared" si="12"/>
        <v>HABITATS COMPLEX 10DECOMMISSIONING 49</v>
      </c>
      <c r="F492" s="3">
        <f>VLOOKUP($B492,'HABITATS COMPLEX 10'!$B$239:$I$347,F$1,FALSE)</f>
        <v>0</v>
      </c>
      <c r="G492" s="3">
        <f>VLOOKUP($B492,'HABITATS COMPLEX 10'!$B$239:$I$347,G$1,FALSE)</f>
        <v>0</v>
      </c>
      <c r="H492" s="3">
        <f>VLOOKUP($B492,'HABITATS COMPLEX 10'!$B$239:$I$347,H$1,FALSE)</f>
        <v>0</v>
      </c>
      <c r="I492" s="3">
        <f>VLOOKUP($B492,'HABITATS COMPLEX 10'!$B$239:$I$347,I$1,FALSE)</f>
        <v>0</v>
      </c>
      <c r="J492" s="3">
        <f>VLOOKUP($B492,'HABITATS COMPLEX 10'!$B$239:$I$347,J$1,FALSE)</f>
        <v>0</v>
      </c>
      <c r="K492" s="3">
        <f>VLOOKUP($B492,'HABITATS COMPLEX 10'!$B$239:$I$347,K$1,FALSE)</f>
        <v>0</v>
      </c>
      <c r="L492" s="3" t="str">
        <f>VLOOKUP($B492,'HABITATS COMPLEX 10'!$B$239:$I$347,L$1,FALSE)</f>
        <v/>
      </c>
    </row>
    <row r="493" spans="1:12" ht="15.75" customHeight="1">
      <c r="A493">
        <f t="shared" si="13"/>
        <v>50</v>
      </c>
      <c r="B493" t="str">
        <f>VLOOKUP(A493,ACTIVITIES!$B$2:$C$110,2,FALSE)</f>
        <v>DECOMMISSIONING 50</v>
      </c>
      <c r="C493" s="1">
        <v>1</v>
      </c>
      <c r="D493" s="1" t="str">
        <f>VLOOKUP(C493,HABITATS!$F$2:$G$13,2,FALSE)</f>
        <v>Coastal Uplands</v>
      </c>
      <c r="E493" s="1" t="str">
        <f t="shared" si="12"/>
        <v>Coastal UplandsDECOMMISSIONING 50</v>
      </c>
      <c r="F493" s="3">
        <f>VLOOKUP($B493,'COASTAL UPLANDS'!$B$239:$I$347,F$1,FALSE)</f>
        <v>0</v>
      </c>
      <c r="G493" s="3">
        <f>VLOOKUP($B493,'COASTAL UPLANDS'!$B$239:$I$347,G$1,FALSE)</f>
        <v>0</v>
      </c>
      <c r="H493" s="3">
        <f>VLOOKUP($B493,'COASTAL UPLANDS'!$B$239:$I$347,H$1,FALSE)</f>
        <v>0</v>
      </c>
      <c r="I493" s="3">
        <f>VLOOKUP($B493,'COASTAL UPLANDS'!$B$239:$I$347,I$1,FALSE)</f>
        <v>0</v>
      </c>
      <c r="J493" s="3">
        <f>VLOOKUP($B493,'COASTAL UPLANDS'!$B$239:$I$347,J$1,FALSE)</f>
        <v>0</v>
      </c>
      <c r="K493" s="3">
        <f>VLOOKUP($B493,'COASTAL UPLANDS'!$B$239:$I$347,K$1,FALSE)</f>
        <v>0</v>
      </c>
      <c r="L493" s="3" t="str">
        <f>VLOOKUP($B493,'COASTAL UPLANDS'!$B$239:$I$347,L$1,FALSE)</f>
        <v/>
      </c>
    </row>
    <row r="494" spans="1:12" ht="15.75" customHeight="1">
      <c r="A494">
        <f t="shared" si="13"/>
        <v>50</v>
      </c>
      <c r="B494" t="str">
        <f>VLOOKUP(A494,ACTIVITIES!$B$2:$C$110,2,FALSE)</f>
        <v>DECOMMISSIONING 50</v>
      </c>
      <c r="C494" s="1">
        <v>2</v>
      </c>
      <c r="D494" s="1" t="str">
        <f>VLOOKUP(C494,HABITATS!$F$2:$G$13,2,FALSE)</f>
        <v>Beaches &amp; Dunes</v>
      </c>
      <c r="E494" s="1" t="str">
        <f t="shared" si="12"/>
        <v>Beaches &amp; DunesDECOMMISSIONING 50</v>
      </c>
      <c r="F494" s="3">
        <f>VLOOKUP($B494,'BEACHES &amp; DUNES'!$B$239:$I$347,F$1,FALSE)</f>
        <v>0</v>
      </c>
      <c r="G494" s="3">
        <f>VLOOKUP($B494,'BEACHES &amp; DUNES'!$B$239:$I$347,G$1,FALSE)</f>
        <v>0</v>
      </c>
      <c r="H494" s="3">
        <f>VLOOKUP($B494,'BEACHES &amp; DUNES'!$B$239:$I$347,H$1,FALSE)</f>
        <v>0</v>
      </c>
      <c r="I494" s="3">
        <f>VLOOKUP($B494,'BEACHES &amp; DUNES'!$B$239:$I$347,I$1,FALSE)</f>
        <v>0</v>
      </c>
      <c r="J494" s="3">
        <f>VLOOKUP($B494,'BEACHES &amp; DUNES'!$B$239:$I$347,J$1,FALSE)</f>
        <v>0</v>
      </c>
      <c r="K494" s="3">
        <f>VLOOKUP($B494,'BEACHES &amp; DUNES'!$B$239:$I$347,K$1,FALSE)</f>
        <v>0</v>
      </c>
      <c r="L494" s="3" t="str">
        <f>VLOOKUP($B494,'BEACHES &amp; DUNES'!$B$239:$I$347,L$1,FALSE)</f>
        <v/>
      </c>
    </row>
    <row r="495" spans="1:12" ht="15.75" customHeight="1">
      <c r="A495">
        <f t="shared" si="13"/>
        <v>50</v>
      </c>
      <c r="B495" t="str">
        <f>VLOOKUP(A495,ACTIVITIES!$B$2:$C$110,2,FALSE)</f>
        <v>DECOMMISSIONING 50</v>
      </c>
      <c r="C495" s="1">
        <v>3</v>
      </c>
      <c r="D495" s="1" t="str">
        <f>VLOOKUP(C495,HABITATS!$F$2:$G$13,2,FALSE)</f>
        <v>Tidal flats &amp; Rocky Intertidal</v>
      </c>
      <c r="E495" s="1" t="str">
        <f t="shared" si="12"/>
        <v>Tidal flats &amp; Rocky IntertidalDECOMMISSIONING 50</v>
      </c>
      <c r="F495" s="3">
        <f>VLOOKUP($B495,'TIDAL FLATS &amp; ROCKY INTERTIDAL'!$B$239:$I$347,F$1,FALSE)</f>
        <v>0</v>
      </c>
      <c r="G495" s="3">
        <f>VLOOKUP($B495,'TIDAL FLATS &amp; ROCKY INTERTIDAL'!$B$239:$I$347,G$1,FALSE)</f>
        <v>0</v>
      </c>
      <c r="H495" s="3">
        <f>VLOOKUP($B495,'TIDAL FLATS &amp; ROCKY INTERTIDAL'!$B$239:$I$347,H$1,FALSE)</f>
        <v>0</v>
      </c>
      <c r="I495" s="3">
        <f>VLOOKUP($B495,'TIDAL FLATS &amp; ROCKY INTERTIDAL'!$B$239:$I$347,I$1,FALSE)</f>
        <v>0</v>
      </c>
      <c r="J495" s="3">
        <f>VLOOKUP($B495,'TIDAL FLATS &amp; ROCKY INTERTIDAL'!$B$239:$I$347,J$1,FALSE)</f>
        <v>0</v>
      </c>
      <c r="K495" s="3">
        <f>VLOOKUP($B495,'TIDAL FLATS &amp; ROCKY INTERTIDAL'!$B$239:$I$347,K$1,FALSE)</f>
        <v>0</v>
      </c>
      <c r="L495" s="3" t="str">
        <f>VLOOKUP($B495,'TIDAL FLATS &amp; ROCKY INTERTIDAL'!$B$239:$I$347,L$1,FALSE)</f>
        <v/>
      </c>
    </row>
    <row r="496" spans="1:12" ht="15.75" customHeight="1">
      <c r="A496">
        <f t="shared" si="13"/>
        <v>50</v>
      </c>
      <c r="B496" t="str">
        <f>VLOOKUP(A496,ACTIVITIES!$B$2:$C$110,2,FALSE)</f>
        <v>DECOMMISSIONING 50</v>
      </c>
      <c r="C496" s="1">
        <v>4</v>
      </c>
      <c r="D496" s="1" t="str">
        <f>VLOOKUP(C496,HABITATS!$F$2:$G$13,2,FALSE)</f>
        <v>Marshes</v>
      </c>
      <c r="E496" s="1" t="str">
        <f t="shared" si="12"/>
        <v>MarshesDECOMMISSIONING 50</v>
      </c>
      <c r="F496" s="3">
        <f>VLOOKUP($B496,MARSHES!$B$239:$I$347,F$1,FALSE)</f>
        <v>0</v>
      </c>
      <c r="G496" s="3">
        <f>VLOOKUP($B496,MARSHES!$B$239:$I$347,G$1,FALSE)</f>
        <v>0</v>
      </c>
      <c r="H496" s="3">
        <f>VLOOKUP($B496,MARSHES!$B$239:$I$347,H$1,FALSE)</f>
        <v>0</v>
      </c>
      <c r="I496" s="3">
        <f>VLOOKUP($B496,MARSHES!$B$239:$I$347,I$1,FALSE)</f>
        <v>0</v>
      </c>
      <c r="J496" s="3">
        <f>VLOOKUP($B496,MARSHES!$B$239:$I$347,J$1,FALSE)</f>
        <v>0</v>
      </c>
      <c r="K496" s="3">
        <f>VLOOKUP($B496,MARSHES!$B$239:$I$347,K$1,FALSE)</f>
        <v>0</v>
      </c>
      <c r="L496" s="3" t="str">
        <f>VLOOKUP($B496,MARSHES!$B$239:$I$347,L$1,FALSE)</f>
        <v/>
      </c>
    </row>
    <row r="497" spans="1:12" ht="15.75" customHeight="1">
      <c r="A497">
        <f t="shared" si="13"/>
        <v>50</v>
      </c>
      <c r="B497" t="str">
        <f>VLOOKUP(A497,ACTIVITIES!$B$2:$C$110,2,FALSE)</f>
        <v>DECOMMISSIONING 50</v>
      </c>
      <c r="C497" s="1">
        <v>5</v>
      </c>
      <c r="D497" s="1" t="str">
        <f>VLOOKUP(C497,HABITATS!$F$2:$G$13,2,FALSE)</f>
        <v>Submersed Habitats</v>
      </c>
      <c r="E497" s="1" t="str">
        <f t="shared" si="12"/>
        <v>Submersed HabitatsDECOMMISSIONING 50</v>
      </c>
      <c r="F497" s="3">
        <f>VLOOKUP($B497,'SUBMERSED HABITATS'!$B$239:$I$347,F$1,FALSE)</f>
        <v>0</v>
      </c>
      <c r="G497" s="3">
        <f>VLOOKUP($B497,'SUBMERSED HABITATS'!$B$239:$I$347,G$1,FALSE)</f>
        <v>0</v>
      </c>
      <c r="H497" s="3">
        <f>VLOOKUP($B497,'SUBMERSED HABITATS'!$B$239:$I$347,H$1,FALSE)</f>
        <v>0</v>
      </c>
      <c r="I497" s="3">
        <f>VLOOKUP($B497,'SUBMERSED HABITATS'!$B$239:$I$347,I$1,FALSE)</f>
        <v>0</v>
      </c>
      <c r="J497" s="3">
        <f>VLOOKUP($B497,'SUBMERSED HABITATS'!$B$239:$I$347,J$1,FALSE)</f>
        <v>0</v>
      </c>
      <c r="K497" s="3">
        <f>VLOOKUP($B497,'SUBMERSED HABITATS'!$B$239:$I$347,K$1,FALSE)</f>
        <v>0</v>
      </c>
      <c r="L497" s="3" t="str">
        <f>VLOOKUP($B497,'SUBMERSED HABITATS'!$B$239:$I$347,L$1,FALSE)</f>
        <v/>
      </c>
    </row>
    <row r="498" spans="1:12" ht="15.75" customHeight="1">
      <c r="A498">
        <f t="shared" si="13"/>
        <v>50</v>
      </c>
      <c r="B498" t="str">
        <f>VLOOKUP(A498,ACTIVITIES!$B$2:$C$110,2,FALSE)</f>
        <v>DECOMMISSIONING 50</v>
      </c>
      <c r="C498" s="1">
        <v>6</v>
      </c>
      <c r="D498" s="1" t="str">
        <f>VLOOKUP(C498,HABITATS!$F$2:$G$13,2,FALSE)</f>
        <v>HABITATS COMPLEX 6</v>
      </c>
      <c r="E498" s="1" t="str">
        <f t="shared" si="12"/>
        <v>HABITATS COMPLEX 6DECOMMISSIONING 50</v>
      </c>
      <c r="F498" s="3">
        <f>VLOOKUP($B498,'HABITATS COMPLEX 6'!$B$239:$I$347,F$1,FALSE)</f>
        <v>0</v>
      </c>
      <c r="G498" s="3">
        <f>VLOOKUP($B498,'HABITATS COMPLEX 6'!$B$239:$I$347,G$1,FALSE)</f>
        <v>0</v>
      </c>
      <c r="H498" s="3">
        <f>VLOOKUP($B498,'HABITATS COMPLEX 6'!$B$239:$I$347,H$1,FALSE)</f>
        <v>0</v>
      </c>
      <c r="I498" s="3">
        <f>VLOOKUP($B498,'HABITATS COMPLEX 6'!$B$239:$I$347,I$1,FALSE)</f>
        <v>0</v>
      </c>
      <c r="J498" s="3">
        <f>VLOOKUP($B498,'HABITATS COMPLEX 6'!$B$239:$I$347,J$1,FALSE)</f>
        <v>0</v>
      </c>
      <c r="K498" s="3">
        <f>VLOOKUP($B498,'HABITATS COMPLEX 6'!$B$239:$I$347,K$1,FALSE)</f>
        <v>0</v>
      </c>
      <c r="L498" s="3" t="str">
        <f>VLOOKUP($B498,'HABITATS COMPLEX 6'!$B$239:$I$347,L$1,FALSE)</f>
        <v/>
      </c>
    </row>
    <row r="499" spans="1:12" ht="15.75" customHeight="1">
      <c r="A499">
        <f t="shared" si="13"/>
        <v>50</v>
      </c>
      <c r="B499" t="str">
        <f>VLOOKUP(A499,ACTIVITIES!$B$2:$C$110,2,FALSE)</f>
        <v>DECOMMISSIONING 50</v>
      </c>
      <c r="C499" s="1">
        <v>7</v>
      </c>
      <c r="D499" s="1" t="str">
        <f>VLOOKUP(C499,HABITATS!$F$2:$G$13,2,FALSE)</f>
        <v>HABITATS COMPLEX 7</v>
      </c>
      <c r="E499" s="1" t="str">
        <f t="shared" si="12"/>
        <v>HABITATS COMPLEX 7DECOMMISSIONING 50</v>
      </c>
      <c r="F499" s="3">
        <f>VLOOKUP($B499,'HABITATS COMPLEX 7'!$B$239:$I$347,F$1,FALSE)</f>
        <v>0</v>
      </c>
      <c r="G499" s="3">
        <f>VLOOKUP($B499,'HABITATS COMPLEX 7'!$B$239:$I$347,G$1,FALSE)</f>
        <v>0</v>
      </c>
      <c r="H499" s="3">
        <f>VLOOKUP($B499,'HABITATS COMPLEX 7'!$B$239:$I$347,H$1,FALSE)</f>
        <v>0</v>
      </c>
      <c r="I499" s="3">
        <f>VLOOKUP($B499,'HABITATS COMPLEX 7'!$B$239:$I$347,I$1,FALSE)</f>
        <v>0</v>
      </c>
      <c r="J499" s="3">
        <f>VLOOKUP($B499,'HABITATS COMPLEX 7'!$B$239:$I$347,J$1,FALSE)</f>
        <v>0</v>
      </c>
      <c r="K499" s="3">
        <f>VLOOKUP($B499,'HABITATS COMPLEX 7'!$B$239:$I$347,K$1,FALSE)</f>
        <v>0</v>
      </c>
      <c r="L499" s="3" t="str">
        <f>VLOOKUP($B499,'HABITATS COMPLEX 7'!$B$239:$I$347,L$1,FALSE)</f>
        <v/>
      </c>
    </row>
    <row r="500" spans="1:12" ht="15.75" customHeight="1">
      <c r="A500">
        <f t="shared" si="13"/>
        <v>50</v>
      </c>
      <c r="B500" t="str">
        <f>VLOOKUP(A500,ACTIVITIES!$B$2:$C$110,2,FALSE)</f>
        <v>DECOMMISSIONING 50</v>
      </c>
      <c r="C500" s="1">
        <v>8</v>
      </c>
      <c r="D500" s="1" t="str">
        <f>VLOOKUP(C500,HABITATS!$F$2:$G$13,2,FALSE)</f>
        <v>HABITATS COMPLEX 8</v>
      </c>
      <c r="E500" s="1" t="str">
        <f t="shared" si="12"/>
        <v>HABITATS COMPLEX 8DECOMMISSIONING 50</v>
      </c>
      <c r="F500" s="3">
        <f>VLOOKUP($B500,'HABITATS COMPLEX 8'!$B$239:$I$347,F$1,FALSE)</f>
        <v>0</v>
      </c>
      <c r="G500" s="3">
        <f>VLOOKUP($B500,'HABITATS COMPLEX 8'!$B$239:$I$347,G$1,FALSE)</f>
        <v>0</v>
      </c>
      <c r="H500" s="3">
        <f>VLOOKUP($B500,'HABITATS COMPLEX 8'!$B$239:$I$347,H$1,FALSE)</f>
        <v>0</v>
      </c>
      <c r="I500" s="3">
        <f>VLOOKUP($B500,'HABITATS COMPLEX 8'!$B$239:$I$347,I$1,FALSE)</f>
        <v>0</v>
      </c>
      <c r="J500" s="3">
        <f>VLOOKUP($B500,'HABITATS COMPLEX 8'!$B$239:$I$347,J$1,FALSE)</f>
        <v>0</v>
      </c>
      <c r="K500" s="3">
        <f>VLOOKUP($B500,'HABITATS COMPLEX 8'!$B$239:$I$347,K$1,FALSE)</f>
        <v>0</v>
      </c>
      <c r="L500" s="3" t="str">
        <f>VLOOKUP($B500,'HABITATS COMPLEX 8'!$B$239:$I$347,L$1,FALSE)</f>
        <v/>
      </c>
    </row>
    <row r="501" spans="1:12" ht="15.75" customHeight="1">
      <c r="A501">
        <f t="shared" si="13"/>
        <v>50</v>
      </c>
      <c r="B501" t="str">
        <f>VLOOKUP(A501,ACTIVITIES!$B$2:$C$110,2,FALSE)</f>
        <v>DECOMMISSIONING 50</v>
      </c>
      <c r="C501" s="1">
        <v>9</v>
      </c>
      <c r="D501" s="1" t="str">
        <f>VLOOKUP(C501,HABITATS!$F$2:$G$13,2,FALSE)</f>
        <v>HABITATS COMPLEX 9</v>
      </c>
      <c r="E501" s="1" t="str">
        <f t="shared" ref="E501:E564" si="14">D501&amp;B501</f>
        <v>HABITATS COMPLEX 9DECOMMISSIONING 50</v>
      </c>
      <c r="F501" s="3">
        <f>VLOOKUP($B501,'HABITATS COMPLEX 9'!$B$239:$I$347,F$1,FALSE)</f>
        <v>0</v>
      </c>
      <c r="G501" s="3">
        <f>VLOOKUP($B501,'HABITATS COMPLEX 9'!$B$239:$I$347,G$1,FALSE)</f>
        <v>0</v>
      </c>
      <c r="H501" s="3">
        <f>VLOOKUP($B501,'HABITATS COMPLEX 9'!$B$239:$I$347,H$1,FALSE)</f>
        <v>0</v>
      </c>
      <c r="I501" s="3">
        <f>VLOOKUP($B501,'HABITATS COMPLEX 9'!$B$239:$I$347,I$1,FALSE)</f>
        <v>0</v>
      </c>
      <c r="J501" s="3">
        <f>VLOOKUP($B501,'HABITATS COMPLEX 9'!$B$239:$I$347,J$1,FALSE)</f>
        <v>0</v>
      </c>
      <c r="K501" s="3">
        <f>VLOOKUP($B501,'HABITATS COMPLEX 9'!$B$239:$I$347,K$1,FALSE)</f>
        <v>0</v>
      </c>
      <c r="L501" s="3" t="str">
        <f>VLOOKUP($B501,'HABITATS COMPLEX 9'!$B$239:$I$347,L$1,FALSE)</f>
        <v/>
      </c>
    </row>
    <row r="502" spans="1:12" ht="15.75" customHeight="1">
      <c r="A502">
        <f t="shared" si="13"/>
        <v>50</v>
      </c>
      <c r="B502" t="str">
        <f>VLOOKUP(A502,ACTIVITIES!$B$2:$C$110,2,FALSE)</f>
        <v>DECOMMISSIONING 50</v>
      </c>
      <c r="C502" s="1">
        <v>10</v>
      </c>
      <c r="D502" s="1" t="str">
        <f>VLOOKUP(C502,HABITATS!$F$2:$G$13,2,FALSE)</f>
        <v>HABITATS COMPLEX 10</v>
      </c>
      <c r="E502" s="1" t="str">
        <f t="shared" si="14"/>
        <v>HABITATS COMPLEX 10DECOMMISSIONING 50</v>
      </c>
      <c r="F502" s="3">
        <f>VLOOKUP($B502,'HABITATS COMPLEX 10'!$B$239:$I$347,F$1,FALSE)</f>
        <v>0</v>
      </c>
      <c r="G502" s="3">
        <f>VLOOKUP($B502,'HABITATS COMPLEX 10'!$B$239:$I$347,G$1,FALSE)</f>
        <v>0</v>
      </c>
      <c r="H502" s="3">
        <f>VLOOKUP($B502,'HABITATS COMPLEX 10'!$B$239:$I$347,H$1,FALSE)</f>
        <v>0</v>
      </c>
      <c r="I502" s="3">
        <f>VLOOKUP($B502,'HABITATS COMPLEX 10'!$B$239:$I$347,I$1,FALSE)</f>
        <v>0</v>
      </c>
      <c r="J502" s="3">
        <f>VLOOKUP($B502,'HABITATS COMPLEX 10'!$B$239:$I$347,J$1,FALSE)</f>
        <v>0</v>
      </c>
      <c r="K502" s="3">
        <f>VLOOKUP($B502,'HABITATS COMPLEX 10'!$B$239:$I$347,K$1,FALSE)</f>
        <v>0</v>
      </c>
      <c r="L502" s="3" t="str">
        <f>VLOOKUP($B502,'HABITATS COMPLEX 10'!$B$239:$I$347,L$1,FALSE)</f>
        <v/>
      </c>
    </row>
    <row r="503" spans="1:12" ht="15.75" customHeight="1">
      <c r="A503">
        <f t="shared" si="13"/>
        <v>51</v>
      </c>
      <c r="B503" t="str">
        <f>VLOOKUP(A503,ACTIVITIES!$B$2:$C$110,2,FALSE)</f>
        <v>ACTIVITY CATEGORY 6 51</v>
      </c>
      <c r="C503" s="1">
        <v>1</v>
      </c>
      <c r="D503" s="1" t="str">
        <f>VLOOKUP(C503,HABITATS!$F$2:$G$13,2,FALSE)</f>
        <v>Coastal Uplands</v>
      </c>
      <c r="E503" s="1" t="str">
        <f t="shared" si="14"/>
        <v>Coastal UplandsACTIVITY CATEGORY 6 51</v>
      </c>
      <c r="F503" s="3">
        <f>VLOOKUP($B503,'COASTAL UPLANDS'!$B$239:$I$347,F$1,FALSE)</f>
        <v>0</v>
      </c>
      <c r="G503" s="3">
        <f>VLOOKUP($B503,'COASTAL UPLANDS'!$B$239:$I$347,G$1,FALSE)</f>
        <v>0</v>
      </c>
      <c r="H503" s="3">
        <f>VLOOKUP($B503,'COASTAL UPLANDS'!$B$239:$I$347,H$1,FALSE)</f>
        <v>0</v>
      </c>
      <c r="I503" s="3">
        <f>VLOOKUP($B503,'COASTAL UPLANDS'!$B$239:$I$347,I$1,FALSE)</f>
        <v>0</v>
      </c>
      <c r="J503" s="3">
        <f>VLOOKUP($B503,'COASTAL UPLANDS'!$B$239:$I$347,J$1,FALSE)</f>
        <v>0</v>
      </c>
      <c r="K503" s="3">
        <f>VLOOKUP($B503,'COASTAL UPLANDS'!$B$239:$I$347,K$1,FALSE)</f>
        <v>0</v>
      </c>
      <c r="L503" s="3" t="str">
        <f>VLOOKUP($B503,'COASTAL UPLANDS'!$B$239:$I$347,L$1,FALSE)</f>
        <v/>
      </c>
    </row>
    <row r="504" spans="1:12" ht="15.75" customHeight="1">
      <c r="A504">
        <f t="shared" si="13"/>
        <v>51</v>
      </c>
      <c r="B504" t="str">
        <f>VLOOKUP(A504,ACTIVITIES!$B$2:$C$110,2,FALSE)</f>
        <v>ACTIVITY CATEGORY 6 51</v>
      </c>
      <c r="C504" s="1">
        <v>2</v>
      </c>
      <c r="D504" s="1" t="str">
        <f>VLOOKUP(C504,HABITATS!$F$2:$G$13,2,FALSE)</f>
        <v>Beaches &amp; Dunes</v>
      </c>
      <c r="E504" s="1" t="str">
        <f t="shared" si="14"/>
        <v>Beaches &amp; DunesACTIVITY CATEGORY 6 51</v>
      </c>
      <c r="F504" s="3">
        <f>VLOOKUP($B504,'BEACHES &amp; DUNES'!$B$239:$I$347,F$1,FALSE)</f>
        <v>0</v>
      </c>
      <c r="G504" s="3">
        <f>VLOOKUP($B504,'BEACHES &amp; DUNES'!$B$239:$I$347,G$1,FALSE)</f>
        <v>0</v>
      </c>
      <c r="H504" s="3">
        <f>VLOOKUP($B504,'BEACHES &amp; DUNES'!$B$239:$I$347,H$1,FALSE)</f>
        <v>0</v>
      </c>
      <c r="I504" s="3">
        <f>VLOOKUP($B504,'BEACHES &amp; DUNES'!$B$239:$I$347,I$1,FALSE)</f>
        <v>0</v>
      </c>
      <c r="J504" s="3">
        <f>VLOOKUP($B504,'BEACHES &amp; DUNES'!$B$239:$I$347,J$1,FALSE)</f>
        <v>0</v>
      </c>
      <c r="K504" s="3">
        <f>VLOOKUP($B504,'BEACHES &amp; DUNES'!$B$239:$I$347,K$1,FALSE)</f>
        <v>0</v>
      </c>
      <c r="L504" s="3" t="str">
        <f>VLOOKUP($B504,'BEACHES &amp; DUNES'!$B$239:$I$347,L$1,FALSE)</f>
        <v/>
      </c>
    </row>
    <row r="505" spans="1:12" ht="15.75" customHeight="1">
      <c r="A505">
        <f t="shared" si="13"/>
        <v>51</v>
      </c>
      <c r="B505" t="str">
        <f>VLOOKUP(A505,ACTIVITIES!$B$2:$C$110,2,FALSE)</f>
        <v>ACTIVITY CATEGORY 6 51</v>
      </c>
      <c r="C505" s="1">
        <v>3</v>
      </c>
      <c r="D505" s="1" t="str">
        <f>VLOOKUP(C505,HABITATS!$F$2:$G$13,2,FALSE)</f>
        <v>Tidal flats &amp; Rocky Intertidal</v>
      </c>
      <c r="E505" s="1" t="str">
        <f t="shared" si="14"/>
        <v>Tidal flats &amp; Rocky IntertidalACTIVITY CATEGORY 6 51</v>
      </c>
      <c r="F505" s="3">
        <f>VLOOKUP($B505,'TIDAL FLATS &amp; ROCKY INTERTIDAL'!$B$239:$I$347,F$1,FALSE)</f>
        <v>0</v>
      </c>
      <c r="G505" s="3">
        <f>VLOOKUP($B505,'TIDAL FLATS &amp; ROCKY INTERTIDAL'!$B$239:$I$347,G$1,FALSE)</f>
        <v>0</v>
      </c>
      <c r="H505" s="3">
        <f>VLOOKUP($B505,'TIDAL FLATS &amp; ROCKY INTERTIDAL'!$B$239:$I$347,H$1,FALSE)</f>
        <v>0</v>
      </c>
      <c r="I505" s="3">
        <f>VLOOKUP($B505,'TIDAL FLATS &amp; ROCKY INTERTIDAL'!$B$239:$I$347,I$1,FALSE)</f>
        <v>0</v>
      </c>
      <c r="J505" s="3">
        <f>VLOOKUP($B505,'TIDAL FLATS &amp; ROCKY INTERTIDAL'!$B$239:$I$347,J$1,FALSE)</f>
        <v>0</v>
      </c>
      <c r="K505" s="3">
        <f>VLOOKUP($B505,'TIDAL FLATS &amp; ROCKY INTERTIDAL'!$B$239:$I$347,K$1,FALSE)</f>
        <v>0</v>
      </c>
      <c r="L505" s="3" t="str">
        <f>VLOOKUP($B505,'TIDAL FLATS &amp; ROCKY INTERTIDAL'!$B$239:$I$347,L$1,FALSE)</f>
        <v/>
      </c>
    </row>
    <row r="506" spans="1:12" ht="15.75" customHeight="1">
      <c r="A506">
        <f t="shared" si="13"/>
        <v>51</v>
      </c>
      <c r="B506" t="str">
        <f>VLOOKUP(A506,ACTIVITIES!$B$2:$C$110,2,FALSE)</f>
        <v>ACTIVITY CATEGORY 6 51</v>
      </c>
      <c r="C506" s="1">
        <v>4</v>
      </c>
      <c r="D506" s="1" t="str">
        <f>VLOOKUP(C506,HABITATS!$F$2:$G$13,2,FALSE)</f>
        <v>Marshes</v>
      </c>
      <c r="E506" s="1" t="str">
        <f t="shared" si="14"/>
        <v>MarshesACTIVITY CATEGORY 6 51</v>
      </c>
      <c r="F506" s="3">
        <f>VLOOKUP($B506,MARSHES!$B$239:$I$347,F$1,FALSE)</f>
        <v>0</v>
      </c>
      <c r="G506" s="3">
        <f>VLOOKUP($B506,MARSHES!$B$239:$I$347,G$1,FALSE)</f>
        <v>0</v>
      </c>
      <c r="H506" s="3">
        <f>VLOOKUP($B506,MARSHES!$B$239:$I$347,H$1,FALSE)</f>
        <v>0</v>
      </c>
      <c r="I506" s="3">
        <f>VLOOKUP($B506,MARSHES!$B$239:$I$347,I$1,FALSE)</f>
        <v>0</v>
      </c>
      <c r="J506" s="3">
        <f>VLOOKUP($B506,MARSHES!$B$239:$I$347,J$1,FALSE)</f>
        <v>0</v>
      </c>
      <c r="K506" s="3">
        <f>VLOOKUP($B506,MARSHES!$B$239:$I$347,K$1,FALSE)</f>
        <v>0</v>
      </c>
      <c r="L506" s="3" t="str">
        <f>VLOOKUP($B506,MARSHES!$B$239:$I$347,L$1,FALSE)</f>
        <v/>
      </c>
    </row>
    <row r="507" spans="1:12" ht="15.75" customHeight="1">
      <c r="A507">
        <f t="shared" si="13"/>
        <v>51</v>
      </c>
      <c r="B507" t="str">
        <f>VLOOKUP(A507,ACTIVITIES!$B$2:$C$110,2,FALSE)</f>
        <v>ACTIVITY CATEGORY 6 51</v>
      </c>
      <c r="C507" s="1">
        <v>5</v>
      </c>
      <c r="D507" s="1" t="str">
        <f>VLOOKUP(C507,HABITATS!$F$2:$G$13,2,FALSE)</f>
        <v>Submersed Habitats</v>
      </c>
      <c r="E507" s="1" t="str">
        <f t="shared" si="14"/>
        <v>Submersed HabitatsACTIVITY CATEGORY 6 51</v>
      </c>
      <c r="F507" s="3">
        <f>VLOOKUP($B507,'SUBMERSED HABITATS'!$B$239:$I$347,F$1,FALSE)</f>
        <v>0</v>
      </c>
      <c r="G507" s="3">
        <f>VLOOKUP($B507,'SUBMERSED HABITATS'!$B$239:$I$347,G$1,FALSE)</f>
        <v>0</v>
      </c>
      <c r="H507" s="3">
        <f>VLOOKUP($B507,'SUBMERSED HABITATS'!$B$239:$I$347,H$1,FALSE)</f>
        <v>0</v>
      </c>
      <c r="I507" s="3">
        <f>VLOOKUP($B507,'SUBMERSED HABITATS'!$B$239:$I$347,I$1,FALSE)</f>
        <v>0</v>
      </c>
      <c r="J507" s="3">
        <f>VLOOKUP($B507,'SUBMERSED HABITATS'!$B$239:$I$347,J$1,FALSE)</f>
        <v>0</v>
      </c>
      <c r="K507" s="3">
        <f>VLOOKUP($B507,'SUBMERSED HABITATS'!$B$239:$I$347,K$1,FALSE)</f>
        <v>0</v>
      </c>
      <c r="L507" s="3" t="str">
        <f>VLOOKUP($B507,'SUBMERSED HABITATS'!$B$239:$I$347,L$1,FALSE)</f>
        <v/>
      </c>
    </row>
    <row r="508" spans="1:12" ht="15.75" customHeight="1">
      <c r="A508">
        <f t="shared" si="13"/>
        <v>51</v>
      </c>
      <c r="B508" t="str">
        <f>VLOOKUP(A508,ACTIVITIES!$B$2:$C$110,2,FALSE)</f>
        <v>ACTIVITY CATEGORY 6 51</v>
      </c>
      <c r="C508" s="1">
        <v>6</v>
      </c>
      <c r="D508" s="1" t="str">
        <f>VLOOKUP(C508,HABITATS!$F$2:$G$13,2,FALSE)</f>
        <v>HABITATS COMPLEX 6</v>
      </c>
      <c r="E508" s="1" t="str">
        <f t="shared" si="14"/>
        <v>HABITATS COMPLEX 6ACTIVITY CATEGORY 6 51</v>
      </c>
      <c r="F508" s="3">
        <f>VLOOKUP($B508,'HABITATS COMPLEX 6'!$B$239:$I$347,F$1,FALSE)</f>
        <v>0</v>
      </c>
      <c r="G508" s="3">
        <f>VLOOKUP($B508,'HABITATS COMPLEX 6'!$B$239:$I$347,G$1,FALSE)</f>
        <v>0</v>
      </c>
      <c r="H508" s="3">
        <f>VLOOKUP($B508,'HABITATS COMPLEX 6'!$B$239:$I$347,H$1,FALSE)</f>
        <v>0</v>
      </c>
      <c r="I508" s="3">
        <f>VLOOKUP($B508,'HABITATS COMPLEX 6'!$B$239:$I$347,I$1,FALSE)</f>
        <v>0</v>
      </c>
      <c r="J508" s="3">
        <f>VLOOKUP($B508,'HABITATS COMPLEX 6'!$B$239:$I$347,J$1,FALSE)</f>
        <v>0</v>
      </c>
      <c r="K508" s="3">
        <f>VLOOKUP($B508,'HABITATS COMPLEX 6'!$B$239:$I$347,K$1,FALSE)</f>
        <v>0</v>
      </c>
      <c r="L508" s="3" t="str">
        <f>VLOOKUP($B508,'HABITATS COMPLEX 6'!$B$239:$I$347,L$1,FALSE)</f>
        <v/>
      </c>
    </row>
    <row r="509" spans="1:12" ht="15.75" customHeight="1">
      <c r="A509">
        <f t="shared" si="13"/>
        <v>51</v>
      </c>
      <c r="B509" t="str">
        <f>VLOOKUP(A509,ACTIVITIES!$B$2:$C$110,2,FALSE)</f>
        <v>ACTIVITY CATEGORY 6 51</v>
      </c>
      <c r="C509" s="1">
        <v>7</v>
      </c>
      <c r="D509" s="1" t="str">
        <f>VLOOKUP(C509,HABITATS!$F$2:$G$13,2,FALSE)</f>
        <v>HABITATS COMPLEX 7</v>
      </c>
      <c r="E509" s="1" t="str">
        <f t="shared" si="14"/>
        <v>HABITATS COMPLEX 7ACTIVITY CATEGORY 6 51</v>
      </c>
      <c r="F509" s="3">
        <f>VLOOKUP($B509,'HABITATS COMPLEX 7'!$B$239:$I$347,F$1,FALSE)</f>
        <v>0</v>
      </c>
      <c r="G509" s="3">
        <f>VLOOKUP($B509,'HABITATS COMPLEX 7'!$B$239:$I$347,G$1,FALSE)</f>
        <v>0</v>
      </c>
      <c r="H509" s="3">
        <f>VLOOKUP($B509,'HABITATS COMPLEX 7'!$B$239:$I$347,H$1,FALSE)</f>
        <v>0</v>
      </c>
      <c r="I509" s="3">
        <f>VLOOKUP($B509,'HABITATS COMPLEX 7'!$B$239:$I$347,I$1,FALSE)</f>
        <v>0</v>
      </c>
      <c r="J509" s="3">
        <f>VLOOKUP($B509,'HABITATS COMPLEX 7'!$B$239:$I$347,J$1,FALSE)</f>
        <v>0</v>
      </c>
      <c r="K509" s="3">
        <f>VLOOKUP($B509,'HABITATS COMPLEX 7'!$B$239:$I$347,K$1,FALSE)</f>
        <v>0</v>
      </c>
      <c r="L509" s="3" t="str">
        <f>VLOOKUP($B509,'HABITATS COMPLEX 7'!$B$239:$I$347,L$1,FALSE)</f>
        <v/>
      </c>
    </row>
    <row r="510" spans="1:12" ht="15.75" customHeight="1">
      <c r="A510">
        <f t="shared" si="13"/>
        <v>51</v>
      </c>
      <c r="B510" t="str">
        <f>VLOOKUP(A510,ACTIVITIES!$B$2:$C$110,2,FALSE)</f>
        <v>ACTIVITY CATEGORY 6 51</v>
      </c>
      <c r="C510" s="1">
        <v>8</v>
      </c>
      <c r="D510" s="1" t="str">
        <f>VLOOKUP(C510,HABITATS!$F$2:$G$13,2,FALSE)</f>
        <v>HABITATS COMPLEX 8</v>
      </c>
      <c r="E510" s="1" t="str">
        <f t="shared" si="14"/>
        <v>HABITATS COMPLEX 8ACTIVITY CATEGORY 6 51</v>
      </c>
      <c r="F510" s="3">
        <f>VLOOKUP($B510,'HABITATS COMPLEX 8'!$B$239:$I$347,F$1,FALSE)</f>
        <v>0</v>
      </c>
      <c r="G510" s="3">
        <f>VLOOKUP($B510,'HABITATS COMPLEX 8'!$B$239:$I$347,G$1,FALSE)</f>
        <v>0</v>
      </c>
      <c r="H510" s="3">
        <f>VLOOKUP($B510,'HABITATS COMPLEX 8'!$B$239:$I$347,H$1,FALSE)</f>
        <v>0</v>
      </c>
      <c r="I510" s="3">
        <f>VLOOKUP($B510,'HABITATS COMPLEX 8'!$B$239:$I$347,I$1,FALSE)</f>
        <v>0</v>
      </c>
      <c r="J510" s="3">
        <f>VLOOKUP($B510,'HABITATS COMPLEX 8'!$B$239:$I$347,J$1,FALSE)</f>
        <v>0</v>
      </c>
      <c r="K510" s="3">
        <f>VLOOKUP($B510,'HABITATS COMPLEX 8'!$B$239:$I$347,K$1,FALSE)</f>
        <v>0</v>
      </c>
      <c r="L510" s="3" t="str">
        <f>VLOOKUP($B510,'HABITATS COMPLEX 8'!$B$239:$I$347,L$1,FALSE)</f>
        <v/>
      </c>
    </row>
    <row r="511" spans="1:12" ht="15.75" customHeight="1">
      <c r="A511">
        <f t="shared" si="13"/>
        <v>51</v>
      </c>
      <c r="B511" t="str">
        <f>VLOOKUP(A511,ACTIVITIES!$B$2:$C$110,2,FALSE)</f>
        <v>ACTIVITY CATEGORY 6 51</v>
      </c>
      <c r="C511" s="1">
        <v>9</v>
      </c>
      <c r="D511" s="1" t="str">
        <f>VLOOKUP(C511,HABITATS!$F$2:$G$13,2,FALSE)</f>
        <v>HABITATS COMPLEX 9</v>
      </c>
      <c r="E511" s="1" t="str">
        <f t="shared" si="14"/>
        <v>HABITATS COMPLEX 9ACTIVITY CATEGORY 6 51</v>
      </c>
      <c r="F511" s="3">
        <f>VLOOKUP($B511,'HABITATS COMPLEX 9'!$B$239:$I$347,F$1,FALSE)</f>
        <v>0</v>
      </c>
      <c r="G511" s="3">
        <f>VLOOKUP($B511,'HABITATS COMPLEX 9'!$B$239:$I$347,G$1,FALSE)</f>
        <v>0</v>
      </c>
      <c r="H511" s="3">
        <f>VLOOKUP($B511,'HABITATS COMPLEX 9'!$B$239:$I$347,H$1,FALSE)</f>
        <v>0</v>
      </c>
      <c r="I511" s="3">
        <f>VLOOKUP($B511,'HABITATS COMPLEX 9'!$B$239:$I$347,I$1,FALSE)</f>
        <v>0</v>
      </c>
      <c r="J511" s="3">
        <f>VLOOKUP($B511,'HABITATS COMPLEX 9'!$B$239:$I$347,J$1,FALSE)</f>
        <v>0</v>
      </c>
      <c r="K511" s="3">
        <f>VLOOKUP($B511,'HABITATS COMPLEX 9'!$B$239:$I$347,K$1,FALSE)</f>
        <v>0</v>
      </c>
      <c r="L511" s="3" t="str">
        <f>VLOOKUP($B511,'HABITATS COMPLEX 9'!$B$239:$I$347,L$1,FALSE)</f>
        <v/>
      </c>
    </row>
    <row r="512" spans="1:12" ht="15.75" customHeight="1">
      <c r="A512">
        <f t="shared" si="13"/>
        <v>51</v>
      </c>
      <c r="B512" t="str">
        <f>VLOOKUP(A512,ACTIVITIES!$B$2:$C$110,2,FALSE)</f>
        <v>ACTIVITY CATEGORY 6 51</v>
      </c>
      <c r="C512" s="1">
        <v>10</v>
      </c>
      <c r="D512" s="1" t="str">
        <f>VLOOKUP(C512,HABITATS!$F$2:$G$13,2,FALSE)</f>
        <v>HABITATS COMPLEX 10</v>
      </c>
      <c r="E512" s="1" t="str">
        <f t="shared" si="14"/>
        <v>HABITATS COMPLEX 10ACTIVITY CATEGORY 6 51</v>
      </c>
      <c r="F512" s="3">
        <f>VLOOKUP($B512,'HABITATS COMPLEX 10'!$B$239:$I$347,F$1,FALSE)</f>
        <v>0</v>
      </c>
      <c r="G512" s="3">
        <f>VLOOKUP($B512,'HABITATS COMPLEX 10'!$B$239:$I$347,G$1,FALSE)</f>
        <v>0</v>
      </c>
      <c r="H512" s="3">
        <f>VLOOKUP($B512,'HABITATS COMPLEX 10'!$B$239:$I$347,H$1,FALSE)</f>
        <v>0</v>
      </c>
      <c r="I512" s="3">
        <f>VLOOKUP($B512,'HABITATS COMPLEX 10'!$B$239:$I$347,I$1,FALSE)</f>
        <v>0</v>
      </c>
      <c r="J512" s="3">
        <f>VLOOKUP($B512,'HABITATS COMPLEX 10'!$B$239:$I$347,J$1,FALSE)</f>
        <v>0</v>
      </c>
      <c r="K512" s="3">
        <f>VLOOKUP($B512,'HABITATS COMPLEX 10'!$B$239:$I$347,K$1,FALSE)</f>
        <v>0</v>
      </c>
      <c r="L512" s="3" t="str">
        <f>VLOOKUP($B512,'HABITATS COMPLEX 10'!$B$239:$I$347,L$1,FALSE)</f>
        <v/>
      </c>
    </row>
    <row r="513" spans="1:12" ht="15.75" customHeight="1">
      <c r="A513">
        <f>A503+1</f>
        <v>52</v>
      </c>
      <c r="B513" t="str">
        <f>VLOOKUP(A513,ACTIVITIES!$B$2:$C$110,2,FALSE)</f>
        <v>ACTIVITY CATEGORY 6 52</v>
      </c>
      <c r="C513" s="1">
        <v>1</v>
      </c>
      <c r="D513" s="1" t="str">
        <f>VLOOKUP(C513,HABITATS!$F$2:$G$13,2,FALSE)</f>
        <v>Coastal Uplands</v>
      </c>
      <c r="E513" s="1" t="str">
        <f t="shared" si="14"/>
        <v>Coastal UplandsACTIVITY CATEGORY 6 52</v>
      </c>
      <c r="F513" s="3">
        <f>VLOOKUP($B513,'COASTAL UPLANDS'!$B$239:$I$347,F$1,FALSE)</f>
        <v>0</v>
      </c>
      <c r="G513" s="3">
        <f>VLOOKUP($B513,'COASTAL UPLANDS'!$B$239:$I$347,G$1,FALSE)</f>
        <v>0</v>
      </c>
      <c r="H513" s="3">
        <f>VLOOKUP($B513,'COASTAL UPLANDS'!$B$239:$I$347,H$1,FALSE)</f>
        <v>0</v>
      </c>
      <c r="I513" s="3">
        <f>VLOOKUP($B513,'COASTAL UPLANDS'!$B$239:$I$347,I$1,FALSE)</f>
        <v>0</v>
      </c>
      <c r="J513" s="3">
        <f>VLOOKUP($B513,'COASTAL UPLANDS'!$B$239:$I$347,J$1,FALSE)</f>
        <v>0</v>
      </c>
      <c r="K513" s="3">
        <f>VLOOKUP($B513,'COASTAL UPLANDS'!$B$239:$I$347,K$1,FALSE)</f>
        <v>0</v>
      </c>
      <c r="L513" s="3" t="str">
        <f>VLOOKUP($B513,'COASTAL UPLANDS'!$B$239:$I$347,L$1,FALSE)</f>
        <v/>
      </c>
    </row>
    <row r="514" spans="1:12" ht="15.75" customHeight="1">
      <c r="A514">
        <f t="shared" ref="A514:A577" si="15">A504+1</f>
        <v>52</v>
      </c>
      <c r="B514" t="str">
        <f>VLOOKUP(A514,ACTIVITIES!$B$2:$C$110,2,FALSE)</f>
        <v>ACTIVITY CATEGORY 6 52</v>
      </c>
      <c r="C514" s="1">
        <v>2</v>
      </c>
      <c r="D514" s="1" t="str">
        <f>VLOOKUP(C514,HABITATS!$F$2:$G$13,2,FALSE)</f>
        <v>Beaches &amp; Dunes</v>
      </c>
      <c r="E514" s="1" t="str">
        <f t="shared" si="14"/>
        <v>Beaches &amp; DunesACTIVITY CATEGORY 6 52</v>
      </c>
      <c r="F514" s="3">
        <f>VLOOKUP($B514,'BEACHES &amp; DUNES'!$B$239:$I$347,F$1,FALSE)</f>
        <v>0</v>
      </c>
      <c r="G514" s="3">
        <f>VLOOKUP($B514,'BEACHES &amp; DUNES'!$B$239:$I$347,G$1,FALSE)</f>
        <v>0</v>
      </c>
      <c r="H514" s="3">
        <f>VLOOKUP($B514,'BEACHES &amp; DUNES'!$B$239:$I$347,H$1,FALSE)</f>
        <v>0</v>
      </c>
      <c r="I514" s="3">
        <f>VLOOKUP($B514,'BEACHES &amp; DUNES'!$B$239:$I$347,I$1,FALSE)</f>
        <v>0</v>
      </c>
      <c r="J514" s="3">
        <f>VLOOKUP($B514,'BEACHES &amp; DUNES'!$B$239:$I$347,J$1,FALSE)</f>
        <v>0</v>
      </c>
      <c r="K514" s="3">
        <f>VLOOKUP($B514,'BEACHES &amp; DUNES'!$B$239:$I$347,K$1,FALSE)</f>
        <v>0</v>
      </c>
      <c r="L514" s="3" t="str">
        <f>VLOOKUP($B514,'BEACHES &amp; DUNES'!$B$239:$I$347,L$1,FALSE)</f>
        <v/>
      </c>
    </row>
    <row r="515" spans="1:12" ht="15.75" customHeight="1">
      <c r="A515">
        <f t="shared" si="15"/>
        <v>52</v>
      </c>
      <c r="B515" t="str">
        <f>VLOOKUP(A515,ACTIVITIES!$B$2:$C$110,2,FALSE)</f>
        <v>ACTIVITY CATEGORY 6 52</v>
      </c>
      <c r="C515" s="1">
        <v>3</v>
      </c>
      <c r="D515" s="1" t="str">
        <f>VLOOKUP(C515,HABITATS!$F$2:$G$13,2,FALSE)</f>
        <v>Tidal flats &amp; Rocky Intertidal</v>
      </c>
      <c r="E515" s="1" t="str">
        <f t="shared" si="14"/>
        <v>Tidal flats &amp; Rocky IntertidalACTIVITY CATEGORY 6 52</v>
      </c>
      <c r="F515" s="3">
        <f>VLOOKUP($B515,'TIDAL FLATS &amp; ROCKY INTERTIDAL'!$B$239:$I$347,F$1,FALSE)</f>
        <v>0</v>
      </c>
      <c r="G515" s="3">
        <f>VLOOKUP($B515,'TIDAL FLATS &amp; ROCKY INTERTIDAL'!$B$239:$I$347,G$1,FALSE)</f>
        <v>0</v>
      </c>
      <c r="H515" s="3">
        <f>VLOOKUP($B515,'TIDAL FLATS &amp; ROCKY INTERTIDAL'!$B$239:$I$347,H$1,FALSE)</f>
        <v>0</v>
      </c>
      <c r="I515" s="3">
        <f>VLOOKUP($B515,'TIDAL FLATS &amp; ROCKY INTERTIDAL'!$B$239:$I$347,I$1,FALSE)</f>
        <v>0</v>
      </c>
      <c r="J515" s="3">
        <f>VLOOKUP($B515,'TIDAL FLATS &amp; ROCKY INTERTIDAL'!$B$239:$I$347,J$1,FALSE)</f>
        <v>0</v>
      </c>
      <c r="K515" s="3">
        <f>VLOOKUP($B515,'TIDAL FLATS &amp; ROCKY INTERTIDAL'!$B$239:$I$347,K$1,FALSE)</f>
        <v>0</v>
      </c>
      <c r="L515" s="3" t="str">
        <f>VLOOKUP($B515,'TIDAL FLATS &amp; ROCKY INTERTIDAL'!$B$239:$I$347,L$1,FALSE)</f>
        <v/>
      </c>
    </row>
    <row r="516" spans="1:12" ht="15.75" customHeight="1">
      <c r="A516">
        <f t="shared" si="15"/>
        <v>52</v>
      </c>
      <c r="B516" t="str">
        <f>VLOOKUP(A516,ACTIVITIES!$B$2:$C$110,2,FALSE)</f>
        <v>ACTIVITY CATEGORY 6 52</v>
      </c>
      <c r="C516" s="1">
        <v>4</v>
      </c>
      <c r="D516" s="1" t="str">
        <f>VLOOKUP(C516,HABITATS!$F$2:$G$13,2,FALSE)</f>
        <v>Marshes</v>
      </c>
      <c r="E516" s="1" t="str">
        <f t="shared" si="14"/>
        <v>MarshesACTIVITY CATEGORY 6 52</v>
      </c>
      <c r="F516" s="3">
        <f>VLOOKUP($B516,MARSHES!$B$239:$I$347,F$1,FALSE)</f>
        <v>0</v>
      </c>
      <c r="G516" s="3">
        <f>VLOOKUP($B516,MARSHES!$B$239:$I$347,G$1,FALSE)</f>
        <v>0</v>
      </c>
      <c r="H516" s="3">
        <f>VLOOKUP($B516,MARSHES!$B$239:$I$347,H$1,FALSE)</f>
        <v>0</v>
      </c>
      <c r="I516" s="3">
        <f>VLOOKUP($B516,MARSHES!$B$239:$I$347,I$1,FALSE)</f>
        <v>0</v>
      </c>
      <c r="J516" s="3">
        <f>VLOOKUP($B516,MARSHES!$B$239:$I$347,J$1,FALSE)</f>
        <v>0</v>
      </c>
      <c r="K516" s="3">
        <f>VLOOKUP($B516,MARSHES!$B$239:$I$347,K$1,FALSE)</f>
        <v>0</v>
      </c>
      <c r="L516" s="3" t="str">
        <f>VLOOKUP($B516,MARSHES!$B$239:$I$347,L$1,FALSE)</f>
        <v/>
      </c>
    </row>
    <row r="517" spans="1:12" ht="15.75" customHeight="1">
      <c r="A517">
        <f t="shared" si="15"/>
        <v>52</v>
      </c>
      <c r="B517" t="str">
        <f>VLOOKUP(A517,ACTIVITIES!$B$2:$C$110,2,FALSE)</f>
        <v>ACTIVITY CATEGORY 6 52</v>
      </c>
      <c r="C517" s="1">
        <v>5</v>
      </c>
      <c r="D517" s="1" t="str">
        <f>VLOOKUP(C517,HABITATS!$F$2:$G$13,2,FALSE)</f>
        <v>Submersed Habitats</v>
      </c>
      <c r="E517" s="1" t="str">
        <f t="shared" si="14"/>
        <v>Submersed HabitatsACTIVITY CATEGORY 6 52</v>
      </c>
      <c r="F517" s="3">
        <f>VLOOKUP($B517,'SUBMERSED HABITATS'!$B$239:$I$347,F$1,FALSE)</f>
        <v>0</v>
      </c>
      <c r="G517" s="3">
        <f>VLOOKUP($B517,'SUBMERSED HABITATS'!$B$239:$I$347,G$1,FALSE)</f>
        <v>0</v>
      </c>
      <c r="H517" s="3">
        <f>VLOOKUP($B517,'SUBMERSED HABITATS'!$B$239:$I$347,H$1,FALSE)</f>
        <v>0</v>
      </c>
      <c r="I517" s="3">
        <f>VLOOKUP($B517,'SUBMERSED HABITATS'!$B$239:$I$347,I$1,FALSE)</f>
        <v>0</v>
      </c>
      <c r="J517" s="3">
        <f>VLOOKUP($B517,'SUBMERSED HABITATS'!$B$239:$I$347,J$1,FALSE)</f>
        <v>0</v>
      </c>
      <c r="K517" s="3">
        <f>VLOOKUP($B517,'SUBMERSED HABITATS'!$B$239:$I$347,K$1,FALSE)</f>
        <v>0</v>
      </c>
      <c r="L517" s="3" t="str">
        <f>VLOOKUP($B517,'SUBMERSED HABITATS'!$B$239:$I$347,L$1,FALSE)</f>
        <v/>
      </c>
    </row>
    <row r="518" spans="1:12" ht="15.75" customHeight="1">
      <c r="A518">
        <f t="shared" si="15"/>
        <v>52</v>
      </c>
      <c r="B518" t="str">
        <f>VLOOKUP(A518,ACTIVITIES!$B$2:$C$110,2,FALSE)</f>
        <v>ACTIVITY CATEGORY 6 52</v>
      </c>
      <c r="C518" s="1">
        <v>6</v>
      </c>
      <c r="D518" s="1" t="str">
        <f>VLOOKUP(C518,HABITATS!$F$2:$G$13,2,FALSE)</f>
        <v>HABITATS COMPLEX 6</v>
      </c>
      <c r="E518" s="1" t="str">
        <f t="shared" si="14"/>
        <v>HABITATS COMPLEX 6ACTIVITY CATEGORY 6 52</v>
      </c>
      <c r="F518" s="3">
        <f>VLOOKUP($B518,'HABITATS COMPLEX 6'!$B$239:$I$347,F$1,FALSE)</f>
        <v>0</v>
      </c>
      <c r="G518" s="3">
        <f>VLOOKUP($B518,'HABITATS COMPLEX 6'!$B$239:$I$347,G$1,FALSE)</f>
        <v>0</v>
      </c>
      <c r="H518" s="3">
        <f>VLOOKUP($B518,'HABITATS COMPLEX 6'!$B$239:$I$347,H$1,FALSE)</f>
        <v>0</v>
      </c>
      <c r="I518" s="3">
        <f>VLOOKUP($B518,'HABITATS COMPLEX 6'!$B$239:$I$347,I$1,FALSE)</f>
        <v>0</v>
      </c>
      <c r="J518" s="3">
        <f>VLOOKUP($B518,'HABITATS COMPLEX 6'!$B$239:$I$347,J$1,FALSE)</f>
        <v>0</v>
      </c>
      <c r="K518" s="3">
        <f>VLOOKUP($B518,'HABITATS COMPLEX 6'!$B$239:$I$347,K$1,FALSE)</f>
        <v>0</v>
      </c>
      <c r="L518" s="3" t="str">
        <f>VLOOKUP($B518,'HABITATS COMPLEX 6'!$B$239:$I$347,L$1,FALSE)</f>
        <v/>
      </c>
    </row>
    <row r="519" spans="1:12" ht="15.75" customHeight="1">
      <c r="A519">
        <f t="shared" si="15"/>
        <v>52</v>
      </c>
      <c r="B519" t="str">
        <f>VLOOKUP(A519,ACTIVITIES!$B$2:$C$110,2,FALSE)</f>
        <v>ACTIVITY CATEGORY 6 52</v>
      </c>
      <c r="C519" s="1">
        <v>7</v>
      </c>
      <c r="D519" s="1" t="str">
        <f>VLOOKUP(C519,HABITATS!$F$2:$G$13,2,FALSE)</f>
        <v>HABITATS COMPLEX 7</v>
      </c>
      <c r="E519" s="1" t="str">
        <f t="shared" si="14"/>
        <v>HABITATS COMPLEX 7ACTIVITY CATEGORY 6 52</v>
      </c>
      <c r="F519" s="3">
        <f>VLOOKUP($B519,'HABITATS COMPLEX 7'!$B$239:$I$347,F$1,FALSE)</f>
        <v>0</v>
      </c>
      <c r="G519" s="3">
        <f>VLOOKUP($B519,'HABITATS COMPLEX 7'!$B$239:$I$347,G$1,FALSE)</f>
        <v>0</v>
      </c>
      <c r="H519" s="3">
        <f>VLOOKUP($B519,'HABITATS COMPLEX 7'!$B$239:$I$347,H$1,FALSE)</f>
        <v>0</v>
      </c>
      <c r="I519" s="3">
        <f>VLOOKUP($B519,'HABITATS COMPLEX 7'!$B$239:$I$347,I$1,FALSE)</f>
        <v>0</v>
      </c>
      <c r="J519" s="3">
        <f>VLOOKUP($B519,'HABITATS COMPLEX 7'!$B$239:$I$347,J$1,FALSE)</f>
        <v>0</v>
      </c>
      <c r="K519" s="3">
        <f>VLOOKUP($B519,'HABITATS COMPLEX 7'!$B$239:$I$347,K$1,FALSE)</f>
        <v>0</v>
      </c>
      <c r="L519" s="3" t="str">
        <f>VLOOKUP($B519,'HABITATS COMPLEX 7'!$B$239:$I$347,L$1,FALSE)</f>
        <v/>
      </c>
    </row>
    <row r="520" spans="1:12" ht="15.75" customHeight="1">
      <c r="A520">
        <f t="shared" si="15"/>
        <v>52</v>
      </c>
      <c r="B520" t="str">
        <f>VLOOKUP(A520,ACTIVITIES!$B$2:$C$110,2,FALSE)</f>
        <v>ACTIVITY CATEGORY 6 52</v>
      </c>
      <c r="C520" s="1">
        <v>8</v>
      </c>
      <c r="D520" s="1" t="str">
        <f>VLOOKUP(C520,HABITATS!$F$2:$G$13,2,FALSE)</f>
        <v>HABITATS COMPLEX 8</v>
      </c>
      <c r="E520" s="1" t="str">
        <f t="shared" si="14"/>
        <v>HABITATS COMPLEX 8ACTIVITY CATEGORY 6 52</v>
      </c>
      <c r="F520" s="3">
        <f>VLOOKUP($B520,'HABITATS COMPLEX 8'!$B$239:$I$347,F$1,FALSE)</f>
        <v>0</v>
      </c>
      <c r="G520" s="3">
        <f>VLOOKUP($B520,'HABITATS COMPLEX 8'!$B$239:$I$347,G$1,FALSE)</f>
        <v>0</v>
      </c>
      <c r="H520" s="3">
        <f>VLOOKUP($B520,'HABITATS COMPLEX 8'!$B$239:$I$347,H$1,FALSE)</f>
        <v>0</v>
      </c>
      <c r="I520" s="3">
        <f>VLOOKUP($B520,'HABITATS COMPLEX 8'!$B$239:$I$347,I$1,FALSE)</f>
        <v>0</v>
      </c>
      <c r="J520" s="3">
        <f>VLOOKUP($B520,'HABITATS COMPLEX 8'!$B$239:$I$347,J$1,FALSE)</f>
        <v>0</v>
      </c>
      <c r="K520" s="3">
        <f>VLOOKUP($B520,'HABITATS COMPLEX 8'!$B$239:$I$347,K$1,FALSE)</f>
        <v>0</v>
      </c>
      <c r="L520" s="3" t="str">
        <f>VLOOKUP($B520,'HABITATS COMPLEX 8'!$B$239:$I$347,L$1,FALSE)</f>
        <v/>
      </c>
    </row>
    <row r="521" spans="1:12" ht="15.75" customHeight="1">
      <c r="A521">
        <f t="shared" si="15"/>
        <v>52</v>
      </c>
      <c r="B521" t="str">
        <f>VLOOKUP(A521,ACTIVITIES!$B$2:$C$110,2,FALSE)</f>
        <v>ACTIVITY CATEGORY 6 52</v>
      </c>
      <c r="C521" s="1">
        <v>9</v>
      </c>
      <c r="D521" s="1" t="str">
        <f>VLOOKUP(C521,HABITATS!$F$2:$G$13,2,FALSE)</f>
        <v>HABITATS COMPLEX 9</v>
      </c>
      <c r="E521" s="1" t="str">
        <f t="shared" si="14"/>
        <v>HABITATS COMPLEX 9ACTIVITY CATEGORY 6 52</v>
      </c>
      <c r="F521" s="3">
        <f>VLOOKUP($B521,'HABITATS COMPLEX 9'!$B$239:$I$347,F$1,FALSE)</f>
        <v>0</v>
      </c>
      <c r="G521" s="3">
        <f>VLOOKUP($B521,'HABITATS COMPLEX 9'!$B$239:$I$347,G$1,FALSE)</f>
        <v>0</v>
      </c>
      <c r="H521" s="3">
        <f>VLOOKUP($B521,'HABITATS COMPLEX 9'!$B$239:$I$347,H$1,FALSE)</f>
        <v>0</v>
      </c>
      <c r="I521" s="3">
        <f>VLOOKUP($B521,'HABITATS COMPLEX 9'!$B$239:$I$347,I$1,FALSE)</f>
        <v>0</v>
      </c>
      <c r="J521" s="3">
        <f>VLOOKUP($B521,'HABITATS COMPLEX 9'!$B$239:$I$347,J$1,FALSE)</f>
        <v>0</v>
      </c>
      <c r="K521" s="3">
        <f>VLOOKUP($B521,'HABITATS COMPLEX 9'!$B$239:$I$347,K$1,FALSE)</f>
        <v>0</v>
      </c>
      <c r="L521" s="3" t="str">
        <f>VLOOKUP($B521,'HABITATS COMPLEX 9'!$B$239:$I$347,L$1,FALSE)</f>
        <v/>
      </c>
    </row>
    <row r="522" spans="1:12" ht="15.75" customHeight="1">
      <c r="A522">
        <f t="shared" si="15"/>
        <v>52</v>
      </c>
      <c r="B522" t="str">
        <f>VLOOKUP(A522,ACTIVITIES!$B$2:$C$110,2,FALSE)</f>
        <v>ACTIVITY CATEGORY 6 52</v>
      </c>
      <c r="C522" s="1">
        <v>10</v>
      </c>
      <c r="D522" s="1" t="str">
        <f>VLOOKUP(C522,HABITATS!$F$2:$G$13,2,FALSE)</f>
        <v>HABITATS COMPLEX 10</v>
      </c>
      <c r="E522" s="1" t="str">
        <f t="shared" si="14"/>
        <v>HABITATS COMPLEX 10ACTIVITY CATEGORY 6 52</v>
      </c>
      <c r="F522" s="3">
        <f>VLOOKUP($B522,'HABITATS COMPLEX 10'!$B$239:$I$347,F$1,FALSE)</f>
        <v>0</v>
      </c>
      <c r="G522" s="3">
        <f>VLOOKUP($B522,'HABITATS COMPLEX 10'!$B$239:$I$347,G$1,FALSE)</f>
        <v>0</v>
      </c>
      <c r="H522" s="3">
        <f>VLOOKUP($B522,'HABITATS COMPLEX 10'!$B$239:$I$347,H$1,FALSE)</f>
        <v>0</v>
      </c>
      <c r="I522" s="3">
        <f>VLOOKUP($B522,'HABITATS COMPLEX 10'!$B$239:$I$347,I$1,FALSE)</f>
        <v>0</v>
      </c>
      <c r="J522" s="3">
        <f>VLOOKUP($B522,'HABITATS COMPLEX 10'!$B$239:$I$347,J$1,FALSE)</f>
        <v>0</v>
      </c>
      <c r="K522" s="3">
        <f>VLOOKUP($B522,'HABITATS COMPLEX 10'!$B$239:$I$347,K$1,FALSE)</f>
        <v>0</v>
      </c>
      <c r="L522" s="3" t="str">
        <f>VLOOKUP($B522,'HABITATS COMPLEX 10'!$B$239:$I$347,L$1,FALSE)</f>
        <v/>
      </c>
    </row>
    <row r="523" spans="1:12" ht="15.75" customHeight="1">
      <c r="A523">
        <f t="shared" si="15"/>
        <v>53</v>
      </c>
      <c r="B523" t="str">
        <f>VLOOKUP(A523,ACTIVITIES!$B$2:$C$110,2,FALSE)</f>
        <v>ACTIVITY CATEGORY 6 53</v>
      </c>
      <c r="C523" s="1">
        <v>1</v>
      </c>
      <c r="D523" s="1" t="str">
        <f>VLOOKUP(C523,HABITATS!$F$2:$G$13,2,FALSE)</f>
        <v>Coastal Uplands</v>
      </c>
      <c r="E523" s="1" t="str">
        <f t="shared" si="14"/>
        <v>Coastal UplandsACTIVITY CATEGORY 6 53</v>
      </c>
      <c r="F523" s="3">
        <f>VLOOKUP($B523,'COASTAL UPLANDS'!$B$239:$I$347,F$1,FALSE)</f>
        <v>0</v>
      </c>
      <c r="G523" s="3">
        <f>VLOOKUP($B523,'COASTAL UPLANDS'!$B$239:$I$347,G$1,FALSE)</f>
        <v>0</v>
      </c>
      <c r="H523" s="3">
        <f>VLOOKUP($B523,'COASTAL UPLANDS'!$B$239:$I$347,H$1,FALSE)</f>
        <v>0</v>
      </c>
      <c r="I523" s="3">
        <f>VLOOKUP($B523,'COASTAL UPLANDS'!$B$239:$I$347,I$1,FALSE)</f>
        <v>0</v>
      </c>
      <c r="J523" s="3">
        <f>VLOOKUP($B523,'COASTAL UPLANDS'!$B$239:$I$347,J$1,FALSE)</f>
        <v>0</v>
      </c>
      <c r="K523" s="3">
        <f>VLOOKUP($B523,'COASTAL UPLANDS'!$B$239:$I$347,K$1,FALSE)</f>
        <v>0</v>
      </c>
      <c r="L523" s="3" t="str">
        <f>VLOOKUP($B523,'COASTAL UPLANDS'!$B$239:$I$347,L$1,FALSE)</f>
        <v/>
      </c>
    </row>
    <row r="524" spans="1:12" ht="15.75" customHeight="1">
      <c r="A524">
        <f t="shared" si="15"/>
        <v>53</v>
      </c>
      <c r="B524" t="str">
        <f>VLOOKUP(A524,ACTIVITIES!$B$2:$C$110,2,FALSE)</f>
        <v>ACTIVITY CATEGORY 6 53</v>
      </c>
      <c r="C524" s="1">
        <v>2</v>
      </c>
      <c r="D524" s="1" t="str">
        <f>VLOOKUP(C524,HABITATS!$F$2:$G$13,2,FALSE)</f>
        <v>Beaches &amp; Dunes</v>
      </c>
      <c r="E524" s="1" t="str">
        <f t="shared" si="14"/>
        <v>Beaches &amp; DunesACTIVITY CATEGORY 6 53</v>
      </c>
      <c r="F524" s="3">
        <f>VLOOKUP($B524,'BEACHES &amp; DUNES'!$B$239:$I$347,F$1,FALSE)</f>
        <v>0</v>
      </c>
      <c r="G524" s="3">
        <f>VLOOKUP($B524,'BEACHES &amp; DUNES'!$B$239:$I$347,G$1,FALSE)</f>
        <v>0</v>
      </c>
      <c r="H524" s="3">
        <f>VLOOKUP($B524,'BEACHES &amp; DUNES'!$B$239:$I$347,H$1,FALSE)</f>
        <v>0</v>
      </c>
      <c r="I524" s="3">
        <f>VLOOKUP($B524,'BEACHES &amp; DUNES'!$B$239:$I$347,I$1,FALSE)</f>
        <v>0</v>
      </c>
      <c r="J524" s="3">
        <f>VLOOKUP($B524,'BEACHES &amp; DUNES'!$B$239:$I$347,J$1,FALSE)</f>
        <v>0</v>
      </c>
      <c r="K524" s="3">
        <f>VLOOKUP($B524,'BEACHES &amp; DUNES'!$B$239:$I$347,K$1,FALSE)</f>
        <v>0</v>
      </c>
      <c r="L524" s="3" t="str">
        <f>VLOOKUP($B524,'BEACHES &amp; DUNES'!$B$239:$I$347,L$1,FALSE)</f>
        <v/>
      </c>
    </row>
    <row r="525" spans="1:12" ht="15.75" customHeight="1">
      <c r="A525">
        <f t="shared" si="15"/>
        <v>53</v>
      </c>
      <c r="B525" t="str">
        <f>VLOOKUP(A525,ACTIVITIES!$B$2:$C$110,2,FALSE)</f>
        <v>ACTIVITY CATEGORY 6 53</v>
      </c>
      <c r="C525" s="1">
        <v>3</v>
      </c>
      <c r="D525" s="1" t="str">
        <f>VLOOKUP(C525,HABITATS!$F$2:$G$13,2,FALSE)</f>
        <v>Tidal flats &amp; Rocky Intertidal</v>
      </c>
      <c r="E525" s="1" t="str">
        <f t="shared" si="14"/>
        <v>Tidal flats &amp; Rocky IntertidalACTIVITY CATEGORY 6 53</v>
      </c>
      <c r="F525" s="3">
        <f>VLOOKUP($B525,'TIDAL FLATS &amp; ROCKY INTERTIDAL'!$B$239:$I$347,F$1,FALSE)</f>
        <v>0</v>
      </c>
      <c r="G525" s="3">
        <f>VLOOKUP($B525,'TIDAL FLATS &amp; ROCKY INTERTIDAL'!$B$239:$I$347,G$1,FALSE)</f>
        <v>0</v>
      </c>
      <c r="H525" s="3">
        <f>VLOOKUP($B525,'TIDAL FLATS &amp; ROCKY INTERTIDAL'!$B$239:$I$347,H$1,FALSE)</f>
        <v>0</v>
      </c>
      <c r="I525" s="3">
        <f>VLOOKUP($B525,'TIDAL FLATS &amp; ROCKY INTERTIDAL'!$B$239:$I$347,I$1,FALSE)</f>
        <v>0</v>
      </c>
      <c r="J525" s="3">
        <f>VLOOKUP($B525,'TIDAL FLATS &amp; ROCKY INTERTIDAL'!$B$239:$I$347,J$1,FALSE)</f>
        <v>0</v>
      </c>
      <c r="K525" s="3">
        <f>VLOOKUP($B525,'TIDAL FLATS &amp; ROCKY INTERTIDAL'!$B$239:$I$347,K$1,FALSE)</f>
        <v>0</v>
      </c>
      <c r="L525" s="3" t="str">
        <f>VLOOKUP($B525,'TIDAL FLATS &amp; ROCKY INTERTIDAL'!$B$239:$I$347,L$1,FALSE)</f>
        <v/>
      </c>
    </row>
    <row r="526" spans="1:12" ht="15.75" customHeight="1">
      <c r="A526">
        <f t="shared" si="15"/>
        <v>53</v>
      </c>
      <c r="B526" t="str">
        <f>VLOOKUP(A526,ACTIVITIES!$B$2:$C$110,2,FALSE)</f>
        <v>ACTIVITY CATEGORY 6 53</v>
      </c>
      <c r="C526" s="1">
        <v>4</v>
      </c>
      <c r="D526" s="1" t="str">
        <f>VLOOKUP(C526,HABITATS!$F$2:$G$13,2,FALSE)</f>
        <v>Marshes</v>
      </c>
      <c r="E526" s="1" t="str">
        <f t="shared" si="14"/>
        <v>MarshesACTIVITY CATEGORY 6 53</v>
      </c>
      <c r="F526" s="3">
        <f>VLOOKUP($B526,MARSHES!$B$239:$I$347,F$1,FALSE)</f>
        <v>0</v>
      </c>
      <c r="G526" s="3">
        <f>VLOOKUP($B526,MARSHES!$B$239:$I$347,G$1,FALSE)</f>
        <v>0</v>
      </c>
      <c r="H526" s="3">
        <f>VLOOKUP($B526,MARSHES!$B$239:$I$347,H$1,FALSE)</f>
        <v>0</v>
      </c>
      <c r="I526" s="3">
        <f>VLOOKUP($B526,MARSHES!$B$239:$I$347,I$1,FALSE)</f>
        <v>0</v>
      </c>
      <c r="J526" s="3">
        <f>VLOOKUP($B526,MARSHES!$B$239:$I$347,J$1,FALSE)</f>
        <v>0</v>
      </c>
      <c r="K526" s="3">
        <f>VLOOKUP($B526,MARSHES!$B$239:$I$347,K$1,FALSE)</f>
        <v>0</v>
      </c>
      <c r="L526" s="3" t="str">
        <f>VLOOKUP($B526,MARSHES!$B$239:$I$347,L$1,FALSE)</f>
        <v/>
      </c>
    </row>
    <row r="527" spans="1:12" ht="15.75" customHeight="1">
      <c r="A527">
        <f t="shared" si="15"/>
        <v>53</v>
      </c>
      <c r="B527" t="str">
        <f>VLOOKUP(A527,ACTIVITIES!$B$2:$C$110,2,FALSE)</f>
        <v>ACTIVITY CATEGORY 6 53</v>
      </c>
      <c r="C527" s="1">
        <v>5</v>
      </c>
      <c r="D527" s="1" t="str">
        <f>VLOOKUP(C527,HABITATS!$F$2:$G$13,2,FALSE)</f>
        <v>Submersed Habitats</v>
      </c>
      <c r="E527" s="1" t="str">
        <f t="shared" si="14"/>
        <v>Submersed HabitatsACTIVITY CATEGORY 6 53</v>
      </c>
      <c r="F527" s="3">
        <f>VLOOKUP($B527,'SUBMERSED HABITATS'!$B$239:$I$347,F$1,FALSE)</f>
        <v>0</v>
      </c>
      <c r="G527" s="3">
        <f>VLOOKUP($B527,'SUBMERSED HABITATS'!$B$239:$I$347,G$1,FALSE)</f>
        <v>0</v>
      </c>
      <c r="H527" s="3">
        <f>VLOOKUP($B527,'SUBMERSED HABITATS'!$B$239:$I$347,H$1,FALSE)</f>
        <v>0</v>
      </c>
      <c r="I527" s="3">
        <f>VLOOKUP($B527,'SUBMERSED HABITATS'!$B$239:$I$347,I$1,FALSE)</f>
        <v>0</v>
      </c>
      <c r="J527" s="3">
        <f>VLOOKUP($B527,'SUBMERSED HABITATS'!$B$239:$I$347,J$1,FALSE)</f>
        <v>0</v>
      </c>
      <c r="K527" s="3">
        <f>VLOOKUP($B527,'SUBMERSED HABITATS'!$B$239:$I$347,K$1,FALSE)</f>
        <v>0</v>
      </c>
      <c r="L527" s="3" t="str">
        <f>VLOOKUP($B527,'SUBMERSED HABITATS'!$B$239:$I$347,L$1,FALSE)</f>
        <v/>
      </c>
    </row>
    <row r="528" spans="1:12" ht="15.75" customHeight="1">
      <c r="A528">
        <f t="shared" si="15"/>
        <v>53</v>
      </c>
      <c r="B528" t="str">
        <f>VLOOKUP(A528,ACTIVITIES!$B$2:$C$110,2,FALSE)</f>
        <v>ACTIVITY CATEGORY 6 53</v>
      </c>
      <c r="C528" s="1">
        <v>6</v>
      </c>
      <c r="D528" s="1" t="str">
        <f>VLOOKUP(C528,HABITATS!$F$2:$G$13,2,FALSE)</f>
        <v>HABITATS COMPLEX 6</v>
      </c>
      <c r="E528" s="1" t="str">
        <f t="shared" si="14"/>
        <v>HABITATS COMPLEX 6ACTIVITY CATEGORY 6 53</v>
      </c>
      <c r="F528" s="3">
        <f>VLOOKUP($B528,'HABITATS COMPLEX 6'!$B$239:$I$347,F$1,FALSE)</f>
        <v>0</v>
      </c>
      <c r="G528" s="3">
        <f>VLOOKUP($B528,'HABITATS COMPLEX 6'!$B$239:$I$347,G$1,FALSE)</f>
        <v>0</v>
      </c>
      <c r="H528" s="3">
        <f>VLOOKUP($B528,'HABITATS COMPLEX 6'!$B$239:$I$347,H$1,FALSE)</f>
        <v>0</v>
      </c>
      <c r="I528" s="3">
        <f>VLOOKUP($B528,'HABITATS COMPLEX 6'!$B$239:$I$347,I$1,FALSE)</f>
        <v>0</v>
      </c>
      <c r="J528" s="3">
        <f>VLOOKUP($B528,'HABITATS COMPLEX 6'!$B$239:$I$347,J$1,FALSE)</f>
        <v>0</v>
      </c>
      <c r="K528" s="3">
        <f>VLOOKUP($B528,'HABITATS COMPLEX 6'!$B$239:$I$347,K$1,FALSE)</f>
        <v>0</v>
      </c>
      <c r="L528" s="3" t="str">
        <f>VLOOKUP($B528,'HABITATS COMPLEX 6'!$B$239:$I$347,L$1,FALSE)</f>
        <v/>
      </c>
    </row>
    <row r="529" spans="1:12" ht="15.75" customHeight="1">
      <c r="A529">
        <f t="shared" si="15"/>
        <v>53</v>
      </c>
      <c r="B529" t="str">
        <f>VLOOKUP(A529,ACTIVITIES!$B$2:$C$110,2,FALSE)</f>
        <v>ACTIVITY CATEGORY 6 53</v>
      </c>
      <c r="C529" s="1">
        <v>7</v>
      </c>
      <c r="D529" s="1" t="str">
        <f>VLOOKUP(C529,HABITATS!$F$2:$G$13,2,FALSE)</f>
        <v>HABITATS COMPLEX 7</v>
      </c>
      <c r="E529" s="1" t="str">
        <f t="shared" si="14"/>
        <v>HABITATS COMPLEX 7ACTIVITY CATEGORY 6 53</v>
      </c>
      <c r="F529" s="3">
        <f>VLOOKUP($B529,'HABITATS COMPLEX 7'!$B$239:$I$347,F$1,FALSE)</f>
        <v>0</v>
      </c>
      <c r="G529" s="3">
        <f>VLOOKUP($B529,'HABITATS COMPLEX 7'!$B$239:$I$347,G$1,FALSE)</f>
        <v>0</v>
      </c>
      <c r="H529" s="3">
        <f>VLOOKUP($B529,'HABITATS COMPLEX 7'!$B$239:$I$347,H$1,FALSE)</f>
        <v>0</v>
      </c>
      <c r="I529" s="3">
        <f>VLOOKUP($B529,'HABITATS COMPLEX 7'!$B$239:$I$347,I$1,FALSE)</f>
        <v>0</v>
      </c>
      <c r="J529" s="3">
        <f>VLOOKUP($B529,'HABITATS COMPLEX 7'!$B$239:$I$347,J$1,FALSE)</f>
        <v>0</v>
      </c>
      <c r="K529" s="3">
        <f>VLOOKUP($B529,'HABITATS COMPLEX 7'!$B$239:$I$347,K$1,FALSE)</f>
        <v>0</v>
      </c>
      <c r="L529" s="3" t="str">
        <f>VLOOKUP($B529,'HABITATS COMPLEX 7'!$B$239:$I$347,L$1,FALSE)</f>
        <v/>
      </c>
    </row>
    <row r="530" spans="1:12" ht="15.75" customHeight="1">
      <c r="A530">
        <f t="shared" si="15"/>
        <v>53</v>
      </c>
      <c r="B530" t="str">
        <f>VLOOKUP(A530,ACTIVITIES!$B$2:$C$110,2,FALSE)</f>
        <v>ACTIVITY CATEGORY 6 53</v>
      </c>
      <c r="C530" s="1">
        <v>8</v>
      </c>
      <c r="D530" s="1" t="str">
        <f>VLOOKUP(C530,HABITATS!$F$2:$G$13,2,FALSE)</f>
        <v>HABITATS COMPLEX 8</v>
      </c>
      <c r="E530" s="1" t="str">
        <f t="shared" si="14"/>
        <v>HABITATS COMPLEX 8ACTIVITY CATEGORY 6 53</v>
      </c>
      <c r="F530" s="3">
        <f>VLOOKUP($B530,'HABITATS COMPLEX 8'!$B$239:$I$347,F$1,FALSE)</f>
        <v>0</v>
      </c>
      <c r="G530" s="3">
        <f>VLOOKUP($B530,'HABITATS COMPLEX 8'!$B$239:$I$347,G$1,FALSE)</f>
        <v>0</v>
      </c>
      <c r="H530" s="3">
        <f>VLOOKUP($B530,'HABITATS COMPLEX 8'!$B$239:$I$347,H$1,FALSE)</f>
        <v>0</v>
      </c>
      <c r="I530" s="3">
        <f>VLOOKUP($B530,'HABITATS COMPLEX 8'!$B$239:$I$347,I$1,FALSE)</f>
        <v>0</v>
      </c>
      <c r="J530" s="3">
        <f>VLOOKUP($B530,'HABITATS COMPLEX 8'!$B$239:$I$347,J$1,FALSE)</f>
        <v>0</v>
      </c>
      <c r="K530" s="3">
        <f>VLOOKUP($B530,'HABITATS COMPLEX 8'!$B$239:$I$347,K$1,FALSE)</f>
        <v>0</v>
      </c>
      <c r="L530" s="3" t="str">
        <f>VLOOKUP($B530,'HABITATS COMPLEX 8'!$B$239:$I$347,L$1,FALSE)</f>
        <v/>
      </c>
    </row>
    <row r="531" spans="1:12" ht="15.75" customHeight="1">
      <c r="A531">
        <f t="shared" si="15"/>
        <v>53</v>
      </c>
      <c r="B531" t="str">
        <f>VLOOKUP(A531,ACTIVITIES!$B$2:$C$110,2,FALSE)</f>
        <v>ACTIVITY CATEGORY 6 53</v>
      </c>
      <c r="C531" s="1">
        <v>9</v>
      </c>
      <c r="D531" s="1" t="str">
        <f>VLOOKUP(C531,HABITATS!$F$2:$G$13,2,FALSE)</f>
        <v>HABITATS COMPLEX 9</v>
      </c>
      <c r="E531" s="1" t="str">
        <f t="shared" si="14"/>
        <v>HABITATS COMPLEX 9ACTIVITY CATEGORY 6 53</v>
      </c>
      <c r="F531" s="3">
        <f>VLOOKUP($B531,'HABITATS COMPLEX 9'!$B$239:$I$347,F$1,FALSE)</f>
        <v>0</v>
      </c>
      <c r="G531" s="3">
        <f>VLOOKUP($B531,'HABITATS COMPLEX 9'!$B$239:$I$347,G$1,FALSE)</f>
        <v>0</v>
      </c>
      <c r="H531" s="3">
        <f>VLOOKUP($B531,'HABITATS COMPLEX 9'!$B$239:$I$347,H$1,FALSE)</f>
        <v>0</v>
      </c>
      <c r="I531" s="3">
        <f>VLOOKUP($B531,'HABITATS COMPLEX 9'!$B$239:$I$347,I$1,FALSE)</f>
        <v>0</v>
      </c>
      <c r="J531" s="3">
        <f>VLOOKUP($B531,'HABITATS COMPLEX 9'!$B$239:$I$347,J$1,FALSE)</f>
        <v>0</v>
      </c>
      <c r="K531" s="3">
        <f>VLOOKUP($B531,'HABITATS COMPLEX 9'!$B$239:$I$347,K$1,FALSE)</f>
        <v>0</v>
      </c>
      <c r="L531" s="3" t="str">
        <f>VLOOKUP($B531,'HABITATS COMPLEX 9'!$B$239:$I$347,L$1,FALSE)</f>
        <v/>
      </c>
    </row>
    <row r="532" spans="1:12" ht="15.75" customHeight="1">
      <c r="A532">
        <f t="shared" si="15"/>
        <v>53</v>
      </c>
      <c r="B532" t="str">
        <f>VLOOKUP(A532,ACTIVITIES!$B$2:$C$110,2,FALSE)</f>
        <v>ACTIVITY CATEGORY 6 53</v>
      </c>
      <c r="C532" s="1">
        <v>10</v>
      </c>
      <c r="D532" s="1" t="str">
        <f>VLOOKUP(C532,HABITATS!$F$2:$G$13,2,FALSE)</f>
        <v>HABITATS COMPLEX 10</v>
      </c>
      <c r="E532" s="1" t="str">
        <f t="shared" si="14"/>
        <v>HABITATS COMPLEX 10ACTIVITY CATEGORY 6 53</v>
      </c>
      <c r="F532" s="3">
        <f>VLOOKUP($B532,'HABITATS COMPLEX 10'!$B$239:$I$347,F$1,FALSE)</f>
        <v>0</v>
      </c>
      <c r="G532" s="3">
        <f>VLOOKUP($B532,'HABITATS COMPLEX 10'!$B$239:$I$347,G$1,FALSE)</f>
        <v>0</v>
      </c>
      <c r="H532" s="3">
        <f>VLOOKUP($B532,'HABITATS COMPLEX 10'!$B$239:$I$347,H$1,FALSE)</f>
        <v>0</v>
      </c>
      <c r="I532" s="3">
        <f>VLOOKUP($B532,'HABITATS COMPLEX 10'!$B$239:$I$347,I$1,FALSE)</f>
        <v>0</v>
      </c>
      <c r="J532" s="3">
        <f>VLOOKUP($B532,'HABITATS COMPLEX 10'!$B$239:$I$347,J$1,FALSE)</f>
        <v>0</v>
      </c>
      <c r="K532" s="3">
        <f>VLOOKUP($B532,'HABITATS COMPLEX 10'!$B$239:$I$347,K$1,FALSE)</f>
        <v>0</v>
      </c>
      <c r="L532" s="3" t="str">
        <f>VLOOKUP($B532,'HABITATS COMPLEX 10'!$B$239:$I$347,L$1,FALSE)</f>
        <v/>
      </c>
    </row>
    <row r="533" spans="1:12" ht="15.75" customHeight="1">
      <c r="A533">
        <f t="shared" si="15"/>
        <v>54</v>
      </c>
      <c r="B533" t="str">
        <f>VLOOKUP(A533,ACTIVITIES!$B$2:$C$110,2,FALSE)</f>
        <v>ACTIVITY CATEGORY 6 54</v>
      </c>
      <c r="C533" s="1">
        <v>1</v>
      </c>
      <c r="D533" s="1" t="str">
        <f>VLOOKUP(C533,HABITATS!$F$2:$G$13,2,FALSE)</f>
        <v>Coastal Uplands</v>
      </c>
      <c r="E533" s="1" t="str">
        <f t="shared" si="14"/>
        <v>Coastal UplandsACTIVITY CATEGORY 6 54</v>
      </c>
      <c r="F533" s="3">
        <f>VLOOKUP($B533,'COASTAL UPLANDS'!$B$239:$I$347,F$1,FALSE)</f>
        <v>0</v>
      </c>
      <c r="G533" s="3">
        <f>VLOOKUP($B533,'COASTAL UPLANDS'!$B$239:$I$347,G$1,FALSE)</f>
        <v>0</v>
      </c>
      <c r="H533" s="3">
        <f>VLOOKUP($B533,'COASTAL UPLANDS'!$B$239:$I$347,H$1,FALSE)</f>
        <v>0</v>
      </c>
      <c r="I533" s="3">
        <f>VLOOKUP($B533,'COASTAL UPLANDS'!$B$239:$I$347,I$1,FALSE)</f>
        <v>0</v>
      </c>
      <c r="J533" s="3">
        <f>VLOOKUP($B533,'COASTAL UPLANDS'!$B$239:$I$347,J$1,FALSE)</f>
        <v>0</v>
      </c>
      <c r="K533" s="3">
        <f>VLOOKUP($B533,'COASTAL UPLANDS'!$B$239:$I$347,K$1,FALSE)</f>
        <v>0</v>
      </c>
      <c r="L533" s="3" t="str">
        <f>VLOOKUP($B533,'COASTAL UPLANDS'!$B$239:$I$347,L$1,FALSE)</f>
        <v/>
      </c>
    </row>
    <row r="534" spans="1:12" ht="15.75" customHeight="1">
      <c r="A534">
        <f t="shared" si="15"/>
        <v>54</v>
      </c>
      <c r="B534" t="str">
        <f>VLOOKUP(A534,ACTIVITIES!$B$2:$C$110,2,FALSE)</f>
        <v>ACTIVITY CATEGORY 6 54</v>
      </c>
      <c r="C534" s="1">
        <v>2</v>
      </c>
      <c r="D534" s="1" t="str">
        <f>VLOOKUP(C534,HABITATS!$F$2:$G$13,2,FALSE)</f>
        <v>Beaches &amp; Dunes</v>
      </c>
      <c r="E534" s="1" t="str">
        <f t="shared" si="14"/>
        <v>Beaches &amp; DunesACTIVITY CATEGORY 6 54</v>
      </c>
      <c r="F534" s="3">
        <f>VLOOKUP($B534,'BEACHES &amp; DUNES'!$B$239:$I$347,F$1,FALSE)</f>
        <v>0</v>
      </c>
      <c r="G534" s="3">
        <f>VLOOKUP($B534,'BEACHES &amp; DUNES'!$B$239:$I$347,G$1,FALSE)</f>
        <v>0</v>
      </c>
      <c r="H534" s="3">
        <f>VLOOKUP($B534,'BEACHES &amp; DUNES'!$B$239:$I$347,H$1,FALSE)</f>
        <v>0</v>
      </c>
      <c r="I534" s="3">
        <f>VLOOKUP($B534,'BEACHES &amp; DUNES'!$B$239:$I$347,I$1,FALSE)</f>
        <v>0</v>
      </c>
      <c r="J534" s="3">
        <f>VLOOKUP($B534,'BEACHES &amp; DUNES'!$B$239:$I$347,J$1,FALSE)</f>
        <v>0</v>
      </c>
      <c r="K534" s="3">
        <f>VLOOKUP($B534,'BEACHES &amp; DUNES'!$B$239:$I$347,K$1,FALSE)</f>
        <v>0</v>
      </c>
      <c r="L534" s="3" t="str">
        <f>VLOOKUP($B534,'BEACHES &amp; DUNES'!$B$239:$I$347,L$1,FALSE)</f>
        <v/>
      </c>
    </row>
    <row r="535" spans="1:12" ht="15.75" customHeight="1">
      <c r="A535">
        <f t="shared" si="15"/>
        <v>54</v>
      </c>
      <c r="B535" t="str">
        <f>VLOOKUP(A535,ACTIVITIES!$B$2:$C$110,2,FALSE)</f>
        <v>ACTIVITY CATEGORY 6 54</v>
      </c>
      <c r="C535" s="1">
        <v>3</v>
      </c>
      <c r="D535" s="1" t="str">
        <f>VLOOKUP(C535,HABITATS!$F$2:$G$13,2,FALSE)</f>
        <v>Tidal flats &amp; Rocky Intertidal</v>
      </c>
      <c r="E535" s="1" t="str">
        <f t="shared" si="14"/>
        <v>Tidal flats &amp; Rocky IntertidalACTIVITY CATEGORY 6 54</v>
      </c>
      <c r="F535" s="3">
        <f>VLOOKUP($B535,'TIDAL FLATS &amp; ROCKY INTERTIDAL'!$B$239:$I$347,F$1,FALSE)</f>
        <v>0</v>
      </c>
      <c r="G535" s="3">
        <f>VLOOKUP($B535,'TIDAL FLATS &amp; ROCKY INTERTIDAL'!$B$239:$I$347,G$1,FALSE)</f>
        <v>0</v>
      </c>
      <c r="H535" s="3">
        <f>VLOOKUP($B535,'TIDAL FLATS &amp; ROCKY INTERTIDAL'!$B$239:$I$347,H$1,FALSE)</f>
        <v>0</v>
      </c>
      <c r="I535" s="3">
        <f>VLOOKUP($B535,'TIDAL FLATS &amp; ROCKY INTERTIDAL'!$B$239:$I$347,I$1,FALSE)</f>
        <v>0</v>
      </c>
      <c r="J535" s="3">
        <f>VLOOKUP($B535,'TIDAL FLATS &amp; ROCKY INTERTIDAL'!$B$239:$I$347,J$1,FALSE)</f>
        <v>0</v>
      </c>
      <c r="K535" s="3">
        <f>VLOOKUP($B535,'TIDAL FLATS &amp; ROCKY INTERTIDAL'!$B$239:$I$347,K$1,FALSE)</f>
        <v>0</v>
      </c>
      <c r="L535" s="3" t="str">
        <f>VLOOKUP($B535,'TIDAL FLATS &amp; ROCKY INTERTIDAL'!$B$239:$I$347,L$1,FALSE)</f>
        <v/>
      </c>
    </row>
    <row r="536" spans="1:12" ht="15.75" customHeight="1">
      <c r="A536">
        <f t="shared" si="15"/>
        <v>54</v>
      </c>
      <c r="B536" t="str">
        <f>VLOOKUP(A536,ACTIVITIES!$B$2:$C$110,2,FALSE)</f>
        <v>ACTIVITY CATEGORY 6 54</v>
      </c>
      <c r="C536" s="1">
        <v>4</v>
      </c>
      <c r="D536" s="1" t="str">
        <f>VLOOKUP(C536,HABITATS!$F$2:$G$13,2,FALSE)</f>
        <v>Marshes</v>
      </c>
      <c r="E536" s="1" t="str">
        <f t="shared" si="14"/>
        <v>MarshesACTIVITY CATEGORY 6 54</v>
      </c>
      <c r="F536" s="3">
        <f>VLOOKUP($B536,MARSHES!$B$239:$I$347,F$1,FALSE)</f>
        <v>0</v>
      </c>
      <c r="G536" s="3">
        <f>VLOOKUP($B536,MARSHES!$B$239:$I$347,G$1,FALSE)</f>
        <v>0</v>
      </c>
      <c r="H536" s="3">
        <f>VLOOKUP($B536,MARSHES!$B$239:$I$347,H$1,FALSE)</f>
        <v>0</v>
      </c>
      <c r="I536" s="3">
        <f>VLOOKUP($B536,MARSHES!$B$239:$I$347,I$1,FALSE)</f>
        <v>0</v>
      </c>
      <c r="J536" s="3">
        <f>VLOOKUP($B536,MARSHES!$B$239:$I$347,J$1,FALSE)</f>
        <v>0</v>
      </c>
      <c r="K536" s="3">
        <f>VLOOKUP($B536,MARSHES!$B$239:$I$347,K$1,FALSE)</f>
        <v>0</v>
      </c>
      <c r="L536" s="3" t="str">
        <f>VLOOKUP($B536,MARSHES!$B$239:$I$347,L$1,FALSE)</f>
        <v/>
      </c>
    </row>
    <row r="537" spans="1:12" ht="15.75" customHeight="1">
      <c r="A537">
        <f t="shared" si="15"/>
        <v>54</v>
      </c>
      <c r="B537" t="str">
        <f>VLOOKUP(A537,ACTIVITIES!$B$2:$C$110,2,FALSE)</f>
        <v>ACTIVITY CATEGORY 6 54</v>
      </c>
      <c r="C537" s="1">
        <v>5</v>
      </c>
      <c r="D537" s="1" t="str">
        <f>VLOOKUP(C537,HABITATS!$F$2:$G$13,2,FALSE)</f>
        <v>Submersed Habitats</v>
      </c>
      <c r="E537" s="1" t="str">
        <f t="shared" si="14"/>
        <v>Submersed HabitatsACTIVITY CATEGORY 6 54</v>
      </c>
      <c r="F537" s="3">
        <f>VLOOKUP($B537,'SUBMERSED HABITATS'!$B$239:$I$347,F$1,FALSE)</f>
        <v>0</v>
      </c>
      <c r="G537" s="3">
        <f>VLOOKUP($B537,'SUBMERSED HABITATS'!$B$239:$I$347,G$1,FALSE)</f>
        <v>0</v>
      </c>
      <c r="H537" s="3">
        <f>VLOOKUP($B537,'SUBMERSED HABITATS'!$B$239:$I$347,H$1,FALSE)</f>
        <v>0</v>
      </c>
      <c r="I537" s="3">
        <f>VLOOKUP($B537,'SUBMERSED HABITATS'!$B$239:$I$347,I$1,FALSE)</f>
        <v>0</v>
      </c>
      <c r="J537" s="3">
        <f>VLOOKUP($B537,'SUBMERSED HABITATS'!$B$239:$I$347,J$1,FALSE)</f>
        <v>0</v>
      </c>
      <c r="K537" s="3">
        <f>VLOOKUP($B537,'SUBMERSED HABITATS'!$B$239:$I$347,K$1,FALSE)</f>
        <v>0</v>
      </c>
      <c r="L537" s="3" t="str">
        <f>VLOOKUP($B537,'SUBMERSED HABITATS'!$B$239:$I$347,L$1,FALSE)</f>
        <v/>
      </c>
    </row>
    <row r="538" spans="1:12" ht="15.75" customHeight="1">
      <c r="A538">
        <f t="shared" si="15"/>
        <v>54</v>
      </c>
      <c r="B538" t="str">
        <f>VLOOKUP(A538,ACTIVITIES!$B$2:$C$110,2,FALSE)</f>
        <v>ACTIVITY CATEGORY 6 54</v>
      </c>
      <c r="C538" s="1">
        <v>6</v>
      </c>
      <c r="D538" s="1" t="str">
        <f>VLOOKUP(C538,HABITATS!$F$2:$G$13,2,FALSE)</f>
        <v>HABITATS COMPLEX 6</v>
      </c>
      <c r="E538" s="1" t="str">
        <f t="shared" si="14"/>
        <v>HABITATS COMPLEX 6ACTIVITY CATEGORY 6 54</v>
      </c>
      <c r="F538" s="3">
        <f>VLOOKUP($B538,'HABITATS COMPLEX 6'!$B$239:$I$347,F$1,FALSE)</f>
        <v>0</v>
      </c>
      <c r="G538" s="3">
        <f>VLOOKUP($B538,'HABITATS COMPLEX 6'!$B$239:$I$347,G$1,FALSE)</f>
        <v>0</v>
      </c>
      <c r="H538" s="3">
        <f>VLOOKUP($B538,'HABITATS COMPLEX 6'!$B$239:$I$347,H$1,FALSE)</f>
        <v>0</v>
      </c>
      <c r="I538" s="3">
        <f>VLOOKUP($B538,'HABITATS COMPLEX 6'!$B$239:$I$347,I$1,FALSE)</f>
        <v>0</v>
      </c>
      <c r="J538" s="3">
        <f>VLOOKUP($B538,'HABITATS COMPLEX 6'!$B$239:$I$347,J$1,FALSE)</f>
        <v>0</v>
      </c>
      <c r="K538" s="3">
        <f>VLOOKUP($B538,'HABITATS COMPLEX 6'!$B$239:$I$347,K$1,FALSE)</f>
        <v>0</v>
      </c>
      <c r="L538" s="3" t="str">
        <f>VLOOKUP($B538,'HABITATS COMPLEX 6'!$B$239:$I$347,L$1,FALSE)</f>
        <v/>
      </c>
    </row>
    <row r="539" spans="1:12" ht="15.75" customHeight="1">
      <c r="A539">
        <f t="shared" si="15"/>
        <v>54</v>
      </c>
      <c r="B539" t="str">
        <f>VLOOKUP(A539,ACTIVITIES!$B$2:$C$110,2,FALSE)</f>
        <v>ACTIVITY CATEGORY 6 54</v>
      </c>
      <c r="C539" s="1">
        <v>7</v>
      </c>
      <c r="D539" s="1" t="str">
        <f>VLOOKUP(C539,HABITATS!$F$2:$G$13,2,FALSE)</f>
        <v>HABITATS COMPLEX 7</v>
      </c>
      <c r="E539" s="1" t="str">
        <f t="shared" si="14"/>
        <v>HABITATS COMPLEX 7ACTIVITY CATEGORY 6 54</v>
      </c>
      <c r="F539" s="3">
        <f>VLOOKUP($B539,'HABITATS COMPLEX 7'!$B$239:$I$347,F$1,FALSE)</f>
        <v>0</v>
      </c>
      <c r="G539" s="3">
        <f>VLOOKUP($B539,'HABITATS COMPLEX 7'!$B$239:$I$347,G$1,FALSE)</f>
        <v>0</v>
      </c>
      <c r="H539" s="3">
        <f>VLOOKUP($B539,'HABITATS COMPLEX 7'!$B$239:$I$347,H$1,FALSE)</f>
        <v>0</v>
      </c>
      <c r="I539" s="3">
        <f>VLOOKUP($B539,'HABITATS COMPLEX 7'!$B$239:$I$347,I$1,FALSE)</f>
        <v>0</v>
      </c>
      <c r="J539" s="3">
        <f>VLOOKUP($B539,'HABITATS COMPLEX 7'!$B$239:$I$347,J$1,FALSE)</f>
        <v>0</v>
      </c>
      <c r="K539" s="3">
        <f>VLOOKUP($B539,'HABITATS COMPLEX 7'!$B$239:$I$347,K$1,FALSE)</f>
        <v>0</v>
      </c>
      <c r="L539" s="3" t="str">
        <f>VLOOKUP($B539,'HABITATS COMPLEX 7'!$B$239:$I$347,L$1,FALSE)</f>
        <v/>
      </c>
    </row>
    <row r="540" spans="1:12" ht="15.75" customHeight="1">
      <c r="A540">
        <f t="shared" si="15"/>
        <v>54</v>
      </c>
      <c r="B540" t="str">
        <f>VLOOKUP(A540,ACTIVITIES!$B$2:$C$110,2,FALSE)</f>
        <v>ACTIVITY CATEGORY 6 54</v>
      </c>
      <c r="C540" s="1">
        <v>8</v>
      </c>
      <c r="D540" s="1" t="str">
        <f>VLOOKUP(C540,HABITATS!$F$2:$G$13,2,FALSE)</f>
        <v>HABITATS COMPLEX 8</v>
      </c>
      <c r="E540" s="1" t="str">
        <f t="shared" si="14"/>
        <v>HABITATS COMPLEX 8ACTIVITY CATEGORY 6 54</v>
      </c>
      <c r="F540" s="3">
        <f>VLOOKUP($B540,'HABITATS COMPLEX 8'!$B$239:$I$347,F$1,FALSE)</f>
        <v>0</v>
      </c>
      <c r="G540" s="3">
        <f>VLOOKUP($B540,'HABITATS COMPLEX 8'!$B$239:$I$347,G$1,FALSE)</f>
        <v>0</v>
      </c>
      <c r="H540" s="3">
        <f>VLOOKUP($B540,'HABITATS COMPLEX 8'!$B$239:$I$347,H$1,FALSE)</f>
        <v>0</v>
      </c>
      <c r="I540" s="3">
        <f>VLOOKUP($B540,'HABITATS COMPLEX 8'!$B$239:$I$347,I$1,FALSE)</f>
        <v>0</v>
      </c>
      <c r="J540" s="3">
        <f>VLOOKUP($B540,'HABITATS COMPLEX 8'!$B$239:$I$347,J$1,FALSE)</f>
        <v>0</v>
      </c>
      <c r="K540" s="3">
        <f>VLOOKUP($B540,'HABITATS COMPLEX 8'!$B$239:$I$347,K$1,FALSE)</f>
        <v>0</v>
      </c>
      <c r="L540" s="3" t="str">
        <f>VLOOKUP($B540,'HABITATS COMPLEX 8'!$B$239:$I$347,L$1,FALSE)</f>
        <v/>
      </c>
    </row>
    <row r="541" spans="1:12" ht="15.75" customHeight="1">
      <c r="A541">
        <f t="shared" si="15"/>
        <v>54</v>
      </c>
      <c r="B541" t="str">
        <f>VLOOKUP(A541,ACTIVITIES!$B$2:$C$110,2,FALSE)</f>
        <v>ACTIVITY CATEGORY 6 54</v>
      </c>
      <c r="C541" s="1">
        <v>9</v>
      </c>
      <c r="D541" s="1" t="str">
        <f>VLOOKUP(C541,HABITATS!$F$2:$G$13,2,FALSE)</f>
        <v>HABITATS COMPLEX 9</v>
      </c>
      <c r="E541" s="1" t="str">
        <f t="shared" si="14"/>
        <v>HABITATS COMPLEX 9ACTIVITY CATEGORY 6 54</v>
      </c>
      <c r="F541" s="3">
        <f>VLOOKUP($B541,'HABITATS COMPLEX 9'!$B$239:$I$347,F$1,FALSE)</f>
        <v>0</v>
      </c>
      <c r="G541" s="3">
        <f>VLOOKUP($B541,'HABITATS COMPLEX 9'!$B$239:$I$347,G$1,FALSE)</f>
        <v>0</v>
      </c>
      <c r="H541" s="3">
        <f>VLOOKUP($B541,'HABITATS COMPLEX 9'!$B$239:$I$347,H$1,FALSE)</f>
        <v>0</v>
      </c>
      <c r="I541" s="3">
        <f>VLOOKUP($B541,'HABITATS COMPLEX 9'!$B$239:$I$347,I$1,FALSE)</f>
        <v>0</v>
      </c>
      <c r="J541" s="3">
        <f>VLOOKUP($B541,'HABITATS COMPLEX 9'!$B$239:$I$347,J$1,FALSE)</f>
        <v>0</v>
      </c>
      <c r="K541" s="3">
        <f>VLOOKUP($B541,'HABITATS COMPLEX 9'!$B$239:$I$347,K$1,FALSE)</f>
        <v>0</v>
      </c>
      <c r="L541" s="3" t="str">
        <f>VLOOKUP($B541,'HABITATS COMPLEX 9'!$B$239:$I$347,L$1,FALSE)</f>
        <v/>
      </c>
    </row>
    <row r="542" spans="1:12" ht="15.75" customHeight="1">
      <c r="A542">
        <f t="shared" si="15"/>
        <v>54</v>
      </c>
      <c r="B542" t="str">
        <f>VLOOKUP(A542,ACTIVITIES!$B$2:$C$110,2,FALSE)</f>
        <v>ACTIVITY CATEGORY 6 54</v>
      </c>
      <c r="C542" s="1">
        <v>10</v>
      </c>
      <c r="D542" s="1" t="str">
        <f>VLOOKUP(C542,HABITATS!$F$2:$G$13,2,FALSE)</f>
        <v>HABITATS COMPLEX 10</v>
      </c>
      <c r="E542" s="1" t="str">
        <f t="shared" si="14"/>
        <v>HABITATS COMPLEX 10ACTIVITY CATEGORY 6 54</v>
      </c>
      <c r="F542" s="3">
        <f>VLOOKUP($B542,'HABITATS COMPLEX 10'!$B$239:$I$347,F$1,FALSE)</f>
        <v>0</v>
      </c>
      <c r="G542" s="3">
        <f>VLOOKUP($B542,'HABITATS COMPLEX 10'!$B$239:$I$347,G$1,FALSE)</f>
        <v>0</v>
      </c>
      <c r="H542" s="3">
        <f>VLOOKUP($B542,'HABITATS COMPLEX 10'!$B$239:$I$347,H$1,FALSE)</f>
        <v>0</v>
      </c>
      <c r="I542" s="3">
        <f>VLOOKUP($B542,'HABITATS COMPLEX 10'!$B$239:$I$347,I$1,FALSE)</f>
        <v>0</v>
      </c>
      <c r="J542" s="3">
        <f>VLOOKUP($B542,'HABITATS COMPLEX 10'!$B$239:$I$347,J$1,FALSE)</f>
        <v>0</v>
      </c>
      <c r="K542" s="3">
        <f>VLOOKUP($B542,'HABITATS COMPLEX 10'!$B$239:$I$347,K$1,FALSE)</f>
        <v>0</v>
      </c>
      <c r="L542" s="3" t="str">
        <f>VLOOKUP($B542,'HABITATS COMPLEX 10'!$B$239:$I$347,L$1,FALSE)</f>
        <v/>
      </c>
    </row>
    <row r="543" spans="1:12" ht="15.75" customHeight="1">
      <c r="A543">
        <f t="shared" si="15"/>
        <v>55</v>
      </c>
      <c r="B543" t="str">
        <f>VLOOKUP(A543,ACTIVITIES!$B$2:$C$110,2,FALSE)</f>
        <v>ACTIVITY CATEGORY 6 55</v>
      </c>
      <c r="C543" s="1">
        <v>1</v>
      </c>
      <c r="D543" s="1" t="str">
        <f>VLOOKUP(C543,HABITATS!$F$2:$G$13,2,FALSE)</f>
        <v>Coastal Uplands</v>
      </c>
      <c r="E543" s="1" t="str">
        <f t="shared" si="14"/>
        <v>Coastal UplandsACTIVITY CATEGORY 6 55</v>
      </c>
      <c r="F543" s="3">
        <f>VLOOKUP($B543,'COASTAL UPLANDS'!$B$239:$I$347,F$1,FALSE)</f>
        <v>0</v>
      </c>
      <c r="G543" s="3">
        <f>VLOOKUP($B543,'COASTAL UPLANDS'!$B$239:$I$347,G$1,FALSE)</f>
        <v>0</v>
      </c>
      <c r="H543" s="3">
        <f>VLOOKUP($B543,'COASTAL UPLANDS'!$B$239:$I$347,H$1,FALSE)</f>
        <v>0</v>
      </c>
      <c r="I543" s="3">
        <f>VLOOKUP($B543,'COASTAL UPLANDS'!$B$239:$I$347,I$1,FALSE)</f>
        <v>0</v>
      </c>
      <c r="J543" s="3">
        <f>VLOOKUP($B543,'COASTAL UPLANDS'!$B$239:$I$347,J$1,FALSE)</f>
        <v>0</v>
      </c>
      <c r="K543" s="3">
        <f>VLOOKUP($B543,'COASTAL UPLANDS'!$B$239:$I$347,K$1,FALSE)</f>
        <v>0</v>
      </c>
      <c r="L543" s="3" t="str">
        <f>VLOOKUP($B543,'COASTAL UPLANDS'!$B$239:$I$347,L$1,FALSE)</f>
        <v/>
      </c>
    </row>
    <row r="544" spans="1:12" ht="15.75" customHeight="1">
      <c r="A544">
        <f t="shared" si="15"/>
        <v>55</v>
      </c>
      <c r="B544" t="str">
        <f>VLOOKUP(A544,ACTIVITIES!$B$2:$C$110,2,FALSE)</f>
        <v>ACTIVITY CATEGORY 6 55</v>
      </c>
      <c r="C544" s="1">
        <v>2</v>
      </c>
      <c r="D544" s="1" t="str">
        <f>VLOOKUP(C544,HABITATS!$F$2:$G$13,2,FALSE)</f>
        <v>Beaches &amp; Dunes</v>
      </c>
      <c r="E544" s="1" t="str">
        <f t="shared" si="14"/>
        <v>Beaches &amp; DunesACTIVITY CATEGORY 6 55</v>
      </c>
      <c r="F544" s="3">
        <f>VLOOKUP($B544,'BEACHES &amp; DUNES'!$B$239:$I$347,F$1,FALSE)</f>
        <v>0</v>
      </c>
      <c r="G544" s="3">
        <f>VLOOKUP($B544,'BEACHES &amp; DUNES'!$B$239:$I$347,G$1,FALSE)</f>
        <v>0</v>
      </c>
      <c r="H544" s="3">
        <f>VLOOKUP($B544,'BEACHES &amp; DUNES'!$B$239:$I$347,H$1,FALSE)</f>
        <v>0</v>
      </c>
      <c r="I544" s="3">
        <f>VLOOKUP($B544,'BEACHES &amp; DUNES'!$B$239:$I$347,I$1,FALSE)</f>
        <v>0</v>
      </c>
      <c r="J544" s="3">
        <f>VLOOKUP($B544,'BEACHES &amp; DUNES'!$B$239:$I$347,J$1,FALSE)</f>
        <v>0</v>
      </c>
      <c r="K544" s="3">
        <f>VLOOKUP($B544,'BEACHES &amp; DUNES'!$B$239:$I$347,K$1,FALSE)</f>
        <v>0</v>
      </c>
      <c r="L544" s="3" t="str">
        <f>VLOOKUP($B544,'BEACHES &amp; DUNES'!$B$239:$I$347,L$1,FALSE)</f>
        <v/>
      </c>
    </row>
    <row r="545" spans="1:12" ht="15.75" customHeight="1">
      <c r="A545">
        <f t="shared" si="15"/>
        <v>55</v>
      </c>
      <c r="B545" t="str">
        <f>VLOOKUP(A545,ACTIVITIES!$B$2:$C$110,2,FALSE)</f>
        <v>ACTIVITY CATEGORY 6 55</v>
      </c>
      <c r="C545" s="1">
        <v>3</v>
      </c>
      <c r="D545" s="1" t="str">
        <f>VLOOKUP(C545,HABITATS!$F$2:$G$13,2,FALSE)</f>
        <v>Tidal flats &amp; Rocky Intertidal</v>
      </c>
      <c r="E545" s="1" t="str">
        <f t="shared" si="14"/>
        <v>Tidal flats &amp; Rocky IntertidalACTIVITY CATEGORY 6 55</v>
      </c>
      <c r="F545" s="3">
        <f>VLOOKUP($B545,'TIDAL FLATS &amp; ROCKY INTERTIDAL'!$B$239:$I$347,F$1,FALSE)</f>
        <v>0</v>
      </c>
      <c r="G545" s="3">
        <f>VLOOKUP($B545,'TIDAL FLATS &amp; ROCKY INTERTIDAL'!$B$239:$I$347,G$1,FALSE)</f>
        <v>0</v>
      </c>
      <c r="H545" s="3">
        <f>VLOOKUP($B545,'TIDAL FLATS &amp; ROCKY INTERTIDAL'!$B$239:$I$347,H$1,FALSE)</f>
        <v>0</v>
      </c>
      <c r="I545" s="3">
        <f>VLOOKUP($B545,'TIDAL FLATS &amp; ROCKY INTERTIDAL'!$B$239:$I$347,I$1,FALSE)</f>
        <v>0</v>
      </c>
      <c r="J545" s="3">
        <f>VLOOKUP($B545,'TIDAL FLATS &amp; ROCKY INTERTIDAL'!$B$239:$I$347,J$1,FALSE)</f>
        <v>0</v>
      </c>
      <c r="K545" s="3">
        <f>VLOOKUP($B545,'TIDAL FLATS &amp; ROCKY INTERTIDAL'!$B$239:$I$347,K$1,FALSE)</f>
        <v>0</v>
      </c>
      <c r="L545" s="3" t="str">
        <f>VLOOKUP($B545,'TIDAL FLATS &amp; ROCKY INTERTIDAL'!$B$239:$I$347,L$1,FALSE)</f>
        <v/>
      </c>
    </row>
    <row r="546" spans="1:12" ht="15.75" customHeight="1">
      <c r="A546">
        <f t="shared" si="15"/>
        <v>55</v>
      </c>
      <c r="B546" t="str">
        <f>VLOOKUP(A546,ACTIVITIES!$B$2:$C$110,2,FALSE)</f>
        <v>ACTIVITY CATEGORY 6 55</v>
      </c>
      <c r="C546" s="1">
        <v>4</v>
      </c>
      <c r="D546" s="1" t="str">
        <f>VLOOKUP(C546,HABITATS!$F$2:$G$13,2,FALSE)</f>
        <v>Marshes</v>
      </c>
      <c r="E546" s="1" t="str">
        <f t="shared" si="14"/>
        <v>MarshesACTIVITY CATEGORY 6 55</v>
      </c>
      <c r="F546" s="3">
        <f>VLOOKUP($B546,MARSHES!$B$239:$I$347,F$1,FALSE)</f>
        <v>0</v>
      </c>
      <c r="G546" s="3">
        <f>VLOOKUP($B546,MARSHES!$B$239:$I$347,G$1,FALSE)</f>
        <v>0</v>
      </c>
      <c r="H546" s="3">
        <f>VLOOKUP($B546,MARSHES!$B$239:$I$347,H$1,FALSE)</f>
        <v>0</v>
      </c>
      <c r="I546" s="3">
        <f>VLOOKUP($B546,MARSHES!$B$239:$I$347,I$1,FALSE)</f>
        <v>0</v>
      </c>
      <c r="J546" s="3">
        <f>VLOOKUP($B546,MARSHES!$B$239:$I$347,J$1,FALSE)</f>
        <v>0</v>
      </c>
      <c r="K546" s="3">
        <f>VLOOKUP($B546,MARSHES!$B$239:$I$347,K$1,FALSE)</f>
        <v>0</v>
      </c>
      <c r="L546" s="3" t="str">
        <f>VLOOKUP($B546,MARSHES!$B$239:$I$347,L$1,FALSE)</f>
        <v/>
      </c>
    </row>
    <row r="547" spans="1:12" ht="15.75" customHeight="1">
      <c r="A547">
        <f t="shared" si="15"/>
        <v>55</v>
      </c>
      <c r="B547" t="str">
        <f>VLOOKUP(A547,ACTIVITIES!$B$2:$C$110,2,FALSE)</f>
        <v>ACTIVITY CATEGORY 6 55</v>
      </c>
      <c r="C547" s="1">
        <v>5</v>
      </c>
      <c r="D547" s="1" t="str">
        <f>VLOOKUP(C547,HABITATS!$F$2:$G$13,2,FALSE)</f>
        <v>Submersed Habitats</v>
      </c>
      <c r="E547" s="1" t="str">
        <f t="shared" si="14"/>
        <v>Submersed HabitatsACTIVITY CATEGORY 6 55</v>
      </c>
      <c r="F547" s="3">
        <f>VLOOKUP($B547,'SUBMERSED HABITATS'!$B$239:$I$347,F$1,FALSE)</f>
        <v>0</v>
      </c>
      <c r="G547" s="3">
        <f>VLOOKUP($B547,'SUBMERSED HABITATS'!$B$239:$I$347,G$1,FALSE)</f>
        <v>0</v>
      </c>
      <c r="H547" s="3">
        <f>VLOOKUP($B547,'SUBMERSED HABITATS'!$B$239:$I$347,H$1,FALSE)</f>
        <v>0</v>
      </c>
      <c r="I547" s="3">
        <f>VLOOKUP($B547,'SUBMERSED HABITATS'!$B$239:$I$347,I$1,FALSE)</f>
        <v>0</v>
      </c>
      <c r="J547" s="3">
        <f>VLOOKUP($B547,'SUBMERSED HABITATS'!$B$239:$I$347,J$1,FALSE)</f>
        <v>0</v>
      </c>
      <c r="K547" s="3">
        <f>VLOOKUP($B547,'SUBMERSED HABITATS'!$B$239:$I$347,K$1,FALSE)</f>
        <v>0</v>
      </c>
      <c r="L547" s="3" t="str">
        <f>VLOOKUP($B547,'SUBMERSED HABITATS'!$B$239:$I$347,L$1,FALSE)</f>
        <v/>
      </c>
    </row>
    <row r="548" spans="1:12" ht="15.75" customHeight="1">
      <c r="A548">
        <f t="shared" si="15"/>
        <v>55</v>
      </c>
      <c r="B548" t="str">
        <f>VLOOKUP(A548,ACTIVITIES!$B$2:$C$110,2,FALSE)</f>
        <v>ACTIVITY CATEGORY 6 55</v>
      </c>
      <c r="C548" s="1">
        <v>6</v>
      </c>
      <c r="D548" s="1" t="str">
        <f>VLOOKUP(C548,HABITATS!$F$2:$G$13,2,FALSE)</f>
        <v>HABITATS COMPLEX 6</v>
      </c>
      <c r="E548" s="1" t="str">
        <f t="shared" si="14"/>
        <v>HABITATS COMPLEX 6ACTIVITY CATEGORY 6 55</v>
      </c>
      <c r="F548" s="3">
        <f>VLOOKUP($B548,'HABITATS COMPLEX 6'!$B$239:$I$347,F$1,FALSE)</f>
        <v>0</v>
      </c>
      <c r="G548" s="3">
        <f>VLOOKUP($B548,'HABITATS COMPLEX 6'!$B$239:$I$347,G$1,FALSE)</f>
        <v>0</v>
      </c>
      <c r="H548" s="3">
        <f>VLOOKUP($B548,'HABITATS COMPLEX 6'!$B$239:$I$347,H$1,FALSE)</f>
        <v>0</v>
      </c>
      <c r="I548" s="3">
        <f>VLOOKUP($B548,'HABITATS COMPLEX 6'!$B$239:$I$347,I$1,FALSE)</f>
        <v>0</v>
      </c>
      <c r="J548" s="3">
        <f>VLOOKUP($B548,'HABITATS COMPLEX 6'!$B$239:$I$347,J$1,FALSE)</f>
        <v>0</v>
      </c>
      <c r="K548" s="3">
        <f>VLOOKUP($B548,'HABITATS COMPLEX 6'!$B$239:$I$347,K$1,FALSE)</f>
        <v>0</v>
      </c>
      <c r="L548" s="3" t="str">
        <f>VLOOKUP($B548,'HABITATS COMPLEX 6'!$B$239:$I$347,L$1,FALSE)</f>
        <v/>
      </c>
    </row>
    <row r="549" spans="1:12" ht="15.75" customHeight="1">
      <c r="A549">
        <f t="shared" si="15"/>
        <v>55</v>
      </c>
      <c r="B549" t="str">
        <f>VLOOKUP(A549,ACTIVITIES!$B$2:$C$110,2,FALSE)</f>
        <v>ACTIVITY CATEGORY 6 55</v>
      </c>
      <c r="C549" s="1">
        <v>7</v>
      </c>
      <c r="D549" s="1" t="str">
        <f>VLOOKUP(C549,HABITATS!$F$2:$G$13,2,FALSE)</f>
        <v>HABITATS COMPLEX 7</v>
      </c>
      <c r="E549" s="1" t="str">
        <f t="shared" si="14"/>
        <v>HABITATS COMPLEX 7ACTIVITY CATEGORY 6 55</v>
      </c>
      <c r="F549" s="3">
        <f>VLOOKUP($B549,'HABITATS COMPLEX 7'!$B$239:$I$347,F$1,FALSE)</f>
        <v>0</v>
      </c>
      <c r="G549" s="3">
        <f>VLOOKUP($B549,'HABITATS COMPLEX 7'!$B$239:$I$347,G$1,FALSE)</f>
        <v>0</v>
      </c>
      <c r="H549" s="3">
        <f>VLOOKUP($B549,'HABITATS COMPLEX 7'!$B$239:$I$347,H$1,FALSE)</f>
        <v>0</v>
      </c>
      <c r="I549" s="3">
        <f>VLOOKUP($B549,'HABITATS COMPLEX 7'!$B$239:$I$347,I$1,FALSE)</f>
        <v>0</v>
      </c>
      <c r="J549" s="3">
        <f>VLOOKUP($B549,'HABITATS COMPLEX 7'!$B$239:$I$347,J$1,FALSE)</f>
        <v>0</v>
      </c>
      <c r="K549" s="3">
        <f>VLOOKUP($B549,'HABITATS COMPLEX 7'!$B$239:$I$347,K$1,FALSE)</f>
        <v>0</v>
      </c>
      <c r="L549" s="3" t="str">
        <f>VLOOKUP($B549,'HABITATS COMPLEX 7'!$B$239:$I$347,L$1,FALSE)</f>
        <v/>
      </c>
    </row>
    <row r="550" spans="1:12" ht="15.75" customHeight="1">
      <c r="A550">
        <f t="shared" si="15"/>
        <v>55</v>
      </c>
      <c r="B550" t="str">
        <f>VLOOKUP(A550,ACTIVITIES!$B$2:$C$110,2,FALSE)</f>
        <v>ACTIVITY CATEGORY 6 55</v>
      </c>
      <c r="C550" s="1">
        <v>8</v>
      </c>
      <c r="D550" s="1" t="str">
        <f>VLOOKUP(C550,HABITATS!$F$2:$G$13,2,FALSE)</f>
        <v>HABITATS COMPLEX 8</v>
      </c>
      <c r="E550" s="1" t="str">
        <f t="shared" si="14"/>
        <v>HABITATS COMPLEX 8ACTIVITY CATEGORY 6 55</v>
      </c>
      <c r="F550" s="3">
        <f>VLOOKUP($B550,'HABITATS COMPLEX 8'!$B$239:$I$347,F$1,FALSE)</f>
        <v>0</v>
      </c>
      <c r="G550" s="3">
        <f>VLOOKUP($B550,'HABITATS COMPLEX 8'!$B$239:$I$347,G$1,FALSE)</f>
        <v>0</v>
      </c>
      <c r="H550" s="3">
        <f>VLOOKUP($B550,'HABITATS COMPLEX 8'!$B$239:$I$347,H$1,FALSE)</f>
        <v>0</v>
      </c>
      <c r="I550" s="3">
        <f>VLOOKUP($B550,'HABITATS COMPLEX 8'!$B$239:$I$347,I$1,FALSE)</f>
        <v>0</v>
      </c>
      <c r="J550" s="3">
        <f>VLOOKUP($B550,'HABITATS COMPLEX 8'!$B$239:$I$347,J$1,FALSE)</f>
        <v>0</v>
      </c>
      <c r="K550" s="3">
        <f>VLOOKUP($B550,'HABITATS COMPLEX 8'!$B$239:$I$347,K$1,FALSE)</f>
        <v>0</v>
      </c>
      <c r="L550" s="3" t="str">
        <f>VLOOKUP($B550,'HABITATS COMPLEX 8'!$B$239:$I$347,L$1,FALSE)</f>
        <v/>
      </c>
    </row>
    <row r="551" spans="1:12" ht="15.75" customHeight="1">
      <c r="A551">
        <f t="shared" si="15"/>
        <v>55</v>
      </c>
      <c r="B551" t="str">
        <f>VLOOKUP(A551,ACTIVITIES!$B$2:$C$110,2,FALSE)</f>
        <v>ACTIVITY CATEGORY 6 55</v>
      </c>
      <c r="C551" s="1">
        <v>9</v>
      </c>
      <c r="D551" s="1" t="str">
        <f>VLOOKUP(C551,HABITATS!$F$2:$G$13,2,FALSE)</f>
        <v>HABITATS COMPLEX 9</v>
      </c>
      <c r="E551" s="1" t="str">
        <f t="shared" si="14"/>
        <v>HABITATS COMPLEX 9ACTIVITY CATEGORY 6 55</v>
      </c>
      <c r="F551" s="3">
        <f>VLOOKUP($B551,'HABITATS COMPLEX 9'!$B$239:$I$347,F$1,FALSE)</f>
        <v>0</v>
      </c>
      <c r="G551" s="3">
        <f>VLOOKUP($B551,'HABITATS COMPLEX 9'!$B$239:$I$347,G$1,FALSE)</f>
        <v>0</v>
      </c>
      <c r="H551" s="3">
        <f>VLOOKUP($B551,'HABITATS COMPLEX 9'!$B$239:$I$347,H$1,FALSE)</f>
        <v>0</v>
      </c>
      <c r="I551" s="3">
        <f>VLOOKUP($B551,'HABITATS COMPLEX 9'!$B$239:$I$347,I$1,FALSE)</f>
        <v>0</v>
      </c>
      <c r="J551" s="3">
        <f>VLOOKUP($B551,'HABITATS COMPLEX 9'!$B$239:$I$347,J$1,FALSE)</f>
        <v>0</v>
      </c>
      <c r="K551" s="3">
        <f>VLOOKUP($B551,'HABITATS COMPLEX 9'!$B$239:$I$347,K$1,FALSE)</f>
        <v>0</v>
      </c>
      <c r="L551" s="3" t="str">
        <f>VLOOKUP($B551,'HABITATS COMPLEX 9'!$B$239:$I$347,L$1,FALSE)</f>
        <v/>
      </c>
    </row>
    <row r="552" spans="1:12" ht="15.75" customHeight="1">
      <c r="A552">
        <f t="shared" si="15"/>
        <v>55</v>
      </c>
      <c r="B552" t="str">
        <f>VLOOKUP(A552,ACTIVITIES!$B$2:$C$110,2,FALSE)</f>
        <v>ACTIVITY CATEGORY 6 55</v>
      </c>
      <c r="C552" s="1">
        <v>10</v>
      </c>
      <c r="D552" s="1" t="str">
        <f>VLOOKUP(C552,HABITATS!$F$2:$G$13,2,FALSE)</f>
        <v>HABITATS COMPLEX 10</v>
      </c>
      <c r="E552" s="1" t="str">
        <f t="shared" si="14"/>
        <v>HABITATS COMPLEX 10ACTIVITY CATEGORY 6 55</v>
      </c>
      <c r="F552" s="3">
        <f>VLOOKUP($B552,'HABITATS COMPLEX 10'!$B$239:$I$347,F$1,FALSE)</f>
        <v>0</v>
      </c>
      <c r="G552" s="3">
        <f>VLOOKUP($B552,'HABITATS COMPLEX 10'!$B$239:$I$347,G$1,FALSE)</f>
        <v>0</v>
      </c>
      <c r="H552" s="3">
        <f>VLOOKUP($B552,'HABITATS COMPLEX 10'!$B$239:$I$347,H$1,FALSE)</f>
        <v>0</v>
      </c>
      <c r="I552" s="3">
        <f>VLOOKUP($B552,'HABITATS COMPLEX 10'!$B$239:$I$347,I$1,FALSE)</f>
        <v>0</v>
      </c>
      <c r="J552" s="3">
        <f>VLOOKUP($B552,'HABITATS COMPLEX 10'!$B$239:$I$347,J$1,FALSE)</f>
        <v>0</v>
      </c>
      <c r="K552" s="3">
        <f>VLOOKUP($B552,'HABITATS COMPLEX 10'!$B$239:$I$347,K$1,FALSE)</f>
        <v>0</v>
      </c>
      <c r="L552" s="3" t="str">
        <f>VLOOKUP($B552,'HABITATS COMPLEX 10'!$B$239:$I$347,L$1,FALSE)</f>
        <v/>
      </c>
    </row>
    <row r="553" spans="1:12" ht="15.75" customHeight="1">
      <c r="A553">
        <f t="shared" si="15"/>
        <v>56</v>
      </c>
      <c r="B553" t="str">
        <f>VLOOKUP(A553,ACTIVITIES!$B$2:$C$110,2,FALSE)</f>
        <v>ACTIVITY CATEGORY 6 56</v>
      </c>
      <c r="C553" s="1">
        <v>1</v>
      </c>
      <c r="D553" s="1" t="str">
        <f>VLOOKUP(C553,HABITATS!$F$2:$G$13,2,FALSE)</f>
        <v>Coastal Uplands</v>
      </c>
      <c r="E553" s="1" t="str">
        <f t="shared" si="14"/>
        <v>Coastal UplandsACTIVITY CATEGORY 6 56</v>
      </c>
      <c r="F553" s="3">
        <f>VLOOKUP($B553,'COASTAL UPLANDS'!$B$239:$I$347,F$1,FALSE)</f>
        <v>0</v>
      </c>
      <c r="G553" s="3">
        <f>VLOOKUP($B553,'COASTAL UPLANDS'!$B$239:$I$347,G$1,FALSE)</f>
        <v>0</v>
      </c>
      <c r="H553" s="3">
        <f>VLOOKUP($B553,'COASTAL UPLANDS'!$B$239:$I$347,H$1,FALSE)</f>
        <v>0</v>
      </c>
      <c r="I553" s="3">
        <f>VLOOKUP($B553,'COASTAL UPLANDS'!$B$239:$I$347,I$1,FALSE)</f>
        <v>0</v>
      </c>
      <c r="J553" s="3">
        <f>VLOOKUP($B553,'COASTAL UPLANDS'!$B$239:$I$347,J$1,FALSE)</f>
        <v>0</v>
      </c>
      <c r="K553" s="3">
        <f>VLOOKUP($B553,'COASTAL UPLANDS'!$B$239:$I$347,K$1,FALSE)</f>
        <v>0</v>
      </c>
      <c r="L553" s="3" t="str">
        <f>VLOOKUP($B553,'COASTAL UPLANDS'!$B$239:$I$347,L$1,FALSE)</f>
        <v/>
      </c>
    </row>
    <row r="554" spans="1:12" ht="15.75" customHeight="1">
      <c r="A554">
        <f t="shared" si="15"/>
        <v>56</v>
      </c>
      <c r="B554" t="str">
        <f>VLOOKUP(A554,ACTIVITIES!$B$2:$C$110,2,FALSE)</f>
        <v>ACTIVITY CATEGORY 6 56</v>
      </c>
      <c r="C554" s="1">
        <v>2</v>
      </c>
      <c r="D554" s="1" t="str">
        <f>VLOOKUP(C554,HABITATS!$F$2:$G$13,2,FALSE)</f>
        <v>Beaches &amp; Dunes</v>
      </c>
      <c r="E554" s="1" t="str">
        <f t="shared" si="14"/>
        <v>Beaches &amp; DunesACTIVITY CATEGORY 6 56</v>
      </c>
      <c r="F554" s="3">
        <f>VLOOKUP($B554,'BEACHES &amp; DUNES'!$B$239:$I$347,F$1,FALSE)</f>
        <v>0</v>
      </c>
      <c r="G554" s="3">
        <f>VLOOKUP($B554,'BEACHES &amp; DUNES'!$B$239:$I$347,G$1,FALSE)</f>
        <v>0</v>
      </c>
      <c r="H554" s="3">
        <f>VLOOKUP($B554,'BEACHES &amp; DUNES'!$B$239:$I$347,H$1,FALSE)</f>
        <v>0</v>
      </c>
      <c r="I554" s="3">
        <f>VLOOKUP($B554,'BEACHES &amp; DUNES'!$B$239:$I$347,I$1,FALSE)</f>
        <v>0</v>
      </c>
      <c r="J554" s="3">
        <f>VLOOKUP($B554,'BEACHES &amp; DUNES'!$B$239:$I$347,J$1,FALSE)</f>
        <v>0</v>
      </c>
      <c r="K554" s="3">
        <f>VLOOKUP($B554,'BEACHES &amp; DUNES'!$B$239:$I$347,K$1,FALSE)</f>
        <v>0</v>
      </c>
      <c r="L554" s="3" t="str">
        <f>VLOOKUP($B554,'BEACHES &amp; DUNES'!$B$239:$I$347,L$1,FALSE)</f>
        <v/>
      </c>
    </row>
    <row r="555" spans="1:12" ht="15.75" customHeight="1">
      <c r="A555">
        <f t="shared" si="15"/>
        <v>56</v>
      </c>
      <c r="B555" t="str">
        <f>VLOOKUP(A555,ACTIVITIES!$B$2:$C$110,2,FALSE)</f>
        <v>ACTIVITY CATEGORY 6 56</v>
      </c>
      <c r="C555" s="1">
        <v>3</v>
      </c>
      <c r="D555" s="1" t="str">
        <f>VLOOKUP(C555,HABITATS!$F$2:$G$13,2,FALSE)</f>
        <v>Tidal flats &amp; Rocky Intertidal</v>
      </c>
      <c r="E555" s="1" t="str">
        <f t="shared" si="14"/>
        <v>Tidal flats &amp; Rocky IntertidalACTIVITY CATEGORY 6 56</v>
      </c>
      <c r="F555" s="3">
        <f>VLOOKUP($B555,'TIDAL FLATS &amp; ROCKY INTERTIDAL'!$B$239:$I$347,F$1,FALSE)</f>
        <v>0</v>
      </c>
      <c r="G555" s="3">
        <f>VLOOKUP($B555,'TIDAL FLATS &amp; ROCKY INTERTIDAL'!$B$239:$I$347,G$1,FALSE)</f>
        <v>0</v>
      </c>
      <c r="H555" s="3">
        <f>VLOOKUP($B555,'TIDAL FLATS &amp; ROCKY INTERTIDAL'!$B$239:$I$347,H$1,FALSE)</f>
        <v>0</v>
      </c>
      <c r="I555" s="3">
        <f>VLOOKUP($B555,'TIDAL FLATS &amp; ROCKY INTERTIDAL'!$B$239:$I$347,I$1,FALSE)</f>
        <v>0</v>
      </c>
      <c r="J555" s="3">
        <f>VLOOKUP($B555,'TIDAL FLATS &amp; ROCKY INTERTIDAL'!$B$239:$I$347,J$1,FALSE)</f>
        <v>0</v>
      </c>
      <c r="K555" s="3">
        <f>VLOOKUP($B555,'TIDAL FLATS &amp; ROCKY INTERTIDAL'!$B$239:$I$347,K$1,FALSE)</f>
        <v>0</v>
      </c>
      <c r="L555" s="3" t="str">
        <f>VLOOKUP($B555,'TIDAL FLATS &amp; ROCKY INTERTIDAL'!$B$239:$I$347,L$1,FALSE)</f>
        <v/>
      </c>
    </row>
    <row r="556" spans="1:12" ht="15.75" customHeight="1">
      <c r="A556">
        <f t="shared" si="15"/>
        <v>56</v>
      </c>
      <c r="B556" t="str">
        <f>VLOOKUP(A556,ACTIVITIES!$B$2:$C$110,2,FALSE)</f>
        <v>ACTIVITY CATEGORY 6 56</v>
      </c>
      <c r="C556" s="1">
        <v>4</v>
      </c>
      <c r="D556" s="1" t="str">
        <f>VLOOKUP(C556,HABITATS!$F$2:$G$13,2,FALSE)</f>
        <v>Marshes</v>
      </c>
      <c r="E556" s="1" t="str">
        <f t="shared" si="14"/>
        <v>MarshesACTIVITY CATEGORY 6 56</v>
      </c>
      <c r="F556" s="3">
        <f>VLOOKUP($B556,MARSHES!$B$239:$I$347,F$1,FALSE)</f>
        <v>0</v>
      </c>
      <c r="G556" s="3">
        <f>VLOOKUP($B556,MARSHES!$B$239:$I$347,G$1,FALSE)</f>
        <v>0</v>
      </c>
      <c r="H556" s="3">
        <f>VLOOKUP($B556,MARSHES!$B$239:$I$347,H$1,FALSE)</f>
        <v>0</v>
      </c>
      <c r="I556" s="3">
        <f>VLOOKUP($B556,MARSHES!$B$239:$I$347,I$1,FALSE)</f>
        <v>0</v>
      </c>
      <c r="J556" s="3">
        <f>VLOOKUP($B556,MARSHES!$B$239:$I$347,J$1,FALSE)</f>
        <v>0</v>
      </c>
      <c r="K556" s="3">
        <f>VLOOKUP($B556,MARSHES!$B$239:$I$347,K$1,FALSE)</f>
        <v>0</v>
      </c>
      <c r="L556" s="3" t="str">
        <f>VLOOKUP($B556,MARSHES!$B$239:$I$347,L$1,FALSE)</f>
        <v/>
      </c>
    </row>
    <row r="557" spans="1:12" ht="15.75" customHeight="1">
      <c r="A557">
        <f t="shared" si="15"/>
        <v>56</v>
      </c>
      <c r="B557" t="str">
        <f>VLOOKUP(A557,ACTIVITIES!$B$2:$C$110,2,FALSE)</f>
        <v>ACTIVITY CATEGORY 6 56</v>
      </c>
      <c r="C557" s="1">
        <v>5</v>
      </c>
      <c r="D557" s="1" t="str">
        <f>VLOOKUP(C557,HABITATS!$F$2:$G$13,2,FALSE)</f>
        <v>Submersed Habitats</v>
      </c>
      <c r="E557" s="1" t="str">
        <f t="shared" si="14"/>
        <v>Submersed HabitatsACTIVITY CATEGORY 6 56</v>
      </c>
      <c r="F557" s="3">
        <f>VLOOKUP($B557,'SUBMERSED HABITATS'!$B$239:$I$347,F$1,FALSE)</f>
        <v>0</v>
      </c>
      <c r="G557" s="3">
        <f>VLOOKUP($B557,'SUBMERSED HABITATS'!$B$239:$I$347,G$1,FALSE)</f>
        <v>0</v>
      </c>
      <c r="H557" s="3">
        <f>VLOOKUP($B557,'SUBMERSED HABITATS'!$B$239:$I$347,H$1,FALSE)</f>
        <v>0</v>
      </c>
      <c r="I557" s="3">
        <f>VLOOKUP($B557,'SUBMERSED HABITATS'!$B$239:$I$347,I$1,FALSE)</f>
        <v>0</v>
      </c>
      <c r="J557" s="3">
        <f>VLOOKUP($B557,'SUBMERSED HABITATS'!$B$239:$I$347,J$1,FALSE)</f>
        <v>0</v>
      </c>
      <c r="K557" s="3">
        <f>VLOOKUP($B557,'SUBMERSED HABITATS'!$B$239:$I$347,K$1,FALSE)</f>
        <v>0</v>
      </c>
      <c r="L557" s="3" t="str">
        <f>VLOOKUP($B557,'SUBMERSED HABITATS'!$B$239:$I$347,L$1,FALSE)</f>
        <v/>
      </c>
    </row>
    <row r="558" spans="1:12" ht="15.75" customHeight="1">
      <c r="A558">
        <f t="shared" si="15"/>
        <v>56</v>
      </c>
      <c r="B558" t="str">
        <f>VLOOKUP(A558,ACTIVITIES!$B$2:$C$110,2,FALSE)</f>
        <v>ACTIVITY CATEGORY 6 56</v>
      </c>
      <c r="C558" s="1">
        <v>6</v>
      </c>
      <c r="D558" s="1" t="str">
        <f>VLOOKUP(C558,HABITATS!$F$2:$G$13,2,FALSE)</f>
        <v>HABITATS COMPLEX 6</v>
      </c>
      <c r="E558" s="1" t="str">
        <f t="shared" si="14"/>
        <v>HABITATS COMPLEX 6ACTIVITY CATEGORY 6 56</v>
      </c>
      <c r="F558" s="3">
        <f>VLOOKUP($B558,'HABITATS COMPLEX 6'!$B$239:$I$347,F$1,FALSE)</f>
        <v>0</v>
      </c>
      <c r="G558" s="3">
        <f>VLOOKUP($B558,'HABITATS COMPLEX 6'!$B$239:$I$347,G$1,FALSE)</f>
        <v>0</v>
      </c>
      <c r="H558" s="3">
        <f>VLOOKUP($B558,'HABITATS COMPLEX 6'!$B$239:$I$347,H$1,FALSE)</f>
        <v>0</v>
      </c>
      <c r="I558" s="3">
        <f>VLOOKUP($B558,'HABITATS COMPLEX 6'!$B$239:$I$347,I$1,FALSE)</f>
        <v>0</v>
      </c>
      <c r="J558" s="3">
        <f>VLOOKUP($B558,'HABITATS COMPLEX 6'!$B$239:$I$347,J$1,FALSE)</f>
        <v>0</v>
      </c>
      <c r="K558" s="3">
        <f>VLOOKUP($B558,'HABITATS COMPLEX 6'!$B$239:$I$347,K$1,FALSE)</f>
        <v>0</v>
      </c>
      <c r="L558" s="3" t="str">
        <f>VLOOKUP($B558,'HABITATS COMPLEX 6'!$B$239:$I$347,L$1,FALSE)</f>
        <v/>
      </c>
    </row>
    <row r="559" spans="1:12" ht="15.75" customHeight="1">
      <c r="A559">
        <f t="shared" si="15"/>
        <v>56</v>
      </c>
      <c r="B559" t="str">
        <f>VLOOKUP(A559,ACTIVITIES!$B$2:$C$110,2,FALSE)</f>
        <v>ACTIVITY CATEGORY 6 56</v>
      </c>
      <c r="C559" s="1">
        <v>7</v>
      </c>
      <c r="D559" s="1" t="str">
        <f>VLOOKUP(C559,HABITATS!$F$2:$G$13,2,FALSE)</f>
        <v>HABITATS COMPLEX 7</v>
      </c>
      <c r="E559" s="1" t="str">
        <f t="shared" si="14"/>
        <v>HABITATS COMPLEX 7ACTIVITY CATEGORY 6 56</v>
      </c>
      <c r="F559" s="3">
        <f>VLOOKUP($B559,'HABITATS COMPLEX 7'!$B$239:$I$347,F$1,FALSE)</f>
        <v>0</v>
      </c>
      <c r="G559" s="3">
        <f>VLOOKUP($B559,'HABITATS COMPLEX 7'!$B$239:$I$347,G$1,FALSE)</f>
        <v>0</v>
      </c>
      <c r="H559" s="3">
        <f>VLOOKUP($B559,'HABITATS COMPLEX 7'!$B$239:$I$347,H$1,FALSE)</f>
        <v>0</v>
      </c>
      <c r="I559" s="3">
        <f>VLOOKUP($B559,'HABITATS COMPLEX 7'!$B$239:$I$347,I$1,FALSE)</f>
        <v>0</v>
      </c>
      <c r="J559" s="3">
        <f>VLOOKUP($B559,'HABITATS COMPLEX 7'!$B$239:$I$347,J$1,FALSE)</f>
        <v>0</v>
      </c>
      <c r="K559" s="3">
        <f>VLOOKUP($B559,'HABITATS COMPLEX 7'!$B$239:$I$347,K$1,FALSE)</f>
        <v>0</v>
      </c>
      <c r="L559" s="3" t="str">
        <f>VLOOKUP($B559,'HABITATS COMPLEX 7'!$B$239:$I$347,L$1,FALSE)</f>
        <v/>
      </c>
    </row>
    <row r="560" spans="1:12" ht="15.75" customHeight="1">
      <c r="A560">
        <f t="shared" si="15"/>
        <v>56</v>
      </c>
      <c r="B560" t="str">
        <f>VLOOKUP(A560,ACTIVITIES!$B$2:$C$110,2,FALSE)</f>
        <v>ACTIVITY CATEGORY 6 56</v>
      </c>
      <c r="C560" s="1">
        <v>8</v>
      </c>
      <c r="D560" s="1" t="str">
        <f>VLOOKUP(C560,HABITATS!$F$2:$G$13,2,FALSE)</f>
        <v>HABITATS COMPLEX 8</v>
      </c>
      <c r="E560" s="1" t="str">
        <f t="shared" si="14"/>
        <v>HABITATS COMPLEX 8ACTIVITY CATEGORY 6 56</v>
      </c>
      <c r="F560" s="3">
        <f>VLOOKUP($B560,'HABITATS COMPLEX 8'!$B$239:$I$347,F$1,FALSE)</f>
        <v>0</v>
      </c>
      <c r="G560" s="3">
        <f>VLOOKUP($B560,'HABITATS COMPLEX 8'!$B$239:$I$347,G$1,FALSE)</f>
        <v>0</v>
      </c>
      <c r="H560" s="3">
        <f>VLOOKUP($B560,'HABITATS COMPLEX 8'!$B$239:$I$347,H$1,FALSE)</f>
        <v>0</v>
      </c>
      <c r="I560" s="3">
        <f>VLOOKUP($B560,'HABITATS COMPLEX 8'!$B$239:$I$347,I$1,FALSE)</f>
        <v>0</v>
      </c>
      <c r="J560" s="3">
        <f>VLOOKUP($B560,'HABITATS COMPLEX 8'!$B$239:$I$347,J$1,FALSE)</f>
        <v>0</v>
      </c>
      <c r="K560" s="3">
        <f>VLOOKUP($B560,'HABITATS COMPLEX 8'!$B$239:$I$347,K$1,FALSE)</f>
        <v>0</v>
      </c>
      <c r="L560" s="3" t="str">
        <f>VLOOKUP($B560,'HABITATS COMPLEX 8'!$B$239:$I$347,L$1,FALSE)</f>
        <v/>
      </c>
    </row>
    <row r="561" spans="1:12" ht="15.75" customHeight="1">
      <c r="A561">
        <f t="shared" si="15"/>
        <v>56</v>
      </c>
      <c r="B561" t="str">
        <f>VLOOKUP(A561,ACTIVITIES!$B$2:$C$110,2,FALSE)</f>
        <v>ACTIVITY CATEGORY 6 56</v>
      </c>
      <c r="C561" s="1">
        <v>9</v>
      </c>
      <c r="D561" s="1" t="str">
        <f>VLOOKUP(C561,HABITATS!$F$2:$G$13,2,FALSE)</f>
        <v>HABITATS COMPLEX 9</v>
      </c>
      <c r="E561" s="1" t="str">
        <f t="shared" si="14"/>
        <v>HABITATS COMPLEX 9ACTIVITY CATEGORY 6 56</v>
      </c>
      <c r="F561" s="3">
        <f>VLOOKUP($B561,'HABITATS COMPLEX 9'!$B$239:$I$347,F$1,FALSE)</f>
        <v>0</v>
      </c>
      <c r="G561" s="3">
        <f>VLOOKUP($B561,'HABITATS COMPLEX 9'!$B$239:$I$347,G$1,FALSE)</f>
        <v>0</v>
      </c>
      <c r="H561" s="3">
        <f>VLOOKUP($B561,'HABITATS COMPLEX 9'!$B$239:$I$347,H$1,FALSE)</f>
        <v>0</v>
      </c>
      <c r="I561" s="3">
        <f>VLOOKUP($B561,'HABITATS COMPLEX 9'!$B$239:$I$347,I$1,FALSE)</f>
        <v>0</v>
      </c>
      <c r="J561" s="3">
        <f>VLOOKUP($B561,'HABITATS COMPLEX 9'!$B$239:$I$347,J$1,FALSE)</f>
        <v>0</v>
      </c>
      <c r="K561" s="3">
        <f>VLOOKUP($B561,'HABITATS COMPLEX 9'!$B$239:$I$347,K$1,FALSE)</f>
        <v>0</v>
      </c>
      <c r="L561" s="3" t="str">
        <f>VLOOKUP($B561,'HABITATS COMPLEX 9'!$B$239:$I$347,L$1,FALSE)</f>
        <v/>
      </c>
    </row>
    <row r="562" spans="1:12" ht="15.75" customHeight="1">
      <c r="A562">
        <f t="shared" si="15"/>
        <v>56</v>
      </c>
      <c r="B562" t="str">
        <f>VLOOKUP(A562,ACTIVITIES!$B$2:$C$110,2,FALSE)</f>
        <v>ACTIVITY CATEGORY 6 56</v>
      </c>
      <c r="C562" s="1">
        <v>10</v>
      </c>
      <c r="D562" s="1" t="str">
        <f>VLOOKUP(C562,HABITATS!$F$2:$G$13,2,FALSE)</f>
        <v>HABITATS COMPLEX 10</v>
      </c>
      <c r="E562" s="1" t="str">
        <f t="shared" si="14"/>
        <v>HABITATS COMPLEX 10ACTIVITY CATEGORY 6 56</v>
      </c>
      <c r="F562" s="3">
        <f>VLOOKUP($B562,'HABITATS COMPLEX 10'!$B$239:$I$347,F$1,FALSE)</f>
        <v>0</v>
      </c>
      <c r="G562" s="3">
        <f>VLOOKUP($B562,'HABITATS COMPLEX 10'!$B$239:$I$347,G$1,FALSE)</f>
        <v>0</v>
      </c>
      <c r="H562" s="3">
        <f>VLOOKUP($B562,'HABITATS COMPLEX 10'!$B$239:$I$347,H$1,FALSE)</f>
        <v>0</v>
      </c>
      <c r="I562" s="3">
        <f>VLOOKUP($B562,'HABITATS COMPLEX 10'!$B$239:$I$347,I$1,FALSE)</f>
        <v>0</v>
      </c>
      <c r="J562" s="3">
        <f>VLOOKUP($B562,'HABITATS COMPLEX 10'!$B$239:$I$347,J$1,FALSE)</f>
        <v>0</v>
      </c>
      <c r="K562" s="3">
        <f>VLOOKUP($B562,'HABITATS COMPLEX 10'!$B$239:$I$347,K$1,FALSE)</f>
        <v>0</v>
      </c>
      <c r="L562" s="3" t="str">
        <f>VLOOKUP($B562,'HABITATS COMPLEX 10'!$B$239:$I$347,L$1,FALSE)</f>
        <v/>
      </c>
    </row>
    <row r="563" spans="1:12" ht="15.75" customHeight="1">
      <c r="A563">
        <f t="shared" si="15"/>
        <v>57</v>
      </c>
      <c r="B563" t="str">
        <f>VLOOKUP(A563,ACTIVITIES!$B$2:$C$110,2,FALSE)</f>
        <v>ACTIVITY CATEGORY 6 57</v>
      </c>
      <c r="C563" s="1">
        <v>1</v>
      </c>
      <c r="D563" s="1" t="str">
        <f>VLOOKUP(C563,HABITATS!$F$2:$G$13,2,FALSE)</f>
        <v>Coastal Uplands</v>
      </c>
      <c r="E563" s="1" t="str">
        <f t="shared" si="14"/>
        <v>Coastal UplandsACTIVITY CATEGORY 6 57</v>
      </c>
      <c r="F563" s="3">
        <f>VLOOKUP($B563,'COASTAL UPLANDS'!$B$239:$I$347,F$1,FALSE)</f>
        <v>0</v>
      </c>
      <c r="G563" s="3">
        <f>VLOOKUP($B563,'COASTAL UPLANDS'!$B$239:$I$347,G$1,FALSE)</f>
        <v>0</v>
      </c>
      <c r="H563" s="3">
        <f>VLOOKUP($B563,'COASTAL UPLANDS'!$B$239:$I$347,H$1,FALSE)</f>
        <v>0</v>
      </c>
      <c r="I563" s="3">
        <f>VLOOKUP($B563,'COASTAL UPLANDS'!$B$239:$I$347,I$1,FALSE)</f>
        <v>0</v>
      </c>
      <c r="J563" s="3">
        <f>VLOOKUP($B563,'COASTAL UPLANDS'!$B$239:$I$347,J$1,FALSE)</f>
        <v>0</v>
      </c>
      <c r="K563" s="3">
        <f>VLOOKUP($B563,'COASTAL UPLANDS'!$B$239:$I$347,K$1,FALSE)</f>
        <v>0</v>
      </c>
      <c r="L563" s="3" t="str">
        <f>VLOOKUP($B563,'COASTAL UPLANDS'!$B$239:$I$347,L$1,FALSE)</f>
        <v/>
      </c>
    </row>
    <row r="564" spans="1:12" ht="15.75" customHeight="1">
      <c r="A564">
        <f t="shared" si="15"/>
        <v>57</v>
      </c>
      <c r="B564" t="str">
        <f>VLOOKUP(A564,ACTIVITIES!$B$2:$C$110,2,FALSE)</f>
        <v>ACTIVITY CATEGORY 6 57</v>
      </c>
      <c r="C564" s="1">
        <v>2</v>
      </c>
      <c r="D564" s="1" t="str">
        <f>VLOOKUP(C564,HABITATS!$F$2:$G$13,2,FALSE)</f>
        <v>Beaches &amp; Dunes</v>
      </c>
      <c r="E564" s="1" t="str">
        <f t="shared" si="14"/>
        <v>Beaches &amp; DunesACTIVITY CATEGORY 6 57</v>
      </c>
      <c r="F564" s="3">
        <f>VLOOKUP($B564,'BEACHES &amp; DUNES'!$B$239:$I$347,F$1,FALSE)</f>
        <v>0</v>
      </c>
      <c r="G564" s="3">
        <f>VLOOKUP($B564,'BEACHES &amp; DUNES'!$B$239:$I$347,G$1,FALSE)</f>
        <v>0</v>
      </c>
      <c r="H564" s="3">
        <f>VLOOKUP($B564,'BEACHES &amp; DUNES'!$B$239:$I$347,H$1,FALSE)</f>
        <v>0</v>
      </c>
      <c r="I564" s="3">
        <f>VLOOKUP($B564,'BEACHES &amp; DUNES'!$B$239:$I$347,I$1,FALSE)</f>
        <v>0</v>
      </c>
      <c r="J564" s="3">
        <f>VLOOKUP($B564,'BEACHES &amp; DUNES'!$B$239:$I$347,J$1,FALSE)</f>
        <v>0</v>
      </c>
      <c r="K564" s="3">
        <f>VLOOKUP($B564,'BEACHES &amp; DUNES'!$B$239:$I$347,K$1,FALSE)</f>
        <v>0</v>
      </c>
      <c r="L564" s="3" t="str">
        <f>VLOOKUP($B564,'BEACHES &amp; DUNES'!$B$239:$I$347,L$1,FALSE)</f>
        <v/>
      </c>
    </row>
    <row r="565" spans="1:12" ht="15.75" customHeight="1">
      <c r="A565">
        <f t="shared" si="15"/>
        <v>57</v>
      </c>
      <c r="B565" t="str">
        <f>VLOOKUP(A565,ACTIVITIES!$B$2:$C$110,2,FALSE)</f>
        <v>ACTIVITY CATEGORY 6 57</v>
      </c>
      <c r="C565" s="1">
        <v>3</v>
      </c>
      <c r="D565" s="1" t="str">
        <f>VLOOKUP(C565,HABITATS!$F$2:$G$13,2,FALSE)</f>
        <v>Tidal flats &amp; Rocky Intertidal</v>
      </c>
      <c r="E565" s="1" t="str">
        <f t="shared" ref="E565:E628" si="16">D565&amp;B565</f>
        <v>Tidal flats &amp; Rocky IntertidalACTIVITY CATEGORY 6 57</v>
      </c>
      <c r="F565" s="3">
        <f>VLOOKUP($B565,'TIDAL FLATS &amp; ROCKY INTERTIDAL'!$B$239:$I$347,F$1,FALSE)</f>
        <v>0</v>
      </c>
      <c r="G565" s="3">
        <f>VLOOKUP($B565,'TIDAL FLATS &amp; ROCKY INTERTIDAL'!$B$239:$I$347,G$1,FALSE)</f>
        <v>0</v>
      </c>
      <c r="H565" s="3">
        <f>VLOOKUP($B565,'TIDAL FLATS &amp; ROCKY INTERTIDAL'!$B$239:$I$347,H$1,FALSE)</f>
        <v>0</v>
      </c>
      <c r="I565" s="3">
        <f>VLOOKUP($B565,'TIDAL FLATS &amp; ROCKY INTERTIDAL'!$B$239:$I$347,I$1,FALSE)</f>
        <v>0</v>
      </c>
      <c r="J565" s="3">
        <f>VLOOKUP($B565,'TIDAL FLATS &amp; ROCKY INTERTIDAL'!$B$239:$I$347,J$1,FALSE)</f>
        <v>0</v>
      </c>
      <c r="K565" s="3">
        <f>VLOOKUP($B565,'TIDAL FLATS &amp; ROCKY INTERTIDAL'!$B$239:$I$347,K$1,FALSE)</f>
        <v>0</v>
      </c>
      <c r="L565" s="3" t="str">
        <f>VLOOKUP($B565,'TIDAL FLATS &amp; ROCKY INTERTIDAL'!$B$239:$I$347,L$1,FALSE)</f>
        <v/>
      </c>
    </row>
    <row r="566" spans="1:12" ht="15.75" customHeight="1">
      <c r="A566">
        <f t="shared" si="15"/>
        <v>57</v>
      </c>
      <c r="B566" t="str">
        <f>VLOOKUP(A566,ACTIVITIES!$B$2:$C$110,2,FALSE)</f>
        <v>ACTIVITY CATEGORY 6 57</v>
      </c>
      <c r="C566" s="1">
        <v>4</v>
      </c>
      <c r="D566" s="1" t="str">
        <f>VLOOKUP(C566,HABITATS!$F$2:$G$13,2,FALSE)</f>
        <v>Marshes</v>
      </c>
      <c r="E566" s="1" t="str">
        <f t="shared" si="16"/>
        <v>MarshesACTIVITY CATEGORY 6 57</v>
      </c>
      <c r="F566" s="3">
        <f>VLOOKUP($B566,MARSHES!$B$239:$I$347,F$1,FALSE)</f>
        <v>0</v>
      </c>
      <c r="G566" s="3">
        <f>VLOOKUP($B566,MARSHES!$B$239:$I$347,G$1,FALSE)</f>
        <v>0</v>
      </c>
      <c r="H566" s="3">
        <f>VLOOKUP($B566,MARSHES!$B$239:$I$347,H$1,FALSE)</f>
        <v>0</v>
      </c>
      <c r="I566" s="3">
        <f>VLOOKUP($B566,MARSHES!$B$239:$I$347,I$1,FALSE)</f>
        <v>0</v>
      </c>
      <c r="J566" s="3">
        <f>VLOOKUP($B566,MARSHES!$B$239:$I$347,J$1,FALSE)</f>
        <v>0</v>
      </c>
      <c r="K566" s="3">
        <f>VLOOKUP($B566,MARSHES!$B$239:$I$347,K$1,FALSE)</f>
        <v>0</v>
      </c>
      <c r="L566" s="3" t="str">
        <f>VLOOKUP($B566,MARSHES!$B$239:$I$347,L$1,FALSE)</f>
        <v/>
      </c>
    </row>
    <row r="567" spans="1:12" ht="15.75" customHeight="1">
      <c r="A567">
        <f t="shared" si="15"/>
        <v>57</v>
      </c>
      <c r="B567" t="str">
        <f>VLOOKUP(A567,ACTIVITIES!$B$2:$C$110,2,FALSE)</f>
        <v>ACTIVITY CATEGORY 6 57</v>
      </c>
      <c r="C567" s="1">
        <v>5</v>
      </c>
      <c r="D567" s="1" t="str">
        <f>VLOOKUP(C567,HABITATS!$F$2:$G$13,2,FALSE)</f>
        <v>Submersed Habitats</v>
      </c>
      <c r="E567" s="1" t="str">
        <f t="shared" si="16"/>
        <v>Submersed HabitatsACTIVITY CATEGORY 6 57</v>
      </c>
      <c r="F567" s="3">
        <f>VLOOKUP($B567,'SUBMERSED HABITATS'!$B$239:$I$347,F$1,FALSE)</f>
        <v>0</v>
      </c>
      <c r="G567" s="3">
        <f>VLOOKUP($B567,'SUBMERSED HABITATS'!$B$239:$I$347,G$1,FALSE)</f>
        <v>0</v>
      </c>
      <c r="H567" s="3">
        <f>VLOOKUP($B567,'SUBMERSED HABITATS'!$B$239:$I$347,H$1,FALSE)</f>
        <v>0</v>
      </c>
      <c r="I567" s="3">
        <f>VLOOKUP($B567,'SUBMERSED HABITATS'!$B$239:$I$347,I$1,FALSE)</f>
        <v>0</v>
      </c>
      <c r="J567" s="3">
        <f>VLOOKUP($B567,'SUBMERSED HABITATS'!$B$239:$I$347,J$1,FALSE)</f>
        <v>0</v>
      </c>
      <c r="K567" s="3">
        <f>VLOOKUP($B567,'SUBMERSED HABITATS'!$B$239:$I$347,K$1,FALSE)</f>
        <v>0</v>
      </c>
      <c r="L567" s="3" t="str">
        <f>VLOOKUP($B567,'SUBMERSED HABITATS'!$B$239:$I$347,L$1,FALSE)</f>
        <v/>
      </c>
    </row>
    <row r="568" spans="1:12" ht="15.75" customHeight="1">
      <c r="A568">
        <f t="shared" si="15"/>
        <v>57</v>
      </c>
      <c r="B568" t="str">
        <f>VLOOKUP(A568,ACTIVITIES!$B$2:$C$110,2,FALSE)</f>
        <v>ACTIVITY CATEGORY 6 57</v>
      </c>
      <c r="C568" s="1">
        <v>6</v>
      </c>
      <c r="D568" s="1" t="str">
        <f>VLOOKUP(C568,HABITATS!$F$2:$G$13,2,FALSE)</f>
        <v>HABITATS COMPLEX 6</v>
      </c>
      <c r="E568" s="1" t="str">
        <f t="shared" si="16"/>
        <v>HABITATS COMPLEX 6ACTIVITY CATEGORY 6 57</v>
      </c>
      <c r="F568" s="3">
        <f>VLOOKUP($B568,'HABITATS COMPLEX 6'!$B$239:$I$347,F$1,FALSE)</f>
        <v>0</v>
      </c>
      <c r="G568" s="3">
        <f>VLOOKUP($B568,'HABITATS COMPLEX 6'!$B$239:$I$347,G$1,FALSE)</f>
        <v>0</v>
      </c>
      <c r="H568" s="3">
        <f>VLOOKUP($B568,'HABITATS COMPLEX 6'!$B$239:$I$347,H$1,FALSE)</f>
        <v>0</v>
      </c>
      <c r="I568" s="3">
        <f>VLOOKUP($B568,'HABITATS COMPLEX 6'!$B$239:$I$347,I$1,FALSE)</f>
        <v>0</v>
      </c>
      <c r="J568" s="3">
        <f>VLOOKUP($B568,'HABITATS COMPLEX 6'!$B$239:$I$347,J$1,FALSE)</f>
        <v>0</v>
      </c>
      <c r="K568" s="3">
        <f>VLOOKUP($B568,'HABITATS COMPLEX 6'!$B$239:$I$347,K$1,FALSE)</f>
        <v>0</v>
      </c>
      <c r="L568" s="3" t="str">
        <f>VLOOKUP($B568,'HABITATS COMPLEX 6'!$B$239:$I$347,L$1,FALSE)</f>
        <v/>
      </c>
    </row>
    <row r="569" spans="1:12" ht="15.75" customHeight="1">
      <c r="A569">
        <f t="shared" si="15"/>
        <v>57</v>
      </c>
      <c r="B569" t="str">
        <f>VLOOKUP(A569,ACTIVITIES!$B$2:$C$110,2,FALSE)</f>
        <v>ACTIVITY CATEGORY 6 57</v>
      </c>
      <c r="C569" s="1">
        <v>7</v>
      </c>
      <c r="D569" s="1" t="str">
        <f>VLOOKUP(C569,HABITATS!$F$2:$G$13,2,FALSE)</f>
        <v>HABITATS COMPLEX 7</v>
      </c>
      <c r="E569" s="1" t="str">
        <f t="shared" si="16"/>
        <v>HABITATS COMPLEX 7ACTIVITY CATEGORY 6 57</v>
      </c>
      <c r="F569" s="3">
        <f>VLOOKUP($B569,'HABITATS COMPLEX 7'!$B$239:$I$347,F$1,FALSE)</f>
        <v>0</v>
      </c>
      <c r="G569" s="3">
        <f>VLOOKUP($B569,'HABITATS COMPLEX 7'!$B$239:$I$347,G$1,FALSE)</f>
        <v>0</v>
      </c>
      <c r="H569" s="3">
        <f>VLOOKUP($B569,'HABITATS COMPLEX 7'!$B$239:$I$347,H$1,FALSE)</f>
        <v>0</v>
      </c>
      <c r="I569" s="3">
        <f>VLOOKUP($B569,'HABITATS COMPLEX 7'!$B$239:$I$347,I$1,FALSE)</f>
        <v>0</v>
      </c>
      <c r="J569" s="3">
        <f>VLOOKUP($B569,'HABITATS COMPLEX 7'!$B$239:$I$347,J$1,FALSE)</f>
        <v>0</v>
      </c>
      <c r="K569" s="3">
        <f>VLOOKUP($B569,'HABITATS COMPLEX 7'!$B$239:$I$347,K$1,FALSE)</f>
        <v>0</v>
      </c>
      <c r="L569" s="3" t="str">
        <f>VLOOKUP($B569,'HABITATS COMPLEX 7'!$B$239:$I$347,L$1,FALSE)</f>
        <v/>
      </c>
    </row>
    <row r="570" spans="1:12" ht="15.75" customHeight="1">
      <c r="A570">
        <f t="shared" si="15"/>
        <v>57</v>
      </c>
      <c r="B570" t="str">
        <f>VLOOKUP(A570,ACTIVITIES!$B$2:$C$110,2,FALSE)</f>
        <v>ACTIVITY CATEGORY 6 57</v>
      </c>
      <c r="C570" s="1">
        <v>8</v>
      </c>
      <c r="D570" s="1" t="str">
        <f>VLOOKUP(C570,HABITATS!$F$2:$G$13,2,FALSE)</f>
        <v>HABITATS COMPLEX 8</v>
      </c>
      <c r="E570" s="1" t="str">
        <f t="shared" si="16"/>
        <v>HABITATS COMPLEX 8ACTIVITY CATEGORY 6 57</v>
      </c>
      <c r="F570" s="3">
        <f>VLOOKUP($B570,'HABITATS COMPLEX 8'!$B$239:$I$347,F$1,FALSE)</f>
        <v>0</v>
      </c>
      <c r="G570" s="3">
        <f>VLOOKUP($B570,'HABITATS COMPLEX 8'!$B$239:$I$347,G$1,FALSE)</f>
        <v>0</v>
      </c>
      <c r="H570" s="3">
        <f>VLOOKUP($B570,'HABITATS COMPLEX 8'!$B$239:$I$347,H$1,FALSE)</f>
        <v>0</v>
      </c>
      <c r="I570" s="3">
        <f>VLOOKUP($B570,'HABITATS COMPLEX 8'!$B$239:$I$347,I$1,FALSE)</f>
        <v>0</v>
      </c>
      <c r="J570" s="3">
        <f>VLOOKUP($B570,'HABITATS COMPLEX 8'!$B$239:$I$347,J$1,FALSE)</f>
        <v>0</v>
      </c>
      <c r="K570" s="3">
        <f>VLOOKUP($B570,'HABITATS COMPLEX 8'!$B$239:$I$347,K$1,FALSE)</f>
        <v>0</v>
      </c>
      <c r="L570" s="3" t="str">
        <f>VLOOKUP($B570,'HABITATS COMPLEX 8'!$B$239:$I$347,L$1,FALSE)</f>
        <v/>
      </c>
    </row>
    <row r="571" spans="1:12" ht="15.75" customHeight="1">
      <c r="A571">
        <f t="shared" si="15"/>
        <v>57</v>
      </c>
      <c r="B571" t="str">
        <f>VLOOKUP(A571,ACTIVITIES!$B$2:$C$110,2,FALSE)</f>
        <v>ACTIVITY CATEGORY 6 57</v>
      </c>
      <c r="C571" s="1">
        <v>9</v>
      </c>
      <c r="D571" s="1" t="str">
        <f>VLOOKUP(C571,HABITATS!$F$2:$G$13,2,FALSE)</f>
        <v>HABITATS COMPLEX 9</v>
      </c>
      <c r="E571" s="1" t="str">
        <f t="shared" si="16"/>
        <v>HABITATS COMPLEX 9ACTIVITY CATEGORY 6 57</v>
      </c>
      <c r="F571" s="3">
        <f>VLOOKUP($B571,'HABITATS COMPLEX 9'!$B$239:$I$347,F$1,FALSE)</f>
        <v>0</v>
      </c>
      <c r="G571" s="3">
        <f>VLOOKUP($B571,'HABITATS COMPLEX 9'!$B$239:$I$347,G$1,FALSE)</f>
        <v>0</v>
      </c>
      <c r="H571" s="3">
        <f>VLOOKUP($B571,'HABITATS COMPLEX 9'!$B$239:$I$347,H$1,FALSE)</f>
        <v>0</v>
      </c>
      <c r="I571" s="3">
        <f>VLOOKUP($B571,'HABITATS COMPLEX 9'!$B$239:$I$347,I$1,FALSE)</f>
        <v>0</v>
      </c>
      <c r="J571" s="3">
        <f>VLOOKUP($B571,'HABITATS COMPLEX 9'!$B$239:$I$347,J$1,FALSE)</f>
        <v>0</v>
      </c>
      <c r="K571" s="3">
        <f>VLOOKUP($B571,'HABITATS COMPLEX 9'!$B$239:$I$347,K$1,FALSE)</f>
        <v>0</v>
      </c>
      <c r="L571" s="3" t="str">
        <f>VLOOKUP($B571,'HABITATS COMPLEX 9'!$B$239:$I$347,L$1,FALSE)</f>
        <v/>
      </c>
    </row>
    <row r="572" spans="1:12" ht="15.75" customHeight="1">
      <c r="A572">
        <f t="shared" si="15"/>
        <v>57</v>
      </c>
      <c r="B572" t="str">
        <f>VLOOKUP(A572,ACTIVITIES!$B$2:$C$110,2,FALSE)</f>
        <v>ACTIVITY CATEGORY 6 57</v>
      </c>
      <c r="C572" s="1">
        <v>10</v>
      </c>
      <c r="D572" s="1" t="str">
        <f>VLOOKUP(C572,HABITATS!$F$2:$G$13,2,FALSE)</f>
        <v>HABITATS COMPLEX 10</v>
      </c>
      <c r="E572" s="1" t="str">
        <f t="shared" si="16"/>
        <v>HABITATS COMPLEX 10ACTIVITY CATEGORY 6 57</v>
      </c>
      <c r="F572" s="3">
        <f>VLOOKUP($B572,'HABITATS COMPLEX 10'!$B$239:$I$347,F$1,FALSE)</f>
        <v>0</v>
      </c>
      <c r="G572" s="3">
        <f>VLOOKUP($B572,'HABITATS COMPLEX 10'!$B$239:$I$347,G$1,FALSE)</f>
        <v>0</v>
      </c>
      <c r="H572" s="3">
        <f>VLOOKUP($B572,'HABITATS COMPLEX 10'!$B$239:$I$347,H$1,FALSE)</f>
        <v>0</v>
      </c>
      <c r="I572" s="3">
        <f>VLOOKUP($B572,'HABITATS COMPLEX 10'!$B$239:$I$347,I$1,FALSE)</f>
        <v>0</v>
      </c>
      <c r="J572" s="3">
        <f>VLOOKUP($B572,'HABITATS COMPLEX 10'!$B$239:$I$347,J$1,FALSE)</f>
        <v>0</v>
      </c>
      <c r="K572" s="3">
        <f>VLOOKUP($B572,'HABITATS COMPLEX 10'!$B$239:$I$347,K$1,FALSE)</f>
        <v>0</v>
      </c>
      <c r="L572" s="3" t="str">
        <f>VLOOKUP($B572,'HABITATS COMPLEX 10'!$B$239:$I$347,L$1,FALSE)</f>
        <v/>
      </c>
    </row>
    <row r="573" spans="1:12" ht="15.75" customHeight="1">
      <c r="A573">
        <f t="shared" si="15"/>
        <v>58</v>
      </c>
      <c r="B573" t="str">
        <f>VLOOKUP(A573,ACTIVITIES!$B$2:$C$110,2,FALSE)</f>
        <v>ACTIVITY CATEGORY 6 58</v>
      </c>
      <c r="C573" s="1">
        <v>1</v>
      </c>
      <c r="D573" s="1" t="str">
        <f>VLOOKUP(C573,HABITATS!$F$2:$G$13,2,FALSE)</f>
        <v>Coastal Uplands</v>
      </c>
      <c r="E573" s="1" t="str">
        <f t="shared" si="16"/>
        <v>Coastal UplandsACTIVITY CATEGORY 6 58</v>
      </c>
      <c r="F573" s="3">
        <f>VLOOKUP($B573,'COASTAL UPLANDS'!$B$239:$I$347,F$1,FALSE)</f>
        <v>0</v>
      </c>
      <c r="G573" s="3">
        <f>VLOOKUP($B573,'COASTAL UPLANDS'!$B$239:$I$347,G$1,FALSE)</f>
        <v>0</v>
      </c>
      <c r="H573" s="3">
        <f>VLOOKUP($B573,'COASTAL UPLANDS'!$B$239:$I$347,H$1,FALSE)</f>
        <v>0</v>
      </c>
      <c r="I573" s="3">
        <f>VLOOKUP($B573,'COASTAL UPLANDS'!$B$239:$I$347,I$1,FALSE)</f>
        <v>0</v>
      </c>
      <c r="J573" s="3">
        <f>VLOOKUP($B573,'COASTAL UPLANDS'!$B$239:$I$347,J$1,FALSE)</f>
        <v>0</v>
      </c>
      <c r="K573" s="3">
        <f>VLOOKUP($B573,'COASTAL UPLANDS'!$B$239:$I$347,K$1,FALSE)</f>
        <v>0</v>
      </c>
      <c r="L573" s="3" t="str">
        <f>VLOOKUP($B573,'COASTAL UPLANDS'!$B$239:$I$347,L$1,FALSE)</f>
        <v/>
      </c>
    </row>
    <row r="574" spans="1:12" ht="15.75" customHeight="1">
      <c r="A574">
        <f t="shared" si="15"/>
        <v>58</v>
      </c>
      <c r="B574" t="str">
        <f>VLOOKUP(A574,ACTIVITIES!$B$2:$C$110,2,FALSE)</f>
        <v>ACTIVITY CATEGORY 6 58</v>
      </c>
      <c r="C574" s="1">
        <v>2</v>
      </c>
      <c r="D574" s="1" t="str">
        <f>VLOOKUP(C574,HABITATS!$F$2:$G$13,2,FALSE)</f>
        <v>Beaches &amp; Dunes</v>
      </c>
      <c r="E574" s="1" t="str">
        <f t="shared" si="16"/>
        <v>Beaches &amp; DunesACTIVITY CATEGORY 6 58</v>
      </c>
      <c r="F574" s="3">
        <f>VLOOKUP($B574,'BEACHES &amp; DUNES'!$B$239:$I$347,F$1,FALSE)</f>
        <v>0</v>
      </c>
      <c r="G574" s="3">
        <f>VLOOKUP($B574,'BEACHES &amp; DUNES'!$B$239:$I$347,G$1,FALSE)</f>
        <v>0</v>
      </c>
      <c r="H574" s="3">
        <f>VLOOKUP($B574,'BEACHES &amp; DUNES'!$B$239:$I$347,H$1,FALSE)</f>
        <v>0</v>
      </c>
      <c r="I574" s="3">
        <f>VLOOKUP($B574,'BEACHES &amp; DUNES'!$B$239:$I$347,I$1,FALSE)</f>
        <v>0</v>
      </c>
      <c r="J574" s="3">
        <f>VLOOKUP($B574,'BEACHES &amp; DUNES'!$B$239:$I$347,J$1,FALSE)</f>
        <v>0</v>
      </c>
      <c r="K574" s="3">
        <f>VLOOKUP($B574,'BEACHES &amp; DUNES'!$B$239:$I$347,K$1,FALSE)</f>
        <v>0</v>
      </c>
      <c r="L574" s="3" t="str">
        <f>VLOOKUP($B574,'BEACHES &amp; DUNES'!$B$239:$I$347,L$1,FALSE)</f>
        <v/>
      </c>
    </row>
    <row r="575" spans="1:12" ht="15.75" customHeight="1">
      <c r="A575">
        <f t="shared" si="15"/>
        <v>58</v>
      </c>
      <c r="B575" t="str">
        <f>VLOOKUP(A575,ACTIVITIES!$B$2:$C$110,2,FALSE)</f>
        <v>ACTIVITY CATEGORY 6 58</v>
      </c>
      <c r="C575" s="1">
        <v>3</v>
      </c>
      <c r="D575" s="1" t="str">
        <f>VLOOKUP(C575,HABITATS!$F$2:$G$13,2,FALSE)</f>
        <v>Tidal flats &amp; Rocky Intertidal</v>
      </c>
      <c r="E575" s="1" t="str">
        <f t="shared" si="16"/>
        <v>Tidal flats &amp; Rocky IntertidalACTIVITY CATEGORY 6 58</v>
      </c>
      <c r="F575" s="3">
        <f>VLOOKUP($B575,'TIDAL FLATS &amp; ROCKY INTERTIDAL'!$B$239:$I$347,F$1,FALSE)</f>
        <v>0</v>
      </c>
      <c r="G575" s="3">
        <f>VLOOKUP($B575,'TIDAL FLATS &amp; ROCKY INTERTIDAL'!$B$239:$I$347,G$1,FALSE)</f>
        <v>0</v>
      </c>
      <c r="H575" s="3">
        <f>VLOOKUP($B575,'TIDAL FLATS &amp; ROCKY INTERTIDAL'!$B$239:$I$347,H$1,FALSE)</f>
        <v>0</v>
      </c>
      <c r="I575" s="3">
        <f>VLOOKUP($B575,'TIDAL FLATS &amp; ROCKY INTERTIDAL'!$B$239:$I$347,I$1,FALSE)</f>
        <v>0</v>
      </c>
      <c r="J575" s="3">
        <f>VLOOKUP($B575,'TIDAL FLATS &amp; ROCKY INTERTIDAL'!$B$239:$I$347,J$1,FALSE)</f>
        <v>0</v>
      </c>
      <c r="K575" s="3">
        <f>VLOOKUP($B575,'TIDAL FLATS &amp; ROCKY INTERTIDAL'!$B$239:$I$347,K$1,FALSE)</f>
        <v>0</v>
      </c>
      <c r="L575" s="3" t="str">
        <f>VLOOKUP($B575,'TIDAL FLATS &amp; ROCKY INTERTIDAL'!$B$239:$I$347,L$1,FALSE)</f>
        <v/>
      </c>
    </row>
    <row r="576" spans="1:12" ht="15.75" customHeight="1">
      <c r="A576">
        <f t="shared" si="15"/>
        <v>58</v>
      </c>
      <c r="B576" t="str">
        <f>VLOOKUP(A576,ACTIVITIES!$B$2:$C$110,2,FALSE)</f>
        <v>ACTIVITY CATEGORY 6 58</v>
      </c>
      <c r="C576" s="1">
        <v>4</v>
      </c>
      <c r="D576" s="1" t="str">
        <f>VLOOKUP(C576,HABITATS!$F$2:$G$13,2,FALSE)</f>
        <v>Marshes</v>
      </c>
      <c r="E576" s="1" t="str">
        <f t="shared" si="16"/>
        <v>MarshesACTIVITY CATEGORY 6 58</v>
      </c>
      <c r="F576" s="3">
        <f>VLOOKUP($B576,MARSHES!$B$239:$I$347,F$1,FALSE)</f>
        <v>0</v>
      </c>
      <c r="G576" s="3">
        <f>VLOOKUP($B576,MARSHES!$B$239:$I$347,G$1,FALSE)</f>
        <v>0</v>
      </c>
      <c r="H576" s="3">
        <f>VLOOKUP($B576,MARSHES!$B$239:$I$347,H$1,FALSE)</f>
        <v>0</v>
      </c>
      <c r="I576" s="3">
        <f>VLOOKUP($B576,MARSHES!$B$239:$I$347,I$1,FALSE)</f>
        <v>0</v>
      </c>
      <c r="J576" s="3">
        <f>VLOOKUP($B576,MARSHES!$B$239:$I$347,J$1,FALSE)</f>
        <v>0</v>
      </c>
      <c r="K576" s="3">
        <f>VLOOKUP($B576,MARSHES!$B$239:$I$347,K$1,FALSE)</f>
        <v>0</v>
      </c>
      <c r="L576" s="3" t="str">
        <f>VLOOKUP($B576,MARSHES!$B$239:$I$347,L$1,FALSE)</f>
        <v/>
      </c>
    </row>
    <row r="577" spans="1:12" ht="15.75" customHeight="1">
      <c r="A577">
        <f t="shared" si="15"/>
        <v>58</v>
      </c>
      <c r="B577" t="str">
        <f>VLOOKUP(A577,ACTIVITIES!$B$2:$C$110,2,FALSE)</f>
        <v>ACTIVITY CATEGORY 6 58</v>
      </c>
      <c r="C577" s="1">
        <v>5</v>
      </c>
      <c r="D577" s="1" t="str">
        <f>VLOOKUP(C577,HABITATS!$F$2:$G$13,2,FALSE)</f>
        <v>Submersed Habitats</v>
      </c>
      <c r="E577" s="1" t="str">
        <f t="shared" si="16"/>
        <v>Submersed HabitatsACTIVITY CATEGORY 6 58</v>
      </c>
      <c r="F577" s="3">
        <f>VLOOKUP($B577,'SUBMERSED HABITATS'!$B$239:$I$347,F$1,FALSE)</f>
        <v>0</v>
      </c>
      <c r="G577" s="3">
        <f>VLOOKUP($B577,'SUBMERSED HABITATS'!$B$239:$I$347,G$1,FALSE)</f>
        <v>0</v>
      </c>
      <c r="H577" s="3">
        <f>VLOOKUP($B577,'SUBMERSED HABITATS'!$B$239:$I$347,H$1,FALSE)</f>
        <v>0</v>
      </c>
      <c r="I577" s="3">
        <f>VLOOKUP($B577,'SUBMERSED HABITATS'!$B$239:$I$347,I$1,FALSE)</f>
        <v>0</v>
      </c>
      <c r="J577" s="3">
        <f>VLOOKUP($B577,'SUBMERSED HABITATS'!$B$239:$I$347,J$1,FALSE)</f>
        <v>0</v>
      </c>
      <c r="K577" s="3">
        <f>VLOOKUP($B577,'SUBMERSED HABITATS'!$B$239:$I$347,K$1,FALSE)</f>
        <v>0</v>
      </c>
      <c r="L577" s="3" t="str">
        <f>VLOOKUP($B577,'SUBMERSED HABITATS'!$B$239:$I$347,L$1,FALSE)</f>
        <v/>
      </c>
    </row>
    <row r="578" spans="1:12" ht="15.75" customHeight="1">
      <c r="A578">
        <f t="shared" ref="A578:A641" si="17">A568+1</f>
        <v>58</v>
      </c>
      <c r="B578" t="str">
        <f>VLOOKUP(A578,ACTIVITIES!$B$2:$C$110,2,FALSE)</f>
        <v>ACTIVITY CATEGORY 6 58</v>
      </c>
      <c r="C578" s="1">
        <v>6</v>
      </c>
      <c r="D578" s="1" t="str">
        <f>VLOOKUP(C578,HABITATS!$F$2:$G$13,2,FALSE)</f>
        <v>HABITATS COMPLEX 6</v>
      </c>
      <c r="E578" s="1" t="str">
        <f t="shared" si="16"/>
        <v>HABITATS COMPLEX 6ACTIVITY CATEGORY 6 58</v>
      </c>
      <c r="F578" s="3">
        <f>VLOOKUP($B578,'HABITATS COMPLEX 6'!$B$239:$I$347,F$1,FALSE)</f>
        <v>0</v>
      </c>
      <c r="G578" s="3">
        <f>VLOOKUP($B578,'HABITATS COMPLEX 6'!$B$239:$I$347,G$1,FALSE)</f>
        <v>0</v>
      </c>
      <c r="H578" s="3">
        <f>VLOOKUP($B578,'HABITATS COMPLEX 6'!$B$239:$I$347,H$1,FALSE)</f>
        <v>0</v>
      </c>
      <c r="I578" s="3">
        <f>VLOOKUP($B578,'HABITATS COMPLEX 6'!$B$239:$I$347,I$1,FALSE)</f>
        <v>0</v>
      </c>
      <c r="J578" s="3">
        <f>VLOOKUP($B578,'HABITATS COMPLEX 6'!$B$239:$I$347,J$1,FALSE)</f>
        <v>0</v>
      </c>
      <c r="K578" s="3">
        <f>VLOOKUP($B578,'HABITATS COMPLEX 6'!$B$239:$I$347,K$1,FALSE)</f>
        <v>0</v>
      </c>
      <c r="L578" s="3" t="str">
        <f>VLOOKUP($B578,'HABITATS COMPLEX 6'!$B$239:$I$347,L$1,FALSE)</f>
        <v/>
      </c>
    </row>
    <row r="579" spans="1:12" ht="15.75" customHeight="1">
      <c r="A579">
        <f t="shared" si="17"/>
        <v>58</v>
      </c>
      <c r="B579" t="str">
        <f>VLOOKUP(A579,ACTIVITIES!$B$2:$C$110,2,FALSE)</f>
        <v>ACTIVITY CATEGORY 6 58</v>
      </c>
      <c r="C579" s="1">
        <v>7</v>
      </c>
      <c r="D579" s="1" t="str">
        <f>VLOOKUP(C579,HABITATS!$F$2:$G$13,2,FALSE)</f>
        <v>HABITATS COMPLEX 7</v>
      </c>
      <c r="E579" s="1" t="str">
        <f t="shared" si="16"/>
        <v>HABITATS COMPLEX 7ACTIVITY CATEGORY 6 58</v>
      </c>
      <c r="F579" s="3">
        <f>VLOOKUP($B579,'HABITATS COMPLEX 7'!$B$239:$I$347,F$1,FALSE)</f>
        <v>0</v>
      </c>
      <c r="G579" s="3">
        <f>VLOOKUP($B579,'HABITATS COMPLEX 7'!$B$239:$I$347,G$1,FALSE)</f>
        <v>0</v>
      </c>
      <c r="H579" s="3">
        <f>VLOOKUP($B579,'HABITATS COMPLEX 7'!$B$239:$I$347,H$1,FALSE)</f>
        <v>0</v>
      </c>
      <c r="I579" s="3">
        <f>VLOOKUP($B579,'HABITATS COMPLEX 7'!$B$239:$I$347,I$1,FALSE)</f>
        <v>0</v>
      </c>
      <c r="J579" s="3">
        <f>VLOOKUP($B579,'HABITATS COMPLEX 7'!$B$239:$I$347,J$1,FALSE)</f>
        <v>0</v>
      </c>
      <c r="K579" s="3">
        <f>VLOOKUP($B579,'HABITATS COMPLEX 7'!$B$239:$I$347,K$1,FALSE)</f>
        <v>0</v>
      </c>
      <c r="L579" s="3" t="str">
        <f>VLOOKUP($B579,'HABITATS COMPLEX 7'!$B$239:$I$347,L$1,FALSE)</f>
        <v/>
      </c>
    </row>
    <row r="580" spans="1:12" ht="15.75" customHeight="1">
      <c r="A580">
        <f t="shared" si="17"/>
        <v>58</v>
      </c>
      <c r="B580" t="str">
        <f>VLOOKUP(A580,ACTIVITIES!$B$2:$C$110,2,FALSE)</f>
        <v>ACTIVITY CATEGORY 6 58</v>
      </c>
      <c r="C580" s="1">
        <v>8</v>
      </c>
      <c r="D580" s="1" t="str">
        <f>VLOOKUP(C580,HABITATS!$F$2:$G$13,2,FALSE)</f>
        <v>HABITATS COMPLEX 8</v>
      </c>
      <c r="E580" s="1" t="str">
        <f t="shared" si="16"/>
        <v>HABITATS COMPLEX 8ACTIVITY CATEGORY 6 58</v>
      </c>
      <c r="F580" s="3">
        <f>VLOOKUP($B580,'HABITATS COMPLEX 8'!$B$239:$I$347,F$1,FALSE)</f>
        <v>0</v>
      </c>
      <c r="G580" s="3">
        <f>VLOOKUP($B580,'HABITATS COMPLEX 8'!$B$239:$I$347,G$1,FALSE)</f>
        <v>0</v>
      </c>
      <c r="H580" s="3">
        <f>VLOOKUP($B580,'HABITATS COMPLEX 8'!$B$239:$I$347,H$1,FALSE)</f>
        <v>0</v>
      </c>
      <c r="I580" s="3">
        <f>VLOOKUP($B580,'HABITATS COMPLEX 8'!$B$239:$I$347,I$1,FALSE)</f>
        <v>0</v>
      </c>
      <c r="J580" s="3">
        <f>VLOOKUP($B580,'HABITATS COMPLEX 8'!$B$239:$I$347,J$1,FALSE)</f>
        <v>0</v>
      </c>
      <c r="K580" s="3">
        <f>VLOOKUP($B580,'HABITATS COMPLEX 8'!$B$239:$I$347,K$1,FALSE)</f>
        <v>0</v>
      </c>
      <c r="L580" s="3" t="str">
        <f>VLOOKUP($B580,'HABITATS COMPLEX 8'!$B$239:$I$347,L$1,FALSE)</f>
        <v/>
      </c>
    </row>
    <row r="581" spans="1:12" ht="15.75" customHeight="1">
      <c r="A581">
        <f t="shared" si="17"/>
        <v>58</v>
      </c>
      <c r="B581" t="str">
        <f>VLOOKUP(A581,ACTIVITIES!$B$2:$C$110,2,FALSE)</f>
        <v>ACTIVITY CATEGORY 6 58</v>
      </c>
      <c r="C581" s="1">
        <v>9</v>
      </c>
      <c r="D581" s="1" t="str">
        <f>VLOOKUP(C581,HABITATS!$F$2:$G$13,2,FALSE)</f>
        <v>HABITATS COMPLEX 9</v>
      </c>
      <c r="E581" s="1" t="str">
        <f t="shared" si="16"/>
        <v>HABITATS COMPLEX 9ACTIVITY CATEGORY 6 58</v>
      </c>
      <c r="F581" s="3">
        <f>VLOOKUP($B581,'HABITATS COMPLEX 9'!$B$239:$I$347,F$1,FALSE)</f>
        <v>0</v>
      </c>
      <c r="G581" s="3">
        <f>VLOOKUP($B581,'HABITATS COMPLEX 9'!$B$239:$I$347,G$1,FALSE)</f>
        <v>0</v>
      </c>
      <c r="H581" s="3">
        <f>VLOOKUP($B581,'HABITATS COMPLEX 9'!$B$239:$I$347,H$1,FALSE)</f>
        <v>0</v>
      </c>
      <c r="I581" s="3">
        <f>VLOOKUP($B581,'HABITATS COMPLEX 9'!$B$239:$I$347,I$1,FALSE)</f>
        <v>0</v>
      </c>
      <c r="J581" s="3">
        <f>VLOOKUP($B581,'HABITATS COMPLEX 9'!$B$239:$I$347,J$1,FALSE)</f>
        <v>0</v>
      </c>
      <c r="K581" s="3">
        <f>VLOOKUP($B581,'HABITATS COMPLEX 9'!$B$239:$I$347,K$1,FALSE)</f>
        <v>0</v>
      </c>
      <c r="L581" s="3" t="str">
        <f>VLOOKUP($B581,'HABITATS COMPLEX 9'!$B$239:$I$347,L$1,FALSE)</f>
        <v/>
      </c>
    </row>
    <row r="582" spans="1:12" ht="15.75" customHeight="1">
      <c r="A582">
        <f t="shared" si="17"/>
        <v>58</v>
      </c>
      <c r="B582" t="str">
        <f>VLOOKUP(A582,ACTIVITIES!$B$2:$C$110,2,FALSE)</f>
        <v>ACTIVITY CATEGORY 6 58</v>
      </c>
      <c r="C582" s="1">
        <v>10</v>
      </c>
      <c r="D582" s="1" t="str">
        <f>VLOOKUP(C582,HABITATS!$F$2:$G$13,2,FALSE)</f>
        <v>HABITATS COMPLEX 10</v>
      </c>
      <c r="E582" s="1" t="str">
        <f t="shared" si="16"/>
        <v>HABITATS COMPLEX 10ACTIVITY CATEGORY 6 58</v>
      </c>
      <c r="F582" s="3">
        <f>VLOOKUP($B582,'HABITATS COMPLEX 10'!$B$239:$I$347,F$1,FALSE)</f>
        <v>0</v>
      </c>
      <c r="G582" s="3">
        <f>VLOOKUP($B582,'HABITATS COMPLEX 10'!$B$239:$I$347,G$1,FALSE)</f>
        <v>0</v>
      </c>
      <c r="H582" s="3">
        <f>VLOOKUP($B582,'HABITATS COMPLEX 10'!$B$239:$I$347,H$1,FALSE)</f>
        <v>0</v>
      </c>
      <c r="I582" s="3">
        <f>VLOOKUP($B582,'HABITATS COMPLEX 10'!$B$239:$I$347,I$1,FALSE)</f>
        <v>0</v>
      </c>
      <c r="J582" s="3">
        <f>VLOOKUP($B582,'HABITATS COMPLEX 10'!$B$239:$I$347,J$1,FALSE)</f>
        <v>0</v>
      </c>
      <c r="K582" s="3">
        <f>VLOOKUP($B582,'HABITATS COMPLEX 10'!$B$239:$I$347,K$1,FALSE)</f>
        <v>0</v>
      </c>
      <c r="L582" s="3" t="str">
        <f>VLOOKUP($B582,'HABITATS COMPLEX 10'!$B$239:$I$347,L$1,FALSE)</f>
        <v/>
      </c>
    </row>
    <row r="583" spans="1:12" ht="15.75" customHeight="1">
      <c r="A583">
        <f t="shared" si="17"/>
        <v>59</v>
      </c>
      <c r="B583" t="str">
        <f>VLOOKUP(A583,ACTIVITIES!$B$2:$C$110,2,FALSE)</f>
        <v>ACTIVITY CATEGORY 6 59</v>
      </c>
      <c r="C583" s="1">
        <v>1</v>
      </c>
      <c r="D583" s="1" t="str">
        <f>VLOOKUP(C583,HABITATS!$F$2:$G$13,2,FALSE)</f>
        <v>Coastal Uplands</v>
      </c>
      <c r="E583" s="1" t="str">
        <f t="shared" si="16"/>
        <v>Coastal UplandsACTIVITY CATEGORY 6 59</v>
      </c>
      <c r="F583" s="3">
        <f>VLOOKUP($B583,'COASTAL UPLANDS'!$B$239:$I$347,F$1,FALSE)</f>
        <v>0</v>
      </c>
      <c r="G583" s="3">
        <f>VLOOKUP($B583,'COASTAL UPLANDS'!$B$239:$I$347,G$1,FALSE)</f>
        <v>0</v>
      </c>
      <c r="H583" s="3">
        <f>VLOOKUP($B583,'COASTAL UPLANDS'!$B$239:$I$347,H$1,FALSE)</f>
        <v>0</v>
      </c>
      <c r="I583" s="3">
        <f>VLOOKUP($B583,'COASTAL UPLANDS'!$B$239:$I$347,I$1,FALSE)</f>
        <v>0</v>
      </c>
      <c r="J583" s="3">
        <f>VLOOKUP($B583,'COASTAL UPLANDS'!$B$239:$I$347,J$1,FALSE)</f>
        <v>0</v>
      </c>
      <c r="K583" s="3">
        <f>VLOOKUP($B583,'COASTAL UPLANDS'!$B$239:$I$347,K$1,FALSE)</f>
        <v>0</v>
      </c>
      <c r="L583" s="3" t="str">
        <f>VLOOKUP($B583,'COASTAL UPLANDS'!$B$239:$I$347,L$1,FALSE)</f>
        <v/>
      </c>
    </row>
    <row r="584" spans="1:12" ht="15.75" customHeight="1">
      <c r="A584">
        <f t="shared" si="17"/>
        <v>59</v>
      </c>
      <c r="B584" t="str">
        <f>VLOOKUP(A584,ACTIVITIES!$B$2:$C$110,2,FALSE)</f>
        <v>ACTIVITY CATEGORY 6 59</v>
      </c>
      <c r="C584" s="1">
        <v>2</v>
      </c>
      <c r="D584" s="1" t="str">
        <f>VLOOKUP(C584,HABITATS!$F$2:$G$13,2,FALSE)</f>
        <v>Beaches &amp; Dunes</v>
      </c>
      <c r="E584" s="1" t="str">
        <f t="shared" si="16"/>
        <v>Beaches &amp; DunesACTIVITY CATEGORY 6 59</v>
      </c>
      <c r="F584" s="3">
        <f>VLOOKUP($B584,'BEACHES &amp; DUNES'!$B$239:$I$347,F$1,FALSE)</f>
        <v>0</v>
      </c>
      <c r="G584" s="3">
        <f>VLOOKUP($B584,'BEACHES &amp; DUNES'!$B$239:$I$347,G$1,FALSE)</f>
        <v>0</v>
      </c>
      <c r="H584" s="3">
        <f>VLOOKUP($B584,'BEACHES &amp; DUNES'!$B$239:$I$347,H$1,FALSE)</f>
        <v>0</v>
      </c>
      <c r="I584" s="3">
        <f>VLOOKUP($B584,'BEACHES &amp; DUNES'!$B$239:$I$347,I$1,FALSE)</f>
        <v>0</v>
      </c>
      <c r="J584" s="3">
        <f>VLOOKUP($B584,'BEACHES &amp; DUNES'!$B$239:$I$347,J$1,FALSE)</f>
        <v>0</v>
      </c>
      <c r="K584" s="3">
        <f>VLOOKUP($B584,'BEACHES &amp; DUNES'!$B$239:$I$347,K$1,FALSE)</f>
        <v>0</v>
      </c>
      <c r="L584" s="3" t="str">
        <f>VLOOKUP($B584,'BEACHES &amp; DUNES'!$B$239:$I$347,L$1,FALSE)</f>
        <v/>
      </c>
    </row>
    <row r="585" spans="1:12" ht="15.75" customHeight="1">
      <c r="A585">
        <f t="shared" si="17"/>
        <v>59</v>
      </c>
      <c r="B585" t="str">
        <f>VLOOKUP(A585,ACTIVITIES!$B$2:$C$110,2,FALSE)</f>
        <v>ACTIVITY CATEGORY 6 59</v>
      </c>
      <c r="C585" s="1">
        <v>3</v>
      </c>
      <c r="D585" s="1" t="str">
        <f>VLOOKUP(C585,HABITATS!$F$2:$G$13,2,FALSE)</f>
        <v>Tidal flats &amp; Rocky Intertidal</v>
      </c>
      <c r="E585" s="1" t="str">
        <f t="shared" si="16"/>
        <v>Tidal flats &amp; Rocky IntertidalACTIVITY CATEGORY 6 59</v>
      </c>
      <c r="F585" s="3">
        <f>VLOOKUP($B585,'TIDAL FLATS &amp; ROCKY INTERTIDAL'!$B$239:$I$347,F$1,FALSE)</f>
        <v>0</v>
      </c>
      <c r="G585" s="3">
        <f>VLOOKUP($B585,'TIDAL FLATS &amp; ROCKY INTERTIDAL'!$B$239:$I$347,G$1,FALSE)</f>
        <v>0</v>
      </c>
      <c r="H585" s="3">
        <f>VLOOKUP($B585,'TIDAL FLATS &amp; ROCKY INTERTIDAL'!$B$239:$I$347,H$1,FALSE)</f>
        <v>0</v>
      </c>
      <c r="I585" s="3">
        <f>VLOOKUP($B585,'TIDAL FLATS &amp; ROCKY INTERTIDAL'!$B$239:$I$347,I$1,FALSE)</f>
        <v>0</v>
      </c>
      <c r="J585" s="3">
        <f>VLOOKUP($B585,'TIDAL FLATS &amp; ROCKY INTERTIDAL'!$B$239:$I$347,J$1,FALSE)</f>
        <v>0</v>
      </c>
      <c r="K585" s="3">
        <f>VLOOKUP($B585,'TIDAL FLATS &amp; ROCKY INTERTIDAL'!$B$239:$I$347,K$1,FALSE)</f>
        <v>0</v>
      </c>
      <c r="L585" s="3" t="str">
        <f>VLOOKUP($B585,'TIDAL FLATS &amp; ROCKY INTERTIDAL'!$B$239:$I$347,L$1,FALSE)</f>
        <v/>
      </c>
    </row>
    <row r="586" spans="1:12" ht="15.75" customHeight="1">
      <c r="A586">
        <f t="shared" si="17"/>
        <v>59</v>
      </c>
      <c r="B586" t="str">
        <f>VLOOKUP(A586,ACTIVITIES!$B$2:$C$110,2,FALSE)</f>
        <v>ACTIVITY CATEGORY 6 59</v>
      </c>
      <c r="C586" s="1">
        <v>4</v>
      </c>
      <c r="D586" s="1" t="str">
        <f>VLOOKUP(C586,HABITATS!$F$2:$G$13,2,FALSE)</f>
        <v>Marshes</v>
      </c>
      <c r="E586" s="1" t="str">
        <f t="shared" si="16"/>
        <v>MarshesACTIVITY CATEGORY 6 59</v>
      </c>
      <c r="F586" s="3">
        <f>VLOOKUP($B586,MARSHES!$B$239:$I$347,F$1,FALSE)</f>
        <v>0</v>
      </c>
      <c r="G586" s="3">
        <f>VLOOKUP($B586,MARSHES!$B$239:$I$347,G$1,FALSE)</f>
        <v>0</v>
      </c>
      <c r="H586" s="3">
        <f>VLOOKUP($B586,MARSHES!$B$239:$I$347,H$1,FALSE)</f>
        <v>0</v>
      </c>
      <c r="I586" s="3">
        <f>VLOOKUP($B586,MARSHES!$B$239:$I$347,I$1,FALSE)</f>
        <v>0</v>
      </c>
      <c r="J586" s="3">
        <f>VLOOKUP($B586,MARSHES!$B$239:$I$347,J$1,FALSE)</f>
        <v>0</v>
      </c>
      <c r="K586" s="3">
        <f>VLOOKUP($B586,MARSHES!$B$239:$I$347,K$1,FALSE)</f>
        <v>0</v>
      </c>
      <c r="L586" s="3" t="str">
        <f>VLOOKUP($B586,MARSHES!$B$239:$I$347,L$1,FALSE)</f>
        <v/>
      </c>
    </row>
    <row r="587" spans="1:12" ht="15.75" customHeight="1">
      <c r="A587">
        <f t="shared" si="17"/>
        <v>59</v>
      </c>
      <c r="B587" t="str">
        <f>VLOOKUP(A587,ACTIVITIES!$B$2:$C$110,2,FALSE)</f>
        <v>ACTIVITY CATEGORY 6 59</v>
      </c>
      <c r="C587" s="1">
        <v>5</v>
      </c>
      <c r="D587" s="1" t="str">
        <f>VLOOKUP(C587,HABITATS!$F$2:$G$13,2,FALSE)</f>
        <v>Submersed Habitats</v>
      </c>
      <c r="E587" s="1" t="str">
        <f t="shared" si="16"/>
        <v>Submersed HabitatsACTIVITY CATEGORY 6 59</v>
      </c>
      <c r="F587" s="3">
        <f>VLOOKUP($B587,'SUBMERSED HABITATS'!$B$239:$I$347,F$1,FALSE)</f>
        <v>0</v>
      </c>
      <c r="G587" s="3">
        <f>VLOOKUP($B587,'SUBMERSED HABITATS'!$B$239:$I$347,G$1,FALSE)</f>
        <v>0</v>
      </c>
      <c r="H587" s="3">
        <f>VLOOKUP($B587,'SUBMERSED HABITATS'!$B$239:$I$347,H$1,FALSE)</f>
        <v>0</v>
      </c>
      <c r="I587" s="3">
        <f>VLOOKUP($B587,'SUBMERSED HABITATS'!$B$239:$I$347,I$1,FALSE)</f>
        <v>0</v>
      </c>
      <c r="J587" s="3">
        <f>VLOOKUP($B587,'SUBMERSED HABITATS'!$B$239:$I$347,J$1,FALSE)</f>
        <v>0</v>
      </c>
      <c r="K587" s="3">
        <f>VLOOKUP($B587,'SUBMERSED HABITATS'!$B$239:$I$347,K$1,FALSE)</f>
        <v>0</v>
      </c>
      <c r="L587" s="3" t="str">
        <f>VLOOKUP($B587,'SUBMERSED HABITATS'!$B$239:$I$347,L$1,FALSE)</f>
        <v/>
      </c>
    </row>
    <row r="588" spans="1:12" ht="15.75" customHeight="1">
      <c r="A588">
        <f t="shared" si="17"/>
        <v>59</v>
      </c>
      <c r="B588" t="str">
        <f>VLOOKUP(A588,ACTIVITIES!$B$2:$C$110,2,FALSE)</f>
        <v>ACTIVITY CATEGORY 6 59</v>
      </c>
      <c r="C588" s="1">
        <v>6</v>
      </c>
      <c r="D588" s="1" t="str">
        <f>VLOOKUP(C588,HABITATS!$F$2:$G$13,2,FALSE)</f>
        <v>HABITATS COMPLEX 6</v>
      </c>
      <c r="E588" s="1" t="str">
        <f t="shared" si="16"/>
        <v>HABITATS COMPLEX 6ACTIVITY CATEGORY 6 59</v>
      </c>
      <c r="F588" s="3">
        <f>VLOOKUP($B588,'HABITATS COMPLEX 6'!$B$239:$I$347,F$1,FALSE)</f>
        <v>0</v>
      </c>
      <c r="G588" s="3">
        <f>VLOOKUP($B588,'HABITATS COMPLEX 6'!$B$239:$I$347,G$1,FALSE)</f>
        <v>0</v>
      </c>
      <c r="H588" s="3">
        <f>VLOOKUP($B588,'HABITATS COMPLEX 6'!$B$239:$I$347,H$1,FALSE)</f>
        <v>0</v>
      </c>
      <c r="I588" s="3">
        <f>VLOOKUP($B588,'HABITATS COMPLEX 6'!$B$239:$I$347,I$1,FALSE)</f>
        <v>0</v>
      </c>
      <c r="J588" s="3">
        <f>VLOOKUP($B588,'HABITATS COMPLEX 6'!$B$239:$I$347,J$1,FALSE)</f>
        <v>0</v>
      </c>
      <c r="K588" s="3">
        <f>VLOOKUP($B588,'HABITATS COMPLEX 6'!$B$239:$I$347,K$1,FALSE)</f>
        <v>0</v>
      </c>
      <c r="L588" s="3" t="str">
        <f>VLOOKUP($B588,'HABITATS COMPLEX 6'!$B$239:$I$347,L$1,FALSE)</f>
        <v/>
      </c>
    </row>
    <row r="589" spans="1:12" ht="15.75" customHeight="1">
      <c r="A589">
        <f t="shared" si="17"/>
        <v>59</v>
      </c>
      <c r="B589" t="str">
        <f>VLOOKUP(A589,ACTIVITIES!$B$2:$C$110,2,FALSE)</f>
        <v>ACTIVITY CATEGORY 6 59</v>
      </c>
      <c r="C589" s="1">
        <v>7</v>
      </c>
      <c r="D589" s="1" t="str">
        <f>VLOOKUP(C589,HABITATS!$F$2:$G$13,2,FALSE)</f>
        <v>HABITATS COMPLEX 7</v>
      </c>
      <c r="E589" s="1" t="str">
        <f t="shared" si="16"/>
        <v>HABITATS COMPLEX 7ACTIVITY CATEGORY 6 59</v>
      </c>
      <c r="F589" s="3">
        <f>VLOOKUP($B589,'HABITATS COMPLEX 7'!$B$239:$I$347,F$1,FALSE)</f>
        <v>0</v>
      </c>
      <c r="G589" s="3">
        <f>VLOOKUP($B589,'HABITATS COMPLEX 7'!$B$239:$I$347,G$1,FALSE)</f>
        <v>0</v>
      </c>
      <c r="H589" s="3">
        <f>VLOOKUP($B589,'HABITATS COMPLEX 7'!$B$239:$I$347,H$1,FALSE)</f>
        <v>0</v>
      </c>
      <c r="I589" s="3">
        <f>VLOOKUP($B589,'HABITATS COMPLEX 7'!$B$239:$I$347,I$1,FALSE)</f>
        <v>0</v>
      </c>
      <c r="J589" s="3">
        <f>VLOOKUP($B589,'HABITATS COMPLEX 7'!$B$239:$I$347,J$1,FALSE)</f>
        <v>0</v>
      </c>
      <c r="K589" s="3">
        <f>VLOOKUP($B589,'HABITATS COMPLEX 7'!$B$239:$I$347,K$1,FALSE)</f>
        <v>0</v>
      </c>
      <c r="L589" s="3" t="str">
        <f>VLOOKUP($B589,'HABITATS COMPLEX 7'!$B$239:$I$347,L$1,FALSE)</f>
        <v/>
      </c>
    </row>
    <row r="590" spans="1:12" ht="15.75" customHeight="1">
      <c r="A590">
        <f t="shared" si="17"/>
        <v>59</v>
      </c>
      <c r="B590" t="str">
        <f>VLOOKUP(A590,ACTIVITIES!$B$2:$C$110,2,FALSE)</f>
        <v>ACTIVITY CATEGORY 6 59</v>
      </c>
      <c r="C590" s="1">
        <v>8</v>
      </c>
      <c r="D590" s="1" t="str">
        <f>VLOOKUP(C590,HABITATS!$F$2:$G$13,2,FALSE)</f>
        <v>HABITATS COMPLEX 8</v>
      </c>
      <c r="E590" s="1" t="str">
        <f t="shared" si="16"/>
        <v>HABITATS COMPLEX 8ACTIVITY CATEGORY 6 59</v>
      </c>
      <c r="F590" s="3">
        <f>VLOOKUP($B590,'HABITATS COMPLEX 8'!$B$239:$I$347,F$1,FALSE)</f>
        <v>0</v>
      </c>
      <c r="G590" s="3">
        <f>VLOOKUP($B590,'HABITATS COMPLEX 8'!$B$239:$I$347,G$1,FALSE)</f>
        <v>0</v>
      </c>
      <c r="H590" s="3">
        <f>VLOOKUP($B590,'HABITATS COMPLEX 8'!$B$239:$I$347,H$1,FALSE)</f>
        <v>0</v>
      </c>
      <c r="I590" s="3">
        <f>VLOOKUP($B590,'HABITATS COMPLEX 8'!$B$239:$I$347,I$1,FALSE)</f>
        <v>0</v>
      </c>
      <c r="J590" s="3">
        <f>VLOOKUP($B590,'HABITATS COMPLEX 8'!$B$239:$I$347,J$1,FALSE)</f>
        <v>0</v>
      </c>
      <c r="K590" s="3">
        <f>VLOOKUP($B590,'HABITATS COMPLEX 8'!$B$239:$I$347,K$1,FALSE)</f>
        <v>0</v>
      </c>
      <c r="L590" s="3" t="str">
        <f>VLOOKUP($B590,'HABITATS COMPLEX 8'!$B$239:$I$347,L$1,FALSE)</f>
        <v/>
      </c>
    </row>
    <row r="591" spans="1:12" ht="15.75" customHeight="1">
      <c r="A591">
        <f t="shared" si="17"/>
        <v>59</v>
      </c>
      <c r="B591" t="str">
        <f>VLOOKUP(A591,ACTIVITIES!$B$2:$C$110,2,FALSE)</f>
        <v>ACTIVITY CATEGORY 6 59</v>
      </c>
      <c r="C591" s="1">
        <v>9</v>
      </c>
      <c r="D591" s="1" t="str">
        <f>VLOOKUP(C591,HABITATS!$F$2:$G$13,2,FALSE)</f>
        <v>HABITATS COMPLEX 9</v>
      </c>
      <c r="E591" s="1" t="str">
        <f t="shared" si="16"/>
        <v>HABITATS COMPLEX 9ACTIVITY CATEGORY 6 59</v>
      </c>
      <c r="F591" s="3">
        <f>VLOOKUP($B591,'HABITATS COMPLEX 9'!$B$239:$I$347,F$1,FALSE)</f>
        <v>0</v>
      </c>
      <c r="G591" s="3">
        <f>VLOOKUP($B591,'HABITATS COMPLEX 9'!$B$239:$I$347,G$1,FALSE)</f>
        <v>0</v>
      </c>
      <c r="H591" s="3">
        <f>VLOOKUP($B591,'HABITATS COMPLEX 9'!$B$239:$I$347,H$1,FALSE)</f>
        <v>0</v>
      </c>
      <c r="I591" s="3">
        <f>VLOOKUP($B591,'HABITATS COMPLEX 9'!$B$239:$I$347,I$1,FALSE)</f>
        <v>0</v>
      </c>
      <c r="J591" s="3">
        <f>VLOOKUP($B591,'HABITATS COMPLEX 9'!$B$239:$I$347,J$1,FALSE)</f>
        <v>0</v>
      </c>
      <c r="K591" s="3">
        <f>VLOOKUP($B591,'HABITATS COMPLEX 9'!$B$239:$I$347,K$1,FALSE)</f>
        <v>0</v>
      </c>
      <c r="L591" s="3" t="str">
        <f>VLOOKUP($B591,'HABITATS COMPLEX 9'!$B$239:$I$347,L$1,FALSE)</f>
        <v/>
      </c>
    </row>
    <row r="592" spans="1:12" ht="15.75" customHeight="1">
      <c r="A592">
        <f t="shared" si="17"/>
        <v>59</v>
      </c>
      <c r="B592" t="str">
        <f>VLOOKUP(A592,ACTIVITIES!$B$2:$C$110,2,FALSE)</f>
        <v>ACTIVITY CATEGORY 6 59</v>
      </c>
      <c r="C592" s="1">
        <v>10</v>
      </c>
      <c r="D592" s="1" t="str">
        <f>VLOOKUP(C592,HABITATS!$F$2:$G$13,2,FALSE)</f>
        <v>HABITATS COMPLEX 10</v>
      </c>
      <c r="E592" s="1" t="str">
        <f t="shared" si="16"/>
        <v>HABITATS COMPLEX 10ACTIVITY CATEGORY 6 59</v>
      </c>
      <c r="F592" s="3">
        <f>VLOOKUP($B592,'HABITATS COMPLEX 10'!$B$239:$I$347,F$1,FALSE)</f>
        <v>0</v>
      </c>
      <c r="G592" s="3">
        <f>VLOOKUP($B592,'HABITATS COMPLEX 10'!$B$239:$I$347,G$1,FALSE)</f>
        <v>0</v>
      </c>
      <c r="H592" s="3">
        <f>VLOOKUP($B592,'HABITATS COMPLEX 10'!$B$239:$I$347,H$1,FALSE)</f>
        <v>0</v>
      </c>
      <c r="I592" s="3">
        <f>VLOOKUP($B592,'HABITATS COMPLEX 10'!$B$239:$I$347,I$1,FALSE)</f>
        <v>0</v>
      </c>
      <c r="J592" s="3">
        <f>VLOOKUP($B592,'HABITATS COMPLEX 10'!$B$239:$I$347,J$1,FALSE)</f>
        <v>0</v>
      </c>
      <c r="K592" s="3">
        <f>VLOOKUP($B592,'HABITATS COMPLEX 10'!$B$239:$I$347,K$1,FALSE)</f>
        <v>0</v>
      </c>
      <c r="L592" s="3" t="str">
        <f>VLOOKUP($B592,'HABITATS COMPLEX 10'!$B$239:$I$347,L$1,FALSE)</f>
        <v/>
      </c>
    </row>
    <row r="593" spans="1:12" ht="15.75" customHeight="1">
      <c r="A593">
        <f t="shared" si="17"/>
        <v>60</v>
      </c>
      <c r="B593" t="str">
        <f>VLOOKUP(A593,ACTIVITIES!$B$2:$C$110,2,FALSE)</f>
        <v>ACTIVITY CATEGORY 6 60</v>
      </c>
      <c r="C593" s="1">
        <v>1</v>
      </c>
      <c r="D593" s="1" t="str">
        <f>VLOOKUP(C593,HABITATS!$F$2:$G$13,2,FALSE)</f>
        <v>Coastal Uplands</v>
      </c>
      <c r="E593" s="1" t="str">
        <f t="shared" si="16"/>
        <v>Coastal UplandsACTIVITY CATEGORY 6 60</v>
      </c>
      <c r="F593" s="3">
        <f>VLOOKUP($B593,'COASTAL UPLANDS'!$B$239:$I$347,F$1,FALSE)</f>
        <v>0</v>
      </c>
      <c r="G593" s="3">
        <f>VLOOKUP($B593,'COASTAL UPLANDS'!$B$239:$I$347,G$1,FALSE)</f>
        <v>0</v>
      </c>
      <c r="H593" s="3">
        <f>VLOOKUP($B593,'COASTAL UPLANDS'!$B$239:$I$347,H$1,FALSE)</f>
        <v>0</v>
      </c>
      <c r="I593" s="3">
        <f>VLOOKUP($B593,'COASTAL UPLANDS'!$B$239:$I$347,I$1,FALSE)</f>
        <v>0</v>
      </c>
      <c r="J593" s="3">
        <f>VLOOKUP($B593,'COASTAL UPLANDS'!$B$239:$I$347,J$1,FALSE)</f>
        <v>0</v>
      </c>
      <c r="K593" s="3">
        <f>VLOOKUP($B593,'COASTAL UPLANDS'!$B$239:$I$347,K$1,FALSE)</f>
        <v>0</v>
      </c>
      <c r="L593" s="3" t="str">
        <f>VLOOKUP($B593,'COASTAL UPLANDS'!$B$239:$I$347,L$1,FALSE)</f>
        <v/>
      </c>
    </row>
    <row r="594" spans="1:12" ht="15.75" customHeight="1">
      <c r="A594">
        <f t="shared" si="17"/>
        <v>60</v>
      </c>
      <c r="B594" t="str">
        <f>VLOOKUP(A594,ACTIVITIES!$B$2:$C$110,2,FALSE)</f>
        <v>ACTIVITY CATEGORY 6 60</v>
      </c>
      <c r="C594" s="1">
        <v>2</v>
      </c>
      <c r="D594" s="1" t="str">
        <f>VLOOKUP(C594,HABITATS!$F$2:$G$13,2,FALSE)</f>
        <v>Beaches &amp; Dunes</v>
      </c>
      <c r="E594" s="1" t="str">
        <f t="shared" si="16"/>
        <v>Beaches &amp; DunesACTIVITY CATEGORY 6 60</v>
      </c>
      <c r="F594" s="3">
        <f>VLOOKUP($B594,'BEACHES &amp; DUNES'!$B$239:$I$347,F$1,FALSE)</f>
        <v>0</v>
      </c>
      <c r="G594" s="3">
        <f>VLOOKUP($B594,'BEACHES &amp; DUNES'!$B$239:$I$347,G$1,FALSE)</f>
        <v>0</v>
      </c>
      <c r="H594" s="3">
        <f>VLOOKUP($B594,'BEACHES &amp; DUNES'!$B$239:$I$347,H$1,FALSE)</f>
        <v>0</v>
      </c>
      <c r="I594" s="3">
        <f>VLOOKUP($B594,'BEACHES &amp; DUNES'!$B$239:$I$347,I$1,FALSE)</f>
        <v>0</v>
      </c>
      <c r="J594" s="3">
        <f>VLOOKUP($B594,'BEACHES &amp; DUNES'!$B$239:$I$347,J$1,FALSE)</f>
        <v>0</v>
      </c>
      <c r="K594" s="3">
        <f>VLOOKUP($B594,'BEACHES &amp; DUNES'!$B$239:$I$347,K$1,FALSE)</f>
        <v>0</v>
      </c>
      <c r="L594" s="3" t="str">
        <f>VLOOKUP($B594,'BEACHES &amp; DUNES'!$B$239:$I$347,L$1,FALSE)</f>
        <v/>
      </c>
    </row>
    <row r="595" spans="1:12" ht="15.75" customHeight="1">
      <c r="A595">
        <f t="shared" si="17"/>
        <v>60</v>
      </c>
      <c r="B595" t="str">
        <f>VLOOKUP(A595,ACTIVITIES!$B$2:$C$110,2,FALSE)</f>
        <v>ACTIVITY CATEGORY 6 60</v>
      </c>
      <c r="C595" s="1">
        <v>3</v>
      </c>
      <c r="D595" s="1" t="str">
        <f>VLOOKUP(C595,HABITATS!$F$2:$G$13,2,FALSE)</f>
        <v>Tidal flats &amp; Rocky Intertidal</v>
      </c>
      <c r="E595" s="1" t="str">
        <f t="shared" si="16"/>
        <v>Tidal flats &amp; Rocky IntertidalACTIVITY CATEGORY 6 60</v>
      </c>
      <c r="F595" s="3">
        <f>VLOOKUP($B595,'TIDAL FLATS &amp; ROCKY INTERTIDAL'!$B$239:$I$347,F$1,FALSE)</f>
        <v>0</v>
      </c>
      <c r="G595" s="3">
        <f>VLOOKUP($B595,'TIDAL FLATS &amp; ROCKY INTERTIDAL'!$B$239:$I$347,G$1,FALSE)</f>
        <v>0</v>
      </c>
      <c r="H595" s="3">
        <f>VLOOKUP($B595,'TIDAL FLATS &amp; ROCKY INTERTIDAL'!$B$239:$I$347,H$1,FALSE)</f>
        <v>0</v>
      </c>
      <c r="I595" s="3">
        <f>VLOOKUP($B595,'TIDAL FLATS &amp; ROCKY INTERTIDAL'!$B$239:$I$347,I$1,FALSE)</f>
        <v>0</v>
      </c>
      <c r="J595" s="3">
        <f>VLOOKUP($B595,'TIDAL FLATS &amp; ROCKY INTERTIDAL'!$B$239:$I$347,J$1,FALSE)</f>
        <v>0</v>
      </c>
      <c r="K595" s="3">
        <f>VLOOKUP($B595,'TIDAL FLATS &amp; ROCKY INTERTIDAL'!$B$239:$I$347,K$1,FALSE)</f>
        <v>0</v>
      </c>
      <c r="L595" s="3" t="str">
        <f>VLOOKUP($B595,'TIDAL FLATS &amp; ROCKY INTERTIDAL'!$B$239:$I$347,L$1,FALSE)</f>
        <v/>
      </c>
    </row>
    <row r="596" spans="1:12" ht="15.75" customHeight="1">
      <c r="A596">
        <f t="shared" si="17"/>
        <v>60</v>
      </c>
      <c r="B596" t="str">
        <f>VLOOKUP(A596,ACTIVITIES!$B$2:$C$110,2,FALSE)</f>
        <v>ACTIVITY CATEGORY 6 60</v>
      </c>
      <c r="C596" s="1">
        <v>4</v>
      </c>
      <c r="D596" s="1" t="str">
        <f>VLOOKUP(C596,HABITATS!$F$2:$G$13,2,FALSE)</f>
        <v>Marshes</v>
      </c>
      <c r="E596" s="1" t="str">
        <f t="shared" si="16"/>
        <v>MarshesACTIVITY CATEGORY 6 60</v>
      </c>
      <c r="F596" s="3">
        <f>VLOOKUP($B596,MARSHES!$B$239:$I$347,F$1,FALSE)</f>
        <v>0</v>
      </c>
      <c r="G596" s="3">
        <f>VLOOKUP($B596,MARSHES!$B$239:$I$347,G$1,FALSE)</f>
        <v>0</v>
      </c>
      <c r="H596" s="3">
        <f>VLOOKUP($B596,MARSHES!$B$239:$I$347,H$1,FALSE)</f>
        <v>0</v>
      </c>
      <c r="I596" s="3">
        <f>VLOOKUP($B596,MARSHES!$B$239:$I$347,I$1,FALSE)</f>
        <v>0</v>
      </c>
      <c r="J596" s="3">
        <f>VLOOKUP($B596,MARSHES!$B$239:$I$347,J$1,FALSE)</f>
        <v>0</v>
      </c>
      <c r="K596" s="3">
        <f>VLOOKUP($B596,MARSHES!$B$239:$I$347,K$1,FALSE)</f>
        <v>0</v>
      </c>
      <c r="L596" s="3" t="str">
        <f>VLOOKUP($B596,MARSHES!$B$239:$I$347,L$1,FALSE)</f>
        <v/>
      </c>
    </row>
    <row r="597" spans="1:12" ht="15.75" customHeight="1">
      <c r="A597">
        <f t="shared" si="17"/>
        <v>60</v>
      </c>
      <c r="B597" t="str">
        <f>VLOOKUP(A597,ACTIVITIES!$B$2:$C$110,2,FALSE)</f>
        <v>ACTIVITY CATEGORY 6 60</v>
      </c>
      <c r="C597" s="1">
        <v>5</v>
      </c>
      <c r="D597" s="1" t="str">
        <f>VLOOKUP(C597,HABITATS!$F$2:$G$13,2,FALSE)</f>
        <v>Submersed Habitats</v>
      </c>
      <c r="E597" s="1" t="str">
        <f t="shared" si="16"/>
        <v>Submersed HabitatsACTIVITY CATEGORY 6 60</v>
      </c>
      <c r="F597" s="3">
        <f>VLOOKUP($B597,'SUBMERSED HABITATS'!$B$239:$I$347,F$1,FALSE)</f>
        <v>0</v>
      </c>
      <c r="G597" s="3">
        <f>VLOOKUP($B597,'SUBMERSED HABITATS'!$B$239:$I$347,G$1,FALSE)</f>
        <v>0</v>
      </c>
      <c r="H597" s="3">
        <f>VLOOKUP($B597,'SUBMERSED HABITATS'!$B$239:$I$347,H$1,FALSE)</f>
        <v>0</v>
      </c>
      <c r="I597" s="3">
        <f>VLOOKUP($B597,'SUBMERSED HABITATS'!$B$239:$I$347,I$1,FALSE)</f>
        <v>0</v>
      </c>
      <c r="J597" s="3">
        <f>VLOOKUP($B597,'SUBMERSED HABITATS'!$B$239:$I$347,J$1,FALSE)</f>
        <v>0</v>
      </c>
      <c r="K597" s="3">
        <f>VLOOKUP($B597,'SUBMERSED HABITATS'!$B$239:$I$347,K$1,FALSE)</f>
        <v>0</v>
      </c>
      <c r="L597" s="3" t="str">
        <f>VLOOKUP($B597,'SUBMERSED HABITATS'!$B$239:$I$347,L$1,FALSE)</f>
        <v/>
      </c>
    </row>
    <row r="598" spans="1:12" ht="15.75" customHeight="1">
      <c r="A598">
        <f t="shared" si="17"/>
        <v>60</v>
      </c>
      <c r="B598" t="str">
        <f>VLOOKUP(A598,ACTIVITIES!$B$2:$C$110,2,FALSE)</f>
        <v>ACTIVITY CATEGORY 6 60</v>
      </c>
      <c r="C598" s="1">
        <v>6</v>
      </c>
      <c r="D598" s="1" t="str">
        <f>VLOOKUP(C598,HABITATS!$F$2:$G$13,2,FALSE)</f>
        <v>HABITATS COMPLEX 6</v>
      </c>
      <c r="E598" s="1" t="str">
        <f t="shared" si="16"/>
        <v>HABITATS COMPLEX 6ACTIVITY CATEGORY 6 60</v>
      </c>
      <c r="F598" s="3">
        <f>VLOOKUP($B598,'HABITATS COMPLEX 6'!$B$239:$I$347,F$1,FALSE)</f>
        <v>0</v>
      </c>
      <c r="G598" s="3">
        <f>VLOOKUP($B598,'HABITATS COMPLEX 6'!$B$239:$I$347,G$1,FALSE)</f>
        <v>0</v>
      </c>
      <c r="H598" s="3">
        <f>VLOOKUP($B598,'HABITATS COMPLEX 6'!$B$239:$I$347,H$1,FALSE)</f>
        <v>0</v>
      </c>
      <c r="I598" s="3">
        <f>VLOOKUP($B598,'HABITATS COMPLEX 6'!$B$239:$I$347,I$1,FALSE)</f>
        <v>0</v>
      </c>
      <c r="J598" s="3">
        <f>VLOOKUP($B598,'HABITATS COMPLEX 6'!$B$239:$I$347,J$1,FALSE)</f>
        <v>0</v>
      </c>
      <c r="K598" s="3">
        <f>VLOOKUP($B598,'HABITATS COMPLEX 6'!$B$239:$I$347,K$1,FALSE)</f>
        <v>0</v>
      </c>
      <c r="L598" s="3" t="str">
        <f>VLOOKUP($B598,'HABITATS COMPLEX 6'!$B$239:$I$347,L$1,FALSE)</f>
        <v/>
      </c>
    </row>
    <row r="599" spans="1:12" ht="15.75" customHeight="1">
      <c r="A599">
        <f t="shared" si="17"/>
        <v>60</v>
      </c>
      <c r="B599" t="str">
        <f>VLOOKUP(A599,ACTIVITIES!$B$2:$C$110,2,FALSE)</f>
        <v>ACTIVITY CATEGORY 6 60</v>
      </c>
      <c r="C599" s="1">
        <v>7</v>
      </c>
      <c r="D599" s="1" t="str">
        <f>VLOOKUP(C599,HABITATS!$F$2:$G$13,2,FALSE)</f>
        <v>HABITATS COMPLEX 7</v>
      </c>
      <c r="E599" s="1" t="str">
        <f t="shared" si="16"/>
        <v>HABITATS COMPLEX 7ACTIVITY CATEGORY 6 60</v>
      </c>
      <c r="F599" s="3">
        <f>VLOOKUP($B599,'HABITATS COMPLEX 7'!$B$239:$I$347,F$1,FALSE)</f>
        <v>0</v>
      </c>
      <c r="G599" s="3">
        <f>VLOOKUP($B599,'HABITATS COMPLEX 7'!$B$239:$I$347,G$1,FALSE)</f>
        <v>0</v>
      </c>
      <c r="H599" s="3">
        <f>VLOOKUP($B599,'HABITATS COMPLEX 7'!$B$239:$I$347,H$1,FALSE)</f>
        <v>0</v>
      </c>
      <c r="I599" s="3">
        <f>VLOOKUP($B599,'HABITATS COMPLEX 7'!$B$239:$I$347,I$1,FALSE)</f>
        <v>0</v>
      </c>
      <c r="J599" s="3">
        <f>VLOOKUP($B599,'HABITATS COMPLEX 7'!$B$239:$I$347,J$1,FALSE)</f>
        <v>0</v>
      </c>
      <c r="K599" s="3">
        <f>VLOOKUP($B599,'HABITATS COMPLEX 7'!$B$239:$I$347,K$1,FALSE)</f>
        <v>0</v>
      </c>
      <c r="L599" s="3" t="str">
        <f>VLOOKUP($B599,'HABITATS COMPLEX 7'!$B$239:$I$347,L$1,FALSE)</f>
        <v/>
      </c>
    </row>
    <row r="600" spans="1:12" ht="15.75" customHeight="1">
      <c r="A600">
        <f t="shared" si="17"/>
        <v>60</v>
      </c>
      <c r="B600" t="str">
        <f>VLOOKUP(A600,ACTIVITIES!$B$2:$C$110,2,FALSE)</f>
        <v>ACTIVITY CATEGORY 6 60</v>
      </c>
      <c r="C600" s="1">
        <v>8</v>
      </c>
      <c r="D600" s="1" t="str">
        <f>VLOOKUP(C600,HABITATS!$F$2:$G$13,2,FALSE)</f>
        <v>HABITATS COMPLEX 8</v>
      </c>
      <c r="E600" s="1" t="str">
        <f t="shared" si="16"/>
        <v>HABITATS COMPLEX 8ACTIVITY CATEGORY 6 60</v>
      </c>
      <c r="F600" s="3">
        <f>VLOOKUP($B600,'HABITATS COMPLEX 8'!$B$239:$I$347,F$1,FALSE)</f>
        <v>0</v>
      </c>
      <c r="G600" s="3">
        <f>VLOOKUP($B600,'HABITATS COMPLEX 8'!$B$239:$I$347,G$1,FALSE)</f>
        <v>0</v>
      </c>
      <c r="H600" s="3">
        <f>VLOOKUP($B600,'HABITATS COMPLEX 8'!$B$239:$I$347,H$1,FALSE)</f>
        <v>0</v>
      </c>
      <c r="I600" s="3">
        <f>VLOOKUP($B600,'HABITATS COMPLEX 8'!$B$239:$I$347,I$1,FALSE)</f>
        <v>0</v>
      </c>
      <c r="J600" s="3">
        <f>VLOOKUP($B600,'HABITATS COMPLEX 8'!$B$239:$I$347,J$1,FALSE)</f>
        <v>0</v>
      </c>
      <c r="K600" s="3">
        <f>VLOOKUP($B600,'HABITATS COMPLEX 8'!$B$239:$I$347,K$1,FALSE)</f>
        <v>0</v>
      </c>
      <c r="L600" s="3" t="str">
        <f>VLOOKUP($B600,'HABITATS COMPLEX 8'!$B$239:$I$347,L$1,FALSE)</f>
        <v/>
      </c>
    </row>
    <row r="601" spans="1:12" ht="15.75" customHeight="1">
      <c r="A601">
        <f t="shared" si="17"/>
        <v>60</v>
      </c>
      <c r="B601" t="str">
        <f>VLOOKUP(A601,ACTIVITIES!$B$2:$C$110,2,FALSE)</f>
        <v>ACTIVITY CATEGORY 6 60</v>
      </c>
      <c r="C601" s="1">
        <v>9</v>
      </c>
      <c r="D601" s="1" t="str">
        <f>VLOOKUP(C601,HABITATS!$F$2:$G$13,2,FALSE)</f>
        <v>HABITATS COMPLEX 9</v>
      </c>
      <c r="E601" s="1" t="str">
        <f t="shared" si="16"/>
        <v>HABITATS COMPLEX 9ACTIVITY CATEGORY 6 60</v>
      </c>
      <c r="F601" s="3">
        <f>VLOOKUP($B601,'HABITATS COMPLEX 9'!$B$239:$I$347,F$1,FALSE)</f>
        <v>0</v>
      </c>
      <c r="G601" s="3">
        <f>VLOOKUP($B601,'HABITATS COMPLEX 9'!$B$239:$I$347,G$1,FALSE)</f>
        <v>0</v>
      </c>
      <c r="H601" s="3">
        <f>VLOOKUP($B601,'HABITATS COMPLEX 9'!$B$239:$I$347,H$1,FALSE)</f>
        <v>0</v>
      </c>
      <c r="I601" s="3">
        <f>VLOOKUP($B601,'HABITATS COMPLEX 9'!$B$239:$I$347,I$1,FALSE)</f>
        <v>0</v>
      </c>
      <c r="J601" s="3">
        <f>VLOOKUP($B601,'HABITATS COMPLEX 9'!$B$239:$I$347,J$1,FALSE)</f>
        <v>0</v>
      </c>
      <c r="K601" s="3">
        <f>VLOOKUP($B601,'HABITATS COMPLEX 9'!$B$239:$I$347,K$1,FALSE)</f>
        <v>0</v>
      </c>
      <c r="L601" s="3" t="str">
        <f>VLOOKUP($B601,'HABITATS COMPLEX 9'!$B$239:$I$347,L$1,FALSE)</f>
        <v/>
      </c>
    </row>
    <row r="602" spans="1:12" ht="15.75" customHeight="1">
      <c r="A602">
        <f t="shared" si="17"/>
        <v>60</v>
      </c>
      <c r="B602" t="str">
        <f>VLOOKUP(A602,ACTIVITIES!$B$2:$C$110,2,FALSE)</f>
        <v>ACTIVITY CATEGORY 6 60</v>
      </c>
      <c r="C602" s="1">
        <v>10</v>
      </c>
      <c r="D602" s="1" t="str">
        <f>VLOOKUP(C602,HABITATS!$F$2:$G$13,2,FALSE)</f>
        <v>HABITATS COMPLEX 10</v>
      </c>
      <c r="E602" s="1" t="str">
        <f t="shared" si="16"/>
        <v>HABITATS COMPLEX 10ACTIVITY CATEGORY 6 60</v>
      </c>
      <c r="F602" s="3">
        <f>VLOOKUP($B602,'HABITATS COMPLEX 10'!$B$239:$I$347,F$1,FALSE)</f>
        <v>0</v>
      </c>
      <c r="G602" s="3">
        <f>VLOOKUP($B602,'HABITATS COMPLEX 10'!$B$239:$I$347,G$1,FALSE)</f>
        <v>0</v>
      </c>
      <c r="H602" s="3">
        <f>VLOOKUP($B602,'HABITATS COMPLEX 10'!$B$239:$I$347,H$1,FALSE)</f>
        <v>0</v>
      </c>
      <c r="I602" s="3">
        <f>VLOOKUP($B602,'HABITATS COMPLEX 10'!$B$239:$I$347,I$1,FALSE)</f>
        <v>0</v>
      </c>
      <c r="J602" s="3">
        <f>VLOOKUP($B602,'HABITATS COMPLEX 10'!$B$239:$I$347,J$1,FALSE)</f>
        <v>0</v>
      </c>
      <c r="K602" s="3">
        <f>VLOOKUP($B602,'HABITATS COMPLEX 10'!$B$239:$I$347,K$1,FALSE)</f>
        <v>0</v>
      </c>
      <c r="L602" s="3" t="str">
        <f>VLOOKUP($B602,'HABITATS COMPLEX 10'!$B$239:$I$347,L$1,FALSE)</f>
        <v/>
      </c>
    </row>
    <row r="603" spans="1:12" ht="15.75" customHeight="1">
      <c r="A603">
        <f t="shared" si="17"/>
        <v>61</v>
      </c>
      <c r="B603" t="str">
        <f>VLOOKUP(A603,ACTIVITIES!$B$2:$C$110,2,FALSE)</f>
        <v>ACTIVITY CATEGORY 7 61</v>
      </c>
      <c r="C603" s="1">
        <v>1</v>
      </c>
      <c r="D603" s="1" t="str">
        <f>VLOOKUP(C603,HABITATS!$F$2:$G$13,2,FALSE)</f>
        <v>Coastal Uplands</v>
      </c>
      <c r="E603" s="1" t="str">
        <f t="shared" si="16"/>
        <v>Coastal UplandsACTIVITY CATEGORY 7 61</v>
      </c>
      <c r="F603" s="3">
        <f>VLOOKUP($B603,'COASTAL UPLANDS'!$B$239:$I$347,F$1,FALSE)</f>
        <v>0</v>
      </c>
      <c r="G603" s="3">
        <f>VLOOKUP($B603,'COASTAL UPLANDS'!$B$239:$I$347,G$1,FALSE)</f>
        <v>0</v>
      </c>
      <c r="H603" s="3">
        <f>VLOOKUP($B603,'COASTAL UPLANDS'!$B$239:$I$347,H$1,FALSE)</f>
        <v>0</v>
      </c>
      <c r="I603" s="3">
        <f>VLOOKUP($B603,'COASTAL UPLANDS'!$B$239:$I$347,I$1,FALSE)</f>
        <v>0</v>
      </c>
      <c r="J603" s="3">
        <f>VLOOKUP($B603,'COASTAL UPLANDS'!$B$239:$I$347,J$1,FALSE)</f>
        <v>0</v>
      </c>
      <c r="K603" s="3">
        <f>VLOOKUP($B603,'COASTAL UPLANDS'!$B$239:$I$347,K$1,FALSE)</f>
        <v>0</v>
      </c>
      <c r="L603" s="3" t="str">
        <f>VLOOKUP($B603,'COASTAL UPLANDS'!$B$239:$I$347,L$1,FALSE)</f>
        <v/>
      </c>
    </row>
    <row r="604" spans="1:12" ht="15.75" customHeight="1">
      <c r="A604">
        <f t="shared" si="17"/>
        <v>61</v>
      </c>
      <c r="B604" t="str">
        <f>VLOOKUP(A604,ACTIVITIES!$B$2:$C$110,2,FALSE)</f>
        <v>ACTIVITY CATEGORY 7 61</v>
      </c>
      <c r="C604" s="1">
        <v>2</v>
      </c>
      <c r="D604" s="1" t="str">
        <f>VLOOKUP(C604,HABITATS!$F$2:$G$13,2,FALSE)</f>
        <v>Beaches &amp; Dunes</v>
      </c>
      <c r="E604" s="1" t="str">
        <f t="shared" si="16"/>
        <v>Beaches &amp; DunesACTIVITY CATEGORY 7 61</v>
      </c>
      <c r="F604" s="3">
        <f>VLOOKUP($B604,'BEACHES &amp; DUNES'!$B$239:$I$347,F$1,FALSE)</f>
        <v>0</v>
      </c>
      <c r="G604" s="3">
        <f>VLOOKUP($B604,'BEACHES &amp; DUNES'!$B$239:$I$347,G$1,FALSE)</f>
        <v>0</v>
      </c>
      <c r="H604" s="3">
        <f>VLOOKUP($B604,'BEACHES &amp; DUNES'!$B$239:$I$347,H$1,FALSE)</f>
        <v>0</v>
      </c>
      <c r="I604" s="3">
        <f>VLOOKUP($B604,'BEACHES &amp; DUNES'!$B$239:$I$347,I$1,FALSE)</f>
        <v>0</v>
      </c>
      <c r="J604" s="3">
        <f>VLOOKUP($B604,'BEACHES &amp; DUNES'!$B$239:$I$347,J$1,FALSE)</f>
        <v>0</v>
      </c>
      <c r="K604" s="3">
        <f>VLOOKUP($B604,'BEACHES &amp; DUNES'!$B$239:$I$347,K$1,FALSE)</f>
        <v>0</v>
      </c>
      <c r="L604" s="3" t="str">
        <f>VLOOKUP($B604,'BEACHES &amp; DUNES'!$B$239:$I$347,L$1,FALSE)</f>
        <v/>
      </c>
    </row>
    <row r="605" spans="1:12" ht="15.75" customHeight="1">
      <c r="A605">
        <f t="shared" si="17"/>
        <v>61</v>
      </c>
      <c r="B605" t="str">
        <f>VLOOKUP(A605,ACTIVITIES!$B$2:$C$110,2,FALSE)</f>
        <v>ACTIVITY CATEGORY 7 61</v>
      </c>
      <c r="C605" s="1">
        <v>3</v>
      </c>
      <c r="D605" s="1" t="str">
        <f>VLOOKUP(C605,HABITATS!$F$2:$G$13,2,FALSE)</f>
        <v>Tidal flats &amp; Rocky Intertidal</v>
      </c>
      <c r="E605" s="1" t="str">
        <f t="shared" si="16"/>
        <v>Tidal flats &amp; Rocky IntertidalACTIVITY CATEGORY 7 61</v>
      </c>
      <c r="F605" s="3">
        <f>VLOOKUP($B605,'TIDAL FLATS &amp; ROCKY INTERTIDAL'!$B$239:$I$347,F$1,FALSE)</f>
        <v>0</v>
      </c>
      <c r="G605" s="3">
        <f>VLOOKUP($B605,'TIDAL FLATS &amp; ROCKY INTERTIDAL'!$B$239:$I$347,G$1,FALSE)</f>
        <v>0</v>
      </c>
      <c r="H605" s="3">
        <f>VLOOKUP($B605,'TIDAL FLATS &amp; ROCKY INTERTIDAL'!$B$239:$I$347,H$1,FALSE)</f>
        <v>0</v>
      </c>
      <c r="I605" s="3">
        <f>VLOOKUP($B605,'TIDAL FLATS &amp; ROCKY INTERTIDAL'!$B$239:$I$347,I$1,FALSE)</f>
        <v>0</v>
      </c>
      <c r="J605" s="3">
        <f>VLOOKUP($B605,'TIDAL FLATS &amp; ROCKY INTERTIDAL'!$B$239:$I$347,J$1,FALSE)</f>
        <v>0</v>
      </c>
      <c r="K605" s="3">
        <f>VLOOKUP($B605,'TIDAL FLATS &amp; ROCKY INTERTIDAL'!$B$239:$I$347,K$1,FALSE)</f>
        <v>0</v>
      </c>
      <c r="L605" s="3" t="str">
        <f>VLOOKUP($B605,'TIDAL FLATS &amp; ROCKY INTERTIDAL'!$B$239:$I$347,L$1,FALSE)</f>
        <v/>
      </c>
    </row>
    <row r="606" spans="1:12" ht="15.75" customHeight="1">
      <c r="A606">
        <f t="shared" si="17"/>
        <v>61</v>
      </c>
      <c r="B606" t="str">
        <f>VLOOKUP(A606,ACTIVITIES!$B$2:$C$110,2,FALSE)</f>
        <v>ACTIVITY CATEGORY 7 61</v>
      </c>
      <c r="C606" s="1">
        <v>4</v>
      </c>
      <c r="D606" s="1" t="str">
        <f>VLOOKUP(C606,HABITATS!$F$2:$G$13,2,FALSE)</f>
        <v>Marshes</v>
      </c>
      <c r="E606" s="1" t="str">
        <f t="shared" si="16"/>
        <v>MarshesACTIVITY CATEGORY 7 61</v>
      </c>
      <c r="F606" s="3">
        <f>VLOOKUP($B606,MARSHES!$B$239:$I$347,F$1,FALSE)</f>
        <v>0</v>
      </c>
      <c r="G606" s="3">
        <f>VLOOKUP($B606,MARSHES!$B$239:$I$347,G$1,FALSE)</f>
        <v>0</v>
      </c>
      <c r="H606" s="3">
        <f>VLOOKUP($B606,MARSHES!$B$239:$I$347,H$1,FALSE)</f>
        <v>0</v>
      </c>
      <c r="I606" s="3">
        <f>VLOOKUP($B606,MARSHES!$B$239:$I$347,I$1,FALSE)</f>
        <v>0</v>
      </c>
      <c r="J606" s="3">
        <f>VLOOKUP($B606,MARSHES!$B$239:$I$347,J$1,FALSE)</f>
        <v>0</v>
      </c>
      <c r="K606" s="3">
        <f>VLOOKUP($B606,MARSHES!$B$239:$I$347,K$1,FALSE)</f>
        <v>0</v>
      </c>
      <c r="L606" s="3" t="str">
        <f>VLOOKUP($B606,MARSHES!$B$239:$I$347,L$1,FALSE)</f>
        <v/>
      </c>
    </row>
    <row r="607" spans="1:12" ht="15.75" customHeight="1">
      <c r="A607">
        <f t="shared" si="17"/>
        <v>61</v>
      </c>
      <c r="B607" t="str">
        <f>VLOOKUP(A607,ACTIVITIES!$B$2:$C$110,2,FALSE)</f>
        <v>ACTIVITY CATEGORY 7 61</v>
      </c>
      <c r="C607" s="1">
        <v>5</v>
      </c>
      <c r="D607" s="1" t="str">
        <f>VLOOKUP(C607,HABITATS!$F$2:$G$13,2,FALSE)</f>
        <v>Submersed Habitats</v>
      </c>
      <c r="E607" s="1" t="str">
        <f t="shared" si="16"/>
        <v>Submersed HabitatsACTIVITY CATEGORY 7 61</v>
      </c>
      <c r="F607" s="3">
        <f>VLOOKUP($B607,'SUBMERSED HABITATS'!$B$239:$I$347,F$1,FALSE)</f>
        <v>0</v>
      </c>
      <c r="G607" s="3">
        <f>VLOOKUP($B607,'SUBMERSED HABITATS'!$B$239:$I$347,G$1,FALSE)</f>
        <v>0</v>
      </c>
      <c r="H607" s="3">
        <f>VLOOKUP($B607,'SUBMERSED HABITATS'!$B$239:$I$347,H$1,FALSE)</f>
        <v>0</v>
      </c>
      <c r="I607" s="3">
        <f>VLOOKUP($B607,'SUBMERSED HABITATS'!$B$239:$I$347,I$1,FALSE)</f>
        <v>0</v>
      </c>
      <c r="J607" s="3">
        <f>VLOOKUP($B607,'SUBMERSED HABITATS'!$B$239:$I$347,J$1,FALSE)</f>
        <v>0</v>
      </c>
      <c r="K607" s="3">
        <f>VLOOKUP($B607,'SUBMERSED HABITATS'!$B$239:$I$347,K$1,FALSE)</f>
        <v>0</v>
      </c>
      <c r="L607" s="3" t="str">
        <f>VLOOKUP($B607,'SUBMERSED HABITATS'!$B$239:$I$347,L$1,FALSE)</f>
        <v/>
      </c>
    </row>
    <row r="608" spans="1:12" ht="15.75" customHeight="1">
      <c r="A608">
        <f t="shared" si="17"/>
        <v>61</v>
      </c>
      <c r="B608" t="str">
        <f>VLOOKUP(A608,ACTIVITIES!$B$2:$C$110,2,FALSE)</f>
        <v>ACTIVITY CATEGORY 7 61</v>
      </c>
      <c r="C608" s="1">
        <v>6</v>
      </c>
      <c r="D608" s="1" t="str">
        <f>VLOOKUP(C608,HABITATS!$F$2:$G$13,2,FALSE)</f>
        <v>HABITATS COMPLEX 6</v>
      </c>
      <c r="E608" s="1" t="str">
        <f t="shared" si="16"/>
        <v>HABITATS COMPLEX 6ACTIVITY CATEGORY 7 61</v>
      </c>
      <c r="F608" s="3">
        <f>VLOOKUP($B608,'HABITATS COMPLEX 6'!$B$239:$I$347,F$1,FALSE)</f>
        <v>0</v>
      </c>
      <c r="G608" s="3">
        <f>VLOOKUP($B608,'HABITATS COMPLEX 6'!$B$239:$I$347,G$1,FALSE)</f>
        <v>0</v>
      </c>
      <c r="H608" s="3">
        <f>VLOOKUP($B608,'HABITATS COMPLEX 6'!$B$239:$I$347,H$1,FALSE)</f>
        <v>0</v>
      </c>
      <c r="I608" s="3">
        <f>VLOOKUP($B608,'HABITATS COMPLEX 6'!$B$239:$I$347,I$1,FALSE)</f>
        <v>0</v>
      </c>
      <c r="J608" s="3">
        <f>VLOOKUP($B608,'HABITATS COMPLEX 6'!$B$239:$I$347,J$1,FALSE)</f>
        <v>0</v>
      </c>
      <c r="K608" s="3">
        <f>VLOOKUP($B608,'HABITATS COMPLEX 6'!$B$239:$I$347,K$1,FALSE)</f>
        <v>0</v>
      </c>
      <c r="L608" s="3" t="str">
        <f>VLOOKUP($B608,'HABITATS COMPLEX 6'!$B$239:$I$347,L$1,FALSE)</f>
        <v/>
      </c>
    </row>
    <row r="609" spans="1:12" ht="15.75" customHeight="1">
      <c r="A609">
        <f t="shared" si="17"/>
        <v>61</v>
      </c>
      <c r="B609" t="str">
        <f>VLOOKUP(A609,ACTIVITIES!$B$2:$C$110,2,FALSE)</f>
        <v>ACTIVITY CATEGORY 7 61</v>
      </c>
      <c r="C609" s="1">
        <v>7</v>
      </c>
      <c r="D609" s="1" t="str">
        <f>VLOOKUP(C609,HABITATS!$F$2:$G$13,2,FALSE)</f>
        <v>HABITATS COMPLEX 7</v>
      </c>
      <c r="E609" s="1" t="str">
        <f t="shared" si="16"/>
        <v>HABITATS COMPLEX 7ACTIVITY CATEGORY 7 61</v>
      </c>
      <c r="F609" s="3">
        <f>VLOOKUP($B609,'HABITATS COMPLEX 7'!$B$239:$I$347,F$1,FALSE)</f>
        <v>0</v>
      </c>
      <c r="G609" s="3">
        <f>VLOOKUP($B609,'HABITATS COMPLEX 7'!$B$239:$I$347,G$1,FALSE)</f>
        <v>0</v>
      </c>
      <c r="H609" s="3">
        <f>VLOOKUP($B609,'HABITATS COMPLEX 7'!$B$239:$I$347,H$1,FALSE)</f>
        <v>0</v>
      </c>
      <c r="I609" s="3">
        <f>VLOOKUP($B609,'HABITATS COMPLEX 7'!$B$239:$I$347,I$1,FALSE)</f>
        <v>0</v>
      </c>
      <c r="J609" s="3">
        <f>VLOOKUP($B609,'HABITATS COMPLEX 7'!$B$239:$I$347,J$1,FALSE)</f>
        <v>0</v>
      </c>
      <c r="K609" s="3">
        <f>VLOOKUP($B609,'HABITATS COMPLEX 7'!$B$239:$I$347,K$1,FALSE)</f>
        <v>0</v>
      </c>
      <c r="L609" s="3" t="str">
        <f>VLOOKUP($B609,'HABITATS COMPLEX 7'!$B$239:$I$347,L$1,FALSE)</f>
        <v/>
      </c>
    </row>
    <row r="610" spans="1:12" ht="15.75" customHeight="1">
      <c r="A610">
        <f t="shared" si="17"/>
        <v>61</v>
      </c>
      <c r="B610" t="str">
        <f>VLOOKUP(A610,ACTIVITIES!$B$2:$C$110,2,FALSE)</f>
        <v>ACTIVITY CATEGORY 7 61</v>
      </c>
      <c r="C610" s="1">
        <v>8</v>
      </c>
      <c r="D610" s="1" t="str">
        <f>VLOOKUP(C610,HABITATS!$F$2:$G$13,2,FALSE)</f>
        <v>HABITATS COMPLEX 8</v>
      </c>
      <c r="E610" s="1" t="str">
        <f t="shared" si="16"/>
        <v>HABITATS COMPLEX 8ACTIVITY CATEGORY 7 61</v>
      </c>
      <c r="F610" s="3">
        <f>VLOOKUP($B610,'HABITATS COMPLEX 8'!$B$239:$I$347,F$1,FALSE)</f>
        <v>0</v>
      </c>
      <c r="G610" s="3">
        <f>VLOOKUP($B610,'HABITATS COMPLEX 8'!$B$239:$I$347,G$1,FALSE)</f>
        <v>0</v>
      </c>
      <c r="H610" s="3">
        <f>VLOOKUP($B610,'HABITATS COMPLEX 8'!$B$239:$I$347,H$1,FALSE)</f>
        <v>0</v>
      </c>
      <c r="I610" s="3">
        <f>VLOOKUP($B610,'HABITATS COMPLEX 8'!$B$239:$I$347,I$1,FALSE)</f>
        <v>0</v>
      </c>
      <c r="J610" s="3">
        <f>VLOOKUP($B610,'HABITATS COMPLEX 8'!$B$239:$I$347,J$1,FALSE)</f>
        <v>0</v>
      </c>
      <c r="K610" s="3">
        <f>VLOOKUP($B610,'HABITATS COMPLEX 8'!$B$239:$I$347,K$1,FALSE)</f>
        <v>0</v>
      </c>
      <c r="L610" s="3" t="str">
        <f>VLOOKUP($B610,'HABITATS COMPLEX 8'!$B$239:$I$347,L$1,FALSE)</f>
        <v/>
      </c>
    </row>
    <row r="611" spans="1:12" ht="15.75" customHeight="1">
      <c r="A611">
        <f t="shared" si="17"/>
        <v>61</v>
      </c>
      <c r="B611" t="str">
        <f>VLOOKUP(A611,ACTIVITIES!$B$2:$C$110,2,FALSE)</f>
        <v>ACTIVITY CATEGORY 7 61</v>
      </c>
      <c r="C611" s="1">
        <v>9</v>
      </c>
      <c r="D611" s="1" t="str">
        <f>VLOOKUP(C611,HABITATS!$F$2:$G$13,2,FALSE)</f>
        <v>HABITATS COMPLEX 9</v>
      </c>
      <c r="E611" s="1" t="str">
        <f t="shared" si="16"/>
        <v>HABITATS COMPLEX 9ACTIVITY CATEGORY 7 61</v>
      </c>
      <c r="F611" s="3">
        <f>VLOOKUP($B611,'HABITATS COMPLEX 9'!$B$239:$I$347,F$1,FALSE)</f>
        <v>0</v>
      </c>
      <c r="G611" s="3">
        <f>VLOOKUP($B611,'HABITATS COMPLEX 9'!$B$239:$I$347,G$1,FALSE)</f>
        <v>0</v>
      </c>
      <c r="H611" s="3">
        <f>VLOOKUP($B611,'HABITATS COMPLEX 9'!$B$239:$I$347,H$1,FALSE)</f>
        <v>0</v>
      </c>
      <c r="I611" s="3">
        <f>VLOOKUP($B611,'HABITATS COMPLEX 9'!$B$239:$I$347,I$1,FALSE)</f>
        <v>0</v>
      </c>
      <c r="J611" s="3">
        <f>VLOOKUP($B611,'HABITATS COMPLEX 9'!$B$239:$I$347,J$1,FALSE)</f>
        <v>0</v>
      </c>
      <c r="K611" s="3">
        <f>VLOOKUP($B611,'HABITATS COMPLEX 9'!$B$239:$I$347,K$1,FALSE)</f>
        <v>0</v>
      </c>
      <c r="L611" s="3" t="str">
        <f>VLOOKUP($B611,'HABITATS COMPLEX 9'!$B$239:$I$347,L$1,FALSE)</f>
        <v/>
      </c>
    </row>
    <row r="612" spans="1:12" ht="15.75" customHeight="1">
      <c r="A612">
        <f t="shared" si="17"/>
        <v>61</v>
      </c>
      <c r="B612" t="str">
        <f>VLOOKUP(A612,ACTIVITIES!$B$2:$C$110,2,FALSE)</f>
        <v>ACTIVITY CATEGORY 7 61</v>
      </c>
      <c r="C612" s="1">
        <v>10</v>
      </c>
      <c r="D612" s="1" t="str">
        <f>VLOOKUP(C612,HABITATS!$F$2:$G$13,2,FALSE)</f>
        <v>HABITATS COMPLEX 10</v>
      </c>
      <c r="E612" s="1" t="str">
        <f t="shared" si="16"/>
        <v>HABITATS COMPLEX 10ACTIVITY CATEGORY 7 61</v>
      </c>
      <c r="F612" s="3">
        <f>VLOOKUP($B612,'HABITATS COMPLEX 10'!$B$239:$I$347,F$1,FALSE)</f>
        <v>0</v>
      </c>
      <c r="G612" s="3">
        <f>VLOOKUP($B612,'HABITATS COMPLEX 10'!$B$239:$I$347,G$1,FALSE)</f>
        <v>0</v>
      </c>
      <c r="H612" s="3">
        <f>VLOOKUP($B612,'HABITATS COMPLEX 10'!$B$239:$I$347,H$1,FALSE)</f>
        <v>0</v>
      </c>
      <c r="I612" s="3">
        <f>VLOOKUP($B612,'HABITATS COMPLEX 10'!$B$239:$I$347,I$1,FALSE)</f>
        <v>0</v>
      </c>
      <c r="J612" s="3">
        <f>VLOOKUP($B612,'HABITATS COMPLEX 10'!$B$239:$I$347,J$1,FALSE)</f>
        <v>0</v>
      </c>
      <c r="K612" s="3">
        <f>VLOOKUP($B612,'HABITATS COMPLEX 10'!$B$239:$I$347,K$1,FALSE)</f>
        <v>0</v>
      </c>
      <c r="L612" s="3" t="str">
        <f>VLOOKUP($B612,'HABITATS COMPLEX 10'!$B$239:$I$347,L$1,FALSE)</f>
        <v/>
      </c>
    </row>
    <row r="613" spans="1:12" ht="15.75" customHeight="1">
      <c r="A613">
        <f t="shared" si="17"/>
        <v>62</v>
      </c>
      <c r="B613" t="str">
        <f>VLOOKUP(A613,ACTIVITIES!$B$2:$C$110,2,FALSE)</f>
        <v>ACTIVITY CATEGORY 7 62</v>
      </c>
      <c r="C613" s="1">
        <v>1</v>
      </c>
      <c r="D613" s="1" t="str">
        <f>VLOOKUP(C613,HABITATS!$F$2:$G$13,2,FALSE)</f>
        <v>Coastal Uplands</v>
      </c>
      <c r="E613" s="1" t="str">
        <f t="shared" si="16"/>
        <v>Coastal UplandsACTIVITY CATEGORY 7 62</v>
      </c>
      <c r="F613" s="3">
        <f>VLOOKUP($B613,'COASTAL UPLANDS'!$B$239:$I$347,F$1,FALSE)</f>
        <v>0</v>
      </c>
      <c r="G613" s="3">
        <f>VLOOKUP($B613,'COASTAL UPLANDS'!$B$239:$I$347,G$1,FALSE)</f>
        <v>0</v>
      </c>
      <c r="H613" s="3">
        <f>VLOOKUP($B613,'COASTAL UPLANDS'!$B$239:$I$347,H$1,FALSE)</f>
        <v>0</v>
      </c>
      <c r="I613" s="3">
        <f>VLOOKUP($B613,'COASTAL UPLANDS'!$B$239:$I$347,I$1,FALSE)</f>
        <v>0</v>
      </c>
      <c r="J613" s="3">
        <f>VLOOKUP($B613,'COASTAL UPLANDS'!$B$239:$I$347,J$1,FALSE)</f>
        <v>0</v>
      </c>
      <c r="K613" s="3">
        <f>VLOOKUP($B613,'COASTAL UPLANDS'!$B$239:$I$347,K$1,FALSE)</f>
        <v>0</v>
      </c>
      <c r="L613" s="3" t="str">
        <f>VLOOKUP($B613,'COASTAL UPLANDS'!$B$239:$I$347,L$1,FALSE)</f>
        <v/>
      </c>
    </row>
    <row r="614" spans="1:12" ht="15.75" customHeight="1">
      <c r="A614">
        <f t="shared" si="17"/>
        <v>62</v>
      </c>
      <c r="B614" t="str">
        <f>VLOOKUP(A614,ACTIVITIES!$B$2:$C$110,2,FALSE)</f>
        <v>ACTIVITY CATEGORY 7 62</v>
      </c>
      <c r="C614" s="1">
        <v>2</v>
      </c>
      <c r="D614" s="1" t="str">
        <f>VLOOKUP(C614,HABITATS!$F$2:$G$13,2,FALSE)</f>
        <v>Beaches &amp; Dunes</v>
      </c>
      <c r="E614" s="1" t="str">
        <f t="shared" si="16"/>
        <v>Beaches &amp; DunesACTIVITY CATEGORY 7 62</v>
      </c>
      <c r="F614" s="3">
        <f>VLOOKUP($B614,'BEACHES &amp; DUNES'!$B$239:$I$347,F$1,FALSE)</f>
        <v>0</v>
      </c>
      <c r="G614" s="3">
        <f>VLOOKUP($B614,'BEACHES &amp; DUNES'!$B$239:$I$347,G$1,FALSE)</f>
        <v>0</v>
      </c>
      <c r="H614" s="3">
        <f>VLOOKUP($B614,'BEACHES &amp; DUNES'!$B$239:$I$347,H$1,FALSE)</f>
        <v>0</v>
      </c>
      <c r="I614" s="3">
        <f>VLOOKUP($B614,'BEACHES &amp; DUNES'!$B$239:$I$347,I$1,FALSE)</f>
        <v>0</v>
      </c>
      <c r="J614" s="3">
        <f>VLOOKUP($B614,'BEACHES &amp; DUNES'!$B$239:$I$347,J$1,FALSE)</f>
        <v>0</v>
      </c>
      <c r="K614" s="3">
        <f>VLOOKUP($B614,'BEACHES &amp; DUNES'!$B$239:$I$347,K$1,FALSE)</f>
        <v>0</v>
      </c>
      <c r="L614" s="3" t="str">
        <f>VLOOKUP($B614,'BEACHES &amp; DUNES'!$B$239:$I$347,L$1,FALSE)</f>
        <v/>
      </c>
    </row>
    <row r="615" spans="1:12" ht="15.75" customHeight="1">
      <c r="A615">
        <f t="shared" si="17"/>
        <v>62</v>
      </c>
      <c r="B615" t="str">
        <f>VLOOKUP(A615,ACTIVITIES!$B$2:$C$110,2,FALSE)</f>
        <v>ACTIVITY CATEGORY 7 62</v>
      </c>
      <c r="C615" s="1">
        <v>3</v>
      </c>
      <c r="D615" s="1" t="str">
        <f>VLOOKUP(C615,HABITATS!$F$2:$G$13,2,FALSE)</f>
        <v>Tidal flats &amp; Rocky Intertidal</v>
      </c>
      <c r="E615" s="1" t="str">
        <f t="shared" si="16"/>
        <v>Tidal flats &amp; Rocky IntertidalACTIVITY CATEGORY 7 62</v>
      </c>
      <c r="F615" s="3">
        <f>VLOOKUP($B615,'TIDAL FLATS &amp; ROCKY INTERTIDAL'!$B$239:$I$347,F$1,FALSE)</f>
        <v>0</v>
      </c>
      <c r="G615" s="3">
        <f>VLOOKUP($B615,'TIDAL FLATS &amp; ROCKY INTERTIDAL'!$B$239:$I$347,G$1,FALSE)</f>
        <v>0</v>
      </c>
      <c r="H615" s="3">
        <f>VLOOKUP($B615,'TIDAL FLATS &amp; ROCKY INTERTIDAL'!$B$239:$I$347,H$1,FALSE)</f>
        <v>0</v>
      </c>
      <c r="I615" s="3">
        <f>VLOOKUP($B615,'TIDAL FLATS &amp; ROCKY INTERTIDAL'!$B$239:$I$347,I$1,FALSE)</f>
        <v>0</v>
      </c>
      <c r="J615" s="3">
        <f>VLOOKUP($B615,'TIDAL FLATS &amp; ROCKY INTERTIDAL'!$B$239:$I$347,J$1,FALSE)</f>
        <v>0</v>
      </c>
      <c r="K615" s="3">
        <f>VLOOKUP($B615,'TIDAL FLATS &amp; ROCKY INTERTIDAL'!$B$239:$I$347,K$1,FALSE)</f>
        <v>0</v>
      </c>
      <c r="L615" s="3" t="str">
        <f>VLOOKUP($B615,'TIDAL FLATS &amp; ROCKY INTERTIDAL'!$B$239:$I$347,L$1,FALSE)</f>
        <v/>
      </c>
    </row>
    <row r="616" spans="1:12" ht="15.75" customHeight="1">
      <c r="A616">
        <f t="shared" si="17"/>
        <v>62</v>
      </c>
      <c r="B616" t="str">
        <f>VLOOKUP(A616,ACTIVITIES!$B$2:$C$110,2,FALSE)</f>
        <v>ACTIVITY CATEGORY 7 62</v>
      </c>
      <c r="C616" s="1">
        <v>4</v>
      </c>
      <c r="D616" s="1" t="str">
        <f>VLOOKUP(C616,HABITATS!$F$2:$G$13,2,FALSE)</f>
        <v>Marshes</v>
      </c>
      <c r="E616" s="1" t="str">
        <f t="shared" si="16"/>
        <v>MarshesACTIVITY CATEGORY 7 62</v>
      </c>
      <c r="F616" s="3">
        <f>VLOOKUP($B616,MARSHES!$B$239:$I$347,F$1,FALSE)</f>
        <v>0</v>
      </c>
      <c r="G616" s="3">
        <f>VLOOKUP($B616,MARSHES!$B$239:$I$347,G$1,FALSE)</f>
        <v>0</v>
      </c>
      <c r="H616" s="3">
        <f>VLOOKUP($B616,MARSHES!$B$239:$I$347,H$1,FALSE)</f>
        <v>0</v>
      </c>
      <c r="I616" s="3">
        <f>VLOOKUP($B616,MARSHES!$B$239:$I$347,I$1,FALSE)</f>
        <v>0</v>
      </c>
      <c r="J616" s="3">
        <f>VLOOKUP($B616,MARSHES!$B$239:$I$347,J$1,FALSE)</f>
        <v>0</v>
      </c>
      <c r="K616" s="3">
        <f>VLOOKUP($B616,MARSHES!$B$239:$I$347,K$1,FALSE)</f>
        <v>0</v>
      </c>
      <c r="L616" s="3" t="str">
        <f>VLOOKUP($B616,MARSHES!$B$239:$I$347,L$1,FALSE)</f>
        <v/>
      </c>
    </row>
    <row r="617" spans="1:12" ht="15.75" customHeight="1">
      <c r="A617">
        <f t="shared" si="17"/>
        <v>62</v>
      </c>
      <c r="B617" t="str">
        <f>VLOOKUP(A617,ACTIVITIES!$B$2:$C$110,2,FALSE)</f>
        <v>ACTIVITY CATEGORY 7 62</v>
      </c>
      <c r="C617" s="1">
        <v>5</v>
      </c>
      <c r="D617" s="1" t="str">
        <f>VLOOKUP(C617,HABITATS!$F$2:$G$13,2,FALSE)</f>
        <v>Submersed Habitats</v>
      </c>
      <c r="E617" s="1" t="str">
        <f t="shared" si="16"/>
        <v>Submersed HabitatsACTIVITY CATEGORY 7 62</v>
      </c>
      <c r="F617" s="3">
        <f>VLOOKUP($B617,'SUBMERSED HABITATS'!$B$239:$I$347,F$1,FALSE)</f>
        <v>0</v>
      </c>
      <c r="G617" s="3">
        <f>VLOOKUP($B617,'SUBMERSED HABITATS'!$B$239:$I$347,G$1,FALSE)</f>
        <v>0</v>
      </c>
      <c r="H617" s="3">
        <f>VLOOKUP($B617,'SUBMERSED HABITATS'!$B$239:$I$347,H$1,FALSE)</f>
        <v>0</v>
      </c>
      <c r="I617" s="3">
        <f>VLOOKUP($B617,'SUBMERSED HABITATS'!$B$239:$I$347,I$1,FALSE)</f>
        <v>0</v>
      </c>
      <c r="J617" s="3">
        <f>VLOOKUP($B617,'SUBMERSED HABITATS'!$B$239:$I$347,J$1,FALSE)</f>
        <v>0</v>
      </c>
      <c r="K617" s="3">
        <f>VLOOKUP($B617,'SUBMERSED HABITATS'!$B$239:$I$347,K$1,FALSE)</f>
        <v>0</v>
      </c>
      <c r="L617" s="3" t="str">
        <f>VLOOKUP($B617,'SUBMERSED HABITATS'!$B$239:$I$347,L$1,FALSE)</f>
        <v/>
      </c>
    </row>
    <row r="618" spans="1:12" ht="15.75" customHeight="1">
      <c r="A618">
        <f t="shared" si="17"/>
        <v>62</v>
      </c>
      <c r="B618" t="str">
        <f>VLOOKUP(A618,ACTIVITIES!$B$2:$C$110,2,FALSE)</f>
        <v>ACTIVITY CATEGORY 7 62</v>
      </c>
      <c r="C618" s="1">
        <v>6</v>
      </c>
      <c r="D618" s="1" t="str">
        <f>VLOOKUP(C618,HABITATS!$F$2:$G$13,2,FALSE)</f>
        <v>HABITATS COMPLEX 6</v>
      </c>
      <c r="E618" s="1" t="str">
        <f t="shared" si="16"/>
        <v>HABITATS COMPLEX 6ACTIVITY CATEGORY 7 62</v>
      </c>
      <c r="F618" s="3">
        <f>VLOOKUP($B618,'HABITATS COMPLEX 6'!$B$239:$I$347,F$1,FALSE)</f>
        <v>0</v>
      </c>
      <c r="G618" s="3">
        <f>VLOOKUP($B618,'HABITATS COMPLEX 6'!$B$239:$I$347,G$1,FALSE)</f>
        <v>0</v>
      </c>
      <c r="H618" s="3">
        <f>VLOOKUP($B618,'HABITATS COMPLEX 6'!$B$239:$I$347,H$1,FALSE)</f>
        <v>0</v>
      </c>
      <c r="I618" s="3">
        <f>VLOOKUP($B618,'HABITATS COMPLEX 6'!$B$239:$I$347,I$1,FALSE)</f>
        <v>0</v>
      </c>
      <c r="J618" s="3">
        <f>VLOOKUP($B618,'HABITATS COMPLEX 6'!$B$239:$I$347,J$1,FALSE)</f>
        <v>0</v>
      </c>
      <c r="K618" s="3">
        <f>VLOOKUP($B618,'HABITATS COMPLEX 6'!$B$239:$I$347,K$1,FALSE)</f>
        <v>0</v>
      </c>
      <c r="L618" s="3" t="str">
        <f>VLOOKUP($B618,'HABITATS COMPLEX 6'!$B$239:$I$347,L$1,FALSE)</f>
        <v/>
      </c>
    </row>
    <row r="619" spans="1:12" ht="15.75" customHeight="1">
      <c r="A619">
        <f t="shared" si="17"/>
        <v>62</v>
      </c>
      <c r="B619" t="str">
        <f>VLOOKUP(A619,ACTIVITIES!$B$2:$C$110,2,FALSE)</f>
        <v>ACTIVITY CATEGORY 7 62</v>
      </c>
      <c r="C619" s="1">
        <v>7</v>
      </c>
      <c r="D619" s="1" t="str">
        <f>VLOOKUP(C619,HABITATS!$F$2:$G$13,2,FALSE)</f>
        <v>HABITATS COMPLEX 7</v>
      </c>
      <c r="E619" s="1" t="str">
        <f t="shared" si="16"/>
        <v>HABITATS COMPLEX 7ACTIVITY CATEGORY 7 62</v>
      </c>
      <c r="F619" s="3">
        <f>VLOOKUP($B619,'HABITATS COMPLEX 7'!$B$239:$I$347,F$1,FALSE)</f>
        <v>0</v>
      </c>
      <c r="G619" s="3">
        <f>VLOOKUP($B619,'HABITATS COMPLEX 7'!$B$239:$I$347,G$1,FALSE)</f>
        <v>0</v>
      </c>
      <c r="H619" s="3">
        <f>VLOOKUP($B619,'HABITATS COMPLEX 7'!$B$239:$I$347,H$1,FALSE)</f>
        <v>0</v>
      </c>
      <c r="I619" s="3">
        <f>VLOOKUP($B619,'HABITATS COMPLEX 7'!$B$239:$I$347,I$1,FALSE)</f>
        <v>0</v>
      </c>
      <c r="J619" s="3">
        <f>VLOOKUP($B619,'HABITATS COMPLEX 7'!$B$239:$I$347,J$1,FALSE)</f>
        <v>0</v>
      </c>
      <c r="K619" s="3">
        <f>VLOOKUP($B619,'HABITATS COMPLEX 7'!$B$239:$I$347,K$1,FALSE)</f>
        <v>0</v>
      </c>
      <c r="L619" s="3" t="str">
        <f>VLOOKUP($B619,'HABITATS COMPLEX 7'!$B$239:$I$347,L$1,FALSE)</f>
        <v/>
      </c>
    </row>
    <row r="620" spans="1:12" ht="15.75" customHeight="1">
      <c r="A620">
        <f t="shared" si="17"/>
        <v>62</v>
      </c>
      <c r="B620" t="str">
        <f>VLOOKUP(A620,ACTIVITIES!$B$2:$C$110,2,FALSE)</f>
        <v>ACTIVITY CATEGORY 7 62</v>
      </c>
      <c r="C620" s="1">
        <v>8</v>
      </c>
      <c r="D620" s="1" t="str">
        <f>VLOOKUP(C620,HABITATS!$F$2:$G$13,2,FALSE)</f>
        <v>HABITATS COMPLEX 8</v>
      </c>
      <c r="E620" s="1" t="str">
        <f t="shared" si="16"/>
        <v>HABITATS COMPLEX 8ACTIVITY CATEGORY 7 62</v>
      </c>
      <c r="F620" s="3">
        <f>VLOOKUP($B620,'HABITATS COMPLEX 8'!$B$239:$I$347,F$1,FALSE)</f>
        <v>0</v>
      </c>
      <c r="G620" s="3">
        <f>VLOOKUP($B620,'HABITATS COMPLEX 8'!$B$239:$I$347,G$1,FALSE)</f>
        <v>0</v>
      </c>
      <c r="H620" s="3">
        <f>VLOOKUP($B620,'HABITATS COMPLEX 8'!$B$239:$I$347,H$1,FALSE)</f>
        <v>0</v>
      </c>
      <c r="I620" s="3">
        <f>VLOOKUP($B620,'HABITATS COMPLEX 8'!$B$239:$I$347,I$1,FALSE)</f>
        <v>0</v>
      </c>
      <c r="J620" s="3">
        <f>VLOOKUP($B620,'HABITATS COMPLEX 8'!$B$239:$I$347,J$1,FALSE)</f>
        <v>0</v>
      </c>
      <c r="K620" s="3">
        <f>VLOOKUP($B620,'HABITATS COMPLEX 8'!$B$239:$I$347,K$1,FALSE)</f>
        <v>0</v>
      </c>
      <c r="L620" s="3" t="str">
        <f>VLOOKUP($B620,'HABITATS COMPLEX 8'!$B$239:$I$347,L$1,FALSE)</f>
        <v/>
      </c>
    </row>
    <row r="621" spans="1:12" ht="15.75" customHeight="1">
      <c r="A621">
        <f t="shared" si="17"/>
        <v>62</v>
      </c>
      <c r="B621" t="str">
        <f>VLOOKUP(A621,ACTIVITIES!$B$2:$C$110,2,FALSE)</f>
        <v>ACTIVITY CATEGORY 7 62</v>
      </c>
      <c r="C621" s="1">
        <v>9</v>
      </c>
      <c r="D621" s="1" t="str">
        <f>VLOOKUP(C621,HABITATS!$F$2:$G$13,2,FALSE)</f>
        <v>HABITATS COMPLEX 9</v>
      </c>
      <c r="E621" s="1" t="str">
        <f t="shared" si="16"/>
        <v>HABITATS COMPLEX 9ACTIVITY CATEGORY 7 62</v>
      </c>
      <c r="F621" s="3">
        <f>VLOOKUP($B621,'HABITATS COMPLEX 9'!$B$239:$I$347,F$1,FALSE)</f>
        <v>0</v>
      </c>
      <c r="G621" s="3">
        <f>VLOOKUP($B621,'HABITATS COMPLEX 9'!$B$239:$I$347,G$1,FALSE)</f>
        <v>0</v>
      </c>
      <c r="H621" s="3">
        <f>VLOOKUP($B621,'HABITATS COMPLEX 9'!$B$239:$I$347,H$1,FALSE)</f>
        <v>0</v>
      </c>
      <c r="I621" s="3">
        <f>VLOOKUP($B621,'HABITATS COMPLEX 9'!$B$239:$I$347,I$1,FALSE)</f>
        <v>0</v>
      </c>
      <c r="J621" s="3">
        <f>VLOOKUP($B621,'HABITATS COMPLEX 9'!$B$239:$I$347,J$1,FALSE)</f>
        <v>0</v>
      </c>
      <c r="K621" s="3">
        <f>VLOOKUP($B621,'HABITATS COMPLEX 9'!$B$239:$I$347,K$1,FALSE)</f>
        <v>0</v>
      </c>
      <c r="L621" s="3" t="str">
        <f>VLOOKUP($B621,'HABITATS COMPLEX 9'!$B$239:$I$347,L$1,FALSE)</f>
        <v/>
      </c>
    </row>
    <row r="622" spans="1:12" ht="15.75" customHeight="1">
      <c r="A622">
        <f t="shared" si="17"/>
        <v>62</v>
      </c>
      <c r="B622" t="str">
        <f>VLOOKUP(A622,ACTIVITIES!$B$2:$C$110,2,FALSE)</f>
        <v>ACTIVITY CATEGORY 7 62</v>
      </c>
      <c r="C622" s="1">
        <v>10</v>
      </c>
      <c r="D622" s="1" t="str">
        <f>VLOOKUP(C622,HABITATS!$F$2:$G$13,2,FALSE)</f>
        <v>HABITATS COMPLEX 10</v>
      </c>
      <c r="E622" s="1" t="str">
        <f t="shared" si="16"/>
        <v>HABITATS COMPLEX 10ACTIVITY CATEGORY 7 62</v>
      </c>
      <c r="F622" s="3">
        <f>VLOOKUP($B622,'HABITATS COMPLEX 10'!$B$239:$I$347,F$1,FALSE)</f>
        <v>0</v>
      </c>
      <c r="G622" s="3">
        <f>VLOOKUP($B622,'HABITATS COMPLEX 10'!$B$239:$I$347,G$1,FALSE)</f>
        <v>0</v>
      </c>
      <c r="H622" s="3">
        <f>VLOOKUP($B622,'HABITATS COMPLEX 10'!$B$239:$I$347,H$1,FALSE)</f>
        <v>0</v>
      </c>
      <c r="I622" s="3">
        <f>VLOOKUP($B622,'HABITATS COMPLEX 10'!$B$239:$I$347,I$1,FALSE)</f>
        <v>0</v>
      </c>
      <c r="J622" s="3">
        <f>VLOOKUP($B622,'HABITATS COMPLEX 10'!$B$239:$I$347,J$1,FALSE)</f>
        <v>0</v>
      </c>
      <c r="K622" s="3">
        <f>VLOOKUP($B622,'HABITATS COMPLEX 10'!$B$239:$I$347,K$1,FALSE)</f>
        <v>0</v>
      </c>
      <c r="L622" s="3" t="str">
        <f>VLOOKUP($B622,'HABITATS COMPLEX 10'!$B$239:$I$347,L$1,FALSE)</f>
        <v/>
      </c>
    </row>
    <row r="623" spans="1:12" ht="15.75" customHeight="1">
      <c r="A623">
        <f t="shared" si="17"/>
        <v>63</v>
      </c>
      <c r="B623" t="str">
        <f>VLOOKUP(A623,ACTIVITIES!$B$2:$C$110,2,FALSE)</f>
        <v>ACTIVITY CATEGORY 7 63</v>
      </c>
      <c r="C623" s="1">
        <v>1</v>
      </c>
      <c r="D623" s="1" t="str">
        <f>VLOOKUP(C623,HABITATS!$F$2:$G$13,2,FALSE)</f>
        <v>Coastal Uplands</v>
      </c>
      <c r="E623" s="1" t="str">
        <f t="shared" si="16"/>
        <v>Coastal UplandsACTIVITY CATEGORY 7 63</v>
      </c>
      <c r="F623" s="3">
        <f>VLOOKUP($B623,'COASTAL UPLANDS'!$B$239:$I$347,F$1,FALSE)</f>
        <v>0</v>
      </c>
      <c r="G623" s="3">
        <f>VLOOKUP($B623,'COASTAL UPLANDS'!$B$239:$I$347,G$1,FALSE)</f>
        <v>0</v>
      </c>
      <c r="H623" s="3">
        <f>VLOOKUP($B623,'COASTAL UPLANDS'!$B$239:$I$347,H$1,FALSE)</f>
        <v>0</v>
      </c>
      <c r="I623" s="3">
        <f>VLOOKUP($B623,'COASTAL UPLANDS'!$B$239:$I$347,I$1,FALSE)</f>
        <v>0</v>
      </c>
      <c r="J623" s="3">
        <f>VLOOKUP($B623,'COASTAL UPLANDS'!$B$239:$I$347,J$1,FALSE)</f>
        <v>0</v>
      </c>
      <c r="K623" s="3">
        <f>VLOOKUP($B623,'COASTAL UPLANDS'!$B$239:$I$347,K$1,FALSE)</f>
        <v>0</v>
      </c>
      <c r="L623" s="3" t="str">
        <f>VLOOKUP($B623,'COASTAL UPLANDS'!$B$239:$I$347,L$1,FALSE)</f>
        <v/>
      </c>
    </row>
    <row r="624" spans="1:12" ht="15.75" customHeight="1">
      <c r="A624">
        <f t="shared" si="17"/>
        <v>63</v>
      </c>
      <c r="B624" t="str">
        <f>VLOOKUP(A624,ACTIVITIES!$B$2:$C$110,2,FALSE)</f>
        <v>ACTIVITY CATEGORY 7 63</v>
      </c>
      <c r="C624" s="1">
        <v>2</v>
      </c>
      <c r="D624" s="1" t="str">
        <f>VLOOKUP(C624,HABITATS!$F$2:$G$13,2,FALSE)</f>
        <v>Beaches &amp; Dunes</v>
      </c>
      <c r="E624" s="1" t="str">
        <f t="shared" si="16"/>
        <v>Beaches &amp; DunesACTIVITY CATEGORY 7 63</v>
      </c>
      <c r="F624" s="3">
        <f>VLOOKUP($B624,'BEACHES &amp; DUNES'!$B$239:$I$347,F$1,FALSE)</f>
        <v>0</v>
      </c>
      <c r="G624" s="3">
        <f>VLOOKUP($B624,'BEACHES &amp; DUNES'!$B$239:$I$347,G$1,FALSE)</f>
        <v>0</v>
      </c>
      <c r="H624" s="3">
        <f>VLOOKUP($B624,'BEACHES &amp; DUNES'!$B$239:$I$347,H$1,FALSE)</f>
        <v>0</v>
      </c>
      <c r="I624" s="3">
        <f>VLOOKUP($B624,'BEACHES &amp; DUNES'!$B$239:$I$347,I$1,FALSE)</f>
        <v>0</v>
      </c>
      <c r="J624" s="3">
        <f>VLOOKUP($B624,'BEACHES &amp; DUNES'!$B$239:$I$347,J$1,FALSE)</f>
        <v>0</v>
      </c>
      <c r="K624" s="3">
        <f>VLOOKUP($B624,'BEACHES &amp; DUNES'!$B$239:$I$347,K$1,FALSE)</f>
        <v>0</v>
      </c>
      <c r="L624" s="3" t="str">
        <f>VLOOKUP($B624,'BEACHES &amp; DUNES'!$B$239:$I$347,L$1,FALSE)</f>
        <v/>
      </c>
    </row>
    <row r="625" spans="1:12" ht="15.75" customHeight="1">
      <c r="A625">
        <f t="shared" si="17"/>
        <v>63</v>
      </c>
      <c r="B625" t="str">
        <f>VLOOKUP(A625,ACTIVITIES!$B$2:$C$110,2,FALSE)</f>
        <v>ACTIVITY CATEGORY 7 63</v>
      </c>
      <c r="C625" s="1">
        <v>3</v>
      </c>
      <c r="D625" s="1" t="str">
        <f>VLOOKUP(C625,HABITATS!$F$2:$G$13,2,FALSE)</f>
        <v>Tidal flats &amp; Rocky Intertidal</v>
      </c>
      <c r="E625" s="1" t="str">
        <f t="shared" si="16"/>
        <v>Tidal flats &amp; Rocky IntertidalACTIVITY CATEGORY 7 63</v>
      </c>
      <c r="F625" s="3">
        <f>VLOOKUP($B625,'TIDAL FLATS &amp; ROCKY INTERTIDAL'!$B$239:$I$347,F$1,FALSE)</f>
        <v>0</v>
      </c>
      <c r="G625" s="3">
        <f>VLOOKUP($B625,'TIDAL FLATS &amp; ROCKY INTERTIDAL'!$B$239:$I$347,G$1,FALSE)</f>
        <v>0</v>
      </c>
      <c r="H625" s="3">
        <f>VLOOKUP($B625,'TIDAL FLATS &amp; ROCKY INTERTIDAL'!$B$239:$I$347,H$1,FALSE)</f>
        <v>0</v>
      </c>
      <c r="I625" s="3">
        <f>VLOOKUP($B625,'TIDAL FLATS &amp; ROCKY INTERTIDAL'!$B$239:$I$347,I$1,FALSE)</f>
        <v>0</v>
      </c>
      <c r="J625" s="3">
        <f>VLOOKUP($B625,'TIDAL FLATS &amp; ROCKY INTERTIDAL'!$B$239:$I$347,J$1,FALSE)</f>
        <v>0</v>
      </c>
      <c r="K625" s="3">
        <f>VLOOKUP($B625,'TIDAL FLATS &amp; ROCKY INTERTIDAL'!$B$239:$I$347,K$1,FALSE)</f>
        <v>0</v>
      </c>
      <c r="L625" s="3" t="str">
        <f>VLOOKUP($B625,'TIDAL FLATS &amp; ROCKY INTERTIDAL'!$B$239:$I$347,L$1,FALSE)</f>
        <v/>
      </c>
    </row>
    <row r="626" spans="1:12" ht="15.75" customHeight="1">
      <c r="A626">
        <f t="shared" si="17"/>
        <v>63</v>
      </c>
      <c r="B626" t="str">
        <f>VLOOKUP(A626,ACTIVITIES!$B$2:$C$110,2,FALSE)</f>
        <v>ACTIVITY CATEGORY 7 63</v>
      </c>
      <c r="C626" s="1">
        <v>4</v>
      </c>
      <c r="D626" s="1" t="str">
        <f>VLOOKUP(C626,HABITATS!$F$2:$G$13,2,FALSE)</f>
        <v>Marshes</v>
      </c>
      <c r="E626" s="1" t="str">
        <f t="shared" si="16"/>
        <v>MarshesACTIVITY CATEGORY 7 63</v>
      </c>
      <c r="F626" s="3">
        <f>VLOOKUP($B626,MARSHES!$B$239:$I$347,F$1,FALSE)</f>
        <v>0</v>
      </c>
      <c r="G626" s="3">
        <f>VLOOKUP($B626,MARSHES!$B$239:$I$347,G$1,FALSE)</f>
        <v>0</v>
      </c>
      <c r="H626" s="3">
        <f>VLOOKUP($B626,MARSHES!$B$239:$I$347,H$1,FALSE)</f>
        <v>0</v>
      </c>
      <c r="I626" s="3">
        <f>VLOOKUP($B626,MARSHES!$B$239:$I$347,I$1,FALSE)</f>
        <v>0</v>
      </c>
      <c r="J626" s="3">
        <f>VLOOKUP($B626,MARSHES!$B$239:$I$347,J$1,FALSE)</f>
        <v>0</v>
      </c>
      <c r="K626" s="3">
        <f>VLOOKUP($B626,MARSHES!$B$239:$I$347,K$1,FALSE)</f>
        <v>0</v>
      </c>
      <c r="L626" s="3" t="str">
        <f>VLOOKUP($B626,MARSHES!$B$239:$I$347,L$1,FALSE)</f>
        <v/>
      </c>
    </row>
    <row r="627" spans="1:12" ht="15.75" customHeight="1">
      <c r="A627">
        <f t="shared" si="17"/>
        <v>63</v>
      </c>
      <c r="B627" t="str">
        <f>VLOOKUP(A627,ACTIVITIES!$B$2:$C$110,2,FALSE)</f>
        <v>ACTIVITY CATEGORY 7 63</v>
      </c>
      <c r="C627" s="1">
        <v>5</v>
      </c>
      <c r="D627" s="1" t="str">
        <f>VLOOKUP(C627,HABITATS!$F$2:$G$13,2,FALSE)</f>
        <v>Submersed Habitats</v>
      </c>
      <c r="E627" s="1" t="str">
        <f t="shared" si="16"/>
        <v>Submersed HabitatsACTIVITY CATEGORY 7 63</v>
      </c>
      <c r="F627" s="3">
        <f>VLOOKUP($B627,'SUBMERSED HABITATS'!$B$239:$I$347,F$1,FALSE)</f>
        <v>0</v>
      </c>
      <c r="G627" s="3">
        <f>VLOOKUP($B627,'SUBMERSED HABITATS'!$B$239:$I$347,G$1,FALSE)</f>
        <v>0</v>
      </c>
      <c r="H627" s="3">
        <f>VLOOKUP($B627,'SUBMERSED HABITATS'!$B$239:$I$347,H$1,FALSE)</f>
        <v>0</v>
      </c>
      <c r="I627" s="3">
        <f>VLOOKUP($B627,'SUBMERSED HABITATS'!$B$239:$I$347,I$1,FALSE)</f>
        <v>0</v>
      </c>
      <c r="J627" s="3">
        <f>VLOOKUP($B627,'SUBMERSED HABITATS'!$B$239:$I$347,J$1,FALSE)</f>
        <v>0</v>
      </c>
      <c r="K627" s="3">
        <f>VLOOKUP($B627,'SUBMERSED HABITATS'!$B$239:$I$347,K$1,FALSE)</f>
        <v>0</v>
      </c>
      <c r="L627" s="3" t="str">
        <f>VLOOKUP($B627,'SUBMERSED HABITATS'!$B$239:$I$347,L$1,FALSE)</f>
        <v/>
      </c>
    </row>
    <row r="628" spans="1:12" ht="15.75" customHeight="1">
      <c r="A628">
        <f t="shared" si="17"/>
        <v>63</v>
      </c>
      <c r="B628" t="str">
        <f>VLOOKUP(A628,ACTIVITIES!$B$2:$C$110,2,FALSE)</f>
        <v>ACTIVITY CATEGORY 7 63</v>
      </c>
      <c r="C628" s="1">
        <v>6</v>
      </c>
      <c r="D628" s="1" t="str">
        <f>VLOOKUP(C628,HABITATS!$F$2:$G$13,2,FALSE)</f>
        <v>HABITATS COMPLEX 6</v>
      </c>
      <c r="E628" s="1" t="str">
        <f t="shared" si="16"/>
        <v>HABITATS COMPLEX 6ACTIVITY CATEGORY 7 63</v>
      </c>
      <c r="F628" s="3">
        <f>VLOOKUP($B628,'HABITATS COMPLEX 6'!$B$239:$I$347,F$1,FALSE)</f>
        <v>0</v>
      </c>
      <c r="G628" s="3">
        <f>VLOOKUP($B628,'HABITATS COMPLEX 6'!$B$239:$I$347,G$1,FALSE)</f>
        <v>0</v>
      </c>
      <c r="H628" s="3">
        <f>VLOOKUP($B628,'HABITATS COMPLEX 6'!$B$239:$I$347,H$1,FALSE)</f>
        <v>0</v>
      </c>
      <c r="I628" s="3">
        <f>VLOOKUP($B628,'HABITATS COMPLEX 6'!$B$239:$I$347,I$1,FALSE)</f>
        <v>0</v>
      </c>
      <c r="J628" s="3">
        <f>VLOOKUP($B628,'HABITATS COMPLEX 6'!$B$239:$I$347,J$1,FALSE)</f>
        <v>0</v>
      </c>
      <c r="K628" s="3">
        <f>VLOOKUP($B628,'HABITATS COMPLEX 6'!$B$239:$I$347,K$1,FALSE)</f>
        <v>0</v>
      </c>
      <c r="L628" s="3" t="str">
        <f>VLOOKUP($B628,'HABITATS COMPLEX 6'!$B$239:$I$347,L$1,FALSE)</f>
        <v/>
      </c>
    </row>
    <row r="629" spans="1:12" ht="15.75" customHeight="1">
      <c r="A629">
        <f t="shared" si="17"/>
        <v>63</v>
      </c>
      <c r="B629" t="str">
        <f>VLOOKUP(A629,ACTIVITIES!$B$2:$C$110,2,FALSE)</f>
        <v>ACTIVITY CATEGORY 7 63</v>
      </c>
      <c r="C629" s="1">
        <v>7</v>
      </c>
      <c r="D629" s="1" t="str">
        <f>VLOOKUP(C629,HABITATS!$F$2:$G$13,2,FALSE)</f>
        <v>HABITATS COMPLEX 7</v>
      </c>
      <c r="E629" s="1" t="str">
        <f t="shared" ref="E629:E692" si="18">D629&amp;B629</f>
        <v>HABITATS COMPLEX 7ACTIVITY CATEGORY 7 63</v>
      </c>
      <c r="F629" s="3">
        <f>VLOOKUP($B629,'HABITATS COMPLEX 7'!$B$239:$I$347,F$1,FALSE)</f>
        <v>0</v>
      </c>
      <c r="G629" s="3">
        <f>VLOOKUP($B629,'HABITATS COMPLEX 7'!$B$239:$I$347,G$1,FALSE)</f>
        <v>0</v>
      </c>
      <c r="H629" s="3">
        <f>VLOOKUP($B629,'HABITATS COMPLEX 7'!$B$239:$I$347,H$1,FALSE)</f>
        <v>0</v>
      </c>
      <c r="I629" s="3">
        <f>VLOOKUP($B629,'HABITATS COMPLEX 7'!$B$239:$I$347,I$1,FALSE)</f>
        <v>0</v>
      </c>
      <c r="J629" s="3">
        <f>VLOOKUP($B629,'HABITATS COMPLEX 7'!$B$239:$I$347,J$1,FALSE)</f>
        <v>0</v>
      </c>
      <c r="K629" s="3">
        <f>VLOOKUP($B629,'HABITATS COMPLEX 7'!$B$239:$I$347,K$1,FALSE)</f>
        <v>0</v>
      </c>
      <c r="L629" s="3" t="str">
        <f>VLOOKUP($B629,'HABITATS COMPLEX 7'!$B$239:$I$347,L$1,FALSE)</f>
        <v/>
      </c>
    </row>
    <row r="630" spans="1:12" ht="15.75" customHeight="1">
      <c r="A630">
        <f t="shared" si="17"/>
        <v>63</v>
      </c>
      <c r="B630" t="str">
        <f>VLOOKUP(A630,ACTIVITIES!$B$2:$C$110,2,FALSE)</f>
        <v>ACTIVITY CATEGORY 7 63</v>
      </c>
      <c r="C630" s="1">
        <v>8</v>
      </c>
      <c r="D630" s="1" t="str">
        <f>VLOOKUP(C630,HABITATS!$F$2:$G$13,2,FALSE)</f>
        <v>HABITATS COMPLEX 8</v>
      </c>
      <c r="E630" s="1" t="str">
        <f t="shared" si="18"/>
        <v>HABITATS COMPLEX 8ACTIVITY CATEGORY 7 63</v>
      </c>
      <c r="F630" s="3">
        <f>VLOOKUP($B630,'HABITATS COMPLEX 8'!$B$239:$I$347,F$1,FALSE)</f>
        <v>0</v>
      </c>
      <c r="G630" s="3">
        <f>VLOOKUP($B630,'HABITATS COMPLEX 8'!$B$239:$I$347,G$1,FALSE)</f>
        <v>0</v>
      </c>
      <c r="H630" s="3">
        <f>VLOOKUP($B630,'HABITATS COMPLEX 8'!$B$239:$I$347,H$1,FALSE)</f>
        <v>0</v>
      </c>
      <c r="I630" s="3">
        <f>VLOOKUP($B630,'HABITATS COMPLEX 8'!$B$239:$I$347,I$1,FALSE)</f>
        <v>0</v>
      </c>
      <c r="J630" s="3">
        <f>VLOOKUP($B630,'HABITATS COMPLEX 8'!$B$239:$I$347,J$1,FALSE)</f>
        <v>0</v>
      </c>
      <c r="K630" s="3">
        <f>VLOOKUP($B630,'HABITATS COMPLEX 8'!$B$239:$I$347,K$1,FALSE)</f>
        <v>0</v>
      </c>
      <c r="L630" s="3" t="str">
        <f>VLOOKUP($B630,'HABITATS COMPLEX 8'!$B$239:$I$347,L$1,FALSE)</f>
        <v/>
      </c>
    </row>
    <row r="631" spans="1:12" ht="15.75" customHeight="1">
      <c r="A631">
        <f t="shared" si="17"/>
        <v>63</v>
      </c>
      <c r="B631" t="str">
        <f>VLOOKUP(A631,ACTIVITIES!$B$2:$C$110,2,FALSE)</f>
        <v>ACTIVITY CATEGORY 7 63</v>
      </c>
      <c r="C631" s="1">
        <v>9</v>
      </c>
      <c r="D631" s="1" t="str">
        <f>VLOOKUP(C631,HABITATS!$F$2:$G$13,2,FALSE)</f>
        <v>HABITATS COMPLEX 9</v>
      </c>
      <c r="E631" s="1" t="str">
        <f t="shared" si="18"/>
        <v>HABITATS COMPLEX 9ACTIVITY CATEGORY 7 63</v>
      </c>
      <c r="F631" s="3">
        <f>VLOOKUP($B631,'HABITATS COMPLEX 9'!$B$239:$I$347,F$1,FALSE)</f>
        <v>0</v>
      </c>
      <c r="G631" s="3">
        <f>VLOOKUP($B631,'HABITATS COMPLEX 9'!$B$239:$I$347,G$1,FALSE)</f>
        <v>0</v>
      </c>
      <c r="H631" s="3">
        <f>VLOOKUP($B631,'HABITATS COMPLEX 9'!$B$239:$I$347,H$1,FALSE)</f>
        <v>0</v>
      </c>
      <c r="I631" s="3">
        <f>VLOOKUP($B631,'HABITATS COMPLEX 9'!$B$239:$I$347,I$1,FALSE)</f>
        <v>0</v>
      </c>
      <c r="J631" s="3">
        <f>VLOOKUP($B631,'HABITATS COMPLEX 9'!$B$239:$I$347,J$1,FALSE)</f>
        <v>0</v>
      </c>
      <c r="K631" s="3">
        <f>VLOOKUP($B631,'HABITATS COMPLEX 9'!$B$239:$I$347,K$1,FALSE)</f>
        <v>0</v>
      </c>
      <c r="L631" s="3" t="str">
        <f>VLOOKUP($B631,'HABITATS COMPLEX 9'!$B$239:$I$347,L$1,FALSE)</f>
        <v/>
      </c>
    </row>
    <row r="632" spans="1:12" ht="15.75" customHeight="1">
      <c r="A632">
        <f t="shared" si="17"/>
        <v>63</v>
      </c>
      <c r="B632" t="str">
        <f>VLOOKUP(A632,ACTIVITIES!$B$2:$C$110,2,FALSE)</f>
        <v>ACTIVITY CATEGORY 7 63</v>
      </c>
      <c r="C632" s="1">
        <v>10</v>
      </c>
      <c r="D632" s="1" t="str">
        <f>VLOOKUP(C632,HABITATS!$F$2:$G$13,2,FALSE)</f>
        <v>HABITATS COMPLEX 10</v>
      </c>
      <c r="E632" s="1" t="str">
        <f t="shared" si="18"/>
        <v>HABITATS COMPLEX 10ACTIVITY CATEGORY 7 63</v>
      </c>
      <c r="F632" s="3">
        <f>VLOOKUP($B632,'HABITATS COMPLEX 10'!$B$239:$I$347,F$1,FALSE)</f>
        <v>0</v>
      </c>
      <c r="G632" s="3">
        <f>VLOOKUP($B632,'HABITATS COMPLEX 10'!$B$239:$I$347,G$1,FALSE)</f>
        <v>0</v>
      </c>
      <c r="H632" s="3">
        <f>VLOOKUP($B632,'HABITATS COMPLEX 10'!$B$239:$I$347,H$1,FALSE)</f>
        <v>0</v>
      </c>
      <c r="I632" s="3">
        <f>VLOOKUP($B632,'HABITATS COMPLEX 10'!$B$239:$I$347,I$1,FALSE)</f>
        <v>0</v>
      </c>
      <c r="J632" s="3">
        <f>VLOOKUP($B632,'HABITATS COMPLEX 10'!$B$239:$I$347,J$1,FALSE)</f>
        <v>0</v>
      </c>
      <c r="K632" s="3">
        <f>VLOOKUP($B632,'HABITATS COMPLEX 10'!$B$239:$I$347,K$1,FALSE)</f>
        <v>0</v>
      </c>
      <c r="L632" s="3" t="str">
        <f>VLOOKUP($B632,'HABITATS COMPLEX 10'!$B$239:$I$347,L$1,FALSE)</f>
        <v/>
      </c>
    </row>
    <row r="633" spans="1:12" ht="15.75" customHeight="1">
      <c r="A633">
        <f t="shared" si="17"/>
        <v>64</v>
      </c>
      <c r="B633" t="str">
        <f>VLOOKUP(A633,ACTIVITIES!$B$2:$C$110,2,FALSE)</f>
        <v>ACTIVITY CATEGORY 7 64</v>
      </c>
      <c r="C633" s="1">
        <v>1</v>
      </c>
      <c r="D633" s="1" t="str">
        <f>VLOOKUP(C633,HABITATS!$F$2:$G$13,2,FALSE)</f>
        <v>Coastal Uplands</v>
      </c>
      <c r="E633" s="1" t="str">
        <f t="shared" si="18"/>
        <v>Coastal UplandsACTIVITY CATEGORY 7 64</v>
      </c>
      <c r="F633" s="3">
        <f>VLOOKUP($B633,'COASTAL UPLANDS'!$B$239:$I$347,F$1,FALSE)</f>
        <v>0</v>
      </c>
      <c r="G633" s="3">
        <f>VLOOKUP($B633,'COASTAL UPLANDS'!$B$239:$I$347,G$1,FALSE)</f>
        <v>0</v>
      </c>
      <c r="H633" s="3">
        <f>VLOOKUP($B633,'COASTAL UPLANDS'!$B$239:$I$347,H$1,FALSE)</f>
        <v>0</v>
      </c>
      <c r="I633" s="3">
        <f>VLOOKUP($B633,'COASTAL UPLANDS'!$B$239:$I$347,I$1,FALSE)</f>
        <v>0</v>
      </c>
      <c r="J633" s="3">
        <f>VLOOKUP($B633,'COASTAL UPLANDS'!$B$239:$I$347,J$1,FALSE)</f>
        <v>0</v>
      </c>
      <c r="K633" s="3">
        <f>VLOOKUP($B633,'COASTAL UPLANDS'!$B$239:$I$347,K$1,FALSE)</f>
        <v>0</v>
      </c>
      <c r="L633" s="3" t="str">
        <f>VLOOKUP($B633,'COASTAL UPLANDS'!$B$239:$I$347,L$1,FALSE)</f>
        <v/>
      </c>
    </row>
    <row r="634" spans="1:12" ht="15.75" customHeight="1">
      <c r="A634">
        <f t="shared" si="17"/>
        <v>64</v>
      </c>
      <c r="B634" t="str">
        <f>VLOOKUP(A634,ACTIVITIES!$B$2:$C$110,2,FALSE)</f>
        <v>ACTIVITY CATEGORY 7 64</v>
      </c>
      <c r="C634" s="1">
        <v>2</v>
      </c>
      <c r="D634" s="1" t="str">
        <f>VLOOKUP(C634,HABITATS!$F$2:$G$13,2,FALSE)</f>
        <v>Beaches &amp; Dunes</v>
      </c>
      <c r="E634" s="1" t="str">
        <f t="shared" si="18"/>
        <v>Beaches &amp; DunesACTIVITY CATEGORY 7 64</v>
      </c>
      <c r="F634" s="3">
        <f>VLOOKUP($B634,'BEACHES &amp; DUNES'!$B$239:$I$347,F$1,FALSE)</f>
        <v>0</v>
      </c>
      <c r="G634" s="3">
        <f>VLOOKUP($B634,'BEACHES &amp; DUNES'!$B$239:$I$347,G$1,FALSE)</f>
        <v>0</v>
      </c>
      <c r="H634" s="3">
        <f>VLOOKUP($B634,'BEACHES &amp; DUNES'!$B$239:$I$347,H$1,FALSE)</f>
        <v>0</v>
      </c>
      <c r="I634" s="3">
        <f>VLOOKUP($B634,'BEACHES &amp; DUNES'!$B$239:$I$347,I$1,FALSE)</f>
        <v>0</v>
      </c>
      <c r="J634" s="3">
        <f>VLOOKUP($B634,'BEACHES &amp; DUNES'!$B$239:$I$347,J$1,FALSE)</f>
        <v>0</v>
      </c>
      <c r="K634" s="3">
        <f>VLOOKUP($B634,'BEACHES &amp; DUNES'!$B$239:$I$347,K$1,FALSE)</f>
        <v>0</v>
      </c>
      <c r="L634" s="3" t="str">
        <f>VLOOKUP($B634,'BEACHES &amp; DUNES'!$B$239:$I$347,L$1,FALSE)</f>
        <v/>
      </c>
    </row>
    <row r="635" spans="1:12" ht="15.75" customHeight="1">
      <c r="A635">
        <f t="shared" si="17"/>
        <v>64</v>
      </c>
      <c r="B635" t="str">
        <f>VLOOKUP(A635,ACTIVITIES!$B$2:$C$110,2,FALSE)</f>
        <v>ACTIVITY CATEGORY 7 64</v>
      </c>
      <c r="C635" s="1">
        <v>3</v>
      </c>
      <c r="D635" s="1" t="str">
        <f>VLOOKUP(C635,HABITATS!$F$2:$G$13,2,FALSE)</f>
        <v>Tidal flats &amp; Rocky Intertidal</v>
      </c>
      <c r="E635" s="1" t="str">
        <f t="shared" si="18"/>
        <v>Tidal flats &amp; Rocky IntertidalACTIVITY CATEGORY 7 64</v>
      </c>
      <c r="F635" s="3">
        <f>VLOOKUP($B635,'TIDAL FLATS &amp; ROCKY INTERTIDAL'!$B$239:$I$347,F$1,FALSE)</f>
        <v>0</v>
      </c>
      <c r="G635" s="3">
        <f>VLOOKUP($B635,'TIDAL FLATS &amp; ROCKY INTERTIDAL'!$B$239:$I$347,G$1,FALSE)</f>
        <v>0</v>
      </c>
      <c r="H635" s="3">
        <f>VLOOKUP($B635,'TIDAL FLATS &amp; ROCKY INTERTIDAL'!$B$239:$I$347,H$1,FALSE)</f>
        <v>0</v>
      </c>
      <c r="I635" s="3">
        <f>VLOOKUP($B635,'TIDAL FLATS &amp; ROCKY INTERTIDAL'!$B$239:$I$347,I$1,FALSE)</f>
        <v>0</v>
      </c>
      <c r="J635" s="3">
        <f>VLOOKUP($B635,'TIDAL FLATS &amp; ROCKY INTERTIDAL'!$B$239:$I$347,J$1,FALSE)</f>
        <v>0</v>
      </c>
      <c r="K635" s="3">
        <f>VLOOKUP($B635,'TIDAL FLATS &amp; ROCKY INTERTIDAL'!$B$239:$I$347,K$1,FALSE)</f>
        <v>0</v>
      </c>
      <c r="L635" s="3" t="str">
        <f>VLOOKUP($B635,'TIDAL FLATS &amp; ROCKY INTERTIDAL'!$B$239:$I$347,L$1,FALSE)</f>
        <v/>
      </c>
    </row>
    <row r="636" spans="1:12" ht="15.75" customHeight="1">
      <c r="A636">
        <f t="shared" si="17"/>
        <v>64</v>
      </c>
      <c r="B636" t="str">
        <f>VLOOKUP(A636,ACTIVITIES!$B$2:$C$110,2,FALSE)</f>
        <v>ACTIVITY CATEGORY 7 64</v>
      </c>
      <c r="C636" s="1">
        <v>4</v>
      </c>
      <c r="D636" s="1" t="str">
        <f>VLOOKUP(C636,HABITATS!$F$2:$G$13,2,FALSE)</f>
        <v>Marshes</v>
      </c>
      <c r="E636" s="1" t="str">
        <f t="shared" si="18"/>
        <v>MarshesACTIVITY CATEGORY 7 64</v>
      </c>
      <c r="F636" s="3">
        <f>VLOOKUP($B636,MARSHES!$B$239:$I$347,F$1,FALSE)</f>
        <v>0</v>
      </c>
      <c r="G636" s="3">
        <f>VLOOKUP($B636,MARSHES!$B$239:$I$347,G$1,FALSE)</f>
        <v>0</v>
      </c>
      <c r="H636" s="3">
        <f>VLOOKUP($B636,MARSHES!$B$239:$I$347,H$1,FALSE)</f>
        <v>0</v>
      </c>
      <c r="I636" s="3">
        <f>VLOOKUP($B636,MARSHES!$B$239:$I$347,I$1,FALSE)</f>
        <v>0</v>
      </c>
      <c r="J636" s="3">
        <f>VLOOKUP($B636,MARSHES!$B$239:$I$347,J$1,FALSE)</f>
        <v>0</v>
      </c>
      <c r="K636" s="3">
        <f>VLOOKUP($B636,MARSHES!$B$239:$I$347,K$1,FALSE)</f>
        <v>0</v>
      </c>
      <c r="L636" s="3" t="str">
        <f>VLOOKUP($B636,MARSHES!$B$239:$I$347,L$1,FALSE)</f>
        <v/>
      </c>
    </row>
    <row r="637" spans="1:12" ht="15.75" customHeight="1">
      <c r="A637">
        <f t="shared" si="17"/>
        <v>64</v>
      </c>
      <c r="B637" t="str">
        <f>VLOOKUP(A637,ACTIVITIES!$B$2:$C$110,2,FALSE)</f>
        <v>ACTIVITY CATEGORY 7 64</v>
      </c>
      <c r="C637" s="1">
        <v>5</v>
      </c>
      <c r="D637" s="1" t="str">
        <f>VLOOKUP(C637,HABITATS!$F$2:$G$13,2,FALSE)</f>
        <v>Submersed Habitats</v>
      </c>
      <c r="E637" s="1" t="str">
        <f t="shared" si="18"/>
        <v>Submersed HabitatsACTIVITY CATEGORY 7 64</v>
      </c>
      <c r="F637" s="3">
        <f>VLOOKUP($B637,'SUBMERSED HABITATS'!$B$239:$I$347,F$1,FALSE)</f>
        <v>0</v>
      </c>
      <c r="G637" s="3">
        <f>VLOOKUP($B637,'SUBMERSED HABITATS'!$B$239:$I$347,G$1,FALSE)</f>
        <v>0</v>
      </c>
      <c r="H637" s="3">
        <f>VLOOKUP($B637,'SUBMERSED HABITATS'!$B$239:$I$347,H$1,FALSE)</f>
        <v>0</v>
      </c>
      <c r="I637" s="3">
        <f>VLOOKUP($B637,'SUBMERSED HABITATS'!$B$239:$I$347,I$1,FALSE)</f>
        <v>0</v>
      </c>
      <c r="J637" s="3">
        <f>VLOOKUP($B637,'SUBMERSED HABITATS'!$B$239:$I$347,J$1,FALSE)</f>
        <v>0</v>
      </c>
      <c r="K637" s="3">
        <f>VLOOKUP($B637,'SUBMERSED HABITATS'!$B$239:$I$347,K$1,FALSE)</f>
        <v>0</v>
      </c>
      <c r="L637" s="3" t="str">
        <f>VLOOKUP($B637,'SUBMERSED HABITATS'!$B$239:$I$347,L$1,FALSE)</f>
        <v/>
      </c>
    </row>
    <row r="638" spans="1:12" ht="15.75" customHeight="1">
      <c r="A638">
        <f t="shared" si="17"/>
        <v>64</v>
      </c>
      <c r="B638" t="str">
        <f>VLOOKUP(A638,ACTIVITIES!$B$2:$C$110,2,FALSE)</f>
        <v>ACTIVITY CATEGORY 7 64</v>
      </c>
      <c r="C638" s="1">
        <v>6</v>
      </c>
      <c r="D638" s="1" t="str">
        <f>VLOOKUP(C638,HABITATS!$F$2:$G$13,2,FALSE)</f>
        <v>HABITATS COMPLEX 6</v>
      </c>
      <c r="E638" s="1" t="str">
        <f t="shared" si="18"/>
        <v>HABITATS COMPLEX 6ACTIVITY CATEGORY 7 64</v>
      </c>
      <c r="F638" s="3">
        <f>VLOOKUP($B638,'HABITATS COMPLEX 6'!$B$239:$I$347,F$1,FALSE)</f>
        <v>0</v>
      </c>
      <c r="G638" s="3">
        <f>VLOOKUP($B638,'HABITATS COMPLEX 6'!$B$239:$I$347,G$1,FALSE)</f>
        <v>0</v>
      </c>
      <c r="H638" s="3">
        <f>VLOOKUP($B638,'HABITATS COMPLEX 6'!$B$239:$I$347,H$1,FALSE)</f>
        <v>0</v>
      </c>
      <c r="I638" s="3">
        <f>VLOOKUP($B638,'HABITATS COMPLEX 6'!$B$239:$I$347,I$1,FALSE)</f>
        <v>0</v>
      </c>
      <c r="J638" s="3">
        <f>VLOOKUP($B638,'HABITATS COMPLEX 6'!$B$239:$I$347,J$1,FALSE)</f>
        <v>0</v>
      </c>
      <c r="K638" s="3">
        <f>VLOOKUP($B638,'HABITATS COMPLEX 6'!$B$239:$I$347,K$1,FALSE)</f>
        <v>0</v>
      </c>
      <c r="L638" s="3" t="str">
        <f>VLOOKUP($B638,'HABITATS COMPLEX 6'!$B$239:$I$347,L$1,FALSE)</f>
        <v/>
      </c>
    </row>
    <row r="639" spans="1:12" ht="15.75" customHeight="1">
      <c r="A639">
        <f t="shared" si="17"/>
        <v>64</v>
      </c>
      <c r="B639" t="str">
        <f>VLOOKUP(A639,ACTIVITIES!$B$2:$C$110,2,FALSE)</f>
        <v>ACTIVITY CATEGORY 7 64</v>
      </c>
      <c r="C639" s="1">
        <v>7</v>
      </c>
      <c r="D639" s="1" t="str">
        <f>VLOOKUP(C639,HABITATS!$F$2:$G$13,2,FALSE)</f>
        <v>HABITATS COMPLEX 7</v>
      </c>
      <c r="E639" s="1" t="str">
        <f t="shared" si="18"/>
        <v>HABITATS COMPLEX 7ACTIVITY CATEGORY 7 64</v>
      </c>
      <c r="F639" s="3">
        <f>VLOOKUP($B639,'HABITATS COMPLEX 7'!$B$239:$I$347,F$1,FALSE)</f>
        <v>0</v>
      </c>
      <c r="G639" s="3">
        <f>VLOOKUP($B639,'HABITATS COMPLEX 7'!$B$239:$I$347,G$1,FALSE)</f>
        <v>0</v>
      </c>
      <c r="H639" s="3">
        <f>VLOOKUP($B639,'HABITATS COMPLEX 7'!$B$239:$I$347,H$1,FALSE)</f>
        <v>0</v>
      </c>
      <c r="I639" s="3">
        <f>VLOOKUP($B639,'HABITATS COMPLEX 7'!$B$239:$I$347,I$1,FALSE)</f>
        <v>0</v>
      </c>
      <c r="J639" s="3">
        <f>VLOOKUP($B639,'HABITATS COMPLEX 7'!$B$239:$I$347,J$1,FALSE)</f>
        <v>0</v>
      </c>
      <c r="K639" s="3">
        <f>VLOOKUP($B639,'HABITATS COMPLEX 7'!$B$239:$I$347,K$1,FALSE)</f>
        <v>0</v>
      </c>
      <c r="L639" s="3" t="str">
        <f>VLOOKUP($B639,'HABITATS COMPLEX 7'!$B$239:$I$347,L$1,FALSE)</f>
        <v/>
      </c>
    </row>
    <row r="640" spans="1:12" ht="15.75" customHeight="1">
      <c r="A640">
        <f t="shared" si="17"/>
        <v>64</v>
      </c>
      <c r="B640" t="str">
        <f>VLOOKUP(A640,ACTIVITIES!$B$2:$C$110,2,FALSE)</f>
        <v>ACTIVITY CATEGORY 7 64</v>
      </c>
      <c r="C640" s="1">
        <v>8</v>
      </c>
      <c r="D640" s="1" t="str">
        <f>VLOOKUP(C640,HABITATS!$F$2:$G$13,2,FALSE)</f>
        <v>HABITATS COMPLEX 8</v>
      </c>
      <c r="E640" s="1" t="str">
        <f t="shared" si="18"/>
        <v>HABITATS COMPLEX 8ACTIVITY CATEGORY 7 64</v>
      </c>
      <c r="F640" s="3">
        <f>VLOOKUP($B640,'HABITATS COMPLEX 8'!$B$239:$I$347,F$1,FALSE)</f>
        <v>0</v>
      </c>
      <c r="G640" s="3">
        <f>VLOOKUP($B640,'HABITATS COMPLEX 8'!$B$239:$I$347,G$1,FALSE)</f>
        <v>0</v>
      </c>
      <c r="H640" s="3">
        <f>VLOOKUP($B640,'HABITATS COMPLEX 8'!$B$239:$I$347,H$1,FALSE)</f>
        <v>0</v>
      </c>
      <c r="I640" s="3">
        <f>VLOOKUP($B640,'HABITATS COMPLEX 8'!$B$239:$I$347,I$1,FALSE)</f>
        <v>0</v>
      </c>
      <c r="J640" s="3">
        <f>VLOOKUP($B640,'HABITATS COMPLEX 8'!$B$239:$I$347,J$1,FALSE)</f>
        <v>0</v>
      </c>
      <c r="K640" s="3">
        <f>VLOOKUP($B640,'HABITATS COMPLEX 8'!$B$239:$I$347,K$1,FALSE)</f>
        <v>0</v>
      </c>
      <c r="L640" s="3" t="str">
        <f>VLOOKUP($B640,'HABITATS COMPLEX 8'!$B$239:$I$347,L$1,FALSE)</f>
        <v/>
      </c>
    </row>
    <row r="641" spans="1:12" ht="15.75" customHeight="1">
      <c r="A641">
        <f t="shared" si="17"/>
        <v>64</v>
      </c>
      <c r="B641" t="str">
        <f>VLOOKUP(A641,ACTIVITIES!$B$2:$C$110,2,FALSE)</f>
        <v>ACTIVITY CATEGORY 7 64</v>
      </c>
      <c r="C641" s="1">
        <v>9</v>
      </c>
      <c r="D641" s="1" t="str">
        <f>VLOOKUP(C641,HABITATS!$F$2:$G$13,2,FALSE)</f>
        <v>HABITATS COMPLEX 9</v>
      </c>
      <c r="E641" s="1" t="str">
        <f t="shared" si="18"/>
        <v>HABITATS COMPLEX 9ACTIVITY CATEGORY 7 64</v>
      </c>
      <c r="F641" s="3">
        <f>VLOOKUP($B641,'HABITATS COMPLEX 9'!$B$239:$I$347,F$1,FALSE)</f>
        <v>0</v>
      </c>
      <c r="G641" s="3">
        <f>VLOOKUP($B641,'HABITATS COMPLEX 9'!$B$239:$I$347,G$1,FALSE)</f>
        <v>0</v>
      </c>
      <c r="H641" s="3">
        <f>VLOOKUP($B641,'HABITATS COMPLEX 9'!$B$239:$I$347,H$1,FALSE)</f>
        <v>0</v>
      </c>
      <c r="I641" s="3">
        <f>VLOOKUP($B641,'HABITATS COMPLEX 9'!$B$239:$I$347,I$1,FALSE)</f>
        <v>0</v>
      </c>
      <c r="J641" s="3">
        <f>VLOOKUP($B641,'HABITATS COMPLEX 9'!$B$239:$I$347,J$1,FALSE)</f>
        <v>0</v>
      </c>
      <c r="K641" s="3">
        <f>VLOOKUP($B641,'HABITATS COMPLEX 9'!$B$239:$I$347,K$1,FALSE)</f>
        <v>0</v>
      </c>
      <c r="L641" s="3" t="str">
        <f>VLOOKUP($B641,'HABITATS COMPLEX 9'!$B$239:$I$347,L$1,FALSE)</f>
        <v/>
      </c>
    </row>
    <row r="642" spans="1:12" ht="15.75" customHeight="1">
      <c r="A642">
        <f t="shared" ref="A642:A705" si="19">A632+1</f>
        <v>64</v>
      </c>
      <c r="B642" t="str">
        <f>VLOOKUP(A642,ACTIVITIES!$B$2:$C$110,2,FALSE)</f>
        <v>ACTIVITY CATEGORY 7 64</v>
      </c>
      <c r="C642" s="1">
        <v>10</v>
      </c>
      <c r="D642" s="1" t="str">
        <f>VLOOKUP(C642,HABITATS!$F$2:$G$13,2,FALSE)</f>
        <v>HABITATS COMPLEX 10</v>
      </c>
      <c r="E642" s="1" t="str">
        <f t="shared" si="18"/>
        <v>HABITATS COMPLEX 10ACTIVITY CATEGORY 7 64</v>
      </c>
      <c r="F642" s="3">
        <f>VLOOKUP($B642,'HABITATS COMPLEX 10'!$B$239:$I$347,F$1,FALSE)</f>
        <v>0</v>
      </c>
      <c r="G642" s="3">
        <f>VLOOKUP($B642,'HABITATS COMPLEX 10'!$B$239:$I$347,G$1,FALSE)</f>
        <v>0</v>
      </c>
      <c r="H642" s="3">
        <f>VLOOKUP($B642,'HABITATS COMPLEX 10'!$B$239:$I$347,H$1,FALSE)</f>
        <v>0</v>
      </c>
      <c r="I642" s="3">
        <f>VLOOKUP($B642,'HABITATS COMPLEX 10'!$B$239:$I$347,I$1,FALSE)</f>
        <v>0</v>
      </c>
      <c r="J642" s="3">
        <f>VLOOKUP($B642,'HABITATS COMPLEX 10'!$B$239:$I$347,J$1,FALSE)</f>
        <v>0</v>
      </c>
      <c r="K642" s="3">
        <f>VLOOKUP($B642,'HABITATS COMPLEX 10'!$B$239:$I$347,K$1,FALSE)</f>
        <v>0</v>
      </c>
      <c r="L642" s="3" t="str">
        <f>VLOOKUP($B642,'HABITATS COMPLEX 10'!$B$239:$I$347,L$1,FALSE)</f>
        <v/>
      </c>
    </row>
    <row r="643" spans="1:12" ht="15.75" customHeight="1">
      <c r="A643">
        <f t="shared" si="19"/>
        <v>65</v>
      </c>
      <c r="B643" t="str">
        <f>VLOOKUP(A643,ACTIVITIES!$B$2:$C$110,2,FALSE)</f>
        <v>ACTIVITY CATEGORY 7 65</v>
      </c>
      <c r="C643" s="1">
        <v>1</v>
      </c>
      <c r="D643" s="1" t="str">
        <f>VLOOKUP(C643,HABITATS!$F$2:$G$13,2,FALSE)</f>
        <v>Coastal Uplands</v>
      </c>
      <c r="E643" s="1" t="str">
        <f t="shared" si="18"/>
        <v>Coastal UplandsACTIVITY CATEGORY 7 65</v>
      </c>
      <c r="F643" s="3">
        <f>VLOOKUP($B643,'COASTAL UPLANDS'!$B$239:$I$347,F$1,FALSE)</f>
        <v>0</v>
      </c>
      <c r="G643" s="3">
        <f>VLOOKUP($B643,'COASTAL UPLANDS'!$B$239:$I$347,G$1,FALSE)</f>
        <v>0</v>
      </c>
      <c r="H643" s="3">
        <f>VLOOKUP($B643,'COASTAL UPLANDS'!$B$239:$I$347,H$1,FALSE)</f>
        <v>0</v>
      </c>
      <c r="I643" s="3">
        <f>VLOOKUP($B643,'COASTAL UPLANDS'!$B$239:$I$347,I$1,FALSE)</f>
        <v>0</v>
      </c>
      <c r="J643" s="3">
        <f>VLOOKUP($B643,'COASTAL UPLANDS'!$B$239:$I$347,J$1,FALSE)</f>
        <v>0</v>
      </c>
      <c r="K643" s="3">
        <f>VLOOKUP($B643,'COASTAL UPLANDS'!$B$239:$I$347,K$1,FALSE)</f>
        <v>0</v>
      </c>
      <c r="L643" s="3" t="str">
        <f>VLOOKUP($B643,'COASTAL UPLANDS'!$B$239:$I$347,L$1,FALSE)</f>
        <v/>
      </c>
    </row>
    <row r="644" spans="1:12" ht="15.75" customHeight="1">
      <c r="A644">
        <f t="shared" si="19"/>
        <v>65</v>
      </c>
      <c r="B644" t="str">
        <f>VLOOKUP(A644,ACTIVITIES!$B$2:$C$110,2,FALSE)</f>
        <v>ACTIVITY CATEGORY 7 65</v>
      </c>
      <c r="C644" s="1">
        <v>2</v>
      </c>
      <c r="D644" s="1" t="str">
        <f>VLOOKUP(C644,HABITATS!$F$2:$G$13,2,FALSE)</f>
        <v>Beaches &amp; Dunes</v>
      </c>
      <c r="E644" s="1" t="str">
        <f t="shared" si="18"/>
        <v>Beaches &amp; DunesACTIVITY CATEGORY 7 65</v>
      </c>
      <c r="F644" s="3">
        <f>VLOOKUP($B644,'BEACHES &amp; DUNES'!$B$239:$I$347,F$1,FALSE)</f>
        <v>0</v>
      </c>
      <c r="G644" s="3">
        <f>VLOOKUP($B644,'BEACHES &amp; DUNES'!$B$239:$I$347,G$1,FALSE)</f>
        <v>0</v>
      </c>
      <c r="H644" s="3">
        <f>VLOOKUP($B644,'BEACHES &amp; DUNES'!$B$239:$I$347,H$1,FALSE)</f>
        <v>0</v>
      </c>
      <c r="I644" s="3">
        <f>VLOOKUP($B644,'BEACHES &amp; DUNES'!$B$239:$I$347,I$1,FALSE)</f>
        <v>0</v>
      </c>
      <c r="J644" s="3">
        <f>VLOOKUP($B644,'BEACHES &amp; DUNES'!$B$239:$I$347,J$1,FALSE)</f>
        <v>0</v>
      </c>
      <c r="K644" s="3">
        <f>VLOOKUP($B644,'BEACHES &amp; DUNES'!$B$239:$I$347,K$1,FALSE)</f>
        <v>0</v>
      </c>
      <c r="L644" s="3" t="str">
        <f>VLOOKUP($B644,'BEACHES &amp; DUNES'!$B$239:$I$347,L$1,FALSE)</f>
        <v/>
      </c>
    </row>
    <row r="645" spans="1:12" ht="15.75" customHeight="1">
      <c r="A645">
        <f t="shared" si="19"/>
        <v>65</v>
      </c>
      <c r="B645" t="str">
        <f>VLOOKUP(A645,ACTIVITIES!$B$2:$C$110,2,FALSE)</f>
        <v>ACTIVITY CATEGORY 7 65</v>
      </c>
      <c r="C645" s="1">
        <v>3</v>
      </c>
      <c r="D645" s="1" t="str">
        <f>VLOOKUP(C645,HABITATS!$F$2:$G$13,2,FALSE)</f>
        <v>Tidal flats &amp; Rocky Intertidal</v>
      </c>
      <c r="E645" s="1" t="str">
        <f t="shared" si="18"/>
        <v>Tidal flats &amp; Rocky IntertidalACTIVITY CATEGORY 7 65</v>
      </c>
      <c r="F645" s="3">
        <f>VLOOKUP($B645,'TIDAL FLATS &amp; ROCKY INTERTIDAL'!$B$239:$I$347,F$1,FALSE)</f>
        <v>0</v>
      </c>
      <c r="G645" s="3">
        <f>VLOOKUP($B645,'TIDAL FLATS &amp; ROCKY INTERTIDAL'!$B$239:$I$347,G$1,FALSE)</f>
        <v>0</v>
      </c>
      <c r="H645" s="3">
        <f>VLOOKUP($B645,'TIDAL FLATS &amp; ROCKY INTERTIDAL'!$B$239:$I$347,H$1,FALSE)</f>
        <v>0</v>
      </c>
      <c r="I645" s="3">
        <f>VLOOKUP($B645,'TIDAL FLATS &amp; ROCKY INTERTIDAL'!$B$239:$I$347,I$1,FALSE)</f>
        <v>0</v>
      </c>
      <c r="J645" s="3">
        <f>VLOOKUP($B645,'TIDAL FLATS &amp; ROCKY INTERTIDAL'!$B$239:$I$347,J$1,FALSE)</f>
        <v>0</v>
      </c>
      <c r="K645" s="3">
        <f>VLOOKUP($B645,'TIDAL FLATS &amp; ROCKY INTERTIDAL'!$B$239:$I$347,K$1,FALSE)</f>
        <v>0</v>
      </c>
      <c r="L645" s="3" t="str">
        <f>VLOOKUP($B645,'TIDAL FLATS &amp; ROCKY INTERTIDAL'!$B$239:$I$347,L$1,FALSE)</f>
        <v/>
      </c>
    </row>
    <row r="646" spans="1:12" ht="15.75" customHeight="1">
      <c r="A646">
        <f t="shared" si="19"/>
        <v>65</v>
      </c>
      <c r="B646" t="str">
        <f>VLOOKUP(A646,ACTIVITIES!$B$2:$C$110,2,FALSE)</f>
        <v>ACTIVITY CATEGORY 7 65</v>
      </c>
      <c r="C646" s="1">
        <v>4</v>
      </c>
      <c r="D646" s="1" t="str">
        <f>VLOOKUP(C646,HABITATS!$F$2:$G$13,2,FALSE)</f>
        <v>Marshes</v>
      </c>
      <c r="E646" s="1" t="str">
        <f t="shared" si="18"/>
        <v>MarshesACTIVITY CATEGORY 7 65</v>
      </c>
      <c r="F646" s="3">
        <f>VLOOKUP($B646,MARSHES!$B$239:$I$347,F$1,FALSE)</f>
        <v>0</v>
      </c>
      <c r="G646" s="3">
        <f>VLOOKUP($B646,MARSHES!$B$239:$I$347,G$1,FALSE)</f>
        <v>0</v>
      </c>
      <c r="H646" s="3">
        <f>VLOOKUP($B646,MARSHES!$B$239:$I$347,H$1,FALSE)</f>
        <v>0</v>
      </c>
      <c r="I646" s="3">
        <f>VLOOKUP($B646,MARSHES!$B$239:$I$347,I$1,FALSE)</f>
        <v>0</v>
      </c>
      <c r="J646" s="3">
        <f>VLOOKUP($B646,MARSHES!$B$239:$I$347,J$1,FALSE)</f>
        <v>0</v>
      </c>
      <c r="K646" s="3">
        <f>VLOOKUP($B646,MARSHES!$B$239:$I$347,K$1,FALSE)</f>
        <v>0</v>
      </c>
      <c r="L646" s="3" t="str">
        <f>VLOOKUP($B646,MARSHES!$B$239:$I$347,L$1,FALSE)</f>
        <v/>
      </c>
    </row>
    <row r="647" spans="1:12" ht="15.75" customHeight="1">
      <c r="A647">
        <f t="shared" si="19"/>
        <v>65</v>
      </c>
      <c r="B647" t="str">
        <f>VLOOKUP(A647,ACTIVITIES!$B$2:$C$110,2,FALSE)</f>
        <v>ACTIVITY CATEGORY 7 65</v>
      </c>
      <c r="C647" s="1">
        <v>5</v>
      </c>
      <c r="D647" s="1" t="str">
        <f>VLOOKUP(C647,HABITATS!$F$2:$G$13,2,FALSE)</f>
        <v>Submersed Habitats</v>
      </c>
      <c r="E647" s="1" t="str">
        <f t="shared" si="18"/>
        <v>Submersed HabitatsACTIVITY CATEGORY 7 65</v>
      </c>
      <c r="F647" s="3">
        <f>VLOOKUP($B647,'SUBMERSED HABITATS'!$B$239:$I$347,F$1,FALSE)</f>
        <v>0</v>
      </c>
      <c r="G647" s="3">
        <f>VLOOKUP($B647,'SUBMERSED HABITATS'!$B$239:$I$347,G$1,FALSE)</f>
        <v>0</v>
      </c>
      <c r="H647" s="3">
        <f>VLOOKUP($B647,'SUBMERSED HABITATS'!$B$239:$I$347,H$1,FALSE)</f>
        <v>0</v>
      </c>
      <c r="I647" s="3">
        <f>VLOOKUP($B647,'SUBMERSED HABITATS'!$B$239:$I$347,I$1,FALSE)</f>
        <v>0</v>
      </c>
      <c r="J647" s="3">
        <f>VLOOKUP($B647,'SUBMERSED HABITATS'!$B$239:$I$347,J$1,FALSE)</f>
        <v>0</v>
      </c>
      <c r="K647" s="3">
        <f>VLOOKUP($B647,'SUBMERSED HABITATS'!$B$239:$I$347,K$1,FALSE)</f>
        <v>0</v>
      </c>
      <c r="L647" s="3" t="str">
        <f>VLOOKUP($B647,'SUBMERSED HABITATS'!$B$239:$I$347,L$1,FALSE)</f>
        <v/>
      </c>
    </row>
    <row r="648" spans="1:12" ht="15.75" customHeight="1">
      <c r="A648">
        <f t="shared" si="19"/>
        <v>65</v>
      </c>
      <c r="B648" t="str">
        <f>VLOOKUP(A648,ACTIVITIES!$B$2:$C$110,2,FALSE)</f>
        <v>ACTIVITY CATEGORY 7 65</v>
      </c>
      <c r="C648" s="1">
        <v>6</v>
      </c>
      <c r="D648" s="1" t="str">
        <f>VLOOKUP(C648,HABITATS!$F$2:$G$13,2,FALSE)</f>
        <v>HABITATS COMPLEX 6</v>
      </c>
      <c r="E648" s="1" t="str">
        <f t="shared" si="18"/>
        <v>HABITATS COMPLEX 6ACTIVITY CATEGORY 7 65</v>
      </c>
      <c r="F648" s="3">
        <f>VLOOKUP($B648,'HABITATS COMPLEX 6'!$B$239:$I$347,F$1,FALSE)</f>
        <v>0</v>
      </c>
      <c r="G648" s="3">
        <f>VLOOKUP($B648,'HABITATS COMPLEX 6'!$B$239:$I$347,G$1,FALSE)</f>
        <v>0</v>
      </c>
      <c r="H648" s="3">
        <f>VLOOKUP($B648,'HABITATS COMPLEX 6'!$B$239:$I$347,H$1,FALSE)</f>
        <v>0</v>
      </c>
      <c r="I648" s="3">
        <f>VLOOKUP($B648,'HABITATS COMPLEX 6'!$B$239:$I$347,I$1,FALSE)</f>
        <v>0</v>
      </c>
      <c r="J648" s="3">
        <f>VLOOKUP($B648,'HABITATS COMPLEX 6'!$B$239:$I$347,J$1,FALSE)</f>
        <v>0</v>
      </c>
      <c r="K648" s="3">
        <f>VLOOKUP($B648,'HABITATS COMPLEX 6'!$B$239:$I$347,K$1,FALSE)</f>
        <v>0</v>
      </c>
      <c r="L648" s="3" t="str">
        <f>VLOOKUP($B648,'HABITATS COMPLEX 6'!$B$239:$I$347,L$1,FALSE)</f>
        <v/>
      </c>
    </row>
    <row r="649" spans="1:12" ht="15.75" customHeight="1">
      <c r="A649">
        <f t="shared" si="19"/>
        <v>65</v>
      </c>
      <c r="B649" t="str">
        <f>VLOOKUP(A649,ACTIVITIES!$B$2:$C$110,2,FALSE)</f>
        <v>ACTIVITY CATEGORY 7 65</v>
      </c>
      <c r="C649" s="1">
        <v>7</v>
      </c>
      <c r="D649" s="1" t="str">
        <f>VLOOKUP(C649,HABITATS!$F$2:$G$13,2,FALSE)</f>
        <v>HABITATS COMPLEX 7</v>
      </c>
      <c r="E649" s="1" t="str">
        <f t="shared" si="18"/>
        <v>HABITATS COMPLEX 7ACTIVITY CATEGORY 7 65</v>
      </c>
      <c r="F649" s="3">
        <f>VLOOKUP($B649,'HABITATS COMPLEX 7'!$B$239:$I$347,F$1,FALSE)</f>
        <v>0</v>
      </c>
      <c r="G649" s="3">
        <f>VLOOKUP($B649,'HABITATS COMPLEX 7'!$B$239:$I$347,G$1,FALSE)</f>
        <v>0</v>
      </c>
      <c r="H649" s="3">
        <f>VLOOKUP($B649,'HABITATS COMPLEX 7'!$B$239:$I$347,H$1,FALSE)</f>
        <v>0</v>
      </c>
      <c r="I649" s="3">
        <f>VLOOKUP($B649,'HABITATS COMPLEX 7'!$B$239:$I$347,I$1,FALSE)</f>
        <v>0</v>
      </c>
      <c r="J649" s="3">
        <f>VLOOKUP($B649,'HABITATS COMPLEX 7'!$B$239:$I$347,J$1,FALSE)</f>
        <v>0</v>
      </c>
      <c r="K649" s="3">
        <f>VLOOKUP($B649,'HABITATS COMPLEX 7'!$B$239:$I$347,K$1,FALSE)</f>
        <v>0</v>
      </c>
      <c r="L649" s="3" t="str">
        <f>VLOOKUP($B649,'HABITATS COMPLEX 7'!$B$239:$I$347,L$1,FALSE)</f>
        <v/>
      </c>
    </row>
    <row r="650" spans="1:12" ht="15.75" customHeight="1">
      <c r="A650">
        <f t="shared" si="19"/>
        <v>65</v>
      </c>
      <c r="B650" t="str">
        <f>VLOOKUP(A650,ACTIVITIES!$B$2:$C$110,2,FALSE)</f>
        <v>ACTIVITY CATEGORY 7 65</v>
      </c>
      <c r="C650" s="1">
        <v>8</v>
      </c>
      <c r="D650" s="1" t="str">
        <f>VLOOKUP(C650,HABITATS!$F$2:$G$13,2,FALSE)</f>
        <v>HABITATS COMPLEX 8</v>
      </c>
      <c r="E650" s="1" t="str">
        <f t="shared" si="18"/>
        <v>HABITATS COMPLEX 8ACTIVITY CATEGORY 7 65</v>
      </c>
      <c r="F650" s="3">
        <f>VLOOKUP($B650,'HABITATS COMPLEX 8'!$B$239:$I$347,F$1,FALSE)</f>
        <v>0</v>
      </c>
      <c r="G650" s="3">
        <f>VLOOKUP($B650,'HABITATS COMPLEX 8'!$B$239:$I$347,G$1,FALSE)</f>
        <v>0</v>
      </c>
      <c r="H650" s="3">
        <f>VLOOKUP($B650,'HABITATS COMPLEX 8'!$B$239:$I$347,H$1,FALSE)</f>
        <v>0</v>
      </c>
      <c r="I650" s="3">
        <f>VLOOKUP($B650,'HABITATS COMPLEX 8'!$B$239:$I$347,I$1,FALSE)</f>
        <v>0</v>
      </c>
      <c r="J650" s="3">
        <f>VLOOKUP($B650,'HABITATS COMPLEX 8'!$B$239:$I$347,J$1,FALSE)</f>
        <v>0</v>
      </c>
      <c r="K650" s="3">
        <f>VLOOKUP($B650,'HABITATS COMPLEX 8'!$B$239:$I$347,K$1,FALSE)</f>
        <v>0</v>
      </c>
      <c r="L650" s="3" t="str">
        <f>VLOOKUP($B650,'HABITATS COMPLEX 8'!$B$239:$I$347,L$1,FALSE)</f>
        <v/>
      </c>
    </row>
    <row r="651" spans="1:12" ht="15.75" customHeight="1">
      <c r="A651">
        <f t="shared" si="19"/>
        <v>65</v>
      </c>
      <c r="B651" t="str">
        <f>VLOOKUP(A651,ACTIVITIES!$B$2:$C$110,2,FALSE)</f>
        <v>ACTIVITY CATEGORY 7 65</v>
      </c>
      <c r="C651" s="1">
        <v>9</v>
      </c>
      <c r="D651" s="1" t="str">
        <f>VLOOKUP(C651,HABITATS!$F$2:$G$13,2,FALSE)</f>
        <v>HABITATS COMPLEX 9</v>
      </c>
      <c r="E651" s="1" t="str">
        <f t="shared" si="18"/>
        <v>HABITATS COMPLEX 9ACTIVITY CATEGORY 7 65</v>
      </c>
      <c r="F651" s="3">
        <f>VLOOKUP($B651,'HABITATS COMPLEX 9'!$B$239:$I$347,F$1,FALSE)</f>
        <v>0</v>
      </c>
      <c r="G651" s="3">
        <f>VLOOKUP($B651,'HABITATS COMPLEX 9'!$B$239:$I$347,G$1,FALSE)</f>
        <v>0</v>
      </c>
      <c r="H651" s="3">
        <f>VLOOKUP($B651,'HABITATS COMPLEX 9'!$B$239:$I$347,H$1,FALSE)</f>
        <v>0</v>
      </c>
      <c r="I651" s="3">
        <f>VLOOKUP($B651,'HABITATS COMPLEX 9'!$B$239:$I$347,I$1,FALSE)</f>
        <v>0</v>
      </c>
      <c r="J651" s="3">
        <f>VLOOKUP($B651,'HABITATS COMPLEX 9'!$B$239:$I$347,J$1,FALSE)</f>
        <v>0</v>
      </c>
      <c r="K651" s="3">
        <f>VLOOKUP($B651,'HABITATS COMPLEX 9'!$B$239:$I$347,K$1,FALSE)</f>
        <v>0</v>
      </c>
      <c r="L651" s="3" t="str">
        <f>VLOOKUP($B651,'HABITATS COMPLEX 9'!$B$239:$I$347,L$1,FALSE)</f>
        <v/>
      </c>
    </row>
    <row r="652" spans="1:12" ht="15.75" customHeight="1">
      <c r="A652">
        <f t="shared" si="19"/>
        <v>65</v>
      </c>
      <c r="B652" t="str">
        <f>VLOOKUP(A652,ACTIVITIES!$B$2:$C$110,2,FALSE)</f>
        <v>ACTIVITY CATEGORY 7 65</v>
      </c>
      <c r="C652" s="1">
        <v>10</v>
      </c>
      <c r="D652" s="1" t="str">
        <f>VLOOKUP(C652,HABITATS!$F$2:$G$13,2,FALSE)</f>
        <v>HABITATS COMPLEX 10</v>
      </c>
      <c r="E652" s="1" t="str">
        <f t="shared" si="18"/>
        <v>HABITATS COMPLEX 10ACTIVITY CATEGORY 7 65</v>
      </c>
      <c r="F652" s="3">
        <f>VLOOKUP($B652,'HABITATS COMPLEX 10'!$B$239:$I$347,F$1,FALSE)</f>
        <v>0</v>
      </c>
      <c r="G652" s="3">
        <f>VLOOKUP($B652,'HABITATS COMPLEX 10'!$B$239:$I$347,G$1,FALSE)</f>
        <v>0</v>
      </c>
      <c r="H652" s="3">
        <f>VLOOKUP($B652,'HABITATS COMPLEX 10'!$B$239:$I$347,H$1,FALSE)</f>
        <v>0</v>
      </c>
      <c r="I652" s="3">
        <f>VLOOKUP($B652,'HABITATS COMPLEX 10'!$B$239:$I$347,I$1,FALSE)</f>
        <v>0</v>
      </c>
      <c r="J652" s="3">
        <f>VLOOKUP($B652,'HABITATS COMPLEX 10'!$B$239:$I$347,J$1,FALSE)</f>
        <v>0</v>
      </c>
      <c r="K652" s="3">
        <f>VLOOKUP($B652,'HABITATS COMPLEX 10'!$B$239:$I$347,K$1,FALSE)</f>
        <v>0</v>
      </c>
      <c r="L652" s="3" t="str">
        <f>VLOOKUP($B652,'HABITATS COMPLEX 10'!$B$239:$I$347,L$1,FALSE)</f>
        <v/>
      </c>
    </row>
    <row r="653" spans="1:12" ht="15.75" customHeight="1">
      <c r="A653">
        <f t="shared" si="19"/>
        <v>66</v>
      </c>
      <c r="B653" t="str">
        <f>VLOOKUP(A653,ACTIVITIES!$B$2:$C$110,2,FALSE)</f>
        <v>ACTIVITY CATEGORY 7 66</v>
      </c>
      <c r="C653" s="1">
        <v>1</v>
      </c>
      <c r="D653" s="1" t="str">
        <f>VLOOKUP(C653,HABITATS!$F$2:$G$13,2,FALSE)</f>
        <v>Coastal Uplands</v>
      </c>
      <c r="E653" s="1" t="str">
        <f t="shared" si="18"/>
        <v>Coastal UplandsACTIVITY CATEGORY 7 66</v>
      </c>
      <c r="F653" s="3">
        <f>VLOOKUP($B653,'COASTAL UPLANDS'!$B$239:$I$347,F$1,FALSE)</f>
        <v>0</v>
      </c>
      <c r="G653" s="3">
        <f>VLOOKUP($B653,'COASTAL UPLANDS'!$B$239:$I$347,G$1,FALSE)</f>
        <v>0</v>
      </c>
      <c r="H653" s="3">
        <f>VLOOKUP($B653,'COASTAL UPLANDS'!$B$239:$I$347,H$1,FALSE)</f>
        <v>0</v>
      </c>
      <c r="I653" s="3">
        <f>VLOOKUP($B653,'COASTAL UPLANDS'!$B$239:$I$347,I$1,FALSE)</f>
        <v>0</v>
      </c>
      <c r="J653" s="3">
        <f>VLOOKUP($B653,'COASTAL UPLANDS'!$B$239:$I$347,J$1,FALSE)</f>
        <v>0</v>
      </c>
      <c r="K653" s="3">
        <f>VLOOKUP($B653,'COASTAL UPLANDS'!$B$239:$I$347,K$1,FALSE)</f>
        <v>0</v>
      </c>
      <c r="L653" s="3" t="str">
        <f>VLOOKUP($B653,'COASTAL UPLANDS'!$B$239:$I$347,L$1,FALSE)</f>
        <v/>
      </c>
    </row>
    <row r="654" spans="1:12" ht="15.75" customHeight="1">
      <c r="A654">
        <f t="shared" si="19"/>
        <v>66</v>
      </c>
      <c r="B654" t="str">
        <f>VLOOKUP(A654,ACTIVITIES!$B$2:$C$110,2,FALSE)</f>
        <v>ACTIVITY CATEGORY 7 66</v>
      </c>
      <c r="C654" s="1">
        <v>2</v>
      </c>
      <c r="D654" s="1" t="str">
        <f>VLOOKUP(C654,HABITATS!$F$2:$G$13,2,FALSE)</f>
        <v>Beaches &amp; Dunes</v>
      </c>
      <c r="E654" s="1" t="str">
        <f t="shared" si="18"/>
        <v>Beaches &amp; DunesACTIVITY CATEGORY 7 66</v>
      </c>
      <c r="F654" s="3">
        <f>VLOOKUP($B654,'BEACHES &amp; DUNES'!$B$239:$I$347,F$1,FALSE)</f>
        <v>0</v>
      </c>
      <c r="G654" s="3">
        <f>VLOOKUP($B654,'BEACHES &amp; DUNES'!$B$239:$I$347,G$1,FALSE)</f>
        <v>0</v>
      </c>
      <c r="H654" s="3">
        <f>VLOOKUP($B654,'BEACHES &amp; DUNES'!$B$239:$I$347,H$1,FALSE)</f>
        <v>0</v>
      </c>
      <c r="I654" s="3">
        <f>VLOOKUP($B654,'BEACHES &amp; DUNES'!$B$239:$I$347,I$1,FALSE)</f>
        <v>0</v>
      </c>
      <c r="J654" s="3">
        <f>VLOOKUP($B654,'BEACHES &amp; DUNES'!$B$239:$I$347,J$1,FALSE)</f>
        <v>0</v>
      </c>
      <c r="K654" s="3">
        <f>VLOOKUP($B654,'BEACHES &amp; DUNES'!$B$239:$I$347,K$1,FALSE)</f>
        <v>0</v>
      </c>
      <c r="L654" s="3" t="str">
        <f>VLOOKUP($B654,'BEACHES &amp; DUNES'!$B$239:$I$347,L$1,FALSE)</f>
        <v/>
      </c>
    </row>
    <row r="655" spans="1:12" ht="15.75" customHeight="1">
      <c r="A655">
        <f t="shared" si="19"/>
        <v>66</v>
      </c>
      <c r="B655" t="str">
        <f>VLOOKUP(A655,ACTIVITIES!$B$2:$C$110,2,FALSE)</f>
        <v>ACTIVITY CATEGORY 7 66</v>
      </c>
      <c r="C655" s="1">
        <v>3</v>
      </c>
      <c r="D655" s="1" t="str">
        <f>VLOOKUP(C655,HABITATS!$F$2:$G$13,2,FALSE)</f>
        <v>Tidal flats &amp; Rocky Intertidal</v>
      </c>
      <c r="E655" s="1" t="str">
        <f t="shared" si="18"/>
        <v>Tidal flats &amp; Rocky IntertidalACTIVITY CATEGORY 7 66</v>
      </c>
      <c r="F655" s="3">
        <f>VLOOKUP($B655,'TIDAL FLATS &amp; ROCKY INTERTIDAL'!$B$239:$I$347,F$1,FALSE)</f>
        <v>0</v>
      </c>
      <c r="G655" s="3">
        <f>VLOOKUP($B655,'TIDAL FLATS &amp; ROCKY INTERTIDAL'!$B$239:$I$347,G$1,FALSE)</f>
        <v>0</v>
      </c>
      <c r="H655" s="3">
        <f>VLOOKUP($B655,'TIDAL FLATS &amp; ROCKY INTERTIDAL'!$B$239:$I$347,H$1,FALSE)</f>
        <v>0</v>
      </c>
      <c r="I655" s="3">
        <f>VLOOKUP($B655,'TIDAL FLATS &amp; ROCKY INTERTIDAL'!$B$239:$I$347,I$1,FALSE)</f>
        <v>0</v>
      </c>
      <c r="J655" s="3">
        <f>VLOOKUP($B655,'TIDAL FLATS &amp; ROCKY INTERTIDAL'!$B$239:$I$347,J$1,FALSE)</f>
        <v>0</v>
      </c>
      <c r="K655" s="3">
        <f>VLOOKUP($B655,'TIDAL FLATS &amp; ROCKY INTERTIDAL'!$B$239:$I$347,K$1,FALSE)</f>
        <v>0</v>
      </c>
      <c r="L655" s="3" t="str">
        <f>VLOOKUP($B655,'TIDAL FLATS &amp; ROCKY INTERTIDAL'!$B$239:$I$347,L$1,FALSE)</f>
        <v/>
      </c>
    </row>
    <row r="656" spans="1:12" ht="15.75" customHeight="1">
      <c r="A656">
        <f t="shared" si="19"/>
        <v>66</v>
      </c>
      <c r="B656" t="str">
        <f>VLOOKUP(A656,ACTIVITIES!$B$2:$C$110,2,FALSE)</f>
        <v>ACTIVITY CATEGORY 7 66</v>
      </c>
      <c r="C656" s="1">
        <v>4</v>
      </c>
      <c r="D656" s="1" t="str">
        <f>VLOOKUP(C656,HABITATS!$F$2:$G$13,2,FALSE)</f>
        <v>Marshes</v>
      </c>
      <c r="E656" s="1" t="str">
        <f t="shared" si="18"/>
        <v>MarshesACTIVITY CATEGORY 7 66</v>
      </c>
      <c r="F656" s="3">
        <f>VLOOKUP($B656,MARSHES!$B$239:$I$347,F$1,FALSE)</f>
        <v>0</v>
      </c>
      <c r="G656" s="3">
        <f>VLOOKUP($B656,MARSHES!$B$239:$I$347,G$1,FALSE)</f>
        <v>0</v>
      </c>
      <c r="H656" s="3">
        <f>VLOOKUP($B656,MARSHES!$B$239:$I$347,H$1,FALSE)</f>
        <v>0</v>
      </c>
      <c r="I656" s="3">
        <f>VLOOKUP($B656,MARSHES!$B$239:$I$347,I$1,FALSE)</f>
        <v>0</v>
      </c>
      <c r="J656" s="3">
        <f>VLOOKUP($B656,MARSHES!$B$239:$I$347,J$1,FALSE)</f>
        <v>0</v>
      </c>
      <c r="K656" s="3">
        <f>VLOOKUP($B656,MARSHES!$B$239:$I$347,K$1,FALSE)</f>
        <v>0</v>
      </c>
      <c r="L656" s="3" t="str">
        <f>VLOOKUP($B656,MARSHES!$B$239:$I$347,L$1,FALSE)</f>
        <v/>
      </c>
    </row>
    <row r="657" spans="1:12" ht="15.75" customHeight="1">
      <c r="A657">
        <f t="shared" si="19"/>
        <v>66</v>
      </c>
      <c r="B657" t="str">
        <f>VLOOKUP(A657,ACTIVITIES!$B$2:$C$110,2,FALSE)</f>
        <v>ACTIVITY CATEGORY 7 66</v>
      </c>
      <c r="C657" s="1">
        <v>5</v>
      </c>
      <c r="D657" s="1" t="str">
        <f>VLOOKUP(C657,HABITATS!$F$2:$G$13,2,FALSE)</f>
        <v>Submersed Habitats</v>
      </c>
      <c r="E657" s="1" t="str">
        <f t="shared" si="18"/>
        <v>Submersed HabitatsACTIVITY CATEGORY 7 66</v>
      </c>
      <c r="F657" s="3">
        <f>VLOOKUP($B657,'SUBMERSED HABITATS'!$B$239:$I$347,F$1,FALSE)</f>
        <v>0</v>
      </c>
      <c r="G657" s="3">
        <f>VLOOKUP($B657,'SUBMERSED HABITATS'!$B$239:$I$347,G$1,FALSE)</f>
        <v>0</v>
      </c>
      <c r="H657" s="3">
        <f>VLOOKUP($B657,'SUBMERSED HABITATS'!$B$239:$I$347,H$1,FALSE)</f>
        <v>0</v>
      </c>
      <c r="I657" s="3">
        <f>VLOOKUP($B657,'SUBMERSED HABITATS'!$B$239:$I$347,I$1,FALSE)</f>
        <v>0</v>
      </c>
      <c r="J657" s="3">
        <f>VLOOKUP($B657,'SUBMERSED HABITATS'!$B$239:$I$347,J$1,FALSE)</f>
        <v>0</v>
      </c>
      <c r="K657" s="3">
        <f>VLOOKUP($B657,'SUBMERSED HABITATS'!$B$239:$I$347,K$1,FALSE)</f>
        <v>0</v>
      </c>
      <c r="L657" s="3" t="str">
        <f>VLOOKUP($B657,'SUBMERSED HABITATS'!$B$239:$I$347,L$1,FALSE)</f>
        <v/>
      </c>
    </row>
    <row r="658" spans="1:12" ht="15.75" customHeight="1">
      <c r="A658">
        <f t="shared" si="19"/>
        <v>66</v>
      </c>
      <c r="B658" t="str">
        <f>VLOOKUP(A658,ACTIVITIES!$B$2:$C$110,2,FALSE)</f>
        <v>ACTIVITY CATEGORY 7 66</v>
      </c>
      <c r="C658" s="1">
        <v>6</v>
      </c>
      <c r="D658" s="1" t="str">
        <f>VLOOKUP(C658,HABITATS!$F$2:$G$13,2,FALSE)</f>
        <v>HABITATS COMPLEX 6</v>
      </c>
      <c r="E658" s="1" t="str">
        <f t="shared" si="18"/>
        <v>HABITATS COMPLEX 6ACTIVITY CATEGORY 7 66</v>
      </c>
      <c r="F658" s="3">
        <f>VLOOKUP($B658,'HABITATS COMPLEX 6'!$B$239:$I$347,F$1,FALSE)</f>
        <v>0</v>
      </c>
      <c r="G658" s="3">
        <f>VLOOKUP($B658,'HABITATS COMPLEX 6'!$B$239:$I$347,G$1,FALSE)</f>
        <v>0</v>
      </c>
      <c r="H658" s="3">
        <f>VLOOKUP($B658,'HABITATS COMPLEX 6'!$B$239:$I$347,H$1,FALSE)</f>
        <v>0</v>
      </c>
      <c r="I658" s="3">
        <f>VLOOKUP($B658,'HABITATS COMPLEX 6'!$B$239:$I$347,I$1,FALSE)</f>
        <v>0</v>
      </c>
      <c r="J658" s="3">
        <f>VLOOKUP($B658,'HABITATS COMPLEX 6'!$B$239:$I$347,J$1,FALSE)</f>
        <v>0</v>
      </c>
      <c r="K658" s="3">
        <f>VLOOKUP($B658,'HABITATS COMPLEX 6'!$B$239:$I$347,K$1,FALSE)</f>
        <v>0</v>
      </c>
      <c r="L658" s="3" t="str">
        <f>VLOOKUP($B658,'HABITATS COMPLEX 6'!$B$239:$I$347,L$1,FALSE)</f>
        <v/>
      </c>
    </row>
    <row r="659" spans="1:12" ht="15.75" customHeight="1">
      <c r="A659">
        <f t="shared" si="19"/>
        <v>66</v>
      </c>
      <c r="B659" t="str">
        <f>VLOOKUP(A659,ACTIVITIES!$B$2:$C$110,2,FALSE)</f>
        <v>ACTIVITY CATEGORY 7 66</v>
      </c>
      <c r="C659" s="1">
        <v>7</v>
      </c>
      <c r="D659" s="1" t="str">
        <f>VLOOKUP(C659,HABITATS!$F$2:$G$13,2,FALSE)</f>
        <v>HABITATS COMPLEX 7</v>
      </c>
      <c r="E659" s="1" t="str">
        <f t="shared" si="18"/>
        <v>HABITATS COMPLEX 7ACTIVITY CATEGORY 7 66</v>
      </c>
      <c r="F659" s="3">
        <f>VLOOKUP($B659,'HABITATS COMPLEX 7'!$B$239:$I$347,F$1,FALSE)</f>
        <v>0</v>
      </c>
      <c r="G659" s="3">
        <f>VLOOKUP($B659,'HABITATS COMPLEX 7'!$B$239:$I$347,G$1,FALSE)</f>
        <v>0</v>
      </c>
      <c r="H659" s="3">
        <f>VLOOKUP($B659,'HABITATS COMPLEX 7'!$B$239:$I$347,H$1,FALSE)</f>
        <v>0</v>
      </c>
      <c r="I659" s="3">
        <f>VLOOKUP($B659,'HABITATS COMPLEX 7'!$B$239:$I$347,I$1,FALSE)</f>
        <v>0</v>
      </c>
      <c r="J659" s="3">
        <f>VLOOKUP($B659,'HABITATS COMPLEX 7'!$B$239:$I$347,J$1,FALSE)</f>
        <v>0</v>
      </c>
      <c r="K659" s="3">
        <f>VLOOKUP($B659,'HABITATS COMPLEX 7'!$B$239:$I$347,K$1,FALSE)</f>
        <v>0</v>
      </c>
      <c r="L659" s="3" t="str">
        <f>VLOOKUP($B659,'HABITATS COMPLEX 7'!$B$239:$I$347,L$1,FALSE)</f>
        <v/>
      </c>
    </row>
    <row r="660" spans="1:12" ht="15.75" customHeight="1">
      <c r="A660">
        <f t="shared" si="19"/>
        <v>66</v>
      </c>
      <c r="B660" t="str">
        <f>VLOOKUP(A660,ACTIVITIES!$B$2:$C$110,2,FALSE)</f>
        <v>ACTIVITY CATEGORY 7 66</v>
      </c>
      <c r="C660" s="1">
        <v>8</v>
      </c>
      <c r="D660" s="1" t="str">
        <f>VLOOKUP(C660,HABITATS!$F$2:$G$13,2,FALSE)</f>
        <v>HABITATS COMPLEX 8</v>
      </c>
      <c r="E660" s="1" t="str">
        <f t="shared" si="18"/>
        <v>HABITATS COMPLEX 8ACTIVITY CATEGORY 7 66</v>
      </c>
      <c r="F660" s="3">
        <f>VLOOKUP($B660,'HABITATS COMPLEX 8'!$B$239:$I$347,F$1,FALSE)</f>
        <v>0</v>
      </c>
      <c r="G660" s="3">
        <f>VLOOKUP($B660,'HABITATS COMPLEX 8'!$B$239:$I$347,G$1,FALSE)</f>
        <v>0</v>
      </c>
      <c r="H660" s="3">
        <f>VLOOKUP($B660,'HABITATS COMPLEX 8'!$B$239:$I$347,H$1,FALSE)</f>
        <v>0</v>
      </c>
      <c r="I660" s="3">
        <f>VLOOKUP($B660,'HABITATS COMPLEX 8'!$B$239:$I$347,I$1,FALSE)</f>
        <v>0</v>
      </c>
      <c r="J660" s="3">
        <f>VLOOKUP($B660,'HABITATS COMPLEX 8'!$B$239:$I$347,J$1,FALSE)</f>
        <v>0</v>
      </c>
      <c r="K660" s="3">
        <f>VLOOKUP($B660,'HABITATS COMPLEX 8'!$B$239:$I$347,K$1,FALSE)</f>
        <v>0</v>
      </c>
      <c r="L660" s="3" t="str">
        <f>VLOOKUP($B660,'HABITATS COMPLEX 8'!$B$239:$I$347,L$1,FALSE)</f>
        <v/>
      </c>
    </row>
    <row r="661" spans="1:12" ht="15.75" customHeight="1">
      <c r="A661">
        <f t="shared" si="19"/>
        <v>66</v>
      </c>
      <c r="B661" t="str">
        <f>VLOOKUP(A661,ACTIVITIES!$B$2:$C$110,2,FALSE)</f>
        <v>ACTIVITY CATEGORY 7 66</v>
      </c>
      <c r="C661" s="1">
        <v>9</v>
      </c>
      <c r="D661" s="1" t="str">
        <f>VLOOKUP(C661,HABITATS!$F$2:$G$13,2,FALSE)</f>
        <v>HABITATS COMPLEX 9</v>
      </c>
      <c r="E661" s="1" t="str">
        <f t="shared" si="18"/>
        <v>HABITATS COMPLEX 9ACTIVITY CATEGORY 7 66</v>
      </c>
      <c r="F661" s="3">
        <f>VLOOKUP($B661,'HABITATS COMPLEX 9'!$B$239:$I$347,F$1,FALSE)</f>
        <v>0</v>
      </c>
      <c r="G661" s="3">
        <f>VLOOKUP($B661,'HABITATS COMPLEX 9'!$B$239:$I$347,G$1,FALSE)</f>
        <v>0</v>
      </c>
      <c r="H661" s="3">
        <f>VLOOKUP($B661,'HABITATS COMPLEX 9'!$B$239:$I$347,H$1,FALSE)</f>
        <v>0</v>
      </c>
      <c r="I661" s="3">
        <f>VLOOKUP($B661,'HABITATS COMPLEX 9'!$B$239:$I$347,I$1,FALSE)</f>
        <v>0</v>
      </c>
      <c r="J661" s="3">
        <f>VLOOKUP($B661,'HABITATS COMPLEX 9'!$B$239:$I$347,J$1,FALSE)</f>
        <v>0</v>
      </c>
      <c r="K661" s="3">
        <f>VLOOKUP($B661,'HABITATS COMPLEX 9'!$B$239:$I$347,K$1,FALSE)</f>
        <v>0</v>
      </c>
      <c r="L661" s="3" t="str">
        <f>VLOOKUP($B661,'HABITATS COMPLEX 9'!$B$239:$I$347,L$1,FALSE)</f>
        <v/>
      </c>
    </row>
    <row r="662" spans="1:12" ht="15.75" customHeight="1">
      <c r="A662">
        <f t="shared" si="19"/>
        <v>66</v>
      </c>
      <c r="B662" t="str">
        <f>VLOOKUP(A662,ACTIVITIES!$B$2:$C$110,2,FALSE)</f>
        <v>ACTIVITY CATEGORY 7 66</v>
      </c>
      <c r="C662" s="1">
        <v>10</v>
      </c>
      <c r="D662" s="1" t="str">
        <f>VLOOKUP(C662,HABITATS!$F$2:$G$13,2,FALSE)</f>
        <v>HABITATS COMPLEX 10</v>
      </c>
      <c r="E662" s="1" t="str">
        <f t="shared" si="18"/>
        <v>HABITATS COMPLEX 10ACTIVITY CATEGORY 7 66</v>
      </c>
      <c r="F662" s="3">
        <f>VLOOKUP($B662,'HABITATS COMPLEX 10'!$B$239:$I$347,F$1,FALSE)</f>
        <v>0</v>
      </c>
      <c r="G662" s="3">
        <f>VLOOKUP($B662,'HABITATS COMPLEX 10'!$B$239:$I$347,G$1,FALSE)</f>
        <v>0</v>
      </c>
      <c r="H662" s="3">
        <f>VLOOKUP($B662,'HABITATS COMPLEX 10'!$B$239:$I$347,H$1,FALSE)</f>
        <v>0</v>
      </c>
      <c r="I662" s="3">
        <f>VLOOKUP($B662,'HABITATS COMPLEX 10'!$B$239:$I$347,I$1,FALSE)</f>
        <v>0</v>
      </c>
      <c r="J662" s="3">
        <f>VLOOKUP($B662,'HABITATS COMPLEX 10'!$B$239:$I$347,J$1,FALSE)</f>
        <v>0</v>
      </c>
      <c r="K662" s="3">
        <f>VLOOKUP($B662,'HABITATS COMPLEX 10'!$B$239:$I$347,K$1,FALSE)</f>
        <v>0</v>
      </c>
      <c r="L662" s="3" t="str">
        <f>VLOOKUP($B662,'HABITATS COMPLEX 10'!$B$239:$I$347,L$1,FALSE)</f>
        <v/>
      </c>
    </row>
    <row r="663" spans="1:12" ht="15.75" customHeight="1">
      <c r="A663">
        <f t="shared" si="19"/>
        <v>67</v>
      </c>
      <c r="B663" t="str">
        <f>VLOOKUP(A663,ACTIVITIES!$B$2:$C$110,2,FALSE)</f>
        <v>ACTIVITY CATEGORY 7 67</v>
      </c>
      <c r="C663" s="1">
        <v>1</v>
      </c>
      <c r="D663" s="1" t="str">
        <f>VLOOKUP(C663,HABITATS!$F$2:$G$13,2,FALSE)</f>
        <v>Coastal Uplands</v>
      </c>
      <c r="E663" s="1" t="str">
        <f t="shared" si="18"/>
        <v>Coastal UplandsACTIVITY CATEGORY 7 67</v>
      </c>
      <c r="F663" s="3">
        <f>VLOOKUP($B663,'COASTAL UPLANDS'!$B$239:$I$347,F$1,FALSE)</f>
        <v>0</v>
      </c>
      <c r="G663" s="3">
        <f>VLOOKUP($B663,'COASTAL UPLANDS'!$B$239:$I$347,G$1,FALSE)</f>
        <v>0</v>
      </c>
      <c r="H663" s="3">
        <f>VLOOKUP($B663,'COASTAL UPLANDS'!$B$239:$I$347,H$1,FALSE)</f>
        <v>0</v>
      </c>
      <c r="I663" s="3">
        <f>VLOOKUP($B663,'COASTAL UPLANDS'!$B$239:$I$347,I$1,FALSE)</f>
        <v>0</v>
      </c>
      <c r="J663" s="3">
        <f>VLOOKUP($B663,'COASTAL UPLANDS'!$B$239:$I$347,J$1,FALSE)</f>
        <v>0</v>
      </c>
      <c r="K663" s="3">
        <f>VLOOKUP($B663,'COASTAL UPLANDS'!$B$239:$I$347,K$1,FALSE)</f>
        <v>0</v>
      </c>
      <c r="L663" s="3" t="str">
        <f>VLOOKUP($B663,'COASTAL UPLANDS'!$B$239:$I$347,L$1,FALSE)</f>
        <v/>
      </c>
    </row>
    <row r="664" spans="1:12" ht="15.75" customHeight="1">
      <c r="A664">
        <f t="shared" si="19"/>
        <v>67</v>
      </c>
      <c r="B664" t="str">
        <f>VLOOKUP(A664,ACTIVITIES!$B$2:$C$110,2,FALSE)</f>
        <v>ACTIVITY CATEGORY 7 67</v>
      </c>
      <c r="C664" s="1">
        <v>2</v>
      </c>
      <c r="D664" s="1" t="str">
        <f>VLOOKUP(C664,HABITATS!$F$2:$G$13,2,FALSE)</f>
        <v>Beaches &amp; Dunes</v>
      </c>
      <c r="E664" s="1" t="str">
        <f t="shared" si="18"/>
        <v>Beaches &amp; DunesACTIVITY CATEGORY 7 67</v>
      </c>
      <c r="F664" s="3">
        <f>VLOOKUP($B664,'BEACHES &amp; DUNES'!$B$239:$I$347,F$1,FALSE)</f>
        <v>0</v>
      </c>
      <c r="G664" s="3">
        <f>VLOOKUP($B664,'BEACHES &amp; DUNES'!$B$239:$I$347,G$1,FALSE)</f>
        <v>0</v>
      </c>
      <c r="H664" s="3">
        <f>VLOOKUP($B664,'BEACHES &amp; DUNES'!$B$239:$I$347,H$1,FALSE)</f>
        <v>0</v>
      </c>
      <c r="I664" s="3">
        <f>VLOOKUP($B664,'BEACHES &amp; DUNES'!$B$239:$I$347,I$1,FALSE)</f>
        <v>0</v>
      </c>
      <c r="J664" s="3">
        <f>VLOOKUP($B664,'BEACHES &amp; DUNES'!$B$239:$I$347,J$1,FALSE)</f>
        <v>0</v>
      </c>
      <c r="K664" s="3">
        <f>VLOOKUP($B664,'BEACHES &amp; DUNES'!$B$239:$I$347,K$1,FALSE)</f>
        <v>0</v>
      </c>
      <c r="L664" s="3" t="str">
        <f>VLOOKUP($B664,'BEACHES &amp; DUNES'!$B$239:$I$347,L$1,FALSE)</f>
        <v/>
      </c>
    </row>
    <row r="665" spans="1:12" ht="15.75" customHeight="1">
      <c r="A665">
        <f t="shared" si="19"/>
        <v>67</v>
      </c>
      <c r="B665" t="str">
        <f>VLOOKUP(A665,ACTIVITIES!$B$2:$C$110,2,FALSE)</f>
        <v>ACTIVITY CATEGORY 7 67</v>
      </c>
      <c r="C665" s="1">
        <v>3</v>
      </c>
      <c r="D665" s="1" t="str">
        <f>VLOOKUP(C665,HABITATS!$F$2:$G$13,2,FALSE)</f>
        <v>Tidal flats &amp; Rocky Intertidal</v>
      </c>
      <c r="E665" s="1" t="str">
        <f t="shared" si="18"/>
        <v>Tidal flats &amp; Rocky IntertidalACTIVITY CATEGORY 7 67</v>
      </c>
      <c r="F665" s="3">
        <f>VLOOKUP($B665,'TIDAL FLATS &amp; ROCKY INTERTIDAL'!$B$239:$I$347,F$1,FALSE)</f>
        <v>0</v>
      </c>
      <c r="G665" s="3">
        <f>VLOOKUP($B665,'TIDAL FLATS &amp; ROCKY INTERTIDAL'!$B$239:$I$347,G$1,FALSE)</f>
        <v>0</v>
      </c>
      <c r="H665" s="3">
        <f>VLOOKUP($B665,'TIDAL FLATS &amp; ROCKY INTERTIDAL'!$B$239:$I$347,H$1,FALSE)</f>
        <v>0</v>
      </c>
      <c r="I665" s="3">
        <f>VLOOKUP($B665,'TIDAL FLATS &amp; ROCKY INTERTIDAL'!$B$239:$I$347,I$1,FALSE)</f>
        <v>0</v>
      </c>
      <c r="J665" s="3">
        <f>VLOOKUP($B665,'TIDAL FLATS &amp; ROCKY INTERTIDAL'!$B$239:$I$347,J$1,FALSE)</f>
        <v>0</v>
      </c>
      <c r="K665" s="3">
        <f>VLOOKUP($B665,'TIDAL FLATS &amp; ROCKY INTERTIDAL'!$B$239:$I$347,K$1,FALSE)</f>
        <v>0</v>
      </c>
      <c r="L665" s="3" t="str">
        <f>VLOOKUP($B665,'TIDAL FLATS &amp; ROCKY INTERTIDAL'!$B$239:$I$347,L$1,FALSE)</f>
        <v/>
      </c>
    </row>
    <row r="666" spans="1:12" ht="15.75" customHeight="1">
      <c r="A666">
        <f t="shared" si="19"/>
        <v>67</v>
      </c>
      <c r="B666" t="str">
        <f>VLOOKUP(A666,ACTIVITIES!$B$2:$C$110,2,FALSE)</f>
        <v>ACTIVITY CATEGORY 7 67</v>
      </c>
      <c r="C666" s="1">
        <v>4</v>
      </c>
      <c r="D666" s="1" t="str">
        <f>VLOOKUP(C666,HABITATS!$F$2:$G$13,2,FALSE)</f>
        <v>Marshes</v>
      </c>
      <c r="E666" s="1" t="str">
        <f t="shared" si="18"/>
        <v>MarshesACTIVITY CATEGORY 7 67</v>
      </c>
      <c r="F666" s="3">
        <f>VLOOKUP($B666,MARSHES!$B$239:$I$347,F$1,FALSE)</f>
        <v>0</v>
      </c>
      <c r="G666" s="3">
        <f>VLOOKUP($B666,MARSHES!$B$239:$I$347,G$1,FALSE)</f>
        <v>0</v>
      </c>
      <c r="H666" s="3">
        <f>VLOOKUP($B666,MARSHES!$B$239:$I$347,H$1,FALSE)</f>
        <v>0</v>
      </c>
      <c r="I666" s="3">
        <f>VLOOKUP($B666,MARSHES!$B$239:$I$347,I$1,FALSE)</f>
        <v>0</v>
      </c>
      <c r="J666" s="3">
        <f>VLOOKUP($B666,MARSHES!$B$239:$I$347,J$1,FALSE)</f>
        <v>0</v>
      </c>
      <c r="K666" s="3">
        <f>VLOOKUP($B666,MARSHES!$B$239:$I$347,K$1,FALSE)</f>
        <v>0</v>
      </c>
      <c r="L666" s="3" t="str">
        <f>VLOOKUP($B666,MARSHES!$B$239:$I$347,L$1,FALSE)</f>
        <v/>
      </c>
    </row>
    <row r="667" spans="1:12" ht="15.75" customHeight="1">
      <c r="A667">
        <f t="shared" si="19"/>
        <v>67</v>
      </c>
      <c r="B667" t="str">
        <f>VLOOKUP(A667,ACTIVITIES!$B$2:$C$110,2,FALSE)</f>
        <v>ACTIVITY CATEGORY 7 67</v>
      </c>
      <c r="C667" s="1">
        <v>5</v>
      </c>
      <c r="D667" s="1" t="str">
        <f>VLOOKUP(C667,HABITATS!$F$2:$G$13,2,FALSE)</f>
        <v>Submersed Habitats</v>
      </c>
      <c r="E667" s="1" t="str">
        <f t="shared" si="18"/>
        <v>Submersed HabitatsACTIVITY CATEGORY 7 67</v>
      </c>
      <c r="F667" s="3">
        <f>VLOOKUP($B667,'SUBMERSED HABITATS'!$B$239:$I$347,F$1,FALSE)</f>
        <v>0</v>
      </c>
      <c r="G667" s="3">
        <f>VLOOKUP($B667,'SUBMERSED HABITATS'!$B$239:$I$347,G$1,FALSE)</f>
        <v>0</v>
      </c>
      <c r="H667" s="3">
        <f>VLOOKUP($B667,'SUBMERSED HABITATS'!$B$239:$I$347,H$1,FALSE)</f>
        <v>0</v>
      </c>
      <c r="I667" s="3">
        <f>VLOOKUP($B667,'SUBMERSED HABITATS'!$B$239:$I$347,I$1,FALSE)</f>
        <v>0</v>
      </c>
      <c r="J667" s="3">
        <f>VLOOKUP($B667,'SUBMERSED HABITATS'!$B$239:$I$347,J$1,FALSE)</f>
        <v>0</v>
      </c>
      <c r="K667" s="3">
        <f>VLOOKUP($B667,'SUBMERSED HABITATS'!$B$239:$I$347,K$1,FALSE)</f>
        <v>0</v>
      </c>
      <c r="L667" s="3" t="str">
        <f>VLOOKUP($B667,'SUBMERSED HABITATS'!$B$239:$I$347,L$1,FALSE)</f>
        <v/>
      </c>
    </row>
    <row r="668" spans="1:12" ht="15.75" customHeight="1">
      <c r="A668">
        <f t="shared" si="19"/>
        <v>67</v>
      </c>
      <c r="B668" t="str">
        <f>VLOOKUP(A668,ACTIVITIES!$B$2:$C$110,2,FALSE)</f>
        <v>ACTIVITY CATEGORY 7 67</v>
      </c>
      <c r="C668" s="1">
        <v>6</v>
      </c>
      <c r="D668" s="1" t="str">
        <f>VLOOKUP(C668,HABITATS!$F$2:$G$13,2,FALSE)</f>
        <v>HABITATS COMPLEX 6</v>
      </c>
      <c r="E668" s="1" t="str">
        <f t="shared" si="18"/>
        <v>HABITATS COMPLEX 6ACTIVITY CATEGORY 7 67</v>
      </c>
      <c r="F668" s="3">
        <f>VLOOKUP($B668,'HABITATS COMPLEX 6'!$B$239:$I$347,F$1,FALSE)</f>
        <v>0</v>
      </c>
      <c r="G668" s="3">
        <f>VLOOKUP($B668,'HABITATS COMPLEX 6'!$B$239:$I$347,G$1,FALSE)</f>
        <v>0</v>
      </c>
      <c r="H668" s="3">
        <f>VLOOKUP($B668,'HABITATS COMPLEX 6'!$B$239:$I$347,H$1,FALSE)</f>
        <v>0</v>
      </c>
      <c r="I668" s="3">
        <f>VLOOKUP($B668,'HABITATS COMPLEX 6'!$B$239:$I$347,I$1,FALSE)</f>
        <v>0</v>
      </c>
      <c r="J668" s="3">
        <f>VLOOKUP($B668,'HABITATS COMPLEX 6'!$B$239:$I$347,J$1,FALSE)</f>
        <v>0</v>
      </c>
      <c r="K668" s="3">
        <f>VLOOKUP($B668,'HABITATS COMPLEX 6'!$B$239:$I$347,K$1,FALSE)</f>
        <v>0</v>
      </c>
      <c r="L668" s="3" t="str">
        <f>VLOOKUP($B668,'HABITATS COMPLEX 6'!$B$239:$I$347,L$1,FALSE)</f>
        <v/>
      </c>
    </row>
    <row r="669" spans="1:12" ht="15.75" customHeight="1">
      <c r="A669">
        <f t="shared" si="19"/>
        <v>67</v>
      </c>
      <c r="B669" t="str">
        <f>VLOOKUP(A669,ACTIVITIES!$B$2:$C$110,2,FALSE)</f>
        <v>ACTIVITY CATEGORY 7 67</v>
      </c>
      <c r="C669" s="1">
        <v>7</v>
      </c>
      <c r="D669" s="1" t="str">
        <f>VLOOKUP(C669,HABITATS!$F$2:$G$13,2,FALSE)</f>
        <v>HABITATS COMPLEX 7</v>
      </c>
      <c r="E669" s="1" t="str">
        <f t="shared" si="18"/>
        <v>HABITATS COMPLEX 7ACTIVITY CATEGORY 7 67</v>
      </c>
      <c r="F669" s="3">
        <f>VLOOKUP($B669,'HABITATS COMPLEX 7'!$B$239:$I$347,F$1,FALSE)</f>
        <v>0</v>
      </c>
      <c r="G669" s="3">
        <f>VLOOKUP($B669,'HABITATS COMPLEX 7'!$B$239:$I$347,G$1,FALSE)</f>
        <v>0</v>
      </c>
      <c r="H669" s="3">
        <f>VLOOKUP($B669,'HABITATS COMPLEX 7'!$B$239:$I$347,H$1,FALSE)</f>
        <v>0</v>
      </c>
      <c r="I669" s="3">
        <f>VLOOKUP($B669,'HABITATS COMPLEX 7'!$B$239:$I$347,I$1,FALSE)</f>
        <v>0</v>
      </c>
      <c r="J669" s="3">
        <f>VLOOKUP($B669,'HABITATS COMPLEX 7'!$B$239:$I$347,J$1,FALSE)</f>
        <v>0</v>
      </c>
      <c r="K669" s="3">
        <f>VLOOKUP($B669,'HABITATS COMPLEX 7'!$B$239:$I$347,K$1,FALSE)</f>
        <v>0</v>
      </c>
      <c r="L669" s="3" t="str">
        <f>VLOOKUP($B669,'HABITATS COMPLEX 7'!$B$239:$I$347,L$1,FALSE)</f>
        <v/>
      </c>
    </row>
    <row r="670" spans="1:12" ht="15.75" customHeight="1">
      <c r="A670">
        <f t="shared" si="19"/>
        <v>67</v>
      </c>
      <c r="B670" t="str">
        <f>VLOOKUP(A670,ACTIVITIES!$B$2:$C$110,2,FALSE)</f>
        <v>ACTIVITY CATEGORY 7 67</v>
      </c>
      <c r="C670" s="1">
        <v>8</v>
      </c>
      <c r="D670" s="1" t="str">
        <f>VLOOKUP(C670,HABITATS!$F$2:$G$13,2,FALSE)</f>
        <v>HABITATS COMPLEX 8</v>
      </c>
      <c r="E670" s="1" t="str">
        <f t="shared" si="18"/>
        <v>HABITATS COMPLEX 8ACTIVITY CATEGORY 7 67</v>
      </c>
      <c r="F670" s="3">
        <f>VLOOKUP($B670,'HABITATS COMPLEX 8'!$B$239:$I$347,F$1,FALSE)</f>
        <v>0</v>
      </c>
      <c r="G670" s="3">
        <f>VLOOKUP($B670,'HABITATS COMPLEX 8'!$B$239:$I$347,G$1,FALSE)</f>
        <v>0</v>
      </c>
      <c r="H670" s="3">
        <f>VLOOKUP($B670,'HABITATS COMPLEX 8'!$B$239:$I$347,H$1,FALSE)</f>
        <v>0</v>
      </c>
      <c r="I670" s="3">
        <f>VLOOKUP($B670,'HABITATS COMPLEX 8'!$B$239:$I$347,I$1,FALSE)</f>
        <v>0</v>
      </c>
      <c r="J670" s="3">
        <f>VLOOKUP($B670,'HABITATS COMPLEX 8'!$B$239:$I$347,J$1,FALSE)</f>
        <v>0</v>
      </c>
      <c r="K670" s="3">
        <f>VLOOKUP($B670,'HABITATS COMPLEX 8'!$B$239:$I$347,K$1,FALSE)</f>
        <v>0</v>
      </c>
      <c r="L670" s="3" t="str">
        <f>VLOOKUP($B670,'HABITATS COMPLEX 8'!$B$239:$I$347,L$1,FALSE)</f>
        <v/>
      </c>
    </row>
    <row r="671" spans="1:12" ht="15.75" customHeight="1">
      <c r="A671">
        <f t="shared" si="19"/>
        <v>67</v>
      </c>
      <c r="B671" t="str">
        <f>VLOOKUP(A671,ACTIVITIES!$B$2:$C$110,2,FALSE)</f>
        <v>ACTIVITY CATEGORY 7 67</v>
      </c>
      <c r="C671" s="1">
        <v>9</v>
      </c>
      <c r="D671" s="1" t="str">
        <f>VLOOKUP(C671,HABITATS!$F$2:$G$13,2,FALSE)</f>
        <v>HABITATS COMPLEX 9</v>
      </c>
      <c r="E671" s="1" t="str">
        <f t="shared" si="18"/>
        <v>HABITATS COMPLEX 9ACTIVITY CATEGORY 7 67</v>
      </c>
      <c r="F671" s="3">
        <f>VLOOKUP($B671,'HABITATS COMPLEX 9'!$B$239:$I$347,F$1,FALSE)</f>
        <v>0</v>
      </c>
      <c r="G671" s="3">
        <f>VLOOKUP($B671,'HABITATS COMPLEX 9'!$B$239:$I$347,G$1,FALSE)</f>
        <v>0</v>
      </c>
      <c r="H671" s="3">
        <f>VLOOKUP($B671,'HABITATS COMPLEX 9'!$B$239:$I$347,H$1,FALSE)</f>
        <v>0</v>
      </c>
      <c r="I671" s="3">
        <f>VLOOKUP($B671,'HABITATS COMPLEX 9'!$B$239:$I$347,I$1,FALSE)</f>
        <v>0</v>
      </c>
      <c r="J671" s="3">
        <f>VLOOKUP($B671,'HABITATS COMPLEX 9'!$B$239:$I$347,J$1,FALSE)</f>
        <v>0</v>
      </c>
      <c r="K671" s="3">
        <f>VLOOKUP($B671,'HABITATS COMPLEX 9'!$B$239:$I$347,K$1,FALSE)</f>
        <v>0</v>
      </c>
      <c r="L671" s="3" t="str">
        <f>VLOOKUP($B671,'HABITATS COMPLEX 9'!$B$239:$I$347,L$1,FALSE)</f>
        <v/>
      </c>
    </row>
    <row r="672" spans="1:12" ht="15.75" customHeight="1">
      <c r="A672">
        <f t="shared" si="19"/>
        <v>67</v>
      </c>
      <c r="B672" t="str">
        <f>VLOOKUP(A672,ACTIVITIES!$B$2:$C$110,2,FALSE)</f>
        <v>ACTIVITY CATEGORY 7 67</v>
      </c>
      <c r="C672" s="1">
        <v>10</v>
      </c>
      <c r="D672" s="1" t="str">
        <f>VLOOKUP(C672,HABITATS!$F$2:$G$13,2,FALSE)</f>
        <v>HABITATS COMPLEX 10</v>
      </c>
      <c r="E672" s="1" t="str">
        <f t="shared" si="18"/>
        <v>HABITATS COMPLEX 10ACTIVITY CATEGORY 7 67</v>
      </c>
      <c r="F672" s="3">
        <f>VLOOKUP($B672,'HABITATS COMPLEX 10'!$B$239:$I$347,F$1,FALSE)</f>
        <v>0</v>
      </c>
      <c r="G672" s="3">
        <f>VLOOKUP($B672,'HABITATS COMPLEX 10'!$B$239:$I$347,G$1,FALSE)</f>
        <v>0</v>
      </c>
      <c r="H672" s="3">
        <f>VLOOKUP($B672,'HABITATS COMPLEX 10'!$B$239:$I$347,H$1,FALSE)</f>
        <v>0</v>
      </c>
      <c r="I672" s="3">
        <f>VLOOKUP($B672,'HABITATS COMPLEX 10'!$B$239:$I$347,I$1,FALSE)</f>
        <v>0</v>
      </c>
      <c r="J672" s="3">
        <f>VLOOKUP($B672,'HABITATS COMPLEX 10'!$B$239:$I$347,J$1,FALSE)</f>
        <v>0</v>
      </c>
      <c r="K672" s="3">
        <f>VLOOKUP($B672,'HABITATS COMPLEX 10'!$B$239:$I$347,K$1,FALSE)</f>
        <v>0</v>
      </c>
      <c r="L672" s="3" t="str">
        <f>VLOOKUP($B672,'HABITATS COMPLEX 10'!$B$239:$I$347,L$1,FALSE)</f>
        <v/>
      </c>
    </row>
    <row r="673" spans="1:12" ht="15.75" customHeight="1">
      <c r="A673">
        <f t="shared" si="19"/>
        <v>68</v>
      </c>
      <c r="B673" t="str">
        <f>VLOOKUP(A673,ACTIVITIES!$B$2:$C$110,2,FALSE)</f>
        <v>ACTIVITY CATEGORY 7 68</v>
      </c>
      <c r="C673" s="1">
        <v>1</v>
      </c>
      <c r="D673" s="1" t="str">
        <f>VLOOKUP(C673,HABITATS!$F$2:$G$13,2,FALSE)</f>
        <v>Coastal Uplands</v>
      </c>
      <c r="E673" s="1" t="str">
        <f t="shared" si="18"/>
        <v>Coastal UplandsACTIVITY CATEGORY 7 68</v>
      </c>
      <c r="F673" s="3">
        <f>VLOOKUP($B673,'COASTAL UPLANDS'!$B$239:$I$347,F$1,FALSE)</f>
        <v>0</v>
      </c>
      <c r="G673" s="3">
        <f>VLOOKUP($B673,'COASTAL UPLANDS'!$B$239:$I$347,G$1,FALSE)</f>
        <v>0</v>
      </c>
      <c r="H673" s="3">
        <f>VLOOKUP($B673,'COASTAL UPLANDS'!$B$239:$I$347,H$1,FALSE)</f>
        <v>0</v>
      </c>
      <c r="I673" s="3">
        <f>VLOOKUP($B673,'COASTAL UPLANDS'!$B$239:$I$347,I$1,FALSE)</f>
        <v>0</v>
      </c>
      <c r="J673" s="3">
        <f>VLOOKUP($B673,'COASTAL UPLANDS'!$B$239:$I$347,J$1,FALSE)</f>
        <v>0</v>
      </c>
      <c r="K673" s="3">
        <f>VLOOKUP($B673,'COASTAL UPLANDS'!$B$239:$I$347,K$1,FALSE)</f>
        <v>0</v>
      </c>
      <c r="L673" s="3" t="str">
        <f>VLOOKUP($B673,'COASTAL UPLANDS'!$B$239:$I$347,L$1,FALSE)</f>
        <v/>
      </c>
    </row>
    <row r="674" spans="1:12" ht="15.75" customHeight="1">
      <c r="A674">
        <f t="shared" si="19"/>
        <v>68</v>
      </c>
      <c r="B674" t="str">
        <f>VLOOKUP(A674,ACTIVITIES!$B$2:$C$110,2,FALSE)</f>
        <v>ACTIVITY CATEGORY 7 68</v>
      </c>
      <c r="C674" s="1">
        <v>2</v>
      </c>
      <c r="D674" s="1" t="str">
        <f>VLOOKUP(C674,HABITATS!$F$2:$G$13,2,FALSE)</f>
        <v>Beaches &amp; Dunes</v>
      </c>
      <c r="E674" s="1" t="str">
        <f t="shared" si="18"/>
        <v>Beaches &amp; DunesACTIVITY CATEGORY 7 68</v>
      </c>
      <c r="F674" s="3">
        <f>VLOOKUP($B674,'BEACHES &amp; DUNES'!$B$239:$I$347,F$1,FALSE)</f>
        <v>0</v>
      </c>
      <c r="G674" s="3">
        <f>VLOOKUP($B674,'BEACHES &amp; DUNES'!$B$239:$I$347,G$1,FALSE)</f>
        <v>0</v>
      </c>
      <c r="H674" s="3">
        <f>VLOOKUP($B674,'BEACHES &amp; DUNES'!$B$239:$I$347,H$1,FALSE)</f>
        <v>0</v>
      </c>
      <c r="I674" s="3">
        <f>VLOOKUP($B674,'BEACHES &amp; DUNES'!$B$239:$I$347,I$1,FALSE)</f>
        <v>0</v>
      </c>
      <c r="J674" s="3">
        <f>VLOOKUP($B674,'BEACHES &amp; DUNES'!$B$239:$I$347,J$1,FALSE)</f>
        <v>0</v>
      </c>
      <c r="K674" s="3">
        <f>VLOOKUP($B674,'BEACHES &amp; DUNES'!$B$239:$I$347,K$1,FALSE)</f>
        <v>0</v>
      </c>
      <c r="L674" s="3" t="str">
        <f>VLOOKUP($B674,'BEACHES &amp; DUNES'!$B$239:$I$347,L$1,FALSE)</f>
        <v/>
      </c>
    </row>
    <row r="675" spans="1:12" ht="15.75" customHeight="1">
      <c r="A675">
        <f t="shared" si="19"/>
        <v>68</v>
      </c>
      <c r="B675" t="str">
        <f>VLOOKUP(A675,ACTIVITIES!$B$2:$C$110,2,FALSE)</f>
        <v>ACTIVITY CATEGORY 7 68</v>
      </c>
      <c r="C675" s="1">
        <v>3</v>
      </c>
      <c r="D675" s="1" t="str">
        <f>VLOOKUP(C675,HABITATS!$F$2:$G$13,2,FALSE)</f>
        <v>Tidal flats &amp; Rocky Intertidal</v>
      </c>
      <c r="E675" s="1" t="str">
        <f t="shared" si="18"/>
        <v>Tidal flats &amp; Rocky IntertidalACTIVITY CATEGORY 7 68</v>
      </c>
      <c r="F675" s="3">
        <f>VLOOKUP($B675,'TIDAL FLATS &amp; ROCKY INTERTIDAL'!$B$239:$I$347,F$1,FALSE)</f>
        <v>0</v>
      </c>
      <c r="G675" s="3">
        <f>VLOOKUP($B675,'TIDAL FLATS &amp; ROCKY INTERTIDAL'!$B$239:$I$347,G$1,FALSE)</f>
        <v>0</v>
      </c>
      <c r="H675" s="3">
        <f>VLOOKUP($B675,'TIDAL FLATS &amp; ROCKY INTERTIDAL'!$B$239:$I$347,H$1,FALSE)</f>
        <v>0</v>
      </c>
      <c r="I675" s="3">
        <f>VLOOKUP($B675,'TIDAL FLATS &amp; ROCKY INTERTIDAL'!$B$239:$I$347,I$1,FALSE)</f>
        <v>0</v>
      </c>
      <c r="J675" s="3">
        <f>VLOOKUP($B675,'TIDAL FLATS &amp; ROCKY INTERTIDAL'!$B$239:$I$347,J$1,FALSE)</f>
        <v>0</v>
      </c>
      <c r="K675" s="3">
        <f>VLOOKUP($B675,'TIDAL FLATS &amp; ROCKY INTERTIDAL'!$B$239:$I$347,K$1,FALSE)</f>
        <v>0</v>
      </c>
      <c r="L675" s="3" t="str">
        <f>VLOOKUP($B675,'TIDAL FLATS &amp; ROCKY INTERTIDAL'!$B$239:$I$347,L$1,FALSE)</f>
        <v/>
      </c>
    </row>
    <row r="676" spans="1:12" ht="15.75" customHeight="1">
      <c r="A676">
        <f t="shared" si="19"/>
        <v>68</v>
      </c>
      <c r="B676" t="str">
        <f>VLOOKUP(A676,ACTIVITIES!$B$2:$C$110,2,FALSE)</f>
        <v>ACTIVITY CATEGORY 7 68</v>
      </c>
      <c r="C676" s="1">
        <v>4</v>
      </c>
      <c r="D676" s="1" t="str">
        <f>VLOOKUP(C676,HABITATS!$F$2:$G$13,2,FALSE)</f>
        <v>Marshes</v>
      </c>
      <c r="E676" s="1" t="str">
        <f t="shared" si="18"/>
        <v>MarshesACTIVITY CATEGORY 7 68</v>
      </c>
      <c r="F676" s="3">
        <f>VLOOKUP($B676,MARSHES!$B$239:$I$347,F$1,FALSE)</f>
        <v>0</v>
      </c>
      <c r="G676" s="3">
        <f>VLOOKUP($B676,MARSHES!$B$239:$I$347,G$1,FALSE)</f>
        <v>0</v>
      </c>
      <c r="H676" s="3">
        <f>VLOOKUP($B676,MARSHES!$B$239:$I$347,H$1,FALSE)</f>
        <v>0</v>
      </c>
      <c r="I676" s="3">
        <f>VLOOKUP($B676,MARSHES!$B$239:$I$347,I$1,FALSE)</f>
        <v>0</v>
      </c>
      <c r="J676" s="3">
        <f>VLOOKUP($B676,MARSHES!$B$239:$I$347,J$1,FALSE)</f>
        <v>0</v>
      </c>
      <c r="K676" s="3">
        <f>VLOOKUP($B676,MARSHES!$B$239:$I$347,K$1,FALSE)</f>
        <v>0</v>
      </c>
      <c r="L676" s="3" t="str">
        <f>VLOOKUP($B676,MARSHES!$B$239:$I$347,L$1,FALSE)</f>
        <v/>
      </c>
    </row>
    <row r="677" spans="1:12" ht="15.75" customHeight="1">
      <c r="A677">
        <f t="shared" si="19"/>
        <v>68</v>
      </c>
      <c r="B677" t="str">
        <f>VLOOKUP(A677,ACTIVITIES!$B$2:$C$110,2,FALSE)</f>
        <v>ACTIVITY CATEGORY 7 68</v>
      </c>
      <c r="C677" s="1">
        <v>5</v>
      </c>
      <c r="D677" s="1" t="str">
        <f>VLOOKUP(C677,HABITATS!$F$2:$G$13,2,FALSE)</f>
        <v>Submersed Habitats</v>
      </c>
      <c r="E677" s="1" t="str">
        <f t="shared" si="18"/>
        <v>Submersed HabitatsACTIVITY CATEGORY 7 68</v>
      </c>
      <c r="F677" s="3">
        <f>VLOOKUP($B677,'SUBMERSED HABITATS'!$B$239:$I$347,F$1,FALSE)</f>
        <v>0</v>
      </c>
      <c r="G677" s="3">
        <f>VLOOKUP($B677,'SUBMERSED HABITATS'!$B$239:$I$347,G$1,FALSE)</f>
        <v>0</v>
      </c>
      <c r="H677" s="3">
        <f>VLOOKUP($B677,'SUBMERSED HABITATS'!$B$239:$I$347,H$1,FALSE)</f>
        <v>0</v>
      </c>
      <c r="I677" s="3">
        <f>VLOOKUP($B677,'SUBMERSED HABITATS'!$B$239:$I$347,I$1,FALSE)</f>
        <v>0</v>
      </c>
      <c r="J677" s="3">
        <f>VLOOKUP($B677,'SUBMERSED HABITATS'!$B$239:$I$347,J$1,FALSE)</f>
        <v>0</v>
      </c>
      <c r="K677" s="3">
        <f>VLOOKUP($B677,'SUBMERSED HABITATS'!$B$239:$I$347,K$1,FALSE)</f>
        <v>0</v>
      </c>
      <c r="L677" s="3" t="str">
        <f>VLOOKUP($B677,'SUBMERSED HABITATS'!$B$239:$I$347,L$1,FALSE)</f>
        <v/>
      </c>
    </row>
    <row r="678" spans="1:12" ht="15.75" customHeight="1">
      <c r="A678">
        <f t="shared" si="19"/>
        <v>68</v>
      </c>
      <c r="B678" t="str">
        <f>VLOOKUP(A678,ACTIVITIES!$B$2:$C$110,2,FALSE)</f>
        <v>ACTIVITY CATEGORY 7 68</v>
      </c>
      <c r="C678" s="1">
        <v>6</v>
      </c>
      <c r="D678" s="1" t="str">
        <f>VLOOKUP(C678,HABITATS!$F$2:$G$13,2,FALSE)</f>
        <v>HABITATS COMPLEX 6</v>
      </c>
      <c r="E678" s="1" t="str">
        <f t="shared" si="18"/>
        <v>HABITATS COMPLEX 6ACTIVITY CATEGORY 7 68</v>
      </c>
      <c r="F678" s="3">
        <f>VLOOKUP($B678,'HABITATS COMPLEX 6'!$B$239:$I$347,F$1,FALSE)</f>
        <v>0</v>
      </c>
      <c r="G678" s="3">
        <f>VLOOKUP($B678,'HABITATS COMPLEX 6'!$B$239:$I$347,G$1,FALSE)</f>
        <v>0</v>
      </c>
      <c r="H678" s="3">
        <f>VLOOKUP($B678,'HABITATS COMPLEX 6'!$B$239:$I$347,H$1,FALSE)</f>
        <v>0</v>
      </c>
      <c r="I678" s="3">
        <f>VLOOKUP($B678,'HABITATS COMPLEX 6'!$B$239:$I$347,I$1,FALSE)</f>
        <v>0</v>
      </c>
      <c r="J678" s="3">
        <f>VLOOKUP($B678,'HABITATS COMPLEX 6'!$B$239:$I$347,J$1,FALSE)</f>
        <v>0</v>
      </c>
      <c r="K678" s="3">
        <f>VLOOKUP($B678,'HABITATS COMPLEX 6'!$B$239:$I$347,K$1,FALSE)</f>
        <v>0</v>
      </c>
      <c r="L678" s="3" t="str">
        <f>VLOOKUP($B678,'HABITATS COMPLEX 6'!$B$239:$I$347,L$1,FALSE)</f>
        <v/>
      </c>
    </row>
    <row r="679" spans="1:12" ht="15.75" customHeight="1">
      <c r="A679">
        <f t="shared" si="19"/>
        <v>68</v>
      </c>
      <c r="B679" t="str">
        <f>VLOOKUP(A679,ACTIVITIES!$B$2:$C$110,2,FALSE)</f>
        <v>ACTIVITY CATEGORY 7 68</v>
      </c>
      <c r="C679" s="1">
        <v>7</v>
      </c>
      <c r="D679" s="1" t="str">
        <f>VLOOKUP(C679,HABITATS!$F$2:$G$13,2,FALSE)</f>
        <v>HABITATS COMPLEX 7</v>
      </c>
      <c r="E679" s="1" t="str">
        <f t="shared" si="18"/>
        <v>HABITATS COMPLEX 7ACTIVITY CATEGORY 7 68</v>
      </c>
      <c r="F679" s="3">
        <f>VLOOKUP($B679,'HABITATS COMPLEX 7'!$B$239:$I$347,F$1,FALSE)</f>
        <v>0</v>
      </c>
      <c r="G679" s="3">
        <f>VLOOKUP($B679,'HABITATS COMPLEX 7'!$B$239:$I$347,G$1,FALSE)</f>
        <v>0</v>
      </c>
      <c r="H679" s="3">
        <f>VLOOKUP($B679,'HABITATS COMPLEX 7'!$B$239:$I$347,H$1,FALSE)</f>
        <v>0</v>
      </c>
      <c r="I679" s="3">
        <f>VLOOKUP($B679,'HABITATS COMPLEX 7'!$B$239:$I$347,I$1,FALSE)</f>
        <v>0</v>
      </c>
      <c r="J679" s="3">
        <f>VLOOKUP($B679,'HABITATS COMPLEX 7'!$B$239:$I$347,J$1,FALSE)</f>
        <v>0</v>
      </c>
      <c r="K679" s="3">
        <f>VLOOKUP($B679,'HABITATS COMPLEX 7'!$B$239:$I$347,K$1,FALSE)</f>
        <v>0</v>
      </c>
      <c r="L679" s="3" t="str">
        <f>VLOOKUP($B679,'HABITATS COMPLEX 7'!$B$239:$I$347,L$1,FALSE)</f>
        <v/>
      </c>
    </row>
    <row r="680" spans="1:12" ht="15.75" customHeight="1">
      <c r="A680">
        <f t="shared" si="19"/>
        <v>68</v>
      </c>
      <c r="B680" t="str">
        <f>VLOOKUP(A680,ACTIVITIES!$B$2:$C$110,2,FALSE)</f>
        <v>ACTIVITY CATEGORY 7 68</v>
      </c>
      <c r="C680" s="1">
        <v>8</v>
      </c>
      <c r="D680" s="1" t="str">
        <f>VLOOKUP(C680,HABITATS!$F$2:$G$13,2,FALSE)</f>
        <v>HABITATS COMPLEX 8</v>
      </c>
      <c r="E680" s="1" t="str">
        <f t="shared" si="18"/>
        <v>HABITATS COMPLEX 8ACTIVITY CATEGORY 7 68</v>
      </c>
      <c r="F680" s="3">
        <f>VLOOKUP($B680,'HABITATS COMPLEX 8'!$B$239:$I$347,F$1,FALSE)</f>
        <v>0</v>
      </c>
      <c r="G680" s="3">
        <f>VLOOKUP($B680,'HABITATS COMPLEX 8'!$B$239:$I$347,G$1,FALSE)</f>
        <v>0</v>
      </c>
      <c r="H680" s="3">
        <f>VLOOKUP($B680,'HABITATS COMPLEX 8'!$B$239:$I$347,H$1,FALSE)</f>
        <v>0</v>
      </c>
      <c r="I680" s="3">
        <f>VLOOKUP($B680,'HABITATS COMPLEX 8'!$B$239:$I$347,I$1,FALSE)</f>
        <v>0</v>
      </c>
      <c r="J680" s="3">
        <f>VLOOKUP($B680,'HABITATS COMPLEX 8'!$B$239:$I$347,J$1,FALSE)</f>
        <v>0</v>
      </c>
      <c r="K680" s="3">
        <f>VLOOKUP($B680,'HABITATS COMPLEX 8'!$B$239:$I$347,K$1,FALSE)</f>
        <v>0</v>
      </c>
      <c r="L680" s="3" t="str">
        <f>VLOOKUP($B680,'HABITATS COMPLEX 8'!$B$239:$I$347,L$1,FALSE)</f>
        <v/>
      </c>
    </row>
    <row r="681" spans="1:12" ht="15.75" customHeight="1">
      <c r="A681">
        <f t="shared" si="19"/>
        <v>68</v>
      </c>
      <c r="B681" t="str">
        <f>VLOOKUP(A681,ACTIVITIES!$B$2:$C$110,2,FALSE)</f>
        <v>ACTIVITY CATEGORY 7 68</v>
      </c>
      <c r="C681" s="1">
        <v>9</v>
      </c>
      <c r="D681" s="1" t="str">
        <f>VLOOKUP(C681,HABITATS!$F$2:$G$13,2,FALSE)</f>
        <v>HABITATS COMPLEX 9</v>
      </c>
      <c r="E681" s="1" t="str">
        <f t="shared" si="18"/>
        <v>HABITATS COMPLEX 9ACTIVITY CATEGORY 7 68</v>
      </c>
      <c r="F681" s="3">
        <f>VLOOKUP($B681,'HABITATS COMPLEX 9'!$B$239:$I$347,F$1,FALSE)</f>
        <v>0</v>
      </c>
      <c r="G681" s="3">
        <f>VLOOKUP($B681,'HABITATS COMPLEX 9'!$B$239:$I$347,G$1,FALSE)</f>
        <v>0</v>
      </c>
      <c r="H681" s="3">
        <f>VLOOKUP($B681,'HABITATS COMPLEX 9'!$B$239:$I$347,H$1,FALSE)</f>
        <v>0</v>
      </c>
      <c r="I681" s="3">
        <f>VLOOKUP($B681,'HABITATS COMPLEX 9'!$B$239:$I$347,I$1,FALSE)</f>
        <v>0</v>
      </c>
      <c r="J681" s="3">
        <f>VLOOKUP($B681,'HABITATS COMPLEX 9'!$B$239:$I$347,J$1,FALSE)</f>
        <v>0</v>
      </c>
      <c r="K681" s="3">
        <f>VLOOKUP($B681,'HABITATS COMPLEX 9'!$B$239:$I$347,K$1,FALSE)</f>
        <v>0</v>
      </c>
      <c r="L681" s="3" t="str">
        <f>VLOOKUP($B681,'HABITATS COMPLEX 9'!$B$239:$I$347,L$1,FALSE)</f>
        <v/>
      </c>
    </row>
    <row r="682" spans="1:12" ht="15.75" customHeight="1">
      <c r="A682">
        <f t="shared" si="19"/>
        <v>68</v>
      </c>
      <c r="B682" t="str">
        <f>VLOOKUP(A682,ACTIVITIES!$B$2:$C$110,2,FALSE)</f>
        <v>ACTIVITY CATEGORY 7 68</v>
      </c>
      <c r="C682" s="1">
        <v>10</v>
      </c>
      <c r="D682" s="1" t="str">
        <f>VLOOKUP(C682,HABITATS!$F$2:$G$13,2,FALSE)</f>
        <v>HABITATS COMPLEX 10</v>
      </c>
      <c r="E682" s="1" t="str">
        <f t="shared" si="18"/>
        <v>HABITATS COMPLEX 10ACTIVITY CATEGORY 7 68</v>
      </c>
      <c r="F682" s="3">
        <f>VLOOKUP($B682,'HABITATS COMPLEX 10'!$B$239:$I$347,F$1,FALSE)</f>
        <v>0</v>
      </c>
      <c r="G682" s="3">
        <f>VLOOKUP($B682,'HABITATS COMPLEX 10'!$B$239:$I$347,G$1,FALSE)</f>
        <v>0</v>
      </c>
      <c r="H682" s="3">
        <f>VLOOKUP($B682,'HABITATS COMPLEX 10'!$B$239:$I$347,H$1,FALSE)</f>
        <v>0</v>
      </c>
      <c r="I682" s="3">
        <f>VLOOKUP($B682,'HABITATS COMPLEX 10'!$B$239:$I$347,I$1,FALSE)</f>
        <v>0</v>
      </c>
      <c r="J682" s="3">
        <f>VLOOKUP($B682,'HABITATS COMPLEX 10'!$B$239:$I$347,J$1,FALSE)</f>
        <v>0</v>
      </c>
      <c r="K682" s="3">
        <f>VLOOKUP($B682,'HABITATS COMPLEX 10'!$B$239:$I$347,K$1,FALSE)</f>
        <v>0</v>
      </c>
      <c r="L682" s="3" t="str">
        <f>VLOOKUP($B682,'HABITATS COMPLEX 10'!$B$239:$I$347,L$1,FALSE)</f>
        <v/>
      </c>
    </row>
    <row r="683" spans="1:12" ht="15.75" customHeight="1">
      <c r="A683">
        <f t="shared" si="19"/>
        <v>69</v>
      </c>
      <c r="B683" t="str">
        <f>VLOOKUP(A683,ACTIVITIES!$B$2:$C$110,2,FALSE)</f>
        <v>ACTIVITY CATEGORY 7 69</v>
      </c>
      <c r="C683" s="1">
        <v>1</v>
      </c>
      <c r="D683" s="1" t="str">
        <f>VLOOKUP(C683,HABITATS!$F$2:$G$13,2,FALSE)</f>
        <v>Coastal Uplands</v>
      </c>
      <c r="E683" s="1" t="str">
        <f t="shared" si="18"/>
        <v>Coastal UplandsACTIVITY CATEGORY 7 69</v>
      </c>
      <c r="F683" s="3">
        <f>VLOOKUP($B683,'COASTAL UPLANDS'!$B$239:$I$347,F$1,FALSE)</f>
        <v>0</v>
      </c>
      <c r="G683" s="3">
        <f>VLOOKUP($B683,'COASTAL UPLANDS'!$B$239:$I$347,G$1,FALSE)</f>
        <v>0</v>
      </c>
      <c r="H683" s="3">
        <f>VLOOKUP($B683,'COASTAL UPLANDS'!$B$239:$I$347,H$1,FALSE)</f>
        <v>0</v>
      </c>
      <c r="I683" s="3">
        <f>VLOOKUP($B683,'COASTAL UPLANDS'!$B$239:$I$347,I$1,FALSE)</f>
        <v>0</v>
      </c>
      <c r="J683" s="3">
        <f>VLOOKUP($B683,'COASTAL UPLANDS'!$B$239:$I$347,J$1,FALSE)</f>
        <v>0</v>
      </c>
      <c r="K683" s="3">
        <f>VLOOKUP($B683,'COASTAL UPLANDS'!$B$239:$I$347,K$1,FALSE)</f>
        <v>0</v>
      </c>
      <c r="L683" s="3" t="str">
        <f>VLOOKUP($B683,'COASTAL UPLANDS'!$B$239:$I$347,L$1,FALSE)</f>
        <v/>
      </c>
    </row>
    <row r="684" spans="1:12" ht="15.75" customHeight="1">
      <c r="A684">
        <f t="shared" si="19"/>
        <v>69</v>
      </c>
      <c r="B684" t="str">
        <f>VLOOKUP(A684,ACTIVITIES!$B$2:$C$110,2,FALSE)</f>
        <v>ACTIVITY CATEGORY 7 69</v>
      </c>
      <c r="C684" s="1">
        <v>2</v>
      </c>
      <c r="D684" s="1" t="str">
        <f>VLOOKUP(C684,HABITATS!$F$2:$G$13,2,FALSE)</f>
        <v>Beaches &amp; Dunes</v>
      </c>
      <c r="E684" s="1" t="str">
        <f t="shared" si="18"/>
        <v>Beaches &amp; DunesACTIVITY CATEGORY 7 69</v>
      </c>
      <c r="F684" s="3">
        <f>VLOOKUP($B684,'BEACHES &amp; DUNES'!$B$239:$I$347,F$1,FALSE)</f>
        <v>0</v>
      </c>
      <c r="G684" s="3">
        <f>VLOOKUP($B684,'BEACHES &amp; DUNES'!$B$239:$I$347,G$1,FALSE)</f>
        <v>0</v>
      </c>
      <c r="H684" s="3">
        <f>VLOOKUP($B684,'BEACHES &amp; DUNES'!$B$239:$I$347,H$1,FALSE)</f>
        <v>0</v>
      </c>
      <c r="I684" s="3">
        <f>VLOOKUP($B684,'BEACHES &amp; DUNES'!$B$239:$I$347,I$1,FALSE)</f>
        <v>0</v>
      </c>
      <c r="J684" s="3">
        <f>VLOOKUP($B684,'BEACHES &amp; DUNES'!$B$239:$I$347,J$1,FALSE)</f>
        <v>0</v>
      </c>
      <c r="K684" s="3">
        <f>VLOOKUP($B684,'BEACHES &amp; DUNES'!$B$239:$I$347,K$1,FALSE)</f>
        <v>0</v>
      </c>
      <c r="L684" s="3" t="str">
        <f>VLOOKUP($B684,'BEACHES &amp; DUNES'!$B$239:$I$347,L$1,FALSE)</f>
        <v/>
      </c>
    </row>
    <row r="685" spans="1:12" ht="15.75" customHeight="1">
      <c r="A685">
        <f t="shared" si="19"/>
        <v>69</v>
      </c>
      <c r="B685" t="str">
        <f>VLOOKUP(A685,ACTIVITIES!$B$2:$C$110,2,FALSE)</f>
        <v>ACTIVITY CATEGORY 7 69</v>
      </c>
      <c r="C685" s="1">
        <v>3</v>
      </c>
      <c r="D685" s="1" t="str">
        <f>VLOOKUP(C685,HABITATS!$F$2:$G$13,2,FALSE)</f>
        <v>Tidal flats &amp; Rocky Intertidal</v>
      </c>
      <c r="E685" s="1" t="str">
        <f t="shared" si="18"/>
        <v>Tidal flats &amp; Rocky IntertidalACTIVITY CATEGORY 7 69</v>
      </c>
      <c r="F685" s="3">
        <f>VLOOKUP($B685,'TIDAL FLATS &amp; ROCKY INTERTIDAL'!$B$239:$I$347,F$1,FALSE)</f>
        <v>0</v>
      </c>
      <c r="G685" s="3">
        <f>VLOOKUP($B685,'TIDAL FLATS &amp; ROCKY INTERTIDAL'!$B$239:$I$347,G$1,FALSE)</f>
        <v>0</v>
      </c>
      <c r="H685" s="3">
        <f>VLOOKUP($B685,'TIDAL FLATS &amp; ROCKY INTERTIDAL'!$B$239:$I$347,H$1,FALSE)</f>
        <v>0</v>
      </c>
      <c r="I685" s="3">
        <f>VLOOKUP($B685,'TIDAL FLATS &amp; ROCKY INTERTIDAL'!$B$239:$I$347,I$1,FALSE)</f>
        <v>0</v>
      </c>
      <c r="J685" s="3">
        <f>VLOOKUP($B685,'TIDAL FLATS &amp; ROCKY INTERTIDAL'!$B$239:$I$347,J$1,FALSE)</f>
        <v>0</v>
      </c>
      <c r="K685" s="3">
        <f>VLOOKUP($B685,'TIDAL FLATS &amp; ROCKY INTERTIDAL'!$B$239:$I$347,K$1,FALSE)</f>
        <v>0</v>
      </c>
      <c r="L685" s="3" t="str">
        <f>VLOOKUP($B685,'TIDAL FLATS &amp; ROCKY INTERTIDAL'!$B$239:$I$347,L$1,FALSE)</f>
        <v/>
      </c>
    </row>
    <row r="686" spans="1:12" ht="15.75" customHeight="1">
      <c r="A686">
        <f t="shared" si="19"/>
        <v>69</v>
      </c>
      <c r="B686" t="str">
        <f>VLOOKUP(A686,ACTIVITIES!$B$2:$C$110,2,FALSE)</f>
        <v>ACTIVITY CATEGORY 7 69</v>
      </c>
      <c r="C686" s="1">
        <v>4</v>
      </c>
      <c r="D686" s="1" t="str">
        <f>VLOOKUP(C686,HABITATS!$F$2:$G$13,2,FALSE)</f>
        <v>Marshes</v>
      </c>
      <c r="E686" s="1" t="str">
        <f t="shared" si="18"/>
        <v>MarshesACTIVITY CATEGORY 7 69</v>
      </c>
      <c r="F686" s="3">
        <f>VLOOKUP($B686,MARSHES!$B$239:$I$347,F$1,FALSE)</f>
        <v>0</v>
      </c>
      <c r="G686" s="3">
        <f>VLOOKUP($B686,MARSHES!$B$239:$I$347,G$1,FALSE)</f>
        <v>0</v>
      </c>
      <c r="H686" s="3">
        <f>VLOOKUP($B686,MARSHES!$B$239:$I$347,H$1,FALSE)</f>
        <v>0</v>
      </c>
      <c r="I686" s="3">
        <f>VLOOKUP($B686,MARSHES!$B$239:$I$347,I$1,FALSE)</f>
        <v>0</v>
      </c>
      <c r="J686" s="3">
        <f>VLOOKUP($B686,MARSHES!$B$239:$I$347,J$1,FALSE)</f>
        <v>0</v>
      </c>
      <c r="K686" s="3">
        <f>VLOOKUP($B686,MARSHES!$B$239:$I$347,K$1,FALSE)</f>
        <v>0</v>
      </c>
      <c r="L686" s="3" t="str">
        <f>VLOOKUP($B686,MARSHES!$B$239:$I$347,L$1,FALSE)</f>
        <v/>
      </c>
    </row>
    <row r="687" spans="1:12" ht="15.75" customHeight="1">
      <c r="A687">
        <f t="shared" si="19"/>
        <v>69</v>
      </c>
      <c r="B687" t="str">
        <f>VLOOKUP(A687,ACTIVITIES!$B$2:$C$110,2,FALSE)</f>
        <v>ACTIVITY CATEGORY 7 69</v>
      </c>
      <c r="C687" s="1">
        <v>5</v>
      </c>
      <c r="D687" s="1" t="str">
        <f>VLOOKUP(C687,HABITATS!$F$2:$G$13,2,FALSE)</f>
        <v>Submersed Habitats</v>
      </c>
      <c r="E687" s="1" t="str">
        <f t="shared" si="18"/>
        <v>Submersed HabitatsACTIVITY CATEGORY 7 69</v>
      </c>
      <c r="F687" s="3">
        <f>VLOOKUP($B687,'SUBMERSED HABITATS'!$B$239:$I$347,F$1,FALSE)</f>
        <v>0</v>
      </c>
      <c r="G687" s="3">
        <f>VLOOKUP($B687,'SUBMERSED HABITATS'!$B$239:$I$347,G$1,FALSE)</f>
        <v>0</v>
      </c>
      <c r="H687" s="3">
        <f>VLOOKUP($B687,'SUBMERSED HABITATS'!$B$239:$I$347,H$1,FALSE)</f>
        <v>0</v>
      </c>
      <c r="I687" s="3">
        <f>VLOOKUP($B687,'SUBMERSED HABITATS'!$B$239:$I$347,I$1,FALSE)</f>
        <v>0</v>
      </c>
      <c r="J687" s="3">
        <f>VLOOKUP($B687,'SUBMERSED HABITATS'!$B$239:$I$347,J$1,FALSE)</f>
        <v>0</v>
      </c>
      <c r="K687" s="3">
        <f>VLOOKUP($B687,'SUBMERSED HABITATS'!$B$239:$I$347,K$1,FALSE)</f>
        <v>0</v>
      </c>
      <c r="L687" s="3" t="str">
        <f>VLOOKUP($B687,'SUBMERSED HABITATS'!$B$239:$I$347,L$1,FALSE)</f>
        <v/>
      </c>
    </row>
    <row r="688" spans="1:12" ht="15.75" customHeight="1">
      <c r="A688">
        <f t="shared" si="19"/>
        <v>69</v>
      </c>
      <c r="B688" t="str">
        <f>VLOOKUP(A688,ACTIVITIES!$B$2:$C$110,2,FALSE)</f>
        <v>ACTIVITY CATEGORY 7 69</v>
      </c>
      <c r="C688" s="1">
        <v>6</v>
      </c>
      <c r="D688" s="1" t="str">
        <f>VLOOKUP(C688,HABITATS!$F$2:$G$13,2,FALSE)</f>
        <v>HABITATS COMPLEX 6</v>
      </c>
      <c r="E688" s="1" t="str">
        <f t="shared" si="18"/>
        <v>HABITATS COMPLEX 6ACTIVITY CATEGORY 7 69</v>
      </c>
      <c r="F688" s="3">
        <f>VLOOKUP($B688,'HABITATS COMPLEX 6'!$B$239:$I$347,F$1,FALSE)</f>
        <v>0</v>
      </c>
      <c r="G688" s="3">
        <f>VLOOKUP($B688,'HABITATS COMPLEX 6'!$B$239:$I$347,G$1,FALSE)</f>
        <v>0</v>
      </c>
      <c r="H688" s="3">
        <f>VLOOKUP($B688,'HABITATS COMPLEX 6'!$B$239:$I$347,H$1,FALSE)</f>
        <v>0</v>
      </c>
      <c r="I688" s="3">
        <f>VLOOKUP($B688,'HABITATS COMPLEX 6'!$B$239:$I$347,I$1,FALSE)</f>
        <v>0</v>
      </c>
      <c r="J688" s="3">
        <f>VLOOKUP($B688,'HABITATS COMPLEX 6'!$B$239:$I$347,J$1,FALSE)</f>
        <v>0</v>
      </c>
      <c r="K688" s="3">
        <f>VLOOKUP($B688,'HABITATS COMPLEX 6'!$B$239:$I$347,K$1,FALSE)</f>
        <v>0</v>
      </c>
      <c r="L688" s="3" t="str">
        <f>VLOOKUP($B688,'HABITATS COMPLEX 6'!$B$239:$I$347,L$1,FALSE)</f>
        <v/>
      </c>
    </row>
    <row r="689" spans="1:12" ht="15.75" customHeight="1">
      <c r="A689">
        <f t="shared" si="19"/>
        <v>69</v>
      </c>
      <c r="B689" t="str">
        <f>VLOOKUP(A689,ACTIVITIES!$B$2:$C$110,2,FALSE)</f>
        <v>ACTIVITY CATEGORY 7 69</v>
      </c>
      <c r="C689" s="1">
        <v>7</v>
      </c>
      <c r="D689" s="1" t="str">
        <f>VLOOKUP(C689,HABITATS!$F$2:$G$13,2,FALSE)</f>
        <v>HABITATS COMPLEX 7</v>
      </c>
      <c r="E689" s="1" t="str">
        <f t="shared" si="18"/>
        <v>HABITATS COMPLEX 7ACTIVITY CATEGORY 7 69</v>
      </c>
      <c r="F689" s="3">
        <f>VLOOKUP($B689,'HABITATS COMPLEX 7'!$B$239:$I$347,F$1,FALSE)</f>
        <v>0</v>
      </c>
      <c r="G689" s="3">
        <f>VLOOKUP($B689,'HABITATS COMPLEX 7'!$B$239:$I$347,G$1,FALSE)</f>
        <v>0</v>
      </c>
      <c r="H689" s="3">
        <f>VLOOKUP($B689,'HABITATS COMPLEX 7'!$B$239:$I$347,H$1,FALSE)</f>
        <v>0</v>
      </c>
      <c r="I689" s="3">
        <f>VLOOKUP($B689,'HABITATS COMPLEX 7'!$B$239:$I$347,I$1,FALSE)</f>
        <v>0</v>
      </c>
      <c r="J689" s="3">
        <f>VLOOKUP($B689,'HABITATS COMPLEX 7'!$B$239:$I$347,J$1,FALSE)</f>
        <v>0</v>
      </c>
      <c r="K689" s="3">
        <f>VLOOKUP($B689,'HABITATS COMPLEX 7'!$B$239:$I$347,K$1,FALSE)</f>
        <v>0</v>
      </c>
      <c r="L689" s="3" t="str">
        <f>VLOOKUP($B689,'HABITATS COMPLEX 7'!$B$239:$I$347,L$1,FALSE)</f>
        <v/>
      </c>
    </row>
    <row r="690" spans="1:12" ht="15.75" customHeight="1">
      <c r="A690">
        <f t="shared" si="19"/>
        <v>69</v>
      </c>
      <c r="B690" t="str">
        <f>VLOOKUP(A690,ACTIVITIES!$B$2:$C$110,2,FALSE)</f>
        <v>ACTIVITY CATEGORY 7 69</v>
      </c>
      <c r="C690" s="1">
        <v>8</v>
      </c>
      <c r="D690" s="1" t="str">
        <f>VLOOKUP(C690,HABITATS!$F$2:$G$13,2,FALSE)</f>
        <v>HABITATS COMPLEX 8</v>
      </c>
      <c r="E690" s="1" t="str">
        <f t="shared" si="18"/>
        <v>HABITATS COMPLEX 8ACTIVITY CATEGORY 7 69</v>
      </c>
      <c r="F690" s="3">
        <f>VLOOKUP($B690,'HABITATS COMPLEX 8'!$B$239:$I$347,F$1,FALSE)</f>
        <v>0</v>
      </c>
      <c r="G690" s="3">
        <f>VLOOKUP($B690,'HABITATS COMPLEX 8'!$B$239:$I$347,G$1,FALSE)</f>
        <v>0</v>
      </c>
      <c r="H690" s="3">
        <f>VLOOKUP($B690,'HABITATS COMPLEX 8'!$B$239:$I$347,H$1,FALSE)</f>
        <v>0</v>
      </c>
      <c r="I690" s="3">
        <f>VLOOKUP($B690,'HABITATS COMPLEX 8'!$B$239:$I$347,I$1,FALSE)</f>
        <v>0</v>
      </c>
      <c r="J690" s="3">
        <f>VLOOKUP($B690,'HABITATS COMPLEX 8'!$B$239:$I$347,J$1,FALSE)</f>
        <v>0</v>
      </c>
      <c r="K690" s="3">
        <f>VLOOKUP($B690,'HABITATS COMPLEX 8'!$B$239:$I$347,K$1,FALSE)</f>
        <v>0</v>
      </c>
      <c r="L690" s="3" t="str">
        <f>VLOOKUP($B690,'HABITATS COMPLEX 8'!$B$239:$I$347,L$1,FALSE)</f>
        <v/>
      </c>
    </row>
    <row r="691" spans="1:12" ht="15.75" customHeight="1">
      <c r="A691">
        <f t="shared" si="19"/>
        <v>69</v>
      </c>
      <c r="B691" t="str">
        <f>VLOOKUP(A691,ACTIVITIES!$B$2:$C$110,2,FALSE)</f>
        <v>ACTIVITY CATEGORY 7 69</v>
      </c>
      <c r="C691" s="1">
        <v>9</v>
      </c>
      <c r="D691" s="1" t="str">
        <f>VLOOKUP(C691,HABITATS!$F$2:$G$13,2,FALSE)</f>
        <v>HABITATS COMPLEX 9</v>
      </c>
      <c r="E691" s="1" t="str">
        <f t="shared" si="18"/>
        <v>HABITATS COMPLEX 9ACTIVITY CATEGORY 7 69</v>
      </c>
      <c r="F691" s="3">
        <f>VLOOKUP($B691,'HABITATS COMPLEX 9'!$B$239:$I$347,F$1,FALSE)</f>
        <v>0</v>
      </c>
      <c r="G691" s="3">
        <f>VLOOKUP($B691,'HABITATS COMPLEX 9'!$B$239:$I$347,G$1,FALSE)</f>
        <v>0</v>
      </c>
      <c r="H691" s="3">
        <f>VLOOKUP($B691,'HABITATS COMPLEX 9'!$B$239:$I$347,H$1,FALSE)</f>
        <v>0</v>
      </c>
      <c r="I691" s="3">
        <f>VLOOKUP($B691,'HABITATS COMPLEX 9'!$B$239:$I$347,I$1,FALSE)</f>
        <v>0</v>
      </c>
      <c r="J691" s="3">
        <f>VLOOKUP($B691,'HABITATS COMPLEX 9'!$B$239:$I$347,J$1,FALSE)</f>
        <v>0</v>
      </c>
      <c r="K691" s="3">
        <f>VLOOKUP($B691,'HABITATS COMPLEX 9'!$B$239:$I$347,K$1,FALSE)</f>
        <v>0</v>
      </c>
      <c r="L691" s="3" t="str">
        <f>VLOOKUP($B691,'HABITATS COMPLEX 9'!$B$239:$I$347,L$1,FALSE)</f>
        <v/>
      </c>
    </row>
    <row r="692" spans="1:12" ht="15.75" customHeight="1">
      <c r="A692">
        <f t="shared" si="19"/>
        <v>69</v>
      </c>
      <c r="B692" t="str">
        <f>VLOOKUP(A692,ACTIVITIES!$B$2:$C$110,2,FALSE)</f>
        <v>ACTIVITY CATEGORY 7 69</v>
      </c>
      <c r="C692" s="1">
        <v>10</v>
      </c>
      <c r="D692" s="1" t="str">
        <f>VLOOKUP(C692,HABITATS!$F$2:$G$13,2,FALSE)</f>
        <v>HABITATS COMPLEX 10</v>
      </c>
      <c r="E692" s="1" t="str">
        <f t="shared" si="18"/>
        <v>HABITATS COMPLEX 10ACTIVITY CATEGORY 7 69</v>
      </c>
      <c r="F692" s="3">
        <f>VLOOKUP($B692,'HABITATS COMPLEX 10'!$B$239:$I$347,F$1,FALSE)</f>
        <v>0</v>
      </c>
      <c r="G692" s="3">
        <f>VLOOKUP($B692,'HABITATS COMPLEX 10'!$B$239:$I$347,G$1,FALSE)</f>
        <v>0</v>
      </c>
      <c r="H692" s="3">
        <f>VLOOKUP($B692,'HABITATS COMPLEX 10'!$B$239:$I$347,H$1,FALSE)</f>
        <v>0</v>
      </c>
      <c r="I692" s="3">
        <f>VLOOKUP($B692,'HABITATS COMPLEX 10'!$B$239:$I$347,I$1,FALSE)</f>
        <v>0</v>
      </c>
      <c r="J692" s="3">
        <f>VLOOKUP($B692,'HABITATS COMPLEX 10'!$B$239:$I$347,J$1,FALSE)</f>
        <v>0</v>
      </c>
      <c r="K692" s="3">
        <f>VLOOKUP($B692,'HABITATS COMPLEX 10'!$B$239:$I$347,K$1,FALSE)</f>
        <v>0</v>
      </c>
      <c r="L692" s="3" t="str">
        <f>VLOOKUP($B692,'HABITATS COMPLEX 10'!$B$239:$I$347,L$1,FALSE)</f>
        <v/>
      </c>
    </row>
    <row r="693" spans="1:12" ht="15.75" customHeight="1">
      <c r="A693">
        <f t="shared" si="19"/>
        <v>70</v>
      </c>
      <c r="B693" t="str">
        <f>VLOOKUP(A693,ACTIVITIES!$B$2:$C$110,2,FALSE)</f>
        <v>ACTIVITY CATEGORY 7 70</v>
      </c>
      <c r="C693" s="1">
        <v>1</v>
      </c>
      <c r="D693" s="1" t="str">
        <f>VLOOKUP(C693,HABITATS!$F$2:$G$13,2,FALSE)</f>
        <v>Coastal Uplands</v>
      </c>
      <c r="E693" s="1" t="str">
        <f t="shared" ref="E693:E756" si="20">D693&amp;B693</f>
        <v>Coastal UplandsACTIVITY CATEGORY 7 70</v>
      </c>
      <c r="F693" s="3">
        <f>VLOOKUP($B693,'COASTAL UPLANDS'!$B$239:$I$347,F$1,FALSE)</f>
        <v>0</v>
      </c>
      <c r="G693" s="3">
        <f>VLOOKUP($B693,'COASTAL UPLANDS'!$B$239:$I$347,G$1,FALSE)</f>
        <v>0</v>
      </c>
      <c r="H693" s="3">
        <f>VLOOKUP($B693,'COASTAL UPLANDS'!$B$239:$I$347,H$1,FALSE)</f>
        <v>0</v>
      </c>
      <c r="I693" s="3">
        <f>VLOOKUP($B693,'COASTAL UPLANDS'!$B$239:$I$347,I$1,FALSE)</f>
        <v>0</v>
      </c>
      <c r="J693" s="3">
        <f>VLOOKUP($B693,'COASTAL UPLANDS'!$B$239:$I$347,J$1,FALSE)</f>
        <v>0</v>
      </c>
      <c r="K693" s="3">
        <f>VLOOKUP($B693,'COASTAL UPLANDS'!$B$239:$I$347,K$1,FALSE)</f>
        <v>0</v>
      </c>
      <c r="L693" s="3" t="str">
        <f>VLOOKUP($B693,'COASTAL UPLANDS'!$B$239:$I$347,L$1,FALSE)</f>
        <v/>
      </c>
    </row>
    <row r="694" spans="1:12" ht="15.75" customHeight="1">
      <c r="A694">
        <f t="shared" si="19"/>
        <v>70</v>
      </c>
      <c r="B694" t="str">
        <f>VLOOKUP(A694,ACTIVITIES!$B$2:$C$110,2,FALSE)</f>
        <v>ACTIVITY CATEGORY 7 70</v>
      </c>
      <c r="C694" s="1">
        <v>2</v>
      </c>
      <c r="D694" s="1" t="str">
        <f>VLOOKUP(C694,HABITATS!$F$2:$G$13,2,FALSE)</f>
        <v>Beaches &amp; Dunes</v>
      </c>
      <c r="E694" s="1" t="str">
        <f t="shared" si="20"/>
        <v>Beaches &amp; DunesACTIVITY CATEGORY 7 70</v>
      </c>
      <c r="F694" s="3">
        <f>VLOOKUP($B694,'BEACHES &amp; DUNES'!$B$239:$I$347,F$1,FALSE)</f>
        <v>0</v>
      </c>
      <c r="G694" s="3">
        <f>VLOOKUP($B694,'BEACHES &amp; DUNES'!$B$239:$I$347,G$1,FALSE)</f>
        <v>0</v>
      </c>
      <c r="H694" s="3">
        <f>VLOOKUP($B694,'BEACHES &amp; DUNES'!$B$239:$I$347,H$1,FALSE)</f>
        <v>0</v>
      </c>
      <c r="I694" s="3">
        <f>VLOOKUP($B694,'BEACHES &amp; DUNES'!$B$239:$I$347,I$1,FALSE)</f>
        <v>0</v>
      </c>
      <c r="J694" s="3">
        <f>VLOOKUP($B694,'BEACHES &amp; DUNES'!$B$239:$I$347,J$1,FALSE)</f>
        <v>0</v>
      </c>
      <c r="K694" s="3">
        <f>VLOOKUP($B694,'BEACHES &amp; DUNES'!$B$239:$I$347,K$1,FALSE)</f>
        <v>0</v>
      </c>
      <c r="L694" s="3" t="str">
        <f>VLOOKUP($B694,'BEACHES &amp; DUNES'!$B$239:$I$347,L$1,FALSE)</f>
        <v/>
      </c>
    </row>
    <row r="695" spans="1:12" ht="15.75" customHeight="1">
      <c r="A695">
        <f t="shared" si="19"/>
        <v>70</v>
      </c>
      <c r="B695" t="str">
        <f>VLOOKUP(A695,ACTIVITIES!$B$2:$C$110,2,FALSE)</f>
        <v>ACTIVITY CATEGORY 7 70</v>
      </c>
      <c r="C695" s="1">
        <v>3</v>
      </c>
      <c r="D695" s="1" t="str">
        <f>VLOOKUP(C695,HABITATS!$F$2:$G$13,2,FALSE)</f>
        <v>Tidal flats &amp; Rocky Intertidal</v>
      </c>
      <c r="E695" s="1" t="str">
        <f t="shared" si="20"/>
        <v>Tidal flats &amp; Rocky IntertidalACTIVITY CATEGORY 7 70</v>
      </c>
      <c r="F695" s="3">
        <f>VLOOKUP($B695,'TIDAL FLATS &amp; ROCKY INTERTIDAL'!$B$239:$I$347,F$1,FALSE)</f>
        <v>0</v>
      </c>
      <c r="G695" s="3">
        <f>VLOOKUP($B695,'TIDAL FLATS &amp; ROCKY INTERTIDAL'!$B$239:$I$347,G$1,FALSE)</f>
        <v>0</v>
      </c>
      <c r="H695" s="3">
        <f>VLOOKUP($B695,'TIDAL FLATS &amp; ROCKY INTERTIDAL'!$B$239:$I$347,H$1,FALSE)</f>
        <v>0</v>
      </c>
      <c r="I695" s="3">
        <f>VLOOKUP($B695,'TIDAL FLATS &amp; ROCKY INTERTIDAL'!$B$239:$I$347,I$1,FALSE)</f>
        <v>0</v>
      </c>
      <c r="J695" s="3">
        <f>VLOOKUP($B695,'TIDAL FLATS &amp; ROCKY INTERTIDAL'!$B$239:$I$347,J$1,FALSE)</f>
        <v>0</v>
      </c>
      <c r="K695" s="3">
        <f>VLOOKUP($B695,'TIDAL FLATS &amp; ROCKY INTERTIDAL'!$B$239:$I$347,K$1,FALSE)</f>
        <v>0</v>
      </c>
      <c r="L695" s="3" t="str">
        <f>VLOOKUP($B695,'TIDAL FLATS &amp; ROCKY INTERTIDAL'!$B$239:$I$347,L$1,FALSE)</f>
        <v/>
      </c>
    </row>
    <row r="696" spans="1:12" ht="15.75" customHeight="1">
      <c r="A696">
        <f t="shared" si="19"/>
        <v>70</v>
      </c>
      <c r="B696" t="str">
        <f>VLOOKUP(A696,ACTIVITIES!$B$2:$C$110,2,FALSE)</f>
        <v>ACTIVITY CATEGORY 7 70</v>
      </c>
      <c r="C696" s="1">
        <v>4</v>
      </c>
      <c r="D696" s="1" t="str">
        <f>VLOOKUP(C696,HABITATS!$F$2:$G$13,2,FALSE)</f>
        <v>Marshes</v>
      </c>
      <c r="E696" s="1" t="str">
        <f t="shared" si="20"/>
        <v>MarshesACTIVITY CATEGORY 7 70</v>
      </c>
      <c r="F696" s="3">
        <f>VLOOKUP($B696,MARSHES!$B$239:$I$347,F$1,FALSE)</f>
        <v>0</v>
      </c>
      <c r="G696" s="3">
        <f>VLOOKUP($B696,MARSHES!$B$239:$I$347,G$1,FALSE)</f>
        <v>0</v>
      </c>
      <c r="H696" s="3">
        <f>VLOOKUP($B696,MARSHES!$B$239:$I$347,H$1,FALSE)</f>
        <v>0</v>
      </c>
      <c r="I696" s="3">
        <f>VLOOKUP($B696,MARSHES!$B$239:$I$347,I$1,FALSE)</f>
        <v>0</v>
      </c>
      <c r="J696" s="3">
        <f>VLOOKUP($B696,MARSHES!$B$239:$I$347,J$1,FALSE)</f>
        <v>0</v>
      </c>
      <c r="K696" s="3">
        <f>VLOOKUP($B696,MARSHES!$B$239:$I$347,K$1,FALSE)</f>
        <v>0</v>
      </c>
      <c r="L696" s="3" t="str">
        <f>VLOOKUP($B696,MARSHES!$B$239:$I$347,L$1,FALSE)</f>
        <v/>
      </c>
    </row>
    <row r="697" spans="1:12" ht="15.75" customHeight="1">
      <c r="A697">
        <f t="shared" si="19"/>
        <v>70</v>
      </c>
      <c r="B697" t="str">
        <f>VLOOKUP(A697,ACTIVITIES!$B$2:$C$110,2,FALSE)</f>
        <v>ACTIVITY CATEGORY 7 70</v>
      </c>
      <c r="C697" s="1">
        <v>5</v>
      </c>
      <c r="D697" s="1" t="str">
        <f>VLOOKUP(C697,HABITATS!$F$2:$G$13,2,FALSE)</f>
        <v>Submersed Habitats</v>
      </c>
      <c r="E697" s="1" t="str">
        <f t="shared" si="20"/>
        <v>Submersed HabitatsACTIVITY CATEGORY 7 70</v>
      </c>
      <c r="F697" s="3">
        <f>VLOOKUP($B697,'SUBMERSED HABITATS'!$B$239:$I$347,F$1,FALSE)</f>
        <v>0</v>
      </c>
      <c r="G697" s="3">
        <f>VLOOKUP($B697,'SUBMERSED HABITATS'!$B$239:$I$347,G$1,FALSE)</f>
        <v>0</v>
      </c>
      <c r="H697" s="3">
        <f>VLOOKUP($B697,'SUBMERSED HABITATS'!$B$239:$I$347,H$1,FALSE)</f>
        <v>0</v>
      </c>
      <c r="I697" s="3">
        <f>VLOOKUP($B697,'SUBMERSED HABITATS'!$B$239:$I$347,I$1,FALSE)</f>
        <v>0</v>
      </c>
      <c r="J697" s="3">
        <f>VLOOKUP($B697,'SUBMERSED HABITATS'!$B$239:$I$347,J$1,FALSE)</f>
        <v>0</v>
      </c>
      <c r="K697" s="3">
        <f>VLOOKUP($B697,'SUBMERSED HABITATS'!$B$239:$I$347,K$1,FALSE)</f>
        <v>0</v>
      </c>
      <c r="L697" s="3" t="str">
        <f>VLOOKUP($B697,'SUBMERSED HABITATS'!$B$239:$I$347,L$1,FALSE)</f>
        <v/>
      </c>
    </row>
    <row r="698" spans="1:12" ht="15.75" customHeight="1">
      <c r="A698">
        <f t="shared" si="19"/>
        <v>70</v>
      </c>
      <c r="B698" t="str">
        <f>VLOOKUP(A698,ACTIVITIES!$B$2:$C$110,2,FALSE)</f>
        <v>ACTIVITY CATEGORY 7 70</v>
      </c>
      <c r="C698" s="1">
        <v>6</v>
      </c>
      <c r="D698" s="1" t="str">
        <f>VLOOKUP(C698,HABITATS!$F$2:$G$13,2,FALSE)</f>
        <v>HABITATS COMPLEX 6</v>
      </c>
      <c r="E698" s="1" t="str">
        <f t="shared" si="20"/>
        <v>HABITATS COMPLEX 6ACTIVITY CATEGORY 7 70</v>
      </c>
      <c r="F698" s="3">
        <f>VLOOKUP($B698,'HABITATS COMPLEX 6'!$B$239:$I$347,F$1,FALSE)</f>
        <v>0</v>
      </c>
      <c r="G698" s="3">
        <f>VLOOKUP($B698,'HABITATS COMPLEX 6'!$B$239:$I$347,G$1,FALSE)</f>
        <v>0</v>
      </c>
      <c r="H698" s="3">
        <f>VLOOKUP($B698,'HABITATS COMPLEX 6'!$B$239:$I$347,H$1,FALSE)</f>
        <v>0</v>
      </c>
      <c r="I698" s="3">
        <f>VLOOKUP($B698,'HABITATS COMPLEX 6'!$B$239:$I$347,I$1,FALSE)</f>
        <v>0</v>
      </c>
      <c r="J698" s="3">
        <f>VLOOKUP($B698,'HABITATS COMPLEX 6'!$B$239:$I$347,J$1,FALSE)</f>
        <v>0</v>
      </c>
      <c r="K698" s="3">
        <f>VLOOKUP($B698,'HABITATS COMPLEX 6'!$B$239:$I$347,K$1,FALSE)</f>
        <v>0</v>
      </c>
      <c r="L698" s="3" t="str">
        <f>VLOOKUP($B698,'HABITATS COMPLEX 6'!$B$239:$I$347,L$1,FALSE)</f>
        <v/>
      </c>
    </row>
    <row r="699" spans="1:12" ht="15.75" customHeight="1">
      <c r="A699">
        <f t="shared" si="19"/>
        <v>70</v>
      </c>
      <c r="B699" t="str">
        <f>VLOOKUP(A699,ACTIVITIES!$B$2:$C$110,2,FALSE)</f>
        <v>ACTIVITY CATEGORY 7 70</v>
      </c>
      <c r="C699" s="1">
        <v>7</v>
      </c>
      <c r="D699" s="1" t="str">
        <f>VLOOKUP(C699,HABITATS!$F$2:$G$13,2,FALSE)</f>
        <v>HABITATS COMPLEX 7</v>
      </c>
      <c r="E699" s="1" t="str">
        <f t="shared" si="20"/>
        <v>HABITATS COMPLEX 7ACTIVITY CATEGORY 7 70</v>
      </c>
      <c r="F699" s="3">
        <f>VLOOKUP($B699,'HABITATS COMPLEX 7'!$B$239:$I$347,F$1,FALSE)</f>
        <v>0</v>
      </c>
      <c r="G699" s="3">
        <f>VLOOKUP($B699,'HABITATS COMPLEX 7'!$B$239:$I$347,G$1,FALSE)</f>
        <v>0</v>
      </c>
      <c r="H699" s="3">
        <f>VLOOKUP($B699,'HABITATS COMPLEX 7'!$B$239:$I$347,H$1,FALSE)</f>
        <v>0</v>
      </c>
      <c r="I699" s="3">
        <f>VLOOKUP($B699,'HABITATS COMPLEX 7'!$B$239:$I$347,I$1,FALSE)</f>
        <v>0</v>
      </c>
      <c r="J699" s="3">
        <f>VLOOKUP($B699,'HABITATS COMPLEX 7'!$B$239:$I$347,J$1,FALSE)</f>
        <v>0</v>
      </c>
      <c r="K699" s="3">
        <f>VLOOKUP($B699,'HABITATS COMPLEX 7'!$B$239:$I$347,K$1,FALSE)</f>
        <v>0</v>
      </c>
      <c r="L699" s="3" t="str">
        <f>VLOOKUP($B699,'HABITATS COMPLEX 7'!$B$239:$I$347,L$1,FALSE)</f>
        <v/>
      </c>
    </row>
    <row r="700" spans="1:12" ht="15.75" customHeight="1">
      <c r="A700">
        <f t="shared" si="19"/>
        <v>70</v>
      </c>
      <c r="B700" t="str">
        <f>VLOOKUP(A700,ACTIVITIES!$B$2:$C$110,2,FALSE)</f>
        <v>ACTIVITY CATEGORY 7 70</v>
      </c>
      <c r="C700" s="1">
        <v>8</v>
      </c>
      <c r="D700" s="1" t="str">
        <f>VLOOKUP(C700,HABITATS!$F$2:$G$13,2,FALSE)</f>
        <v>HABITATS COMPLEX 8</v>
      </c>
      <c r="E700" s="1" t="str">
        <f t="shared" si="20"/>
        <v>HABITATS COMPLEX 8ACTIVITY CATEGORY 7 70</v>
      </c>
      <c r="F700" s="3">
        <f>VLOOKUP($B700,'HABITATS COMPLEX 8'!$B$239:$I$347,F$1,FALSE)</f>
        <v>0</v>
      </c>
      <c r="G700" s="3">
        <f>VLOOKUP($B700,'HABITATS COMPLEX 8'!$B$239:$I$347,G$1,FALSE)</f>
        <v>0</v>
      </c>
      <c r="H700" s="3">
        <f>VLOOKUP($B700,'HABITATS COMPLEX 8'!$B$239:$I$347,H$1,FALSE)</f>
        <v>0</v>
      </c>
      <c r="I700" s="3">
        <f>VLOOKUP($B700,'HABITATS COMPLEX 8'!$B$239:$I$347,I$1,FALSE)</f>
        <v>0</v>
      </c>
      <c r="J700" s="3">
        <f>VLOOKUP($B700,'HABITATS COMPLEX 8'!$B$239:$I$347,J$1,FALSE)</f>
        <v>0</v>
      </c>
      <c r="K700" s="3">
        <f>VLOOKUP($B700,'HABITATS COMPLEX 8'!$B$239:$I$347,K$1,FALSE)</f>
        <v>0</v>
      </c>
      <c r="L700" s="3" t="str">
        <f>VLOOKUP($B700,'HABITATS COMPLEX 8'!$B$239:$I$347,L$1,FALSE)</f>
        <v/>
      </c>
    </row>
    <row r="701" spans="1:12" ht="15.75" customHeight="1">
      <c r="A701">
        <f t="shared" si="19"/>
        <v>70</v>
      </c>
      <c r="B701" t="str">
        <f>VLOOKUP(A701,ACTIVITIES!$B$2:$C$110,2,FALSE)</f>
        <v>ACTIVITY CATEGORY 7 70</v>
      </c>
      <c r="C701" s="1">
        <v>9</v>
      </c>
      <c r="D701" s="1" t="str">
        <f>VLOOKUP(C701,HABITATS!$F$2:$G$13,2,FALSE)</f>
        <v>HABITATS COMPLEX 9</v>
      </c>
      <c r="E701" s="1" t="str">
        <f t="shared" si="20"/>
        <v>HABITATS COMPLEX 9ACTIVITY CATEGORY 7 70</v>
      </c>
      <c r="F701" s="3">
        <f>VLOOKUP($B701,'HABITATS COMPLEX 9'!$B$239:$I$347,F$1,FALSE)</f>
        <v>0</v>
      </c>
      <c r="G701" s="3">
        <f>VLOOKUP($B701,'HABITATS COMPLEX 9'!$B$239:$I$347,G$1,FALSE)</f>
        <v>0</v>
      </c>
      <c r="H701" s="3">
        <f>VLOOKUP($B701,'HABITATS COMPLEX 9'!$B$239:$I$347,H$1,FALSE)</f>
        <v>0</v>
      </c>
      <c r="I701" s="3">
        <f>VLOOKUP($B701,'HABITATS COMPLEX 9'!$B$239:$I$347,I$1,FALSE)</f>
        <v>0</v>
      </c>
      <c r="J701" s="3">
        <f>VLOOKUP($B701,'HABITATS COMPLEX 9'!$B$239:$I$347,J$1,FALSE)</f>
        <v>0</v>
      </c>
      <c r="K701" s="3">
        <f>VLOOKUP($B701,'HABITATS COMPLEX 9'!$B$239:$I$347,K$1,FALSE)</f>
        <v>0</v>
      </c>
      <c r="L701" s="3" t="str">
        <f>VLOOKUP($B701,'HABITATS COMPLEX 9'!$B$239:$I$347,L$1,FALSE)</f>
        <v/>
      </c>
    </row>
    <row r="702" spans="1:12" ht="15.75" customHeight="1">
      <c r="A702">
        <f t="shared" si="19"/>
        <v>70</v>
      </c>
      <c r="B702" t="str">
        <f>VLOOKUP(A702,ACTIVITIES!$B$2:$C$110,2,FALSE)</f>
        <v>ACTIVITY CATEGORY 7 70</v>
      </c>
      <c r="C702" s="1">
        <v>10</v>
      </c>
      <c r="D702" s="1" t="str">
        <f>VLOOKUP(C702,HABITATS!$F$2:$G$13,2,FALSE)</f>
        <v>HABITATS COMPLEX 10</v>
      </c>
      <c r="E702" s="1" t="str">
        <f t="shared" si="20"/>
        <v>HABITATS COMPLEX 10ACTIVITY CATEGORY 7 70</v>
      </c>
      <c r="F702" s="3">
        <f>VLOOKUP($B702,'HABITATS COMPLEX 10'!$B$239:$I$347,F$1,FALSE)</f>
        <v>0</v>
      </c>
      <c r="G702" s="3">
        <f>VLOOKUP($B702,'HABITATS COMPLEX 10'!$B$239:$I$347,G$1,FALSE)</f>
        <v>0</v>
      </c>
      <c r="H702" s="3">
        <f>VLOOKUP($B702,'HABITATS COMPLEX 10'!$B$239:$I$347,H$1,FALSE)</f>
        <v>0</v>
      </c>
      <c r="I702" s="3">
        <f>VLOOKUP($B702,'HABITATS COMPLEX 10'!$B$239:$I$347,I$1,FALSE)</f>
        <v>0</v>
      </c>
      <c r="J702" s="3">
        <f>VLOOKUP($B702,'HABITATS COMPLEX 10'!$B$239:$I$347,J$1,FALSE)</f>
        <v>0</v>
      </c>
      <c r="K702" s="3">
        <f>VLOOKUP($B702,'HABITATS COMPLEX 10'!$B$239:$I$347,K$1,FALSE)</f>
        <v>0</v>
      </c>
      <c r="L702" s="3" t="str">
        <f>VLOOKUP($B702,'HABITATS COMPLEX 10'!$B$239:$I$347,L$1,FALSE)</f>
        <v/>
      </c>
    </row>
    <row r="703" spans="1:12" ht="15.75" customHeight="1">
      <c r="A703">
        <f t="shared" si="19"/>
        <v>71</v>
      </c>
      <c r="B703" t="str">
        <f>VLOOKUP(A703,ACTIVITIES!$B$2:$C$110,2,FALSE)</f>
        <v>ACTIVITY CATEGORY 8 71</v>
      </c>
      <c r="C703" s="1">
        <v>1</v>
      </c>
      <c r="D703" s="1" t="str">
        <f>VLOOKUP(C703,HABITATS!$F$2:$G$13,2,FALSE)</f>
        <v>Coastal Uplands</v>
      </c>
      <c r="E703" s="1" t="str">
        <f t="shared" si="20"/>
        <v>Coastal UplandsACTIVITY CATEGORY 8 71</v>
      </c>
      <c r="F703" s="3">
        <f>VLOOKUP($B703,'COASTAL UPLANDS'!$B$239:$I$347,F$1,FALSE)</f>
        <v>0</v>
      </c>
      <c r="G703" s="3">
        <f>VLOOKUP($B703,'COASTAL UPLANDS'!$B$239:$I$347,G$1,FALSE)</f>
        <v>0</v>
      </c>
      <c r="H703" s="3">
        <f>VLOOKUP($B703,'COASTAL UPLANDS'!$B$239:$I$347,H$1,FALSE)</f>
        <v>0</v>
      </c>
      <c r="I703" s="3">
        <f>VLOOKUP($B703,'COASTAL UPLANDS'!$B$239:$I$347,I$1,FALSE)</f>
        <v>0</v>
      </c>
      <c r="J703" s="3">
        <f>VLOOKUP($B703,'COASTAL UPLANDS'!$B$239:$I$347,J$1,FALSE)</f>
        <v>0</v>
      </c>
      <c r="K703" s="3">
        <f>VLOOKUP($B703,'COASTAL UPLANDS'!$B$239:$I$347,K$1,FALSE)</f>
        <v>0</v>
      </c>
      <c r="L703" s="3" t="str">
        <f>VLOOKUP($B703,'COASTAL UPLANDS'!$B$239:$I$347,L$1,FALSE)</f>
        <v/>
      </c>
    </row>
    <row r="704" spans="1:12" ht="15.75" customHeight="1">
      <c r="A704">
        <f t="shared" si="19"/>
        <v>71</v>
      </c>
      <c r="B704" t="str">
        <f>VLOOKUP(A704,ACTIVITIES!$B$2:$C$110,2,FALSE)</f>
        <v>ACTIVITY CATEGORY 8 71</v>
      </c>
      <c r="C704" s="1">
        <v>2</v>
      </c>
      <c r="D704" s="1" t="str">
        <f>VLOOKUP(C704,HABITATS!$F$2:$G$13,2,FALSE)</f>
        <v>Beaches &amp; Dunes</v>
      </c>
      <c r="E704" s="1" t="str">
        <f t="shared" si="20"/>
        <v>Beaches &amp; DunesACTIVITY CATEGORY 8 71</v>
      </c>
      <c r="F704" s="3">
        <f>VLOOKUP($B704,'BEACHES &amp; DUNES'!$B$239:$I$347,F$1,FALSE)</f>
        <v>0</v>
      </c>
      <c r="G704" s="3">
        <f>VLOOKUP($B704,'BEACHES &amp; DUNES'!$B$239:$I$347,G$1,FALSE)</f>
        <v>0</v>
      </c>
      <c r="H704" s="3">
        <f>VLOOKUP($B704,'BEACHES &amp; DUNES'!$B$239:$I$347,H$1,FALSE)</f>
        <v>0</v>
      </c>
      <c r="I704" s="3">
        <f>VLOOKUP($B704,'BEACHES &amp; DUNES'!$B$239:$I$347,I$1,FALSE)</f>
        <v>0</v>
      </c>
      <c r="J704" s="3">
        <f>VLOOKUP($B704,'BEACHES &amp; DUNES'!$B$239:$I$347,J$1,FALSE)</f>
        <v>0</v>
      </c>
      <c r="K704" s="3">
        <f>VLOOKUP($B704,'BEACHES &amp; DUNES'!$B$239:$I$347,K$1,FALSE)</f>
        <v>0</v>
      </c>
      <c r="L704" s="3" t="str">
        <f>VLOOKUP($B704,'BEACHES &amp; DUNES'!$B$239:$I$347,L$1,FALSE)</f>
        <v/>
      </c>
    </row>
    <row r="705" spans="1:12" ht="15.75" customHeight="1">
      <c r="A705">
        <f t="shared" si="19"/>
        <v>71</v>
      </c>
      <c r="B705" t="str">
        <f>VLOOKUP(A705,ACTIVITIES!$B$2:$C$110,2,FALSE)</f>
        <v>ACTIVITY CATEGORY 8 71</v>
      </c>
      <c r="C705" s="1">
        <v>3</v>
      </c>
      <c r="D705" s="1" t="str">
        <f>VLOOKUP(C705,HABITATS!$F$2:$G$13,2,FALSE)</f>
        <v>Tidal flats &amp; Rocky Intertidal</v>
      </c>
      <c r="E705" s="1" t="str">
        <f t="shared" si="20"/>
        <v>Tidal flats &amp; Rocky IntertidalACTIVITY CATEGORY 8 71</v>
      </c>
      <c r="F705" s="3">
        <f>VLOOKUP($B705,'TIDAL FLATS &amp; ROCKY INTERTIDAL'!$B$239:$I$347,F$1,FALSE)</f>
        <v>0</v>
      </c>
      <c r="G705" s="3">
        <f>VLOOKUP($B705,'TIDAL FLATS &amp; ROCKY INTERTIDAL'!$B$239:$I$347,G$1,FALSE)</f>
        <v>0</v>
      </c>
      <c r="H705" s="3">
        <f>VLOOKUP($B705,'TIDAL FLATS &amp; ROCKY INTERTIDAL'!$B$239:$I$347,H$1,FALSE)</f>
        <v>0</v>
      </c>
      <c r="I705" s="3">
        <f>VLOOKUP($B705,'TIDAL FLATS &amp; ROCKY INTERTIDAL'!$B$239:$I$347,I$1,FALSE)</f>
        <v>0</v>
      </c>
      <c r="J705" s="3">
        <f>VLOOKUP($B705,'TIDAL FLATS &amp; ROCKY INTERTIDAL'!$B$239:$I$347,J$1,FALSE)</f>
        <v>0</v>
      </c>
      <c r="K705" s="3">
        <f>VLOOKUP($B705,'TIDAL FLATS &amp; ROCKY INTERTIDAL'!$B$239:$I$347,K$1,FALSE)</f>
        <v>0</v>
      </c>
      <c r="L705" s="3" t="str">
        <f>VLOOKUP($B705,'TIDAL FLATS &amp; ROCKY INTERTIDAL'!$B$239:$I$347,L$1,FALSE)</f>
        <v/>
      </c>
    </row>
    <row r="706" spans="1:12" ht="15.75" customHeight="1">
      <c r="A706">
        <f t="shared" ref="A706:A769" si="21">A696+1</f>
        <v>71</v>
      </c>
      <c r="B706" t="str">
        <f>VLOOKUP(A706,ACTIVITIES!$B$2:$C$110,2,FALSE)</f>
        <v>ACTIVITY CATEGORY 8 71</v>
      </c>
      <c r="C706" s="1">
        <v>4</v>
      </c>
      <c r="D706" s="1" t="str">
        <f>VLOOKUP(C706,HABITATS!$F$2:$G$13,2,FALSE)</f>
        <v>Marshes</v>
      </c>
      <c r="E706" s="1" t="str">
        <f t="shared" si="20"/>
        <v>MarshesACTIVITY CATEGORY 8 71</v>
      </c>
      <c r="F706" s="3">
        <f>VLOOKUP($B706,MARSHES!$B$239:$I$347,F$1,FALSE)</f>
        <v>0</v>
      </c>
      <c r="G706" s="3">
        <f>VLOOKUP($B706,MARSHES!$B$239:$I$347,G$1,FALSE)</f>
        <v>0</v>
      </c>
      <c r="H706" s="3">
        <f>VLOOKUP($B706,MARSHES!$B$239:$I$347,H$1,FALSE)</f>
        <v>0</v>
      </c>
      <c r="I706" s="3">
        <f>VLOOKUP($B706,MARSHES!$B$239:$I$347,I$1,FALSE)</f>
        <v>0</v>
      </c>
      <c r="J706" s="3">
        <f>VLOOKUP($B706,MARSHES!$B$239:$I$347,J$1,FALSE)</f>
        <v>0</v>
      </c>
      <c r="K706" s="3">
        <f>VLOOKUP($B706,MARSHES!$B$239:$I$347,K$1,FALSE)</f>
        <v>0</v>
      </c>
      <c r="L706" s="3" t="str">
        <f>VLOOKUP($B706,MARSHES!$B$239:$I$347,L$1,FALSE)</f>
        <v/>
      </c>
    </row>
    <row r="707" spans="1:12" ht="15.75" customHeight="1">
      <c r="A707">
        <f t="shared" si="21"/>
        <v>71</v>
      </c>
      <c r="B707" t="str">
        <f>VLOOKUP(A707,ACTIVITIES!$B$2:$C$110,2,FALSE)</f>
        <v>ACTIVITY CATEGORY 8 71</v>
      </c>
      <c r="C707" s="1">
        <v>5</v>
      </c>
      <c r="D707" s="1" t="str">
        <f>VLOOKUP(C707,HABITATS!$F$2:$G$13,2,FALSE)</f>
        <v>Submersed Habitats</v>
      </c>
      <c r="E707" s="1" t="str">
        <f t="shared" si="20"/>
        <v>Submersed HabitatsACTIVITY CATEGORY 8 71</v>
      </c>
      <c r="F707" s="3">
        <f>VLOOKUP($B707,'SUBMERSED HABITATS'!$B$239:$I$347,F$1,FALSE)</f>
        <v>0</v>
      </c>
      <c r="G707" s="3">
        <f>VLOOKUP($B707,'SUBMERSED HABITATS'!$B$239:$I$347,G$1,FALSE)</f>
        <v>0</v>
      </c>
      <c r="H707" s="3">
        <f>VLOOKUP($B707,'SUBMERSED HABITATS'!$B$239:$I$347,H$1,FALSE)</f>
        <v>0</v>
      </c>
      <c r="I707" s="3">
        <f>VLOOKUP($B707,'SUBMERSED HABITATS'!$B$239:$I$347,I$1,FALSE)</f>
        <v>0</v>
      </c>
      <c r="J707" s="3">
        <f>VLOOKUP($B707,'SUBMERSED HABITATS'!$B$239:$I$347,J$1,FALSE)</f>
        <v>0</v>
      </c>
      <c r="K707" s="3">
        <f>VLOOKUP($B707,'SUBMERSED HABITATS'!$B$239:$I$347,K$1,FALSE)</f>
        <v>0</v>
      </c>
      <c r="L707" s="3" t="str">
        <f>VLOOKUP($B707,'SUBMERSED HABITATS'!$B$239:$I$347,L$1,FALSE)</f>
        <v/>
      </c>
    </row>
    <row r="708" spans="1:12" ht="15.75" customHeight="1">
      <c r="A708">
        <f t="shared" si="21"/>
        <v>71</v>
      </c>
      <c r="B708" t="str">
        <f>VLOOKUP(A708,ACTIVITIES!$B$2:$C$110,2,FALSE)</f>
        <v>ACTIVITY CATEGORY 8 71</v>
      </c>
      <c r="C708" s="1">
        <v>6</v>
      </c>
      <c r="D708" s="1" t="str">
        <f>VLOOKUP(C708,HABITATS!$F$2:$G$13,2,FALSE)</f>
        <v>HABITATS COMPLEX 6</v>
      </c>
      <c r="E708" s="1" t="str">
        <f t="shared" si="20"/>
        <v>HABITATS COMPLEX 6ACTIVITY CATEGORY 8 71</v>
      </c>
      <c r="F708" s="3">
        <f>VLOOKUP($B708,'HABITATS COMPLEX 6'!$B$239:$I$347,F$1,FALSE)</f>
        <v>0</v>
      </c>
      <c r="G708" s="3">
        <f>VLOOKUP($B708,'HABITATS COMPLEX 6'!$B$239:$I$347,G$1,FALSE)</f>
        <v>0</v>
      </c>
      <c r="H708" s="3">
        <f>VLOOKUP($B708,'HABITATS COMPLEX 6'!$B$239:$I$347,H$1,FALSE)</f>
        <v>0</v>
      </c>
      <c r="I708" s="3">
        <f>VLOOKUP($B708,'HABITATS COMPLEX 6'!$B$239:$I$347,I$1,FALSE)</f>
        <v>0</v>
      </c>
      <c r="J708" s="3">
        <f>VLOOKUP($B708,'HABITATS COMPLEX 6'!$B$239:$I$347,J$1,FALSE)</f>
        <v>0</v>
      </c>
      <c r="K708" s="3">
        <f>VLOOKUP($B708,'HABITATS COMPLEX 6'!$B$239:$I$347,K$1,FALSE)</f>
        <v>0</v>
      </c>
      <c r="L708" s="3" t="str">
        <f>VLOOKUP($B708,'HABITATS COMPLEX 6'!$B$239:$I$347,L$1,FALSE)</f>
        <v/>
      </c>
    </row>
    <row r="709" spans="1:12" ht="15.75" customHeight="1">
      <c r="A709">
        <f t="shared" si="21"/>
        <v>71</v>
      </c>
      <c r="B709" t="str">
        <f>VLOOKUP(A709,ACTIVITIES!$B$2:$C$110,2,FALSE)</f>
        <v>ACTIVITY CATEGORY 8 71</v>
      </c>
      <c r="C709" s="1">
        <v>7</v>
      </c>
      <c r="D709" s="1" t="str">
        <f>VLOOKUP(C709,HABITATS!$F$2:$G$13,2,FALSE)</f>
        <v>HABITATS COMPLEX 7</v>
      </c>
      <c r="E709" s="1" t="str">
        <f t="shared" si="20"/>
        <v>HABITATS COMPLEX 7ACTIVITY CATEGORY 8 71</v>
      </c>
      <c r="F709" s="3">
        <f>VLOOKUP($B709,'HABITATS COMPLEX 7'!$B$239:$I$347,F$1,FALSE)</f>
        <v>0</v>
      </c>
      <c r="G709" s="3">
        <f>VLOOKUP($B709,'HABITATS COMPLEX 7'!$B$239:$I$347,G$1,FALSE)</f>
        <v>0</v>
      </c>
      <c r="H709" s="3">
        <f>VLOOKUP($B709,'HABITATS COMPLEX 7'!$B$239:$I$347,H$1,FALSE)</f>
        <v>0</v>
      </c>
      <c r="I709" s="3">
        <f>VLOOKUP($B709,'HABITATS COMPLEX 7'!$B$239:$I$347,I$1,FALSE)</f>
        <v>0</v>
      </c>
      <c r="J709" s="3">
        <f>VLOOKUP($B709,'HABITATS COMPLEX 7'!$B$239:$I$347,J$1,FALSE)</f>
        <v>0</v>
      </c>
      <c r="K709" s="3">
        <f>VLOOKUP($B709,'HABITATS COMPLEX 7'!$B$239:$I$347,K$1,FALSE)</f>
        <v>0</v>
      </c>
      <c r="L709" s="3" t="str">
        <f>VLOOKUP($B709,'HABITATS COMPLEX 7'!$B$239:$I$347,L$1,FALSE)</f>
        <v/>
      </c>
    </row>
    <row r="710" spans="1:12" ht="15.75" customHeight="1">
      <c r="A710">
        <f t="shared" si="21"/>
        <v>71</v>
      </c>
      <c r="B710" t="str">
        <f>VLOOKUP(A710,ACTIVITIES!$B$2:$C$110,2,FALSE)</f>
        <v>ACTIVITY CATEGORY 8 71</v>
      </c>
      <c r="C710" s="1">
        <v>8</v>
      </c>
      <c r="D710" s="1" t="str">
        <f>VLOOKUP(C710,HABITATS!$F$2:$G$13,2,FALSE)</f>
        <v>HABITATS COMPLEX 8</v>
      </c>
      <c r="E710" s="1" t="str">
        <f t="shared" si="20"/>
        <v>HABITATS COMPLEX 8ACTIVITY CATEGORY 8 71</v>
      </c>
      <c r="F710" s="3">
        <f>VLOOKUP($B710,'HABITATS COMPLEX 8'!$B$239:$I$347,F$1,FALSE)</f>
        <v>0</v>
      </c>
      <c r="G710" s="3">
        <f>VLOOKUP($B710,'HABITATS COMPLEX 8'!$B$239:$I$347,G$1,FALSE)</f>
        <v>0</v>
      </c>
      <c r="H710" s="3">
        <f>VLOOKUP($B710,'HABITATS COMPLEX 8'!$B$239:$I$347,H$1,FALSE)</f>
        <v>0</v>
      </c>
      <c r="I710" s="3">
        <f>VLOOKUP($B710,'HABITATS COMPLEX 8'!$B$239:$I$347,I$1,FALSE)</f>
        <v>0</v>
      </c>
      <c r="J710" s="3">
        <f>VLOOKUP($B710,'HABITATS COMPLEX 8'!$B$239:$I$347,J$1,FALSE)</f>
        <v>0</v>
      </c>
      <c r="K710" s="3">
        <f>VLOOKUP($B710,'HABITATS COMPLEX 8'!$B$239:$I$347,K$1,FALSE)</f>
        <v>0</v>
      </c>
      <c r="L710" s="3" t="str">
        <f>VLOOKUP($B710,'HABITATS COMPLEX 8'!$B$239:$I$347,L$1,FALSE)</f>
        <v/>
      </c>
    </row>
    <row r="711" spans="1:12" ht="15.75" customHeight="1">
      <c r="A711">
        <f t="shared" si="21"/>
        <v>71</v>
      </c>
      <c r="B711" t="str">
        <f>VLOOKUP(A711,ACTIVITIES!$B$2:$C$110,2,FALSE)</f>
        <v>ACTIVITY CATEGORY 8 71</v>
      </c>
      <c r="C711" s="1">
        <v>9</v>
      </c>
      <c r="D711" s="1" t="str">
        <f>VLOOKUP(C711,HABITATS!$F$2:$G$13,2,FALSE)</f>
        <v>HABITATS COMPLEX 9</v>
      </c>
      <c r="E711" s="1" t="str">
        <f t="shared" si="20"/>
        <v>HABITATS COMPLEX 9ACTIVITY CATEGORY 8 71</v>
      </c>
      <c r="F711" s="3">
        <f>VLOOKUP($B711,'HABITATS COMPLEX 9'!$B$239:$I$347,F$1,FALSE)</f>
        <v>0</v>
      </c>
      <c r="G711" s="3">
        <f>VLOOKUP($B711,'HABITATS COMPLEX 9'!$B$239:$I$347,G$1,FALSE)</f>
        <v>0</v>
      </c>
      <c r="H711" s="3">
        <f>VLOOKUP($B711,'HABITATS COMPLEX 9'!$B$239:$I$347,H$1,FALSE)</f>
        <v>0</v>
      </c>
      <c r="I711" s="3">
        <f>VLOOKUP($B711,'HABITATS COMPLEX 9'!$B$239:$I$347,I$1,FALSE)</f>
        <v>0</v>
      </c>
      <c r="J711" s="3">
        <f>VLOOKUP($B711,'HABITATS COMPLEX 9'!$B$239:$I$347,J$1,FALSE)</f>
        <v>0</v>
      </c>
      <c r="K711" s="3">
        <f>VLOOKUP($B711,'HABITATS COMPLEX 9'!$B$239:$I$347,K$1,FALSE)</f>
        <v>0</v>
      </c>
      <c r="L711" s="3" t="str">
        <f>VLOOKUP($B711,'HABITATS COMPLEX 9'!$B$239:$I$347,L$1,FALSE)</f>
        <v/>
      </c>
    </row>
    <row r="712" spans="1:12" ht="15.75" customHeight="1">
      <c r="A712">
        <f t="shared" si="21"/>
        <v>71</v>
      </c>
      <c r="B712" t="str">
        <f>VLOOKUP(A712,ACTIVITIES!$B$2:$C$110,2,FALSE)</f>
        <v>ACTIVITY CATEGORY 8 71</v>
      </c>
      <c r="C712" s="1">
        <v>10</v>
      </c>
      <c r="D712" s="1" t="str">
        <f>VLOOKUP(C712,HABITATS!$F$2:$G$13,2,FALSE)</f>
        <v>HABITATS COMPLEX 10</v>
      </c>
      <c r="E712" s="1" t="str">
        <f t="shared" si="20"/>
        <v>HABITATS COMPLEX 10ACTIVITY CATEGORY 8 71</v>
      </c>
      <c r="F712" s="3">
        <f>VLOOKUP($B712,'HABITATS COMPLEX 10'!$B$239:$I$347,F$1,FALSE)</f>
        <v>0</v>
      </c>
      <c r="G712" s="3">
        <f>VLOOKUP($B712,'HABITATS COMPLEX 10'!$B$239:$I$347,G$1,FALSE)</f>
        <v>0</v>
      </c>
      <c r="H712" s="3">
        <f>VLOOKUP($B712,'HABITATS COMPLEX 10'!$B$239:$I$347,H$1,FALSE)</f>
        <v>0</v>
      </c>
      <c r="I712" s="3">
        <f>VLOOKUP($B712,'HABITATS COMPLEX 10'!$B$239:$I$347,I$1,FALSE)</f>
        <v>0</v>
      </c>
      <c r="J712" s="3">
        <f>VLOOKUP($B712,'HABITATS COMPLEX 10'!$B$239:$I$347,J$1,FALSE)</f>
        <v>0</v>
      </c>
      <c r="K712" s="3">
        <f>VLOOKUP($B712,'HABITATS COMPLEX 10'!$B$239:$I$347,K$1,FALSE)</f>
        <v>0</v>
      </c>
      <c r="L712" s="3" t="str">
        <f>VLOOKUP($B712,'HABITATS COMPLEX 10'!$B$239:$I$347,L$1,FALSE)</f>
        <v/>
      </c>
    </row>
    <row r="713" spans="1:12" ht="15.75" customHeight="1">
      <c r="A713">
        <f t="shared" si="21"/>
        <v>72</v>
      </c>
      <c r="B713" t="str">
        <f>VLOOKUP(A713,ACTIVITIES!$B$2:$C$110,2,FALSE)</f>
        <v>ACTIVITY CATEGORY 8 72</v>
      </c>
      <c r="C713" s="1">
        <v>1</v>
      </c>
      <c r="D713" s="1" t="str">
        <f>VLOOKUP(C713,HABITATS!$F$2:$G$13,2,FALSE)</f>
        <v>Coastal Uplands</v>
      </c>
      <c r="E713" s="1" t="str">
        <f t="shared" si="20"/>
        <v>Coastal UplandsACTIVITY CATEGORY 8 72</v>
      </c>
      <c r="F713" s="3">
        <f>VLOOKUP($B713,'COASTAL UPLANDS'!$B$239:$I$347,F$1,FALSE)</f>
        <v>0</v>
      </c>
      <c r="G713" s="3">
        <f>VLOOKUP($B713,'COASTAL UPLANDS'!$B$239:$I$347,G$1,FALSE)</f>
        <v>0</v>
      </c>
      <c r="H713" s="3">
        <f>VLOOKUP($B713,'COASTAL UPLANDS'!$B$239:$I$347,H$1,FALSE)</f>
        <v>0</v>
      </c>
      <c r="I713" s="3">
        <f>VLOOKUP($B713,'COASTAL UPLANDS'!$B$239:$I$347,I$1,FALSE)</f>
        <v>0</v>
      </c>
      <c r="J713" s="3">
        <f>VLOOKUP($B713,'COASTAL UPLANDS'!$B$239:$I$347,J$1,FALSE)</f>
        <v>0</v>
      </c>
      <c r="K713" s="3">
        <f>VLOOKUP($B713,'COASTAL UPLANDS'!$B$239:$I$347,K$1,FALSE)</f>
        <v>0</v>
      </c>
      <c r="L713" s="3" t="str">
        <f>VLOOKUP($B713,'COASTAL UPLANDS'!$B$239:$I$347,L$1,FALSE)</f>
        <v/>
      </c>
    </row>
    <row r="714" spans="1:12" ht="15.75" customHeight="1">
      <c r="A714">
        <f t="shared" si="21"/>
        <v>72</v>
      </c>
      <c r="B714" t="str">
        <f>VLOOKUP(A714,ACTIVITIES!$B$2:$C$110,2,FALSE)</f>
        <v>ACTIVITY CATEGORY 8 72</v>
      </c>
      <c r="C714" s="1">
        <v>2</v>
      </c>
      <c r="D714" s="1" t="str">
        <f>VLOOKUP(C714,HABITATS!$F$2:$G$13,2,FALSE)</f>
        <v>Beaches &amp; Dunes</v>
      </c>
      <c r="E714" s="1" t="str">
        <f t="shared" si="20"/>
        <v>Beaches &amp; DunesACTIVITY CATEGORY 8 72</v>
      </c>
      <c r="F714" s="3">
        <f>VLOOKUP($B714,'BEACHES &amp; DUNES'!$B$239:$I$347,F$1,FALSE)</f>
        <v>0</v>
      </c>
      <c r="G714" s="3">
        <f>VLOOKUP($B714,'BEACHES &amp; DUNES'!$B$239:$I$347,G$1,FALSE)</f>
        <v>0</v>
      </c>
      <c r="H714" s="3">
        <f>VLOOKUP($B714,'BEACHES &amp; DUNES'!$B$239:$I$347,H$1,FALSE)</f>
        <v>0</v>
      </c>
      <c r="I714" s="3">
        <f>VLOOKUP($B714,'BEACHES &amp; DUNES'!$B$239:$I$347,I$1,FALSE)</f>
        <v>0</v>
      </c>
      <c r="J714" s="3">
        <f>VLOOKUP($B714,'BEACHES &amp; DUNES'!$B$239:$I$347,J$1,FALSE)</f>
        <v>0</v>
      </c>
      <c r="K714" s="3">
        <f>VLOOKUP($B714,'BEACHES &amp; DUNES'!$B$239:$I$347,K$1,FALSE)</f>
        <v>0</v>
      </c>
      <c r="L714" s="3" t="str">
        <f>VLOOKUP($B714,'BEACHES &amp; DUNES'!$B$239:$I$347,L$1,FALSE)</f>
        <v/>
      </c>
    </row>
    <row r="715" spans="1:12" ht="15.75" customHeight="1">
      <c r="A715">
        <f t="shared" si="21"/>
        <v>72</v>
      </c>
      <c r="B715" t="str">
        <f>VLOOKUP(A715,ACTIVITIES!$B$2:$C$110,2,FALSE)</f>
        <v>ACTIVITY CATEGORY 8 72</v>
      </c>
      <c r="C715" s="1">
        <v>3</v>
      </c>
      <c r="D715" s="1" t="str">
        <f>VLOOKUP(C715,HABITATS!$F$2:$G$13,2,FALSE)</f>
        <v>Tidal flats &amp; Rocky Intertidal</v>
      </c>
      <c r="E715" s="1" t="str">
        <f t="shared" si="20"/>
        <v>Tidal flats &amp; Rocky IntertidalACTIVITY CATEGORY 8 72</v>
      </c>
      <c r="F715" s="3">
        <f>VLOOKUP($B715,'TIDAL FLATS &amp; ROCKY INTERTIDAL'!$B$239:$I$347,F$1,FALSE)</f>
        <v>0</v>
      </c>
      <c r="G715" s="3">
        <f>VLOOKUP($B715,'TIDAL FLATS &amp; ROCKY INTERTIDAL'!$B$239:$I$347,G$1,FALSE)</f>
        <v>0</v>
      </c>
      <c r="H715" s="3">
        <f>VLOOKUP($B715,'TIDAL FLATS &amp; ROCKY INTERTIDAL'!$B$239:$I$347,H$1,FALSE)</f>
        <v>0</v>
      </c>
      <c r="I715" s="3">
        <f>VLOOKUP($B715,'TIDAL FLATS &amp; ROCKY INTERTIDAL'!$B$239:$I$347,I$1,FALSE)</f>
        <v>0</v>
      </c>
      <c r="J715" s="3">
        <f>VLOOKUP($B715,'TIDAL FLATS &amp; ROCKY INTERTIDAL'!$B$239:$I$347,J$1,FALSE)</f>
        <v>0</v>
      </c>
      <c r="K715" s="3">
        <f>VLOOKUP($B715,'TIDAL FLATS &amp; ROCKY INTERTIDAL'!$B$239:$I$347,K$1,FALSE)</f>
        <v>0</v>
      </c>
      <c r="L715" s="3" t="str">
        <f>VLOOKUP($B715,'TIDAL FLATS &amp; ROCKY INTERTIDAL'!$B$239:$I$347,L$1,FALSE)</f>
        <v/>
      </c>
    </row>
    <row r="716" spans="1:12" ht="15.75" customHeight="1">
      <c r="A716">
        <f t="shared" si="21"/>
        <v>72</v>
      </c>
      <c r="B716" t="str">
        <f>VLOOKUP(A716,ACTIVITIES!$B$2:$C$110,2,FALSE)</f>
        <v>ACTIVITY CATEGORY 8 72</v>
      </c>
      <c r="C716" s="1">
        <v>4</v>
      </c>
      <c r="D716" s="1" t="str">
        <f>VLOOKUP(C716,HABITATS!$F$2:$G$13,2,FALSE)</f>
        <v>Marshes</v>
      </c>
      <c r="E716" s="1" t="str">
        <f t="shared" si="20"/>
        <v>MarshesACTIVITY CATEGORY 8 72</v>
      </c>
      <c r="F716" s="3">
        <f>VLOOKUP($B716,MARSHES!$B$239:$I$347,F$1,FALSE)</f>
        <v>0</v>
      </c>
      <c r="G716" s="3">
        <f>VLOOKUP($B716,MARSHES!$B$239:$I$347,G$1,FALSE)</f>
        <v>0</v>
      </c>
      <c r="H716" s="3">
        <f>VLOOKUP($B716,MARSHES!$B$239:$I$347,H$1,FALSE)</f>
        <v>0</v>
      </c>
      <c r="I716" s="3">
        <f>VLOOKUP($B716,MARSHES!$B$239:$I$347,I$1,FALSE)</f>
        <v>0</v>
      </c>
      <c r="J716" s="3">
        <f>VLOOKUP($B716,MARSHES!$B$239:$I$347,J$1,FALSE)</f>
        <v>0</v>
      </c>
      <c r="K716" s="3">
        <f>VLOOKUP($B716,MARSHES!$B$239:$I$347,K$1,FALSE)</f>
        <v>0</v>
      </c>
      <c r="L716" s="3" t="str">
        <f>VLOOKUP($B716,MARSHES!$B$239:$I$347,L$1,FALSE)</f>
        <v/>
      </c>
    </row>
    <row r="717" spans="1:12" ht="15.75" customHeight="1">
      <c r="A717">
        <f t="shared" si="21"/>
        <v>72</v>
      </c>
      <c r="B717" t="str">
        <f>VLOOKUP(A717,ACTIVITIES!$B$2:$C$110,2,FALSE)</f>
        <v>ACTIVITY CATEGORY 8 72</v>
      </c>
      <c r="C717" s="1">
        <v>5</v>
      </c>
      <c r="D717" s="1" t="str">
        <f>VLOOKUP(C717,HABITATS!$F$2:$G$13,2,FALSE)</f>
        <v>Submersed Habitats</v>
      </c>
      <c r="E717" s="1" t="str">
        <f t="shared" si="20"/>
        <v>Submersed HabitatsACTIVITY CATEGORY 8 72</v>
      </c>
      <c r="F717" s="3">
        <f>VLOOKUP($B717,'SUBMERSED HABITATS'!$B$239:$I$347,F$1,FALSE)</f>
        <v>0</v>
      </c>
      <c r="G717" s="3">
        <f>VLOOKUP($B717,'SUBMERSED HABITATS'!$B$239:$I$347,G$1,FALSE)</f>
        <v>0</v>
      </c>
      <c r="H717" s="3">
        <f>VLOOKUP($B717,'SUBMERSED HABITATS'!$B$239:$I$347,H$1,FALSE)</f>
        <v>0</v>
      </c>
      <c r="I717" s="3">
        <f>VLOOKUP($B717,'SUBMERSED HABITATS'!$B$239:$I$347,I$1,FALSE)</f>
        <v>0</v>
      </c>
      <c r="J717" s="3">
        <f>VLOOKUP($B717,'SUBMERSED HABITATS'!$B$239:$I$347,J$1,FALSE)</f>
        <v>0</v>
      </c>
      <c r="K717" s="3">
        <f>VLOOKUP($B717,'SUBMERSED HABITATS'!$B$239:$I$347,K$1,FALSE)</f>
        <v>0</v>
      </c>
      <c r="L717" s="3" t="str">
        <f>VLOOKUP($B717,'SUBMERSED HABITATS'!$B$239:$I$347,L$1,FALSE)</f>
        <v/>
      </c>
    </row>
    <row r="718" spans="1:12" ht="15.75" customHeight="1">
      <c r="A718">
        <f t="shared" si="21"/>
        <v>72</v>
      </c>
      <c r="B718" t="str">
        <f>VLOOKUP(A718,ACTIVITIES!$B$2:$C$110,2,FALSE)</f>
        <v>ACTIVITY CATEGORY 8 72</v>
      </c>
      <c r="C718" s="1">
        <v>6</v>
      </c>
      <c r="D718" s="1" t="str">
        <f>VLOOKUP(C718,HABITATS!$F$2:$G$13,2,FALSE)</f>
        <v>HABITATS COMPLEX 6</v>
      </c>
      <c r="E718" s="1" t="str">
        <f t="shared" si="20"/>
        <v>HABITATS COMPLEX 6ACTIVITY CATEGORY 8 72</v>
      </c>
      <c r="F718" s="3">
        <f>VLOOKUP($B718,'HABITATS COMPLEX 6'!$B$239:$I$347,F$1,FALSE)</f>
        <v>0</v>
      </c>
      <c r="G718" s="3">
        <f>VLOOKUP($B718,'HABITATS COMPLEX 6'!$B$239:$I$347,G$1,FALSE)</f>
        <v>0</v>
      </c>
      <c r="H718" s="3">
        <f>VLOOKUP($B718,'HABITATS COMPLEX 6'!$B$239:$I$347,H$1,FALSE)</f>
        <v>0</v>
      </c>
      <c r="I718" s="3">
        <f>VLOOKUP($B718,'HABITATS COMPLEX 6'!$B$239:$I$347,I$1,FALSE)</f>
        <v>0</v>
      </c>
      <c r="J718" s="3">
        <f>VLOOKUP($B718,'HABITATS COMPLEX 6'!$B$239:$I$347,J$1,FALSE)</f>
        <v>0</v>
      </c>
      <c r="K718" s="3">
        <f>VLOOKUP($B718,'HABITATS COMPLEX 6'!$B$239:$I$347,K$1,FALSE)</f>
        <v>0</v>
      </c>
      <c r="L718" s="3" t="str">
        <f>VLOOKUP($B718,'HABITATS COMPLEX 6'!$B$239:$I$347,L$1,FALSE)</f>
        <v/>
      </c>
    </row>
    <row r="719" spans="1:12" ht="15.75" customHeight="1">
      <c r="A719">
        <f t="shared" si="21"/>
        <v>72</v>
      </c>
      <c r="B719" t="str">
        <f>VLOOKUP(A719,ACTIVITIES!$B$2:$C$110,2,FALSE)</f>
        <v>ACTIVITY CATEGORY 8 72</v>
      </c>
      <c r="C719" s="1">
        <v>7</v>
      </c>
      <c r="D719" s="1" t="str">
        <f>VLOOKUP(C719,HABITATS!$F$2:$G$13,2,FALSE)</f>
        <v>HABITATS COMPLEX 7</v>
      </c>
      <c r="E719" s="1" t="str">
        <f t="shared" si="20"/>
        <v>HABITATS COMPLEX 7ACTIVITY CATEGORY 8 72</v>
      </c>
      <c r="F719" s="3">
        <f>VLOOKUP($B719,'HABITATS COMPLEX 7'!$B$239:$I$347,F$1,FALSE)</f>
        <v>0</v>
      </c>
      <c r="G719" s="3">
        <f>VLOOKUP($B719,'HABITATS COMPLEX 7'!$B$239:$I$347,G$1,FALSE)</f>
        <v>0</v>
      </c>
      <c r="H719" s="3">
        <f>VLOOKUP($B719,'HABITATS COMPLEX 7'!$B$239:$I$347,H$1,FALSE)</f>
        <v>0</v>
      </c>
      <c r="I719" s="3">
        <f>VLOOKUP($B719,'HABITATS COMPLEX 7'!$B$239:$I$347,I$1,FALSE)</f>
        <v>0</v>
      </c>
      <c r="J719" s="3">
        <f>VLOOKUP($B719,'HABITATS COMPLEX 7'!$B$239:$I$347,J$1,FALSE)</f>
        <v>0</v>
      </c>
      <c r="K719" s="3">
        <f>VLOOKUP($B719,'HABITATS COMPLEX 7'!$B$239:$I$347,K$1,FALSE)</f>
        <v>0</v>
      </c>
      <c r="L719" s="3" t="str">
        <f>VLOOKUP($B719,'HABITATS COMPLEX 7'!$B$239:$I$347,L$1,FALSE)</f>
        <v/>
      </c>
    </row>
    <row r="720" spans="1:12" ht="15.75" customHeight="1">
      <c r="A720">
        <f t="shared" si="21"/>
        <v>72</v>
      </c>
      <c r="B720" t="str">
        <f>VLOOKUP(A720,ACTIVITIES!$B$2:$C$110,2,FALSE)</f>
        <v>ACTIVITY CATEGORY 8 72</v>
      </c>
      <c r="C720" s="1">
        <v>8</v>
      </c>
      <c r="D720" s="1" t="str">
        <f>VLOOKUP(C720,HABITATS!$F$2:$G$13,2,FALSE)</f>
        <v>HABITATS COMPLEX 8</v>
      </c>
      <c r="E720" s="1" t="str">
        <f t="shared" si="20"/>
        <v>HABITATS COMPLEX 8ACTIVITY CATEGORY 8 72</v>
      </c>
      <c r="F720" s="3">
        <f>VLOOKUP($B720,'HABITATS COMPLEX 8'!$B$239:$I$347,F$1,FALSE)</f>
        <v>0</v>
      </c>
      <c r="G720" s="3">
        <f>VLOOKUP($B720,'HABITATS COMPLEX 8'!$B$239:$I$347,G$1,FALSE)</f>
        <v>0</v>
      </c>
      <c r="H720" s="3">
        <f>VLOOKUP($B720,'HABITATS COMPLEX 8'!$B$239:$I$347,H$1,FALSE)</f>
        <v>0</v>
      </c>
      <c r="I720" s="3">
        <f>VLOOKUP($B720,'HABITATS COMPLEX 8'!$B$239:$I$347,I$1,FALSE)</f>
        <v>0</v>
      </c>
      <c r="J720" s="3">
        <f>VLOOKUP($B720,'HABITATS COMPLEX 8'!$B$239:$I$347,J$1,FALSE)</f>
        <v>0</v>
      </c>
      <c r="K720" s="3">
        <f>VLOOKUP($B720,'HABITATS COMPLEX 8'!$B$239:$I$347,K$1,FALSE)</f>
        <v>0</v>
      </c>
      <c r="L720" s="3" t="str">
        <f>VLOOKUP($B720,'HABITATS COMPLEX 8'!$B$239:$I$347,L$1,FALSE)</f>
        <v/>
      </c>
    </row>
    <row r="721" spans="1:12" ht="15.75" customHeight="1">
      <c r="A721">
        <f t="shared" si="21"/>
        <v>72</v>
      </c>
      <c r="B721" t="str">
        <f>VLOOKUP(A721,ACTIVITIES!$B$2:$C$110,2,FALSE)</f>
        <v>ACTIVITY CATEGORY 8 72</v>
      </c>
      <c r="C721" s="1">
        <v>9</v>
      </c>
      <c r="D721" s="1" t="str">
        <f>VLOOKUP(C721,HABITATS!$F$2:$G$13,2,FALSE)</f>
        <v>HABITATS COMPLEX 9</v>
      </c>
      <c r="E721" s="1" t="str">
        <f t="shared" si="20"/>
        <v>HABITATS COMPLEX 9ACTIVITY CATEGORY 8 72</v>
      </c>
      <c r="F721" s="3">
        <f>VLOOKUP($B721,'HABITATS COMPLEX 9'!$B$239:$I$347,F$1,FALSE)</f>
        <v>0</v>
      </c>
      <c r="G721" s="3">
        <f>VLOOKUP($B721,'HABITATS COMPLEX 9'!$B$239:$I$347,G$1,FALSE)</f>
        <v>0</v>
      </c>
      <c r="H721" s="3">
        <f>VLOOKUP($B721,'HABITATS COMPLEX 9'!$B$239:$I$347,H$1,FALSE)</f>
        <v>0</v>
      </c>
      <c r="I721" s="3">
        <f>VLOOKUP($B721,'HABITATS COMPLEX 9'!$B$239:$I$347,I$1,FALSE)</f>
        <v>0</v>
      </c>
      <c r="J721" s="3">
        <f>VLOOKUP($B721,'HABITATS COMPLEX 9'!$B$239:$I$347,J$1,FALSE)</f>
        <v>0</v>
      </c>
      <c r="K721" s="3">
        <f>VLOOKUP($B721,'HABITATS COMPLEX 9'!$B$239:$I$347,K$1,FALSE)</f>
        <v>0</v>
      </c>
      <c r="L721" s="3" t="str">
        <f>VLOOKUP($B721,'HABITATS COMPLEX 9'!$B$239:$I$347,L$1,FALSE)</f>
        <v/>
      </c>
    </row>
    <row r="722" spans="1:12" ht="15.75" customHeight="1">
      <c r="A722">
        <f t="shared" si="21"/>
        <v>72</v>
      </c>
      <c r="B722" t="str">
        <f>VLOOKUP(A722,ACTIVITIES!$B$2:$C$110,2,FALSE)</f>
        <v>ACTIVITY CATEGORY 8 72</v>
      </c>
      <c r="C722" s="1">
        <v>10</v>
      </c>
      <c r="D722" s="1" t="str">
        <f>VLOOKUP(C722,HABITATS!$F$2:$G$13,2,FALSE)</f>
        <v>HABITATS COMPLEX 10</v>
      </c>
      <c r="E722" s="1" t="str">
        <f t="shared" si="20"/>
        <v>HABITATS COMPLEX 10ACTIVITY CATEGORY 8 72</v>
      </c>
      <c r="F722" s="3">
        <f>VLOOKUP($B722,'HABITATS COMPLEX 10'!$B$239:$I$347,F$1,FALSE)</f>
        <v>0</v>
      </c>
      <c r="G722" s="3">
        <f>VLOOKUP($B722,'HABITATS COMPLEX 10'!$B$239:$I$347,G$1,FALSE)</f>
        <v>0</v>
      </c>
      <c r="H722" s="3">
        <f>VLOOKUP($B722,'HABITATS COMPLEX 10'!$B$239:$I$347,H$1,FALSE)</f>
        <v>0</v>
      </c>
      <c r="I722" s="3">
        <f>VLOOKUP($B722,'HABITATS COMPLEX 10'!$B$239:$I$347,I$1,FALSE)</f>
        <v>0</v>
      </c>
      <c r="J722" s="3">
        <f>VLOOKUP($B722,'HABITATS COMPLEX 10'!$B$239:$I$347,J$1,FALSE)</f>
        <v>0</v>
      </c>
      <c r="K722" s="3">
        <f>VLOOKUP($B722,'HABITATS COMPLEX 10'!$B$239:$I$347,K$1,FALSE)</f>
        <v>0</v>
      </c>
      <c r="L722" s="3" t="str">
        <f>VLOOKUP($B722,'HABITATS COMPLEX 10'!$B$239:$I$347,L$1,FALSE)</f>
        <v/>
      </c>
    </row>
    <row r="723" spans="1:12" ht="15.75" customHeight="1">
      <c r="A723">
        <f t="shared" si="21"/>
        <v>73</v>
      </c>
      <c r="B723" t="str">
        <f>VLOOKUP(A723,ACTIVITIES!$B$2:$C$110,2,FALSE)</f>
        <v>ACTIVITY CATEGORY 8 73</v>
      </c>
      <c r="C723" s="1">
        <v>1</v>
      </c>
      <c r="D723" s="1" t="str">
        <f>VLOOKUP(C723,HABITATS!$F$2:$G$13,2,FALSE)</f>
        <v>Coastal Uplands</v>
      </c>
      <c r="E723" s="1" t="str">
        <f t="shared" si="20"/>
        <v>Coastal UplandsACTIVITY CATEGORY 8 73</v>
      </c>
      <c r="F723" s="3">
        <f>VLOOKUP($B723,'COASTAL UPLANDS'!$B$239:$I$347,F$1,FALSE)</f>
        <v>0</v>
      </c>
      <c r="G723" s="3">
        <f>VLOOKUP($B723,'COASTAL UPLANDS'!$B$239:$I$347,G$1,FALSE)</f>
        <v>0</v>
      </c>
      <c r="H723" s="3">
        <f>VLOOKUP($B723,'COASTAL UPLANDS'!$B$239:$I$347,H$1,FALSE)</f>
        <v>0</v>
      </c>
      <c r="I723" s="3">
        <f>VLOOKUP($B723,'COASTAL UPLANDS'!$B$239:$I$347,I$1,FALSE)</f>
        <v>0</v>
      </c>
      <c r="J723" s="3">
        <f>VLOOKUP($B723,'COASTAL UPLANDS'!$B$239:$I$347,J$1,FALSE)</f>
        <v>0</v>
      </c>
      <c r="K723" s="3">
        <f>VLOOKUP($B723,'COASTAL UPLANDS'!$B$239:$I$347,K$1,FALSE)</f>
        <v>0</v>
      </c>
      <c r="L723" s="3" t="str">
        <f>VLOOKUP($B723,'COASTAL UPLANDS'!$B$239:$I$347,L$1,FALSE)</f>
        <v/>
      </c>
    </row>
    <row r="724" spans="1:12" ht="15.75" customHeight="1">
      <c r="A724">
        <f t="shared" si="21"/>
        <v>73</v>
      </c>
      <c r="B724" t="str">
        <f>VLOOKUP(A724,ACTIVITIES!$B$2:$C$110,2,FALSE)</f>
        <v>ACTIVITY CATEGORY 8 73</v>
      </c>
      <c r="C724" s="1">
        <v>2</v>
      </c>
      <c r="D724" s="1" t="str">
        <f>VLOOKUP(C724,HABITATS!$F$2:$G$13,2,FALSE)</f>
        <v>Beaches &amp; Dunes</v>
      </c>
      <c r="E724" s="1" t="str">
        <f t="shared" si="20"/>
        <v>Beaches &amp; DunesACTIVITY CATEGORY 8 73</v>
      </c>
      <c r="F724" s="3">
        <f>VLOOKUP($B724,'BEACHES &amp; DUNES'!$B$239:$I$347,F$1,FALSE)</f>
        <v>0</v>
      </c>
      <c r="G724" s="3">
        <f>VLOOKUP($B724,'BEACHES &amp; DUNES'!$B$239:$I$347,G$1,FALSE)</f>
        <v>0</v>
      </c>
      <c r="H724" s="3">
        <f>VLOOKUP($B724,'BEACHES &amp; DUNES'!$B$239:$I$347,H$1,FALSE)</f>
        <v>0</v>
      </c>
      <c r="I724" s="3">
        <f>VLOOKUP($B724,'BEACHES &amp; DUNES'!$B$239:$I$347,I$1,FALSE)</f>
        <v>0</v>
      </c>
      <c r="J724" s="3">
        <f>VLOOKUP($B724,'BEACHES &amp; DUNES'!$B$239:$I$347,J$1,FALSE)</f>
        <v>0</v>
      </c>
      <c r="K724" s="3">
        <f>VLOOKUP($B724,'BEACHES &amp; DUNES'!$B$239:$I$347,K$1,FALSE)</f>
        <v>0</v>
      </c>
      <c r="L724" s="3" t="str">
        <f>VLOOKUP($B724,'BEACHES &amp; DUNES'!$B$239:$I$347,L$1,FALSE)</f>
        <v/>
      </c>
    </row>
    <row r="725" spans="1:12" ht="15.75" customHeight="1">
      <c r="A725">
        <f t="shared" si="21"/>
        <v>73</v>
      </c>
      <c r="B725" t="str">
        <f>VLOOKUP(A725,ACTIVITIES!$B$2:$C$110,2,FALSE)</f>
        <v>ACTIVITY CATEGORY 8 73</v>
      </c>
      <c r="C725" s="1">
        <v>3</v>
      </c>
      <c r="D725" s="1" t="str">
        <f>VLOOKUP(C725,HABITATS!$F$2:$G$13,2,FALSE)</f>
        <v>Tidal flats &amp; Rocky Intertidal</v>
      </c>
      <c r="E725" s="1" t="str">
        <f t="shared" si="20"/>
        <v>Tidal flats &amp; Rocky IntertidalACTIVITY CATEGORY 8 73</v>
      </c>
      <c r="F725" s="3">
        <f>VLOOKUP($B725,'TIDAL FLATS &amp; ROCKY INTERTIDAL'!$B$239:$I$347,F$1,FALSE)</f>
        <v>0</v>
      </c>
      <c r="G725" s="3">
        <f>VLOOKUP($B725,'TIDAL FLATS &amp; ROCKY INTERTIDAL'!$B$239:$I$347,G$1,FALSE)</f>
        <v>0</v>
      </c>
      <c r="H725" s="3">
        <f>VLOOKUP($B725,'TIDAL FLATS &amp; ROCKY INTERTIDAL'!$B$239:$I$347,H$1,FALSE)</f>
        <v>0</v>
      </c>
      <c r="I725" s="3">
        <f>VLOOKUP($B725,'TIDAL FLATS &amp; ROCKY INTERTIDAL'!$B$239:$I$347,I$1,FALSE)</f>
        <v>0</v>
      </c>
      <c r="J725" s="3">
        <f>VLOOKUP($B725,'TIDAL FLATS &amp; ROCKY INTERTIDAL'!$B$239:$I$347,J$1,FALSE)</f>
        <v>0</v>
      </c>
      <c r="K725" s="3">
        <f>VLOOKUP($B725,'TIDAL FLATS &amp; ROCKY INTERTIDAL'!$B$239:$I$347,K$1,FALSE)</f>
        <v>0</v>
      </c>
      <c r="L725" s="3" t="str">
        <f>VLOOKUP($B725,'TIDAL FLATS &amp; ROCKY INTERTIDAL'!$B$239:$I$347,L$1,FALSE)</f>
        <v/>
      </c>
    </row>
    <row r="726" spans="1:12" ht="15.75" customHeight="1">
      <c r="A726">
        <f t="shared" si="21"/>
        <v>73</v>
      </c>
      <c r="B726" t="str">
        <f>VLOOKUP(A726,ACTIVITIES!$B$2:$C$110,2,FALSE)</f>
        <v>ACTIVITY CATEGORY 8 73</v>
      </c>
      <c r="C726" s="1">
        <v>4</v>
      </c>
      <c r="D726" s="1" t="str">
        <f>VLOOKUP(C726,HABITATS!$F$2:$G$13,2,FALSE)</f>
        <v>Marshes</v>
      </c>
      <c r="E726" s="1" t="str">
        <f t="shared" si="20"/>
        <v>MarshesACTIVITY CATEGORY 8 73</v>
      </c>
      <c r="F726" s="3">
        <f>VLOOKUP($B726,MARSHES!$B$239:$I$347,F$1,FALSE)</f>
        <v>0</v>
      </c>
      <c r="G726" s="3">
        <f>VLOOKUP($B726,MARSHES!$B$239:$I$347,G$1,FALSE)</f>
        <v>0</v>
      </c>
      <c r="H726" s="3">
        <f>VLOOKUP($B726,MARSHES!$B$239:$I$347,H$1,FALSE)</f>
        <v>0</v>
      </c>
      <c r="I726" s="3">
        <f>VLOOKUP($B726,MARSHES!$B$239:$I$347,I$1,FALSE)</f>
        <v>0</v>
      </c>
      <c r="J726" s="3">
        <f>VLOOKUP($B726,MARSHES!$B$239:$I$347,J$1,FALSE)</f>
        <v>0</v>
      </c>
      <c r="K726" s="3">
        <f>VLOOKUP($B726,MARSHES!$B$239:$I$347,K$1,FALSE)</f>
        <v>0</v>
      </c>
      <c r="L726" s="3" t="str">
        <f>VLOOKUP($B726,MARSHES!$B$239:$I$347,L$1,FALSE)</f>
        <v/>
      </c>
    </row>
    <row r="727" spans="1:12" ht="15.75" customHeight="1">
      <c r="A727">
        <f t="shared" si="21"/>
        <v>73</v>
      </c>
      <c r="B727" t="str">
        <f>VLOOKUP(A727,ACTIVITIES!$B$2:$C$110,2,FALSE)</f>
        <v>ACTIVITY CATEGORY 8 73</v>
      </c>
      <c r="C727" s="1">
        <v>5</v>
      </c>
      <c r="D727" s="1" t="str">
        <f>VLOOKUP(C727,HABITATS!$F$2:$G$13,2,FALSE)</f>
        <v>Submersed Habitats</v>
      </c>
      <c r="E727" s="1" t="str">
        <f t="shared" si="20"/>
        <v>Submersed HabitatsACTIVITY CATEGORY 8 73</v>
      </c>
      <c r="F727" s="3">
        <f>VLOOKUP($B727,'SUBMERSED HABITATS'!$B$239:$I$347,F$1,FALSE)</f>
        <v>0</v>
      </c>
      <c r="G727" s="3">
        <f>VLOOKUP($B727,'SUBMERSED HABITATS'!$B$239:$I$347,G$1,FALSE)</f>
        <v>0</v>
      </c>
      <c r="H727" s="3">
        <f>VLOOKUP($B727,'SUBMERSED HABITATS'!$B$239:$I$347,H$1,FALSE)</f>
        <v>0</v>
      </c>
      <c r="I727" s="3">
        <f>VLOOKUP($B727,'SUBMERSED HABITATS'!$B$239:$I$347,I$1,FALSE)</f>
        <v>0</v>
      </c>
      <c r="J727" s="3">
        <f>VLOOKUP($B727,'SUBMERSED HABITATS'!$B$239:$I$347,J$1,FALSE)</f>
        <v>0</v>
      </c>
      <c r="K727" s="3">
        <f>VLOOKUP($B727,'SUBMERSED HABITATS'!$B$239:$I$347,K$1,FALSE)</f>
        <v>0</v>
      </c>
      <c r="L727" s="3" t="str">
        <f>VLOOKUP($B727,'SUBMERSED HABITATS'!$B$239:$I$347,L$1,FALSE)</f>
        <v/>
      </c>
    </row>
    <row r="728" spans="1:12" ht="15.75" customHeight="1">
      <c r="A728">
        <f t="shared" si="21"/>
        <v>73</v>
      </c>
      <c r="B728" t="str">
        <f>VLOOKUP(A728,ACTIVITIES!$B$2:$C$110,2,FALSE)</f>
        <v>ACTIVITY CATEGORY 8 73</v>
      </c>
      <c r="C728" s="1">
        <v>6</v>
      </c>
      <c r="D728" s="1" t="str">
        <f>VLOOKUP(C728,HABITATS!$F$2:$G$13,2,FALSE)</f>
        <v>HABITATS COMPLEX 6</v>
      </c>
      <c r="E728" s="1" t="str">
        <f t="shared" si="20"/>
        <v>HABITATS COMPLEX 6ACTIVITY CATEGORY 8 73</v>
      </c>
      <c r="F728" s="3">
        <f>VLOOKUP($B728,'HABITATS COMPLEX 6'!$B$239:$I$347,F$1,FALSE)</f>
        <v>0</v>
      </c>
      <c r="G728" s="3">
        <f>VLOOKUP($B728,'HABITATS COMPLEX 6'!$B$239:$I$347,G$1,FALSE)</f>
        <v>0</v>
      </c>
      <c r="H728" s="3">
        <f>VLOOKUP($B728,'HABITATS COMPLEX 6'!$B$239:$I$347,H$1,FALSE)</f>
        <v>0</v>
      </c>
      <c r="I728" s="3">
        <f>VLOOKUP($B728,'HABITATS COMPLEX 6'!$B$239:$I$347,I$1,FALSE)</f>
        <v>0</v>
      </c>
      <c r="J728" s="3">
        <f>VLOOKUP($B728,'HABITATS COMPLEX 6'!$B$239:$I$347,J$1,FALSE)</f>
        <v>0</v>
      </c>
      <c r="K728" s="3">
        <f>VLOOKUP($B728,'HABITATS COMPLEX 6'!$B$239:$I$347,K$1,FALSE)</f>
        <v>0</v>
      </c>
      <c r="L728" s="3" t="str">
        <f>VLOOKUP($B728,'HABITATS COMPLEX 6'!$B$239:$I$347,L$1,FALSE)</f>
        <v/>
      </c>
    </row>
    <row r="729" spans="1:12" ht="15.75" customHeight="1">
      <c r="A729">
        <f t="shared" si="21"/>
        <v>73</v>
      </c>
      <c r="B729" t="str">
        <f>VLOOKUP(A729,ACTIVITIES!$B$2:$C$110,2,FALSE)</f>
        <v>ACTIVITY CATEGORY 8 73</v>
      </c>
      <c r="C729" s="1">
        <v>7</v>
      </c>
      <c r="D729" s="1" t="str">
        <f>VLOOKUP(C729,HABITATS!$F$2:$G$13,2,FALSE)</f>
        <v>HABITATS COMPLEX 7</v>
      </c>
      <c r="E729" s="1" t="str">
        <f t="shared" si="20"/>
        <v>HABITATS COMPLEX 7ACTIVITY CATEGORY 8 73</v>
      </c>
      <c r="F729" s="3">
        <f>VLOOKUP($B729,'HABITATS COMPLEX 7'!$B$239:$I$347,F$1,FALSE)</f>
        <v>0</v>
      </c>
      <c r="G729" s="3">
        <f>VLOOKUP($B729,'HABITATS COMPLEX 7'!$B$239:$I$347,G$1,FALSE)</f>
        <v>0</v>
      </c>
      <c r="H729" s="3">
        <f>VLOOKUP($B729,'HABITATS COMPLEX 7'!$B$239:$I$347,H$1,FALSE)</f>
        <v>0</v>
      </c>
      <c r="I729" s="3">
        <f>VLOOKUP($B729,'HABITATS COMPLEX 7'!$B$239:$I$347,I$1,FALSE)</f>
        <v>0</v>
      </c>
      <c r="J729" s="3">
        <f>VLOOKUP($B729,'HABITATS COMPLEX 7'!$B$239:$I$347,J$1,FALSE)</f>
        <v>0</v>
      </c>
      <c r="K729" s="3">
        <f>VLOOKUP($B729,'HABITATS COMPLEX 7'!$B$239:$I$347,K$1,FALSE)</f>
        <v>0</v>
      </c>
      <c r="L729" s="3" t="str">
        <f>VLOOKUP($B729,'HABITATS COMPLEX 7'!$B$239:$I$347,L$1,FALSE)</f>
        <v/>
      </c>
    </row>
    <row r="730" spans="1:12" ht="15.75" customHeight="1">
      <c r="A730">
        <f t="shared" si="21"/>
        <v>73</v>
      </c>
      <c r="B730" t="str">
        <f>VLOOKUP(A730,ACTIVITIES!$B$2:$C$110,2,FALSE)</f>
        <v>ACTIVITY CATEGORY 8 73</v>
      </c>
      <c r="C730" s="1">
        <v>8</v>
      </c>
      <c r="D730" s="1" t="str">
        <f>VLOOKUP(C730,HABITATS!$F$2:$G$13,2,FALSE)</f>
        <v>HABITATS COMPLEX 8</v>
      </c>
      <c r="E730" s="1" t="str">
        <f t="shared" si="20"/>
        <v>HABITATS COMPLEX 8ACTIVITY CATEGORY 8 73</v>
      </c>
      <c r="F730" s="3">
        <f>VLOOKUP($B730,'HABITATS COMPLEX 8'!$B$239:$I$347,F$1,FALSE)</f>
        <v>0</v>
      </c>
      <c r="G730" s="3">
        <f>VLOOKUP($B730,'HABITATS COMPLEX 8'!$B$239:$I$347,G$1,FALSE)</f>
        <v>0</v>
      </c>
      <c r="H730" s="3">
        <f>VLOOKUP($B730,'HABITATS COMPLEX 8'!$B$239:$I$347,H$1,FALSE)</f>
        <v>0</v>
      </c>
      <c r="I730" s="3">
        <f>VLOOKUP($B730,'HABITATS COMPLEX 8'!$B$239:$I$347,I$1,FALSE)</f>
        <v>0</v>
      </c>
      <c r="J730" s="3">
        <f>VLOOKUP($B730,'HABITATS COMPLEX 8'!$B$239:$I$347,J$1,FALSE)</f>
        <v>0</v>
      </c>
      <c r="K730" s="3">
        <f>VLOOKUP($B730,'HABITATS COMPLEX 8'!$B$239:$I$347,K$1,FALSE)</f>
        <v>0</v>
      </c>
      <c r="L730" s="3" t="str">
        <f>VLOOKUP($B730,'HABITATS COMPLEX 8'!$B$239:$I$347,L$1,FALSE)</f>
        <v/>
      </c>
    </row>
    <row r="731" spans="1:12" ht="15.75" customHeight="1">
      <c r="A731">
        <f t="shared" si="21"/>
        <v>73</v>
      </c>
      <c r="B731" t="str">
        <f>VLOOKUP(A731,ACTIVITIES!$B$2:$C$110,2,FALSE)</f>
        <v>ACTIVITY CATEGORY 8 73</v>
      </c>
      <c r="C731" s="1">
        <v>9</v>
      </c>
      <c r="D731" s="1" t="str">
        <f>VLOOKUP(C731,HABITATS!$F$2:$G$13,2,FALSE)</f>
        <v>HABITATS COMPLEX 9</v>
      </c>
      <c r="E731" s="1" t="str">
        <f t="shared" si="20"/>
        <v>HABITATS COMPLEX 9ACTIVITY CATEGORY 8 73</v>
      </c>
      <c r="F731" s="3">
        <f>VLOOKUP($B731,'HABITATS COMPLEX 9'!$B$239:$I$347,F$1,FALSE)</f>
        <v>0</v>
      </c>
      <c r="G731" s="3">
        <f>VLOOKUP($B731,'HABITATS COMPLEX 9'!$B$239:$I$347,G$1,FALSE)</f>
        <v>0</v>
      </c>
      <c r="H731" s="3">
        <f>VLOOKUP($B731,'HABITATS COMPLEX 9'!$B$239:$I$347,H$1,FALSE)</f>
        <v>0</v>
      </c>
      <c r="I731" s="3">
        <f>VLOOKUP($B731,'HABITATS COMPLEX 9'!$B$239:$I$347,I$1,FALSE)</f>
        <v>0</v>
      </c>
      <c r="J731" s="3">
        <f>VLOOKUP($B731,'HABITATS COMPLEX 9'!$B$239:$I$347,J$1,FALSE)</f>
        <v>0</v>
      </c>
      <c r="K731" s="3">
        <f>VLOOKUP($B731,'HABITATS COMPLEX 9'!$B$239:$I$347,K$1,FALSE)</f>
        <v>0</v>
      </c>
      <c r="L731" s="3" t="str">
        <f>VLOOKUP($B731,'HABITATS COMPLEX 9'!$B$239:$I$347,L$1,FALSE)</f>
        <v/>
      </c>
    </row>
    <row r="732" spans="1:12" ht="15.75" customHeight="1">
      <c r="A732">
        <f t="shared" si="21"/>
        <v>73</v>
      </c>
      <c r="B732" t="str">
        <f>VLOOKUP(A732,ACTIVITIES!$B$2:$C$110,2,FALSE)</f>
        <v>ACTIVITY CATEGORY 8 73</v>
      </c>
      <c r="C732" s="1">
        <v>10</v>
      </c>
      <c r="D732" s="1" t="str">
        <f>VLOOKUP(C732,HABITATS!$F$2:$G$13,2,FALSE)</f>
        <v>HABITATS COMPLEX 10</v>
      </c>
      <c r="E732" s="1" t="str">
        <f t="shared" si="20"/>
        <v>HABITATS COMPLEX 10ACTIVITY CATEGORY 8 73</v>
      </c>
      <c r="F732" s="3">
        <f>VLOOKUP($B732,'HABITATS COMPLEX 10'!$B$239:$I$347,F$1,FALSE)</f>
        <v>0</v>
      </c>
      <c r="G732" s="3">
        <f>VLOOKUP($B732,'HABITATS COMPLEX 10'!$B$239:$I$347,G$1,FALSE)</f>
        <v>0</v>
      </c>
      <c r="H732" s="3">
        <f>VLOOKUP($B732,'HABITATS COMPLEX 10'!$B$239:$I$347,H$1,FALSE)</f>
        <v>0</v>
      </c>
      <c r="I732" s="3">
        <f>VLOOKUP($B732,'HABITATS COMPLEX 10'!$B$239:$I$347,I$1,FALSE)</f>
        <v>0</v>
      </c>
      <c r="J732" s="3">
        <f>VLOOKUP($B732,'HABITATS COMPLEX 10'!$B$239:$I$347,J$1,FALSE)</f>
        <v>0</v>
      </c>
      <c r="K732" s="3">
        <f>VLOOKUP($B732,'HABITATS COMPLEX 10'!$B$239:$I$347,K$1,FALSE)</f>
        <v>0</v>
      </c>
      <c r="L732" s="3" t="str">
        <f>VLOOKUP($B732,'HABITATS COMPLEX 10'!$B$239:$I$347,L$1,FALSE)</f>
        <v/>
      </c>
    </row>
    <row r="733" spans="1:12" ht="15.75" customHeight="1">
      <c r="A733">
        <f t="shared" si="21"/>
        <v>74</v>
      </c>
      <c r="B733" t="str">
        <f>VLOOKUP(A733,ACTIVITIES!$B$2:$C$110,2,FALSE)</f>
        <v>ACTIVITY CATEGORY 8 74</v>
      </c>
      <c r="C733" s="1">
        <v>1</v>
      </c>
      <c r="D733" s="1" t="str">
        <f>VLOOKUP(C733,HABITATS!$F$2:$G$13,2,FALSE)</f>
        <v>Coastal Uplands</v>
      </c>
      <c r="E733" s="1" t="str">
        <f t="shared" si="20"/>
        <v>Coastal UplandsACTIVITY CATEGORY 8 74</v>
      </c>
      <c r="F733" s="3">
        <f>VLOOKUP($B733,'COASTAL UPLANDS'!$B$239:$I$347,F$1,FALSE)</f>
        <v>0</v>
      </c>
      <c r="G733" s="3">
        <f>VLOOKUP($B733,'COASTAL UPLANDS'!$B$239:$I$347,G$1,FALSE)</f>
        <v>0</v>
      </c>
      <c r="H733" s="3">
        <f>VLOOKUP($B733,'COASTAL UPLANDS'!$B$239:$I$347,H$1,FALSE)</f>
        <v>0</v>
      </c>
      <c r="I733" s="3">
        <f>VLOOKUP($B733,'COASTAL UPLANDS'!$B$239:$I$347,I$1,FALSE)</f>
        <v>0</v>
      </c>
      <c r="J733" s="3">
        <f>VLOOKUP($B733,'COASTAL UPLANDS'!$B$239:$I$347,J$1,FALSE)</f>
        <v>0</v>
      </c>
      <c r="K733" s="3">
        <f>VLOOKUP($B733,'COASTAL UPLANDS'!$B$239:$I$347,K$1,FALSE)</f>
        <v>0</v>
      </c>
      <c r="L733" s="3" t="str">
        <f>VLOOKUP($B733,'COASTAL UPLANDS'!$B$239:$I$347,L$1,FALSE)</f>
        <v/>
      </c>
    </row>
    <row r="734" spans="1:12" ht="15.75" customHeight="1">
      <c r="A734">
        <f t="shared" si="21"/>
        <v>74</v>
      </c>
      <c r="B734" t="str">
        <f>VLOOKUP(A734,ACTIVITIES!$B$2:$C$110,2,FALSE)</f>
        <v>ACTIVITY CATEGORY 8 74</v>
      </c>
      <c r="C734" s="1">
        <v>2</v>
      </c>
      <c r="D734" s="1" t="str">
        <f>VLOOKUP(C734,HABITATS!$F$2:$G$13,2,FALSE)</f>
        <v>Beaches &amp; Dunes</v>
      </c>
      <c r="E734" s="1" t="str">
        <f t="shared" si="20"/>
        <v>Beaches &amp; DunesACTIVITY CATEGORY 8 74</v>
      </c>
      <c r="F734" s="3">
        <f>VLOOKUP($B734,'BEACHES &amp; DUNES'!$B$239:$I$347,F$1,FALSE)</f>
        <v>0</v>
      </c>
      <c r="G734" s="3">
        <f>VLOOKUP($B734,'BEACHES &amp; DUNES'!$B$239:$I$347,G$1,FALSE)</f>
        <v>0</v>
      </c>
      <c r="H734" s="3">
        <f>VLOOKUP($B734,'BEACHES &amp; DUNES'!$B$239:$I$347,H$1,FALSE)</f>
        <v>0</v>
      </c>
      <c r="I734" s="3">
        <f>VLOOKUP($B734,'BEACHES &amp; DUNES'!$B$239:$I$347,I$1,FALSE)</f>
        <v>0</v>
      </c>
      <c r="J734" s="3">
        <f>VLOOKUP($B734,'BEACHES &amp; DUNES'!$B$239:$I$347,J$1,FALSE)</f>
        <v>0</v>
      </c>
      <c r="K734" s="3">
        <f>VLOOKUP($B734,'BEACHES &amp; DUNES'!$B$239:$I$347,K$1,FALSE)</f>
        <v>0</v>
      </c>
      <c r="L734" s="3" t="str">
        <f>VLOOKUP($B734,'BEACHES &amp; DUNES'!$B$239:$I$347,L$1,FALSE)</f>
        <v/>
      </c>
    </row>
    <row r="735" spans="1:12" ht="15.75" customHeight="1">
      <c r="A735">
        <f t="shared" si="21"/>
        <v>74</v>
      </c>
      <c r="B735" t="str">
        <f>VLOOKUP(A735,ACTIVITIES!$B$2:$C$110,2,FALSE)</f>
        <v>ACTIVITY CATEGORY 8 74</v>
      </c>
      <c r="C735" s="1">
        <v>3</v>
      </c>
      <c r="D735" s="1" t="str">
        <f>VLOOKUP(C735,HABITATS!$F$2:$G$13,2,FALSE)</f>
        <v>Tidal flats &amp; Rocky Intertidal</v>
      </c>
      <c r="E735" s="1" t="str">
        <f t="shared" si="20"/>
        <v>Tidal flats &amp; Rocky IntertidalACTIVITY CATEGORY 8 74</v>
      </c>
      <c r="F735" s="3">
        <f>VLOOKUP($B735,'TIDAL FLATS &amp; ROCKY INTERTIDAL'!$B$239:$I$347,F$1,FALSE)</f>
        <v>0</v>
      </c>
      <c r="G735" s="3">
        <f>VLOOKUP($B735,'TIDAL FLATS &amp; ROCKY INTERTIDAL'!$B$239:$I$347,G$1,FALSE)</f>
        <v>0</v>
      </c>
      <c r="H735" s="3">
        <f>VLOOKUP($B735,'TIDAL FLATS &amp; ROCKY INTERTIDAL'!$B$239:$I$347,H$1,FALSE)</f>
        <v>0</v>
      </c>
      <c r="I735" s="3">
        <f>VLOOKUP($B735,'TIDAL FLATS &amp; ROCKY INTERTIDAL'!$B$239:$I$347,I$1,FALSE)</f>
        <v>0</v>
      </c>
      <c r="J735" s="3">
        <f>VLOOKUP($B735,'TIDAL FLATS &amp; ROCKY INTERTIDAL'!$B$239:$I$347,J$1,FALSE)</f>
        <v>0</v>
      </c>
      <c r="K735" s="3">
        <f>VLOOKUP($B735,'TIDAL FLATS &amp; ROCKY INTERTIDAL'!$B$239:$I$347,K$1,FALSE)</f>
        <v>0</v>
      </c>
      <c r="L735" s="3" t="str">
        <f>VLOOKUP($B735,'TIDAL FLATS &amp; ROCKY INTERTIDAL'!$B$239:$I$347,L$1,FALSE)</f>
        <v/>
      </c>
    </row>
    <row r="736" spans="1:12" ht="15.75" customHeight="1">
      <c r="A736">
        <f t="shared" si="21"/>
        <v>74</v>
      </c>
      <c r="B736" t="str">
        <f>VLOOKUP(A736,ACTIVITIES!$B$2:$C$110,2,FALSE)</f>
        <v>ACTIVITY CATEGORY 8 74</v>
      </c>
      <c r="C736" s="1">
        <v>4</v>
      </c>
      <c r="D736" s="1" t="str">
        <f>VLOOKUP(C736,HABITATS!$F$2:$G$13,2,FALSE)</f>
        <v>Marshes</v>
      </c>
      <c r="E736" s="1" t="str">
        <f t="shared" si="20"/>
        <v>MarshesACTIVITY CATEGORY 8 74</v>
      </c>
      <c r="F736" s="3">
        <f>VLOOKUP($B736,MARSHES!$B$239:$I$347,F$1,FALSE)</f>
        <v>0</v>
      </c>
      <c r="G736" s="3">
        <f>VLOOKUP($B736,MARSHES!$B$239:$I$347,G$1,FALSE)</f>
        <v>0</v>
      </c>
      <c r="H736" s="3">
        <f>VLOOKUP($B736,MARSHES!$B$239:$I$347,H$1,FALSE)</f>
        <v>0</v>
      </c>
      <c r="I736" s="3">
        <f>VLOOKUP($B736,MARSHES!$B$239:$I$347,I$1,FALSE)</f>
        <v>0</v>
      </c>
      <c r="J736" s="3">
        <f>VLOOKUP($B736,MARSHES!$B$239:$I$347,J$1,FALSE)</f>
        <v>0</v>
      </c>
      <c r="K736" s="3">
        <f>VLOOKUP($B736,MARSHES!$B$239:$I$347,K$1,FALSE)</f>
        <v>0</v>
      </c>
      <c r="L736" s="3" t="str">
        <f>VLOOKUP($B736,MARSHES!$B$239:$I$347,L$1,FALSE)</f>
        <v/>
      </c>
    </row>
    <row r="737" spans="1:12" ht="15.75" customHeight="1">
      <c r="A737">
        <f t="shared" si="21"/>
        <v>74</v>
      </c>
      <c r="B737" t="str">
        <f>VLOOKUP(A737,ACTIVITIES!$B$2:$C$110,2,FALSE)</f>
        <v>ACTIVITY CATEGORY 8 74</v>
      </c>
      <c r="C737" s="1">
        <v>5</v>
      </c>
      <c r="D737" s="1" t="str">
        <f>VLOOKUP(C737,HABITATS!$F$2:$G$13,2,FALSE)</f>
        <v>Submersed Habitats</v>
      </c>
      <c r="E737" s="1" t="str">
        <f t="shared" si="20"/>
        <v>Submersed HabitatsACTIVITY CATEGORY 8 74</v>
      </c>
      <c r="F737" s="3">
        <f>VLOOKUP($B737,'SUBMERSED HABITATS'!$B$239:$I$347,F$1,FALSE)</f>
        <v>0</v>
      </c>
      <c r="G737" s="3">
        <f>VLOOKUP($B737,'SUBMERSED HABITATS'!$B$239:$I$347,G$1,FALSE)</f>
        <v>0</v>
      </c>
      <c r="H737" s="3">
        <f>VLOOKUP($B737,'SUBMERSED HABITATS'!$B$239:$I$347,H$1,FALSE)</f>
        <v>0</v>
      </c>
      <c r="I737" s="3">
        <f>VLOOKUP($B737,'SUBMERSED HABITATS'!$B$239:$I$347,I$1,FALSE)</f>
        <v>0</v>
      </c>
      <c r="J737" s="3">
        <f>VLOOKUP($B737,'SUBMERSED HABITATS'!$B$239:$I$347,J$1,FALSE)</f>
        <v>0</v>
      </c>
      <c r="K737" s="3">
        <f>VLOOKUP($B737,'SUBMERSED HABITATS'!$B$239:$I$347,K$1,FALSE)</f>
        <v>0</v>
      </c>
      <c r="L737" s="3" t="str">
        <f>VLOOKUP($B737,'SUBMERSED HABITATS'!$B$239:$I$347,L$1,FALSE)</f>
        <v/>
      </c>
    </row>
    <row r="738" spans="1:12" ht="15.75" customHeight="1">
      <c r="A738">
        <f t="shared" si="21"/>
        <v>74</v>
      </c>
      <c r="B738" t="str">
        <f>VLOOKUP(A738,ACTIVITIES!$B$2:$C$110,2,FALSE)</f>
        <v>ACTIVITY CATEGORY 8 74</v>
      </c>
      <c r="C738" s="1">
        <v>6</v>
      </c>
      <c r="D738" s="1" t="str">
        <f>VLOOKUP(C738,HABITATS!$F$2:$G$13,2,FALSE)</f>
        <v>HABITATS COMPLEX 6</v>
      </c>
      <c r="E738" s="1" t="str">
        <f t="shared" si="20"/>
        <v>HABITATS COMPLEX 6ACTIVITY CATEGORY 8 74</v>
      </c>
      <c r="F738" s="3">
        <f>VLOOKUP($B738,'HABITATS COMPLEX 6'!$B$239:$I$347,F$1,FALSE)</f>
        <v>0</v>
      </c>
      <c r="G738" s="3">
        <f>VLOOKUP($B738,'HABITATS COMPLEX 6'!$B$239:$I$347,G$1,FALSE)</f>
        <v>0</v>
      </c>
      <c r="H738" s="3">
        <f>VLOOKUP($B738,'HABITATS COMPLEX 6'!$B$239:$I$347,H$1,FALSE)</f>
        <v>0</v>
      </c>
      <c r="I738" s="3">
        <f>VLOOKUP($B738,'HABITATS COMPLEX 6'!$B$239:$I$347,I$1,FALSE)</f>
        <v>0</v>
      </c>
      <c r="J738" s="3">
        <f>VLOOKUP($B738,'HABITATS COMPLEX 6'!$B$239:$I$347,J$1,FALSE)</f>
        <v>0</v>
      </c>
      <c r="K738" s="3">
        <f>VLOOKUP($B738,'HABITATS COMPLEX 6'!$B$239:$I$347,K$1,FALSE)</f>
        <v>0</v>
      </c>
      <c r="L738" s="3" t="str">
        <f>VLOOKUP($B738,'HABITATS COMPLEX 6'!$B$239:$I$347,L$1,FALSE)</f>
        <v/>
      </c>
    </row>
    <row r="739" spans="1:12" ht="15.75" customHeight="1">
      <c r="A739">
        <f t="shared" si="21"/>
        <v>74</v>
      </c>
      <c r="B739" t="str">
        <f>VLOOKUP(A739,ACTIVITIES!$B$2:$C$110,2,FALSE)</f>
        <v>ACTIVITY CATEGORY 8 74</v>
      </c>
      <c r="C739" s="1">
        <v>7</v>
      </c>
      <c r="D739" s="1" t="str">
        <f>VLOOKUP(C739,HABITATS!$F$2:$G$13,2,FALSE)</f>
        <v>HABITATS COMPLEX 7</v>
      </c>
      <c r="E739" s="1" t="str">
        <f t="shared" si="20"/>
        <v>HABITATS COMPLEX 7ACTIVITY CATEGORY 8 74</v>
      </c>
      <c r="F739" s="3">
        <f>VLOOKUP($B739,'HABITATS COMPLEX 7'!$B$239:$I$347,F$1,FALSE)</f>
        <v>0</v>
      </c>
      <c r="G739" s="3">
        <f>VLOOKUP($B739,'HABITATS COMPLEX 7'!$B$239:$I$347,G$1,FALSE)</f>
        <v>0</v>
      </c>
      <c r="H739" s="3">
        <f>VLOOKUP($B739,'HABITATS COMPLEX 7'!$B$239:$I$347,H$1,FALSE)</f>
        <v>0</v>
      </c>
      <c r="I739" s="3">
        <f>VLOOKUP($B739,'HABITATS COMPLEX 7'!$B$239:$I$347,I$1,FALSE)</f>
        <v>0</v>
      </c>
      <c r="J739" s="3">
        <f>VLOOKUP($B739,'HABITATS COMPLEX 7'!$B$239:$I$347,J$1,FALSE)</f>
        <v>0</v>
      </c>
      <c r="K739" s="3">
        <f>VLOOKUP($B739,'HABITATS COMPLEX 7'!$B$239:$I$347,K$1,FALSE)</f>
        <v>0</v>
      </c>
      <c r="L739" s="3" t="str">
        <f>VLOOKUP($B739,'HABITATS COMPLEX 7'!$B$239:$I$347,L$1,FALSE)</f>
        <v/>
      </c>
    </row>
    <row r="740" spans="1:12" ht="15.75" customHeight="1">
      <c r="A740">
        <f t="shared" si="21"/>
        <v>74</v>
      </c>
      <c r="B740" t="str">
        <f>VLOOKUP(A740,ACTIVITIES!$B$2:$C$110,2,FALSE)</f>
        <v>ACTIVITY CATEGORY 8 74</v>
      </c>
      <c r="C740" s="1">
        <v>8</v>
      </c>
      <c r="D740" s="1" t="str">
        <f>VLOOKUP(C740,HABITATS!$F$2:$G$13,2,FALSE)</f>
        <v>HABITATS COMPLEX 8</v>
      </c>
      <c r="E740" s="1" t="str">
        <f t="shared" si="20"/>
        <v>HABITATS COMPLEX 8ACTIVITY CATEGORY 8 74</v>
      </c>
      <c r="F740" s="3">
        <f>VLOOKUP($B740,'HABITATS COMPLEX 8'!$B$239:$I$347,F$1,FALSE)</f>
        <v>0</v>
      </c>
      <c r="G740" s="3">
        <f>VLOOKUP($B740,'HABITATS COMPLEX 8'!$B$239:$I$347,G$1,FALSE)</f>
        <v>0</v>
      </c>
      <c r="H740" s="3">
        <f>VLOOKUP($B740,'HABITATS COMPLEX 8'!$B$239:$I$347,H$1,FALSE)</f>
        <v>0</v>
      </c>
      <c r="I740" s="3">
        <f>VLOOKUP($B740,'HABITATS COMPLEX 8'!$B$239:$I$347,I$1,FALSE)</f>
        <v>0</v>
      </c>
      <c r="J740" s="3">
        <f>VLOOKUP($B740,'HABITATS COMPLEX 8'!$B$239:$I$347,J$1,FALSE)</f>
        <v>0</v>
      </c>
      <c r="K740" s="3">
        <f>VLOOKUP($B740,'HABITATS COMPLEX 8'!$B$239:$I$347,K$1,FALSE)</f>
        <v>0</v>
      </c>
      <c r="L740" s="3" t="str">
        <f>VLOOKUP($B740,'HABITATS COMPLEX 8'!$B$239:$I$347,L$1,FALSE)</f>
        <v/>
      </c>
    </row>
    <row r="741" spans="1:12" ht="15.75" customHeight="1">
      <c r="A741">
        <f t="shared" si="21"/>
        <v>74</v>
      </c>
      <c r="B741" t="str">
        <f>VLOOKUP(A741,ACTIVITIES!$B$2:$C$110,2,FALSE)</f>
        <v>ACTIVITY CATEGORY 8 74</v>
      </c>
      <c r="C741" s="1">
        <v>9</v>
      </c>
      <c r="D741" s="1" t="str">
        <f>VLOOKUP(C741,HABITATS!$F$2:$G$13,2,FALSE)</f>
        <v>HABITATS COMPLEX 9</v>
      </c>
      <c r="E741" s="1" t="str">
        <f t="shared" si="20"/>
        <v>HABITATS COMPLEX 9ACTIVITY CATEGORY 8 74</v>
      </c>
      <c r="F741" s="3">
        <f>VLOOKUP($B741,'HABITATS COMPLEX 9'!$B$239:$I$347,F$1,FALSE)</f>
        <v>0</v>
      </c>
      <c r="G741" s="3">
        <f>VLOOKUP($B741,'HABITATS COMPLEX 9'!$B$239:$I$347,G$1,FALSE)</f>
        <v>0</v>
      </c>
      <c r="H741" s="3">
        <f>VLOOKUP($B741,'HABITATS COMPLEX 9'!$B$239:$I$347,H$1,FALSE)</f>
        <v>0</v>
      </c>
      <c r="I741" s="3">
        <f>VLOOKUP($B741,'HABITATS COMPLEX 9'!$B$239:$I$347,I$1,FALSE)</f>
        <v>0</v>
      </c>
      <c r="J741" s="3">
        <f>VLOOKUP($B741,'HABITATS COMPLEX 9'!$B$239:$I$347,J$1,FALSE)</f>
        <v>0</v>
      </c>
      <c r="K741" s="3">
        <f>VLOOKUP($B741,'HABITATS COMPLEX 9'!$B$239:$I$347,K$1,FALSE)</f>
        <v>0</v>
      </c>
      <c r="L741" s="3" t="str">
        <f>VLOOKUP($B741,'HABITATS COMPLEX 9'!$B$239:$I$347,L$1,FALSE)</f>
        <v/>
      </c>
    </row>
    <row r="742" spans="1:12" ht="15.75" customHeight="1">
      <c r="A742">
        <f t="shared" si="21"/>
        <v>74</v>
      </c>
      <c r="B742" t="str">
        <f>VLOOKUP(A742,ACTIVITIES!$B$2:$C$110,2,FALSE)</f>
        <v>ACTIVITY CATEGORY 8 74</v>
      </c>
      <c r="C742" s="1">
        <v>10</v>
      </c>
      <c r="D742" s="1" t="str">
        <f>VLOOKUP(C742,HABITATS!$F$2:$G$13,2,FALSE)</f>
        <v>HABITATS COMPLEX 10</v>
      </c>
      <c r="E742" s="1" t="str">
        <f t="shared" si="20"/>
        <v>HABITATS COMPLEX 10ACTIVITY CATEGORY 8 74</v>
      </c>
      <c r="F742" s="3">
        <f>VLOOKUP($B742,'HABITATS COMPLEX 10'!$B$239:$I$347,F$1,FALSE)</f>
        <v>0</v>
      </c>
      <c r="G742" s="3">
        <f>VLOOKUP($B742,'HABITATS COMPLEX 10'!$B$239:$I$347,G$1,FALSE)</f>
        <v>0</v>
      </c>
      <c r="H742" s="3">
        <f>VLOOKUP($B742,'HABITATS COMPLEX 10'!$B$239:$I$347,H$1,FALSE)</f>
        <v>0</v>
      </c>
      <c r="I742" s="3">
        <f>VLOOKUP($B742,'HABITATS COMPLEX 10'!$B$239:$I$347,I$1,FALSE)</f>
        <v>0</v>
      </c>
      <c r="J742" s="3">
        <f>VLOOKUP($B742,'HABITATS COMPLEX 10'!$B$239:$I$347,J$1,FALSE)</f>
        <v>0</v>
      </c>
      <c r="K742" s="3">
        <f>VLOOKUP($B742,'HABITATS COMPLEX 10'!$B$239:$I$347,K$1,FALSE)</f>
        <v>0</v>
      </c>
      <c r="L742" s="3" t="str">
        <f>VLOOKUP($B742,'HABITATS COMPLEX 10'!$B$239:$I$347,L$1,FALSE)</f>
        <v/>
      </c>
    </row>
    <row r="743" spans="1:12" ht="15.75" customHeight="1">
      <c r="A743">
        <f t="shared" si="21"/>
        <v>75</v>
      </c>
      <c r="B743" t="str">
        <f>VLOOKUP(A743,ACTIVITIES!$B$2:$C$110,2,FALSE)</f>
        <v>ACTIVITY CATEGORY 8 75</v>
      </c>
      <c r="C743" s="1">
        <v>1</v>
      </c>
      <c r="D743" s="1" t="str">
        <f>VLOOKUP(C743,HABITATS!$F$2:$G$13,2,FALSE)</f>
        <v>Coastal Uplands</v>
      </c>
      <c r="E743" s="1" t="str">
        <f t="shared" si="20"/>
        <v>Coastal UplandsACTIVITY CATEGORY 8 75</v>
      </c>
      <c r="F743" s="3">
        <f>VLOOKUP($B743,'COASTAL UPLANDS'!$B$239:$I$347,F$1,FALSE)</f>
        <v>0</v>
      </c>
      <c r="G743" s="3">
        <f>VLOOKUP($B743,'COASTAL UPLANDS'!$B$239:$I$347,G$1,FALSE)</f>
        <v>0</v>
      </c>
      <c r="H743" s="3">
        <f>VLOOKUP($B743,'COASTAL UPLANDS'!$B$239:$I$347,H$1,FALSE)</f>
        <v>0</v>
      </c>
      <c r="I743" s="3">
        <f>VLOOKUP($B743,'COASTAL UPLANDS'!$B$239:$I$347,I$1,FALSE)</f>
        <v>0</v>
      </c>
      <c r="J743" s="3">
        <f>VLOOKUP($B743,'COASTAL UPLANDS'!$B$239:$I$347,J$1,FALSE)</f>
        <v>0</v>
      </c>
      <c r="K743" s="3">
        <f>VLOOKUP($B743,'COASTAL UPLANDS'!$B$239:$I$347,K$1,FALSE)</f>
        <v>0</v>
      </c>
      <c r="L743" s="3" t="str">
        <f>VLOOKUP($B743,'COASTAL UPLANDS'!$B$239:$I$347,L$1,FALSE)</f>
        <v/>
      </c>
    </row>
    <row r="744" spans="1:12" ht="15.75" customHeight="1">
      <c r="A744">
        <f t="shared" si="21"/>
        <v>75</v>
      </c>
      <c r="B744" t="str">
        <f>VLOOKUP(A744,ACTIVITIES!$B$2:$C$110,2,FALSE)</f>
        <v>ACTIVITY CATEGORY 8 75</v>
      </c>
      <c r="C744" s="1">
        <v>2</v>
      </c>
      <c r="D744" s="1" t="str">
        <f>VLOOKUP(C744,HABITATS!$F$2:$G$13,2,FALSE)</f>
        <v>Beaches &amp; Dunes</v>
      </c>
      <c r="E744" s="1" t="str">
        <f t="shared" si="20"/>
        <v>Beaches &amp; DunesACTIVITY CATEGORY 8 75</v>
      </c>
      <c r="F744" s="3">
        <f>VLOOKUP($B744,'BEACHES &amp; DUNES'!$B$239:$I$347,F$1,FALSE)</f>
        <v>0</v>
      </c>
      <c r="G744" s="3">
        <f>VLOOKUP($B744,'BEACHES &amp; DUNES'!$B$239:$I$347,G$1,FALSE)</f>
        <v>0</v>
      </c>
      <c r="H744" s="3">
        <f>VLOOKUP($B744,'BEACHES &amp; DUNES'!$B$239:$I$347,H$1,FALSE)</f>
        <v>0</v>
      </c>
      <c r="I744" s="3">
        <f>VLOOKUP($B744,'BEACHES &amp; DUNES'!$B$239:$I$347,I$1,FALSE)</f>
        <v>0</v>
      </c>
      <c r="J744" s="3">
        <f>VLOOKUP($B744,'BEACHES &amp; DUNES'!$B$239:$I$347,J$1,FALSE)</f>
        <v>0</v>
      </c>
      <c r="K744" s="3">
        <f>VLOOKUP($B744,'BEACHES &amp; DUNES'!$B$239:$I$347,K$1,FALSE)</f>
        <v>0</v>
      </c>
      <c r="L744" s="3" t="str">
        <f>VLOOKUP($B744,'BEACHES &amp; DUNES'!$B$239:$I$347,L$1,FALSE)</f>
        <v/>
      </c>
    </row>
    <row r="745" spans="1:12" ht="15.75" customHeight="1">
      <c r="A745">
        <f t="shared" si="21"/>
        <v>75</v>
      </c>
      <c r="B745" t="str">
        <f>VLOOKUP(A745,ACTIVITIES!$B$2:$C$110,2,FALSE)</f>
        <v>ACTIVITY CATEGORY 8 75</v>
      </c>
      <c r="C745" s="1">
        <v>3</v>
      </c>
      <c r="D745" s="1" t="str">
        <f>VLOOKUP(C745,HABITATS!$F$2:$G$13,2,FALSE)</f>
        <v>Tidal flats &amp; Rocky Intertidal</v>
      </c>
      <c r="E745" s="1" t="str">
        <f t="shared" si="20"/>
        <v>Tidal flats &amp; Rocky IntertidalACTIVITY CATEGORY 8 75</v>
      </c>
      <c r="F745" s="3">
        <f>VLOOKUP($B745,'TIDAL FLATS &amp; ROCKY INTERTIDAL'!$B$239:$I$347,F$1,FALSE)</f>
        <v>0</v>
      </c>
      <c r="G745" s="3">
        <f>VLOOKUP($B745,'TIDAL FLATS &amp; ROCKY INTERTIDAL'!$B$239:$I$347,G$1,FALSE)</f>
        <v>0</v>
      </c>
      <c r="H745" s="3">
        <f>VLOOKUP($B745,'TIDAL FLATS &amp; ROCKY INTERTIDAL'!$B$239:$I$347,H$1,FALSE)</f>
        <v>0</v>
      </c>
      <c r="I745" s="3">
        <f>VLOOKUP($B745,'TIDAL FLATS &amp; ROCKY INTERTIDAL'!$B$239:$I$347,I$1,FALSE)</f>
        <v>0</v>
      </c>
      <c r="J745" s="3">
        <f>VLOOKUP($B745,'TIDAL FLATS &amp; ROCKY INTERTIDAL'!$B$239:$I$347,J$1,FALSE)</f>
        <v>0</v>
      </c>
      <c r="K745" s="3">
        <f>VLOOKUP($B745,'TIDAL FLATS &amp; ROCKY INTERTIDAL'!$B$239:$I$347,K$1,FALSE)</f>
        <v>0</v>
      </c>
      <c r="L745" s="3" t="str">
        <f>VLOOKUP($B745,'TIDAL FLATS &amp; ROCKY INTERTIDAL'!$B$239:$I$347,L$1,FALSE)</f>
        <v/>
      </c>
    </row>
    <row r="746" spans="1:12" ht="15.75" customHeight="1">
      <c r="A746">
        <f t="shared" si="21"/>
        <v>75</v>
      </c>
      <c r="B746" t="str">
        <f>VLOOKUP(A746,ACTIVITIES!$B$2:$C$110,2,FALSE)</f>
        <v>ACTIVITY CATEGORY 8 75</v>
      </c>
      <c r="C746" s="1">
        <v>4</v>
      </c>
      <c r="D746" s="1" t="str">
        <f>VLOOKUP(C746,HABITATS!$F$2:$G$13,2,FALSE)</f>
        <v>Marshes</v>
      </c>
      <c r="E746" s="1" t="str">
        <f t="shared" si="20"/>
        <v>MarshesACTIVITY CATEGORY 8 75</v>
      </c>
      <c r="F746" s="3">
        <f>VLOOKUP($B746,MARSHES!$B$239:$I$347,F$1,FALSE)</f>
        <v>0</v>
      </c>
      <c r="G746" s="3">
        <f>VLOOKUP($B746,MARSHES!$B$239:$I$347,G$1,FALSE)</f>
        <v>0</v>
      </c>
      <c r="H746" s="3">
        <f>VLOOKUP($B746,MARSHES!$B$239:$I$347,H$1,FALSE)</f>
        <v>0</v>
      </c>
      <c r="I746" s="3">
        <f>VLOOKUP($B746,MARSHES!$B$239:$I$347,I$1,FALSE)</f>
        <v>0</v>
      </c>
      <c r="J746" s="3">
        <f>VLOOKUP($B746,MARSHES!$B$239:$I$347,J$1,FALSE)</f>
        <v>0</v>
      </c>
      <c r="K746" s="3">
        <f>VLOOKUP($B746,MARSHES!$B$239:$I$347,K$1,FALSE)</f>
        <v>0</v>
      </c>
      <c r="L746" s="3" t="str">
        <f>VLOOKUP($B746,MARSHES!$B$239:$I$347,L$1,FALSE)</f>
        <v/>
      </c>
    </row>
    <row r="747" spans="1:12" ht="15.75" customHeight="1">
      <c r="A747">
        <f t="shared" si="21"/>
        <v>75</v>
      </c>
      <c r="B747" t="str">
        <f>VLOOKUP(A747,ACTIVITIES!$B$2:$C$110,2,FALSE)</f>
        <v>ACTIVITY CATEGORY 8 75</v>
      </c>
      <c r="C747" s="1">
        <v>5</v>
      </c>
      <c r="D747" s="1" t="str">
        <f>VLOOKUP(C747,HABITATS!$F$2:$G$13,2,FALSE)</f>
        <v>Submersed Habitats</v>
      </c>
      <c r="E747" s="1" t="str">
        <f t="shared" si="20"/>
        <v>Submersed HabitatsACTIVITY CATEGORY 8 75</v>
      </c>
      <c r="F747" s="3">
        <f>VLOOKUP($B747,'SUBMERSED HABITATS'!$B$239:$I$347,F$1,FALSE)</f>
        <v>0</v>
      </c>
      <c r="G747" s="3">
        <f>VLOOKUP($B747,'SUBMERSED HABITATS'!$B$239:$I$347,G$1,FALSE)</f>
        <v>0</v>
      </c>
      <c r="H747" s="3">
        <f>VLOOKUP($B747,'SUBMERSED HABITATS'!$B$239:$I$347,H$1,FALSE)</f>
        <v>0</v>
      </c>
      <c r="I747" s="3">
        <f>VLOOKUP($B747,'SUBMERSED HABITATS'!$B$239:$I$347,I$1,FALSE)</f>
        <v>0</v>
      </c>
      <c r="J747" s="3">
        <f>VLOOKUP($B747,'SUBMERSED HABITATS'!$B$239:$I$347,J$1,FALSE)</f>
        <v>0</v>
      </c>
      <c r="K747" s="3">
        <f>VLOOKUP($B747,'SUBMERSED HABITATS'!$B$239:$I$347,K$1,FALSE)</f>
        <v>0</v>
      </c>
      <c r="L747" s="3" t="str">
        <f>VLOOKUP($B747,'SUBMERSED HABITATS'!$B$239:$I$347,L$1,FALSE)</f>
        <v/>
      </c>
    </row>
    <row r="748" spans="1:12" ht="15.75" customHeight="1">
      <c r="A748">
        <f t="shared" si="21"/>
        <v>75</v>
      </c>
      <c r="B748" t="str">
        <f>VLOOKUP(A748,ACTIVITIES!$B$2:$C$110,2,FALSE)</f>
        <v>ACTIVITY CATEGORY 8 75</v>
      </c>
      <c r="C748" s="1">
        <v>6</v>
      </c>
      <c r="D748" s="1" t="str">
        <f>VLOOKUP(C748,HABITATS!$F$2:$G$13,2,FALSE)</f>
        <v>HABITATS COMPLEX 6</v>
      </c>
      <c r="E748" s="1" t="str">
        <f t="shared" si="20"/>
        <v>HABITATS COMPLEX 6ACTIVITY CATEGORY 8 75</v>
      </c>
      <c r="F748" s="3">
        <f>VLOOKUP($B748,'HABITATS COMPLEX 6'!$B$239:$I$347,F$1,FALSE)</f>
        <v>0</v>
      </c>
      <c r="G748" s="3">
        <f>VLOOKUP($B748,'HABITATS COMPLEX 6'!$B$239:$I$347,G$1,FALSE)</f>
        <v>0</v>
      </c>
      <c r="H748" s="3">
        <f>VLOOKUP($B748,'HABITATS COMPLEX 6'!$B$239:$I$347,H$1,FALSE)</f>
        <v>0</v>
      </c>
      <c r="I748" s="3">
        <f>VLOOKUP($B748,'HABITATS COMPLEX 6'!$B$239:$I$347,I$1,FALSE)</f>
        <v>0</v>
      </c>
      <c r="J748" s="3">
        <f>VLOOKUP($B748,'HABITATS COMPLEX 6'!$B$239:$I$347,J$1,FALSE)</f>
        <v>0</v>
      </c>
      <c r="K748" s="3">
        <f>VLOOKUP($B748,'HABITATS COMPLEX 6'!$B$239:$I$347,K$1,FALSE)</f>
        <v>0</v>
      </c>
      <c r="L748" s="3" t="str">
        <f>VLOOKUP($B748,'HABITATS COMPLEX 6'!$B$239:$I$347,L$1,FALSE)</f>
        <v/>
      </c>
    </row>
    <row r="749" spans="1:12" ht="15.75" customHeight="1">
      <c r="A749">
        <f t="shared" si="21"/>
        <v>75</v>
      </c>
      <c r="B749" t="str">
        <f>VLOOKUP(A749,ACTIVITIES!$B$2:$C$110,2,FALSE)</f>
        <v>ACTIVITY CATEGORY 8 75</v>
      </c>
      <c r="C749" s="1">
        <v>7</v>
      </c>
      <c r="D749" s="1" t="str">
        <f>VLOOKUP(C749,HABITATS!$F$2:$G$13,2,FALSE)</f>
        <v>HABITATS COMPLEX 7</v>
      </c>
      <c r="E749" s="1" t="str">
        <f t="shared" si="20"/>
        <v>HABITATS COMPLEX 7ACTIVITY CATEGORY 8 75</v>
      </c>
      <c r="F749" s="3">
        <f>VLOOKUP($B749,'HABITATS COMPLEX 7'!$B$239:$I$347,F$1,FALSE)</f>
        <v>0</v>
      </c>
      <c r="G749" s="3">
        <f>VLOOKUP($B749,'HABITATS COMPLEX 7'!$B$239:$I$347,G$1,FALSE)</f>
        <v>0</v>
      </c>
      <c r="H749" s="3">
        <f>VLOOKUP($B749,'HABITATS COMPLEX 7'!$B$239:$I$347,H$1,FALSE)</f>
        <v>0</v>
      </c>
      <c r="I749" s="3">
        <f>VLOOKUP($B749,'HABITATS COMPLEX 7'!$B$239:$I$347,I$1,FALSE)</f>
        <v>0</v>
      </c>
      <c r="J749" s="3">
        <f>VLOOKUP($B749,'HABITATS COMPLEX 7'!$B$239:$I$347,J$1,FALSE)</f>
        <v>0</v>
      </c>
      <c r="K749" s="3">
        <f>VLOOKUP($B749,'HABITATS COMPLEX 7'!$B$239:$I$347,K$1,FALSE)</f>
        <v>0</v>
      </c>
      <c r="L749" s="3" t="str">
        <f>VLOOKUP($B749,'HABITATS COMPLEX 7'!$B$239:$I$347,L$1,FALSE)</f>
        <v/>
      </c>
    </row>
    <row r="750" spans="1:12" ht="15.75" customHeight="1">
      <c r="A750">
        <f t="shared" si="21"/>
        <v>75</v>
      </c>
      <c r="B750" t="str">
        <f>VLOOKUP(A750,ACTIVITIES!$B$2:$C$110,2,FALSE)</f>
        <v>ACTIVITY CATEGORY 8 75</v>
      </c>
      <c r="C750" s="1">
        <v>8</v>
      </c>
      <c r="D750" s="1" t="str">
        <f>VLOOKUP(C750,HABITATS!$F$2:$G$13,2,FALSE)</f>
        <v>HABITATS COMPLEX 8</v>
      </c>
      <c r="E750" s="1" t="str">
        <f t="shared" si="20"/>
        <v>HABITATS COMPLEX 8ACTIVITY CATEGORY 8 75</v>
      </c>
      <c r="F750" s="3">
        <f>VLOOKUP($B750,'HABITATS COMPLEX 8'!$B$239:$I$347,F$1,FALSE)</f>
        <v>0</v>
      </c>
      <c r="G750" s="3">
        <f>VLOOKUP($B750,'HABITATS COMPLEX 8'!$B$239:$I$347,G$1,FALSE)</f>
        <v>0</v>
      </c>
      <c r="H750" s="3">
        <f>VLOOKUP($B750,'HABITATS COMPLEX 8'!$B$239:$I$347,H$1,FALSE)</f>
        <v>0</v>
      </c>
      <c r="I750" s="3">
        <f>VLOOKUP($B750,'HABITATS COMPLEX 8'!$B$239:$I$347,I$1,FALSE)</f>
        <v>0</v>
      </c>
      <c r="J750" s="3">
        <f>VLOOKUP($B750,'HABITATS COMPLEX 8'!$B$239:$I$347,J$1,FALSE)</f>
        <v>0</v>
      </c>
      <c r="K750" s="3">
        <f>VLOOKUP($B750,'HABITATS COMPLEX 8'!$B$239:$I$347,K$1,FALSE)</f>
        <v>0</v>
      </c>
      <c r="L750" s="3" t="str">
        <f>VLOOKUP($B750,'HABITATS COMPLEX 8'!$B$239:$I$347,L$1,FALSE)</f>
        <v/>
      </c>
    </row>
    <row r="751" spans="1:12" ht="15.75" customHeight="1">
      <c r="A751">
        <f t="shared" si="21"/>
        <v>75</v>
      </c>
      <c r="B751" t="str">
        <f>VLOOKUP(A751,ACTIVITIES!$B$2:$C$110,2,FALSE)</f>
        <v>ACTIVITY CATEGORY 8 75</v>
      </c>
      <c r="C751" s="1">
        <v>9</v>
      </c>
      <c r="D751" s="1" t="str">
        <f>VLOOKUP(C751,HABITATS!$F$2:$G$13,2,FALSE)</f>
        <v>HABITATS COMPLEX 9</v>
      </c>
      <c r="E751" s="1" t="str">
        <f t="shared" si="20"/>
        <v>HABITATS COMPLEX 9ACTIVITY CATEGORY 8 75</v>
      </c>
      <c r="F751" s="3">
        <f>VLOOKUP($B751,'HABITATS COMPLEX 9'!$B$239:$I$347,F$1,FALSE)</f>
        <v>0</v>
      </c>
      <c r="G751" s="3">
        <f>VLOOKUP($B751,'HABITATS COMPLEX 9'!$B$239:$I$347,G$1,FALSE)</f>
        <v>0</v>
      </c>
      <c r="H751" s="3">
        <f>VLOOKUP($B751,'HABITATS COMPLEX 9'!$B$239:$I$347,H$1,FALSE)</f>
        <v>0</v>
      </c>
      <c r="I751" s="3">
        <f>VLOOKUP($B751,'HABITATS COMPLEX 9'!$B$239:$I$347,I$1,FALSE)</f>
        <v>0</v>
      </c>
      <c r="J751" s="3">
        <f>VLOOKUP($B751,'HABITATS COMPLEX 9'!$B$239:$I$347,J$1,FALSE)</f>
        <v>0</v>
      </c>
      <c r="K751" s="3">
        <f>VLOOKUP($B751,'HABITATS COMPLEX 9'!$B$239:$I$347,K$1,FALSE)</f>
        <v>0</v>
      </c>
      <c r="L751" s="3" t="str">
        <f>VLOOKUP($B751,'HABITATS COMPLEX 9'!$B$239:$I$347,L$1,FALSE)</f>
        <v/>
      </c>
    </row>
    <row r="752" spans="1:12" ht="15.75" customHeight="1">
      <c r="A752">
        <f t="shared" si="21"/>
        <v>75</v>
      </c>
      <c r="B752" t="str">
        <f>VLOOKUP(A752,ACTIVITIES!$B$2:$C$110,2,FALSE)</f>
        <v>ACTIVITY CATEGORY 8 75</v>
      </c>
      <c r="C752" s="1">
        <v>10</v>
      </c>
      <c r="D752" s="1" t="str">
        <f>VLOOKUP(C752,HABITATS!$F$2:$G$13,2,FALSE)</f>
        <v>HABITATS COMPLEX 10</v>
      </c>
      <c r="E752" s="1" t="str">
        <f t="shared" si="20"/>
        <v>HABITATS COMPLEX 10ACTIVITY CATEGORY 8 75</v>
      </c>
      <c r="F752" s="3">
        <f>VLOOKUP($B752,'HABITATS COMPLEX 10'!$B$239:$I$347,F$1,FALSE)</f>
        <v>0</v>
      </c>
      <c r="G752" s="3">
        <f>VLOOKUP($B752,'HABITATS COMPLEX 10'!$B$239:$I$347,G$1,FALSE)</f>
        <v>0</v>
      </c>
      <c r="H752" s="3">
        <f>VLOOKUP($B752,'HABITATS COMPLEX 10'!$B$239:$I$347,H$1,FALSE)</f>
        <v>0</v>
      </c>
      <c r="I752" s="3">
        <f>VLOOKUP($B752,'HABITATS COMPLEX 10'!$B$239:$I$347,I$1,FALSE)</f>
        <v>0</v>
      </c>
      <c r="J752" s="3">
        <f>VLOOKUP($B752,'HABITATS COMPLEX 10'!$B$239:$I$347,J$1,FALSE)</f>
        <v>0</v>
      </c>
      <c r="K752" s="3">
        <f>VLOOKUP($B752,'HABITATS COMPLEX 10'!$B$239:$I$347,K$1,FALSE)</f>
        <v>0</v>
      </c>
      <c r="L752" s="3" t="str">
        <f>VLOOKUP($B752,'HABITATS COMPLEX 10'!$B$239:$I$347,L$1,FALSE)</f>
        <v/>
      </c>
    </row>
    <row r="753" spans="1:12" ht="15.75" customHeight="1">
      <c r="A753">
        <f t="shared" si="21"/>
        <v>76</v>
      </c>
      <c r="B753" t="str">
        <f>VLOOKUP(A753,ACTIVITIES!$B$2:$C$110,2,FALSE)</f>
        <v>ACTIVITY CATEGORY 8 76</v>
      </c>
      <c r="C753" s="1">
        <v>1</v>
      </c>
      <c r="D753" s="1" t="str">
        <f>VLOOKUP(C753,HABITATS!$F$2:$G$13,2,FALSE)</f>
        <v>Coastal Uplands</v>
      </c>
      <c r="E753" s="1" t="str">
        <f t="shared" si="20"/>
        <v>Coastal UplandsACTIVITY CATEGORY 8 76</v>
      </c>
      <c r="F753" s="3">
        <f>VLOOKUP($B753,'COASTAL UPLANDS'!$B$239:$I$347,F$1,FALSE)</f>
        <v>0</v>
      </c>
      <c r="G753" s="3">
        <f>VLOOKUP($B753,'COASTAL UPLANDS'!$B$239:$I$347,G$1,FALSE)</f>
        <v>0</v>
      </c>
      <c r="H753" s="3">
        <f>VLOOKUP($B753,'COASTAL UPLANDS'!$B$239:$I$347,H$1,FALSE)</f>
        <v>0</v>
      </c>
      <c r="I753" s="3">
        <f>VLOOKUP($B753,'COASTAL UPLANDS'!$B$239:$I$347,I$1,FALSE)</f>
        <v>0</v>
      </c>
      <c r="J753" s="3">
        <f>VLOOKUP($B753,'COASTAL UPLANDS'!$B$239:$I$347,J$1,FALSE)</f>
        <v>0</v>
      </c>
      <c r="K753" s="3">
        <f>VLOOKUP($B753,'COASTAL UPLANDS'!$B$239:$I$347,K$1,FALSE)</f>
        <v>0</v>
      </c>
      <c r="L753" s="3" t="str">
        <f>VLOOKUP($B753,'COASTAL UPLANDS'!$B$239:$I$347,L$1,FALSE)</f>
        <v/>
      </c>
    </row>
    <row r="754" spans="1:12" ht="15.75" customHeight="1">
      <c r="A754">
        <f t="shared" si="21"/>
        <v>76</v>
      </c>
      <c r="B754" t="str">
        <f>VLOOKUP(A754,ACTIVITIES!$B$2:$C$110,2,FALSE)</f>
        <v>ACTIVITY CATEGORY 8 76</v>
      </c>
      <c r="C754" s="1">
        <v>2</v>
      </c>
      <c r="D754" s="1" t="str">
        <f>VLOOKUP(C754,HABITATS!$F$2:$G$13,2,FALSE)</f>
        <v>Beaches &amp; Dunes</v>
      </c>
      <c r="E754" s="1" t="str">
        <f t="shared" si="20"/>
        <v>Beaches &amp; DunesACTIVITY CATEGORY 8 76</v>
      </c>
      <c r="F754" s="3">
        <f>VLOOKUP($B754,'BEACHES &amp; DUNES'!$B$239:$I$347,F$1,FALSE)</f>
        <v>0</v>
      </c>
      <c r="G754" s="3">
        <f>VLOOKUP($B754,'BEACHES &amp; DUNES'!$B$239:$I$347,G$1,FALSE)</f>
        <v>0</v>
      </c>
      <c r="H754" s="3">
        <f>VLOOKUP($B754,'BEACHES &amp; DUNES'!$B$239:$I$347,H$1,FALSE)</f>
        <v>0</v>
      </c>
      <c r="I754" s="3">
        <f>VLOOKUP($B754,'BEACHES &amp; DUNES'!$B$239:$I$347,I$1,FALSE)</f>
        <v>0</v>
      </c>
      <c r="J754" s="3">
        <f>VLOOKUP($B754,'BEACHES &amp; DUNES'!$B$239:$I$347,J$1,FALSE)</f>
        <v>0</v>
      </c>
      <c r="K754" s="3">
        <f>VLOOKUP($B754,'BEACHES &amp; DUNES'!$B$239:$I$347,K$1,FALSE)</f>
        <v>0</v>
      </c>
      <c r="L754" s="3" t="str">
        <f>VLOOKUP($B754,'BEACHES &amp; DUNES'!$B$239:$I$347,L$1,FALSE)</f>
        <v/>
      </c>
    </row>
    <row r="755" spans="1:12" ht="15.75" customHeight="1">
      <c r="A755">
        <f t="shared" si="21"/>
        <v>76</v>
      </c>
      <c r="B755" t="str">
        <f>VLOOKUP(A755,ACTIVITIES!$B$2:$C$110,2,FALSE)</f>
        <v>ACTIVITY CATEGORY 8 76</v>
      </c>
      <c r="C755" s="1">
        <v>3</v>
      </c>
      <c r="D755" s="1" t="str">
        <f>VLOOKUP(C755,HABITATS!$F$2:$G$13,2,FALSE)</f>
        <v>Tidal flats &amp; Rocky Intertidal</v>
      </c>
      <c r="E755" s="1" t="str">
        <f t="shared" si="20"/>
        <v>Tidal flats &amp; Rocky IntertidalACTIVITY CATEGORY 8 76</v>
      </c>
      <c r="F755" s="3">
        <f>VLOOKUP($B755,'TIDAL FLATS &amp; ROCKY INTERTIDAL'!$B$239:$I$347,F$1,FALSE)</f>
        <v>0</v>
      </c>
      <c r="G755" s="3">
        <f>VLOOKUP($B755,'TIDAL FLATS &amp; ROCKY INTERTIDAL'!$B$239:$I$347,G$1,FALSE)</f>
        <v>0</v>
      </c>
      <c r="H755" s="3">
        <f>VLOOKUP($B755,'TIDAL FLATS &amp; ROCKY INTERTIDAL'!$B$239:$I$347,H$1,FALSE)</f>
        <v>0</v>
      </c>
      <c r="I755" s="3">
        <f>VLOOKUP($B755,'TIDAL FLATS &amp; ROCKY INTERTIDAL'!$B$239:$I$347,I$1,FALSE)</f>
        <v>0</v>
      </c>
      <c r="J755" s="3">
        <f>VLOOKUP($B755,'TIDAL FLATS &amp; ROCKY INTERTIDAL'!$B$239:$I$347,J$1,FALSE)</f>
        <v>0</v>
      </c>
      <c r="K755" s="3">
        <f>VLOOKUP($B755,'TIDAL FLATS &amp; ROCKY INTERTIDAL'!$B$239:$I$347,K$1,FALSE)</f>
        <v>0</v>
      </c>
      <c r="L755" s="3" t="str">
        <f>VLOOKUP($B755,'TIDAL FLATS &amp; ROCKY INTERTIDAL'!$B$239:$I$347,L$1,FALSE)</f>
        <v/>
      </c>
    </row>
    <row r="756" spans="1:12" ht="15.75" customHeight="1">
      <c r="A756">
        <f t="shared" si="21"/>
        <v>76</v>
      </c>
      <c r="B756" t="str">
        <f>VLOOKUP(A756,ACTIVITIES!$B$2:$C$110,2,FALSE)</f>
        <v>ACTIVITY CATEGORY 8 76</v>
      </c>
      <c r="C756" s="1">
        <v>4</v>
      </c>
      <c r="D756" s="1" t="str">
        <f>VLOOKUP(C756,HABITATS!$F$2:$G$13,2,FALSE)</f>
        <v>Marshes</v>
      </c>
      <c r="E756" s="1" t="str">
        <f t="shared" si="20"/>
        <v>MarshesACTIVITY CATEGORY 8 76</v>
      </c>
      <c r="F756" s="3">
        <f>VLOOKUP($B756,MARSHES!$B$239:$I$347,F$1,FALSE)</f>
        <v>0</v>
      </c>
      <c r="G756" s="3">
        <f>VLOOKUP($B756,MARSHES!$B$239:$I$347,G$1,FALSE)</f>
        <v>0</v>
      </c>
      <c r="H756" s="3">
        <f>VLOOKUP($B756,MARSHES!$B$239:$I$347,H$1,FALSE)</f>
        <v>0</v>
      </c>
      <c r="I756" s="3">
        <f>VLOOKUP($B756,MARSHES!$B$239:$I$347,I$1,FALSE)</f>
        <v>0</v>
      </c>
      <c r="J756" s="3">
        <f>VLOOKUP($B756,MARSHES!$B$239:$I$347,J$1,FALSE)</f>
        <v>0</v>
      </c>
      <c r="K756" s="3">
        <f>VLOOKUP($B756,MARSHES!$B$239:$I$347,K$1,FALSE)</f>
        <v>0</v>
      </c>
      <c r="L756" s="3" t="str">
        <f>VLOOKUP($B756,MARSHES!$B$239:$I$347,L$1,FALSE)</f>
        <v/>
      </c>
    </row>
    <row r="757" spans="1:12" ht="15.75" customHeight="1">
      <c r="A757">
        <f t="shared" si="21"/>
        <v>76</v>
      </c>
      <c r="B757" t="str">
        <f>VLOOKUP(A757,ACTIVITIES!$B$2:$C$110,2,FALSE)</f>
        <v>ACTIVITY CATEGORY 8 76</v>
      </c>
      <c r="C757" s="1">
        <v>5</v>
      </c>
      <c r="D757" s="1" t="str">
        <f>VLOOKUP(C757,HABITATS!$F$2:$G$13,2,FALSE)</f>
        <v>Submersed Habitats</v>
      </c>
      <c r="E757" s="1" t="str">
        <f t="shared" ref="E757:E820" si="22">D757&amp;B757</f>
        <v>Submersed HabitatsACTIVITY CATEGORY 8 76</v>
      </c>
      <c r="F757" s="3">
        <f>VLOOKUP($B757,'SUBMERSED HABITATS'!$B$239:$I$347,F$1,FALSE)</f>
        <v>0</v>
      </c>
      <c r="G757" s="3">
        <f>VLOOKUP($B757,'SUBMERSED HABITATS'!$B$239:$I$347,G$1,FALSE)</f>
        <v>0</v>
      </c>
      <c r="H757" s="3">
        <f>VLOOKUP($B757,'SUBMERSED HABITATS'!$B$239:$I$347,H$1,FALSE)</f>
        <v>0</v>
      </c>
      <c r="I757" s="3">
        <f>VLOOKUP($B757,'SUBMERSED HABITATS'!$B$239:$I$347,I$1,FALSE)</f>
        <v>0</v>
      </c>
      <c r="J757" s="3">
        <f>VLOOKUP($B757,'SUBMERSED HABITATS'!$B$239:$I$347,J$1,FALSE)</f>
        <v>0</v>
      </c>
      <c r="K757" s="3">
        <f>VLOOKUP($B757,'SUBMERSED HABITATS'!$B$239:$I$347,K$1,FALSE)</f>
        <v>0</v>
      </c>
      <c r="L757" s="3" t="str">
        <f>VLOOKUP($B757,'SUBMERSED HABITATS'!$B$239:$I$347,L$1,FALSE)</f>
        <v/>
      </c>
    </row>
    <row r="758" spans="1:12" ht="15.75" customHeight="1">
      <c r="A758">
        <f t="shared" si="21"/>
        <v>76</v>
      </c>
      <c r="B758" t="str">
        <f>VLOOKUP(A758,ACTIVITIES!$B$2:$C$110,2,FALSE)</f>
        <v>ACTIVITY CATEGORY 8 76</v>
      </c>
      <c r="C758" s="1">
        <v>6</v>
      </c>
      <c r="D758" s="1" t="str">
        <f>VLOOKUP(C758,HABITATS!$F$2:$G$13,2,FALSE)</f>
        <v>HABITATS COMPLEX 6</v>
      </c>
      <c r="E758" s="1" t="str">
        <f t="shared" si="22"/>
        <v>HABITATS COMPLEX 6ACTIVITY CATEGORY 8 76</v>
      </c>
      <c r="F758" s="3">
        <f>VLOOKUP($B758,'HABITATS COMPLEX 6'!$B$239:$I$347,F$1,FALSE)</f>
        <v>0</v>
      </c>
      <c r="G758" s="3">
        <f>VLOOKUP($B758,'HABITATS COMPLEX 6'!$B$239:$I$347,G$1,FALSE)</f>
        <v>0</v>
      </c>
      <c r="H758" s="3">
        <f>VLOOKUP($B758,'HABITATS COMPLEX 6'!$B$239:$I$347,H$1,FALSE)</f>
        <v>0</v>
      </c>
      <c r="I758" s="3">
        <f>VLOOKUP($B758,'HABITATS COMPLEX 6'!$B$239:$I$347,I$1,FALSE)</f>
        <v>0</v>
      </c>
      <c r="J758" s="3">
        <f>VLOOKUP($B758,'HABITATS COMPLEX 6'!$B$239:$I$347,J$1,FALSE)</f>
        <v>0</v>
      </c>
      <c r="K758" s="3">
        <f>VLOOKUP($B758,'HABITATS COMPLEX 6'!$B$239:$I$347,K$1,FALSE)</f>
        <v>0</v>
      </c>
      <c r="L758" s="3" t="str">
        <f>VLOOKUP($B758,'HABITATS COMPLEX 6'!$B$239:$I$347,L$1,FALSE)</f>
        <v/>
      </c>
    </row>
    <row r="759" spans="1:12" ht="15.75" customHeight="1">
      <c r="A759">
        <f t="shared" si="21"/>
        <v>76</v>
      </c>
      <c r="B759" t="str">
        <f>VLOOKUP(A759,ACTIVITIES!$B$2:$C$110,2,FALSE)</f>
        <v>ACTIVITY CATEGORY 8 76</v>
      </c>
      <c r="C759" s="1">
        <v>7</v>
      </c>
      <c r="D759" s="1" t="str">
        <f>VLOOKUP(C759,HABITATS!$F$2:$G$13,2,FALSE)</f>
        <v>HABITATS COMPLEX 7</v>
      </c>
      <c r="E759" s="1" t="str">
        <f t="shared" si="22"/>
        <v>HABITATS COMPLEX 7ACTIVITY CATEGORY 8 76</v>
      </c>
      <c r="F759" s="3">
        <f>VLOOKUP($B759,'HABITATS COMPLEX 7'!$B$239:$I$347,F$1,FALSE)</f>
        <v>0</v>
      </c>
      <c r="G759" s="3">
        <f>VLOOKUP($B759,'HABITATS COMPLEX 7'!$B$239:$I$347,G$1,FALSE)</f>
        <v>0</v>
      </c>
      <c r="H759" s="3">
        <f>VLOOKUP($B759,'HABITATS COMPLEX 7'!$B$239:$I$347,H$1,FALSE)</f>
        <v>0</v>
      </c>
      <c r="I759" s="3">
        <f>VLOOKUP($B759,'HABITATS COMPLEX 7'!$B$239:$I$347,I$1,FALSE)</f>
        <v>0</v>
      </c>
      <c r="J759" s="3">
        <f>VLOOKUP($B759,'HABITATS COMPLEX 7'!$B$239:$I$347,J$1,FALSE)</f>
        <v>0</v>
      </c>
      <c r="K759" s="3">
        <f>VLOOKUP($B759,'HABITATS COMPLEX 7'!$B$239:$I$347,K$1,FALSE)</f>
        <v>0</v>
      </c>
      <c r="L759" s="3" t="str">
        <f>VLOOKUP($B759,'HABITATS COMPLEX 7'!$B$239:$I$347,L$1,FALSE)</f>
        <v/>
      </c>
    </row>
    <row r="760" spans="1:12" ht="15.75" customHeight="1">
      <c r="A760">
        <f t="shared" si="21"/>
        <v>76</v>
      </c>
      <c r="B760" t="str">
        <f>VLOOKUP(A760,ACTIVITIES!$B$2:$C$110,2,FALSE)</f>
        <v>ACTIVITY CATEGORY 8 76</v>
      </c>
      <c r="C760" s="1">
        <v>8</v>
      </c>
      <c r="D760" s="1" t="str">
        <f>VLOOKUP(C760,HABITATS!$F$2:$G$13,2,FALSE)</f>
        <v>HABITATS COMPLEX 8</v>
      </c>
      <c r="E760" s="1" t="str">
        <f t="shared" si="22"/>
        <v>HABITATS COMPLEX 8ACTIVITY CATEGORY 8 76</v>
      </c>
      <c r="F760" s="3">
        <f>VLOOKUP($B760,'HABITATS COMPLEX 8'!$B$239:$I$347,F$1,FALSE)</f>
        <v>0</v>
      </c>
      <c r="G760" s="3">
        <f>VLOOKUP($B760,'HABITATS COMPLEX 8'!$B$239:$I$347,G$1,FALSE)</f>
        <v>0</v>
      </c>
      <c r="H760" s="3">
        <f>VLOOKUP($B760,'HABITATS COMPLEX 8'!$B$239:$I$347,H$1,FALSE)</f>
        <v>0</v>
      </c>
      <c r="I760" s="3">
        <f>VLOOKUP($B760,'HABITATS COMPLEX 8'!$B$239:$I$347,I$1,FALSE)</f>
        <v>0</v>
      </c>
      <c r="J760" s="3">
        <f>VLOOKUP($B760,'HABITATS COMPLEX 8'!$B$239:$I$347,J$1,FALSE)</f>
        <v>0</v>
      </c>
      <c r="K760" s="3">
        <f>VLOOKUP($B760,'HABITATS COMPLEX 8'!$B$239:$I$347,K$1,FALSE)</f>
        <v>0</v>
      </c>
      <c r="L760" s="3" t="str">
        <f>VLOOKUP($B760,'HABITATS COMPLEX 8'!$B$239:$I$347,L$1,FALSE)</f>
        <v/>
      </c>
    </row>
    <row r="761" spans="1:12" ht="15.75" customHeight="1">
      <c r="A761">
        <f t="shared" si="21"/>
        <v>76</v>
      </c>
      <c r="B761" t="str">
        <f>VLOOKUP(A761,ACTIVITIES!$B$2:$C$110,2,FALSE)</f>
        <v>ACTIVITY CATEGORY 8 76</v>
      </c>
      <c r="C761" s="1">
        <v>9</v>
      </c>
      <c r="D761" s="1" t="str">
        <f>VLOOKUP(C761,HABITATS!$F$2:$G$13,2,FALSE)</f>
        <v>HABITATS COMPLEX 9</v>
      </c>
      <c r="E761" s="1" t="str">
        <f t="shared" si="22"/>
        <v>HABITATS COMPLEX 9ACTIVITY CATEGORY 8 76</v>
      </c>
      <c r="F761" s="3">
        <f>VLOOKUP($B761,'HABITATS COMPLEX 9'!$B$239:$I$347,F$1,FALSE)</f>
        <v>0</v>
      </c>
      <c r="G761" s="3">
        <f>VLOOKUP($B761,'HABITATS COMPLEX 9'!$B$239:$I$347,G$1,FALSE)</f>
        <v>0</v>
      </c>
      <c r="H761" s="3">
        <f>VLOOKUP($B761,'HABITATS COMPLEX 9'!$B$239:$I$347,H$1,FALSE)</f>
        <v>0</v>
      </c>
      <c r="I761" s="3">
        <f>VLOOKUP($B761,'HABITATS COMPLEX 9'!$B$239:$I$347,I$1,FALSE)</f>
        <v>0</v>
      </c>
      <c r="J761" s="3">
        <f>VLOOKUP($B761,'HABITATS COMPLEX 9'!$B$239:$I$347,J$1,FALSE)</f>
        <v>0</v>
      </c>
      <c r="K761" s="3">
        <f>VLOOKUP($B761,'HABITATS COMPLEX 9'!$B$239:$I$347,K$1,FALSE)</f>
        <v>0</v>
      </c>
      <c r="L761" s="3" t="str">
        <f>VLOOKUP($B761,'HABITATS COMPLEX 9'!$B$239:$I$347,L$1,FALSE)</f>
        <v/>
      </c>
    </row>
    <row r="762" spans="1:12" ht="15.75" customHeight="1">
      <c r="A762">
        <f t="shared" si="21"/>
        <v>76</v>
      </c>
      <c r="B762" t="str">
        <f>VLOOKUP(A762,ACTIVITIES!$B$2:$C$110,2,FALSE)</f>
        <v>ACTIVITY CATEGORY 8 76</v>
      </c>
      <c r="C762" s="1">
        <v>10</v>
      </c>
      <c r="D762" s="1" t="str">
        <f>VLOOKUP(C762,HABITATS!$F$2:$G$13,2,FALSE)</f>
        <v>HABITATS COMPLEX 10</v>
      </c>
      <c r="E762" s="1" t="str">
        <f t="shared" si="22"/>
        <v>HABITATS COMPLEX 10ACTIVITY CATEGORY 8 76</v>
      </c>
      <c r="F762" s="3">
        <f>VLOOKUP($B762,'HABITATS COMPLEX 10'!$B$239:$I$347,F$1,FALSE)</f>
        <v>0</v>
      </c>
      <c r="G762" s="3">
        <f>VLOOKUP($B762,'HABITATS COMPLEX 10'!$B$239:$I$347,G$1,FALSE)</f>
        <v>0</v>
      </c>
      <c r="H762" s="3">
        <f>VLOOKUP($B762,'HABITATS COMPLEX 10'!$B$239:$I$347,H$1,FALSE)</f>
        <v>0</v>
      </c>
      <c r="I762" s="3">
        <f>VLOOKUP($B762,'HABITATS COMPLEX 10'!$B$239:$I$347,I$1,FALSE)</f>
        <v>0</v>
      </c>
      <c r="J762" s="3">
        <f>VLOOKUP($B762,'HABITATS COMPLEX 10'!$B$239:$I$347,J$1,FALSE)</f>
        <v>0</v>
      </c>
      <c r="K762" s="3">
        <f>VLOOKUP($B762,'HABITATS COMPLEX 10'!$B$239:$I$347,K$1,FALSE)</f>
        <v>0</v>
      </c>
      <c r="L762" s="3" t="str">
        <f>VLOOKUP($B762,'HABITATS COMPLEX 10'!$B$239:$I$347,L$1,FALSE)</f>
        <v/>
      </c>
    </row>
    <row r="763" spans="1:12" ht="15.75" customHeight="1">
      <c r="A763">
        <f t="shared" si="21"/>
        <v>77</v>
      </c>
      <c r="B763" t="str">
        <f>VLOOKUP(A763,ACTIVITIES!$B$2:$C$110,2,FALSE)</f>
        <v>ACTIVITY CATEGORY 8 77</v>
      </c>
      <c r="C763" s="1">
        <v>1</v>
      </c>
      <c r="D763" s="1" t="str">
        <f>VLOOKUP(C763,HABITATS!$F$2:$G$13,2,FALSE)</f>
        <v>Coastal Uplands</v>
      </c>
      <c r="E763" s="1" t="str">
        <f t="shared" si="22"/>
        <v>Coastal UplandsACTIVITY CATEGORY 8 77</v>
      </c>
      <c r="F763" s="3">
        <f>VLOOKUP($B763,'COASTAL UPLANDS'!$B$239:$I$347,F$1,FALSE)</f>
        <v>0</v>
      </c>
      <c r="G763" s="3">
        <f>VLOOKUP($B763,'COASTAL UPLANDS'!$B$239:$I$347,G$1,FALSE)</f>
        <v>0</v>
      </c>
      <c r="H763" s="3">
        <f>VLOOKUP($B763,'COASTAL UPLANDS'!$B$239:$I$347,H$1,FALSE)</f>
        <v>0</v>
      </c>
      <c r="I763" s="3">
        <f>VLOOKUP($B763,'COASTAL UPLANDS'!$B$239:$I$347,I$1,FALSE)</f>
        <v>0</v>
      </c>
      <c r="J763" s="3">
        <f>VLOOKUP($B763,'COASTAL UPLANDS'!$B$239:$I$347,J$1,FALSE)</f>
        <v>0</v>
      </c>
      <c r="K763" s="3">
        <f>VLOOKUP($B763,'COASTAL UPLANDS'!$B$239:$I$347,K$1,FALSE)</f>
        <v>0</v>
      </c>
      <c r="L763" s="3" t="str">
        <f>VLOOKUP($B763,'COASTAL UPLANDS'!$B$239:$I$347,L$1,FALSE)</f>
        <v/>
      </c>
    </row>
    <row r="764" spans="1:12" ht="15.75" customHeight="1">
      <c r="A764">
        <f t="shared" si="21"/>
        <v>77</v>
      </c>
      <c r="B764" t="str">
        <f>VLOOKUP(A764,ACTIVITIES!$B$2:$C$110,2,FALSE)</f>
        <v>ACTIVITY CATEGORY 8 77</v>
      </c>
      <c r="C764" s="1">
        <v>2</v>
      </c>
      <c r="D764" s="1" t="str">
        <f>VLOOKUP(C764,HABITATS!$F$2:$G$13,2,FALSE)</f>
        <v>Beaches &amp; Dunes</v>
      </c>
      <c r="E764" s="1" t="str">
        <f t="shared" si="22"/>
        <v>Beaches &amp; DunesACTIVITY CATEGORY 8 77</v>
      </c>
      <c r="F764" s="3">
        <f>VLOOKUP($B764,'BEACHES &amp; DUNES'!$B$239:$I$347,F$1,FALSE)</f>
        <v>0</v>
      </c>
      <c r="G764" s="3">
        <f>VLOOKUP($B764,'BEACHES &amp; DUNES'!$B$239:$I$347,G$1,FALSE)</f>
        <v>0</v>
      </c>
      <c r="H764" s="3">
        <f>VLOOKUP($B764,'BEACHES &amp; DUNES'!$B$239:$I$347,H$1,FALSE)</f>
        <v>0</v>
      </c>
      <c r="I764" s="3">
        <f>VLOOKUP($B764,'BEACHES &amp; DUNES'!$B$239:$I$347,I$1,FALSE)</f>
        <v>0</v>
      </c>
      <c r="J764" s="3">
        <f>VLOOKUP($B764,'BEACHES &amp; DUNES'!$B$239:$I$347,J$1,FALSE)</f>
        <v>0</v>
      </c>
      <c r="K764" s="3">
        <f>VLOOKUP($B764,'BEACHES &amp; DUNES'!$B$239:$I$347,K$1,FALSE)</f>
        <v>0</v>
      </c>
      <c r="L764" s="3" t="str">
        <f>VLOOKUP($B764,'BEACHES &amp; DUNES'!$B$239:$I$347,L$1,FALSE)</f>
        <v/>
      </c>
    </row>
    <row r="765" spans="1:12" ht="15.75" customHeight="1">
      <c r="A765">
        <f t="shared" si="21"/>
        <v>77</v>
      </c>
      <c r="B765" t="str">
        <f>VLOOKUP(A765,ACTIVITIES!$B$2:$C$110,2,FALSE)</f>
        <v>ACTIVITY CATEGORY 8 77</v>
      </c>
      <c r="C765" s="1">
        <v>3</v>
      </c>
      <c r="D765" s="1" t="str">
        <f>VLOOKUP(C765,HABITATS!$F$2:$G$13,2,FALSE)</f>
        <v>Tidal flats &amp; Rocky Intertidal</v>
      </c>
      <c r="E765" s="1" t="str">
        <f t="shared" si="22"/>
        <v>Tidal flats &amp; Rocky IntertidalACTIVITY CATEGORY 8 77</v>
      </c>
      <c r="F765" s="3">
        <f>VLOOKUP($B765,'TIDAL FLATS &amp; ROCKY INTERTIDAL'!$B$239:$I$347,F$1,FALSE)</f>
        <v>0</v>
      </c>
      <c r="G765" s="3">
        <f>VLOOKUP($B765,'TIDAL FLATS &amp; ROCKY INTERTIDAL'!$B$239:$I$347,G$1,FALSE)</f>
        <v>0</v>
      </c>
      <c r="H765" s="3">
        <f>VLOOKUP($B765,'TIDAL FLATS &amp; ROCKY INTERTIDAL'!$B$239:$I$347,H$1,FALSE)</f>
        <v>0</v>
      </c>
      <c r="I765" s="3">
        <f>VLOOKUP($B765,'TIDAL FLATS &amp; ROCKY INTERTIDAL'!$B$239:$I$347,I$1,FALSE)</f>
        <v>0</v>
      </c>
      <c r="J765" s="3">
        <f>VLOOKUP($B765,'TIDAL FLATS &amp; ROCKY INTERTIDAL'!$B$239:$I$347,J$1,FALSE)</f>
        <v>0</v>
      </c>
      <c r="K765" s="3">
        <f>VLOOKUP($B765,'TIDAL FLATS &amp; ROCKY INTERTIDAL'!$B$239:$I$347,K$1,FALSE)</f>
        <v>0</v>
      </c>
      <c r="L765" s="3" t="str">
        <f>VLOOKUP($B765,'TIDAL FLATS &amp; ROCKY INTERTIDAL'!$B$239:$I$347,L$1,FALSE)</f>
        <v/>
      </c>
    </row>
    <row r="766" spans="1:12" ht="15.75" customHeight="1">
      <c r="A766">
        <f t="shared" si="21"/>
        <v>77</v>
      </c>
      <c r="B766" t="str">
        <f>VLOOKUP(A766,ACTIVITIES!$B$2:$C$110,2,FALSE)</f>
        <v>ACTIVITY CATEGORY 8 77</v>
      </c>
      <c r="C766" s="1">
        <v>4</v>
      </c>
      <c r="D766" s="1" t="str">
        <f>VLOOKUP(C766,HABITATS!$F$2:$G$13,2,FALSE)</f>
        <v>Marshes</v>
      </c>
      <c r="E766" s="1" t="str">
        <f t="shared" si="22"/>
        <v>MarshesACTIVITY CATEGORY 8 77</v>
      </c>
      <c r="F766" s="3">
        <f>VLOOKUP($B766,MARSHES!$B$239:$I$347,F$1,FALSE)</f>
        <v>0</v>
      </c>
      <c r="G766" s="3">
        <f>VLOOKUP($B766,MARSHES!$B$239:$I$347,G$1,FALSE)</f>
        <v>0</v>
      </c>
      <c r="H766" s="3">
        <f>VLOOKUP($B766,MARSHES!$B$239:$I$347,H$1,FALSE)</f>
        <v>0</v>
      </c>
      <c r="I766" s="3">
        <f>VLOOKUP($B766,MARSHES!$B$239:$I$347,I$1,FALSE)</f>
        <v>0</v>
      </c>
      <c r="J766" s="3">
        <f>VLOOKUP($B766,MARSHES!$B$239:$I$347,J$1,FALSE)</f>
        <v>0</v>
      </c>
      <c r="K766" s="3">
        <f>VLOOKUP($B766,MARSHES!$B$239:$I$347,K$1,FALSE)</f>
        <v>0</v>
      </c>
      <c r="L766" s="3" t="str">
        <f>VLOOKUP($B766,MARSHES!$B$239:$I$347,L$1,FALSE)</f>
        <v/>
      </c>
    </row>
    <row r="767" spans="1:12" ht="15.75" customHeight="1">
      <c r="A767">
        <f t="shared" si="21"/>
        <v>77</v>
      </c>
      <c r="B767" t="str">
        <f>VLOOKUP(A767,ACTIVITIES!$B$2:$C$110,2,FALSE)</f>
        <v>ACTIVITY CATEGORY 8 77</v>
      </c>
      <c r="C767" s="1">
        <v>5</v>
      </c>
      <c r="D767" s="1" t="str">
        <f>VLOOKUP(C767,HABITATS!$F$2:$G$13,2,FALSE)</f>
        <v>Submersed Habitats</v>
      </c>
      <c r="E767" s="1" t="str">
        <f t="shared" si="22"/>
        <v>Submersed HabitatsACTIVITY CATEGORY 8 77</v>
      </c>
      <c r="F767" s="3">
        <f>VLOOKUP($B767,'SUBMERSED HABITATS'!$B$239:$I$347,F$1,FALSE)</f>
        <v>0</v>
      </c>
      <c r="G767" s="3">
        <f>VLOOKUP($B767,'SUBMERSED HABITATS'!$B$239:$I$347,G$1,FALSE)</f>
        <v>0</v>
      </c>
      <c r="H767" s="3">
        <f>VLOOKUP($B767,'SUBMERSED HABITATS'!$B$239:$I$347,H$1,FALSE)</f>
        <v>0</v>
      </c>
      <c r="I767" s="3">
        <f>VLOOKUP($B767,'SUBMERSED HABITATS'!$B$239:$I$347,I$1,FALSE)</f>
        <v>0</v>
      </c>
      <c r="J767" s="3">
        <f>VLOOKUP($B767,'SUBMERSED HABITATS'!$B$239:$I$347,J$1,FALSE)</f>
        <v>0</v>
      </c>
      <c r="K767" s="3">
        <f>VLOOKUP($B767,'SUBMERSED HABITATS'!$B$239:$I$347,K$1,FALSE)</f>
        <v>0</v>
      </c>
      <c r="L767" s="3" t="str">
        <f>VLOOKUP($B767,'SUBMERSED HABITATS'!$B$239:$I$347,L$1,FALSE)</f>
        <v/>
      </c>
    </row>
    <row r="768" spans="1:12" ht="15.75" customHeight="1">
      <c r="A768">
        <f t="shared" si="21"/>
        <v>77</v>
      </c>
      <c r="B768" t="str">
        <f>VLOOKUP(A768,ACTIVITIES!$B$2:$C$110,2,FALSE)</f>
        <v>ACTIVITY CATEGORY 8 77</v>
      </c>
      <c r="C768" s="1">
        <v>6</v>
      </c>
      <c r="D768" s="1" t="str">
        <f>VLOOKUP(C768,HABITATS!$F$2:$G$13,2,FALSE)</f>
        <v>HABITATS COMPLEX 6</v>
      </c>
      <c r="E768" s="1" t="str">
        <f t="shared" si="22"/>
        <v>HABITATS COMPLEX 6ACTIVITY CATEGORY 8 77</v>
      </c>
      <c r="F768" s="3">
        <f>VLOOKUP($B768,'HABITATS COMPLEX 6'!$B$239:$I$347,F$1,FALSE)</f>
        <v>0</v>
      </c>
      <c r="G768" s="3">
        <f>VLOOKUP($B768,'HABITATS COMPLEX 6'!$B$239:$I$347,G$1,FALSE)</f>
        <v>0</v>
      </c>
      <c r="H768" s="3">
        <f>VLOOKUP($B768,'HABITATS COMPLEX 6'!$B$239:$I$347,H$1,FALSE)</f>
        <v>0</v>
      </c>
      <c r="I768" s="3">
        <f>VLOOKUP($B768,'HABITATS COMPLEX 6'!$B$239:$I$347,I$1,FALSE)</f>
        <v>0</v>
      </c>
      <c r="J768" s="3">
        <f>VLOOKUP($B768,'HABITATS COMPLEX 6'!$B$239:$I$347,J$1,FALSE)</f>
        <v>0</v>
      </c>
      <c r="K768" s="3">
        <f>VLOOKUP($B768,'HABITATS COMPLEX 6'!$B$239:$I$347,K$1,FALSE)</f>
        <v>0</v>
      </c>
      <c r="L768" s="3" t="str">
        <f>VLOOKUP($B768,'HABITATS COMPLEX 6'!$B$239:$I$347,L$1,FALSE)</f>
        <v/>
      </c>
    </row>
    <row r="769" spans="1:12" ht="15.75" customHeight="1">
      <c r="A769">
        <f t="shared" si="21"/>
        <v>77</v>
      </c>
      <c r="B769" t="str">
        <f>VLOOKUP(A769,ACTIVITIES!$B$2:$C$110,2,FALSE)</f>
        <v>ACTIVITY CATEGORY 8 77</v>
      </c>
      <c r="C769" s="1">
        <v>7</v>
      </c>
      <c r="D769" s="1" t="str">
        <f>VLOOKUP(C769,HABITATS!$F$2:$G$13,2,FALSE)</f>
        <v>HABITATS COMPLEX 7</v>
      </c>
      <c r="E769" s="1" t="str">
        <f t="shared" si="22"/>
        <v>HABITATS COMPLEX 7ACTIVITY CATEGORY 8 77</v>
      </c>
      <c r="F769" s="3">
        <f>VLOOKUP($B769,'HABITATS COMPLEX 7'!$B$239:$I$347,F$1,FALSE)</f>
        <v>0</v>
      </c>
      <c r="G769" s="3">
        <f>VLOOKUP($B769,'HABITATS COMPLEX 7'!$B$239:$I$347,G$1,FALSE)</f>
        <v>0</v>
      </c>
      <c r="H769" s="3">
        <f>VLOOKUP($B769,'HABITATS COMPLEX 7'!$B$239:$I$347,H$1,FALSE)</f>
        <v>0</v>
      </c>
      <c r="I769" s="3">
        <f>VLOOKUP($B769,'HABITATS COMPLEX 7'!$B$239:$I$347,I$1,FALSE)</f>
        <v>0</v>
      </c>
      <c r="J769" s="3">
        <f>VLOOKUP($B769,'HABITATS COMPLEX 7'!$B$239:$I$347,J$1,FALSE)</f>
        <v>0</v>
      </c>
      <c r="K769" s="3">
        <f>VLOOKUP($B769,'HABITATS COMPLEX 7'!$B$239:$I$347,K$1,FALSE)</f>
        <v>0</v>
      </c>
      <c r="L769" s="3" t="str">
        <f>VLOOKUP($B769,'HABITATS COMPLEX 7'!$B$239:$I$347,L$1,FALSE)</f>
        <v/>
      </c>
    </row>
    <row r="770" spans="1:12" ht="15.75" customHeight="1">
      <c r="A770">
        <f t="shared" ref="A770:A833" si="23">A760+1</f>
        <v>77</v>
      </c>
      <c r="B770" t="str">
        <f>VLOOKUP(A770,ACTIVITIES!$B$2:$C$110,2,FALSE)</f>
        <v>ACTIVITY CATEGORY 8 77</v>
      </c>
      <c r="C770" s="1">
        <v>8</v>
      </c>
      <c r="D770" s="1" t="str">
        <f>VLOOKUP(C770,HABITATS!$F$2:$G$13,2,FALSE)</f>
        <v>HABITATS COMPLEX 8</v>
      </c>
      <c r="E770" s="1" t="str">
        <f t="shared" si="22"/>
        <v>HABITATS COMPLEX 8ACTIVITY CATEGORY 8 77</v>
      </c>
      <c r="F770" s="3">
        <f>VLOOKUP($B770,'HABITATS COMPLEX 8'!$B$239:$I$347,F$1,FALSE)</f>
        <v>0</v>
      </c>
      <c r="G770" s="3">
        <f>VLOOKUP($B770,'HABITATS COMPLEX 8'!$B$239:$I$347,G$1,FALSE)</f>
        <v>0</v>
      </c>
      <c r="H770" s="3">
        <f>VLOOKUP($B770,'HABITATS COMPLEX 8'!$B$239:$I$347,H$1,FALSE)</f>
        <v>0</v>
      </c>
      <c r="I770" s="3">
        <f>VLOOKUP($B770,'HABITATS COMPLEX 8'!$B$239:$I$347,I$1,FALSE)</f>
        <v>0</v>
      </c>
      <c r="J770" s="3">
        <f>VLOOKUP($B770,'HABITATS COMPLEX 8'!$B$239:$I$347,J$1,FALSE)</f>
        <v>0</v>
      </c>
      <c r="K770" s="3">
        <f>VLOOKUP($B770,'HABITATS COMPLEX 8'!$B$239:$I$347,K$1,FALSE)</f>
        <v>0</v>
      </c>
      <c r="L770" s="3" t="str">
        <f>VLOOKUP($B770,'HABITATS COMPLEX 8'!$B$239:$I$347,L$1,FALSE)</f>
        <v/>
      </c>
    </row>
    <row r="771" spans="1:12" ht="15.75" customHeight="1">
      <c r="A771">
        <f t="shared" si="23"/>
        <v>77</v>
      </c>
      <c r="B771" t="str">
        <f>VLOOKUP(A771,ACTIVITIES!$B$2:$C$110,2,FALSE)</f>
        <v>ACTIVITY CATEGORY 8 77</v>
      </c>
      <c r="C771" s="1">
        <v>9</v>
      </c>
      <c r="D771" s="1" t="str">
        <f>VLOOKUP(C771,HABITATS!$F$2:$G$13,2,FALSE)</f>
        <v>HABITATS COMPLEX 9</v>
      </c>
      <c r="E771" s="1" t="str">
        <f t="shared" si="22"/>
        <v>HABITATS COMPLEX 9ACTIVITY CATEGORY 8 77</v>
      </c>
      <c r="F771" s="3">
        <f>VLOOKUP($B771,'HABITATS COMPLEX 9'!$B$239:$I$347,F$1,FALSE)</f>
        <v>0</v>
      </c>
      <c r="G771" s="3">
        <f>VLOOKUP($B771,'HABITATS COMPLEX 9'!$B$239:$I$347,G$1,FALSE)</f>
        <v>0</v>
      </c>
      <c r="H771" s="3">
        <f>VLOOKUP($B771,'HABITATS COMPLEX 9'!$B$239:$I$347,H$1,FALSE)</f>
        <v>0</v>
      </c>
      <c r="I771" s="3">
        <f>VLOOKUP($B771,'HABITATS COMPLEX 9'!$B$239:$I$347,I$1,FALSE)</f>
        <v>0</v>
      </c>
      <c r="J771" s="3">
        <f>VLOOKUP($B771,'HABITATS COMPLEX 9'!$B$239:$I$347,J$1,FALSE)</f>
        <v>0</v>
      </c>
      <c r="K771" s="3">
        <f>VLOOKUP($B771,'HABITATS COMPLEX 9'!$B$239:$I$347,K$1,FALSE)</f>
        <v>0</v>
      </c>
      <c r="L771" s="3" t="str">
        <f>VLOOKUP($B771,'HABITATS COMPLEX 9'!$B$239:$I$347,L$1,FALSE)</f>
        <v/>
      </c>
    </row>
    <row r="772" spans="1:12" ht="15.75" customHeight="1">
      <c r="A772">
        <f t="shared" si="23"/>
        <v>77</v>
      </c>
      <c r="B772" t="str">
        <f>VLOOKUP(A772,ACTIVITIES!$B$2:$C$110,2,FALSE)</f>
        <v>ACTIVITY CATEGORY 8 77</v>
      </c>
      <c r="C772" s="1">
        <v>10</v>
      </c>
      <c r="D772" s="1" t="str">
        <f>VLOOKUP(C772,HABITATS!$F$2:$G$13,2,FALSE)</f>
        <v>HABITATS COMPLEX 10</v>
      </c>
      <c r="E772" s="1" t="str">
        <f t="shared" si="22"/>
        <v>HABITATS COMPLEX 10ACTIVITY CATEGORY 8 77</v>
      </c>
      <c r="F772" s="3">
        <f>VLOOKUP($B772,'HABITATS COMPLEX 10'!$B$239:$I$347,F$1,FALSE)</f>
        <v>0</v>
      </c>
      <c r="G772" s="3">
        <f>VLOOKUP($B772,'HABITATS COMPLEX 10'!$B$239:$I$347,G$1,FALSE)</f>
        <v>0</v>
      </c>
      <c r="H772" s="3">
        <f>VLOOKUP($B772,'HABITATS COMPLEX 10'!$B$239:$I$347,H$1,FALSE)</f>
        <v>0</v>
      </c>
      <c r="I772" s="3">
        <f>VLOOKUP($B772,'HABITATS COMPLEX 10'!$B$239:$I$347,I$1,FALSE)</f>
        <v>0</v>
      </c>
      <c r="J772" s="3">
        <f>VLOOKUP($B772,'HABITATS COMPLEX 10'!$B$239:$I$347,J$1,FALSE)</f>
        <v>0</v>
      </c>
      <c r="K772" s="3">
        <f>VLOOKUP($B772,'HABITATS COMPLEX 10'!$B$239:$I$347,K$1,FALSE)</f>
        <v>0</v>
      </c>
      <c r="L772" s="3" t="str">
        <f>VLOOKUP($B772,'HABITATS COMPLEX 10'!$B$239:$I$347,L$1,FALSE)</f>
        <v/>
      </c>
    </row>
    <row r="773" spans="1:12" ht="15.75" customHeight="1">
      <c r="A773">
        <f t="shared" si="23"/>
        <v>78</v>
      </c>
      <c r="B773" t="str">
        <f>VLOOKUP(A773,ACTIVITIES!$B$2:$C$110,2,FALSE)</f>
        <v>ACTIVITY CATEGORY 8 78</v>
      </c>
      <c r="C773" s="1">
        <v>1</v>
      </c>
      <c r="D773" s="1" t="str">
        <f>VLOOKUP(C773,HABITATS!$F$2:$G$13,2,FALSE)</f>
        <v>Coastal Uplands</v>
      </c>
      <c r="E773" s="1" t="str">
        <f t="shared" si="22"/>
        <v>Coastal UplandsACTIVITY CATEGORY 8 78</v>
      </c>
      <c r="F773" s="3">
        <f>VLOOKUP($B773,'COASTAL UPLANDS'!$B$239:$I$347,F$1,FALSE)</f>
        <v>0</v>
      </c>
      <c r="G773" s="3">
        <f>VLOOKUP($B773,'COASTAL UPLANDS'!$B$239:$I$347,G$1,FALSE)</f>
        <v>0</v>
      </c>
      <c r="H773" s="3">
        <f>VLOOKUP($B773,'COASTAL UPLANDS'!$B$239:$I$347,H$1,FALSE)</f>
        <v>0</v>
      </c>
      <c r="I773" s="3">
        <f>VLOOKUP($B773,'COASTAL UPLANDS'!$B$239:$I$347,I$1,FALSE)</f>
        <v>0</v>
      </c>
      <c r="J773" s="3">
        <f>VLOOKUP($B773,'COASTAL UPLANDS'!$B$239:$I$347,J$1,FALSE)</f>
        <v>0</v>
      </c>
      <c r="K773" s="3">
        <f>VLOOKUP($B773,'COASTAL UPLANDS'!$B$239:$I$347,K$1,FALSE)</f>
        <v>0</v>
      </c>
      <c r="L773" s="3" t="str">
        <f>VLOOKUP($B773,'COASTAL UPLANDS'!$B$239:$I$347,L$1,FALSE)</f>
        <v/>
      </c>
    </row>
    <row r="774" spans="1:12" ht="15.75" customHeight="1">
      <c r="A774">
        <f t="shared" si="23"/>
        <v>78</v>
      </c>
      <c r="B774" t="str">
        <f>VLOOKUP(A774,ACTIVITIES!$B$2:$C$110,2,FALSE)</f>
        <v>ACTIVITY CATEGORY 8 78</v>
      </c>
      <c r="C774" s="1">
        <v>2</v>
      </c>
      <c r="D774" s="1" t="str">
        <f>VLOOKUP(C774,HABITATS!$F$2:$G$13,2,FALSE)</f>
        <v>Beaches &amp; Dunes</v>
      </c>
      <c r="E774" s="1" t="str">
        <f t="shared" si="22"/>
        <v>Beaches &amp; DunesACTIVITY CATEGORY 8 78</v>
      </c>
      <c r="F774" s="3">
        <f>VLOOKUP($B774,'BEACHES &amp; DUNES'!$B$239:$I$347,F$1,FALSE)</f>
        <v>0</v>
      </c>
      <c r="G774" s="3">
        <f>VLOOKUP($B774,'BEACHES &amp; DUNES'!$B$239:$I$347,G$1,FALSE)</f>
        <v>0</v>
      </c>
      <c r="H774" s="3">
        <f>VLOOKUP($B774,'BEACHES &amp; DUNES'!$B$239:$I$347,H$1,FALSE)</f>
        <v>0</v>
      </c>
      <c r="I774" s="3">
        <f>VLOOKUP($B774,'BEACHES &amp; DUNES'!$B$239:$I$347,I$1,FALSE)</f>
        <v>0</v>
      </c>
      <c r="J774" s="3">
        <f>VLOOKUP($B774,'BEACHES &amp; DUNES'!$B$239:$I$347,J$1,FALSE)</f>
        <v>0</v>
      </c>
      <c r="K774" s="3">
        <f>VLOOKUP($B774,'BEACHES &amp; DUNES'!$B$239:$I$347,K$1,FALSE)</f>
        <v>0</v>
      </c>
      <c r="L774" s="3" t="str">
        <f>VLOOKUP($B774,'BEACHES &amp; DUNES'!$B$239:$I$347,L$1,FALSE)</f>
        <v/>
      </c>
    </row>
    <row r="775" spans="1:12" ht="15.75" customHeight="1">
      <c r="A775">
        <f t="shared" si="23"/>
        <v>78</v>
      </c>
      <c r="B775" t="str">
        <f>VLOOKUP(A775,ACTIVITIES!$B$2:$C$110,2,FALSE)</f>
        <v>ACTIVITY CATEGORY 8 78</v>
      </c>
      <c r="C775" s="1">
        <v>3</v>
      </c>
      <c r="D775" s="1" t="str">
        <f>VLOOKUP(C775,HABITATS!$F$2:$G$13,2,FALSE)</f>
        <v>Tidal flats &amp; Rocky Intertidal</v>
      </c>
      <c r="E775" s="1" t="str">
        <f t="shared" si="22"/>
        <v>Tidal flats &amp; Rocky IntertidalACTIVITY CATEGORY 8 78</v>
      </c>
      <c r="F775" s="3">
        <f>VLOOKUP($B775,'TIDAL FLATS &amp; ROCKY INTERTIDAL'!$B$239:$I$347,F$1,FALSE)</f>
        <v>0</v>
      </c>
      <c r="G775" s="3">
        <f>VLOOKUP($B775,'TIDAL FLATS &amp; ROCKY INTERTIDAL'!$B$239:$I$347,G$1,FALSE)</f>
        <v>0</v>
      </c>
      <c r="H775" s="3">
        <f>VLOOKUP($B775,'TIDAL FLATS &amp; ROCKY INTERTIDAL'!$B$239:$I$347,H$1,FALSE)</f>
        <v>0</v>
      </c>
      <c r="I775" s="3">
        <f>VLOOKUP($B775,'TIDAL FLATS &amp; ROCKY INTERTIDAL'!$B$239:$I$347,I$1,FALSE)</f>
        <v>0</v>
      </c>
      <c r="J775" s="3">
        <f>VLOOKUP($B775,'TIDAL FLATS &amp; ROCKY INTERTIDAL'!$B$239:$I$347,J$1,FALSE)</f>
        <v>0</v>
      </c>
      <c r="K775" s="3">
        <f>VLOOKUP($B775,'TIDAL FLATS &amp; ROCKY INTERTIDAL'!$B$239:$I$347,K$1,FALSE)</f>
        <v>0</v>
      </c>
      <c r="L775" s="3" t="str">
        <f>VLOOKUP($B775,'TIDAL FLATS &amp; ROCKY INTERTIDAL'!$B$239:$I$347,L$1,FALSE)</f>
        <v/>
      </c>
    </row>
    <row r="776" spans="1:12" ht="15.75" customHeight="1">
      <c r="A776">
        <f t="shared" si="23"/>
        <v>78</v>
      </c>
      <c r="B776" t="str">
        <f>VLOOKUP(A776,ACTIVITIES!$B$2:$C$110,2,FALSE)</f>
        <v>ACTIVITY CATEGORY 8 78</v>
      </c>
      <c r="C776" s="1">
        <v>4</v>
      </c>
      <c r="D776" s="1" t="str">
        <f>VLOOKUP(C776,HABITATS!$F$2:$G$13,2,FALSE)</f>
        <v>Marshes</v>
      </c>
      <c r="E776" s="1" t="str">
        <f t="shared" si="22"/>
        <v>MarshesACTIVITY CATEGORY 8 78</v>
      </c>
      <c r="F776" s="3">
        <f>VLOOKUP($B776,MARSHES!$B$239:$I$347,F$1,FALSE)</f>
        <v>0</v>
      </c>
      <c r="G776" s="3">
        <f>VLOOKUP($B776,MARSHES!$B$239:$I$347,G$1,FALSE)</f>
        <v>0</v>
      </c>
      <c r="H776" s="3">
        <f>VLOOKUP($B776,MARSHES!$B$239:$I$347,H$1,FALSE)</f>
        <v>0</v>
      </c>
      <c r="I776" s="3">
        <f>VLOOKUP($B776,MARSHES!$B$239:$I$347,I$1,FALSE)</f>
        <v>0</v>
      </c>
      <c r="J776" s="3">
        <f>VLOOKUP($B776,MARSHES!$B$239:$I$347,J$1,FALSE)</f>
        <v>0</v>
      </c>
      <c r="K776" s="3">
        <f>VLOOKUP($B776,MARSHES!$B$239:$I$347,K$1,FALSE)</f>
        <v>0</v>
      </c>
      <c r="L776" s="3" t="str">
        <f>VLOOKUP($B776,MARSHES!$B$239:$I$347,L$1,FALSE)</f>
        <v/>
      </c>
    </row>
    <row r="777" spans="1:12" ht="15.75" customHeight="1">
      <c r="A777">
        <f t="shared" si="23"/>
        <v>78</v>
      </c>
      <c r="B777" t="str">
        <f>VLOOKUP(A777,ACTIVITIES!$B$2:$C$110,2,FALSE)</f>
        <v>ACTIVITY CATEGORY 8 78</v>
      </c>
      <c r="C777" s="1">
        <v>5</v>
      </c>
      <c r="D777" s="1" t="str">
        <f>VLOOKUP(C777,HABITATS!$F$2:$G$13,2,FALSE)</f>
        <v>Submersed Habitats</v>
      </c>
      <c r="E777" s="1" t="str">
        <f t="shared" si="22"/>
        <v>Submersed HabitatsACTIVITY CATEGORY 8 78</v>
      </c>
      <c r="F777" s="3">
        <f>VLOOKUP($B777,'SUBMERSED HABITATS'!$B$239:$I$347,F$1,FALSE)</f>
        <v>0</v>
      </c>
      <c r="G777" s="3">
        <f>VLOOKUP($B777,'SUBMERSED HABITATS'!$B$239:$I$347,G$1,FALSE)</f>
        <v>0</v>
      </c>
      <c r="H777" s="3">
        <f>VLOOKUP($B777,'SUBMERSED HABITATS'!$B$239:$I$347,H$1,FALSE)</f>
        <v>0</v>
      </c>
      <c r="I777" s="3">
        <f>VLOOKUP($B777,'SUBMERSED HABITATS'!$B$239:$I$347,I$1,FALSE)</f>
        <v>0</v>
      </c>
      <c r="J777" s="3">
        <f>VLOOKUP($B777,'SUBMERSED HABITATS'!$B$239:$I$347,J$1,FALSE)</f>
        <v>0</v>
      </c>
      <c r="K777" s="3">
        <f>VLOOKUP($B777,'SUBMERSED HABITATS'!$B$239:$I$347,K$1,FALSE)</f>
        <v>0</v>
      </c>
      <c r="L777" s="3" t="str">
        <f>VLOOKUP($B777,'SUBMERSED HABITATS'!$B$239:$I$347,L$1,FALSE)</f>
        <v/>
      </c>
    </row>
    <row r="778" spans="1:12" ht="15.75" customHeight="1">
      <c r="A778">
        <f t="shared" si="23"/>
        <v>78</v>
      </c>
      <c r="B778" t="str">
        <f>VLOOKUP(A778,ACTIVITIES!$B$2:$C$110,2,FALSE)</f>
        <v>ACTIVITY CATEGORY 8 78</v>
      </c>
      <c r="C778" s="1">
        <v>6</v>
      </c>
      <c r="D778" s="1" t="str">
        <f>VLOOKUP(C778,HABITATS!$F$2:$G$13,2,FALSE)</f>
        <v>HABITATS COMPLEX 6</v>
      </c>
      <c r="E778" s="1" t="str">
        <f t="shared" si="22"/>
        <v>HABITATS COMPLEX 6ACTIVITY CATEGORY 8 78</v>
      </c>
      <c r="F778" s="3">
        <f>VLOOKUP($B778,'HABITATS COMPLEX 6'!$B$239:$I$347,F$1,FALSE)</f>
        <v>0</v>
      </c>
      <c r="G778" s="3">
        <f>VLOOKUP($B778,'HABITATS COMPLEX 6'!$B$239:$I$347,G$1,FALSE)</f>
        <v>0</v>
      </c>
      <c r="H778" s="3">
        <f>VLOOKUP($B778,'HABITATS COMPLEX 6'!$B$239:$I$347,H$1,FALSE)</f>
        <v>0</v>
      </c>
      <c r="I778" s="3">
        <f>VLOOKUP($B778,'HABITATS COMPLEX 6'!$B$239:$I$347,I$1,FALSE)</f>
        <v>0</v>
      </c>
      <c r="J778" s="3">
        <f>VLOOKUP($B778,'HABITATS COMPLEX 6'!$B$239:$I$347,J$1,FALSE)</f>
        <v>0</v>
      </c>
      <c r="K778" s="3">
        <f>VLOOKUP($B778,'HABITATS COMPLEX 6'!$B$239:$I$347,K$1,FALSE)</f>
        <v>0</v>
      </c>
      <c r="L778" s="3" t="str">
        <f>VLOOKUP($B778,'HABITATS COMPLEX 6'!$B$239:$I$347,L$1,FALSE)</f>
        <v/>
      </c>
    </row>
    <row r="779" spans="1:12" ht="15.75" customHeight="1">
      <c r="A779">
        <f t="shared" si="23"/>
        <v>78</v>
      </c>
      <c r="B779" t="str">
        <f>VLOOKUP(A779,ACTIVITIES!$B$2:$C$110,2,FALSE)</f>
        <v>ACTIVITY CATEGORY 8 78</v>
      </c>
      <c r="C779" s="1">
        <v>7</v>
      </c>
      <c r="D779" s="1" t="str">
        <f>VLOOKUP(C779,HABITATS!$F$2:$G$13,2,FALSE)</f>
        <v>HABITATS COMPLEX 7</v>
      </c>
      <c r="E779" s="1" t="str">
        <f t="shared" si="22"/>
        <v>HABITATS COMPLEX 7ACTIVITY CATEGORY 8 78</v>
      </c>
      <c r="F779" s="3">
        <f>VLOOKUP($B779,'HABITATS COMPLEX 7'!$B$239:$I$347,F$1,FALSE)</f>
        <v>0</v>
      </c>
      <c r="G779" s="3">
        <f>VLOOKUP($B779,'HABITATS COMPLEX 7'!$B$239:$I$347,G$1,FALSE)</f>
        <v>0</v>
      </c>
      <c r="H779" s="3">
        <f>VLOOKUP($B779,'HABITATS COMPLEX 7'!$B$239:$I$347,H$1,FALSE)</f>
        <v>0</v>
      </c>
      <c r="I779" s="3">
        <f>VLOOKUP($B779,'HABITATS COMPLEX 7'!$B$239:$I$347,I$1,FALSE)</f>
        <v>0</v>
      </c>
      <c r="J779" s="3">
        <f>VLOOKUP($B779,'HABITATS COMPLEX 7'!$B$239:$I$347,J$1,FALSE)</f>
        <v>0</v>
      </c>
      <c r="K779" s="3">
        <f>VLOOKUP($B779,'HABITATS COMPLEX 7'!$B$239:$I$347,K$1,FALSE)</f>
        <v>0</v>
      </c>
      <c r="L779" s="3" t="str">
        <f>VLOOKUP($B779,'HABITATS COMPLEX 7'!$B$239:$I$347,L$1,FALSE)</f>
        <v/>
      </c>
    </row>
    <row r="780" spans="1:12" ht="15.75" customHeight="1">
      <c r="A780">
        <f t="shared" si="23"/>
        <v>78</v>
      </c>
      <c r="B780" t="str">
        <f>VLOOKUP(A780,ACTIVITIES!$B$2:$C$110,2,FALSE)</f>
        <v>ACTIVITY CATEGORY 8 78</v>
      </c>
      <c r="C780" s="1">
        <v>8</v>
      </c>
      <c r="D780" s="1" t="str">
        <f>VLOOKUP(C780,HABITATS!$F$2:$G$13,2,FALSE)</f>
        <v>HABITATS COMPLEX 8</v>
      </c>
      <c r="E780" s="1" t="str">
        <f t="shared" si="22"/>
        <v>HABITATS COMPLEX 8ACTIVITY CATEGORY 8 78</v>
      </c>
      <c r="F780" s="3">
        <f>VLOOKUP($B780,'HABITATS COMPLEX 8'!$B$239:$I$347,F$1,FALSE)</f>
        <v>0</v>
      </c>
      <c r="G780" s="3">
        <f>VLOOKUP($B780,'HABITATS COMPLEX 8'!$B$239:$I$347,G$1,FALSE)</f>
        <v>0</v>
      </c>
      <c r="H780" s="3">
        <f>VLOOKUP($B780,'HABITATS COMPLEX 8'!$B$239:$I$347,H$1,FALSE)</f>
        <v>0</v>
      </c>
      <c r="I780" s="3">
        <f>VLOOKUP($B780,'HABITATS COMPLEX 8'!$B$239:$I$347,I$1,FALSE)</f>
        <v>0</v>
      </c>
      <c r="J780" s="3">
        <f>VLOOKUP($B780,'HABITATS COMPLEX 8'!$B$239:$I$347,J$1,FALSE)</f>
        <v>0</v>
      </c>
      <c r="K780" s="3">
        <f>VLOOKUP($B780,'HABITATS COMPLEX 8'!$B$239:$I$347,K$1,FALSE)</f>
        <v>0</v>
      </c>
      <c r="L780" s="3" t="str">
        <f>VLOOKUP($B780,'HABITATS COMPLEX 8'!$B$239:$I$347,L$1,FALSE)</f>
        <v/>
      </c>
    </row>
    <row r="781" spans="1:12" ht="15.75" customHeight="1">
      <c r="A781">
        <f t="shared" si="23"/>
        <v>78</v>
      </c>
      <c r="B781" t="str">
        <f>VLOOKUP(A781,ACTIVITIES!$B$2:$C$110,2,FALSE)</f>
        <v>ACTIVITY CATEGORY 8 78</v>
      </c>
      <c r="C781" s="1">
        <v>9</v>
      </c>
      <c r="D781" s="1" t="str">
        <f>VLOOKUP(C781,HABITATS!$F$2:$G$13,2,FALSE)</f>
        <v>HABITATS COMPLEX 9</v>
      </c>
      <c r="E781" s="1" t="str">
        <f t="shared" si="22"/>
        <v>HABITATS COMPLEX 9ACTIVITY CATEGORY 8 78</v>
      </c>
      <c r="F781" s="3">
        <f>VLOOKUP($B781,'HABITATS COMPLEX 9'!$B$239:$I$347,F$1,FALSE)</f>
        <v>0</v>
      </c>
      <c r="G781" s="3">
        <f>VLOOKUP($B781,'HABITATS COMPLEX 9'!$B$239:$I$347,G$1,FALSE)</f>
        <v>0</v>
      </c>
      <c r="H781" s="3">
        <f>VLOOKUP($B781,'HABITATS COMPLEX 9'!$B$239:$I$347,H$1,FALSE)</f>
        <v>0</v>
      </c>
      <c r="I781" s="3">
        <f>VLOOKUP($B781,'HABITATS COMPLEX 9'!$B$239:$I$347,I$1,FALSE)</f>
        <v>0</v>
      </c>
      <c r="J781" s="3">
        <f>VLOOKUP($B781,'HABITATS COMPLEX 9'!$B$239:$I$347,J$1,FALSE)</f>
        <v>0</v>
      </c>
      <c r="K781" s="3">
        <f>VLOOKUP($B781,'HABITATS COMPLEX 9'!$B$239:$I$347,K$1,FALSE)</f>
        <v>0</v>
      </c>
      <c r="L781" s="3" t="str">
        <f>VLOOKUP($B781,'HABITATS COMPLEX 9'!$B$239:$I$347,L$1,FALSE)</f>
        <v/>
      </c>
    </row>
    <row r="782" spans="1:12" ht="15.75" customHeight="1">
      <c r="A782">
        <f t="shared" si="23"/>
        <v>78</v>
      </c>
      <c r="B782" t="str">
        <f>VLOOKUP(A782,ACTIVITIES!$B$2:$C$110,2,FALSE)</f>
        <v>ACTIVITY CATEGORY 8 78</v>
      </c>
      <c r="C782" s="1">
        <v>10</v>
      </c>
      <c r="D782" s="1" t="str">
        <f>VLOOKUP(C782,HABITATS!$F$2:$G$13,2,FALSE)</f>
        <v>HABITATS COMPLEX 10</v>
      </c>
      <c r="E782" s="1" t="str">
        <f t="shared" si="22"/>
        <v>HABITATS COMPLEX 10ACTIVITY CATEGORY 8 78</v>
      </c>
      <c r="F782" s="3">
        <f>VLOOKUP($B782,'HABITATS COMPLEX 10'!$B$239:$I$347,F$1,FALSE)</f>
        <v>0</v>
      </c>
      <c r="G782" s="3">
        <f>VLOOKUP($B782,'HABITATS COMPLEX 10'!$B$239:$I$347,G$1,FALSE)</f>
        <v>0</v>
      </c>
      <c r="H782" s="3">
        <f>VLOOKUP($B782,'HABITATS COMPLEX 10'!$B$239:$I$347,H$1,FALSE)</f>
        <v>0</v>
      </c>
      <c r="I782" s="3">
        <f>VLOOKUP($B782,'HABITATS COMPLEX 10'!$B$239:$I$347,I$1,FALSE)</f>
        <v>0</v>
      </c>
      <c r="J782" s="3">
        <f>VLOOKUP($B782,'HABITATS COMPLEX 10'!$B$239:$I$347,J$1,FALSE)</f>
        <v>0</v>
      </c>
      <c r="K782" s="3">
        <f>VLOOKUP($B782,'HABITATS COMPLEX 10'!$B$239:$I$347,K$1,FALSE)</f>
        <v>0</v>
      </c>
      <c r="L782" s="3" t="str">
        <f>VLOOKUP($B782,'HABITATS COMPLEX 10'!$B$239:$I$347,L$1,FALSE)</f>
        <v/>
      </c>
    </row>
    <row r="783" spans="1:12" ht="15.75" customHeight="1">
      <c r="A783">
        <f t="shared" si="23"/>
        <v>79</v>
      </c>
      <c r="B783" t="str">
        <f>VLOOKUP(A783,ACTIVITIES!$B$2:$C$110,2,FALSE)</f>
        <v>ACTIVITY CATEGORY 8 79</v>
      </c>
      <c r="C783" s="1">
        <v>1</v>
      </c>
      <c r="D783" s="1" t="str">
        <f>VLOOKUP(C783,HABITATS!$F$2:$G$13,2,FALSE)</f>
        <v>Coastal Uplands</v>
      </c>
      <c r="E783" s="1" t="str">
        <f t="shared" si="22"/>
        <v>Coastal UplandsACTIVITY CATEGORY 8 79</v>
      </c>
      <c r="F783" s="3">
        <f>VLOOKUP($B783,'COASTAL UPLANDS'!$B$239:$I$347,F$1,FALSE)</f>
        <v>0</v>
      </c>
      <c r="G783" s="3">
        <f>VLOOKUP($B783,'COASTAL UPLANDS'!$B$239:$I$347,G$1,FALSE)</f>
        <v>0</v>
      </c>
      <c r="H783" s="3">
        <f>VLOOKUP($B783,'COASTAL UPLANDS'!$B$239:$I$347,H$1,FALSE)</f>
        <v>0</v>
      </c>
      <c r="I783" s="3">
        <f>VLOOKUP($B783,'COASTAL UPLANDS'!$B$239:$I$347,I$1,FALSE)</f>
        <v>0</v>
      </c>
      <c r="J783" s="3">
        <f>VLOOKUP($B783,'COASTAL UPLANDS'!$B$239:$I$347,J$1,FALSE)</f>
        <v>0</v>
      </c>
      <c r="K783" s="3">
        <f>VLOOKUP($B783,'COASTAL UPLANDS'!$B$239:$I$347,K$1,FALSE)</f>
        <v>0</v>
      </c>
      <c r="L783" s="3" t="str">
        <f>VLOOKUP($B783,'COASTAL UPLANDS'!$B$239:$I$347,L$1,FALSE)</f>
        <v/>
      </c>
    </row>
    <row r="784" spans="1:12" ht="15.75" customHeight="1">
      <c r="A784">
        <f t="shared" si="23"/>
        <v>79</v>
      </c>
      <c r="B784" t="str">
        <f>VLOOKUP(A784,ACTIVITIES!$B$2:$C$110,2,FALSE)</f>
        <v>ACTIVITY CATEGORY 8 79</v>
      </c>
      <c r="C784" s="1">
        <v>2</v>
      </c>
      <c r="D784" s="1" t="str">
        <f>VLOOKUP(C784,HABITATS!$F$2:$G$13,2,FALSE)</f>
        <v>Beaches &amp; Dunes</v>
      </c>
      <c r="E784" s="1" t="str">
        <f t="shared" si="22"/>
        <v>Beaches &amp; DunesACTIVITY CATEGORY 8 79</v>
      </c>
      <c r="F784" s="3">
        <f>VLOOKUP($B784,'BEACHES &amp; DUNES'!$B$239:$I$347,F$1,FALSE)</f>
        <v>0</v>
      </c>
      <c r="G784" s="3">
        <f>VLOOKUP($B784,'BEACHES &amp; DUNES'!$B$239:$I$347,G$1,FALSE)</f>
        <v>0</v>
      </c>
      <c r="H784" s="3">
        <f>VLOOKUP($B784,'BEACHES &amp; DUNES'!$B$239:$I$347,H$1,FALSE)</f>
        <v>0</v>
      </c>
      <c r="I784" s="3">
        <f>VLOOKUP($B784,'BEACHES &amp; DUNES'!$B$239:$I$347,I$1,FALSE)</f>
        <v>0</v>
      </c>
      <c r="J784" s="3">
        <f>VLOOKUP($B784,'BEACHES &amp; DUNES'!$B$239:$I$347,J$1,FALSE)</f>
        <v>0</v>
      </c>
      <c r="K784" s="3">
        <f>VLOOKUP($B784,'BEACHES &amp; DUNES'!$B$239:$I$347,K$1,FALSE)</f>
        <v>0</v>
      </c>
      <c r="L784" s="3" t="str">
        <f>VLOOKUP($B784,'BEACHES &amp; DUNES'!$B$239:$I$347,L$1,FALSE)</f>
        <v/>
      </c>
    </row>
    <row r="785" spans="1:12" ht="15.75" customHeight="1">
      <c r="A785">
        <f t="shared" si="23"/>
        <v>79</v>
      </c>
      <c r="B785" t="str">
        <f>VLOOKUP(A785,ACTIVITIES!$B$2:$C$110,2,FALSE)</f>
        <v>ACTIVITY CATEGORY 8 79</v>
      </c>
      <c r="C785" s="1">
        <v>3</v>
      </c>
      <c r="D785" s="1" t="str">
        <f>VLOOKUP(C785,HABITATS!$F$2:$G$13,2,FALSE)</f>
        <v>Tidal flats &amp; Rocky Intertidal</v>
      </c>
      <c r="E785" s="1" t="str">
        <f t="shared" si="22"/>
        <v>Tidal flats &amp; Rocky IntertidalACTIVITY CATEGORY 8 79</v>
      </c>
      <c r="F785" s="3">
        <f>VLOOKUP($B785,'TIDAL FLATS &amp; ROCKY INTERTIDAL'!$B$239:$I$347,F$1,FALSE)</f>
        <v>0</v>
      </c>
      <c r="G785" s="3">
        <f>VLOOKUP($B785,'TIDAL FLATS &amp; ROCKY INTERTIDAL'!$B$239:$I$347,G$1,FALSE)</f>
        <v>0</v>
      </c>
      <c r="H785" s="3">
        <f>VLOOKUP($B785,'TIDAL FLATS &amp; ROCKY INTERTIDAL'!$B$239:$I$347,H$1,FALSE)</f>
        <v>0</v>
      </c>
      <c r="I785" s="3">
        <f>VLOOKUP($B785,'TIDAL FLATS &amp; ROCKY INTERTIDAL'!$B$239:$I$347,I$1,FALSE)</f>
        <v>0</v>
      </c>
      <c r="J785" s="3">
        <f>VLOOKUP($B785,'TIDAL FLATS &amp; ROCKY INTERTIDAL'!$B$239:$I$347,J$1,FALSE)</f>
        <v>0</v>
      </c>
      <c r="K785" s="3">
        <f>VLOOKUP($B785,'TIDAL FLATS &amp; ROCKY INTERTIDAL'!$B$239:$I$347,K$1,FALSE)</f>
        <v>0</v>
      </c>
      <c r="L785" s="3" t="str">
        <f>VLOOKUP($B785,'TIDAL FLATS &amp; ROCKY INTERTIDAL'!$B$239:$I$347,L$1,FALSE)</f>
        <v/>
      </c>
    </row>
    <row r="786" spans="1:12" ht="15.75" customHeight="1">
      <c r="A786">
        <f t="shared" si="23"/>
        <v>79</v>
      </c>
      <c r="B786" t="str">
        <f>VLOOKUP(A786,ACTIVITIES!$B$2:$C$110,2,FALSE)</f>
        <v>ACTIVITY CATEGORY 8 79</v>
      </c>
      <c r="C786" s="1">
        <v>4</v>
      </c>
      <c r="D786" s="1" t="str">
        <f>VLOOKUP(C786,HABITATS!$F$2:$G$13,2,FALSE)</f>
        <v>Marshes</v>
      </c>
      <c r="E786" s="1" t="str">
        <f t="shared" si="22"/>
        <v>MarshesACTIVITY CATEGORY 8 79</v>
      </c>
      <c r="F786" s="3">
        <f>VLOOKUP($B786,MARSHES!$B$239:$I$347,F$1,FALSE)</f>
        <v>0</v>
      </c>
      <c r="G786" s="3">
        <f>VLOOKUP($B786,MARSHES!$B$239:$I$347,G$1,FALSE)</f>
        <v>0</v>
      </c>
      <c r="H786" s="3">
        <f>VLOOKUP($B786,MARSHES!$B$239:$I$347,H$1,FALSE)</f>
        <v>0</v>
      </c>
      <c r="I786" s="3">
        <f>VLOOKUP($B786,MARSHES!$B$239:$I$347,I$1,FALSE)</f>
        <v>0</v>
      </c>
      <c r="J786" s="3">
        <f>VLOOKUP($B786,MARSHES!$B$239:$I$347,J$1,FALSE)</f>
        <v>0</v>
      </c>
      <c r="K786" s="3">
        <f>VLOOKUP($B786,MARSHES!$B$239:$I$347,K$1,FALSE)</f>
        <v>0</v>
      </c>
      <c r="L786" s="3" t="str">
        <f>VLOOKUP($B786,MARSHES!$B$239:$I$347,L$1,FALSE)</f>
        <v/>
      </c>
    </row>
    <row r="787" spans="1:12" ht="15.75" customHeight="1">
      <c r="A787">
        <f t="shared" si="23"/>
        <v>79</v>
      </c>
      <c r="B787" t="str">
        <f>VLOOKUP(A787,ACTIVITIES!$B$2:$C$110,2,FALSE)</f>
        <v>ACTIVITY CATEGORY 8 79</v>
      </c>
      <c r="C787" s="1">
        <v>5</v>
      </c>
      <c r="D787" s="1" t="str">
        <f>VLOOKUP(C787,HABITATS!$F$2:$G$13,2,FALSE)</f>
        <v>Submersed Habitats</v>
      </c>
      <c r="E787" s="1" t="str">
        <f t="shared" si="22"/>
        <v>Submersed HabitatsACTIVITY CATEGORY 8 79</v>
      </c>
      <c r="F787" s="3">
        <f>VLOOKUP($B787,'SUBMERSED HABITATS'!$B$239:$I$347,F$1,FALSE)</f>
        <v>0</v>
      </c>
      <c r="G787" s="3">
        <f>VLOOKUP($B787,'SUBMERSED HABITATS'!$B$239:$I$347,G$1,FALSE)</f>
        <v>0</v>
      </c>
      <c r="H787" s="3">
        <f>VLOOKUP($B787,'SUBMERSED HABITATS'!$B$239:$I$347,H$1,FALSE)</f>
        <v>0</v>
      </c>
      <c r="I787" s="3">
        <f>VLOOKUP($B787,'SUBMERSED HABITATS'!$B$239:$I$347,I$1,FALSE)</f>
        <v>0</v>
      </c>
      <c r="J787" s="3">
        <f>VLOOKUP($B787,'SUBMERSED HABITATS'!$B$239:$I$347,J$1,FALSE)</f>
        <v>0</v>
      </c>
      <c r="K787" s="3">
        <f>VLOOKUP($B787,'SUBMERSED HABITATS'!$B$239:$I$347,K$1,FALSE)</f>
        <v>0</v>
      </c>
      <c r="L787" s="3" t="str">
        <f>VLOOKUP($B787,'SUBMERSED HABITATS'!$B$239:$I$347,L$1,FALSE)</f>
        <v/>
      </c>
    </row>
    <row r="788" spans="1:12" ht="15.75" customHeight="1">
      <c r="A788">
        <f t="shared" si="23"/>
        <v>79</v>
      </c>
      <c r="B788" t="str">
        <f>VLOOKUP(A788,ACTIVITIES!$B$2:$C$110,2,FALSE)</f>
        <v>ACTIVITY CATEGORY 8 79</v>
      </c>
      <c r="C788" s="1">
        <v>6</v>
      </c>
      <c r="D788" s="1" t="str">
        <f>VLOOKUP(C788,HABITATS!$F$2:$G$13,2,FALSE)</f>
        <v>HABITATS COMPLEX 6</v>
      </c>
      <c r="E788" s="1" t="str">
        <f t="shared" si="22"/>
        <v>HABITATS COMPLEX 6ACTIVITY CATEGORY 8 79</v>
      </c>
      <c r="F788" s="3">
        <f>VLOOKUP($B788,'HABITATS COMPLEX 6'!$B$239:$I$347,F$1,FALSE)</f>
        <v>0</v>
      </c>
      <c r="G788" s="3">
        <f>VLOOKUP($B788,'HABITATS COMPLEX 6'!$B$239:$I$347,G$1,FALSE)</f>
        <v>0</v>
      </c>
      <c r="H788" s="3">
        <f>VLOOKUP($B788,'HABITATS COMPLEX 6'!$B$239:$I$347,H$1,FALSE)</f>
        <v>0</v>
      </c>
      <c r="I788" s="3">
        <f>VLOOKUP($B788,'HABITATS COMPLEX 6'!$B$239:$I$347,I$1,FALSE)</f>
        <v>0</v>
      </c>
      <c r="J788" s="3">
        <f>VLOOKUP($B788,'HABITATS COMPLEX 6'!$B$239:$I$347,J$1,FALSE)</f>
        <v>0</v>
      </c>
      <c r="K788" s="3">
        <f>VLOOKUP($B788,'HABITATS COMPLEX 6'!$B$239:$I$347,K$1,FALSE)</f>
        <v>0</v>
      </c>
      <c r="L788" s="3" t="str">
        <f>VLOOKUP($B788,'HABITATS COMPLEX 6'!$B$239:$I$347,L$1,FALSE)</f>
        <v/>
      </c>
    </row>
    <row r="789" spans="1:12" ht="15.75" customHeight="1">
      <c r="A789">
        <f t="shared" si="23"/>
        <v>79</v>
      </c>
      <c r="B789" t="str">
        <f>VLOOKUP(A789,ACTIVITIES!$B$2:$C$110,2,FALSE)</f>
        <v>ACTIVITY CATEGORY 8 79</v>
      </c>
      <c r="C789" s="1">
        <v>7</v>
      </c>
      <c r="D789" s="1" t="str">
        <f>VLOOKUP(C789,HABITATS!$F$2:$G$13,2,FALSE)</f>
        <v>HABITATS COMPLEX 7</v>
      </c>
      <c r="E789" s="1" t="str">
        <f t="shared" si="22"/>
        <v>HABITATS COMPLEX 7ACTIVITY CATEGORY 8 79</v>
      </c>
      <c r="F789" s="3">
        <f>VLOOKUP($B789,'HABITATS COMPLEX 7'!$B$239:$I$347,F$1,FALSE)</f>
        <v>0</v>
      </c>
      <c r="G789" s="3">
        <f>VLOOKUP($B789,'HABITATS COMPLEX 7'!$B$239:$I$347,G$1,FALSE)</f>
        <v>0</v>
      </c>
      <c r="H789" s="3">
        <f>VLOOKUP($B789,'HABITATS COMPLEX 7'!$B$239:$I$347,H$1,FALSE)</f>
        <v>0</v>
      </c>
      <c r="I789" s="3">
        <f>VLOOKUP($B789,'HABITATS COMPLEX 7'!$B$239:$I$347,I$1,FALSE)</f>
        <v>0</v>
      </c>
      <c r="J789" s="3">
        <f>VLOOKUP($B789,'HABITATS COMPLEX 7'!$B$239:$I$347,J$1,FALSE)</f>
        <v>0</v>
      </c>
      <c r="K789" s="3">
        <f>VLOOKUP($B789,'HABITATS COMPLEX 7'!$B$239:$I$347,K$1,FALSE)</f>
        <v>0</v>
      </c>
      <c r="L789" s="3" t="str">
        <f>VLOOKUP($B789,'HABITATS COMPLEX 7'!$B$239:$I$347,L$1,FALSE)</f>
        <v/>
      </c>
    </row>
    <row r="790" spans="1:12" ht="15.75" customHeight="1">
      <c r="A790">
        <f t="shared" si="23"/>
        <v>79</v>
      </c>
      <c r="B790" t="str">
        <f>VLOOKUP(A790,ACTIVITIES!$B$2:$C$110,2,FALSE)</f>
        <v>ACTIVITY CATEGORY 8 79</v>
      </c>
      <c r="C790" s="1">
        <v>8</v>
      </c>
      <c r="D790" s="1" t="str">
        <f>VLOOKUP(C790,HABITATS!$F$2:$G$13,2,FALSE)</f>
        <v>HABITATS COMPLEX 8</v>
      </c>
      <c r="E790" s="1" t="str">
        <f t="shared" si="22"/>
        <v>HABITATS COMPLEX 8ACTIVITY CATEGORY 8 79</v>
      </c>
      <c r="F790" s="3">
        <f>VLOOKUP($B790,'HABITATS COMPLEX 8'!$B$239:$I$347,F$1,FALSE)</f>
        <v>0</v>
      </c>
      <c r="G790" s="3">
        <f>VLOOKUP($B790,'HABITATS COMPLEX 8'!$B$239:$I$347,G$1,FALSE)</f>
        <v>0</v>
      </c>
      <c r="H790" s="3">
        <f>VLOOKUP($B790,'HABITATS COMPLEX 8'!$B$239:$I$347,H$1,FALSE)</f>
        <v>0</v>
      </c>
      <c r="I790" s="3">
        <f>VLOOKUP($B790,'HABITATS COMPLEX 8'!$B$239:$I$347,I$1,FALSE)</f>
        <v>0</v>
      </c>
      <c r="J790" s="3">
        <f>VLOOKUP($B790,'HABITATS COMPLEX 8'!$B$239:$I$347,J$1,FALSE)</f>
        <v>0</v>
      </c>
      <c r="K790" s="3">
        <f>VLOOKUP($B790,'HABITATS COMPLEX 8'!$B$239:$I$347,K$1,FALSE)</f>
        <v>0</v>
      </c>
      <c r="L790" s="3" t="str">
        <f>VLOOKUP($B790,'HABITATS COMPLEX 8'!$B$239:$I$347,L$1,FALSE)</f>
        <v/>
      </c>
    </row>
    <row r="791" spans="1:12" ht="15.75" customHeight="1">
      <c r="A791">
        <f t="shared" si="23"/>
        <v>79</v>
      </c>
      <c r="B791" t="str">
        <f>VLOOKUP(A791,ACTIVITIES!$B$2:$C$110,2,FALSE)</f>
        <v>ACTIVITY CATEGORY 8 79</v>
      </c>
      <c r="C791" s="1">
        <v>9</v>
      </c>
      <c r="D791" s="1" t="str">
        <f>VLOOKUP(C791,HABITATS!$F$2:$G$13,2,FALSE)</f>
        <v>HABITATS COMPLEX 9</v>
      </c>
      <c r="E791" s="1" t="str">
        <f t="shared" si="22"/>
        <v>HABITATS COMPLEX 9ACTIVITY CATEGORY 8 79</v>
      </c>
      <c r="F791" s="3">
        <f>VLOOKUP($B791,'HABITATS COMPLEX 9'!$B$239:$I$347,F$1,FALSE)</f>
        <v>0</v>
      </c>
      <c r="G791" s="3">
        <f>VLOOKUP($B791,'HABITATS COMPLEX 9'!$B$239:$I$347,G$1,FALSE)</f>
        <v>0</v>
      </c>
      <c r="H791" s="3">
        <f>VLOOKUP($B791,'HABITATS COMPLEX 9'!$B$239:$I$347,H$1,FALSE)</f>
        <v>0</v>
      </c>
      <c r="I791" s="3">
        <f>VLOOKUP($B791,'HABITATS COMPLEX 9'!$B$239:$I$347,I$1,FALSE)</f>
        <v>0</v>
      </c>
      <c r="J791" s="3">
        <f>VLOOKUP($B791,'HABITATS COMPLEX 9'!$B$239:$I$347,J$1,FALSE)</f>
        <v>0</v>
      </c>
      <c r="K791" s="3">
        <f>VLOOKUP($B791,'HABITATS COMPLEX 9'!$B$239:$I$347,K$1,FALSE)</f>
        <v>0</v>
      </c>
      <c r="L791" s="3" t="str">
        <f>VLOOKUP($B791,'HABITATS COMPLEX 9'!$B$239:$I$347,L$1,FALSE)</f>
        <v/>
      </c>
    </row>
    <row r="792" spans="1:12" ht="15.75" customHeight="1">
      <c r="A792">
        <f t="shared" si="23"/>
        <v>79</v>
      </c>
      <c r="B792" t="str">
        <f>VLOOKUP(A792,ACTIVITIES!$B$2:$C$110,2,FALSE)</f>
        <v>ACTIVITY CATEGORY 8 79</v>
      </c>
      <c r="C792" s="1">
        <v>10</v>
      </c>
      <c r="D792" s="1" t="str">
        <f>VLOOKUP(C792,HABITATS!$F$2:$G$13,2,FALSE)</f>
        <v>HABITATS COMPLEX 10</v>
      </c>
      <c r="E792" s="1" t="str">
        <f t="shared" si="22"/>
        <v>HABITATS COMPLEX 10ACTIVITY CATEGORY 8 79</v>
      </c>
      <c r="F792" s="3">
        <f>VLOOKUP($B792,'HABITATS COMPLEX 10'!$B$239:$I$347,F$1,FALSE)</f>
        <v>0</v>
      </c>
      <c r="G792" s="3">
        <f>VLOOKUP($B792,'HABITATS COMPLEX 10'!$B$239:$I$347,G$1,FALSE)</f>
        <v>0</v>
      </c>
      <c r="H792" s="3">
        <f>VLOOKUP($B792,'HABITATS COMPLEX 10'!$B$239:$I$347,H$1,FALSE)</f>
        <v>0</v>
      </c>
      <c r="I792" s="3">
        <f>VLOOKUP($B792,'HABITATS COMPLEX 10'!$B$239:$I$347,I$1,FALSE)</f>
        <v>0</v>
      </c>
      <c r="J792" s="3">
        <f>VLOOKUP($B792,'HABITATS COMPLEX 10'!$B$239:$I$347,J$1,FALSE)</f>
        <v>0</v>
      </c>
      <c r="K792" s="3">
        <f>VLOOKUP($B792,'HABITATS COMPLEX 10'!$B$239:$I$347,K$1,FALSE)</f>
        <v>0</v>
      </c>
      <c r="L792" s="3" t="str">
        <f>VLOOKUP($B792,'HABITATS COMPLEX 10'!$B$239:$I$347,L$1,FALSE)</f>
        <v/>
      </c>
    </row>
    <row r="793" spans="1:12" ht="15.75" customHeight="1">
      <c r="A793">
        <f t="shared" si="23"/>
        <v>80</v>
      </c>
      <c r="B793" t="str">
        <f>VLOOKUP(A793,ACTIVITIES!$B$2:$C$110,2,FALSE)</f>
        <v>ACTIVITY CATEGORY 8 80</v>
      </c>
      <c r="C793" s="1">
        <v>1</v>
      </c>
      <c r="D793" s="1" t="str">
        <f>VLOOKUP(C793,HABITATS!$F$2:$G$13,2,FALSE)</f>
        <v>Coastal Uplands</v>
      </c>
      <c r="E793" s="1" t="str">
        <f t="shared" si="22"/>
        <v>Coastal UplandsACTIVITY CATEGORY 8 80</v>
      </c>
      <c r="F793" s="3">
        <f>VLOOKUP($B793,'COASTAL UPLANDS'!$B$239:$I$347,F$1,FALSE)</f>
        <v>0</v>
      </c>
      <c r="G793" s="3">
        <f>VLOOKUP($B793,'COASTAL UPLANDS'!$B$239:$I$347,G$1,FALSE)</f>
        <v>0</v>
      </c>
      <c r="H793" s="3">
        <f>VLOOKUP($B793,'COASTAL UPLANDS'!$B$239:$I$347,H$1,FALSE)</f>
        <v>0</v>
      </c>
      <c r="I793" s="3">
        <f>VLOOKUP($B793,'COASTAL UPLANDS'!$B$239:$I$347,I$1,FALSE)</f>
        <v>0</v>
      </c>
      <c r="J793" s="3">
        <f>VLOOKUP($B793,'COASTAL UPLANDS'!$B$239:$I$347,J$1,FALSE)</f>
        <v>0</v>
      </c>
      <c r="K793" s="3">
        <f>VLOOKUP($B793,'COASTAL UPLANDS'!$B$239:$I$347,K$1,FALSE)</f>
        <v>0</v>
      </c>
      <c r="L793" s="3" t="str">
        <f>VLOOKUP($B793,'COASTAL UPLANDS'!$B$239:$I$347,L$1,FALSE)</f>
        <v/>
      </c>
    </row>
    <row r="794" spans="1:12" ht="15.75" customHeight="1">
      <c r="A794">
        <f t="shared" si="23"/>
        <v>80</v>
      </c>
      <c r="B794" t="str">
        <f>VLOOKUP(A794,ACTIVITIES!$B$2:$C$110,2,FALSE)</f>
        <v>ACTIVITY CATEGORY 8 80</v>
      </c>
      <c r="C794" s="1">
        <v>2</v>
      </c>
      <c r="D794" s="1" t="str">
        <f>VLOOKUP(C794,HABITATS!$F$2:$G$13,2,FALSE)</f>
        <v>Beaches &amp; Dunes</v>
      </c>
      <c r="E794" s="1" t="str">
        <f t="shared" si="22"/>
        <v>Beaches &amp; DunesACTIVITY CATEGORY 8 80</v>
      </c>
      <c r="F794" s="3">
        <f>VLOOKUP($B794,'BEACHES &amp; DUNES'!$B$239:$I$347,F$1,FALSE)</f>
        <v>0</v>
      </c>
      <c r="G794" s="3">
        <f>VLOOKUP($B794,'BEACHES &amp; DUNES'!$B$239:$I$347,G$1,FALSE)</f>
        <v>0</v>
      </c>
      <c r="H794" s="3">
        <f>VLOOKUP($B794,'BEACHES &amp; DUNES'!$B$239:$I$347,H$1,FALSE)</f>
        <v>0</v>
      </c>
      <c r="I794" s="3">
        <f>VLOOKUP($B794,'BEACHES &amp; DUNES'!$B$239:$I$347,I$1,FALSE)</f>
        <v>0</v>
      </c>
      <c r="J794" s="3">
        <f>VLOOKUP($B794,'BEACHES &amp; DUNES'!$B$239:$I$347,J$1,FALSE)</f>
        <v>0</v>
      </c>
      <c r="K794" s="3">
        <f>VLOOKUP($B794,'BEACHES &amp; DUNES'!$B$239:$I$347,K$1,FALSE)</f>
        <v>0</v>
      </c>
      <c r="L794" s="3" t="str">
        <f>VLOOKUP($B794,'BEACHES &amp; DUNES'!$B$239:$I$347,L$1,FALSE)</f>
        <v/>
      </c>
    </row>
    <row r="795" spans="1:12" ht="15.75" customHeight="1">
      <c r="A795">
        <f t="shared" si="23"/>
        <v>80</v>
      </c>
      <c r="B795" t="str">
        <f>VLOOKUP(A795,ACTIVITIES!$B$2:$C$110,2,FALSE)</f>
        <v>ACTIVITY CATEGORY 8 80</v>
      </c>
      <c r="C795" s="1">
        <v>3</v>
      </c>
      <c r="D795" s="1" t="str">
        <f>VLOOKUP(C795,HABITATS!$F$2:$G$13,2,FALSE)</f>
        <v>Tidal flats &amp; Rocky Intertidal</v>
      </c>
      <c r="E795" s="1" t="str">
        <f t="shared" si="22"/>
        <v>Tidal flats &amp; Rocky IntertidalACTIVITY CATEGORY 8 80</v>
      </c>
      <c r="F795" s="3">
        <f>VLOOKUP($B795,'TIDAL FLATS &amp; ROCKY INTERTIDAL'!$B$239:$I$347,F$1,FALSE)</f>
        <v>0</v>
      </c>
      <c r="G795" s="3">
        <f>VLOOKUP($B795,'TIDAL FLATS &amp; ROCKY INTERTIDAL'!$B$239:$I$347,G$1,FALSE)</f>
        <v>0</v>
      </c>
      <c r="H795" s="3">
        <f>VLOOKUP($B795,'TIDAL FLATS &amp; ROCKY INTERTIDAL'!$B$239:$I$347,H$1,FALSE)</f>
        <v>0</v>
      </c>
      <c r="I795" s="3">
        <f>VLOOKUP($B795,'TIDAL FLATS &amp; ROCKY INTERTIDAL'!$B$239:$I$347,I$1,FALSE)</f>
        <v>0</v>
      </c>
      <c r="J795" s="3">
        <f>VLOOKUP($B795,'TIDAL FLATS &amp; ROCKY INTERTIDAL'!$B$239:$I$347,J$1,FALSE)</f>
        <v>0</v>
      </c>
      <c r="K795" s="3">
        <f>VLOOKUP($B795,'TIDAL FLATS &amp; ROCKY INTERTIDAL'!$B$239:$I$347,K$1,FALSE)</f>
        <v>0</v>
      </c>
      <c r="L795" s="3" t="str">
        <f>VLOOKUP($B795,'TIDAL FLATS &amp; ROCKY INTERTIDAL'!$B$239:$I$347,L$1,FALSE)</f>
        <v/>
      </c>
    </row>
    <row r="796" spans="1:12" ht="15.75" customHeight="1">
      <c r="A796">
        <f t="shared" si="23"/>
        <v>80</v>
      </c>
      <c r="B796" t="str">
        <f>VLOOKUP(A796,ACTIVITIES!$B$2:$C$110,2,FALSE)</f>
        <v>ACTIVITY CATEGORY 8 80</v>
      </c>
      <c r="C796" s="1">
        <v>4</v>
      </c>
      <c r="D796" s="1" t="str">
        <f>VLOOKUP(C796,HABITATS!$F$2:$G$13,2,FALSE)</f>
        <v>Marshes</v>
      </c>
      <c r="E796" s="1" t="str">
        <f t="shared" si="22"/>
        <v>MarshesACTIVITY CATEGORY 8 80</v>
      </c>
      <c r="F796" s="3">
        <f>VLOOKUP($B796,MARSHES!$B$239:$I$347,F$1,FALSE)</f>
        <v>0</v>
      </c>
      <c r="G796" s="3">
        <f>VLOOKUP($B796,MARSHES!$B$239:$I$347,G$1,FALSE)</f>
        <v>0</v>
      </c>
      <c r="H796" s="3">
        <f>VLOOKUP($B796,MARSHES!$B$239:$I$347,H$1,FALSE)</f>
        <v>0</v>
      </c>
      <c r="I796" s="3">
        <f>VLOOKUP($B796,MARSHES!$B$239:$I$347,I$1,FALSE)</f>
        <v>0</v>
      </c>
      <c r="J796" s="3">
        <f>VLOOKUP($B796,MARSHES!$B$239:$I$347,J$1,FALSE)</f>
        <v>0</v>
      </c>
      <c r="K796" s="3">
        <f>VLOOKUP($B796,MARSHES!$B$239:$I$347,K$1,FALSE)</f>
        <v>0</v>
      </c>
      <c r="L796" s="3" t="str">
        <f>VLOOKUP($B796,MARSHES!$B$239:$I$347,L$1,FALSE)</f>
        <v/>
      </c>
    </row>
    <row r="797" spans="1:12" ht="15.75" customHeight="1">
      <c r="A797">
        <f t="shared" si="23"/>
        <v>80</v>
      </c>
      <c r="B797" t="str">
        <f>VLOOKUP(A797,ACTIVITIES!$B$2:$C$110,2,FALSE)</f>
        <v>ACTIVITY CATEGORY 8 80</v>
      </c>
      <c r="C797" s="1">
        <v>5</v>
      </c>
      <c r="D797" s="1" t="str">
        <f>VLOOKUP(C797,HABITATS!$F$2:$G$13,2,FALSE)</f>
        <v>Submersed Habitats</v>
      </c>
      <c r="E797" s="1" t="str">
        <f t="shared" si="22"/>
        <v>Submersed HabitatsACTIVITY CATEGORY 8 80</v>
      </c>
      <c r="F797" s="3">
        <f>VLOOKUP($B797,'SUBMERSED HABITATS'!$B$239:$I$347,F$1,FALSE)</f>
        <v>0</v>
      </c>
      <c r="G797" s="3">
        <f>VLOOKUP($B797,'SUBMERSED HABITATS'!$B$239:$I$347,G$1,FALSE)</f>
        <v>0</v>
      </c>
      <c r="H797" s="3">
        <f>VLOOKUP($B797,'SUBMERSED HABITATS'!$B$239:$I$347,H$1,FALSE)</f>
        <v>0</v>
      </c>
      <c r="I797" s="3">
        <f>VLOOKUP($B797,'SUBMERSED HABITATS'!$B$239:$I$347,I$1,FALSE)</f>
        <v>0</v>
      </c>
      <c r="J797" s="3">
        <f>VLOOKUP($B797,'SUBMERSED HABITATS'!$B$239:$I$347,J$1,FALSE)</f>
        <v>0</v>
      </c>
      <c r="K797" s="3">
        <f>VLOOKUP($B797,'SUBMERSED HABITATS'!$B$239:$I$347,K$1,FALSE)</f>
        <v>0</v>
      </c>
      <c r="L797" s="3" t="str">
        <f>VLOOKUP($B797,'SUBMERSED HABITATS'!$B$239:$I$347,L$1,FALSE)</f>
        <v/>
      </c>
    </row>
    <row r="798" spans="1:12" ht="15.75" customHeight="1">
      <c r="A798">
        <f t="shared" si="23"/>
        <v>80</v>
      </c>
      <c r="B798" t="str">
        <f>VLOOKUP(A798,ACTIVITIES!$B$2:$C$110,2,FALSE)</f>
        <v>ACTIVITY CATEGORY 8 80</v>
      </c>
      <c r="C798" s="1">
        <v>6</v>
      </c>
      <c r="D798" s="1" t="str">
        <f>VLOOKUP(C798,HABITATS!$F$2:$G$13,2,FALSE)</f>
        <v>HABITATS COMPLEX 6</v>
      </c>
      <c r="E798" s="1" t="str">
        <f t="shared" si="22"/>
        <v>HABITATS COMPLEX 6ACTIVITY CATEGORY 8 80</v>
      </c>
      <c r="F798" s="3">
        <f>VLOOKUP($B798,'HABITATS COMPLEX 6'!$B$239:$I$347,F$1,FALSE)</f>
        <v>0</v>
      </c>
      <c r="G798" s="3">
        <f>VLOOKUP($B798,'HABITATS COMPLEX 6'!$B$239:$I$347,G$1,FALSE)</f>
        <v>0</v>
      </c>
      <c r="H798" s="3">
        <f>VLOOKUP($B798,'HABITATS COMPLEX 6'!$B$239:$I$347,H$1,FALSE)</f>
        <v>0</v>
      </c>
      <c r="I798" s="3">
        <f>VLOOKUP($B798,'HABITATS COMPLEX 6'!$B$239:$I$347,I$1,FALSE)</f>
        <v>0</v>
      </c>
      <c r="J798" s="3">
        <f>VLOOKUP($B798,'HABITATS COMPLEX 6'!$B$239:$I$347,J$1,FALSE)</f>
        <v>0</v>
      </c>
      <c r="K798" s="3">
        <f>VLOOKUP($B798,'HABITATS COMPLEX 6'!$B$239:$I$347,K$1,FALSE)</f>
        <v>0</v>
      </c>
      <c r="L798" s="3" t="str">
        <f>VLOOKUP($B798,'HABITATS COMPLEX 6'!$B$239:$I$347,L$1,FALSE)</f>
        <v/>
      </c>
    </row>
    <row r="799" spans="1:12" ht="15.75" customHeight="1">
      <c r="A799">
        <f t="shared" si="23"/>
        <v>80</v>
      </c>
      <c r="B799" t="str">
        <f>VLOOKUP(A799,ACTIVITIES!$B$2:$C$110,2,FALSE)</f>
        <v>ACTIVITY CATEGORY 8 80</v>
      </c>
      <c r="C799" s="1">
        <v>7</v>
      </c>
      <c r="D799" s="1" t="str">
        <f>VLOOKUP(C799,HABITATS!$F$2:$G$13,2,FALSE)</f>
        <v>HABITATS COMPLEX 7</v>
      </c>
      <c r="E799" s="1" t="str">
        <f t="shared" si="22"/>
        <v>HABITATS COMPLEX 7ACTIVITY CATEGORY 8 80</v>
      </c>
      <c r="F799" s="3">
        <f>VLOOKUP($B799,'HABITATS COMPLEX 7'!$B$239:$I$347,F$1,FALSE)</f>
        <v>0</v>
      </c>
      <c r="G799" s="3">
        <f>VLOOKUP($B799,'HABITATS COMPLEX 7'!$B$239:$I$347,G$1,FALSE)</f>
        <v>0</v>
      </c>
      <c r="H799" s="3">
        <f>VLOOKUP($B799,'HABITATS COMPLEX 7'!$B$239:$I$347,H$1,FALSE)</f>
        <v>0</v>
      </c>
      <c r="I799" s="3">
        <f>VLOOKUP($B799,'HABITATS COMPLEX 7'!$B$239:$I$347,I$1,FALSE)</f>
        <v>0</v>
      </c>
      <c r="J799" s="3">
        <f>VLOOKUP($B799,'HABITATS COMPLEX 7'!$B$239:$I$347,J$1,FALSE)</f>
        <v>0</v>
      </c>
      <c r="K799" s="3">
        <f>VLOOKUP($B799,'HABITATS COMPLEX 7'!$B$239:$I$347,K$1,FALSE)</f>
        <v>0</v>
      </c>
      <c r="L799" s="3" t="str">
        <f>VLOOKUP($B799,'HABITATS COMPLEX 7'!$B$239:$I$347,L$1,FALSE)</f>
        <v/>
      </c>
    </row>
    <row r="800" spans="1:12" ht="15.75" customHeight="1">
      <c r="A800">
        <f t="shared" si="23"/>
        <v>80</v>
      </c>
      <c r="B800" t="str">
        <f>VLOOKUP(A800,ACTIVITIES!$B$2:$C$110,2,FALSE)</f>
        <v>ACTIVITY CATEGORY 8 80</v>
      </c>
      <c r="C800" s="1">
        <v>8</v>
      </c>
      <c r="D800" s="1" t="str">
        <f>VLOOKUP(C800,HABITATS!$F$2:$G$13,2,FALSE)</f>
        <v>HABITATS COMPLEX 8</v>
      </c>
      <c r="E800" s="1" t="str">
        <f t="shared" si="22"/>
        <v>HABITATS COMPLEX 8ACTIVITY CATEGORY 8 80</v>
      </c>
      <c r="F800" s="3">
        <f>VLOOKUP($B800,'HABITATS COMPLEX 8'!$B$239:$I$347,F$1,FALSE)</f>
        <v>0</v>
      </c>
      <c r="G800" s="3">
        <f>VLOOKUP($B800,'HABITATS COMPLEX 8'!$B$239:$I$347,G$1,FALSE)</f>
        <v>0</v>
      </c>
      <c r="H800" s="3">
        <f>VLOOKUP($B800,'HABITATS COMPLEX 8'!$B$239:$I$347,H$1,FALSE)</f>
        <v>0</v>
      </c>
      <c r="I800" s="3">
        <f>VLOOKUP($B800,'HABITATS COMPLEX 8'!$B$239:$I$347,I$1,FALSE)</f>
        <v>0</v>
      </c>
      <c r="J800" s="3">
        <f>VLOOKUP($B800,'HABITATS COMPLEX 8'!$B$239:$I$347,J$1,FALSE)</f>
        <v>0</v>
      </c>
      <c r="K800" s="3">
        <f>VLOOKUP($B800,'HABITATS COMPLEX 8'!$B$239:$I$347,K$1,FALSE)</f>
        <v>0</v>
      </c>
      <c r="L800" s="3" t="str">
        <f>VLOOKUP($B800,'HABITATS COMPLEX 8'!$B$239:$I$347,L$1,FALSE)</f>
        <v/>
      </c>
    </row>
    <row r="801" spans="1:12" ht="15.75" customHeight="1">
      <c r="A801">
        <f t="shared" si="23"/>
        <v>80</v>
      </c>
      <c r="B801" t="str">
        <f>VLOOKUP(A801,ACTIVITIES!$B$2:$C$110,2,FALSE)</f>
        <v>ACTIVITY CATEGORY 8 80</v>
      </c>
      <c r="C801" s="1">
        <v>9</v>
      </c>
      <c r="D801" s="1" t="str">
        <f>VLOOKUP(C801,HABITATS!$F$2:$G$13,2,FALSE)</f>
        <v>HABITATS COMPLEX 9</v>
      </c>
      <c r="E801" s="1" t="str">
        <f t="shared" si="22"/>
        <v>HABITATS COMPLEX 9ACTIVITY CATEGORY 8 80</v>
      </c>
      <c r="F801" s="3">
        <f>VLOOKUP($B801,'HABITATS COMPLEX 9'!$B$239:$I$347,F$1,FALSE)</f>
        <v>0</v>
      </c>
      <c r="G801" s="3">
        <f>VLOOKUP($B801,'HABITATS COMPLEX 9'!$B$239:$I$347,G$1,FALSE)</f>
        <v>0</v>
      </c>
      <c r="H801" s="3">
        <f>VLOOKUP($B801,'HABITATS COMPLEX 9'!$B$239:$I$347,H$1,FALSE)</f>
        <v>0</v>
      </c>
      <c r="I801" s="3">
        <f>VLOOKUP($B801,'HABITATS COMPLEX 9'!$B$239:$I$347,I$1,FALSE)</f>
        <v>0</v>
      </c>
      <c r="J801" s="3">
        <f>VLOOKUP($B801,'HABITATS COMPLEX 9'!$B$239:$I$347,J$1,FALSE)</f>
        <v>0</v>
      </c>
      <c r="K801" s="3">
        <f>VLOOKUP($B801,'HABITATS COMPLEX 9'!$B$239:$I$347,K$1,FALSE)</f>
        <v>0</v>
      </c>
      <c r="L801" s="3" t="str">
        <f>VLOOKUP($B801,'HABITATS COMPLEX 9'!$B$239:$I$347,L$1,FALSE)</f>
        <v/>
      </c>
    </row>
    <row r="802" spans="1:12" ht="15.75" customHeight="1">
      <c r="A802">
        <f t="shared" si="23"/>
        <v>80</v>
      </c>
      <c r="B802" t="str">
        <f>VLOOKUP(A802,ACTIVITIES!$B$2:$C$110,2,FALSE)</f>
        <v>ACTIVITY CATEGORY 8 80</v>
      </c>
      <c r="C802" s="1">
        <v>10</v>
      </c>
      <c r="D802" s="1" t="str">
        <f>VLOOKUP(C802,HABITATS!$F$2:$G$13,2,FALSE)</f>
        <v>HABITATS COMPLEX 10</v>
      </c>
      <c r="E802" s="1" t="str">
        <f t="shared" si="22"/>
        <v>HABITATS COMPLEX 10ACTIVITY CATEGORY 8 80</v>
      </c>
      <c r="F802" s="3">
        <f>VLOOKUP($B802,'HABITATS COMPLEX 10'!$B$239:$I$347,F$1,FALSE)</f>
        <v>0</v>
      </c>
      <c r="G802" s="3">
        <f>VLOOKUP($B802,'HABITATS COMPLEX 10'!$B$239:$I$347,G$1,FALSE)</f>
        <v>0</v>
      </c>
      <c r="H802" s="3">
        <f>VLOOKUP($B802,'HABITATS COMPLEX 10'!$B$239:$I$347,H$1,FALSE)</f>
        <v>0</v>
      </c>
      <c r="I802" s="3">
        <f>VLOOKUP($B802,'HABITATS COMPLEX 10'!$B$239:$I$347,I$1,FALSE)</f>
        <v>0</v>
      </c>
      <c r="J802" s="3">
        <f>VLOOKUP($B802,'HABITATS COMPLEX 10'!$B$239:$I$347,J$1,FALSE)</f>
        <v>0</v>
      </c>
      <c r="K802" s="3">
        <f>VLOOKUP($B802,'HABITATS COMPLEX 10'!$B$239:$I$347,K$1,FALSE)</f>
        <v>0</v>
      </c>
      <c r="L802" s="3" t="str">
        <f>VLOOKUP($B802,'HABITATS COMPLEX 10'!$B$239:$I$347,L$1,FALSE)</f>
        <v/>
      </c>
    </row>
    <row r="803" spans="1:12" ht="15.75" customHeight="1">
      <c r="A803">
        <f t="shared" si="23"/>
        <v>81</v>
      </c>
      <c r="B803" t="str">
        <f>VLOOKUP(A803,ACTIVITIES!$B$2:$C$110,2,FALSE)</f>
        <v>ACTIVITY CATEGORY 9 81</v>
      </c>
      <c r="C803" s="1">
        <v>1</v>
      </c>
      <c r="D803" s="1" t="str">
        <f>VLOOKUP(C803,HABITATS!$F$2:$G$13,2,FALSE)</f>
        <v>Coastal Uplands</v>
      </c>
      <c r="E803" s="1" t="str">
        <f t="shared" si="22"/>
        <v>Coastal UplandsACTIVITY CATEGORY 9 81</v>
      </c>
      <c r="F803" s="3">
        <f>VLOOKUP($B803,'COASTAL UPLANDS'!$B$239:$I$347,F$1,FALSE)</f>
        <v>0</v>
      </c>
      <c r="G803" s="3">
        <f>VLOOKUP($B803,'COASTAL UPLANDS'!$B$239:$I$347,G$1,FALSE)</f>
        <v>0</v>
      </c>
      <c r="H803" s="3">
        <f>VLOOKUP($B803,'COASTAL UPLANDS'!$B$239:$I$347,H$1,FALSE)</f>
        <v>0</v>
      </c>
      <c r="I803" s="3">
        <f>VLOOKUP($B803,'COASTAL UPLANDS'!$B$239:$I$347,I$1,FALSE)</f>
        <v>0</v>
      </c>
      <c r="J803" s="3">
        <f>VLOOKUP($B803,'COASTAL UPLANDS'!$B$239:$I$347,J$1,FALSE)</f>
        <v>0</v>
      </c>
      <c r="K803" s="3">
        <f>VLOOKUP($B803,'COASTAL UPLANDS'!$B$239:$I$347,K$1,FALSE)</f>
        <v>0</v>
      </c>
      <c r="L803" s="3" t="str">
        <f>VLOOKUP($B803,'COASTAL UPLANDS'!$B$239:$I$347,L$1,FALSE)</f>
        <v/>
      </c>
    </row>
    <row r="804" spans="1:12" ht="15.75" customHeight="1">
      <c r="A804">
        <f t="shared" si="23"/>
        <v>81</v>
      </c>
      <c r="B804" t="str">
        <f>VLOOKUP(A804,ACTIVITIES!$B$2:$C$110,2,FALSE)</f>
        <v>ACTIVITY CATEGORY 9 81</v>
      </c>
      <c r="C804" s="1">
        <v>2</v>
      </c>
      <c r="D804" s="1" t="str">
        <f>VLOOKUP(C804,HABITATS!$F$2:$G$13,2,FALSE)</f>
        <v>Beaches &amp; Dunes</v>
      </c>
      <c r="E804" s="1" t="str">
        <f t="shared" si="22"/>
        <v>Beaches &amp; DunesACTIVITY CATEGORY 9 81</v>
      </c>
      <c r="F804" s="3">
        <f>VLOOKUP($B804,'BEACHES &amp; DUNES'!$B$239:$I$347,F$1,FALSE)</f>
        <v>0</v>
      </c>
      <c r="G804" s="3">
        <f>VLOOKUP($B804,'BEACHES &amp; DUNES'!$B$239:$I$347,G$1,FALSE)</f>
        <v>0</v>
      </c>
      <c r="H804" s="3">
        <f>VLOOKUP($B804,'BEACHES &amp; DUNES'!$B$239:$I$347,H$1,FALSE)</f>
        <v>0</v>
      </c>
      <c r="I804" s="3">
        <f>VLOOKUP($B804,'BEACHES &amp; DUNES'!$B$239:$I$347,I$1,FALSE)</f>
        <v>0</v>
      </c>
      <c r="J804" s="3">
        <f>VLOOKUP($B804,'BEACHES &amp; DUNES'!$B$239:$I$347,J$1,FALSE)</f>
        <v>0</v>
      </c>
      <c r="K804" s="3">
        <f>VLOOKUP($B804,'BEACHES &amp; DUNES'!$B$239:$I$347,K$1,FALSE)</f>
        <v>0</v>
      </c>
      <c r="L804" s="3" t="str">
        <f>VLOOKUP($B804,'BEACHES &amp; DUNES'!$B$239:$I$347,L$1,FALSE)</f>
        <v/>
      </c>
    </row>
    <row r="805" spans="1:12" ht="15.75" customHeight="1">
      <c r="A805">
        <f t="shared" si="23"/>
        <v>81</v>
      </c>
      <c r="B805" t="str">
        <f>VLOOKUP(A805,ACTIVITIES!$B$2:$C$110,2,FALSE)</f>
        <v>ACTIVITY CATEGORY 9 81</v>
      </c>
      <c r="C805" s="1">
        <v>3</v>
      </c>
      <c r="D805" s="1" t="str">
        <f>VLOOKUP(C805,HABITATS!$F$2:$G$13,2,FALSE)</f>
        <v>Tidal flats &amp; Rocky Intertidal</v>
      </c>
      <c r="E805" s="1" t="str">
        <f t="shared" si="22"/>
        <v>Tidal flats &amp; Rocky IntertidalACTIVITY CATEGORY 9 81</v>
      </c>
      <c r="F805" s="3">
        <f>VLOOKUP($B805,'TIDAL FLATS &amp; ROCKY INTERTIDAL'!$B$239:$I$347,F$1,FALSE)</f>
        <v>0</v>
      </c>
      <c r="G805" s="3">
        <f>VLOOKUP($B805,'TIDAL FLATS &amp; ROCKY INTERTIDAL'!$B$239:$I$347,G$1,FALSE)</f>
        <v>0</v>
      </c>
      <c r="H805" s="3">
        <f>VLOOKUP($B805,'TIDAL FLATS &amp; ROCKY INTERTIDAL'!$B$239:$I$347,H$1,FALSE)</f>
        <v>0</v>
      </c>
      <c r="I805" s="3">
        <f>VLOOKUP($B805,'TIDAL FLATS &amp; ROCKY INTERTIDAL'!$B$239:$I$347,I$1,FALSE)</f>
        <v>0</v>
      </c>
      <c r="J805" s="3">
        <f>VLOOKUP($B805,'TIDAL FLATS &amp; ROCKY INTERTIDAL'!$B$239:$I$347,J$1,FALSE)</f>
        <v>0</v>
      </c>
      <c r="K805" s="3">
        <f>VLOOKUP($B805,'TIDAL FLATS &amp; ROCKY INTERTIDAL'!$B$239:$I$347,K$1,FALSE)</f>
        <v>0</v>
      </c>
      <c r="L805" s="3" t="str">
        <f>VLOOKUP($B805,'TIDAL FLATS &amp; ROCKY INTERTIDAL'!$B$239:$I$347,L$1,FALSE)</f>
        <v/>
      </c>
    </row>
    <row r="806" spans="1:12" ht="15.75" customHeight="1">
      <c r="A806">
        <f t="shared" si="23"/>
        <v>81</v>
      </c>
      <c r="B806" t="str">
        <f>VLOOKUP(A806,ACTIVITIES!$B$2:$C$110,2,FALSE)</f>
        <v>ACTIVITY CATEGORY 9 81</v>
      </c>
      <c r="C806" s="1">
        <v>4</v>
      </c>
      <c r="D806" s="1" t="str">
        <f>VLOOKUP(C806,HABITATS!$F$2:$G$13,2,FALSE)</f>
        <v>Marshes</v>
      </c>
      <c r="E806" s="1" t="str">
        <f t="shared" si="22"/>
        <v>MarshesACTIVITY CATEGORY 9 81</v>
      </c>
      <c r="F806" s="3">
        <f>VLOOKUP($B806,MARSHES!$B$239:$I$347,F$1,FALSE)</f>
        <v>0</v>
      </c>
      <c r="G806" s="3">
        <f>VLOOKUP($B806,MARSHES!$B$239:$I$347,G$1,FALSE)</f>
        <v>0</v>
      </c>
      <c r="H806" s="3">
        <f>VLOOKUP($B806,MARSHES!$B$239:$I$347,H$1,FALSE)</f>
        <v>0</v>
      </c>
      <c r="I806" s="3">
        <f>VLOOKUP($B806,MARSHES!$B$239:$I$347,I$1,FALSE)</f>
        <v>0</v>
      </c>
      <c r="J806" s="3">
        <f>VLOOKUP($B806,MARSHES!$B$239:$I$347,J$1,FALSE)</f>
        <v>0</v>
      </c>
      <c r="K806" s="3">
        <f>VLOOKUP($B806,MARSHES!$B$239:$I$347,K$1,FALSE)</f>
        <v>0</v>
      </c>
      <c r="L806" s="3" t="str">
        <f>VLOOKUP($B806,MARSHES!$B$239:$I$347,L$1,FALSE)</f>
        <v/>
      </c>
    </row>
    <row r="807" spans="1:12" ht="15.75" customHeight="1">
      <c r="A807">
        <f t="shared" si="23"/>
        <v>81</v>
      </c>
      <c r="B807" t="str">
        <f>VLOOKUP(A807,ACTIVITIES!$B$2:$C$110,2,FALSE)</f>
        <v>ACTIVITY CATEGORY 9 81</v>
      </c>
      <c r="C807" s="1">
        <v>5</v>
      </c>
      <c r="D807" s="1" t="str">
        <f>VLOOKUP(C807,HABITATS!$F$2:$G$13,2,FALSE)</f>
        <v>Submersed Habitats</v>
      </c>
      <c r="E807" s="1" t="str">
        <f t="shared" si="22"/>
        <v>Submersed HabitatsACTIVITY CATEGORY 9 81</v>
      </c>
      <c r="F807" s="3">
        <f>VLOOKUP($B807,'SUBMERSED HABITATS'!$B$239:$I$347,F$1,FALSE)</f>
        <v>0</v>
      </c>
      <c r="G807" s="3">
        <f>VLOOKUP($B807,'SUBMERSED HABITATS'!$B$239:$I$347,G$1,FALSE)</f>
        <v>0</v>
      </c>
      <c r="H807" s="3">
        <f>VLOOKUP($B807,'SUBMERSED HABITATS'!$B$239:$I$347,H$1,FALSE)</f>
        <v>0</v>
      </c>
      <c r="I807" s="3">
        <f>VLOOKUP($B807,'SUBMERSED HABITATS'!$B$239:$I$347,I$1,FALSE)</f>
        <v>0</v>
      </c>
      <c r="J807" s="3">
        <f>VLOOKUP($B807,'SUBMERSED HABITATS'!$B$239:$I$347,J$1,FALSE)</f>
        <v>0</v>
      </c>
      <c r="K807" s="3">
        <f>VLOOKUP($B807,'SUBMERSED HABITATS'!$B$239:$I$347,K$1,FALSE)</f>
        <v>0</v>
      </c>
      <c r="L807" s="3" t="str">
        <f>VLOOKUP($B807,'SUBMERSED HABITATS'!$B$239:$I$347,L$1,FALSE)</f>
        <v/>
      </c>
    </row>
    <row r="808" spans="1:12" ht="15.75" customHeight="1">
      <c r="A808">
        <f t="shared" si="23"/>
        <v>81</v>
      </c>
      <c r="B808" t="str">
        <f>VLOOKUP(A808,ACTIVITIES!$B$2:$C$110,2,FALSE)</f>
        <v>ACTIVITY CATEGORY 9 81</v>
      </c>
      <c r="C808" s="1">
        <v>6</v>
      </c>
      <c r="D808" s="1" t="str">
        <f>VLOOKUP(C808,HABITATS!$F$2:$G$13,2,FALSE)</f>
        <v>HABITATS COMPLEX 6</v>
      </c>
      <c r="E808" s="1" t="str">
        <f t="shared" si="22"/>
        <v>HABITATS COMPLEX 6ACTIVITY CATEGORY 9 81</v>
      </c>
      <c r="F808" s="3">
        <f>VLOOKUP($B808,'HABITATS COMPLEX 6'!$B$239:$I$347,F$1,FALSE)</f>
        <v>0</v>
      </c>
      <c r="G808" s="3">
        <f>VLOOKUP($B808,'HABITATS COMPLEX 6'!$B$239:$I$347,G$1,FALSE)</f>
        <v>0</v>
      </c>
      <c r="H808" s="3">
        <f>VLOOKUP($B808,'HABITATS COMPLEX 6'!$B$239:$I$347,H$1,FALSE)</f>
        <v>0</v>
      </c>
      <c r="I808" s="3">
        <f>VLOOKUP($B808,'HABITATS COMPLEX 6'!$B$239:$I$347,I$1,FALSE)</f>
        <v>0</v>
      </c>
      <c r="J808" s="3">
        <f>VLOOKUP($B808,'HABITATS COMPLEX 6'!$B$239:$I$347,J$1,FALSE)</f>
        <v>0</v>
      </c>
      <c r="K808" s="3">
        <f>VLOOKUP($B808,'HABITATS COMPLEX 6'!$B$239:$I$347,K$1,FALSE)</f>
        <v>0</v>
      </c>
      <c r="L808" s="3" t="str">
        <f>VLOOKUP($B808,'HABITATS COMPLEX 6'!$B$239:$I$347,L$1,FALSE)</f>
        <v/>
      </c>
    </row>
    <row r="809" spans="1:12" ht="15.75" customHeight="1">
      <c r="A809">
        <f t="shared" si="23"/>
        <v>81</v>
      </c>
      <c r="B809" t="str">
        <f>VLOOKUP(A809,ACTIVITIES!$B$2:$C$110,2,FALSE)</f>
        <v>ACTIVITY CATEGORY 9 81</v>
      </c>
      <c r="C809" s="1">
        <v>7</v>
      </c>
      <c r="D809" s="1" t="str">
        <f>VLOOKUP(C809,HABITATS!$F$2:$G$13,2,FALSE)</f>
        <v>HABITATS COMPLEX 7</v>
      </c>
      <c r="E809" s="1" t="str">
        <f t="shared" si="22"/>
        <v>HABITATS COMPLEX 7ACTIVITY CATEGORY 9 81</v>
      </c>
      <c r="F809" s="3">
        <f>VLOOKUP($B809,'HABITATS COMPLEX 7'!$B$239:$I$347,F$1,FALSE)</f>
        <v>0</v>
      </c>
      <c r="G809" s="3">
        <f>VLOOKUP($B809,'HABITATS COMPLEX 7'!$B$239:$I$347,G$1,FALSE)</f>
        <v>0</v>
      </c>
      <c r="H809" s="3">
        <f>VLOOKUP($B809,'HABITATS COMPLEX 7'!$B$239:$I$347,H$1,FALSE)</f>
        <v>0</v>
      </c>
      <c r="I809" s="3">
        <f>VLOOKUP($B809,'HABITATS COMPLEX 7'!$B$239:$I$347,I$1,FALSE)</f>
        <v>0</v>
      </c>
      <c r="J809" s="3">
        <f>VLOOKUP($B809,'HABITATS COMPLEX 7'!$B$239:$I$347,J$1,FALSE)</f>
        <v>0</v>
      </c>
      <c r="K809" s="3">
        <f>VLOOKUP($B809,'HABITATS COMPLEX 7'!$B$239:$I$347,K$1,FALSE)</f>
        <v>0</v>
      </c>
      <c r="L809" s="3" t="str">
        <f>VLOOKUP($B809,'HABITATS COMPLEX 7'!$B$239:$I$347,L$1,FALSE)</f>
        <v/>
      </c>
    </row>
    <row r="810" spans="1:12" ht="15.75" customHeight="1">
      <c r="A810">
        <f t="shared" si="23"/>
        <v>81</v>
      </c>
      <c r="B810" t="str">
        <f>VLOOKUP(A810,ACTIVITIES!$B$2:$C$110,2,FALSE)</f>
        <v>ACTIVITY CATEGORY 9 81</v>
      </c>
      <c r="C810" s="1">
        <v>8</v>
      </c>
      <c r="D810" s="1" t="str">
        <f>VLOOKUP(C810,HABITATS!$F$2:$G$13,2,FALSE)</f>
        <v>HABITATS COMPLEX 8</v>
      </c>
      <c r="E810" s="1" t="str">
        <f t="shared" si="22"/>
        <v>HABITATS COMPLEX 8ACTIVITY CATEGORY 9 81</v>
      </c>
      <c r="F810" s="3">
        <f>VLOOKUP($B810,'HABITATS COMPLEX 8'!$B$239:$I$347,F$1,FALSE)</f>
        <v>0</v>
      </c>
      <c r="G810" s="3">
        <f>VLOOKUP($B810,'HABITATS COMPLEX 8'!$B$239:$I$347,G$1,FALSE)</f>
        <v>0</v>
      </c>
      <c r="H810" s="3">
        <f>VLOOKUP($B810,'HABITATS COMPLEX 8'!$B$239:$I$347,H$1,FALSE)</f>
        <v>0</v>
      </c>
      <c r="I810" s="3">
        <f>VLOOKUP($B810,'HABITATS COMPLEX 8'!$B$239:$I$347,I$1,FALSE)</f>
        <v>0</v>
      </c>
      <c r="J810" s="3">
        <f>VLOOKUP($B810,'HABITATS COMPLEX 8'!$B$239:$I$347,J$1,FALSE)</f>
        <v>0</v>
      </c>
      <c r="K810" s="3">
        <f>VLOOKUP($B810,'HABITATS COMPLEX 8'!$B$239:$I$347,K$1,FALSE)</f>
        <v>0</v>
      </c>
      <c r="L810" s="3" t="str">
        <f>VLOOKUP($B810,'HABITATS COMPLEX 8'!$B$239:$I$347,L$1,FALSE)</f>
        <v/>
      </c>
    </row>
    <row r="811" spans="1:12" ht="15.75" customHeight="1">
      <c r="A811">
        <f t="shared" si="23"/>
        <v>81</v>
      </c>
      <c r="B811" t="str">
        <f>VLOOKUP(A811,ACTIVITIES!$B$2:$C$110,2,FALSE)</f>
        <v>ACTIVITY CATEGORY 9 81</v>
      </c>
      <c r="C811" s="1">
        <v>9</v>
      </c>
      <c r="D811" s="1" t="str">
        <f>VLOOKUP(C811,HABITATS!$F$2:$G$13,2,FALSE)</f>
        <v>HABITATS COMPLEX 9</v>
      </c>
      <c r="E811" s="1" t="str">
        <f t="shared" si="22"/>
        <v>HABITATS COMPLEX 9ACTIVITY CATEGORY 9 81</v>
      </c>
      <c r="F811" s="3">
        <f>VLOOKUP($B811,'HABITATS COMPLEX 9'!$B$239:$I$347,F$1,FALSE)</f>
        <v>0</v>
      </c>
      <c r="G811" s="3">
        <f>VLOOKUP($B811,'HABITATS COMPLEX 9'!$B$239:$I$347,G$1,FALSE)</f>
        <v>0</v>
      </c>
      <c r="H811" s="3">
        <f>VLOOKUP($B811,'HABITATS COMPLEX 9'!$B$239:$I$347,H$1,FALSE)</f>
        <v>0</v>
      </c>
      <c r="I811" s="3">
        <f>VLOOKUP($B811,'HABITATS COMPLEX 9'!$B$239:$I$347,I$1,FALSE)</f>
        <v>0</v>
      </c>
      <c r="J811" s="3">
        <f>VLOOKUP($B811,'HABITATS COMPLEX 9'!$B$239:$I$347,J$1,FALSE)</f>
        <v>0</v>
      </c>
      <c r="K811" s="3">
        <f>VLOOKUP($B811,'HABITATS COMPLEX 9'!$B$239:$I$347,K$1,FALSE)</f>
        <v>0</v>
      </c>
      <c r="L811" s="3" t="str">
        <f>VLOOKUP($B811,'HABITATS COMPLEX 9'!$B$239:$I$347,L$1,FALSE)</f>
        <v/>
      </c>
    </row>
    <row r="812" spans="1:12" ht="15.75" customHeight="1">
      <c r="A812">
        <f t="shared" si="23"/>
        <v>81</v>
      </c>
      <c r="B812" t="str">
        <f>VLOOKUP(A812,ACTIVITIES!$B$2:$C$110,2,FALSE)</f>
        <v>ACTIVITY CATEGORY 9 81</v>
      </c>
      <c r="C812" s="1">
        <v>10</v>
      </c>
      <c r="D812" s="1" t="str">
        <f>VLOOKUP(C812,HABITATS!$F$2:$G$13,2,FALSE)</f>
        <v>HABITATS COMPLEX 10</v>
      </c>
      <c r="E812" s="1" t="str">
        <f t="shared" si="22"/>
        <v>HABITATS COMPLEX 10ACTIVITY CATEGORY 9 81</v>
      </c>
      <c r="F812" s="3">
        <f>VLOOKUP($B812,'HABITATS COMPLEX 10'!$B$239:$I$347,F$1,FALSE)</f>
        <v>0</v>
      </c>
      <c r="G812" s="3">
        <f>VLOOKUP($B812,'HABITATS COMPLEX 10'!$B$239:$I$347,G$1,FALSE)</f>
        <v>0</v>
      </c>
      <c r="H812" s="3">
        <f>VLOOKUP($B812,'HABITATS COMPLEX 10'!$B$239:$I$347,H$1,FALSE)</f>
        <v>0</v>
      </c>
      <c r="I812" s="3">
        <f>VLOOKUP($B812,'HABITATS COMPLEX 10'!$B$239:$I$347,I$1,FALSE)</f>
        <v>0</v>
      </c>
      <c r="J812" s="3">
        <f>VLOOKUP($B812,'HABITATS COMPLEX 10'!$B$239:$I$347,J$1,FALSE)</f>
        <v>0</v>
      </c>
      <c r="K812" s="3">
        <f>VLOOKUP($B812,'HABITATS COMPLEX 10'!$B$239:$I$347,K$1,FALSE)</f>
        <v>0</v>
      </c>
      <c r="L812" s="3" t="str">
        <f>VLOOKUP($B812,'HABITATS COMPLEX 10'!$B$239:$I$347,L$1,FALSE)</f>
        <v/>
      </c>
    </row>
    <row r="813" spans="1:12" ht="15.75" customHeight="1">
      <c r="A813">
        <f t="shared" si="23"/>
        <v>82</v>
      </c>
      <c r="B813" t="str">
        <f>VLOOKUP(A813,ACTIVITIES!$B$2:$C$110,2,FALSE)</f>
        <v>ACTIVITY CATEGORY 9 82</v>
      </c>
      <c r="C813" s="1">
        <v>1</v>
      </c>
      <c r="D813" s="1" t="str">
        <f>VLOOKUP(C813,HABITATS!$F$2:$G$13,2,FALSE)</f>
        <v>Coastal Uplands</v>
      </c>
      <c r="E813" s="1" t="str">
        <f t="shared" si="22"/>
        <v>Coastal UplandsACTIVITY CATEGORY 9 82</v>
      </c>
      <c r="F813" s="3">
        <f>VLOOKUP($B813,'COASTAL UPLANDS'!$B$239:$I$347,F$1,FALSE)</f>
        <v>0</v>
      </c>
      <c r="G813" s="3">
        <f>VLOOKUP($B813,'COASTAL UPLANDS'!$B$239:$I$347,G$1,FALSE)</f>
        <v>0</v>
      </c>
      <c r="H813" s="3">
        <f>VLOOKUP($B813,'COASTAL UPLANDS'!$B$239:$I$347,H$1,FALSE)</f>
        <v>0</v>
      </c>
      <c r="I813" s="3">
        <f>VLOOKUP($B813,'COASTAL UPLANDS'!$B$239:$I$347,I$1,FALSE)</f>
        <v>0</v>
      </c>
      <c r="J813" s="3">
        <f>VLOOKUP($B813,'COASTAL UPLANDS'!$B$239:$I$347,J$1,FALSE)</f>
        <v>0</v>
      </c>
      <c r="K813" s="3">
        <f>VLOOKUP($B813,'COASTAL UPLANDS'!$B$239:$I$347,K$1,FALSE)</f>
        <v>0</v>
      </c>
      <c r="L813" s="3" t="str">
        <f>VLOOKUP($B813,'COASTAL UPLANDS'!$B$239:$I$347,L$1,FALSE)</f>
        <v/>
      </c>
    </row>
    <row r="814" spans="1:12" ht="15.75" customHeight="1">
      <c r="A814">
        <f t="shared" si="23"/>
        <v>82</v>
      </c>
      <c r="B814" t="str">
        <f>VLOOKUP(A814,ACTIVITIES!$B$2:$C$110,2,FALSE)</f>
        <v>ACTIVITY CATEGORY 9 82</v>
      </c>
      <c r="C814" s="1">
        <v>2</v>
      </c>
      <c r="D814" s="1" t="str">
        <f>VLOOKUP(C814,HABITATS!$F$2:$G$13,2,FALSE)</f>
        <v>Beaches &amp; Dunes</v>
      </c>
      <c r="E814" s="1" t="str">
        <f t="shared" si="22"/>
        <v>Beaches &amp; DunesACTIVITY CATEGORY 9 82</v>
      </c>
      <c r="F814" s="3">
        <f>VLOOKUP($B814,'BEACHES &amp; DUNES'!$B$239:$I$347,F$1,FALSE)</f>
        <v>0</v>
      </c>
      <c r="G814" s="3">
        <f>VLOOKUP($B814,'BEACHES &amp; DUNES'!$B$239:$I$347,G$1,FALSE)</f>
        <v>0</v>
      </c>
      <c r="H814" s="3">
        <f>VLOOKUP($B814,'BEACHES &amp; DUNES'!$B$239:$I$347,H$1,FALSE)</f>
        <v>0</v>
      </c>
      <c r="I814" s="3">
        <f>VLOOKUP($B814,'BEACHES &amp; DUNES'!$B$239:$I$347,I$1,FALSE)</f>
        <v>0</v>
      </c>
      <c r="J814" s="3">
        <f>VLOOKUP($B814,'BEACHES &amp; DUNES'!$B$239:$I$347,J$1,FALSE)</f>
        <v>0</v>
      </c>
      <c r="K814" s="3">
        <f>VLOOKUP($B814,'BEACHES &amp; DUNES'!$B$239:$I$347,K$1,FALSE)</f>
        <v>0</v>
      </c>
      <c r="L814" s="3" t="str">
        <f>VLOOKUP($B814,'BEACHES &amp; DUNES'!$B$239:$I$347,L$1,FALSE)</f>
        <v/>
      </c>
    </row>
    <row r="815" spans="1:12" ht="15.75" customHeight="1">
      <c r="A815">
        <f t="shared" si="23"/>
        <v>82</v>
      </c>
      <c r="B815" t="str">
        <f>VLOOKUP(A815,ACTIVITIES!$B$2:$C$110,2,FALSE)</f>
        <v>ACTIVITY CATEGORY 9 82</v>
      </c>
      <c r="C815" s="1">
        <v>3</v>
      </c>
      <c r="D815" s="1" t="str">
        <f>VLOOKUP(C815,HABITATS!$F$2:$G$13,2,FALSE)</f>
        <v>Tidal flats &amp; Rocky Intertidal</v>
      </c>
      <c r="E815" s="1" t="str">
        <f t="shared" si="22"/>
        <v>Tidal flats &amp; Rocky IntertidalACTIVITY CATEGORY 9 82</v>
      </c>
      <c r="F815" s="3">
        <f>VLOOKUP($B815,'TIDAL FLATS &amp; ROCKY INTERTIDAL'!$B$239:$I$347,F$1,FALSE)</f>
        <v>0</v>
      </c>
      <c r="G815" s="3">
        <f>VLOOKUP($B815,'TIDAL FLATS &amp; ROCKY INTERTIDAL'!$B$239:$I$347,G$1,FALSE)</f>
        <v>0</v>
      </c>
      <c r="H815" s="3">
        <f>VLOOKUP($B815,'TIDAL FLATS &amp; ROCKY INTERTIDAL'!$B$239:$I$347,H$1,FALSE)</f>
        <v>0</v>
      </c>
      <c r="I815" s="3">
        <f>VLOOKUP($B815,'TIDAL FLATS &amp; ROCKY INTERTIDAL'!$B$239:$I$347,I$1,FALSE)</f>
        <v>0</v>
      </c>
      <c r="J815" s="3">
        <f>VLOOKUP($B815,'TIDAL FLATS &amp; ROCKY INTERTIDAL'!$B$239:$I$347,J$1,FALSE)</f>
        <v>0</v>
      </c>
      <c r="K815" s="3">
        <f>VLOOKUP($B815,'TIDAL FLATS &amp; ROCKY INTERTIDAL'!$B$239:$I$347,K$1,FALSE)</f>
        <v>0</v>
      </c>
      <c r="L815" s="3" t="str">
        <f>VLOOKUP($B815,'TIDAL FLATS &amp; ROCKY INTERTIDAL'!$B$239:$I$347,L$1,FALSE)</f>
        <v/>
      </c>
    </row>
    <row r="816" spans="1:12" ht="15.75" customHeight="1">
      <c r="A816">
        <f t="shared" si="23"/>
        <v>82</v>
      </c>
      <c r="B816" t="str">
        <f>VLOOKUP(A816,ACTIVITIES!$B$2:$C$110,2,FALSE)</f>
        <v>ACTIVITY CATEGORY 9 82</v>
      </c>
      <c r="C816" s="1">
        <v>4</v>
      </c>
      <c r="D816" s="1" t="str">
        <f>VLOOKUP(C816,HABITATS!$F$2:$G$13,2,FALSE)</f>
        <v>Marshes</v>
      </c>
      <c r="E816" s="1" t="str">
        <f t="shared" si="22"/>
        <v>MarshesACTIVITY CATEGORY 9 82</v>
      </c>
      <c r="F816" s="3">
        <f>VLOOKUP($B816,MARSHES!$B$239:$I$347,F$1,FALSE)</f>
        <v>0</v>
      </c>
      <c r="G816" s="3">
        <f>VLOOKUP($B816,MARSHES!$B$239:$I$347,G$1,FALSE)</f>
        <v>0</v>
      </c>
      <c r="H816" s="3">
        <f>VLOOKUP($B816,MARSHES!$B$239:$I$347,H$1,FALSE)</f>
        <v>0</v>
      </c>
      <c r="I816" s="3">
        <f>VLOOKUP($B816,MARSHES!$B$239:$I$347,I$1,FALSE)</f>
        <v>0</v>
      </c>
      <c r="J816" s="3">
        <f>VLOOKUP($B816,MARSHES!$B$239:$I$347,J$1,FALSE)</f>
        <v>0</v>
      </c>
      <c r="K816" s="3">
        <f>VLOOKUP($B816,MARSHES!$B$239:$I$347,K$1,FALSE)</f>
        <v>0</v>
      </c>
      <c r="L816" s="3" t="str">
        <f>VLOOKUP($B816,MARSHES!$B$239:$I$347,L$1,FALSE)</f>
        <v/>
      </c>
    </row>
    <row r="817" spans="1:12" ht="15.75" customHeight="1">
      <c r="A817">
        <f t="shared" si="23"/>
        <v>82</v>
      </c>
      <c r="B817" t="str">
        <f>VLOOKUP(A817,ACTIVITIES!$B$2:$C$110,2,FALSE)</f>
        <v>ACTIVITY CATEGORY 9 82</v>
      </c>
      <c r="C817" s="1">
        <v>5</v>
      </c>
      <c r="D817" s="1" t="str">
        <f>VLOOKUP(C817,HABITATS!$F$2:$G$13,2,FALSE)</f>
        <v>Submersed Habitats</v>
      </c>
      <c r="E817" s="1" t="str">
        <f t="shared" si="22"/>
        <v>Submersed HabitatsACTIVITY CATEGORY 9 82</v>
      </c>
      <c r="F817" s="3">
        <f>VLOOKUP($B817,'SUBMERSED HABITATS'!$B$239:$I$347,F$1,FALSE)</f>
        <v>0</v>
      </c>
      <c r="G817" s="3">
        <f>VLOOKUP($B817,'SUBMERSED HABITATS'!$B$239:$I$347,G$1,FALSE)</f>
        <v>0</v>
      </c>
      <c r="H817" s="3">
        <f>VLOOKUP($B817,'SUBMERSED HABITATS'!$B$239:$I$347,H$1,FALSE)</f>
        <v>0</v>
      </c>
      <c r="I817" s="3">
        <f>VLOOKUP($B817,'SUBMERSED HABITATS'!$B$239:$I$347,I$1,FALSE)</f>
        <v>0</v>
      </c>
      <c r="J817" s="3">
        <f>VLOOKUP($B817,'SUBMERSED HABITATS'!$B$239:$I$347,J$1,FALSE)</f>
        <v>0</v>
      </c>
      <c r="K817" s="3">
        <f>VLOOKUP($B817,'SUBMERSED HABITATS'!$B$239:$I$347,K$1,FALSE)</f>
        <v>0</v>
      </c>
      <c r="L817" s="3" t="str">
        <f>VLOOKUP($B817,'SUBMERSED HABITATS'!$B$239:$I$347,L$1,FALSE)</f>
        <v/>
      </c>
    </row>
    <row r="818" spans="1:12" ht="15.75" customHeight="1">
      <c r="A818">
        <f t="shared" si="23"/>
        <v>82</v>
      </c>
      <c r="B818" t="str">
        <f>VLOOKUP(A818,ACTIVITIES!$B$2:$C$110,2,FALSE)</f>
        <v>ACTIVITY CATEGORY 9 82</v>
      </c>
      <c r="C818" s="1">
        <v>6</v>
      </c>
      <c r="D818" s="1" t="str">
        <f>VLOOKUP(C818,HABITATS!$F$2:$G$13,2,FALSE)</f>
        <v>HABITATS COMPLEX 6</v>
      </c>
      <c r="E818" s="1" t="str">
        <f t="shared" si="22"/>
        <v>HABITATS COMPLEX 6ACTIVITY CATEGORY 9 82</v>
      </c>
      <c r="F818" s="3">
        <f>VLOOKUP($B818,'HABITATS COMPLEX 6'!$B$239:$I$347,F$1,FALSE)</f>
        <v>0</v>
      </c>
      <c r="G818" s="3">
        <f>VLOOKUP($B818,'HABITATS COMPLEX 6'!$B$239:$I$347,G$1,FALSE)</f>
        <v>0</v>
      </c>
      <c r="H818" s="3">
        <f>VLOOKUP($B818,'HABITATS COMPLEX 6'!$B$239:$I$347,H$1,FALSE)</f>
        <v>0</v>
      </c>
      <c r="I818" s="3">
        <f>VLOOKUP($B818,'HABITATS COMPLEX 6'!$B$239:$I$347,I$1,FALSE)</f>
        <v>0</v>
      </c>
      <c r="J818" s="3">
        <f>VLOOKUP($B818,'HABITATS COMPLEX 6'!$B$239:$I$347,J$1,FALSE)</f>
        <v>0</v>
      </c>
      <c r="K818" s="3">
        <f>VLOOKUP($B818,'HABITATS COMPLEX 6'!$B$239:$I$347,K$1,FALSE)</f>
        <v>0</v>
      </c>
      <c r="L818" s="3" t="str">
        <f>VLOOKUP($B818,'HABITATS COMPLEX 6'!$B$239:$I$347,L$1,FALSE)</f>
        <v/>
      </c>
    </row>
    <row r="819" spans="1:12" ht="15.75" customHeight="1">
      <c r="A819">
        <f t="shared" si="23"/>
        <v>82</v>
      </c>
      <c r="B819" t="str">
        <f>VLOOKUP(A819,ACTIVITIES!$B$2:$C$110,2,FALSE)</f>
        <v>ACTIVITY CATEGORY 9 82</v>
      </c>
      <c r="C819" s="1">
        <v>7</v>
      </c>
      <c r="D819" s="1" t="str">
        <f>VLOOKUP(C819,HABITATS!$F$2:$G$13,2,FALSE)</f>
        <v>HABITATS COMPLEX 7</v>
      </c>
      <c r="E819" s="1" t="str">
        <f t="shared" si="22"/>
        <v>HABITATS COMPLEX 7ACTIVITY CATEGORY 9 82</v>
      </c>
      <c r="F819" s="3">
        <f>VLOOKUP($B819,'HABITATS COMPLEX 7'!$B$239:$I$347,F$1,FALSE)</f>
        <v>0</v>
      </c>
      <c r="G819" s="3">
        <f>VLOOKUP($B819,'HABITATS COMPLEX 7'!$B$239:$I$347,G$1,FALSE)</f>
        <v>0</v>
      </c>
      <c r="H819" s="3">
        <f>VLOOKUP($B819,'HABITATS COMPLEX 7'!$B$239:$I$347,H$1,FALSE)</f>
        <v>0</v>
      </c>
      <c r="I819" s="3">
        <f>VLOOKUP($B819,'HABITATS COMPLEX 7'!$B$239:$I$347,I$1,FALSE)</f>
        <v>0</v>
      </c>
      <c r="J819" s="3">
        <f>VLOOKUP($B819,'HABITATS COMPLEX 7'!$B$239:$I$347,J$1,FALSE)</f>
        <v>0</v>
      </c>
      <c r="K819" s="3">
        <f>VLOOKUP($B819,'HABITATS COMPLEX 7'!$B$239:$I$347,K$1,FALSE)</f>
        <v>0</v>
      </c>
      <c r="L819" s="3" t="str">
        <f>VLOOKUP($B819,'HABITATS COMPLEX 7'!$B$239:$I$347,L$1,FALSE)</f>
        <v/>
      </c>
    </row>
    <row r="820" spans="1:12" ht="15.75" customHeight="1">
      <c r="A820">
        <f t="shared" si="23"/>
        <v>82</v>
      </c>
      <c r="B820" t="str">
        <f>VLOOKUP(A820,ACTIVITIES!$B$2:$C$110,2,FALSE)</f>
        <v>ACTIVITY CATEGORY 9 82</v>
      </c>
      <c r="C820" s="1">
        <v>8</v>
      </c>
      <c r="D820" s="1" t="str">
        <f>VLOOKUP(C820,HABITATS!$F$2:$G$13,2,FALSE)</f>
        <v>HABITATS COMPLEX 8</v>
      </c>
      <c r="E820" s="1" t="str">
        <f t="shared" si="22"/>
        <v>HABITATS COMPLEX 8ACTIVITY CATEGORY 9 82</v>
      </c>
      <c r="F820" s="3">
        <f>VLOOKUP($B820,'HABITATS COMPLEX 8'!$B$239:$I$347,F$1,FALSE)</f>
        <v>0</v>
      </c>
      <c r="G820" s="3">
        <f>VLOOKUP($B820,'HABITATS COMPLEX 8'!$B$239:$I$347,G$1,FALSE)</f>
        <v>0</v>
      </c>
      <c r="H820" s="3">
        <f>VLOOKUP($B820,'HABITATS COMPLEX 8'!$B$239:$I$347,H$1,FALSE)</f>
        <v>0</v>
      </c>
      <c r="I820" s="3">
        <f>VLOOKUP($B820,'HABITATS COMPLEX 8'!$B$239:$I$347,I$1,FALSE)</f>
        <v>0</v>
      </c>
      <c r="J820" s="3">
        <f>VLOOKUP($B820,'HABITATS COMPLEX 8'!$B$239:$I$347,J$1,FALSE)</f>
        <v>0</v>
      </c>
      <c r="K820" s="3">
        <f>VLOOKUP($B820,'HABITATS COMPLEX 8'!$B$239:$I$347,K$1,FALSE)</f>
        <v>0</v>
      </c>
      <c r="L820" s="3" t="str">
        <f>VLOOKUP($B820,'HABITATS COMPLEX 8'!$B$239:$I$347,L$1,FALSE)</f>
        <v/>
      </c>
    </row>
    <row r="821" spans="1:12" ht="15.75" customHeight="1">
      <c r="A821">
        <f t="shared" si="23"/>
        <v>82</v>
      </c>
      <c r="B821" t="str">
        <f>VLOOKUP(A821,ACTIVITIES!$B$2:$C$110,2,FALSE)</f>
        <v>ACTIVITY CATEGORY 9 82</v>
      </c>
      <c r="C821" s="1">
        <v>9</v>
      </c>
      <c r="D821" s="1" t="str">
        <f>VLOOKUP(C821,HABITATS!$F$2:$G$13,2,FALSE)</f>
        <v>HABITATS COMPLEX 9</v>
      </c>
      <c r="E821" s="1" t="str">
        <f t="shared" ref="E821:E884" si="24">D821&amp;B821</f>
        <v>HABITATS COMPLEX 9ACTIVITY CATEGORY 9 82</v>
      </c>
      <c r="F821" s="3">
        <f>VLOOKUP($B821,'HABITATS COMPLEX 9'!$B$239:$I$347,F$1,FALSE)</f>
        <v>0</v>
      </c>
      <c r="G821" s="3">
        <f>VLOOKUP($B821,'HABITATS COMPLEX 9'!$B$239:$I$347,G$1,FALSE)</f>
        <v>0</v>
      </c>
      <c r="H821" s="3">
        <f>VLOOKUP($B821,'HABITATS COMPLEX 9'!$B$239:$I$347,H$1,FALSE)</f>
        <v>0</v>
      </c>
      <c r="I821" s="3">
        <f>VLOOKUP($B821,'HABITATS COMPLEX 9'!$B$239:$I$347,I$1,FALSE)</f>
        <v>0</v>
      </c>
      <c r="J821" s="3">
        <f>VLOOKUP($B821,'HABITATS COMPLEX 9'!$B$239:$I$347,J$1,FALSE)</f>
        <v>0</v>
      </c>
      <c r="K821" s="3">
        <f>VLOOKUP($B821,'HABITATS COMPLEX 9'!$B$239:$I$347,K$1,FALSE)</f>
        <v>0</v>
      </c>
      <c r="L821" s="3" t="str">
        <f>VLOOKUP($B821,'HABITATS COMPLEX 9'!$B$239:$I$347,L$1,FALSE)</f>
        <v/>
      </c>
    </row>
    <row r="822" spans="1:12" ht="15.75" customHeight="1">
      <c r="A822">
        <f t="shared" si="23"/>
        <v>82</v>
      </c>
      <c r="B822" t="str">
        <f>VLOOKUP(A822,ACTIVITIES!$B$2:$C$110,2,FALSE)</f>
        <v>ACTIVITY CATEGORY 9 82</v>
      </c>
      <c r="C822" s="1">
        <v>10</v>
      </c>
      <c r="D822" s="1" t="str">
        <f>VLOOKUP(C822,HABITATS!$F$2:$G$13,2,FALSE)</f>
        <v>HABITATS COMPLEX 10</v>
      </c>
      <c r="E822" s="1" t="str">
        <f t="shared" si="24"/>
        <v>HABITATS COMPLEX 10ACTIVITY CATEGORY 9 82</v>
      </c>
      <c r="F822" s="3">
        <f>VLOOKUP($B822,'HABITATS COMPLEX 10'!$B$239:$I$347,F$1,FALSE)</f>
        <v>0</v>
      </c>
      <c r="G822" s="3">
        <f>VLOOKUP($B822,'HABITATS COMPLEX 10'!$B$239:$I$347,G$1,FALSE)</f>
        <v>0</v>
      </c>
      <c r="H822" s="3">
        <f>VLOOKUP($B822,'HABITATS COMPLEX 10'!$B$239:$I$347,H$1,FALSE)</f>
        <v>0</v>
      </c>
      <c r="I822" s="3">
        <f>VLOOKUP($B822,'HABITATS COMPLEX 10'!$B$239:$I$347,I$1,FALSE)</f>
        <v>0</v>
      </c>
      <c r="J822" s="3">
        <f>VLOOKUP($B822,'HABITATS COMPLEX 10'!$B$239:$I$347,J$1,FALSE)</f>
        <v>0</v>
      </c>
      <c r="K822" s="3">
        <f>VLOOKUP($B822,'HABITATS COMPLEX 10'!$B$239:$I$347,K$1,FALSE)</f>
        <v>0</v>
      </c>
      <c r="L822" s="3" t="str">
        <f>VLOOKUP($B822,'HABITATS COMPLEX 10'!$B$239:$I$347,L$1,FALSE)</f>
        <v/>
      </c>
    </row>
    <row r="823" spans="1:12" ht="15.75" customHeight="1">
      <c r="A823">
        <f t="shared" si="23"/>
        <v>83</v>
      </c>
      <c r="B823" t="str">
        <f>VLOOKUP(A823,ACTIVITIES!$B$2:$C$110,2,FALSE)</f>
        <v>ACTIVITY CATEGORY 9 83</v>
      </c>
      <c r="C823" s="1">
        <v>1</v>
      </c>
      <c r="D823" s="1" t="str">
        <f>VLOOKUP(C823,HABITATS!$F$2:$G$13,2,FALSE)</f>
        <v>Coastal Uplands</v>
      </c>
      <c r="E823" s="1" t="str">
        <f t="shared" si="24"/>
        <v>Coastal UplandsACTIVITY CATEGORY 9 83</v>
      </c>
      <c r="F823" s="3">
        <f>VLOOKUP($B823,'COASTAL UPLANDS'!$B$239:$I$347,F$1,FALSE)</f>
        <v>0</v>
      </c>
      <c r="G823" s="3">
        <f>VLOOKUP($B823,'COASTAL UPLANDS'!$B$239:$I$347,G$1,FALSE)</f>
        <v>0</v>
      </c>
      <c r="H823" s="3">
        <f>VLOOKUP($B823,'COASTAL UPLANDS'!$B$239:$I$347,H$1,FALSE)</f>
        <v>0</v>
      </c>
      <c r="I823" s="3">
        <f>VLOOKUP($B823,'COASTAL UPLANDS'!$B$239:$I$347,I$1,FALSE)</f>
        <v>0</v>
      </c>
      <c r="J823" s="3">
        <f>VLOOKUP($B823,'COASTAL UPLANDS'!$B$239:$I$347,J$1,FALSE)</f>
        <v>0</v>
      </c>
      <c r="K823" s="3">
        <f>VLOOKUP($B823,'COASTAL UPLANDS'!$B$239:$I$347,K$1,FALSE)</f>
        <v>0</v>
      </c>
      <c r="L823" s="3" t="str">
        <f>VLOOKUP($B823,'COASTAL UPLANDS'!$B$239:$I$347,L$1,FALSE)</f>
        <v/>
      </c>
    </row>
    <row r="824" spans="1:12" ht="15.75" customHeight="1">
      <c r="A824">
        <f t="shared" si="23"/>
        <v>83</v>
      </c>
      <c r="B824" t="str">
        <f>VLOOKUP(A824,ACTIVITIES!$B$2:$C$110,2,FALSE)</f>
        <v>ACTIVITY CATEGORY 9 83</v>
      </c>
      <c r="C824" s="1">
        <v>2</v>
      </c>
      <c r="D824" s="1" t="str">
        <f>VLOOKUP(C824,HABITATS!$F$2:$G$13,2,FALSE)</f>
        <v>Beaches &amp; Dunes</v>
      </c>
      <c r="E824" s="1" t="str">
        <f t="shared" si="24"/>
        <v>Beaches &amp; DunesACTIVITY CATEGORY 9 83</v>
      </c>
      <c r="F824" s="3">
        <f>VLOOKUP($B824,'BEACHES &amp; DUNES'!$B$239:$I$347,F$1,FALSE)</f>
        <v>0</v>
      </c>
      <c r="G824" s="3">
        <f>VLOOKUP($B824,'BEACHES &amp; DUNES'!$B$239:$I$347,G$1,FALSE)</f>
        <v>0</v>
      </c>
      <c r="H824" s="3">
        <f>VLOOKUP($B824,'BEACHES &amp; DUNES'!$B$239:$I$347,H$1,FALSE)</f>
        <v>0</v>
      </c>
      <c r="I824" s="3">
        <f>VLOOKUP($B824,'BEACHES &amp; DUNES'!$B$239:$I$347,I$1,FALSE)</f>
        <v>0</v>
      </c>
      <c r="J824" s="3">
        <f>VLOOKUP($B824,'BEACHES &amp; DUNES'!$B$239:$I$347,J$1,FALSE)</f>
        <v>0</v>
      </c>
      <c r="K824" s="3">
        <f>VLOOKUP($B824,'BEACHES &amp; DUNES'!$B$239:$I$347,K$1,FALSE)</f>
        <v>0</v>
      </c>
      <c r="L824" s="3" t="str">
        <f>VLOOKUP($B824,'BEACHES &amp; DUNES'!$B$239:$I$347,L$1,FALSE)</f>
        <v/>
      </c>
    </row>
    <row r="825" spans="1:12" ht="15.75" customHeight="1">
      <c r="A825">
        <f t="shared" si="23"/>
        <v>83</v>
      </c>
      <c r="B825" t="str">
        <f>VLOOKUP(A825,ACTIVITIES!$B$2:$C$110,2,FALSE)</f>
        <v>ACTIVITY CATEGORY 9 83</v>
      </c>
      <c r="C825" s="1">
        <v>3</v>
      </c>
      <c r="D825" s="1" t="str">
        <f>VLOOKUP(C825,HABITATS!$F$2:$G$13,2,FALSE)</f>
        <v>Tidal flats &amp; Rocky Intertidal</v>
      </c>
      <c r="E825" s="1" t="str">
        <f t="shared" si="24"/>
        <v>Tidal flats &amp; Rocky IntertidalACTIVITY CATEGORY 9 83</v>
      </c>
      <c r="F825" s="3">
        <f>VLOOKUP($B825,'TIDAL FLATS &amp; ROCKY INTERTIDAL'!$B$239:$I$347,F$1,FALSE)</f>
        <v>0</v>
      </c>
      <c r="G825" s="3">
        <f>VLOOKUP($B825,'TIDAL FLATS &amp; ROCKY INTERTIDAL'!$B$239:$I$347,G$1,FALSE)</f>
        <v>0</v>
      </c>
      <c r="H825" s="3">
        <f>VLOOKUP($B825,'TIDAL FLATS &amp; ROCKY INTERTIDAL'!$B$239:$I$347,H$1,FALSE)</f>
        <v>0</v>
      </c>
      <c r="I825" s="3">
        <f>VLOOKUP($B825,'TIDAL FLATS &amp; ROCKY INTERTIDAL'!$B$239:$I$347,I$1,FALSE)</f>
        <v>0</v>
      </c>
      <c r="J825" s="3">
        <f>VLOOKUP($B825,'TIDAL FLATS &amp; ROCKY INTERTIDAL'!$B$239:$I$347,J$1,FALSE)</f>
        <v>0</v>
      </c>
      <c r="K825" s="3">
        <f>VLOOKUP($B825,'TIDAL FLATS &amp; ROCKY INTERTIDAL'!$B$239:$I$347,K$1,FALSE)</f>
        <v>0</v>
      </c>
      <c r="L825" s="3" t="str">
        <f>VLOOKUP($B825,'TIDAL FLATS &amp; ROCKY INTERTIDAL'!$B$239:$I$347,L$1,FALSE)</f>
        <v/>
      </c>
    </row>
    <row r="826" spans="1:12" ht="15.75" customHeight="1">
      <c r="A826">
        <f t="shared" si="23"/>
        <v>83</v>
      </c>
      <c r="B826" t="str">
        <f>VLOOKUP(A826,ACTIVITIES!$B$2:$C$110,2,FALSE)</f>
        <v>ACTIVITY CATEGORY 9 83</v>
      </c>
      <c r="C826" s="1">
        <v>4</v>
      </c>
      <c r="D826" s="1" t="str">
        <f>VLOOKUP(C826,HABITATS!$F$2:$G$13,2,FALSE)</f>
        <v>Marshes</v>
      </c>
      <c r="E826" s="1" t="str">
        <f t="shared" si="24"/>
        <v>MarshesACTIVITY CATEGORY 9 83</v>
      </c>
      <c r="F826" s="3">
        <f>VLOOKUP($B826,MARSHES!$B$239:$I$347,F$1,FALSE)</f>
        <v>0</v>
      </c>
      <c r="G826" s="3">
        <f>VLOOKUP($B826,MARSHES!$B$239:$I$347,G$1,FALSE)</f>
        <v>0</v>
      </c>
      <c r="H826" s="3">
        <f>VLOOKUP($B826,MARSHES!$B$239:$I$347,H$1,FALSE)</f>
        <v>0</v>
      </c>
      <c r="I826" s="3">
        <f>VLOOKUP($B826,MARSHES!$B$239:$I$347,I$1,FALSE)</f>
        <v>0</v>
      </c>
      <c r="J826" s="3">
        <f>VLOOKUP($B826,MARSHES!$B$239:$I$347,J$1,FALSE)</f>
        <v>0</v>
      </c>
      <c r="K826" s="3">
        <f>VLOOKUP($B826,MARSHES!$B$239:$I$347,K$1,FALSE)</f>
        <v>0</v>
      </c>
      <c r="L826" s="3" t="str">
        <f>VLOOKUP($B826,MARSHES!$B$239:$I$347,L$1,FALSE)</f>
        <v/>
      </c>
    </row>
    <row r="827" spans="1:12" ht="15.75" customHeight="1">
      <c r="A827">
        <f t="shared" si="23"/>
        <v>83</v>
      </c>
      <c r="B827" t="str">
        <f>VLOOKUP(A827,ACTIVITIES!$B$2:$C$110,2,FALSE)</f>
        <v>ACTIVITY CATEGORY 9 83</v>
      </c>
      <c r="C827" s="1">
        <v>5</v>
      </c>
      <c r="D827" s="1" t="str">
        <f>VLOOKUP(C827,HABITATS!$F$2:$G$13,2,FALSE)</f>
        <v>Submersed Habitats</v>
      </c>
      <c r="E827" s="1" t="str">
        <f t="shared" si="24"/>
        <v>Submersed HabitatsACTIVITY CATEGORY 9 83</v>
      </c>
      <c r="F827" s="3">
        <f>VLOOKUP($B827,'SUBMERSED HABITATS'!$B$239:$I$347,F$1,FALSE)</f>
        <v>0</v>
      </c>
      <c r="G827" s="3">
        <f>VLOOKUP($B827,'SUBMERSED HABITATS'!$B$239:$I$347,G$1,FALSE)</f>
        <v>0</v>
      </c>
      <c r="H827" s="3">
        <f>VLOOKUP($B827,'SUBMERSED HABITATS'!$B$239:$I$347,H$1,FALSE)</f>
        <v>0</v>
      </c>
      <c r="I827" s="3">
        <f>VLOOKUP($B827,'SUBMERSED HABITATS'!$B$239:$I$347,I$1,FALSE)</f>
        <v>0</v>
      </c>
      <c r="J827" s="3">
        <f>VLOOKUP($B827,'SUBMERSED HABITATS'!$B$239:$I$347,J$1,FALSE)</f>
        <v>0</v>
      </c>
      <c r="K827" s="3">
        <f>VLOOKUP($B827,'SUBMERSED HABITATS'!$B$239:$I$347,K$1,FALSE)</f>
        <v>0</v>
      </c>
      <c r="L827" s="3" t="str">
        <f>VLOOKUP($B827,'SUBMERSED HABITATS'!$B$239:$I$347,L$1,FALSE)</f>
        <v/>
      </c>
    </row>
    <row r="828" spans="1:12" ht="15.75" customHeight="1">
      <c r="A828">
        <f t="shared" si="23"/>
        <v>83</v>
      </c>
      <c r="B828" t="str">
        <f>VLOOKUP(A828,ACTIVITIES!$B$2:$C$110,2,FALSE)</f>
        <v>ACTIVITY CATEGORY 9 83</v>
      </c>
      <c r="C828" s="1">
        <v>6</v>
      </c>
      <c r="D828" s="1" t="str">
        <f>VLOOKUP(C828,HABITATS!$F$2:$G$13,2,FALSE)</f>
        <v>HABITATS COMPLEX 6</v>
      </c>
      <c r="E828" s="1" t="str">
        <f t="shared" si="24"/>
        <v>HABITATS COMPLEX 6ACTIVITY CATEGORY 9 83</v>
      </c>
      <c r="F828" s="3">
        <f>VLOOKUP($B828,'HABITATS COMPLEX 6'!$B$239:$I$347,F$1,FALSE)</f>
        <v>0</v>
      </c>
      <c r="G828" s="3">
        <f>VLOOKUP($B828,'HABITATS COMPLEX 6'!$B$239:$I$347,G$1,FALSE)</f>
        <v>0</v>
      </c>
      <c r="H828" s="3">
        <f>VLOOKUP($B828,'HABITATS COMPLEX 6'!$B$239:$I$347,H$1,FALSE)</f>
        <v>0</v>
      </c>
      <c r="I828" s="3">
        <f>VLOOKUP($B828,'HABITATS COMPLEX 6'!$B$239:$I$347,I$1,FALSE)</f>
        <v>0</v>
      </c>
      <c r="J828" s="3">
        <f>VLOOKUP($B828,'HABITATS COMPLEX 6'!$B$239:$I$347,J$1,FALSE)</f>
        <v>0</v>
      </c>
      <c r="K828" s="3">
        <f>VLOOKUP($B828,'HABITATS COMPLEX 6'!$B$239:$I$347,K$1,FALSE)</f>
        <v>0</v>
      </c>
      <c r="L828" s="3" t="str">
        <f>VLOOKUP($B828,'HABITATS COMPLEX 6'!$B$239:$I$347,L$1,FALSE)</f>
        <v/>
      </c>
    </row>
    <row r="829" spans="1:12" ht="15.75" customHeight="1">
      <c r="A829">
        <f t="shared" si="23"/>
        <v>83</v>
      </c>
      <c r="B829" t="str">
        <f>VLOOKUP(A829,ACTIVITIES!$B$2:$C$110,2,FALSE)</f>
        <v>ACTIVITY CATEGORY 9 83</v>
      </c>
      <c r="C829" s="1">
        <v>7</v>
      </c>
      <c r="D829" s="1" t="str">
        <f>VLOOKUP(C829,HABITATS!$F$2:$G$13,2,FALSE)</f>
        <v>HABITATS COMPLEX 7</v>
      </c>
      <c r="E829" s="1" t="str">
        <f t="shared" si="24"/>
        <v>HABITATS COMPLEX 7ACTIVITY CATEGORY 9 83</v>
      </c>
      <c r="F829" s="3">
        <f>VLOOKUP($B829,'HABITATS COMPLEX 7'!$B$239:$I$347,F$1,FALSE)</f>
        <v>0</v>
      </c>
      <c r="G829" s="3">
        <f>VLOOKUP($B829,'HABITATS COMPLEX 7'!$B$239:$I$347,G$1,FALSE)</f>
        <v>0</v>
      </c>
      <c r="H829" s="3">
        <f>VLOOKUP($B829,'HABITATS COMPLEX 7'!$B$239:$I$347,H$1,FALSE)</f>
        <v>0</v>
      </c>
      <c r="I829" s="3">
        <f>VLOOKUP($B829,'HABITATS COMPLEX 7'!$B$239:$I$347,I$1,FALSE)</f>
        <v>0</v>
      </c>
      <c r="J829" s="3">
        <f>VLOOKUP($B829,'HABITATS COMPLEX 7'!$B$239:$I$347,J$1,FALSE)</f>
        <v>0</v>
      </c>
      <c r="K829" s="3">
        <f>VLOOKUP($B829,'HABITATS COMPLEX 7'!$B$239:$I$347,K$1,FALSE)</f>
        <v>0</v>
      </c>
      <c r="L829" s="3" t="str">
        <f>VLOOKUP($B829,'HABITATS COMPLEX 7'!$B$239:$I$347,L$1,FALSE)</f>
        <v/>
      </c>
    </row>
    <row r="830" spans="1:12" ht="15.75" customHeight="1">
      <c r="A830">
        <f t="shared" si="23"/>
        <v>83</v>
      </c>
      <c r="B830" t="str">
        <f>VLOOKUP(A830,ACTIVITIES!$B$2:$C$110,2,FALSE)</f>
        <v>ACTIVITY CATEGORY 9 83</v>
      </c>
      <c r="C830" s="1">
        <v>8</v>
      </c>
      <c r="D830" s="1" t="str">
        <f>VLOOKUP(C830,HABITATS!$F$2:$G$13,2,FALSE)</f>
        <v>HABITATS COMPLEX 8</v>
      </c>
      <c r="E830" s="1" t="str">
        <f t="shared" si="24"/>
        <v>HABITATS COMPLEX 8ACTIVITY CATEGORY 9 83</v>
      </c>
      <c r="F830" s="3">
        <f>VLOOKUP($B830,'HABITATS COMPLEX 8'!$B$239:$I$347,F$1,FALSE)</f>
        <v>0</v>
      </c>
      <c r="G830" s="3">
        <f>VLOOKUP($B830,'HABITATS COMPLEX 8'!$B$239:$I$347,G$1,FALSE)</f>
        <v>0</v>
      </c>
      <c r="H830" s="3">
        <f>VLOOKUP($B830,'HABITATS COMPLEX 8'!$B$239:$I$347,H$1,FALSE)</f>
        <v>0</v>
      </c>
      <c r="I830" s="3">
        <f>VLOOKUP($B830,'HABITATS COMPLEX 8'!$B$239:$I$347,I$1,FALSE)</f>
        <v>0</v>
      </c>
      <c r="J830" s="3">
        <f>VLOOKUP($B830,'HABITATS COMPLEX 8'!$B$239:$I$347,J$1,FALSE)</f>
        <v>0</v>
      </c>
      <c r="K830" s="3">
        <f>VLOOKUP($B830,'HABITATS COMPLEX 8'!$B$239:$I$347,K$1,FALSE)</f>
        <v>0</v>
      </c>
      <c r="L830" s="3" t="str">
        <f>VLOOKUP($B830,'HABITATS COMPLEX 8'!$B$239:$I$347,L$1,FALSE)</f>
        <v/>
      </c>
    </row>
    <row r="831" spans="1:12" ht="15.75" customHeight="1">
      <c r="A831">
        <f t="shared" si="23"/>
        <v>83</v>
      </c>
      <c r="B831" t="str">
        <f>VLOOKUP(A831,ACTIVITIES!$B$2:$C$110,2,FALSE)</f>
        <v>ACTIVITY CATEGORY 9 83</v>
      </c>
      <c r="C831" s="1">
        <v>9</v>
      </c>
      <c r="D831" s="1" t="str">
        <f>VLOOKUP(C831,HABITATS!$F$2:$G$13,2,FALSE)</f>
        <v>HABITATS COMPLEX 9</v>
      </c>
      <c r="E831" s="1" t="str">
        <f t="shared" si="24"/>
        <v>HABITATS COMPLEX 9ACTIVITY CATEGORY 9 83</v>
      </c>
      <c r="F831" s="3">
        <f>VLOOKUP($B831,'HABITATS COMPLEX 9'!$B$239:$I$347,F$1,FALSE)</f>
        <v>0</v>
      </c>
      <c r="G831" s="3">
        <f>VLOOKUP($B831,'HABITATS COMPLEX 9'!$B$239:$I$347,G$1,FALSE)</f>
        <v>0</v>
      </c>
      <c r="H831" s="3">
        <f>VLOOKUP($B831,'HABITATS COMPLEX 9'!$B$239:$I$347,H$1,FALSE)</f>
        <v>0</v>
      </c>
      <c r="I831" s="3">
        <f>VLOOKUP($B831,'HABITATS COMPLEX 9'!$B$239:$I$347,I$1,FALSE)</f>
        <v>0</v>
      </c>
      <c r="J831" s="3">
        <f>VLOOKUP($B831,'HABITATS COMPLEX 9'!$B$239:$I$347,J$1,FALSE)</f>
        <v>0</v>
      </c>
      <c r="K831" s="3">
        <f>VLOOKUP($B831,'HABITATS COMPLEX 9'!$B$239:$I$347,K$1,FALSE)</f>
        <v>0</v>
      </c>
      <c r="L831" s="3" t="str">
        <f>VLOOKUP($B831,'HABITATS COMPLEX 9'!$B$239:$I$347,L$1,FALSE)</f>
        <v/>
      </c>
    </row>
    <row r="832" spans="1:12" ht="15.75" customHeight="1">
      <c r="A832">
        <f t="shared" si="23"/>
        <v>83</v>
      </c>
      <c r="B832" t="str">
        <f>VLOOKUP(A832,ACTIVITIES!$B$2:$C$110,2,FALSE)</f>
        <v>ACTIVITY CATEGORY 9 83</v>
      </c>
      <c r="C832" s="1">
        <v>10</v>
      </c>
      <c r="D832" s="1" t="str">
        <f>VLOOKUP(C832,HABITATS!$F$2:$G$13,2,FALSE)</f>
        <v>HABITATS COMPLEX 10</v>
      </c>
      <c r="E832" s="1" t="str">
        <f t="shared" si="24"/>
        <v>HABITATS COMPLEX 10ACTIVITY CATEGORY 9 83</v>
      </c>
      <c r="F832" s="3">
        <f>VLOOKUP($B832,'HABITATS COMPLEX 10'!$B$239:$I$347,F$1,FALSE)</f>
        <v>0</v>
      </c>
      <c r="G832" s="3">
        <f>VLOOKUP($B832,'HABITATS COMPLEX 10'!$B$239:$I$347,G$1,FALSE)</f>
        <v>0</v>
      </c>
      <c r="H832" s="3">
        <f>VLOOKUP($B832,'HABITATS COMPLEX 10'!$B$239:$I$347,H$1,FALSE)</f>
        <v>0</v>
      </c>
      <c r="I832" s="3">
        <f>VLOOKUP($B832,'HABITATS COMPLEX 10'!$B$239:$I$347,I$1,FALSE)</f>
        <v>0</v>
      </c>
      <c r="J832" s="3">
        <f>VLOOKUP($B832,'HABITATS COMPLEX 10'!$B$239:$I$347,J$1,FALSE)</f>
        <v>0</v>
      </c>
      <c r="K832" s="3">
        <f>VLOOKUP($B832,'HABITATS COMPLEX 10'!$B$239:$I$347,K$1,FALSE)</f>
        <v>0</v>
      </c>
      <c r="L832" s="3" t="str">
        <f>VLOOKUP($B832,'HABITATS COMPLEX 10'!$B$239:$I$347,L$1,FALSE)</f>
        <v/>
      </c>
    </row>
    <row r="833" spans="1:12" ht="15.75" customHeight="1">
      <c r="A833">
        <f t="shared" si="23"/>
        <v>84</v>
      </c>
      <c r="B833" t="str">
        <f>VLOOKUP(A833,ACTIVITIES!$B$2:$C$110,2,FALSE)</f>
        <v>ACTIVITY CATEGORY 9 84</v>
      </c>
      <c r="C833" s="1">
        <v>1</v>
      </c>
      <c r="D833" s="1" t="str">
        <f>VLOOKUP(C833,HABITATS!$F$2:$G$13,2,FALSE)</f>
        <v>Coastal Uplands</v>
      </c>
      <c r="E833" s="1" t="str">
        <f t="shared" si="24"/>
        <v>Coastal UplandsACTIVITY CATEGORY 9 84</v>
      </c>
      <c r="F833" s="3">
        <f>VLOOKUP($B833,'COASTAL UPLANDS'!$B$239:$I$347,F$1,FALSE)</f>
        <v>0</v>
      </c>
      <c r="G833" s="3">
        <f>VLOOKUP($B833,'COASTAL UPLANDS'!$B$239:$I$347,G$1,FALSE)</f>
        <v>0</v>
      </c>
      <c r="H833" s="3">
        <f>VLOOKUP($B833,'COASTAL UPLANDS'!$B$239:$I$347,H$1,FALSE)</f>
        <v>0</v>
      </c>
      <c r="I833" s="3">
        <f>VLOOKUP($B833,'COASTAL UPLANDS'!$B$239:$I$347,I$1,FALSE)</f>
        <v>0</v>
      </c>
      <c r="J833" s="3">
        <f>VLOOKUP($B833,'COASTAL UPLANDS'!$B$239:$I$347,J$1,FALSE)</f>
        <v>0</v>
      </c>
      <c r="K833" s="3">
        <f>VLOOKUP($B833,'COASTAL UPLANDS'!$B$239:$I$347,K$1,FALSE)</f>
        <v>0</v>
      </c>
      <c r="L833" s="3" t="str">
        <f>VLOOKUP($B833,'COASTAL UPLANDS'!$B$239:$I$347,L$1,FALSE)</f>
        <v/>
      </c>
    </row>
    <row r="834" spans="1:12" ht="15.75" customHeight="1">
      <c r="A834">
        <f t="shared" ref="A834:A897" si="25">A824+1</f>
        <v>84</v>
      </c>
      <c r="B834" t="str">
        <f>VLOOKUP(A834,ACTIVITIES!$B$2:$C$110,2,FALSE)</f>
        <v>ACTIVITY CATEGORY 9 84</v>
      </c>
      <c r="C834" s="1">
        <v>2</v>
      </c>
      <c r="D834" s="1" t="str">
        <f>VLOOKUP(C834,HABITATS!$F$2:$G$13,2,FALSE)</f>
        <v>Beaches &amp; Dunes</v>
      </c>
      <c r="E834" s="1" t="str">
        <f t="shared" si="24"/>
        <v>Beaches &amp; DunesACTIVITY CATEGORY 9 84</v>
      </c>
      <c r="F834" s="3">
        <f>VLOOKUP($B834,'BEACHES &amp; DUNES'!$B$239:$I$347,F$1,FALSE)</f>
        <v>0</v>
      </c>
      <c r="G834" s="3">
        <f>VLOOKUP($B834,'BEACHES &amp; DUNES'!$B$239:$I$347,G$1,FALSE)</f>
        <v>0</v>
      </c>
      <c r="H834" s="3">
        <f>VLOOKUP($B834,'BEACHES &amp; DUNES'!$B$239:$I$347,H$1,FALSE)</f>
        <v>0</v>
      </c>
      <c r="I834" s="3">
        <f>VLOOKUP($B834,'BEACHES &amp; DUNES'!$B$239:$I$347,I$1,FALSE)</f>
        <v>0</v>
      </c>
      <c r="J834" s="3">
        <f>VLOOKUP($B834,'BEACHES &amp; DUNES'!$B$239:$I$347,J$1,FALSE)</f>
        <v>0</v>
      </c>
      <c r="K834" s="3">
        <f>VLOOKUP($B834,'BEACHES &amp; DUNES'!$B$239:$I$347,K$1,FALSE)</f>
        <v>0</v>
      </c>
      <c r="L834" s="3" t="str">
        <f>VLOOKUP($B834,'BEACHES &amp; DUNES'!$B$239:$I$347,L$1,FALSE)</f>
        <v/>
      </c>
    </row>
    <row r="835" spans="1:12" ht="15.75" customHeight="1">
      <c r="A835">
        <f t="shared" si="25"/>
        <v>84</v>
      </c>
      <c r="B835" t="str">
        <f>VLOOKUP(A835,ACTIVITIES!$B$2:$C$110,2,FALSE)</f>
        <v>ACTIVITY CATEGORY 9 84</v>
      </c>
      <c r="C835" s="1">
        <v>3</v>
      </c>
      <c r="D835" s="1" t="str">
        <f>VLOOKUP(C835,HABITATS!$F$2:$G$13,2,FALSE)</f>
        <v>Tidal flats &amp; Rocky Intertidal</v>
      </c>
      <c r="E835" s="1" t="str">
        <f t="shared" si="24"/>
        <v>Tidal flats &amp; Rocky IntertidalACTIVITY CATEGORY 9 84</v>
      </c>
      <c r="F835" s="3">
        <f>VLOOKUP($B835,'TIDAL FLATS &amp; ROCKY INTERTIDAL'!$B$239:$I$347,F$1,FALSE)</f>
        <v>0</v>
      </c>
      <c r="G835" s="3">
        <f>VLOOKUP($B835,'TIDAL FLATS &amp; ROCKY INTERTIDAL'!$B$239:$I$347,G$1,FALSE)</f>
        <v>0</v>
      </c>
      <c r="H835" s="3">
        <f>VLOOKUP($B835,'TIDAL FLATS &amp; ROCKY INTERTIDAL'!$B$239:$I$347,H$1,FALSE)</f>
        <v>0</v>
      </c>
      <c r="I835" s="3">
        <f>VLOOKUP($B835,'TIDAL FLATS &amp; ROCKY INTERTIDAL'!$B$239:$I$347,I$1,FALSE)</f>
        <v>0</v>
      </c>
      <c r="J835" s="3">
        <f>VLOOKUP($B835,'TIDAL FLATS &amp; ROCKY INTERTIDAL'!$B$239:$I$347,J$1,FALSE)</f>
        <v>0</v>
      </c>
      <c r="K835" s="3">
        <f>VLOOKUP($B835,'TIDAL FLATS &amp; ROCKY INTERTIDAL'!$B$239:$I$347,K$1,FALSE)</f>
        <v>0</v>
      </c>
      <c r="L835" s="3" t="str">
        <f>VLOOKUP($B835,'TIDAL FLATS &amp; ROCKY INTERTIDAL'!$B$239:$I$347,L$1,FALSE)</f>
        <v/>
      </c>
    </row>
    <row r="836" spans="1:12" ht="15.75" customHeight="1">
      <c r="A836">
        <f t="shared" si="25"/>
        <v>84</v>
      </c>
      <c r="B836" t="str">
        <f>VLOOKUP(A836,ACTIVITIES!$B$2:$C$110,2,FALSE)</f>
        <v>ACTIVITY CATEGORY 9 84</v>
      </c>
      <c r="C836" s="1">
        <v>4</v>
      </c>
      <c r="D836" s="1" t="str">
        <f>VLOOKUP(C836,HABITATS!$F$2:$G$13,2,FALSE)</f>
        <v>Marshes</v>
      </c>
      <c r="E836" s="1" t="str">
        <f t="shared" si="24"/>
        <v>MarshesACTIVITY CATEGORY 9 84</v>
      </c>
      <c r="F836" s="3">
        <f>VLOOKUP($B836,MARSHES!$B$239:$I$347,F$1,FALSE)</f>
        <v>0</v>
      </c>
      <c r="G836" s="3">
        <f>VLOOKUP($B836,MARSHES!$B$239:$I$347,G$1,FALSE)</f>
        <v>0</v>
      </c>
      <c r="H836" s="3">
        <f>VLOOKUP($B836,MARSHES!$B$239:$I$347,H$1,FALSE)</f>
        <v>0</v>
      </c>
      <c r="I836" s="3">
        <f>VLOOKUP($B836,MARSHES!$B$239:$I$347,I$1,FALSE)</f>
        <v>0</v>
      </c>
      <c r="J836" s="3">
        <f>VLOOKUP($B836,MARSHES!$B$239:$I$347,J$1,FALSE)</f>
        <v>0</v>
      </c>
      <c r="K836" s="3">
        <f>VLOOKUP($B836,MARSHES!$B$239:$I$347,K$1,FALSE)</f>
        <v>0</v>
      </c>
      <c r="L836" s="3" t="str">
        <f>VLOOKUP($B836,MARSHES!$B$239:$I$347,L$1,FALSE)</f>
        <v/>
      </c>
    </row>
    <row r="837" spans="1:12" ht="15.75" customHeight="1">
      <c r="A837">
        <f t="shared" si="25"/>
        <v>84</v>
      </c>
      <c r="B837" t="str">
        <f>VLOOKUP(A837,ACTIVITIES!$B$2:$C$110,2,FALSE)</f>
        <v>ACTIVITY CATEGORY 9 84</v>
      </c>
      <c r="C837" s="1">
        <v>5</v>
      </c>
      <c r="D837" s="1" t="str">
        <f>VLOOKUP(C837,HABITATS!$F$2:$G$13,2,FALSE)</f>
        <v>Submersed Habitats</v>
      </c>
      <c r="E837" s="1" t="str">
        <f t="shared" si="24"/>
        <v>Submersed HabitatsACTIVITY CATEGORY 9 84</v>
      </c>
      <c r="F837" s="3">
        <f>VLOOKUP($B837,'SUBMERSED HABITATS'!$B$239:$I$347,F$1,FALSE)</f>
        <v>0</v>
      </c>
      <c r="G837" s="3">
        <f>VLOOKUP($B837,'SUBMERSED HABITATS'!$B$239:$I$347,G$1,FALSE)</f>
        <v>0</v>
      </c>
      <c r="H837" s="3">
        <f>VLOOKUP($B837,'SUBMERSED HABITATS'!$B$239:$I$347,H$1,FALSE)</f>
        <v>0</v>
      </c>
      <c r="I837" s="3">
        <f>VLOOKUP($B837,'SUBMERSED HABITATS'!$B$239:$I$347,I$1,FALSE)</f>
        <v>0</v>
      </c>
      <c r="J837" s="3">
        <f>VLOOKUP($B837,'SUBMERSED HABITATS'!$B$239:$I$347,J$1,FALSE)</f>
        <v>0</v>
      </c>
      <c r="K837" s="3">
        <f>VLOOKUP($B837,'SUBMERSED HABITATS'!$B$239:$I$347,K$1,FALSE)</f>
        <v>0</v>
      </c>
      <c r="L837" s="3" t="str">
        <f>VLOOKUP($B837,'SUBMERSED HABITATS'!$B$239:$I$347,L$1,FALSE)</f>
        <v/>
      </c>
    </row>
    <row r="838" spans="1:12" ht="15.75" customHeight="1">
      <c r="A838">
        <f t="shared" si="25"/>
        <v>84</v>
      </c>
      <c r="B838" t="str">
        <f>VLOOKUP(A838,ACTIVITIES!$B$2:$C$110,2,FALSE)</f>
        <v>ACTIVITY CATEGORY 9 84</v>
      </c>
      <c r="C838" s="1">
        <v>6</v>
      </c>
      <c r="D838" s="1" t="str">
        <f>VLOOKUP(C838,HABITATS!$F$2:$G$13,2,FALSE)</f>
        <v>HABITATS COMPLEX 6</v>
      </c>
      <c r="E838" s="1" t="str">
        <f t="shared" si="24"/>
        <v>HABITATS COMPLEX 6ACTIVITY CATEGORY 9 84</v>
      </c>
      <c r="F838" s="3">
        <f>VLOOKUP($B838,'HABITATS COMPLEX 6'!$B$239:$I$347,F$1,FALSE)</f>
        <v>0</v>
      </c>
      <c r="G838" s="3">
        <f>VLOOKUP($B838,'HABITATS COMPLEX 6'!$B$239:$I$347,G$1,FALSE)</f>
        <v>0</v>
      </c>
      <c r="H838" s="3">
        <f>VLOOKUP($B838,'HABITATS COMPLEX 6'!$B$239:$I$347,H$1,FALSE)</f>
        <v>0</v>
      </c>
      <c r="I838" s="3">
        <f>VLOOKUP($B838,'HABITATS COMPLEX 6'!$B$239:$I$347,I$1,FALSE)</f>
        <v>0</v>
      </c>
      <c r="J838" s="3">
        <f>VLOOKUP($B838,'HABITATS COMPLEX 6'!$B$239:$I$347,J$1,FALSE)</f>
        <v>0</v>
      </c>
      <c r="K838" s="3">
        <f>VLOOKUP($B838,'HABITATS COMPLEX 6'!$B$239:$I$347,K$1,FALSE)</f>
        <v>0</v>
      </c>
      <c r="L838" s="3" t="str">
        <f>VLOOKUP($B838,'HABITATS COMPLEX 6'!$B$239:$I$347,L$1,FALSE)</f>
        <v/>
      </c>
    </row>
    <row r="839" spans="1:12" ht="15.75" customHeight="1">
      <c r="A839">
        <f t="shared" si="25"/>
        <v>84</v>
      </c>
      <c r="B839" t="str">
        <f>VLOOKUP(A839,ACTIVITIES!$B$2:$C$110,2,FALSE)</f>
        <v>ACTIVITY CATEGORY 9 84</v>
      </c>
      <c r="C839" s="1">
        <v>7</v>
      </c>
      <c r="D839" s="1" t="str">
        <f>VLOOKUP(C839,HABITATS!$F$2:$G$13,2,FALSE)</f>
        <v>HABITATS COMPLEX 7</v>
      </c>
      <c r="E839" s="1" t="str">
        <f t="shared" si="24"/>
        <v>HABITATS COMPLEX 7ACTIVITY CATEGORY 9 84</v>
      </c>
      <c r="F839" s="3">
        <f>VLOOKUP($B839,'HABITATS COMPLEX 7'!$B$239:$I$347,F$1,FALSE)</f>
        <v>0</v>
      </c>
      <c r="G839" s="3">
        <f>VLOOKUP($B839,'HABITATS COMPLEX 7'!$B$239:$I$347,G$1,FALSE)</f>
        <v>0</v>
      </c>
      <c r="H839" s="3">
        <f>VLOOKUP($B839,'HABITATS COMPLEX 7'!$B$239:$I$347,H$1,FALSE)</f>
        <v>0</v>
      </c>
      <c r="I839" s="3">
        <f>VLOOKUP($B839,'HABITATS COMPLEX 7'!$B$239:$I$347,I$1,FALSE)</f>
        <v>0</v>
      </c>
      <c r="J839" s="3">
        <f>VLOOKUP($B839,'HABITATS COMPLEX 7'!$B$239:$I$347,J$1,FALSE)</f>
        <v>0</v>
      </c>
      <c r="K839" s="3">
        <f>VLOOKUP($B839,'HABITATS COMPLEX 7'!$B$239:$I$347,K$1,FALSE)</f>
        <v>0</v>
      </c>
      <c r="L839" s="3" t="str">
        <f>VLOOKUP($B839,'HABITATS COMPLEX 7'!$B$239:$I$347,L$1,FALSE)</f>
        <v/>
      </c>
    </row>
    <row r="840" spans="1:12" ht="15.75" customHeight="1">
      <c r="A840">
        <f t="shared" si="25"/>
        <v>84</v>
      </c>
      <c r="B840" t="str">
        <f>VLOOKUP(A840,ACTIVITIES!$B$2:$C$110,2,FALSE)</f>
        <v>ACTIVITY CATEGORY 9 84</v>
      </c>
      <c r="C840" s="1">
        <v>8</v>
      </c>
      <c r="D840" s="1" t="str">
        <f>VLOOKUP(C840,HABITATS!$F$2:$G$13,2,FALSE)</f>
        <v>HABITATS COMPLEX 8</v>
      </c>
      <c r="E840" s="1" t="str">
        <f t="shared" si="24"/>
        <v>HABITATS COMPLEX 8ACTIVITY CATEGORY 9 84</v>
      </c>
      <c r="F840" s="3">
        <f>VLOOKUP($B840,'HABITATS COMPLEX 8'!$B$239:$I$347,F$1,FALSE)</f>
        <v>0</v>
      </c>
      <c r="G840" s="3">
        <f>VLOOKUP($B840,'HABITATS COMPLEX 8'!$B$239:$I$347,G$1,FALSE)</f>
        <v>0</v>
      </c>
      <c r="H840" s="3">
        <f>VLOOKUP($B840,'HABITATS COMPLEX 8'!$B$239:$I$347,H$1,FALSE)</f>
        <v>0</v>
      </c>
      <c r="I840" s="3">
        <f>VLOOKUP($B840,'HABITATS COMPLEX 8'!$B$239:$I$347,I$1,FALSE)</f>
        <v>0</v>
      </c>
      <c r="J840" s="3">
        <f>VLOOKUP($B840,'HABITATS COMPLEX 8'!$B$239:$I$347,J$1,FALSE)</f>
        <v>0</v>
      </c>
      <c r="K840" s="3">
        <f>VLOOKUP($B840,'HABITATS COMPLEX 8'!$B$239:$I$347,K$1,FALSE)</f>
        <v>0</v>
      </c>
      <c r="L840" s="3" t="str">
        <f>VLOOKUP($B840,'HABITATS COMPLEX 8'!$B$239:$I$347,L$1,FALSE)</f>
        <v/>
      </c>
    </row>
    <row r="841" spans="1:12" ht="15.75" customHeight="1">
      <c r="A841">
        <f t="shared" si="25"/>
        <v>84</v>
      </c>
      <c r="B841" t="str">
        <f>VLOOKUP(A841,ACTIVITIES!$B$2:$C$110,2,FALSE)</f>
        <v>ACTIVITY CATEGORY 9 84</v>
      </c>
      <c r="C841" s="1">
        <v>9</v>
      </c>
      <c r="D841" s="1" t="str">
        <f>VLOOKUP(C841,HABITATS!$F$2:$G$13,2,FALSE)</f>
        <v>HABITATS COMPLEX 9</v>
      </c>
      <c r="E841" s="1" t="str">
        <f t="shared" si="24"/>
        <v>HABITATS COMPLEX 9ACTIVITY CATEGORY 9 84</v>
      </c>
      <c r="F841" s="3">
        <f>VLOOKUP($B841,'HABITATS COMPLEX 9'!$B$239:$I$347,F$1,FALSE)</f>
        <v>0</v>
      </c>
      <c r="G841" s="3">
        <f>VLOOKUP($B841,'HABITATS COMPLEX 9'!$B$239:$I$347,G$1,FALSE)</f>
        <v>0</v>
      </c>
      <c r="H841" s="3">
        <f>VLOOKUP($B841,'HABITATS COMPLEX 9'!$B$239:$I$347,H$1,FALSE)</f>
        <v>0</v>
      </c>
      <c r="I841" s="3">
        <f>VLOOKUP($B841,'HABITATS COMPLEX 9'!$B$239:$I$347,I$1,FALSE)</f>
        <v>0</v>
      </c>
      <c r="J841" s="3">
        <f>VLOOKUP($B841,'HABITATS COMPLEX 9'!$B$239:$I$347,J$1,FALSE)</f>
        <v>0</v>
      </c>
      <c r="K841" s="3">
        <f>VLOOKUP($B841,'HABITATS COMPLEX 9'!$B$239:$I$347,K$1,FALSE)</f>
        <v>0</v>
      </c>
      <c r="L841" s="3" t="str">
        <f>VLOOKUP($B841,'HABITATS COMPLEX 9'!$B$239:$I$347,L$1,FALSE)</f>
        <v/>
      </c>
    </row>
    <row r="842" spans="1:12" ht="15.75" customHeight="1">
      <c r="A842">
        <f t="shared" si="25"/>
        <v>84</v>
      </c>
      <c r="B842" t="str">
        <f>VLOOKUP(A842,ACTIVITIES!$B$2:$C$110,2,FALSE)</f>
        <v>ACTIVITY CATEGORY 9 84</v>
      </c>
      <c r="C842" s="1">
        <v>10</v>
      </c>
      <c r="D842" s="1" t="str">
        <f>VLOOKUP(C842,HABITATS!$F$2:$G$13,2,FALSE)</f>
        <v>HABITATS COMPLEX 10</v>
      </c>
      <c r="E842" s="1" t="str">
        <f t="shared" si="24"/>
        <v>HABITATS COMPLEX 10ACTIVITY CATEGORY 9 84</v>
      </c>
      <c r="F842" s="3">
        <f>VLOOKUP($B842,'HABITATS COMPLEX 10'!$B$239:$I$347,F$1,FALSE)</f>
        <v>0</v>
      </c>
      <c r="G842" s="3">
        <f>VLOOKUP($B842,'HABITATS COMPLEX 10'!$B$239:$I$347,G$1,FALSE)</f>
        <v>0</v>
      </c>
      <c r="H842" s="3">
        <f>VLOOKUP($B842,'HABITATS COMPLEX 10'!$B$239:$I$347,H$1,FALSE)</f>
        <v>0</v>
      </c>
      <c r="I842" s="3">
        <f>VLOOKUP($B842,'HABITATS COMPLEX 10'!$B$239:$I$347,I$1,FALSE)</f>
        <v>0</v>
      </c>
      <c r="J842" s="3">
        <f>VLOOKUP($B842,'HABITATS COMPLEX 10'!$B$239:$I$347,J$1,FALSE)</f>
        <v>0</v>
      </c>
      <c r="K842" s="3">
        <f>VLOOKUP($B842,'HABITATS COMPLEX 10'!$B$239:$I$347,K$1,FALSE)</f>
        <v>0</v>
      </c>
      <c r="L842" s="3" t="str">
        <f>VLOOKUP($B842,'HABITATS COMPLEX 10'!$B$239:$I$347,L$1,FALSE)</f>
        <v/>
      </c>
    </row>
    <row r="843" spans="1:12" ht="15.75" customHeight="1">
      <c r="A843">
        <f t="shared" si="25"/>
        <v>85</v>
      </c>
      <c r="B843" t="str">
        <f>VLOOKUP(A843,ACTIVITIES!$B$2:$C$110,2,FALSE)</f>
        <v>ACTIVITY CATEGORY 9 85</v>
      </c>
      <c r="C843" s="1">
        <v>1</v>
      </c>
      <c r="D843" s="1" t="str">
        <f>VLOOKUP(C843,HABITATS!$F$2:$G$13,2,FALSE)</f>
        <v>Coastal Uplands</v>
      </c>
      <c r="E843" s="1" t="str">
        <f t="shared" si="24"/>
        <v>Coastal UplandsACTIVITY CATEGORY 9 85</v>
      </c>
      <c r="F843" s="3">
        <f>VLOOKUP($B843,'COASTAL UPLANDS'!$B$239:$I$347,F$1,FALSE)</f>
        <v>0</v>
      </c>
      <c r="G843" s="3">
        <f>VLOOKUP($B843,'COASTAL UPLANDS'!$B$239:$I$347,G$1,FALSE)</f>
        <v>0</v>
      </c>
      <c r="H843" s="3">
        <f>VLOOKUP($B843,'COASTAL UPLANDS'!$B$239:$I$347,H$1,FALSE)</f>
        <v>0</v>
      </c>
      <c r="I843" s="3">
        <f>VLOOKUP($B843,'COASTAL UPLANDS'!$B$239:$I$347,I$1,FALSE)</f>
        <v>0</v>
      </c>
      <c r="J843" s="3">
        <f>VLOOKUP($B843,'COASTAL UPLANDS'!$B$239:$I$347,J$1,FALSE)</f>
        <v>0</v>
      </c>
      <c r="K843" s="3">
        <f>VLOOKUP($B843,'COASTAL UPLANDS'!$B$239:$I$347,K$1,FALSE)</f>
        <v>0</v>
      </c>
      <c r="L843" s="3" t="str">
        <f>VLOOKUP($B843,'COASTAL UPLANDS'!$B$239:$I$347,L$1,FALSE)</f>
        <v/>
      </c>
    </row>
    <row r="844" spans="1:12" ht="15.75" customHeight="1">
      <c r="A844">
        <f t="shared" si="25"/>
        <v>85</v>
      </c>
      <c r="B844" t="str">
        <f>VLOOKUP(A844,ACTIVITIES!$B$2:$C$110,2,FALSE)</f>
        <v>ACTIVITY CATEGORY 9 85</v>
      </c>
      <c r="C844" s="1">
        <v>2</v>
      </c>
      <c r="D844" s="1" t="str">
        <f>VLOOKUP(C844,HABITATS!$F$2:$G$13,2,FALSE)</f>
        <v>Beaches &amp; Dunes</v>
      </c>
      <c r="E844" s="1" t="str">
        <f t="shared" si="24"/>
        <v>Beaches &amp; DunesACTIVITY CATEGORY 9 85</v>
      </c>
      <c r="F844" s="3">
        <f>VLOOKUP($B844,'BEACHES &amp; DUNES'!$B$239:$I$347,F$1,FALSE)</f>
        <v>0</v>
      </c>
      <c r="G844" s="3">
        <f>VLOOKUP($B844,'BEACHES &amp; DUNES'!$B$239:$I$347,G$1,FALSE)</f>
        <v>0</v>
      </c>
      <c r="H844" s="3">
        <f>VLOOKUP($B844,'BEACHES &amp; DUNES'!$B$239:$I$347,H$1,FALSE)</f>
        <v>0</v>
      </c>
      <c r="I844" s="3">
        <f>VLOOKUP($B844,'BEACHES &amp; DUNES'!$B$239:$I$347,I$1,FALSE)</f>
        <v>0</v>
      </c>
      <c r="J844" s="3">
        <f>VLOOKUP($B844,'BEACHES &amp; DUNES'!$B$239:$I$347,J$1,FALSE)</f>
        <v>0</v>
      </c>
      <c r="K844" s="3">
        <f>VLOOKUP($B844,'BEACHES &amp; DUNES'!$B$239:$I$347,K$1,FALSE)</f>
        <v>0</v>
      </c>
      <c r="L844" s="3" t="str">
        <f>VLOOKUP($B844,'BEACHES &amp; DUNES'!$B$239:$I$347,L$1,FALSE)</f>
        <v/>
      </c>
    </row>
    <row r="845" spans="1:12" ht="15.75" customHeight="1">
      <c r="A845">
        <f t="shared" si="25"/>
        <v>85</v>
      </c>
      <c r="B845" t="str">
        <f>VLOOKUP(A845,ACTIVITIES!$B$2:$C$110,2,FALSE)</f>
        <v>ACTIVITY CATEGORY 9 85</v>
      </c>
      <c r="C845" s="1">
        <v>3</v>
      </c>
      <c r="D845" s="1" t="str">
        <f>VLOOKUP(C845,HABITATS!$F$2:$G$13,2,FALSE)</f>
        <v>Tidal flats &amp; Rocky Intertidal</v>
      </c>
      <c r="E845" s="1" t="str">
        <f t="shared" si="24"/>
        <v>Tidal flats &amp; Rocky IntertidalACTIVITY CATEGORY 9 85</v>
      </c>
      <c r="F845" s="3">
        <f>VLOOKUP($B845,'TIDAL FLATS &amp; ROCKY INTERTIDAL'!$B$239:$I$347,F$1,FALSE)</f>
        <v>0</v>
      </c>
      <c r="G845" s="3">
        <f>VLOOKUP($B845,'TIDAL FLATS &amp; ROCKY INTERTIDAL'!$B$239:$I$347,G$1,FALSE)</f>
        <v>0</v>
      </c>
      <c r="H845" s="3">
        <f>VLOOKUP($B845,'TIDAL FLATS &amp; ROCKY INTERTIDAL'!$B$239:$I$347,H$1,FALSE)</f>
        <v>0</v>
      </c>
      <c r="I845" s="3">
        <f>VLOOKUP($B845,'TIDAL FLATS &amp; ROCKY INTERTIDAL'!$B$239:$I$347,I$1,FALSE)</f>
        <v>0</v>
      </c>
      <c r="J845" s="3">
        <f>VLOOKUP($B845,'TIDAL FLATS &amp; ROCKY INTERTIDAL'!$B$239:$I$347,J$1,FALSE)</f>
        <v>0</v>
      </c>
      <c r="K845" s="3">
        <f>VLOOKUP($B845,'TIDAL FLATS &amp; ROCKY INTERTIDAL'!$B$239:$I$347,K$1,FALSE)</f>
        <v>0</v>
      </c>
      <c r="L845" s="3" t="str">
        <f>VLOOKUP($B845,'TIDAL FLATS &amp; ROCKY INTERTIDAL'!$B$239:$I$347,L$1,FALSE)</f>
        <v/>
      </c>
    </row>
    <row r="846" spans="1:12" ht="15.75" customHeight="1">
      <c r="A846">
        <f t="shared" si="25"/>
        <v>85</v>
      </c>
      <c r="B846" t="str">
        <f>VLOOKUP(A846,ACTIVITIES!$B$2:$C$110,2,FALSE)</f>
        <v>ACTIVITY CATEGORY 9 85</v>
      </c>
      <c r="C846" s="1">
        <v>4</v>
      </c>
      <c r="D846" s="1" t="str">
        <f>VLOOKUP(C846,HABITATS!$F$2:$G$13,2,FALSE)</f>
        <v>Marshes</v>
      </c>
      <c r="E846" s="1" t="str">
        <f t="shared" si="24"/>
        <v>MarshesACTIVITY CATEGORY 9 85</v>
      </c>
      <c r="F846" s="3">
        <f>VLOOKUP($B846,MARSHES!$B$239:$I$347,F$1,FALSE)</f>
        <v>0</v>
      </c>
      <c r="G846" s="3">
        <f>VLOOKUP($B846,MARSHES!$B$239:$I$347,G$1,FALSE)</f>
        <v>0</v>
      </c>
      <c r="H846" s="3">
        <f>VLOOKUP($B846,MARSHES!$B$239:$I$347,H$1,FALSE)</f>
        <v>0</v>
      </c>
      <c r="I846" s="3">
        <f>VLOOKUP($B846,MARSHES!$B$239:$I$347,I$1,FALSE)</f>
        <v>0</v>
      </c>
      <c r="J846" s="3">
        <f>VLOOKUP($B846,MARSHES!$B$239:$I$347,J$1,FALSE)</f>
        <v>0</v>
      </c>
      <c r="K846" s="3">
        <f>VLOOKUP($B846,MARSHES!$B$239:$I$347,K$1,FALSE)</f>
        <v>0</v>
      </c>
      <c r="L846" s="3" t="str">
        <f>VLOOKUP($B846,MARSHES!$B$239:$I$347,L$1,FALSE)</f>
        <v/>
      </c>
    </row>
    <row r="847" spans="1:12" ht="15.75" customHeight="1">
      <c r="A847">
        <f t="shared" si="25"/>
        <v>85</v>
      </c>
      <c r="B847" t="str">
        <f>VLOOKUP(A847,ACTIVITIES!$B$2:$C$110,2,FALSE)</f>
        <v>ACTIVITY CATEGORY 9 85</v>
      </c>
      <c r="C847" s="1">
        <v>5</v>
      </c>
      <c r="D847" s="1" t="str">
        <f>VLOOKUP(C847,HABITATS!$F$2:$G$13,2,FALSE)</f>
        <v>Submersed Habitats</v>
      </c>
      <c r="E847" s="1" t="str">
        <f t="shared" si="24"/>
        <v>Submersed HabitatsACTIVITY CATEGORY 9 85</v>
      </c>
      <c r="F847" s="3">
        <f>VLOOKUP($B847,'SUBMERSED HABITATS'!$B$239:$I$347,F$1,FALSE)</f>
        <v>0</v>
      </c>
      <c r="G847" s="3">
        <f>VLOOKUP($B847,'SUBMERSED HABITATS'!$B$239:$I$347,G$1,FALSE)</f>
        <v>0</v>
      </c>
      <c r="H847" s="3">
        <f>VLOOKUP($B847,'SUBMERSED HABITATS'!$B$239:$I$347,H$1,FALSE)</f>
        <v>0</v>
      </c>
      <c r="I847" s="3">
        <f>VLOOKUP($B847,'SUBMERSED HABITATS'!$B$239:$I$347,I$1,FALSE)</f>
        <v>0</v>
      </c>
      <c r="J847" s="3">
        <f>VLOOKUP($B847,'SUBMERSED HABITATS'!$B$239:$I$347,J$1,FALSE)</f>
        <v>0</v>
      </c>
      <c r="K847" s="3">
        <f>VLOOKUP($B847,'SUBMERSED HABITATS'!$B$239:$I$347,K$1,FALSE)</f>
        <v>0</v>
      </c>
      <c r="L847" s="3" t="str">
        <f>VLOOKUP($B847,'SUBMERSED HABITATS'!$B$239:$I$347,L$1,FALSE)</f>
        <v/>
      </c>
    </row>
    <row r="848" spans="1:12" ht="15.75" customHeight="1">
      <c r="A848">
        <f t="shared" si="25"/>
        <v>85</v>
      </c>
      <c r="B848" t="str">
        <f>VLOOKUP(A848,ACTIVITIES!$B$2:$C$110,2,FALSE)</f>
        <v>ACTIVITY CATEGORY 9 85</v>
      </c>
      <c r="C848" s="1">
        <v>6</v>
      </c>
      <c r="D848" s="1" t="str">
        <f>VLOOKUP(C848,HABITATS!$F$2:$G$13,2,FALSE)</f>
        <v>HABITATS COMPLEX 6</v>
      </c>
      <c r="E848" s="1" t="str">
        <f t="shared" si="24"/>
        <v>HABITATS COMPLEX 6ACTIVITY CATEGORY 9 85</v>
      </c>
      <c r="F848" s="3">
        <f>VLOOKUP($B848,'HABITATS COMPLEX 6'!$B$239:$I$347,F$1,FALSE)</f>
        <v>0</v>
      </c>
      <c r="G848" s="3">
        <f>VLOOKUP($B848,'HABITATS COMPLEX 6'!$B$239:$I$347,G$1,FALSE)</f>
        <v>0</v>
      </c>
      <c r="H848" s="3">
        <f>VLOOKUP($B848,'HABITATS COMPLEX 6'!$B$239:$I$347,H$1,FALSE)</f>
        <v>0</v>
      </c>
      <c r="I848" s="3">
        <f>VLOOKUP($B848,'HABITATS COMPLEX 6'!$B$239:$I$347,I$1,FALSE)</f>
        <v>0</v>
      </c>
      <c r="J848" s="3">
        <f>VLOOKUP($B848,'HABITATS COMPLEX 6'!$B$239:$I$347,J$1,FALSE)</f>
        <v>0</v>
      </c>
      <c r="K848" s="3">
        <f>VLOOKUP($B848,'HABITATS COMPLEX 6'!$B$239:$I$347,K$1,FALSE)</f>
        <v>0</v>
      </c>
      <c r="L848" s="3" t="str">
        <f>VLOOKUP($B848,'HABITATS COMPLEX 6'!$B$239:$I$347,L$1,FALSE)</f>
        <v/>
      </c>
    </row>
    <row r="849" spans="1:12" ht="15.75" customHeight="1">
      <c r="A849">
        <f t="shared" si="25"/>
        <v>85</v>
      </c>
      <c r="B849" t="str">
        <f>VLOOKUP(A849,ACTIVITIES!$B$2:$C$110,2,FALSE)</f>
        <v>ACTIVITY CATEGORY 9 85</v>
      </c>
      <c r="C849" s="1">
        <v>7</v>
      </c>
      <c r="D849" s="1" t="str">
        <f>VLOOKUP(C849,HABITATS!$F$2:$G$13,2,FALSE)</f>
        <v>HABITATS COMPLEX 7</v>
      </c>
      <c r="E849" s="1" t="str">
        <f t="shared" si="24"/>
        <v>HABITATS COMPLEX 7ACTIVITY CATEGORY 9 85</v>
      </c>
      <c r="F849" s="3">
        <f>VLOOKUP($B849,'HABITATS COMPLEX 7'!$B$239:$I$347,F$1,FALSE)</f>
        <v>0</v>
      </c>
      <c r="G849" s="3">
        <f>VLOOKUP($B849,'HABITATS COMPLEX 7'!$B$239:$I$347,G$1,FALSE)</f>
        <v>0</v>
      </c>
      <c r="H849" s="3">
        <f>VLOOKUP($B849,'HABITATS COMPLEX 7'!$B$239:$I$347,H$1,FALSE)</f>
        <v>0</v>
      </c>
      <c r="I849" s="3">
        <f>VLOOKUP($B849,'HABITATS COMPLEX 7'!$B$239:$I$347,I$1,FALSE)</f>
        <v>0</v>
      </c>
      <c r="J849" s="3">
        <f>VLOOKUP($B849,'HABITATS COMPLEX 7'!$B$239:$I$347,J$1,FALSE)</f>
        <v>0</v>
      </c>
      <c r="K849" s="3">
        <f>VLOOKUP($B849,'HABITATS COMPLEX 7'!$B$239:$I$347,K$1,FALSE)</f>
        <v>0</v>
      </c>
      <c r="L849" s="3" t="str">
        <f>VLOOKUP($B849,'HABITATS COMPLEX 7'!$B$239:$I$347,L$1,FALSE)</f>
        <v/>
      </c>
    </row>
    <row r="850" spans="1:12" ht="15.75" customHeight="1">
      <c r="A850">
        <f t="shared" si="25"/>
        <v>85</v>
      </c>
      <c r="B850" t="str">
        <f>VLOOKUP(A850,ACTIVITIES!$B$2:$C$110,2,FALSE)</f>
        <v>ACTIVITY CATEGORY 9 85</v>
      </c>
      <c r="C850" s="1">
        <v>8</v>
      </c>
      <c r="D850" s="1" t="str">
        <f>VLOOKUP(C850,HABITATS!$F$2:$G$13,2,FALSE)</f>
        <v>HABITATS COMPLEX 8</v>
      </c>
      <c r="E850" s="1" t="str">
        <f t="shared" si="24"/>
        <v>HABITATS COMPLEX 8ACTIVITY CATEGORY 9 85</v>
      </c>
      <c r="F850" s="3">
        <f>VLOOKUP($B850,'HABITATS COMPLEX 8'!$B$239:$I$347,F$1,FALSE)</f>
        <v>0</v>
      </c>
      <c r="G850" s="3">
        <f>VLOOKUP($B850,'HABITATS COMPLEX 8'!$B$239:$I$347,G$1,FALSE)</f>
        <v>0</v>
      </c>
      <c r="H850" s="3">
        <f>VLOOKUP($B850,'HABITATS COMPLEX 8'!$B$239:$I$347,H$1,FALSE)</f>
        <v>0</v>
      </c>
      <c r="I850" s="3">
        <f>VLOOKUP($B850,'HABITATS COMPLEX 8'!$B$239:$I$347,I$1,FALSE)</f>
        <v>0</v>
      </c>
      <c r="J850" s="3">
        <f>VLOOKUP($B850,'HABITATS COMPLEX 8'!$B$239:$I$347,J$1,FALSE)</f>
        <v>0</v>
      </c>
      <c r="K850" s="3">
        <f>VLOOKUP($B850,'HABITATS COMPLEX 8'!$B$239:$I$347,K$1,FALSE)</f>
        <v>0</v>
      </c>
      <c r="L850" s="3" t="str">
        <f>VLOOKUP($B850,'HABITATS COMPLEX 8'!$B$239:$I$347,L$1,FALSE)</f>
        <v/>
      </c>
    </row>
    <row r="851" spans="1:12" ht="15.75" customHeight="1">
      <c r="A851">
        <f t="shared" si="25"/>
        <v>85</v>
      </c>
      <c r="B851" t="str">
        <f>VLOOKUP(A851,ACTIVITIES!$B$2:$C$110,2,FALSE)</f>
        <v>ACTIVITY CATEGORY 9 85</v>
      </c>
      <c r="C851" s="1">
        <v>9</v>
      </c>
      <c r="D851" s="1" t="str">
        <f>VLOOKUP(C851,HABITATS!$F$2:$G$13,2,FALSE)</f>
        <v>HABITATS COMPLEX 9</v>
      </c>
      <c r="E851" s="1" t="str">
        <f t="shared" si="24"/>
        <v>HABITATS COMPLEX 9ACTIVITY CATEGORY 9 85</v>
      </c>
      <c r="F851" s="3">
        <f>VLOOKUP($B851,'HABITATS COMPLEX 9'!$B$239:$I$347,F$1,FALSE)</f>
        <v>0</v>
      </c>
      <c r="G851" s="3">
        <f>VLOOKUP($B851,'HABITATS COMPLEX 9'!$B$239:$I$347,G$1,FALSE)</f>
        <v>0</v>
      </c>
      <c r="H851" s="3">
        <f>VLOOKUP($B851,'HABITATS COMPLEX 9'!$B$239:$I$347,H$1,FALSE)</f>
        <v>0</v>
      </c>
      <c r="I851" s="3">
        <f>VLOOKUP($B851,'HABITATS COMPLEX 9'!$B$239:$I$347,I$1,FALSE)</f>
        <v>0</v>
      </c>
      <c r="J851" s="3">
        <f>VLOOKUP($B851,'HABITATS COMPLEX 9'!$B$239:$I$347,J$1,FALSE)</f>
        <v>0</v>
      </c>
      <c r="K851" s="3">
        <f>VLOOKUP($B851,'HABITATS COMPLEX 9'!$B$239:$I$347,K$1,FALSE)</f>
        <v>0</v>
      </c>
      <c r="L851" s="3" t="str">
        <f>VLOOKUP($B851,'HABITATS COMPLEX 9'!$B$239:$I$347,L$1,FALSE)</f>
        <v/>
      </c>
    </row>
    <row r="852" spans="1:12" ht="15.75" customHeight="1">
      <c r="A852">
        <f t="shared" si="25"/>
        <v>85</v>
      </c>
      <c r="B852" t="str">
        <f>VLOOKUP(A852,ACTIVITIES!$B$2:$C$110,2,FALSE)</f>
        <v>ACTIVITY CATEGORY 9 85</v>
      </c>
      <c r="C852" s="1">
        <v>10</v>
      </c>
      <c r="D852" s="1" t="str">
        <f>VLOOKUP(C852,HABITATS!$F$2:$G$13,2,FALSE)</f>
        <v>HABITATS COMPLEX 10</v>
      </c>
      <c r="E852" s="1" t="str">
        <f t="shared" si="24"/>
        <v>HABITATS COMPLEX 10ACTIVITY CATEGORY 9 85</v>
      </c>
      <c r="F852" s="3">
        <f>VLOOKUP($B852,'HABITATS COMPLEX 10'!$B$239:$I$347,F$1,FALSE)</f>
        <v>0</v>
      </c>
      <c r="G852" s="3">
        <f>VLOOKUP($B852,'HABITATS COMPLEX 10'!$B$239:$I$347,G$1,FALSE)</f>
        <v>0</v>
      </c>
      <c r="H852" s="3">
        <f>VLOOKUP($B852,'HABITATS COMPLEX 10'!$B$239:$I$347,H$1,FALSE)</f>
        <v>0</v>
      </c>
      <c r="I852" s="3">
        <f>VLOOKUP($B852,'HABITATS COMPLEX 10'!$B$239:$I$347,I$1,FALSE)</f>
        <v>0</v>
      </c>
      <c r="J852" s="3">
        <f>VLOOKUP($B852,'HABITATS COMPLEX 10'!$B$239:$I$347,J$1,FALSE)</f>
        <v>0</v>
      </c>
      <c r="K852" s="3">
        <f>VLOOKUP($B852,'HABITATS COMPLEX 10'!$B$239:$I$347,K$1,FALSE)</f>
        <v>0</v>
      </c>
      <c r="L852" s="3" t="str">
        <f>VLOOKUP($B852,'HABITATS COMPLEX 10'!$B$239:$I$347,L$1,FALSE)</f>
        <v/>
      </c>
    </row>
    <row r="853" spans="1:12" ht="15.75" customHeight="1">
      <c r="A853">
        <f t="shared" si="25"/>
        <v>86</v>
      </c>
      <c r="B853" t="str">
        <f>VLOOKUP(A853,ACTIVITIES!$B$2:$C$110,2,FALSE)</f>
        <v>ACTIVITY CATEGORY 9 86</v>
      </c>
      <c r="C853" s="1">
        <v>1</v>
      </c>
      <c r="D853" s="1" t="str">
        <f>VLOOKUP(C853,HABITATS!$F$2:$G$13,2,FALSE)</f>
        <v>Coastal Uplands</v>
      </c>
      <c r="E853" s="1" t="str">
        <f t="shared" si="24"/>
        <v>Coastal UplandsACTIVITY CATEGORY 9 86</v>
      </c>
      <c r="F853" s="3">
        <f>VLOOKUP($B853,'COASTAL UPLANDS'!$B$239:$I$347,F$1,FALSE)</f>
        <v>0</v>
      </c>
      <c r="G853" s="3">
        <f>VLOOKUP($B853,'COASTAL UPLANDS'!$B$239:$I$347,G$1,FALSE)</f>
        <v>0</v>
      </c>
      <c r="H853" s="3">
        <f>VLOOKUP($B853,'COASTAL UPLANDS'!$B$239:$I$347,H$1,FALSE)</f>
        <v>0</v>
      </c>
      <c r="I853" s="3">
        <f>VLOOKUP($B853,'COASTAL UPLANDS'!$B$239:$I$347,I$1,FALSE)</f>
        <v>0</v>
      </c>
      <c r="J853" s="3">
        <f>VLOOKUP($B853,'COASTAL UPLANDS'!$B$239:$I$347,J$1,FALSE)</f>
        <v>0</v>
      </c>
      <c r="K853" s="3">
        <f>VLOOKUP($B853,'COASTAL UPLANDS'!$B$239:$I$347,K$1,FALSE)</f>
        <v>0</v>
      </c>
      <c r="L853" s="3" t="str">
        <f>VLOOKUP($B853,'COASTAL UPLANDS'!$B$239:$I$347,L$1,FALSE)</f>
        <v/>
      </c>
    </row>
    <row r="854" spans="1:12" ht="15.75" customHeight="1">
      <c r="A854">
        <f t="shared" si="25"/>
        <v>86</v>
      </c>
      <c r="B854" t="str">
        <f>VLOOKUP(A854,ACTIVITIES!$B$2:$C$110,2,FALSE)</f>
        <v>ACTIVITY CATEGORY 9 86</v>
      </c>
      <c r="C854" s="1">
        <v>2</v>
      </c>
      <c r="D854" s="1" t="str">
        <f>VLOOKUP(C854,HABITATS!$F$2:$G$13,2,FALSE)</f>
        <v>Beaches &amp; Dunes</v>
      </c>
      <c r="E854" s="1" t="str">
        <f t="shared" si="24"/>
        <v>Beaches &amp; DunesACTIVITY CATEGORY 9 86</v>
      </c>
      <c r="F854" s="3">
        <f>VLOOKUP($B854,'BEACHES &amp; DUNES'!$B$239:$I$347,F$1,FALSE)</f>
        <v>0</v>
      </c>
      <c r="G854" s="3">
        <f>VLOOKUP($B854,'BEACHES &amp; DUNES'!$B$239:$I$347,G$1,FALSE)</f>
        <v>0</v>
      </c>
      <c r="H854" s="3">
        <f>VLOOKUP($B854,'BEACHES &amp; DUNES'!$B$239:$I$347,H$1,FALSE)</f>
        <v>0</v>
      </c>
      <c r="I854" s="3">
        <f>VLOOKUP($B854,'BEACHES &amp; DUNES'!$B$239:$I$347,I$1,FALSE)</f>
        <v>0</v>
      </c>
      <c r="J854" s="3">
        <f>VLOOKUP($B854,'BEACHES &amp; DUNES'!$B$239:$I$347,J$1,FALSE)</f>
        <v>0</v>
      </c>
      <c r="K854" s="3">
        <f>VLOOKUP($B854,'BEACHES &amp; DUNES'!$B$239:$I$347,K$1,FALSE)</f>
        <v>0</v>
      </c>
      <c r="L854" s="3" t="str">
        <f>VLOOKUP($B854,'BEACHES &amp; DUNES'!$B$239:$I$347,L$1,FALSE)</f>
        <v/>
      </c>
    </row>
    <row r="855" spans="1:12" ht="15.75" customHeight="1">
      <c r="A855">
        <f t="shared" si="25"/>
        <v>86</v>
      </c>
      <c r="B855" t="str">
        <f>VLOOKUP(A855,ACTIVITIES!$B$2:$C$110,2,FALSE)</f>
        <v>ACTIVITY CATEGORY 9 86</v>
      </c>
      <c r="C855" s="1">
        <v>3</v>
      </c>
      <c r="D855" s="1" t="str">
        <f>VLOOKUP(C855,HABITATS!$F$2:$G$13,2,FALSE)</f>
        <v>Tidal flats &amp; Rocky Intertidal</v>
      </c>
      <c r="E855" s="1" t="str">
        <f t="shared" si="24"/>
        <v>Tidal flats &amp; Rocky IntertidalACTIVITY CATEGORY 9 86</v>
      </c>
      <c r="F855" s="3">
        <f>VLOOKUP($B855,'TIDAL FLATS &amp; ROCKY INTERTIDAL'!$B$239:$I$347,F$1,FALSE)</f>
        <v>0</v>
      </c>
      <c r="G855" s="3">
        <f>VLOOKUP($B855,'TIDAL FLATS &amp; ROCKY INTERTIDAL'!$B$239:$I$347,G$1,FALSE)</f>
        <v>0</v>
      </c>
      <c r="H855" s="3">
        <f>VLOOKUP($B855,'TIDAL FLATS &amp; ROCKY INTERTIDAL'!$B$239:$I$347,H$1,FALSE)</f>
        <v>0</v>
      </c>
      <c r="I855" s="3">
        <f>VLOOKUP($B855,'TIDAL FLATS &amp; ROCKY INTERTIDAL'!$B$239:$I$347,I$1,FALSE)</f>
        <v>0</v>
      </c>
      <c r="J855" s="3">
        <f>VLOOKUP($B855,'TIDAL FLATS &amp; ROCKY INTERTIDAL'!$B$239:$I$347,J$1,FALSE)</f>
        <v>0</v>
      </c>
      <c r="K855" s="3">
        <f>VLOOKUP($B855,'TIDAL FLATS &amp; ROCKY INTERTIDAL'!$B$239:$I$347,K$1,FALSE)</f>
        <v>0</v>
      </c>
      <c r="L855" s="3" t="str">
        <f>VLOOKUP($B855,'TIDAL FLATS &amp; ROCKY INTERTIDAL'!$B$239:$I$347,L$1,FALSE)</f>
        <v/>
      </c>
    </row>
    <row r="856" spans="1:12" ht="15.75" customHeight="1">
      <c r="A856">
        <f t="shared" si="25"/>
        <v>86</v>
      </c>
      <c r="B856" t="str">
        <f>VLOOKUP(A856,ACTIVITIES!$B$2:$C$110,2,FALSE)</f>
        <v>ACTIVITY CATEGORY 9 86</v>
      </c>
      <c r="C856" s="1">
        <v>4</v>
      </c>
      <c r="D856" s="1" t="str">
        <f>VLOOKUP(C856,HABITATS!$F$2:$G$13,2,FALSE)</f>
        <v>Marshes</v>
      </c>
      <c r="E856" s="1" t="str">
        <f t="shared" si="24"/>
        <v>MarshesACTIVITY CATEGORY 9 86</v>
      </c>
      <c r="F856" s="3">
        <f>VLOOKUP($B856,MARSHES!$B$239:$I$347,F$1,FALSE)</f>
        <v>0</v>
      </c>
      <c r="G856" s="3">
        <f>VLOOKUP($B856,MARSHES!$B$239:$I$347,G$1,FALSE)</f>
        <v>0</v>
      </c>
      <c r="H856" s="3">
        <f>VLOOKUP($B856,MARSHES!$B$239:$I$347,H$1,FALSE)</f>
        <v>0</v>
      </c>
      <c r="I856" s="3">
        <f>VLOOKUP($B856,MARSHES!$B$239:$I$347,I$1,FALSE)</f>
        <v>0</v>
      </c>
      <c r="J856" s="3">
        <f>VLOOKUP($B856,MARSHES!$B$239:$I$347,J$1,FALSE)</f>
        <v>0</v>
      </c>
      <c r="K856" s="3">
        <f>VLOOKUP($B856,MARSHES!$B$239:$I$347,K$1,FALSE)</f>
        <v>0</v>
      </c>
      <c r="L856" s="3" t="str">
        <f>VLOOKUP($B856,MARSHES!$B$239:$I$347,L$1,FALSE)</f>
        <v/>
      </c>
    </row>
    <row r="857" spans="1:12" ht="15.75" customHeight="1">
      <c r="A857">
        <f t="shared" si="25"/>
        <v>86</v>
      </c>
      <c r="B857" t="str">
        <f>VLOOKUP(A857,ACTIVITIES!$B$2:$C$110,2,FALSE)</f>
        <v>ACTIVITY CATEGORY 9 86</v>
      </c>
      <c r="C857" s="1">
        <v>5</v>
      </c>
      <c r="D857" s="1" t="str">
        <f>VLOOKUP(C857,HABITATS!$F$2:$G$13,2,FALSE)</f>
        <v>Submersed Habitats</v>
      </c>
      <c r="E857" s="1" t="str">
        <f t="shared" si="24"/>
        <v>Submersed HabitatsACTIVITY CATEGORY 9 86</v>
      </c>
      <c r="F857" s="3">
        <f>VLOOKUP($B857,'SUBMERSED HABITATS'!$B$239:$I$347,F$1,FALSE)</f>
        <v>0</v>
      </c>
      <c r="G857" s="3">
        <f>VLOOKUP($B857,'SUBMERSED HABITATS'!$B$239:$I$347,G$1,FALSE)</f>
        <v>0</v>
      </c>
      <c r="H857" s="3">
        <f>VLOOKUP($B857,'SUBMERSED HABITATS'!$B$239:$I$347,H$1,FALSE)</f>
        <v>0</v>
      </c>
      <c r="I857" s="3">
        <f>VLOOKUP($B857,'SUBMERSED HABITATS'!$B$239:$I$347,I$1,FALSE)</f>
        <v>0</v>
      </c>
      <c r="J857" s="3">
        <f>VLOOKUP($B857,'SUBMERSED HABITATS'!$B$239:$I$347,J$1,FALSE)</f>
        <v>0</v>
      </c>
      <c r="K857" s="3">
        <f>VLOOKUP($B857,'SUBMERSED HABITATS'!$B$239:$I$347,K$1,FALSE)</f>
        <v>0</v>
      </c>
      <c r="L857" s="3" t="str">
        <f>VLOOKUP($B857,'SUBMERSED HABITATS'!$B$239:$I$347,L$1,FALSE)</f>
        <v/>
      </c>
    </row>
    <row r="858" spans="1:12" ht="15.75" customHeight="1">
      <c r="A858">
        <f t="shared" si="25"/>
        <v>86</v>
      </c>
      <c r="B858" t="str">
        <f>VLOOKUP(A858,ACTIVITIES!$B$2:$C$110,2,FALSE)</f>
        <v>ACTIVITY CATEGORY 9 86</v>
      </c>
      <c r="C858" s="1">
        <v>6</v>
      </c>
      <c r="D858" s="1" t="str">
        <f>VLOOKUP(C858,HABITATS!$F$2:$G$13,2,FALSE)</f>
        <v>HABITATS COMPLEX 6</v>
      </c>
      <c r="E858" s="1" t="str">
        <f t="shared" si="24"/>
        <v>HABITATS COMPLEX 6ACTIVITY CATEGORY 9 86</v>
      </c>
      <c r="F858" s="3">
        <f>VLOOKUP($B858,'HABITATS COMPLEX 6'!$B$239:$I$347,F$1,FALSE)</f>
        <v>0</v>
      </c>
      <c r="G858" s="3">
        <f>VLOOKUP($B858,'HABITATS COMPLEX 6'!$B$239:$I$347,G$1,FALSE)</f>
        <v>0</v>
      </c>
      <c r="H858" s="3">
        <f>VLOOKUP($B858,'HABITATS COMPLEX 6'!$B$239:$I$347,H$1,FALSE)</f>
        <v>0</v>
      </c>
      <c r="I858" s="3">
        <f>VLOOKUP($B858,'HABITATS COMPLEX 6'!$B$239:$I$347,I$1,FALSE)</f>
        <v>0</v>
      </c>
      <c r="J858" s="3">
        <f>VLOOKUP($B858,'HABITATS COMPLEX 6'!$B$239:$I$347,J$1,FALSE)</f>
        <v>0</v>
      </c>
      <c r="K858" s="3">
        <f>VLOOKUP($B858,'HABITATS COMPLEX 6'!$B$239:$I$347,K$1,FALSE)</f>
        <v>0</v>
      </c>
      <c r="L858" s="3" t="str">
        <f>VLOOKUP($B858,'HABITATS COMPLEX 6'!$B$239:$I$347,L$1,FALSE)</f>
        <v/>
      </c>
    </row>
    <row r="859" spans="1:12" ht="15.75" customHeight="1">
      <c r="A859">
        <f t="shared" si="25"/>
        <v>86</v>
      </c>
      <c r="B859" t="str">
        <f>VLOOKUP(A859,ACTIVITIES!$B$2:$C$110,2,FALSE)</f>
        <v>ACTIVITY CATEGORY 9 86</v>
      </c>
      <c r="C859" s="1">
        <v>7</v>
      </c>
      <c r="D859" s="1" t="str">
        <f>VLOOKUP(C859,HABITATS!$F$2:$G$13,2,FALSE)</f>
        <v>HABITATS COMPLEX 7</v>
      </c>
      <c r="E859" s="1" t="str">
        <f t="shared" si="24"/>
        <v>HABITATS COMPLEX 7ACTIVITY CATEGORY 9 86</v>
      </c>
      <c r="F859" s="3">
        <f>VLOOKUP($B859,'HABITATS COMPLEX 7'!$B$239:$I$347,F$1,FALSE)</f>
        <v>0</v>
      </c>
      <c r="G859" s="3">
        <f>VLOOKUP($B859,'HABITATS COMPLEX 7'!$B$239:$I$347,G$1,FALSE)</f>
        <v>0</v>
      </c>
      <c r="H859" s="3">
        <f>VLOOKUP($B859,'HABITATS COMPLEX 7'!$B$239:$I$347,H$1,FALSE)</f>
        <v>0</v>
      </c>
      <c r="I859" s="3">
        <f>VLOOKUP($B859,'HABITATS COMPLEX 7'!$B$239:$I$347,I$1,FALSE)</f>
        <v>0</v>
      </c>
      <c r="J859" s="3">
        <f>VLOOKUP($B859,'HABITATS COMPLEX 7'!$B$239:$I$347,J$1,FALSE)</f>
        <v>0</v>
      </c>
      <c r="K859" s="3">
        <f>VLOOKUP($B859,'HABITATS COMPLEX 7'!$B$239:$I$347,K$1,FALSE)</f>
        <v>0</v>
      </c>
      <c r="L859" s="3" t="str">
        <f>VLOOKUP($B859,'HABITATS COMPLEX 7'!$B$239:$I$347,L$1,FALSE)</f>
        <v/>
      </c>
    </row>
    <row r="860" spans="1:12" ht="15.75" customHeight="1">
      <c r="A860">
        <f t="shared" si="25"/>
        <v>86</v>
      </c>
      <c r="B860" t="str">
        <f>VLOOKUP(A860,ACTIVITIES!$B$2:$C$110,2,FALSE)</f>
        <v>ACTIVITY CATEGORY 9 86</v>
      </c>
      <c r="C860" s="1">
        <v>8</v>
      </c>
      <c r="D860" s="1" t="str">
        <f>VLOOKUP(C860,HABITATS!$F$2:$G$13,2,FALSE)</f>
        <v>HABITATS COMPLEX 8</v>
      </c>
      <c r="E860" s="1" t="str">
        <f t="shared" si="24"/>
        <v>HABITATS COMPLEX 8ACTIVITY CATEGORY 9 86</v>
      </c>
      <c r="F860" s="3">
        <f>VLOOKUP($B860,'HABITATS COMPLEX 8'!$B$239:$I$347,F$1,FALSE)</f>
        <v>0</v>
      </c>
      <c r="G860" s="3">
        <f>VLOOKUP($B860,'HABITATS COMPLEX 8'!$B$239:$I$347,G$1,FALSE)</f>
        <v>0</v>
      </c>
      <c r="H860" s="3">
        <f>VLOOKUP($B860,'HABITATS COMPLEX 8'!$B$239:$I$347,H$1,FALSE)</f>
        <v>0</v>
      </c>
      <c r="I860" s="3">
        <f>VLOOKUP($B860,'HABITATS COMPLEX 8'!$B$239:$I$347,I$1,FALSE)</f>
        <v>0</v>
      </c>
      <c r="J860" s="3">
        <f>VLOOKUP($B860,'HABITATS COMPLEX 8'!$B$239:$I$347,J$1,FALSE)</f>
        <v>0</v>
      </c>
      <c r="K860" s="3">
        <f>VLOOKUP($B860,'HABITATS COMPLEX 8'!$B$239:$I$347,K$1,FALSE)</f>
        <v>0</v>
      </c>
      <c r="L860" s="3" t="str">
        <f>VLOOKUP($B860,'HABITATS COMPLEX 8'!$B$239:$I$347,L$1,FALSE)</f>
        <v/>
      </c>
    </row>
    <row r="861" spans="1:12" ht="15.75" customHeight="1">
      <c r="A861">
        <f t="shared" si="25"/>
        <v>86</v>
      </c>
      <c r="B861" t="str">
        <f>VLOOKUP(A861,ACTIVITIES!$B$2:$C$110,2,FALSE)</f>
        <v>ACTIVITY CATEGORY 9 86</v>
      </c>
      <c r="C861" s="1">
        <v>9</v>
      </c>
      <c r="D861" s="1" t="str">
        <f>VLOOKUP(C861,HABITATS!$F$2:$G$13,2,FALSE)</f>
        <v>HABITATS COMPLEX 9</v>
      </c>
      <c r="E861" s="1" t="str">
        <f t="shared" si="24"/>
        <v>HABITATS COMPLEX 9ACTIVITY CATEGORY 9 86</v>
      </c>
      <c r="F861" s="3">
        <f>VLOOKUP($B861,'HABITATS COMPLEX 9'!$B$239:$I$347,F$1,FALSE)</f>
        <v>0</v>
      </c>
      <c r="G861" s="3">
        <f>VLOOKUP($B861,'HABITATS COMPLEX 9'!$B$239:$I$347,G$1,FALSE)</f>
        <v>0</v>
      </c>
      <c r="H861" s="3">
        <f>VLOOKUP($B861,'HABITATS COMPLEX 9'!$B$239:$I$347,H$1,FALSE)</f>
        <v>0</v>
      </c>
      <c r="I861" s="3">
        <f>VLOOKUP($B861,'HABITATS COMPLEX 9'!$B$239:$I$347,I$1,FALSE)</f>
        <v>0</v>
      </c>
      <c r="J861" s="3">
        <f>VLOOKUP($B861,'HABITATS COMPLEX 9'!$B$239:$I$347,J$1,FALSE)</f>
        <v>0</v>
      </c>
      <c r="K861" s="3">
        <f>VLOOKUP($B861,'HABITATS COMPLEX 9'!$B$239:$I$347,K$1,FALSE)</f>
        <v>0</v>
      </c>
      <c r="L861" s="3" t="str">
        <f>VLOOKUP($B861,'HABITATS COMPLEX 9'!$B$239:$I$347,L$1,FALSE)</f>
        <v/>
      </c>
    </row>
    <row r="862" spans="1:12" ht="15.75" customHeight="1">
      <c r="A862">
        <f t="shared" si="25"/>
        <v>86</v>
      </c>
      <c r="B862" t="str">
        <f>VLOOKUP(A862,ACTIVITIES!$B$2:$C$110,2,FALSE)</f>
        <v>ACTIVITY CATEGORY 9 86</v>
      </c>
      <c r="C862" s="1">
        <v>10</v>
      </c>
      <c r="D862" s="1" t="str">
        <f>VLOOKUP(C862,HABITATS!$F$2:$G$13,2,FALSE)</f>
        <v>HABITATS COMPLEX 10</v>
      </c>
      <c r="E862" s="1" t="str">
        <f t="shared" si="24"/>
        <v>HABITATS COMPLEX 10ACTIVITY CATEGORY 9 86</v>
      </c>
      <c r="F862" s="3">
        <f>VLOOKUP($B862,'HABITATS COMPLEX 10'!$B$239:$I$347,F$1,FALSE)</f>
        <v>0</v>
      </c>
      <c r="G862" s="3">
        <f>VLOOKUP($B862,'HABITATS COMPLEX 10'!$B$239:$I$347,G$1,FALSE)</f>
        <v>0</v>
      </c>
      <c r="H862" s="3">
        <f>VLOOKUP($B862,'HABITATS COMPLEX 10'!$B$239:$I$347,H$1,FALSE)</f>
        <v>0</v>
      </c>
      <c r="I862" s="3">
        <f>VLOOKUP($B862,'HABITATS COMPLEX 10'!$B$239:$I$347,I$1,FALSE)</f>
        <v>0</v>
      </c>
      <c r="J862" s="3">
        <f>VLOOKUP($B862,'HABITATS COMPLEX 10'!$B$239:$I$347,J$1,FALSE)</f>
        <v>0</v>
      </c>
      <c r="K862" s="3">
        <f>VLOOKUP($B862,'HABITATS COMPLEX 10'!$B$239:$I$347,K$1,FALSE)</f>
        <v>0</v>
      </c>
      <c r="L862" s="3" t="str">
        <f>VLOOKUP($B862,'HABITATS COMPLEX 10'!$B$239:$I$347,L$1,FALSE)</f>
        <v/>
      </c>
    </row>
    <row r="863" spans="1:12" ht="15.75" customHeight="1">
      <c r="A863">
        <f t="shared" si="25"/>
        <v>87</v>
      </c>
      <c r="B863" t="str">
        <f>VLOOKUP(A863,ACTIVITIES!$B$2:$C$110,2,FALSE)</f>
        <v>ACTIVITY CATEGORY 9 87</v>
      </c>
      <c r="C863" s="1">
        <v>1</v>
      </c>
      <c r="D863" s="1" t="str">
        <f>VLOOKUP(C863,HABITATS!$F$2:$G$13,2,FALSE)</f>
        <v>Coastal Uplands</v>
      </c>
      <c r="E863" s="1" t="str">
        <f t="shared" si="24"/>
        <v>Coastal UplandsACTIVITY CATEGORY 9 87</v>
      </c>
      <c r="F863" s="3">
        <f>VLOOKUP($B863,'COASTAL UPLANDS'!$B$239:$I$347,F$1,FALSE)</f>
        <v>0</v>
      </c>
      <c r="G863" s="3">
        <f>VLOOKUP($B863,'COASTAL UPLANDS'!$B$239:$I$347,G$1,FALSE)</f>
        <v>0</v>
      </c>
      <c r="H863" s="3">
        <f>VLOOKUP($B863,'COASTAL UPLANDS'!$B$239:$I$347,H$1,FALSE)</f>
        <v>0</v>
      </c>
      <c r="I863" s="3">
        <f>VLOOKUP($B863,'COASTAL UPLANDS'!$B$239:$I$347,I$1,FALSE)</f>
        <v>0</v>
      </c>
      <c r="J863" s="3">
        <f>VLOOKUP($B863,'COASTAL UPLANDS'!$B$239:$I$347,J$1,FALSE)</f>
        <v>0</v>
      </c>
      <c r="K863" s="3">
        <f>VLOOKUP($B863,'COASTAL UPLANDS'!$B$239:$I$347,K$1,FALSE)</f>
        <v>0</v>
      </c>
      <c r="L863" s="3" t="str">
        <f>VLOOKUP($B863,'COASTAL UPLANDS'!$B$239:$I$347,L$1,FALSE)</f>
        <v/>
      </c>
    </row>
    <row r="864" spans="1:12" ht="15.75" customHeight="1">
      <c r="A864">
        <f t="shared" si="25"/>
        <v>87</v>
      </c>
      <c r="B864" t="str">
        <f>VLOOKUP(A864,ACTIVITIES!$B$2:$C$110,2,FALSE)</f>
        <v>ACTIVITY CATEGORY 9 87</v>
      </c>
      <c r="C864" s="1">
        <v>2</v>
      </c>
      <c r="D864" s="1" t="str">
        <f>VLOOKUP(C864,HABITATS!$F$2:$G$13,2,FALSE)</f>
        <v>Beaches &amp; Dunes</v>
      </c>
      <c r="E864" s="1" t="str">
        <f t="shared" si="24"/>
        <v>Beaches &amp; DunesACTIVITY CATEGORY 9 87</v>
      </c>
      <c r="F864" s="3">
        <f>VLOOKUP($B864,'BEACHES &amp; DUNES'!$B$239:$I$347,F$1,FALSE)</f>
        <v>0</v>
      </c>
      <c r="G864" s="3">
        <f>VLOOKUP($B864,'BEACHES &amp; DUNES'!$B$239:$I$347,G$1,FALSE)</f>
        <v>0</v>
      </c>
      <c r="H864" s="3">
        <f>VLOOKUP($B864,'BEACHES &amp; DUNES'!$B$239:$I$347,H$1,FALSE)</f>
        <v>0</v>
      </c>
      <c r="I864" s="3">
        <f>VLOOKUP($B864,'BEACHES &amp; DUNES'!$B$239:$I$347,I$1,FALSE)</f>
        <v>0</v>
      </c>
      <c r="J864" s="3">
        <f>VLOOKUP($B864,'BEACHES &amp; DUNES'!$B$239:$I$347,J$1,FALSE)</f>
        <v>0</v>
      </c>
      <c r="K864" s="3">
        <f>VLOOKUP($B864,'BEACHES &amp; DUNES'!$B$239:$I$347,K$1,FALSE)</f>
        <v>0</v>
      </c>
      <c r="L864" s="3" t="str">
        <f>VLOOKUP($B864,'BEACHES &amp; DUNES'!$B$239:$I$347,L$1,FALSE)</f>
        <v/>
      </c>
    </row>
    <row r="865" spans="1:12" ht="15.75" customHeight="1">
      <c r="A865">
        <f t="shared" si="25"/>
        <v>87</v>
      </c>
      <c r="B865" t="str">
        <f>VLOOKUP(A865,ACTIVITIES!$B$2:$C$110,2,FALSE)</f>
        <v>ACTIVITY CATEGORY 9 87</v>
      </c>
      <c r="C865" s="1">
        <v>3</v>
      </c>
      <c r="D865" s="1" t="str">
        <f>VLOOKUP(C865,HABITATS!$F$2:$G$13,2,FALSE)</f>
        <v>Tidal flats &amp; Rocky Intertidal</v>
      </c>
      <c r="E865" s="1" t="str">
        <f t="shared" si="24"/>
        <v>Tidal flats &amp; Rocky IntertidalACTIVITY CATEGORY 9 87</v>
      </c>
      <c r="F865" s="3">
        <f>VLOOKUP($B865,'TIDAL FLATS &amp; ROCKY INTERTIDAL'!$B$239:$I$347,F$1,FALSE)</f>
        <v>0</v>
      </c>
      <c r="G865" s="3">
        <f>VLOOKUP($B865,'TIDAL FLATS &amp; ROCKY INTERTIDAL'!$B$239:$I$347,G$1,FALSE)</f>
        <v>0</v>
      </c>
      <c r="H865" s="3">
        <f>VLOOKUP($B865,'TIDAL FLATS &amp; ROCKY INTERTIDAL'!$B$239:$I$347,H$1,FALSE)</f>
        <v>0</v>
      </c>
      <c r="I865" s="3">
        <f>VLOOKUP($B865,'TIDAL FLATS &amp; ROCKY INTERTIDAL'!$B$239:$I$347,I$1,FALSE)</f>
        <v>0</v>
      </c>
      <c r="J865" s="3">
        <f>VLOOKUP($B865,'TIDAL FLATS &amp; ROCKY INTERTIDAL'!$B$239:$I$347,J$1,FALSE)</f>
        <v>0</v>
      </c>
      <c r="K865" s="3">
        <f>VLOOKUP($B865,'TIDAL FLATS &amp; ROCKY INTERTIDAL'!$B$239:$I$347,K$1,FALSE)</f>
        <v>0</v>
      </c>
      <c r="L865" s="3" t="str">
        <f>VLOOKUP($B865,'TIDAL FLATS &amp; ROCKY INTERTIDAL'!$B$239:$I$347,L$1,FALSE)</f>
        <v/>
      </c>
    </row>
    <row r="866" spans="1:12" ht="15.75" customHeight="1">
      <c r="A866">
        <f t="shared" si="25"/>
        <v>87</v>
      </c>
      <c r="B866" t="str">
        <f>VLOOKUP(A866,ACTIVITIES!$B$2:$C$110,2,FALSE)</f>
        <v>ACTIVITY CATEGORY 9 87</v>
      </c>
      <c r="C866" s="1">
        <v>4</v>
      </c>
      <c r="D866" s="1" t="str">
        <f>VLOOKUP(C866,HABITATS!$F$2:$G$13,2,FALSE)</f>
        <v>Marshes</v>
      </c>
      <c r="E866" s="1" t="str">
        <f t="shared" si="24"/>
        <v>MarshesACTIVITY CATEGORY 9 87</v>
      </c>
      <c r="F866" s="3">
        <f>VLOOKUP($B866,MARSHES!$B$239:$I$347,F$1,FALSE)</f>
        <v>0</v>
      </c>
      <c r="G866" s="3">
        <f>VLOOKUP($B866,MARSHES!$B$239:$I$347,G$1,FALSE)</f>
        <v>0</v>
      </c>
      <c r="H866" s="3">
        <f>VLOOKUP($B866,MARSHES!$B$239:$I$347,H$1,FALSE)</f>
        <v>0</v>
      </c>
      <c r="I866" s="3">
        <f>VLOOKUP($B866,MARSHES!$B$239:$I$347,I$1,FALSE)</f>
        <v>0</v>
      </c>
      <c r="J866" s="3">
        <f>VLOOKUP($B866,MARSHES!$B$239:$I$347,J$1,FALSE)</f>
        <v>0</v>
      </c>
      <c r="K866" s="3">
        <f>VLOOKUP($B866,MARSHES!$B$239:$I$347,K$1,FALSE)</f>
        <v>0</v>
      </c>
      <c r="L866" s="3" t="str">
        <f>VLOOKUP($B866,MARSHES!$B$239:$I$347,L$1,FALSE)</f>
        <v/>
      </c>
    </row>
    <row r="867" spans="1:12" ht="15.75" customHeight="1">
      <c r="A867">
        <f t="shared" si="25"/>
        <v>87</v>
      </c>
      <c r="B867" t="str">
        <f>VLOOKUP(A867,ACTIVITIES!$B$2:$C$110,2,FALSE)</f>
        <v>ACTIVITY CATEGORY 9 87</v>
      </c>
      <c r="C867" s="1">
        <v>5</v>
      </c>
      <c r="D867" s="1" t="str">
        <f>VLOOKUP(C867,HABITATS!$F$2:$G$13,2,FALSE)</f>
        <v>Submersed Habitats</v>
      </c>
      <c r="E867" s="1" t="str">
        <f t="shared" si="24"/>
        <v>Submersed HabitatsACTIVITY CATEGORY 9 87</v>
      </c>
      <c r="F867" s="3">
        <f>VLOOKUP($B867,'SUBMERSED HABITATS'!$B$239:$I$347,F$1,FALSE)</f>
        <v>0</v>
      </c>
      <c r="G867" s="3">
        <f>VLOOKUP($B867,'SUBMERSED HABITATS'!$B$239:$I$347,G$1,FALSE)</f>
        <v>0</v>
      </c>
      <c r="H867" s="3">
        <f>VLOOKUP($B867,'SUBMERSED HABITATS'!$B$239:$I$347,H$1,FALSE)</f>
        <v>0</v>
      </c>
      <c r="I867" s="3">
        <f>VLOOKUP($B867,'SUBMERSED HABITATS'!$B$239:$I$347,I$1,FALSE)</f>
        <v>0</v>
      </c>
      <c r="J867" s="3">
        <f>VLOOKUP($B867,'SUBMERSED HABITATS'!$B$239:$I$347,J$1,FALSE)</f>
        <v>0</v>
      </c>
      <c r="K867" s="3">
        <f>VLOOKUP($B867,'SUBMERSED HABITATS'!$B$239:$I$347,K$1,FALSE)</f>
        <v>0</v>
      </c>
      <c r="L867" s="3" t="str">
        <f>VLOOKUP($B867,'SUBMERSED HABITATS'!$B$239:$I$347,L$1,FALSE)</f>
        <v/>
      </c>
    </row>
    <row r="868" spans="1:12" ht="15.75" customHeight="1">
      <c r="A868">
        <f t="shared" si="25"/>
        <v>87</v>
      </c>
      <c r="B868" t="str">
        <f>VLOOKUP(A868,ACTIVITIES!$B$2:$C$110,2,FALSE)</f>
        <v>ACTIVITY CATEGORY 9 87</v>
      </c>
      <c r="C868" s="1">
        <v>6</v>
      </c>
      <c r="D868" s="1" t="str">
        <f>VLOOKUP(C868,HABITATS!$F$2:$G$13,2,FALSE)</f>
        <v>HABITATS COMPLEX 6</v>
      </c>
      <c r="E868" s="1" t="str">
        <f t="shared" si="24"/>
        <v>HABITATS COMPLEX 6ACTIVITY CATEGORY 9 87</v>
      </c>
      <c r="F868" s="3">
        <f>VLOOKUP($B868,'HABITATS COMPLEX 6'!$B$239:$I$347,F$1,FALSE)</f>
        <v>0</v>
      </c>
      <c r="G868" s="3">
        <f>VLOOKUP($B868,'HABITATS COMPLEX 6'!$B$239:$I$347,G$1,FALSE)</f>
        <v>0</v>
      </c>
      <c r="H868" s="3">
        <f>VLOOKUP($B868,'HABITATS COMPLEX 6'!$B$239:$I$347,H$1,FALSE)</f>
        <v>0</v>
      </c>
      <c r="I868" s="3">
        <f>VLOOKUP($B868,'HABITATS COMPLEX 6'!$B$239:$I$347,I$1,FALSE)</f>
        <v>0</v>
      </c>
      <c r="J868" s="3">
        <f>VLOOKUP($B868,'HABITATS COMPLEX 6'!$B$239:$I$347,J$1,FALSE)</f>
        <v>0</v>
      </c>
      <c r="K868" s="3">
        <f>VLOOKUP($B868,'HABITATS COMPLEX 6'!$B$239:$I$347,K$1,FALSE)</f>
        <v>0</v>
      </c>
      <c r="L868" s="3" t="str">
        <f>VLOOKUP($B868,'HABITATS COMPLEX 6'!$B$239:$I$347,L$1,FALSE)</f>
        <v/>
      </c>
    </row>
    <row r="869" spans="1:12" ht="15.75" customHeight="1">
      <c r="A869">
        <f t="shared" si="25"/>
        <v>87</v>
      </c>
      <c r="B869" t="str">
        <f>VLOOKUP(A869,ACTIVITIES!$B$2:$C$110,2,FALSE)</f>
        <v>ACTIVITY CATEGORY 9 87</v>
      </c>
      <c r="C869" s="1">
        <v>7</v>
      </c>
      <c r="D869" s="1" t="str">
        <f>VLOOKUP(C869,HABITATS!$F$2:$G$13,2,FALSE)</f>
        <v>HABITATS COMPLEX 7</v>
      </c>
      <c r="E869" s="1" t="str">
        <f t="shared" si="24"/>
        <v>HABITATS COMPLEX 7ACTIVITY CATEGORY 9 87</v>
      </c>
      <c r="F869" s="3">
        <f>VLOOKUP($B869,'HABITATS COMPLEX 7'!$B$239:$I$347,F$1,FALSE)</f>
        <v>0</v>
      </c>
      <c r="G869" s="3">
        <f>VLOOKUP($B869,'HABITATS COMPLEX 7'!$B$239:$I$347,G$1,FALSE)</f>
        <v>0</v>
      </c>
      <c r="H869" s="3">
        <f>VLOOKUP($B869,'HABITATS COMPLEX 7'!$B$239:$I$347,H$1,FALSE)</f>
        <v>0</v>
      </c>
      <c r="I869" s="3">
        <f>VLOOKUP($B869,'HABITATS COMPLEX 7'!$B$239:$I$347,I$1,FALSE)</f>
        <v>0</v>
      </c>
      <c r="J869" s="3">
        <f>VLOOKUP($B869,'HABITATS COMPLEX 7'!$B$239:$I$347,J$1,FALSE)</f>
        <v>0</v>
      </c>
      <c r="K869" s="3">
        <f>VLOOKUP($B869,'HABITATS COMPLEX 7'!$B$239:$I$347,K$1,FALSE)</f>
        <v>0</v>
      </c>
      <c r="L869" s="3" t="str">
        <f>VLOOKUP($B869,'HABITATS COMPLEX 7'!$B$239:$I$347,L$1,FALSE)</f>
        <v/>
      </c>
    </row>
    <row r="870" spans="1:12" ht="15.75" customHeight="1">
      <c r="A870">
        <f t="shared" si="25"/>
        <v>87</v>
      </c>
      <c r="B870" t="str">
        <f>VLOOKUP(A870,ACTIVITIES!$B$2:$C$110,2,FALSE)</f>
        <v>ACTIVITY CATEGORY 9 87</v>
      </c>
      <c r="C870" s="1">
        <v>8</v>
      </c>
      <c r="D870" s="1" t="str">
        <f>VLOOKUP(C870,HABITATS!$F$2:$G$13,2,FALSE)</f>
        <v>HABITATS COMPLEX 8</v>
      </c>
      <c r="E870" s="1" t="str">
        <f t="shared" si="24"/>
        <v>HABITATS COMPLEX 8ACTIVITY CATEGORY 9 87</v>
      </c>
      <c r="F870" s="3">
        <f>VLOOKUP($B870,'HABITATS COMPLEX 8'!$B$239:$I$347,F$1,FALSE)</f>
        <v>0</v>
      </c>
      <c r="G870" s="3">
        <f>VLOOKUP($B870,'HABITATS COMPLEX 8'!$B$239:$I$347,G$1,FALSE)</f>
        <v>0</v>
      </c>
      <c r="H870" s="3">
        <f>VLOOKUP($B870,'HABITATS COMPLEX 8'!$B$239:$I$347,H$1,FALSE)</f>
        <v>0</v>
      </c>
      <c r="I870" s="3">
        <f>VLOOKUP($B870,'HABITATS COMPLEX 8'!$B$239:$I$347,I$1,FALSE)</f>
        <v>0</v>
      </c>
      <c r="J870" s="3">
        <f>VLOOKUP($B870,'HABITATS COMPLEX 8'!$B$239:$I$347,J$1,FALSE)</f>
        <v>0</v>
      </c>
      <c r="K870" s="3">
        <f>VLOOKUP($B870,'HABITATS COMPLEX 8'!$B$239:$I$347,K$1,FALSE)</f>
        <v>0</v>
      </c>
      <c r="L870" s="3" t="str">
        <f>VLOOKUP($B870,'HABITATS COMPLEX 8'!$B$239:$I$347,L$1,FALSE)</f>
        <v/>
      </c>
    </row>
    <row r="871" spans="1:12" ht="15.75" customHeight="1">
      <c r="A871">
        <f t="shared" si="25"/>
        <v>87</v>
      </c>
      <c r="B871" t="str">
        <f>VLOOKUP(A871,ACTIVITIES!$B$2:$C$110,2,FALSE)</f>
        <v>ACTIVITY CATEGORY 9 87</v>
      </c>
      <c r="C871" s="1">
        <v>9</v>
      </c>
      <c r="D871" s="1" t="str">
        <f>VLOOKUP(C871,HABITATS!$F$2:$G$13,2,FALSE)</f>
        <v>HABITATS COMPLEX 9</v>
      </c>
      <c r="E871" s="1" t="str">
        <f t="shared" si="24"/>
        <v>HABITATS COMPLEX 9ACTIVITY CATEGORY 9 87</v>
      </c>
      <c r="F871" s="3">
        <f>VLOOKUP($B871,'HABITATS COMPLEX 9'!$B$239:$I$347,F$1,FALSE)</f>
        <v>0</v>
      </c>
      <c r="G871" s="3">
        <f>VLOOKUP($B871,'HABITATS COMPLEX 9'!$B$239:$I$347,G$1,FALSE)</f>
        <v>0</v>
      </c>
      <c r="H871" s="3">
        <f>VLOOKUP($B871,'HABITATS COMPLEX 9'!$B$239:$I$347,H$1,FALSE)</f>
        <v>0</v>
      </c>
      <c r="I871" s="3">
        <f>VLOOKUP($B871,'HABITATS COMPLEX 9'!$B$239:$I$347,I$1,FALSE)</f>
        <v>0</v>
      </c>
      <c r="J871" s="3">
        <f>VLOOKUP($B871,'HABITATS COMPLEX 9'!$B$239:$I$347,J$1,FALSE)</f>
        <v>0</v>
      </c>
      <c r="K871" s="3">
        <f>VLOOKUP($B871,'HABITATS COMPLEX 9'!$B$239:$I$347,K$1,FALSE)</f>
        <v>0</v>
      </c>
      <c r="L871" s="3" t="str">
        <f>VLOOKUP($B871,'HABITATS COMPLEX 9'!$B$239:$I$347,L$1,FALSE)</f>
        <v/>
      </c>
    </row>
    <row r="872" spans="1:12" ht="15.75" customHeight="1">
      <c r="A872">
        <f t="shared" si="25"/>
        <v>87</v>
      </c>
      <c r="B872" t="str">
        <f>VLOOKUP(A872,ACTIVITIES!$B$2:$C$110,2,FALSE)</f>
        <v>ACTIVITY CATEGORY 9 87</v>
      </c>
      <c r="C872" s="1">
        <v>10</v>
      </c>
      <c r="D872" s="1" t="str">
        <f>VLOOKUP(C872,HABITATS!$F$2:$G$13,2,FALSE)</f>
        <v>HABITATS COMPLEX 10</v>
      </c>
      <c r="E872" s="1" t="str">
        <f t="shared" si="24"/>
        <v>HABITATS COMPLEX 10ACTIVITY CATEGORY 9 87</v>
      </c>
      <c r="F872" s="3">
        <f>VLOOKUP($B872,'HABITATS COMPLEX 10'!$B$239:$I$347,F$1,FALSE)</f>
        <v>0</v>
      </c>
      <c r="G872" s="3">
        <f>VLOOKUP($B872,'HABITATS COMPLEX 10'!$B$239:$I$347,G$1,FALSE)</f>
        <v>0</v>
      </c>
      <c r="H872" s="3">
        <f>VLOOKUP($B872,'HABITATS COMPLEX 10'!$B$239:$I$347,H$1,FALSE)</f>
        <v>0</v>
      </c>
      <c r="I872" s="3">
        <f>VLOOKUP($B872,'HABITATS COMPLEX 10'!$B$239:$I$347,I$1,FALSE)</f>
        <v>0</v>
      </c>
      <c r="J872" s="3">
        <f>VLOOKUP($B872,'HABITATS COMPLEX 10'!$B$239:$I$347,J$1,FALSE)</f>
        <v>0</v>
      </c>
      <c r="K872" s="3">
        <f>VLOOKUP($B872,'HABITATS COMPLEX 10'!$B$239:$I$347,K$1,FALSE)</f>
        <v>0</v>
      </c>
      <c r="L872" s="3" t="str">
        <f>VLOOKUP($B872,'HABITATS COMPLEX 10'!$B$239:$I$347,L$1,FALSE)</f>
        <v/>
      </c>
    </row>
    <row r="873" spans="1:12" ht="15.75" customHeight="1">
      <c r="A873">
        <f t="shared" si="25"/>
        <v>88</v>
      </c>
      <c r="B873" t="str">
        <f>VLOOKUP(A873,ACTIVITIES!$B$2:$C$110,2,FALSE)</f>
        <v>ACTIVITY CATEGORY 9 88</v>
      </c>
      <c r="C873" s="1">
        <v>1</v>
      </c>
      <c r="D873" s="1" t="str">
        <f>VLOOKUP(C873,HABITATS!$F$2:$G$13,2,FALSE)</f>
        <v>Coastal Uplands</v>
      </c>
      <c r="E873" s="1" t="str">
        <f t="shared" si="24"/>
        <v>Coastal UplandsACTIVITY CATEGORY 9 88</v>
      </c>
      <c r="F873" s="3">
        <f>VLOOKUP($B873,'COASTAL UPLANDS'!$B$239:$I$347,F$1,FALSE)</f>
        <v>0</v>
      </c>
      <c r="G873" s="3">
        <f>VLOOKUP($B873,'COASTAL UPLANDS'!$B$239:$I$347,G$1,FALSE)</f>
        <v>0</v>
      </c>
      <c r="H873" s="3">
        <f>VLOOKUP($B873,'COASTAL UPLANDS'!$B$239:$I$347,H$1,FALSE)</f>
        <v>0</v>
      </c>
      <c r="I873" s="3">
        <f>VLOOKUP($B873,'COASTAL UPLANDS'!$B$239:$I$347,I$1,FALSE)</f>
        <v>0</v>
      </c>
      <c r="J873" s="3">
        <f>VLOOKUP($B873,'COASTAL UPLANDS'!$B$239:$I$347,J$1,FALSE)</f>
        <v>0</v>
      </c>
      <c r="K873" s="3">
        <f>VLOOKUP($B873,'COASTAL UPLANDS'!$B$239:$I$347,K$1,FALSE)</f>
        <v>0</v>
      </c>
      <c r="L873" s="3" t="str">
        <f>VLOOKUP($B873,'COASTAL UPLANDS'!$B$239:$I$347,L$1,FALSE)</f>
        <v/>
      </c>
    </row>
    <row r="874" spans="1:12" ht="15.75" customHeight="1">
      <c r="A874">
        <f t="shared" si="25"/>
        <v>88</v>
      </c>
      <c r="B874" t="str">
        <f>VLOOKUP(A874,ACTIVITIES!$B$2:$C$110,2,FALSE)</f>
        <v>ACTIVITY CATEGORY 9 88</v>
      </c>
      <c r="C874" s="1">
        <v>2</v>
      </c>
      <c r="D874" s="1" t="str">
        <f>VLOOKUP(C874,HABITATS!$F$2:$G$13,2,FALSE)</f>
        <v>Beaches &amp; Dunes</v>
      </c>
      <c r="E874" s="1" t="str">
        <f t="shared" si="24"/>
        <v>Beaches &amp; DunesACTIVITY CATEGORY 9 88</v>
      </c>
      <c r="F874" s="3">
        <f>VLOOKUP($B874,'BEACHES &amp; DUNES'!$B$239:$I$347,F$1,FALSE)</f>
        <v>0</v>
      </c>
      <c r="G874" s="3">
        <f>VLOOKUP($B874,'BEACHES &amp; DUNES'!$B$239:$I$347,G$1,FALSE)</f>
        <v>0</v>
      </c>
      <c r="H874" s="3">
        <f>VLOOKUP($B874,'BEACHES &amp; DUNES'!$B$239:$I$347,H$1,FALSE)</f>
        <v>0</v>
      </c>
      <c r="I874" s="3">
        <f>VLOOKUP($B874,'BEACHES &amp; DUNES'!$B$239:$I$347,I$1,FALSE)</f>
        <v>0</v>
      </c>
      <c r="J874" s="3">
        <f>VLOOKUP($B874,'BEACHES &amp; DUNES'!$B$239:$I$347,J$1,FALSE)</f>
        <v>0</v>
      </c>
      <c r="K874" s="3">
        <f>VLOOKUP($B874,'BEACHES &amp; DUNES'!$B$239:$I$347,K$1,FALSE)</f>
        <v>0</v>
      </c>
      <c r="L874" s="3" t="str">
        <f>VLOOKUP($B874,'BEACHES &amp; DUNES'!$B$239:$I$347,L$1,FALSE)</f>
        <v/>
      </c>
    </row>
    <row r="875" spans="1:12" ht="15.75" customHeight="1">
      <c r="A875">
        <f t="shared" si="25"/>
        <v>88</v>
      </c>
      <c r="B875" t="str">
        <f>VLOOKUP(A875,ACTIVITIES!$B$2:$C$110,2,FALSE)</f>
        <v>ACTIVITY CATEGORY 9 88</v>
      </c>
      <c r="C875" s="1">
        <v>3</v>
      </c>
      <c r="D875" s="1" t="str">
        <f>VLOOKUP(C875,HABITATS!$F$2:$G$13,2,FALSE)</f>
        <v>Tidal flats &amp; Rocky Intertidal</v>
      </c>
      <c r="E875" s="1" t="str">
        <f t="shared" si="24"/>
        <v>Tidal flats &amp; Rocky IntertidalACTIVITY CATEGORY 9 88</v>
      </c>
      <c r="F875" s="3">
        <f>VLOOKUP($B875,'TIDAL FLATS &amp; ROCKY INTERTIDAL'!$B$239:$I$347,F$1,FALSE)</f>
        <v>0</v>
      </c>
      <c r="G875" s="3">
        <f>VLOOKUP($B875,'TIDAL FLATS &amp; ROCKY INTERTIDAL'!$B$239:$I$347,G$1,FALSE)</f>
        <v>0</v>
      </c>
      <c r="H875" s="3">
        <f>VLOOKUP($B875,'TIDAL FLATS &amp; ROCKY INTERTIDAL'!$B$239:$I$347,H$1,FALSE)</f>
        <v>0</v>
      </c>
      <c r="I875" s="3">
        <f>VLOOKUP($B875,'TIDAL FLATS &amp; ROCKY INTERTIDAL'!$B$239:$I$347,I$1,FALSE)</f>
        <v>0</v>
      </c>
      <c r="J875" s="3">
        <f>VLOOKUP($B875,'TIDAL FLATS &amp; ROCKY INTERTIDAL'!$B$239:$I$347,J$1,FALSE)</f>
        <v>0</v>
      </c>
      <c r="K875" s="3">
        <f>VLOOKUP($B875,'TIDAL FLATS &amp; ROCKY INTERTIDAL'!$B$239:$I$347,K$1,FALSE)</f>
        <v>0</v>
      </c>
      <c r="L875" s="3" t="str">
        <f>VLOOKUP($B875,'TIDAL FLATS &amp; ROCKY INTERTIDAL'!$B$239:$I$347,L$1,FALSE)</f>
        <v/>
      </c>
    </row>
    <row r="876" spans="1:12" ht="15.75" customHeight="1">
      <c r="A876">
        <f t="shared" si="25"/>
        <v>88</v>
      </c>
      <c r="B876" t="str">
        <f>VLOOKUP(A876,ACTIVITIES!$B$2:$C$110,2,FALSE)</f>
        <v>ACTIVITY CATEGORY 9 88</v>
      </c>
      <c r="C876" s="1">
        <v>4</v>
      </c>
      <c r="D876" s="1" t="str">
        <f>VLOOKUP(C876,HABITATS!$F$2:$G$13,2,FALSE)</f>
        <v>Marshes</v>
      </c>
      <c r="E876" s="1" t="str">
        <f t="shared" si="24"/>
        <v>MarshesACTIVITY CATEGORY 9 88</v>
      </c>
      <c r="F876" s="3">
        <f>VLOOKUP($B876,MARSHES!$B$239:$I$347,F$1,FALSE)</f>
        <v>0</v>
      </c>
      <c r="G876" s="3">
        <f>VLOOKUP($B876,MARSHES!$B$239:$I$347,G$1,FALSE)</f>
        <v>0</v>
      </c>
      <c r="H876" s="3">
        <f>VLOOKUP($B876,MARSHES!$B$239:$I$347,H$1,FALSE)</f>
        <v>0</v>
      </c>
      <c r="I876" s="3">
        <f>VLOOKUP($B876,MARSHES!$B$239:$I$347,I$1,FALSE)</f>
        <v>0</v>
      </c>
      <c r="J876" s="3">
        <f>VLOOKUP($B876,MARSHES!$B$239:$I$347,J$1,FALSE)</f>
        <v>0</v>
      </c>
      <c r="K876" s="3">
        <f>VLOOKUP($B876,MARSHES!$B$239:$I$347,K$1,FALSE)</f>
        <v>0</v>
      </c>
      <c r="L876" s="3" t="str">
        <f>VLOOKUP($B876,MARSHES!$B$239:$I$347,L$1,FALSE)</f>
        <v/>
      </c>
    </row>
    <row r="877" spans="1:12" ht="15.75" customHeight="1">
      <c r="A877">
        <f t="shared" si="25"/>
        <v>88</v>
      </c>
      <c r="B877" t="str">
        <f>VLOOKUP(A877,ACTIVITIES!$B$2:$C$110,2,FALSE)</f>
        <v>ACTIVITY CATEGORY 9 88</v>
      </c>
      <c r="C877" s="1">
        <v>5</v>
      </c>
      <c r="D877" s="1" t="str">
        <f>VLOOKUP(C877,HABITATS!$F$2:$G$13,2,FALSE)</f>
        <v>Submersed Habitats</v>
      </c>
      <c r="E877" s="1" t="str">
        <f t="shared" si="24"/>
        <v>Submersed HabitatsACTIVITY CATEGORY 9 88</v>
      </c>
      <c r="F877" s="3">
        <f>VLOOKUP($B877,'SUBMERSED HABITATS'!$B$239:$I$347,F$1,FALSE)</f>
        <v>0</v>
      </c>
      <c r="G877" s="3">
        <f>VLOOKUP($B877,'SUBMERSED HABITATS'!$B$239:$I$347,G$1,FALSE)</f>
        <v>0</v>
      </c>
      <c r="H877" s="3">
        <f>VLOOKUP($B877,'SUBMERSED HABITATS'!$B$239:$I$347,H$1,FALSE)</f>
        <v>0</v>
      </c>
      <c r="I877" s="3">
        <f>VLOOKUP($B877,'SUBMERSED HABITATS'!$B$239:$I$347,I$1,FALSE)</f>
        <v>0</v>
      </c>
      <c r="J877" s="3">
        <f>VLOOKUP($B877,'SUBMERSED HABITATS'!$B$239:$I$347,J$1,FALSE)</f>
        <v>0</v>
      </c>
      <c r="K877" s="3">
        <f>VLOOKUP($B877,'SUBMERSED HABITATS'!$B$239:$I$347,K$1,FALSE)</f>
        <v>0</v>
      </c>
      <c r="L877" s="3" t="str">
        <f>VLOOKUP($B877,'SUBMERSED HABITATS'!$B$239:$I$347,L$1,FALSE)</f>
        <v/>
      </c>
    </row>
    <row r="878" spans="1:12" ht="15.75" customHeight="1">
      <c r="A878">
        <f t="shared" si="25"/>
        <v>88</v>
      </c>
      <c r="B878" t="str">
        <f>VLOOKUP(A878,ACTIVITIES!$B$2:$C$110,2,FALSE)</f>
        <v>ACTIVITY CATEGORY 9 88</v>
      </c>
      <c r="C878" s="1">
        <v>6</v>
      </c>
      <c r="D878" s="1" t="str">
        <f>VLOOKUP(C878,HABITATS!$F$2:$G$13,2,FALSE)</f>
        <v>HABITATS COMPLEX 6</v>
      </c>
      <c r="E878" s="1" t="str">
        <f t="shared" si="24"/>
        <v>HABITATS COMPLEX 6ACTIVITY CATEGORY 9 88</v>
      </c>
      <c r="F878" s="3">
        <f>VLOOKUP($B878,'HABITATS COMPLEX 6'!$B$239:$I$347,F$1,FALSE)</f>
        <v>0</v>
      </c>
      <c r="G878" s="3">
        <f>VLOOKUP($B878,'HABITATS COMPLEX 6'!$B$239:$I$347,G$1,FALSE)</f>
        <v>0</v>
      </c>
      <c r="H878" s="3">
        <f>VLOOKUP($B878,'HABITATS COMPLEX 6'!$B$239:$I$347,H$1,FALSE)</f>
        <v>0</v>
      </c>
      <c r="I878" s="3">
        <f>VLOOKUP($B878,'HABITATS COMPLEX 6'!$B$239:$I$347,I$1,FALSE)</f>
        <v>0</v>
      </c>
      <c r="J878" s="3">
        <f>VLOOKUP($B878,'HABITATS COMPLEX 6'!$B$239:$I$347,J$1,FALSE)</f>
        <v>0</v>
      </c>
      <c r="K878" s="3">
        <f>VLOOKUP($B878,'HABITATS COMPLEX 6'!$B$239:$I$347,K$1,FALSE)</f>
        <v>0</v>
      </c>
      <c r="L878" s="3" t="str">
        <f>VLOOKUP($B878,'HABITATS COMPLEX 6'!$B$239:$I$347,L$1,FALSE)</f>
        <v/>
      </c>
    </row>
    <row r="879" spans="1:12" ht="15.75" customHeight="1">
      <c r="A879">
        <f t="shared" si="25"/>
        <v>88</v>
      </c>
      <c r="B879" t="str">
        <f>VLOOKUP(A879,ACTIVITIES!$B$2:$C$110,2,FALSE)</f>
        <v>ACTIVITY CATEGORY 9 88</v>
      </c>
      <c r="C879" s="1">
        <v>7</v>
      </c>
      <c r="D879" s="1" t="str">
        <f>VLOOKUP(C879,HABITATS!$F$2:$G$13,2,FALSE)</f>
        <v>HABITATS COMPLEX 7</v>
      </c>
      <c r="E879" s="1" t="str">
        <f t="shared" si="24"/>
        <v>HABITATS COMPLEX 7ACTIVITY CATEGORY 9 88</v>
      </c>
      <c r="F879" s="3">
        <f>VLOOKUP($B879,'HABITATS COMPLEX 7'!$B$239:$I$347,F$1,FALSE)</f>
        <v>0</v>
      </c>
      <c r="G879" s="3">
        <f>VLOOKUP($B879,'HABITATS COMPLEX 7'!$B$239:$I$347,G$1,FALSE)</f>
        <v>0</v>
      </c>
      <c r="H879" s="3">
        <f>VLOOKUP($B879,'HABITATS COMPLEX 7'!$B$239:$I$347,H$1,FALSE)</f>
        <v>0</v>
      </c>
      <c r="I879" s="3">
        <f>VLOOKUP($B879,'HABITATS COMPLEX 7'!$B$239:$I$347,I$1,FALSE)</f>
        <v>0</v>
      </c>
      <c r="J879" s="3">
        <f>VLOOKUP($B879,'HABITATS COMPLEX 7'!$B$239:$I$347,J$1,FALSE)</f>
        <v>0</v>
      </c>
      <c r="K879" s="3">
        <f>VLOOKUP($B879,'HABITATS COMPLEX 7'!$B$239:$I$347,K$1,FALSE)</f>
        <v>0</v>
      </c>
      <c r="L879" s="3" t="str">
        <f>VLOOKUP($B879,'HABITATS COMPLEX 7'!$B$239:$I$347,L$1,FALSE)</f>
        <v/>
      </c>
    </row>
    <row r="880" spans="1:12" ht="15.75" customHeight="1">
      <c r="A880">
        <f t="shared" si="25"/>
        <v>88</v>
      </c>
      <c r="B880" t="str">
        <f>VLOOKUP(A880,ACTIVITIES!$B$2:$C$110,2,FALSE)</f>
        <v>ACTIVITY CATEGORY 9 88</v>
      </c>
      <c r="C880" s="1">
        <v>8</v>
      </c>
      <c r="D880" s="1" t="str">
        <f>VLOOKUP(C880,HABITATS!$F$2:$G$13,2,FALSE)</f>
        <v>HABITATS COMPLEX 8</v>
      </c>
      <c r="E880" s="1" t="str">
        <f t="shared" si="24"/>
        <v>HABITATS COMPLEX 8ACTIVITY CATEGORY 9 88</v>
      </c>
      <c r="F880" s="3">
        <f>VLOOKUP($B880,'HABITATS COMPLEX 8'!$B$239:$I$347,F$1,FALSE)</f>
        <v>0</v>
      </c>
      <c r="G880" s="3">
        <f>VLOOKUP($B880,'HABITATS COMPLEX 8'!$B$239:$I$347,G$1,FALSE)</f>
        <v>0</v>
      </c>
      <c r="H880" s="3">
        <f>VLOOKUP($B880,'HABITATS COMPLEX 8'!$B$239:$I$347,H$1,FALSE)</f>
        <v>0</v>
      </c>
      <c r="I880" s="3">
        <f>VLOOKUP($B880,'HABITATS COMPLEX 8'!$B$239:$I$347,I$1,FALSE)</f>
        <v>0</v>
      </c>
      <c r="J880" s="3">
        <f>VLOOKUP($B880,'HABITATS COMPLEX 8'!$B$239:$I$347,J$1,FALSE)</f>
        <v>0</v>
      </c>
      <c r="K880" s="3">
        <f>VLOOKUP($B880,'HABITATS COMPLEX 8'!$B$239:$I$347,K$1,FALSE)</f>
        <v>0</v>
      </c>
      <c r="L880" s="3" t="str">
        <f>VLOOKUP($B880,'HABITATS COMPLEX 8'!$B$239:$I$347,L$1,FALSE)</f>
        <v/>
      </c>
    </row>
    <row r="881" spans="1:12" ht="15.75" customHeight="1">
      <c r="A881">
        <f t="shared" si="25"/>
        <v>88</v>
      </c>
      <c r="B881" t="str">
        <f>VLOOKUP(A881,ACTIVITIES!$B$2:$C$110,2,FALSE)</f>
        <v>ACTIVITY CATEGORY 9 88</v>
      </c>
      <c r="C881" s="1">
        <v>9</v>
      </c>
      <c r="D881" s="1" t="str">
        <f>VLOOKUP(C881,HABITATS!$F$2:$G$13,2,FALSE)</f>
        <v>HABITATS COMPLEX 9</v>
      </c>
      <c r="E881" s="1" t="str">
        <f t="shared" si="24"/>
        <v>HABITATS COMPLEX 9ACTIVITY CATEGORY 9 88</v>
      </c>
      <c r="F881" s="3">
        <f>VLOOKUP($B881,'HABITATS COMPLEX 9'!$B$239:$I$347,F$1,FALSE)</f>
        <v>0</v>
      </c>
      <c r="G881" s="3">
        <f>VLOOKUP($B881,'HABITATS COMPLEX 9'!$B$239:$I$347,G$1,FALSE)</f>
        <v>0</v>
      </c>
      <c r="H881" s="3">
        <f>VLOOKUP($B881,'HABITATS COMPLEX 9'!$B$239:$I$347,H$1,FALSE)</f>
        <v>0</v>
      </c>
      <c r="I881" s="3">
        <f>VLOOKUP($B881,'HABITATS COMPLEX 9'!$B$239:$I$347,I$1,FALSE)</f>
        <v>0</v>
      </c>
      <c r="J881" s="3">
        <f>VLOOKUP($B881,'HABITATS COMPLEX 9'!$B$239:$I$347,J$1,FALSE)</f>
        <v>0</v>
      </c>
      <c r="K881" s="3">
        <f>VLOOKUP($B881,'HABITATS COMPLEX 9'!$B$239:$I$347,K$1,FALSE)</f>
        <v>0</v>
      </c>
      <c r="L881" s="3" t="str">
        <f>VLOOKUP($B881,'HABITATS COMPLEX 9'!$B$239:$I$347,L$1,FALSE)</f>
        <v/>
      </c>
    </row>
    <row r="882" spans="1:12" ht="15.75" customHeight="1">
      <c r="A882">
        <f t="shared" si="25"/>
        <v>88</v>
      </c>
      <c r="B882" t="str">
        <f>VLOOKUP(A882,ACTIVITIES!$B$2:$C$110,2,FALSE)</f>
        <v>ACTIVITY CATEGORY 9 88</v>
      </c>
      <c r="C882" s="1">
        <v>10</v>
      </c>
      <c r="D882" s="1" t="str">
        <f>VLOOKUP(C882,HABITATS!$F$2:$G$13,2,FALSE)</f>
        <v>HABITATS COMPLEX 10</v>
      </c>
      <c r="E882" s="1" t="str">
        <f t="shared" si="24"/>
        <v>HABITATS COMPLEX 10ACTIVITY CATEGORY 9 88</v>
      </c>
      <c r="F882" s="3">
        <f>VLOOKUP($B882,'HABITATS COMPLEX 10'!$B$239:$I$347,F$1,FALSE)</f>
        <v>0</v>
      </c>
      <c r="G882" s="3">
        <f>VLOOKUP($B882,'HABITATS COMPLEX 10'!$B$239:$I$347,G$1,FALSE)</f>
        <v>0</v>
      </c>
      <c r="H882" s="3">
        <f>VLOOKUP($B882,'HABITATS COMPLEX 10'!$B$239:$I$347,H$1,FALSE)</f>
        <v>0</v>
      </c>
      <c r="I882" s="3">
        <f>VLOOKUP($B882,'HABITATS COMPLEX 10'!$B$239:$I$347,I$1,FALSE)</f>
        <v>0</v>
      </c>
      <c r="J882" s="3">
        <f>VLOOKUP($B882,'HABITATS COMPLEX 10'!$B$239:$I$347,J$1,FALSE)</f>
        <v>0</v>
      </c>
      <c r="K882" s="3">
        <f>VLOOKUP($B882,'HABITATS COMPLEX 10'!$B$239:$I$347,K$1,FALSE)</f>
        <v>0</v>
      </c>
      <c r="L882" s="3" t="str">
        <f>VLOOKUP($B882,'HABITATS COMPLEX 10'!$B$239:$I$347,L$1,FALSE)</f>
        <v/>
      </c>
    </row>
    <row r="883" spans="1:12" ht="15.75" customHeight="1">
      <c r="A883">
        <f t="shared" si="25"/>
        <v>89</v>
      </c>
      <c r="B883" t="str">
        <f>VLOOKUP(A883,ACTIVITIES!$B$2:$C$110,2,FALSE)</f>
        <v>ACTIVITY CATEGORY 9 89</v>
      </c>
      <c r="C883" s="1">
        <v>1</v>
      </c>
      <c r="D883" s="1" t="str">
        <f>VLOOKUP(C883,HABITATS!$F$2:$G$13,2,FALSE)</f>
        <v>Coastal Uplands</v>
      </c>
      <c r="E883" s="1" t="str">
        <f t="shared" si="24"/>
        <v>Coastal UplandsACTIVITY CATEGORY 9 89</v>
      </c>
      <c r="F883" s="3">
        <f>VLOOKUP($B883,'COASTAL UPLANDS'!$B$239:$I$347,F$1,FALSE)</f>
        <v>0</v>
      </c>
      <c r="G883" s="3">
        <f>VLOOKUP($B883,'COASTAL UPLANDS'!$B$239:$I$347,G$1,FALSE)</f>
        <v>0</v>
      </c>
      <c r="H883" s="3">
        <f>VLOOKUP($B883,'COASTAL UPLANDS'!$B$239:$I$347,H$1,FALSE)</f>
        <v>0</v>
      </c>
      <c r="I883" s="3">
        <f>VLOOKUP($B883,'COASTAL UPLANDS'!$B$239:$I$347,I$1,FALSE)</f>
        <v>0</v>
      </c>
      <c r="J883" s="3">
        <f>VLOOKUP($B883,'COASTAL UPLANDS'!$B$239:$I$347,J$1,FALSE)</f>
        <v>0</v>
      </c>
      <c r="K883" s="3">
        <f>VLOOKUP($B883,'COASTAL UPLANDS'!$B$239:$I$347,K$1,FALSE)</f>
        <v>0</v>
      </c>
      <c r="L883" s="3" t="str">
        <f>VLOOKUP($B883,'COASTAL UPLANDS'!$B$239:$I$347,L$1,FALSE)</f>
        <v/>
      </c>
    </row>
    <row r="884" spans="1:12" ht="15.75" customHeight="1">
      <c r="A884">
        <f t="shared" si="25"/>
        <v>89</v>
      </c>
      <c r="B884" t="str">
        <f>VLOOKUP(A884,ACTIVITIES!$B$2:$C$110,2,FALSE)</f>
        <v>ACTIVITY CATEGORY 9 89</v>
      </c>
      <c r="C884" s="1">
        <v>2</v>
      </c>
      <c r="D884" s="1" t="str">
        <f>VLOOKUP(C884,HABITATS!$F$2:$G$13,2,FALSE)</f>
        <v>Beaches &amp; Dunes</v>
      </c>
      <c r="E884" s="1" t="str">
        <f t="shared" si="24"/>
        <v>Beaches &amp; DunesACTIVITY CATEGORY 9 89</v>
      </c>
      <c r="F884" s="3">
        <f>VLOOKUP($B884,'BEACHES &amp; DUNES'!$B$239:$I$347,F$1,FALSE)</f>
        <v>0</v>
      </c>
      <c r="G884" s="3">
        <f>VLOOKUP($B884,'BEACHES &amp; DUNES'!$B$239:$I$347,G$1,FALSE)</f>
        <v>0</v>
      </c>
      <c r="H884" s="3">
        <f>VLOOKUP($B884,'BEACHES &amp; DUNES'!$B$239:$I$347,H$1,FALSE)</f>
        <v>0</v>
      </c>
      <c r="I884" s="3">
        <f>VLOOKUP($B884,'BEACHES &amp; DUNES'!$B$239:$I$347,I$1,FALSE)</f>
        <v>0</v>
      </c>
      <c r="J884" s="3">
        <f>VLOOKUP($B884,'BEACHES &amp; DUNES'!$B$239:$I$347,J$1,FALSE)</f>
        <v>0</v>
      </c>
      <c r="K884" s="3">
        <f>VLOOKUP($B884,'BEACHES &amp; DUNES'!$B$239:$I$347,K$1,FALSE)</f>
        <v>0</v>
      </c>
      <c r="L884" s="3" t="str">
        <f>VLOOKUP($B884,'BEACHES &amp; DUNES'!$B$239:$I$347,L$1,FALSE)</f>
        <v/>
      </c>
    </row>
    <row r="885" spans="1:12" ht="15.75" customHeight="1">
      <c r="A885">
        <f t="shared" si="25"/>
        <v>89</v>
      </c>
      <c r="B885" t="str">
        <f>VLOOKUP(A885,ACTIVITIES!$B$2:$C$110,2,FALSE)</f>
        <v>ACTIVITY CATEGORY 9 89</v>
      </c>
      <c r="C885" s="1">
        <v>3</v>
      </c>
      <c r="D885" s="1" t="str">
        <f>VLOOKUP(C885,HABITATS!$F$2:$G$13,2,FALSE)</f>
        <v>Tidal flats &amp; Rocky Intertidal</v>
      </c>
      <c r="E885" s="1" t="str">
        <f t="shared" ref="E885:E948" si="26">D885&amp;B885</f>
        <v>Tidal flats &amp; Rocky IntertidalACTIVITY CATEGORY 9 89</v>
      </c>
      <c r="F885" s="3">
        <f>VLOOKUP($B885,'TIDAL FLATS &amp; ROCKY INTERTIDAL'!$B$239:$I$347,F$1,FALSE)</f>
        <v>0</v>
      </c>
      <c r="G885" s="3">
        <f>VLOOKUP($B885,'TIDAL FLATS &amp; ROCKY INTERTIDAL'!$B$239:$I$347,G$1,FALSE)</f>
        <v>0</v>
      </c>
      <c r="H885" s="3">
        <f>VLOOKUP($B885,'TIDAL FLATS &amp; ROCKY INTERTIDAL'!$B$239:$I$347,H$1,FALSE)</f>
        <v>0</v>
      </c>
      <c r="I885" s="3">
        <f>VLOOKUP($B885,'TIDAL FLATS &amp; ROCKY INTERTIDAL'!$B$239:$I$347,I$1,FALSE)</f>
        <v>0</v>
      </c>
      <c r="J885" s="3">
        <f>VLOOKUP($B885,'TIDAL FLATS &amp; ROCKY INTERTIDAL'!$B$239:$I$347,J$1,FALSE)</f>
        <v>0</v>
      </c>
      <c r="K885" s="3">
        <f>VLOOKUP($B885,'TIDAL FLATS &amp; ROCKY INTERTIDAL'!$B$239:$I$347,K$1,FALSE)</f>
        <v>0</v>
      </c>
      <c r="L885" s="3" t="str">
        <f>VLOOKUP($B885,'TIDAL FLATS &amp; ROCKY INTERTIDAL'!$B$239:$I$347,L$1,FALSE)</f>
        <v/>
      </c>
    </row>
    <row r="886" spans="1:12" ht="15.75" customHeight="1">
      <c r="A886">
        <f t="shared" si="25"/>
        <v>89</v>
      </c>
      <c r="B886" t="str">
        <f>VLOOKUP(A886,ACTIVITIES!$B$2:$C$110,2,FALSE)</f>
        <v>ACTIVITY CATEGORY 9 89</v>
      </c>
      <c r="C886" s="1">
        <v>4</v>
      </c>
      <c r="D886" s="1" t="str">
        <f>VLOOKUP(C886,HABITATS!$F$2:$G$13,2,FALSE)</f>
        <v>Marshes</v>
      </c>
      <c r="E886" s="1" t="str">
        <f t="shared" si="26"/>
        <v>MarshesACTIVITY CATEGORY 9 89</v>
      </c>
      <c r="F886" s="3">
        <f>VLOOKUP($B886,MARSHES!$B$239:$I$347,F$1,FALSE)</f>
        <v>0</v>
      </c>
      <c r="G886" s="3">
        <f>VLOOKUP($B886,MARSHES!$B$239:$I$347,G$1,FALSE)</f>
        <v>0</v>
      </c>
      <c r="H886" s="3">
        <f>VLOOKUP($B886,MARSHES!$B$239:$I$347,H$1,FALSE)</f>
        <v>0</v>
      </c>
      <c r="I886" s="3">
        <f>VLOOKUP($B886,MARSHES!$B$239:$I$347,I$1,FALSE)</f>
        <v>0</v>
      </c>
      <c r="J886" s="3">
        <f>VLOOKUP($B886,MARSHES!$B$239:$I$347,J$1,FALSE)</f>
        <v>0</v>
      </c>
      <c r="K886" s="3">
        <f>VLOOKUP($B886,MARSHES!$B$239:$I$347,K$1,FALSE)</f>
        <v>0</v>
      </c>
      <c r="L886" s="3" t="str">
        <f>VLOOKUP($B886,MARSHES!$B$239:$I$347,L$1,FALSE)</f>
        <v/>
      </c>
    </row>
    <row r="887" spans="1:12" ht="15.75" customHeight="1">
      <c r="A887">
        <f t="shared" si="25"/>
        <v>89</v>
      </c>
      <c r="B887" t="str">
        <f>VLOOKUP(A887,ACTIVITIES!$B$2:$C$110,2,FALSE)</f>
        <v>ACTIVITY CATEGORY 9 89</v>
      </c>
      <c r="C887" s="1">
        <v>5</v>
      </c>
      <c r="D887" s="1" t="str">
        <f>VLOOKUP(C887,HABITATS!$F$2:$G$13,2,FALSE)</f>
        <v>Submersed Habitats</v>
      </c>
      <c r="E887" s="1" t="str">
        <f t="shared" si="26"/>
        <v>Submersed HabitatsACTIVITY CATEGORY 9 89</v>
      </c>
      <c r="F887" s="3">
        <f>VLOOKUP($B887,'SUBMERSED HABITATS'!$B$239:$I$347,F$1,FALSE)</f>
        <v>0</v>
      </c>
      <c r="G887" s="3">
        <f>VLOOKUP($B887,'SUBMERSED HABITATS'!$B$239:$I$347,G$1,FALSE)</f>
        <v>0</v>
      </c>
      <c r="H887" s="3">
        <f>VLOOKUP($B887,'SUBMERSED HABITATS'!$B$239:$I$347,H$1,FALSE)</f>
        <v>0</v>
      </c>
      <c r="I887" s="3">
        <f>VLOOKUP($B887,'SUBMERSED HABITATS'!$B$239:$I$347,I$1,FALSE)</f>
        <v>0</v>
      </c>
      <c r="J887" s="3">
        <f>VLOOKUP($B887,'SUBMERSED HABITATS'!$B$239:$I$347,J$1,FALSE)</f>
        <v>0</v>
      </c>
      <c r="K887" s="3">
        <f>VLOOKUP($B887,'SUBMERSED HABITATS'!$B$239:$I$347,K$1,FALSE)</f>
        <v>0</v>
      </c>
      <c r="L887" s="3" t="str">
        <f>VLOOKUP($B887,'SUBMERSED HABITATS'!$B$239:$I$347,L$1,FALSE)</f>
        <v/>
      </c>
    </row>
    <row r="888" spans="1:12" ht="15.75" customHeight="1">
      <c r="A888">
        <f t="shared" si="25"/>
        <v>89</v>
      </c>
      <c r="B888" t="str">
        <f>VLOOKUP(A888,ACTIVITIES!$B$2:$C$110,2,FALSE)</f>
        <v>ACTIVITY CATEGORY 9 89</v>
      </c>
      <c r="C888" s="1">
        <v>6</v>
      </c>
      <c r="D888" s="1" t="str">
        <f>VLOOKUP(C888,HABITATS!$F$2:$G$13,2,FALSE)</f>
        <v>HABITATS COMPLEX 6</v>
      </c>
      <c r="E888" s="1" t="str">
        <f t="shared" si="26"/>
        <v>HABITATS COMPLEX 6ACTIVITY CATEGORY 9 89</v>
      </c>
      <c r="F888" s="3">
        <f>VLOOKUP($B888,'HABITATS COMPLEX 6'!$B$239:$I$347,F$1,FALSE)</f>
        <v>0</v>
      </c>
      <c r="G888" s="3">
        <f>VLOOKUP($B888,'HABITATS COMPLEX 6'!$B$239:$I$347,G$1,FALSE)</f>
        <v>0</v>
      </c>
      <c r="H888" s="3">
        <f>VLOOKUP($B888,'HABITATS COMPLEX 6'!$B$239:$I$347,H$1,FALSE)</f>
        <v>0</v>
      </c>
      <c r="I888" s="3">
        <f>VLOOKUP($B888,'HABITATS COMPLEX 6'!$B$239:$I$347,I$1,FALSE)</f>
        <v>0</v>
      </c>
      <c r="J888" s="3">
        <f>VLOOKUP($B888,'HABITATS COMPLEX 6'!$B$239:$I$347,J$1,FALSE)</f>
        <v>0</v>
      </c>
      <c r="K888" s="3">
        <f>VLOOKUP($B888,'HABITATS COMPLEX 6'!$B$239:$I$347,K$1,FALSE)</f>
        <v>0</v>
      </c>
      <c r="L888" s="3" t="str">
        <f>VLOOKUP($B888,'HABITATS COMPLEX 6'!$B$239:$I$347,L$1,FALSE)</f>
        <v/>
      </c>
    </row>
    <row r="889" spans="1:12" ht="15.75" customHeight="1">
      <c r="A889">
        <f t="shared" si="25"/>
        <v>89</v>
      </c>
      <c r="B889" t="str">
        <f>VLOOKUP(A889,ACTIVITIES!$B$2:$C$110,2,FALSE)</f>
        <v>ACTIVITY CATEGORY 9 89</v>
      </c>
      <c r="C889" s="1">
        <v>7</v>
      </c>
      <c r="D889" s="1" t="str">
        <f>VLOOKUP(C889,HABITATS!$F$2:$G$13,2,FALSE)</f>
        <v>HABITATS COMPLEX 7</v>
      </c>
      <c r="E889" s="1" t="str">
        <f t="shared" si="26"/>
        <v>HABITATS COMPLEX 7ACTIVITY CATEGORY 9 89</v>
      </c>
      <c r="F889" s="3">
        <f>VLOOKUP($B889,'HABITATS COMPLEX 7'!$B$239:$I$347,F$1,FALSE)</f>
        <v>0</v>
      </c>
      <c r="G889" s="3">
        <f>VLOOKUP($B889,'HABITATS COMPLEX 7'!$B$239:$I$347,G$1,FALSE)</f>
        <v>0</v>
      </c>
      <c r="H889" s="3">
        <f>VLOOKUP($B889,'HABITATS COMPLEX 7'!$B$239:$I$347,H$1,FALSE)</f>
        <v>0</v>
      </c>
      <c r="I889" s="3">
        <f>VLOOKUP($B889,'HABITATS COMPLEX 7'!$B$239:$I$347,I$1,FALSE)</f>
        <v>0</v>
      </c>
      <c r="J889" s="3">
        <f>VLOOKUP($B889,'HABITATS COMPLEX 7'!$B$239:$I$347,J$1,FALSE)</f>
        <v>0</v>
      </c>
      <c r="K889" s="3">
        <f>VLOOKUP($B889,'HABITATS COMPLEX 7'!$B$239:$I$347,K$1,FALSE)</f>
        <v>0</v>
      </c>
      <c r="L889" s="3" t="str">
        <f>VLOOKUP($B889,'HABITATS COMPLEX 7'!$B$239:$I$347,L$1,FALSE)</f>
        <v/>
      </c>
    </row>
    <row r="890" spans="1:12" ht="15.75" customHeight="1">
      <c r="A890">
        <f t="shared" si="25"/>
        <v>89</v>
      </c>
      <c r="B890" t="str">
        <f>VLOOKUP(A890,ACTIVITIES!$B$2:$C$110,2,FALSE)</f>
        <v>ACTIVITY CATEGORY 9 89</v>
      </c>
      <c r="C890" s="1">
        <v>8</v>
      </c>
      <c r="D890" s="1" t="str">
        <f>VLOOKUP(C890,HABITATS!$F$2:$G$13,2,FALSE)</f>
        <v>HABITATS COMPLEX 8</v>
      </c>
      <c r="E890" s="1" t="str">
        <f t="shared" si="26"/>
        <v>HABITATS COMPLEX 8ACTIVITY CATEGORY 9 89</v>
      </c>
      <c r="F890" s="3">
        <f>VLOOKUP($B890,'HABITATS COMPLEX 8'!$B$239:$I$347,F$1,FALSE)</f>
        <v>0</v>
      </c>
      <c r="G890" s="3">
        <f>VLOOKUP($B890,'HABITATS COMPLEX 8'!$B$239:$I$347,G$1,FALSE)</f>
        <v>0</v>
      </c>
      <c r="H890" s="3">
        <f>VLOOKUP($B890,'HABITATS COMPLEX 8'!$B$239:$I$347,H$1,FALSE)</f>
        <v>0</v>
      </c>
      <c r="I890" s="3">
        <f>VLOOKUP($B890,'HABITATS COMPLEX 8'!$B$239:$I$347,I$1,FALSE)</f>
        <v>0</v>
      </c>
      <c r="J890" s="3">
        <f>VLOOKUP($B890,'HABITATS COMPLEX 8'!$B$239:$I$347,J$1,FALSE)</f>
        <v>0</v>
      </c>
      <c r="K890" s="3">
        <f>VLOOKUP($B890,'HABITATS COMPLEX 8'!$B$239:$I$347,K$1,FALSE)</f>
        <v>0</v>
      </c>
      <c r="L890" s="3" t="str">
        <f>VLOOKUP($B890,'HABITATS COMPLEX 8'!$B$239:$I$347,L$1,FALSE)</f>
        <v/>
      </c>
    </row>
    <row r="891" spans="1:12" ht="15.75" customHeight="1">
      <c r="A891">
        <f t="shared" si="25"/>
        <v>89</v>
      </c>
      <c r="B891" t="str">
        <f>VLOOKUP(A891,ACTIVITIES!$B$2:$C$110,2,FALSE)</f>
        <v>ACTIVITY CATEGORY 9 89</v>
      </c>
      <c r="C891" s="1">
        <v>9</v>
      </c>
      <c r="D891" s="1" t="str">
        <f>VLOOKUP(C891,HABITATS!$F$2:$G$13,2,FALSE)</f>
        <v>HABITATS COMPLEX 9</v>
      </c>
      <c r="E891" s="1" t="str">
        <f t="shared" si="26"/>
        <v>HABITATS COMPLEX 9ACTIVITY CATEGORY 9 89</v>
      </c>
      <c r="F891" s="3">
        <f>VLOOKUP($B891,'HABITATS COMPLEX 9'!$B$239:$I$347,F$1,FALSE)</f>
        <v>0</v>
      </c>
      <c r="G891" s="3">
        <f>VLOOKUP($B891,'HABITATS COMPLEX 9'!$B$239:$I$347,G$1,FALSE)</f>
        <v>0</v>
      </c>
      <c r="H891" s="3">
        <f>VLOOKUP($B891,'HABITATS COMPLEX 9'!$B$239:$I$347,H$1,FALSE)</f>
        <v>0</v>
      </c>
      <c r="I891" s="3">
        <f>VLOOKUP($B891,'HABITATS COMPLEX 9'!$B$239:$I$347,I$1,FALSE)</f>
        <v>0</v>
      </c>
      <c r="J891" s="3">
        <f>VLOOKUP($B891,'HABITATS COMPLEX 9'!$B$239:$I$347,J$1,FALSE)</f>
        <v>0</v>
      </c>
      <c r="K891" s="3">
        <f>VLOOKUP($B891,'HABITATS COMPLEX 9'!$B$239:$I$347,K$1,FALSE)</f>
        <v>0</v>
      </c>
      <c r="L891" s="3" t="str">
        <f>VLOOKUP($B891,'HABITATS COMPLEX 9'!$B$239:$I$347,L$1,FALSE)</f>
        <v/>
      </c>
    </row>
    <row r="892" spans="1:12" ht="15.75" customHeight="1">
      <c r="A892">
        <f t="shared" si="25"/>
        <v>89</v>
      </c>
      <c r="B892" t="str">
        <f>VLOOKUP(A892,ACTIVITIES!$B$2:$C$110,2,FALSE)</f>
        <v>ACTIVITY CATEGORY 9 89</v>
      </c>
      <c r="C892" s="1">
        <v>10</v>
      </c>
      <c r="D892" s="1" t="str">
        <f>VLOOKUP(C892,HABITATS!$F$2:$G$13,2,FALSE)</f>
        <v>HABITATS COMPLEX 10</v>
      </c>
      <c r="E892" s="1" t="str">
        <f t="shared" si="26"/>
        <v>HABITATS COMPLEX 10ACTIVITY CATEGORY 9 89</v>
      </c>
      <c r="F892" s="3">
        <f>VLOOKUP($B892,'HABITATS COMPLEX 10'!$B$239:$I$347,F$1,FALSE)</f>
        <v>0</v>
      </c>
      <c r="G892" s="3">
        <f>VLOOKUP($B892,'HABITATS COMPLEX 10'!$B$239:$I$347,G$1,FALSE)</f>
        <v>0</v>
      </c>
      <c r="H892" s="3">
        <f>VLOOKUP($B892,'HABITATS COMPLEX 10'!$B$239:$I$347,H$1,FALSE)</f>
        <v>0</v>
      </c>
      <c r="I892" s="3">
        <f>VLOOKUP($B892,'HABITATS COMPLEX 10'!$B$239:$I$347,I$1,FALSE)</f>
        <v>0</v>
      </c>
      <c r="J892" s="3">
        <f>VLOOKUP($B892,'HABITATS COMPLEX 10'!$B$239:$I$347,J$1,FALSE)</f>
        <v>0</v>
      </c>
      <c r="K892" s="3">
        <f>VLOOKUP($B892,'HABITATS COMPLEX 10'!$B$239:$I$347,K$1,FALSE)</f>
        <v>0</v>
      </c>
      <c r="L892" s="3" t="str">
        <f>VLOOKUP($B892,'HABITATS COMPLEX 10'!$B$239:$I$347,L$1,FALSE)</f>
        <v/>
      </c>
    </row>
    <row r="893" spans="1:12" ht="15.75" customHeight="1">
      <c r="A893">
        <f t="shared" si="25"/>
        <v>90</v>
      </c>
      <c r="B893" t="str">
        <f>VLOOKUP(A893,ACTIVITIES!$B$2:$C$110,2,FALSE)</f>
        <v>ACTIVITY CATEGORY 9 90</v>
      </c>
      <c r="C893" s="1">
        <v>1</v>
      </c>
      <c r="D893" s="1" t="str">
        <f>VLOOKUP(C893,HABITATS!$F$2:$G$13,2,FALSE)</f>
        <v>Coastal Uplands</v>
      </c>
      <c r="E893" s="1" t="str">
        <f t="shared" si="26"/>
        <v>Coastal UplandsACTIVITY CATEGORY 9 90</v>
      </c>
      <c r="F893" s="3">
        <f>VLOOKUP($B893,'COASTAL UPLANDS'!$B$239:$I$347,F$1,FALSE)</f>
        <v>0</v>
      </c>
      <c r="G893" s="3">
        <f>VLOOKUP($B893,'COASTAL UPLANDS'!$B$239:$I$347,G$1,FALSE)</f>
        <v>0</v>
      </c>
      <c r="H893" s="3">
        <f>VLOOKUP($B893,'COASTAL UPLANDS'!$B$239:$I$347,H$1,FALSE)</f>
        <v>0</v>
      </c>
      <c r="I893" s="3">
        <f>VLOOKUP($B893,'COASTAL UPLANDS'!$B$239:$I$347,I$1,FALSE)</f>
        <v>0</v>
      </c>
      <c r="J893" s="3">
        <f>VLOOKUP($B893,'COASTAL UPLANDS'!$B$239:$I$347,J$1,FALSE)</f>
        <v>0</v>
      </c>
      <c r="K893" s="3">
        <f>VLOOKUP($B893,'COASTAL UPLANDS'!$B$239:$I$347,K$1,FALSE)</f>
        <v>0</v>
      </c>
      <c r="L893" s="3" t="str">
        <f>VLOOKUP($B893,'COASTAL UPLANDS'!$B$239:$I$347,L$1,FALSE)</f>
        <v/>
      </c>
    </row>
    <row r="894" spans="1:12" ht="15.75" customHeight="1">
      <c r="A894">
        <f t="shared" si="25"/>
        <v>90</v>
      </c>
      <c r="B894" t="str">
        <f>VLOOKUP(A894,ACTIVITIES!$B$2:$C$110,2,FALSE)</f>
        <v>ACTIVITY CATEGORY 9 90</v>
      </c>
      <c r="C894" s="1">
        <v>2</v>
      </c>
      <c r="D894" s="1" t="str">
        <f>VLOOKUP(C894,HABITATS!$F$2:$G$13,2,FALSE)</f>
        <v>Beaches &amp; Dunes</v>
      </c>
      <c r="E894" s="1" t="str">
        <f t="shared" si="26"/>
        <v>Beaches &amp; DunesACTIVITY CATEGORY 9 90</v>
      </c>
      <c r="F894" s="3">
        <f>VLOOKUP($B894,'BEACHES &amp; DUNES'!$B$239:$I$347,F$1,FALSE)</f>
        <v>0</v>
      </c>
      <c r="G894" s="3">
        <f>VLOOKUP($B894,'BEACHES &amp; DUNES'!$B$239:$I$347,G$1,FALSE)</f>
        <v>0</v>
      </c>
      <c r="H894" s="3">
        <f>VLOOKUP($B894,'BEACHES &amp; DUNES'!$B$239:$I$347,H$1,FALSE)</f>
        <v>0</v>
      </c>
      <c r="I894" s="3">
        <f>VLOOKUP($B894,'BEACHES &amp; DUNES'!$B$239:$I$347,I$1,FALSE)</f>
        <v>0</v>
      </c>
      <c r="J894" s="3">
        <f>VLOOKUP($B894,'BEACHES &amp; DUNES'!$B$239:$I$347,J$1,FALSE)</f>
        <v>0</v>
      </c>
      <c r="K894" s="3">
        <f>VLOOKUP($B894,'BEACHES &amp; DUNES'!$B$239:$I$347,K$1,FALSE)</f>
        <v>0</v>
      </c>
      <c r="L894" s="3" t="str">
        <f>VLOOKUP($B894,'BEACHES &amp; DUNES'!$B$239:$I$347,L$1,FALSE)</f>
        <v/>
      </c>
    </row>
    <row r="895" spans="1:12" ht="15.75" customHeight="1">
      <c r="A895">
        <f t="shared" si="25"/>
        <v>90</v>
      </c>
      <c r="B895" t="str">
        <f>VLOOKUP(A895,ACTIVITIES!$B$2:$C$110,2,FALSE)</f>
        <v>ACTIVITY CATEGORY 9 90</v>
      </c>
      <c r="C895" s="1">
        <v>3</v>
      </c>
      <c r="D895" s="1" t="str">
        <f>VLOOKUP(C895,HABITATS!$F$2:$G$13,2,FALSE)</f>
        <v>Tidal flats &amp; Rocky Intertidal</v>
      </c>
      <c r="E895" s="1" t="str">
        <f t="shared" si="26"/>
        <v>Tidal flats &amp; Rocky IntertidalACTIVITY CATEGORY 9 90</v>
      </c>
      <c r="F895" s="3">
        <f>VLOOKUP($B895,'TIDAL FLATS &amp; ROCKY INTERTIDAL'!$B$239:$I$347,F$1,FALSE)</f>
        <v>0</v>
      </c>
      <c r="G895" s="3">
        <f>VLOOKUP($B895,'TIDAL FLATS &amp; ROCKY INTERTIDAL'!$B$239:$I$347,G$1,FALSE)</f>
        <v>0</v>
      </c>
      <c r="H895" s="3">
        <f>VLOOKUP($B895,'TIDAL FLATS &amp; ROCKY INTERTIDAL'!$B$239:$I$347,H$1,FALSE)</f>
        <v>0</v>
      </c>
      <c r="I895" s="3">
        <f>VLOOKUP($B895,'TIDAL FLATS &amp; ROCKY INTERTIDAL'!$B$239:$I$347,I$1,FALSE)</f>
        <v>0</v>
      </c>
      <c r="J895" s="3">
        <f>VLOOKUP($B895,'TIDAL FLATS &amp; ROCKY INTERTIDAL'!$B$239:$I$347,J$1,FALSE)</f>
        <v>0</v>
      </c>
      <c r="K895" s="3">
        <f>VLOOKUP($B895,'TIDAL FLATS &amp; ROCKY INTERTIDAL'!$B$239:$I$347,K$1,FALSE)</f>
        <v>0</v>
      </c>
      <c r="L895" s="3" t="str">
        <f>VLOOKUP($B895,'TIDAL FLATS &amp; ROCKY INTERTIDAL'!$B$239:$I$347,L$1,FALSE)</f>
        <v/>
      </c>
    </row>
    <row r="896" spans="1:12" ht="15.75" customHeight="1">
      <c r="A896">
        <f t="shared" si="25"/>
        <v>90</v>
      </c>
      <c r="B896" t="str">
        <f>VLOOKUP(A896,ACTIVITIES!$B$2:$C$110,2,FALSE)</f>
        <v>ACTIVITY CATEGORY 9 90</v>
      </c>
      <c r="C896" s="1">
        <v>4</v>
      </c>
      <c r="D896" s="1" t="str">
        <f>VLOOKUP(C896,HABITATS!$F$2:$G$13,2,FALSE)</f>
        <v>Marshes</v>
      </c>
      <c r="E896" s="1" t="str">
        <f t="shared" si="26"/>
        <v>MarshesACTIVITY CATEGORY 9 90</v>
      </c>
      <c r="F896" s="3">
        <f>VLOOKUP($B896,MARSHES!$B$239:$I$347,F$1,FALSE)</f>
        <v>0</v>
      </c>
      <c r="G896" s="3">
        <f>VLOOKUP($B896,MARSHES!$B$239:$I$347,G$1,FALSE)</f>
        <v>0</v>
      </c>
      <c r="H896" s="3">
        <f>VLOOKUP($B896,MARSHES!$B$239:$I$347,H$1,FALSE)</f>
        <v>0</v>
      </c>
      <c r="I896" s="3">
        <f>VLOOKUP($B896,MARSHES!$B$239:$I$347,I$1,FALSE)</f>
        <v>0</v>
      </c>
      <c r="J896" s="3">
        <f>VLOOKUP($B896,MARSHES!$B$239:$I$347,J$1,FALSE)</f>
        <v>0</v>
      </c>
      <c r="K896" s="3">
        <f>VLOOKUP($B896,MARSHES!$B$239:$I$347,K$1,FALSE)</f>
        <v>0</v>
      </c>
      <c r="L896" s="3" t="str">
        <f>VLOOKUP($B896,MARSHES!$B$239:$I$347,L$1,FALSE)</f>
        <v/>
      </c>
    </row>
    <row r="897" spans="1:12" ht="15.75" customHeight="1">
      <c r="A897">
        <f t="shared" si="25"/>
        <v>90</v>
      </c>
      <c r="B897" t="str">
        <f>VLOOKUP(A897,ACTIVITIES!$B$2:$C$110,2,FALSE)</f>
        <v>ACTIVITY CATEGORY 9 90</v>
      </c>
      <c r="C897" s="1">
        <v>5</v>
      </c>
      <c r="D897" s="1" t="str">
        <f>VLOOKUP(C897,HABITATS!$F$2:$G$13,2,FALSE)</f>
        <v>Submersed Habitats</v>
      </c>
      <c r="E897" s="1" t="str">
        <f t="shared" si="26"/>
        <v>Submersed HabitatsACTIVITY CATEGORY 9 90</v>
      </c>
      <c r="F897" s="3">
        <f>VLOOKUP($B897,'SUBMERSED HABITATS'!$B$239:$I$347,F$1,FALSE)</f>
        <v>0</v>
      </c>
      <c r="G897" s="3">
        <f>VLOOKUP($B897,'SUBMERSED HABITATS'!$B$239:$I$347,G$1,FALSE)</f>
        <v>0</v>
      </c>
      <c r="H897" s="3">
        <f>VLOOKUP($B897,'SUBMERSED HABITATS'!$B$239:$I$347,H$1,FALSE)</f>
        <v>0</v>
      </c>
      <c r="I897" s="3">
        <f>VLOOKUP($B897,'SUBMERSED HABITATS'!$B$239:$I$347,I$1,FALSE)</f>
        <v>0</v>
      </c>
      <c r="J897" s="3">
        <f>VLOOKUP($B897,'SUBMERSED HABITATS'!$B$239:$I$347,J$1,FALSE)</f>
        <v>0</v>
      </c>
      <c r="K897" s="3">
        <f>VLOOKUP($B897,'SUBMERSED HABITATS'!$B$239:$I$347,K$1,FALSE)</f>
        <v>0</v>
      </c>
      <c r="L897" s="3" t="str">
        <f>VLOOKUP($B897,'SUBMERSED HABITATS'!$B$239:$I$347,L$1,FALSE)</f>
        <v/>
      </c>
    </row>
    <row r="898" spans="1:12" ht="15.75" customHeight="1">
      <c r="A898">
        <f t="shared" ref="A898:A961" si="27">A888+1</f>
        <v>90</v>
      </c>
      <c r="B898" t="str">
        <f>VLOOKUP(A898,ACTIVITIES!$B$2:$C$110,2,FALSE)</f>
        <v>ACTIVITY CATEGORY 9 90</v>
      </c>
      <c r="C898" s="1">
        <v>6</v>
      </c>
      <c r="D898" s="1" t="str">
        <f>VLOOKUP(C898,HABITATS!$F$2:$G$13,2,FALSE)</f>
        <v>HABITATS COMPLEX 6</v>
      </c>
      <c r="E898" s="1" t="str">
        <f t="shared" si="26"/>
        <v>HABITATS COMPLEX 6ACTIVITY CATEGORY 9 90</v>
      </c>
      <c r="F898" s="3">
        <f>VLOOKUP($B898,'HABITATS COMPLEX 6'!$B$239:$I$347,F$1,FALSE)</f>
        <v>0</v>
      </c>
      <c r="G898" s="3">
        <f>VLOOKUP($B898,'HABITATS COMPLEX 6'!$B$239:$I$347,G$1,FALSE)</f>
        <v>0</v>
      </c>
      <c r="H898" s="3">
        <f>VLOOKUP($B898,'HABITATS COMPLEX 6'!$B$239:$I$347,H$1,FALSE)</f>
        <v>0</v>
      </c>
      <c r="I898" s="3">
        <f>VLOOKUP($B898,'HABITATS COMPLEX 6'!$B$239:$I$347,I$1,FALSE)</f>
        <v>0</v>
      </c>
      <c r="J898" s="3">
        <f>VLOOKUP($B898,'HABITATS COMPLEX 6'!$B$239:$I$347,J$1,FALSE)</f>
        <v>0</v>
      </c>
      <c r="K898" s="3">
        <f>VLOOKUP($B898,'HABITATS COMPLEX 6'!$B$239:$I$347,K$1,FALSE)</f>
        <v>0</v>
      </c>
      <c r="L898" s="3" t="str">
        <f>VLOOKUP($B898,'HABITATS COMPLEX 6'!$B$239:$I$347,L$1,FALSE)</f>
        <v/>
      </c>
    </row>
    <row r="899" spans="1:12" ht="15.75" customHeight="1">
      <c r="A899">
        <f t="shared" si="27"/>
        <v>90</v>
      </c>
      <c r="B899" t="str">
        <f>VLOOKUP(A899,ACTIVITIES!$B$2:$C$110,2,FALSE)</f>
        <v>ACTIVITY CATEGORY 9 90</v>
      </c>
      <c r="C899" s="1">
        <v>7</v>
      </c>
      <c r="D899" s="1" t="str">
        <f>VLOOKUP(C899,HABITATS!$F$2:$G$13,2,FALSE)</f>
        <v>HABITATS COMPLEX 7</v>
      </c>
      <c r="E899" s="1" t="str">
        <f t="shared" si="26"/>
        <v>HABITATS COMPLEX 7ACTIVITY CATEGORY 9 90</v>
      </c>
      <c r="F899" s="3">
        <f>VLOOKUP($B899,'HABITATS COMPLEX 7'!$B$239:$I$347,F$1,FALSE)</f>
        <v>0</v>
      </c>
      <c r="G899" s="3">
        <f>VLOOKUP($B899,'HABITATS COMPLEX 7'!$B$239:$I$347,G$1,FALSE)</f>
        <v>0</v>
      </c>
      <c r="H899" s="3">
        <f>VLOOKUP($B899,'HABITATS COMPLEX 7'!$B$239:$I$347,H$1,FALSE)</f>
        <v>0</v>
      </c>
      <c r="I899" s="3">
        <f>VLOOKUP($B899,'HABITATS COMPLEX 7'!$B$239:$I$347,I$1,FALSE)</f>
        <v>0</v>
      </c>
      <c r="J899" s="3">
        <f>VLOOKUP($B899,'HABITATS COMPLEX 7'!$B$239:$I$347,J$1,FALSE)</f>
        <v>0</v>
      </c>
      <c r="K899" s="3">
        <f>VLOOKUP($B899,'HABITATS COMPLEX 7'!$B$239:$I$347,K$1,FALSE)</f>
        <v>0</v>
      </c>
      <c r="L899" s="3" t="str">
        <f>VLOOKUP($B899,'HABITATS COMPLEX 7'!$B$239:$I$347,L$1,FALSE)</f>
        <v/>
      </c>
    </row>
    <row r="900" spans="1:12" ht="15.75" customHeight="1">
      <c r="A900">
        <f t="shared" si="27"/>
        <v>90</v>
      </c>
      <c r="B900" t="str">
        <f>VLOOKUP(A900,ACTIVITIES!$B$2:$C$110,2,FALSE)</f>
        <v>ACTIVITY CATEGORY 9 90</v>
      </c>
      <c r="C900" s="1">
        <v>8</v>
      </c>
      <c r="D900" s="1" t="str">
        <f>VLOOKUP(C900,HABITATS!$F$2:$G$13,2,FALSE)</f>
        <v>HABITATS COMPLEX 8</v>
      </c>
      <c r="E900" s="1" t="str">
        <f t="shared" si="26"/>
        <v>HABITATS COMPLEX 8ACTIVITY CATEGORY 9 90</v>
      </c>
      <c r="F900" s="3">
        <f>VLOOKUP($B900,'HABITATS COMPLEX 8'!$B$239:$I$347,F$1,FALSE)</f>
        <v>0</v>
      </c>
      <c r="G900" s="3">
        <f>VLOOKUP($B900,'HABITATS COMPLEX 8'!$B$239:$I$347,G$1,FALSE)</f>
        <v>0</v>
      </c>
      <c r="H900" s="3">
        <f>VLOOKUP($B900,'HABITATS COMPLEX 8'!$B$239:$I$347,H$1,FALSE)</f>
        <v>0</v>
      </c>
      <c r="I900" s="3">
        <f>VLOOKUP($B900,'HABITATS COMPLEX 8'!$B$239:$I$347,I$1,FALSE)</f>
        <v>0</v>
      </c>
      <c r="J900" s="3">
        <f>VLOOKUP($B900,'HABITATS COMPLEX 8'!$B$239:$I$347,J$1,FALSE)</f>
        <v>0</v>
      </c>
      <c r="K900" s="3">
        <f>VLOOKUP($B900,'HABITATS COMPLEX 8'!$B$239:$I$347,K$1,FALSE)</f>
        <v>0</v>
      </c>
      <c r="L900" s="3" t="str">
        <f>VLOOKUP($B900,'HABITATS COMPLEX 8'!$B$239:$I$347,L$1,FALSE)</f>
        <v/>
      </c>
    </row>
    <row r="901" spans="1:12" ht="15.75" customHeight="1">
      <c r="A901">
        <f t="shared" si="27"/>
        <v>90</v>
      </c>
      <c r="B901" t="str">
        <f>VLOOKUP(A901,ACTIVITIES!$B$2:$C$110,2,FALSE)</f>
        <v>ACTIVITY CATEGORY 9 90</v>
      </c>
      <c r="C901" s="1">
        <v>9</v>
      </c>
      <c r="D901" s="1" t="str">
        <f>VLOOKUP(C901,HABITATS!$F$2:$G$13,2,FALSE)</f>
        <v>HABITATS COMPLEX 9</v>
      </c>
      <c r="E901" s="1" t="str">
        <f t="shared" si="26"/>
        <v>HABITATS COMPLEX 9ACTIVITY CATEGORY 9 90</v>
      </c>
      <c r="F901" s="3">
        <f>VLOOKUP($B901,'HABITATS COMPLEX 9'!$B$239:$I$347,F$1,FALSE)</f>
        <v>0</v>
      </c>
      <c r="G901" s="3">
        <f>VLOOKUP($B901,'HABITATS COMPLEX 9'!$B$239:$I$347,G$1,FALSE)</f>
        <v>0</v>
      </c>
      <c r="H901" s="3">
        <f>VLOOKUP($B901,'HABITATS COMPLEX 9'!$B$239:$I$347,H$1,FALSE)</f>
        <v>0</v>
      </c>
      <c r="I901" s="3">
        <f>VLOOKUP($B901,'HABITATS COMPLEX 9'!$B$239:$I$347,I$1,FALSE)</f>
        <v>0</v>
      </c>
      <c r="J901" s="3">
        <f>VLOOKUP($B901,'HABITATS COMPLEX 9'!$B$239:$I$347,J$1,FALSE)</f>
        <v>0</v>
      </c>
      <c r="K901" s="3">
        <f>VLOOKUP($B901,'HABITATS COMPLEX 9'!$B$239:$I$347,K$1,FALSE)</f>
        <v>0</v>
      </c>
      <c r="L901" s="3" t="str">
        <f>VLOOKUP($B901,'HABITATS COMPLEX 9'!$B$239:$I$347,L$1,FALSE)</f>
        <v/>
      </c>
    </row>
    <row r="902" spans="1:12" ht="15.75" customHeight="1">
      <c r="A902">
        <f t="shared" si="27"/>
        <v>90</v>
      </c>
      <c r="B902" t="str">
        <f>VLOOKUP(A902,ACTIVITIES!$B$2:$C$110,2,FALSE)</f>
        <v>ACTIVITY CATEGORY 9 90</v>
      </c>
      <c r="C902" s="1">
        <v>10</v>
      </c>
      <c r="D902" s="1" t="str">
        <f>VLOOKUP(C902,HABITATS!$F$2:$G$13,2,FALSE)</f>
        <v>HABITATS COMPLEX 10</v>
      </c>
      <c r="E902" s="1" t="str">
        <f t="shared" si="26"/>
        <v>HABITATS COMPLEX 10ACTIVITY CATEGORY 9 90</v>
      </c>
      <c r="F902" s="3">
        <f>VLOOKUP($B902,'HABITATS COMPLEX 10'!$B$239:$I$347,F$1,FALSE)</f>
        <v>0</v>
      </c>
      <c r="G902" s="3">
        <f>VLOOKUP($B902,'HABITATS COMPLEX 10'!$B$239:$I$347,G$1,FALSE)</f>
        <v>0</v>
      </c>
      <c r="H902" s="3">
        <f>VLOOKUP($B902,'HABITATS COMPLEX 10'!$B$239:$I$347,H$1,FALSE)</f>
        <v>0</v>
      </c>
      <c r="I902" s="3">
        <f>VLOOKUP($B902,'HABITATS COMPLEX 10'!$B$239:$I$347,I$1,FALSE)</f>
        <v>0</v>
      </c>
      <c r="J902" s="3">
        <f>VLOOKUP($B902,'HABITATS COMPLEX 10'!$B$239:$I$347,J$1,FALSE)</f>
        <v>0</v>
      </c>
      <c r="K902" s="3">
        <f>VLOOKUP($B902,'HABITATS COMPLEX 10'!$B$239:$I$347,K$1,FALSE)</f>
        <v>0</v>
      </c>
      <c r="L902" s="3" t="str">
        <f>VLOOKUP($B902,'HABITATS COMPLEX 10'!$B$239:$I$347,L$1,FALSE)</f>
        <v/>
      </c>
    </row>
    <row r="903" spans="1:12" ht="15.75" customHeight="1">
      <c r="A903">
        <f t="shared" si="27"/>
        <v>91</v>
      </c>
      <c r="B903" t="str">
        <f>VLOOKUP(A903,ACTIVITIES!$B$2:$C$110,2,FALSE)</f>
        <v>ACTIVITY CATEGORY 10 91</v>
      </c>
      <c r="C903" s="1">
        <v>1</v>
      </c>
      <c r="D903" s="1" t="str">
        <f>VLOOKUP(C903,HABITATS!$F$2:$G$13,2,FALSE)</f>
        <v>Coastal Uplands</v>
      </c>
      <c r="E903" s="1" t="str">
        <f t="shared" si="26"/>
        <v>Coastal UplandsACTIVITY CATEGORY 10 91</v>
      </c>
      <c r="F903" s="3">
        <f>VLOOKUP($B903,'COASTAL UPLANDS'!$B$239:$I$347,F$1,FALSE)</f>
        <v>0</v>
      </c>
      <c r="G903" s="3">
        <f>VLOOKUP($B903,'COASTAL UPLANDS'!$B$239:$I$347,G$1,FALSE)</f>
        <v>0</v>
      </c>
      <c r="H903" s="3">
        <f>VLOOKUP($B903,'COASTAL UPLANDS'!$B$239:$I$347,H$1,FALSE)</f>
        <v>0</v>
      </c>
      <c r="I903" s="3">
        <f>VLOOKUP($B903,'COASTAL UPLANDS'!$B$239:$I$347,I$1,FALSE)</f>
        <v>0</v>
      </c>
      <c r="J903" s="3">
        <f>VLOOKUP($B903,'COASTAL UPLANDS'!$B$239:$I$347,J$1,FALSE)</f>
        <v>0</v>
      </c>
      <c r="K903" s="3">
        <f>VLOOKUP($B903,'COASTAL UPLANDS'!$B$239:$I$347,K$1,FALSE)</f>
        <v>0</v>
      </c>
      <c r="L903" s="3" t="str">
        <f>VLOOKUP($B903,'COASTAL UPLANDS'!$B$239:$I$347,L$1,FALSE)</f>
        <v/>
      </c>
    </row>
    <row r="904" spans="1:12" ht="15.75" customHeight="1">
      <c r="A904">
        <f t="shared" si="27"/>
        <v>91</v>
      </c>
      <c r="B904" t="str">
        <f>VLOOKUP(A904,ACTIVITIES!$B$2:$C$110,2,FALSE)</f>
        <v>ACTIVITY CATEGORY 10 91</v>
      </c>
      <c r="C904" s="1">
        <v>2</v>
      </c>
      <c r="D904" s="1" t="str">
        <f>VLOOKUP(C904,HABITATS!$F$2:$G$13,2,FALSE)</f>
        <v>Beaches &amp; Dunes</v>
      </c>
      <c r="E904" s="1" t="str">
        <f t="shared" si="26"/>
        <v>Beaches &amp; DunesACTIVITY CATEGORY 10 91</v>
      </c>
      <c r="F904" s="3">
        <f>VLOOKUP($B904,'BEACHES &amp; DUNES'!$B$239:$I$347,F$1,FALSE)</f>
        <v>0</v>
      </c>
      <c r="G904" s="3">
        <f>VLOOKUP($B904,'BEACHES &amp; DUNES'!$B$239:$I$347,G$1,FALSE)</f>
        <v>0</v>
      </c>
      <c r="H904" s="3">
        <f>VLOOKUP($B904,'BEACHES &amp; DUNES'!$B$239:$I$347,H$1,FALSE)</f>
        <v>0</v>
      </c>
      <c r="I904" s="3">
        <f>VLOOKUP($B904,'BEACHES &amp; DUNES'!$B$239:$I$347,I$1,FALSE)</f>
        <v>0</v>
      </c>
      <c r="J904" s="3">
        <f>VLOOKUP($B904,'BEACHES &amp; DUNES'!$B$239:$I$347,J$1,FALSE)</f>
        <v>0</v>
      </c>
      <c r="K904" s="3">
        <f>VLOOKUP($B904,'BEACHES &amp; DUNES'!$B$239:$I$347,K$1,FALSE)</f>
        <v>0</v>
      </c>
      <c r="L904" s="3" t="str">
        <f>VLOOKUP($B904,'BEACHES &amp; DUNES'!$B$239:$I$347,L$1,FALSE)</f>
        <v/>
      </c>
    </row>
    <row r="905" spans="1:12" ht="15.75" customHeight="1">
      <c r="A905">
        <f t="shared" si="27"/>
        <v>91</v>
      </c>
      <c r="B905" t="str">
        <f>VLOOKUP(A905,ACTIVITIES!$B$2:$C$110,2,FALSE)</f>
        <v>ACTIVITY CATEGORY 10 91</v>
      </c>
      <c r="C905" s="1">
        <v>3</v>
      </c>
      <c r="D905" s="1" t="str">
        <f>VLOOKUP(C905,HABITATS!$F$2:$G$13,2,FALSE)</f>
        <v>Tidal flats &amp; Rocky Intertidal</v>
      </c>
      <c r="E905" s="1" t="str">
        <f t="shared" si="26"/>
        <v>Tidal flats &amp; Rocky IntertidalACTIVITY CATEGORY 10 91</v>
      </c>
      <c r="F905" s="3">
        <f>VLOOKUP($B905,'TIDAL FLATS &amp; ROCKY INTERTIDAL'!$B$239:$I$347,F$1,FALSE)</f>
        <v>0</v>
      </c>
      <c r="G905" s="3">
        <f>VLOOKUP($B905,'TIDAL FLATS &amp; ROCKY INTERTIDAL'!$B$239:$I$347,G$1,FALSE)</f>
        <v>0</v>
      </c>
      <c r="H905" s="3">
        <f>VLOOKUP($B905,'TIDAL FLATS &amp; ROCKY INTERTIDAL'!$B$239:$I$347,H$1,FALSE)</f>
        <v>0</v>
      </c>
      <c r="I905" s="3">
        <f>VLOOKUP($B905,'TIDAL FLATS &amp; ROCKY INTERTIDAL'!$B$239:$I$347,I$1,FALSE)</f>
        <v>0</v>
      </c>
      <c r="J905" s="3">
        <f>VLOOKUP($B905,'TIDAL FLATS &amp; ROCKY INTERTIDAL'!$B$239:$I$347,J$1,FALSE)</f>
        <v>0</v>
      </c>
      <c r="K905" s="3">
        <f>VLOOKUP($B905,'TIDAL FLATS &amp; ROCKY INTERTIDAL'!$B$239:$I$347,K$1,FALSE)</f>
        <v>0</v>
      </c>
      <c r="L905" s="3" t="str">
        <f>VLOOKUP($B905,'TIDAL FLATS &amp; ROCKY INTERTIDAL'!$B$239:$I$347,L$1,FALSE)</f>
        <v/>
      </c>
    </row>
    <row r="906" spans="1:12" ht="15.75" customHeight="1">
      <c r="A906">
        <f t="shared" si="27"/>
        <v>91</v>
      </c>
      <c r="B906" t="str">
        <f>VLOOKUP(A906,ACTIVITIES!$B$2:$C$110,2,FALSE)</f>
        <v>ACTIVITY CATEGORY 10 91</v>
      </c>
      <c r="C906" s="1">
        <v>4</v>
      </c>
      <c r="D906" s="1" t="str">
        <f>VLOOKUP(C906,HABITATS!$F$2:$G$13,2,FALSE)</f>
        <v>Marshes</v>
      </c>
      <c r="E906" s="1" t="str">
        <f t="shared" si="26"/>
        <v>MarshesACTIVITY CATEGORY 10 91</v>
      </c>
      <c r="F906" s="3">
        <f>VLOOKUP($B906,MARSHES!$B$239:$I$347,F$1,FALSE)</f>
        <v>0</v>
      </c>
      <c r="G906" s="3">
        <f>VLOOKUP($B906,MARSHES!$B$239:$I$347,G$1,FALSE)</f>
        <v>0</v>
      </c>
      <c r="H906" s="3">
        <f>VLOOKUP($B906,MARSHES!$B$239:$I$347,H$1,FALSE)</f>
        <v>0</v>
      </c>
      <c r="I906" s="3">
        <f>VLOOKUP($B906,MARSHES!$B$239:$I$347,I$1,FALSE)</f>
        <v>0</v>
      </c>
      <c r="J906" s="3">
        <f>VLOOKUP($B906,MARSHES!$B$239:$I$347,J$1,FALSE)</f>
        <v>0</v>
      </c>
      <c r="K906" s="3">
        <f>VLOOKUP($B906,MARSHES!$B$239:$I$347,K$1,FALSE)</f>
        <v>0</v>
      </c>
      <c r="L906" s="3" t="str">
        <f>VLOOKUP($B906,MARSHES!$B$239:$I$347,L$1,FALSE)</f>
        <v/>
      </c>
    </row>
    <row r="907" spans="1:12" ht="15.75" customHeight="1">
      <c r="A907">
        <f t="shared" si="27"/>
        <v>91</v>
      </c>
      <c r="B907" t="str">
        <f>VLOOKUP(A907,ACTIVITIES!$B$2:$C$110,2,FALSE)</f>
        <v>ACTIVITY CATEGORY 10 91</v>
      </c>
      <c r="C907" s="1">
        <v>5</v>
      </c>
      <c r="D907" s="1" t="str">
        <f>VLOOKUP(C907,HABITATS!$F$2:$G$13,2,FALSE)</f>
        <v>Submersed Habitats</v>
      </c>
      <c r="E907" s="1" t="str">
        <f t="shared" si="26"/>
        <v>Submersed HabitatsACTIVITY CATEGORY 10 91</v>
      </c>
      <c r="F907" s="3">
        <f>VLOOKUP($B907,'SUBMERSED HABITATS'!$B$239:$I$347,F$1,FALSE)</f>
        <v>0</v>
      </c>
      <c r="G907" s="3">
        <f>VLOOKUP($B907,'SUBMERSED HABITATS'!$B$239:$I$347,G$1,FALSE)</f>
        <v>0</v>
      </c>
      <c r="H907" s="3">
        <f>VLOOKUP($B907,'SUBMERSED HABITATS'!$B$239:$I$347,H$1,FALSE)</f>
        <v>0</v>
      </c>
      <c r="I907" s="3">
        <f>VLOOKUP($B907,'SUBMERSED HABITATS'!$B$239:$I$347,I$1,FALSE)</f>
        <v>0</v>
      </c>
      <c r="J907" s="3">
        <f>VLOOKUP($B907,'SUBMERSED HABITATS'!$B$239:$I$347,J$1,FALSE)</f>
        <v>0</v>
      </c>
      <c r="K907" s="3">
        <f>VLOOKUP($B907,'SUBMERSED HABITATS'!$B$239:$I$347,K$1,FALSE)</f>
        <v>0</v>
      </c>
      <c r="L907" s="3" t="str">
        <f>VLOOKUP($B907,'SUBMERSED HABITATS'!$B$239:$I$347,L$1,FALSE)</f>
        <v/>
      </c>
    </row>
    <row r="908" spans="1:12" ht="15.75" customHeight="1">
      <c r="A908">
        <f t="shared" si="27"/>
        <v>91</v>
      </c>
      <c r="B908" t="str">
        <f>VLOOKUP(A908,ACTIVITIES!$B$2:$C$110,2,FALSE)</f>
        <v>ACTIVITY CATEGORY 10 91</v>
      </c>
      <c r="C908" s="1">
        <v>6</v>
      </c>
      <c r="D908" s="1" t="str">
        <f>VLOOKUP(C908,HABITATS!$F$2:$G$13,2,FALSE)</f>
        <v>HABITATS COMPLEX 6</v>
      </c>
      <c r="E908" s="1" t="str">
        <f t="shared" si="26"/>
        <v>HABITATS COMPLEX 6ACTIVITY CATEGORY 10 91</v>
      </c>
      <c r="F908" s="3">
        <f>VLOOKUP($B908,'HABITATS COMPLEX 6'!$B$239:$I$347,F$1,FALSE)</f>
        <v>0</v>
      </c>
      <c r="G908" s="3">
        <f>VLOOKUP($B908,'HABITATS COMPLEX 6'!$B$239:$I$347,G$1,FALSE)</f>
        <v>0</v>
      </c>
      <c r="H908" s="3">
        <f>VLOOKUP($B908,'HABITATS COMPLEX 6'!$B$239:$I$347,H$1,FALSE)</f>
        <v>0</v>
      </c>
      <c r="I908" s="3">
        <f>VLOOKUP($B908,'HABITATS COMPLEX 6'!$B$239:$I$347,I$1,FALSE)</f>
        <v>0</v>
      </c>
      <c r="J908" s="3">
        <f>VLOOKUP($B908,'HABITATS COMPLEX 6'!$B$239:$I$347,J$1,FALSE)</f>
        <v>0</v>
      </c>
      <c r="K908" s="3">
        <f>VLOOKUP($B908,'HABITATS COMPLEX 6'!$B$239:$I$347,K$1,FALSE)</f>
        <v>0</v>
      </c>
      <c r="L908" s="3" t="str">
        <f>VLOOKUP($B908,'HABITATS COMPLEX 6'!$B$239:$I$347,L$1,FALSE)</f>
        <v/>
      </c>
    </row>
    <row r="909" spans="1:12" ht="15.75" customHeight="1">
      <c r="A909">
        <f t="shared" si="27"/>
        <v>91</v>
      </c>
      <c r="B909" t="str">
        <f>VLOOKUP(A909,ACTIVITIES!$B$2:$C$110,2,FALSE)</f>
        <v>ACTIVITY CATEGORY 10 91</v>
      </c>
      <c r="C909" s="1">
        <v>7</v>
      </c>
      <c r="D909" s="1" t="str">
        <f>VLOOKUP(C909,HABITATS!$F$2:$G$13,2,FALSE)</f>
        <v>HABITATS COMPLEX 7</v>
      </c>
      <c r="E909" s="1" t="str">
        <f t="shared" si="26"/>
        <v>HABITATS COMPLEX 7ACTIVITY CATEGORY 10 91</v>
      </c>
      <c r="F909" s="3">
        <f>VLOOKUP($B909,'HABITATS COMPLEX 7'!$B$239:$I$347,F$1,FALSE)</f>
        <v>0</v>
      </c>
      <c r="G909" s="3">
        <f>VLOOKUP($B909,'HABITATS COMPLEX 7'!$B$239:$I$347,G$1,FALSE)</f>
        <v>0</v>
      </c>
      <c r="H909" s="3">
        <f>VLOOKUP($B909,'HABITATS COMPLEX 7'!$B$239:$I$347,H$1,FALSE)</f>
        <v>0</v>
      </c>
      <c r="I909" s="3">
        <f>VLOOKUP($B909,'HABITATS COMPLEX 7'!$B$239:$I$347,I$1,FALSE)</f>
        <v>0</v>
      </c>
      <c r="J909" s="3">
        <f>VLOOKUP($B909,'HABITATS COMPLEX 7'!$B$239:$I$347,J$1,FALSE)</f>
        <v>0</v>
      </c>
      <c r="K909" s="3">
        <f>VLOOKUP($B909,'HABITATS COMPLEX 7'!$B$239:$I$347,K$1,FALSE)</f>
        <v>0</v>
      </c>
      <c r="L909" s="3" t="str">
        <f>VLOOKUP($B909,'HABITATS COMPLEX 7'!$B$239:$I$347,L$1,FALSE)</f>
        <v/>
      </c>
    </row>
    <row r="910" spans="1:12" ht="15.75" customHeight="1">
      <c r="A910">
        <f t="shared" si="27"/>
        <v>91</v>
      </c>
      <c r="B910" t="str">
        <f>VLOOKUP(A910,ACTIVITIES!$B$2:$C$110,2,FALSE)</f>
        <v>ACTIVITY CATEGORY 10 91</v>
      </c>
      <c r="C910" s="1">
        <v>8</v>
      </c>
      <c r="D910" s="1" t="str">
        <f>VLOOKUP(C910,HABITATS!$F$2:$G$13,2,FALSE)</f>
        <v>HABITATS COMPLEX 8</v>
      </c>
      <c r="E910" s="1" t="str">
        <f t="shared" si="26"/>
        <v>HABITATS COMPLEX 8ACTIVITY CATEGORY 10 91</v>
      </c>
      <c r="F910" s="3">
        <f>VLOOKUP($B910,'HABITATS COMPLEX 8'!$B$239:$I$347,F$1,FALSE)</f>
        <v>0</v>
      </c>
      <c r="G910" s="3">
        <f>VLOOKUP($B910,'HABITATS COMPLEX 8'!$B$239:$I$347,G$1,FALSE)</f>
        <v>0</v>
      </c>
      <c r="H910" s="3">
        <f>VLOOKUP($B910,'HABITATS COMPLEX 8'!$B$239:$I$347,H$1,FALSE)</f>
        <v>0</v>
      </c>
      <c r="I910" s="3">
        <f>VLOOKUP($B910,'HABITATS COMPLEX 8'!$B$239:$I$347,I$1,FALSE)</f>
        <v>0</v>
      </c>
      <c r="J910" s="3">
        <f>VLOOKUP($B910,'HABITATS COMPLEX 8'!$B$239:$I$347,J$1,FALSE)</f>
        <v>0</v>
      </c>
      <c r="K910" s="3">
        <f>VLOOKUP($B910,'HABITATS COMPLEX 8'!$B$239:$I$347,K$1,FALSE)</f>
        <v>0</v>
      </c>
      <c r="L910" s="3" t="str">
        <f>VLOOKUP($B910,'HABITATS COMPLEX 8'!$B$239:$I$347,L$1,FALSE)</f>
        <v/>
      </c>
    </row>
    <row r="911" spans="1:12" ht="15.75" customHeight="1">
      <c r="A911">
        <f t="shared" si="27"/>
        <v>91</v>
      </c>
      <c r="B911" t="str">
        <f>VLOOKUP(A911,ACTIVITIES!$B$2:$C$110,2,FALSE)</f>
        <v>ACTIVITY CATEGORY 10 91</v>
      </c>
      <c r="C911" s="1">
        <v>9</v>
      </c>
      <c r="D911" s="1" t="str">
        <f>VLOOKUP(C911,HABITATS!$F$2:$G$13,2,FALSE)</f>
        <v>HABITATS COMPLEX 9</v>
      </c>
      <c r="E911" s="1" t="str">
        <f t="shared" si="26"/>
        <v>HABITATS COMPLEX 9ACTIVITY CATEGORY 10 91</v>
      </c>
      <c r="F911" s="3">
        <f>VLOOKUP($B911,'HABITATS COMPLEX 9'!$B$239:$I$347,F$1,FALSE)</f>
        <v>0</v>
      </c>
      <c r="G911" s="3">
        <f>VLOOKUP($B911,'HABITATS COMPLEX 9'!$B$239:$I$347,G$1,FALSE)</f>
        <v>0</v>
      </c>
      <c r="H911" s="3">
        <f>VLOOKUP($B911,'HABITATS COMPLEX 9'!$B$239:$I$347,H$1,FALSE)</f>
        <v>0</v>
      </c>
      <c r="I911" s="3">
        <f>VLOOKUP($B911,'HABITATS COMPLEX 9'!$B$239:$I$347,I$1,FALSE)</f>
        <v>0</v>
      </c>
      <c r="J911" s="3">
        <f>VLOOKUP($B911,'HABITATS COMPLEX 9'!$B$239:$I$347,J$1,FALSE)</f>
        <v>0</v>
      </c>
      <c r="K911" s="3">
        <f>VLOOKUP($B911,'HABITATS COMPLEX 9'!$B$239:$I$347,K$1,FALSE)</f>
        <v>0</v>
      </c>
      <c r="L911" s="3" t="str">
        <f>VLOOKUP($B911,'HABITATS COMPLEX 9'!$B$239:$I$347,L$1,FALSE)</f>
        <v/>
      </c>
    </row>
    <row r="912" spans="1:12" ht="15.75" customHeight="1">
      <c r="A912">
        <f t="shared" si="27"/>
        <v>91</v>
      </c>
      <c r="B912" t="str">
        <f>VLOOKUP(A912,ACTIVITIES!$B$2:$C$110,2,FALSE)</f>
        <v>ACTIVITY CATEGORY 10 91</v>
      </c>
      <c r="C912" s="1">
        <v>10</v>
      </c>
      <c r="D912" s="1" t="str">
        <f>VLOOKUP(C912,HABITATS!$F$2:$G$13,2,FALSE)</f>
        <v>HABITATS COMPLEX 10</v>
      </c>
      <c r="E912" s="1" t="str">
        <f t="shared" si="26"/>
        <v>HABITATS COMPLEX 10ACTIVITY CATEGORY 10 91</v>
      </c>
      <c r="F912" s="3">
        <f>VLOOKUP($B912,'HABITATS COMPLEX 10'!$B$239:$I$347,F$1,FALSE)</f>
        <v>0</v>
      </c>
      <c r="G912" s="3">
        <f>VLOOKUP($B912,'HABITATS COMPLEX 10'!$B$239:$I$347,G$1,FALSE)</f>
        <v>0</v>
      </c>
      <c r="H912" s="3">
        <f>VLOOKUP($B912,'HABITATS COMPLEX 10'!$B$239:$I$347,H$1,FALSE)</f>
        <v>0</v>
      </c>
      <c r="I912" s="3">
        <f>VLOOKUP($B912,'HABITATS COMPLEX 10'!$B$239:$I$347,I$1,FALSE)</f>
        <v>0</v>
      </c>
      <c r="J912" s="3">
        <f>VLOOKUP($B912,'HABITATS COMPLEX 10'!$B$239:$I$347,J$1,FALSE)</f>
        <v>0</v>
      </c>
      <c r="K912" s="3">
        <f>VLOOKUP($B912,'HABITATS COMPLEX 10'!$B$239:$I$347,K$1,FALSE)</f>
        <v>0</v>
      </c>
      <c r="L912" s="3" t="str">
        <f>VLOOKUP($B912,'HABITATS COMPLEX 10'!$B$239:$I$347,L$1,FALSE)</f>
        <v/>
      </c>
    </row>
    <row r="913" spans="1:12" ht="15.75" customHeight="1">
      <c r="A913">
        <f t="shared" si="27"/>
        <v>92</v>
      </c>
      <c r="B913" t="str">
        <f>VLOOKUP(A913,ACTIVITIES!$B$2:$C$110,2,FALSE)</f>
        <v>ACTIVITY CATEGORY 10 92</v>
      </c>
      <c r="C913" s="1">
        <v>1</v>
      </c>
      <c r="D913" s="1" t="str">
        <f>VLOOKUP(C913,HABITATS!$F$2:$G$13,2,FALSE)</f>
        <v>Coastal Uplands</v>
      </c>
      <c r="E913" s="1" t="str">
        <f t="shared" si="26"/>
        <v>Coastal UplandsACTIVITY CATEGORY 10 92</v>
      </c>
      <c r="F913" s="3">
        <f>VLOOKUP($B913,'COASTAL UPLANDS'!$B$239:$I$347,F$1,FALSE)</f>
        <v>0</v>
      </c>
      <c r="G913" s="3">
        <f>VLOOKUP($B913,'COASTAL UPLANDS'!$B$239:$I$347,G$1,FALSE)</f>
        <v>0</v>
      </c>
      <c r="H913" s="3">
        <f>VLOOKUP($B913,'COASTAL UPLANDS'!$B$239:$I$347,H$1,FALSE)</f>
        <v>0</v>
      </c>
      <c r="I913" s="3">
        <f>VLOOKUP($B913,'COASTAL UPLANDS'!$B$239:$I$347,I$1,FALSE)</f>
        <v>0</v>
      </c>
      <c r="J913" s="3">
        <f>VLOOKUP($B913,'COASTAL UPLANDS'!$B$239:$I$347,J$1,FALSE)</f>
        <v>0</v>
      </c>
      <c r="K913" s="3">
        <f>VLOOKUP($B913,'COASTAL UPLANDS'!$B$239:$I$347,K$1,FALSE)</f>
        <v>0</v>
      </c>
      <c r="L913" s="3" t="str">
        <f>VLOOKUP($B913,'COASTAL UPLANDS'!$B$239:$I$347,L$1,FALSE)</f>
        <v/>
      </c>
    </row>
    <row r="914" spans="1:12" ht="15.75" customHeight="1">
      <c r="A914">
        <f t="shared" si="27"/>
        <v>92</v>
      </c>
      <c r="B914" t="str">
        <f>VLOOKUP(A914,ACTIVITIES!$B$2:$C$110,2,FALSE)</f>
        <v>ACTIVITY CATEGORY 10 92</v>
      </c>
      <c r="C914" s="1">
        <v>2</v>
      </c>
      <c r="D914" s="1" t="str">
        <f>VLOOKUP(C914,HABITATS!$F$2:$G$13,2,FALSE)</f>
        <v>Beaches &amp; Dunes</v>
      </c>
      <c r="E914" s="1" t="str">
        <f t="shared" si="26"/>
        <v>Beaches &amp; DunesACTIVITY CATEGORY 10 92</v>
      </c>
      <c r="F914" s="3">
        <f>VLOOKUP($B914,'BEACHES &amp; DUNES'!$B$239:$I$347,F$1,FALSE)</f>
        <v>0</v>
      </c>
      <c r="G914" s="3">
        <f>VLOOKUP($B914,'BEACHES &amp; DUNES'!$B$239:$I$347,G$1,FALSE)</f>
        <v>0</v>
      </c>
      <c r="H914" s="3">
        <f>VLOOKUP($B914,'BEACHES &amp; DUNES'!$B$239:$I$347,H$1,FALSE)</f>
        <v>0</v>
      </c>
      <c r="I914" s="3">
        <f>VLOOKUP($B914,'BEACHES &amp; DUNES'!$B$239:$I$347,I$1,FALSE)</f>
        <v>0</v>
      </c>
      <c r="J914" s="3">
        <f>VLOOKUP($B914,'BEACHES &amp; DUNES'!$B$239:$I$347,J$1,FALSE)</f>
        <v>0</v>
      </c>
      <c r="K914" s="3">
        <f>VLOOKUP($B914,'BEACHES &amp; DUNES'!$B$239:$I$347,K$1,FALSE)</f>
        <v>0</v>
      </c>
      <c r="L914" s="3" t="str">
        <f>VLOOKUP($B914,'BEACHES &amp; DUNES'!$B$239:$I$347,L$1,FALSE)</f>
        <v/>
      </c>
    </row>
    <row r="915" spans="1:12" ht="15.75" customHeight="1">
      <c r="A915">
        <f t="shared" si="27"/>
        <v>92</v>
      </c>
      <c r="B915" t="str">
        <f>VLOOKUP(A915,ACTIVITIES!$B$2:$C$110,2,FALSE)</f>
        <v>ACTIVITY CATEGORY 10 92</v>
      </c>
      <c r="C915" s="1">
        <v>3</v>
      </c>
      <c r="D915" s="1" t="str">
        <f>VLOOKUP(C915,HABITATS!$F$2:$G$13,2,FALSE)</f>
        <v>Tidal flats &amp; Rocky Intertidal</v>
      </c>
      <c r="E915" s="1" t="str">
        <f t="shared" si="26"/>
        <v>Tidal flats &amp; Rocky IntertidalACTIVITY CATEGORY 10 92</v>
      </c>
      <c r="F915" s="3">
        <f>VLOOKUP($B915,'TIDAL FLATS &amp; ROCKY INTERTIDAL'!$B$239:$I$347,F$1,FALSE)</f>
        <v>0</v>
      </c>
      <c r="G915" s="3">
        <f>VLOOKUP($B915,'TIDAL FLATS &amp; ROCKY INTERTIDAL'!$B$239:$I$347,G$1,FALSE)</f>
        <v>0</v>
      </c>
      <c r="H915" s="3">
        <f>VLOOKUP($B915,'TIDAL FLATS &amp; ROCKY INTERTIDAL'!$B$239:$I$347,H$1,FALSE)</f>
        <v>0</v>
      </c>
      <c r="I915" s="3">
        <f>VLOOKUP($B915,'TIDAL FLATS &amp; ROCKY INTERTIDAL'!$B$239:$I$347,I$1,FALSE)</f>
        <v>0</v>
      </c>
      <c r="J915" s="3">
        <f>VLOOKUP($B915,'TIDAL FLATS &amp; ROCKY INTERTIDAL'!$B$239:$I$347,J$1,FALSE)</f>
        <v>0</v>
      </c>
      <c r="K915" s="3">
        <f>VLOOKUP($B915,'TIDAL FLATS &amp; ROCKY INTERTIDAL'!$B$239:$I$347,K$1,FALSE)</f>
        <v>0</v>
      </c>
      <c r="L915" s="3" t="str">
        <f>VLOOKUP($B915,'TIDAL FLATS &amp; ROCKY INTERTIDAL'!$B$239:$I$347,L$1,FALSE)</f>
        <v/>
      </c>
    </row>
    <row r="916" spans="1:12" ht="15.75" customHeight="1">
      <c r="A916">
        <f t="shared" si="27"/>
        <v>92</v>
      </c>
      <c r="B916" t="str">
        <f>VLOOKUP(A916,ACTIVITIES!$B$2:$C$110,2,FALSE)</f>
        <v>ACTIVITY CATEGORY 10 92</v>
      </c>
      <c r="C916" s="1">
        <v>4</v>
      </c>
      <c r="D916" s="1" t="str">
        <f>VLOOKUP(C916,HABITATS!$F$2:$G$13,2,FALSE)</f>
        <v>Marshes</v>
      </c>
      <c r="E916" s="1" t="str">
        <f t="shared" si="26"/>
        <v>MarshesACTIVITY CATEGORY 10 92</v>
      </c>
      <c r="F916" s="3">
        <f>VLOOKUP($B916,MARSHES!$B$239:$I$347,F$1,FALSE)</f>
        <v>0</v>
      </c>
      <c r="G916" s="3">
        <f>VLOOKUP($B916,MARSHES!$B$239:$I$347,G$1,FALSE)</f>
        <v>0</v>
      </c>
      <c r="H916" s="3">
        <f>VLOOKUP($B916,MARSHES!$B$239:$I$347,H$1,FALSE)</f>
        <v>0</v>
      </c>
      <c r="I916" s="3">
        <f>VLOOKUP($B916,MARSHES!$B$239:$I$347,I$1,FALSE)</f>
        <v>0</v>
      </c>
      <c r="J916" s="3">
        <f>VLOOKUP($B916,MARSHES!$B$239:$I$347,J$1,FALSE)</f>
        <v>0</v>
      </c>
      <c r="K916" s="3">
        <f>VLOOKUP($B916,MARSHES!$B$239:$I$347,K$1,FALSE)</f>
        <v>0</v>
      </c>
      <c r="L916" s="3" t="str">
        <f>VLOOKUP($B916,MARSHES!$B$239:$I$347,L$1,FALSE)</f>
        <v/>
      </c>
    </row>
    <row r="917" spans="1:12" ht="15.75" customHeight="1">
      <c r="A917">
        <f t="shared" si="27"/>
        <v>92</v>
      </c>
      <c r="B917" t="str">
        <f>VLOOKUP(A917,ACTIVITIES!$B$2:$C$110,2,FALSE)</f>
        <v>ACTIVITY CATEGORY 10 92</v>
      </c>
      <c r="C917" s="1">
        <v>5</v>
      </c>
      <c r="D917" s="1" t="str">
        <f>VLOOKUP(C917,HABITATS!$F$2:$G$13,2,FALSE)</f>
        <v>Submersed Habitats</v>
      </c>
      <c r="E917" s="1" t="str">
        <f t="shared" si="26"/>
        <v>Submersed HabitatsACTIVITY CATEGORY 10 92</v>
      </c>
      <c r="F917" s="3">
        <f>VLOOKUP($B917,'SUBMERSED HABITATS'!$B$239:$I$347,F$1,FALSE)</f>
        <v>0</v>
      </c>
      <c r="G917" s="3">
        <f>VLOOKUP($B917,'SUBMERSED HABITATS'!$B$239:$I$347,G$1,FALSE)</f>
        <v>0</v>
      </c>
      <c r="H917" s="3">
        <f>VLOOKUP($B917,'SUBMERSED HABITATS'!$B$239:$I$347,H$1,FALSE)</f>
        <v>0</v>
      </c>
      <c r="I917" s="3">
        <f>VLOOKUP($B917,'SUBMERSED HABITATS'!$B$239:$I$347,I$1,FALSE)</f>
        <v>0</v>
      </c>
      <c r="J917" s="3">
        <f>VLOOKUP($B917,'SUBMERSED HABITATS'!$B$239:$I$347,J$1,FALSE)</f>
        <v>0</v>
      </c>
      <c r="K917" s="3">
        <f>VLOOKUP($B917,'SUBMERSED HABITATS'!$B$239:$I$347,K$1,FALSE)</f>
        <v>0</v>
      </c>
      <c r="L917" s="3" t="str">
        <f>VLOOKUP($B917,'SUBMERSED HABITATS'!$B$239:$I$347,L$1,FALSE)</f>
        <v/>
      </c>
    </row>
    <row r="918" spans="1:12" ht="15.75" customHeight="1">
      <c r="A918">
        <f t="shared" si="27"/>
        <v>92</v>
      </c>
      <c r="B918" t="str">
        <f>VLOOKUP(A918,ACTIVITIES!$B$2:$C$110,2,FALSE)</f>
        <v>ACTIVITY CATEGORY 10 92</v>
      </c>
      <c r="C918" s="1">
        <v>6</v>
      </c>
      <c r="D918" s="1" t="str">
        <f>VLOOKUP(C918,HABITATS!$F$2:$G$13,2,FALSE)</f>
        <v>HABITATS COMPLEX 6</v>
      </c>
      <c r="E918" s="1" t="str">
        <f t="shared" si="26"/>
        <v>HABITATS COMPLEX 6ACTIVITY CATEGORY 10 92</v>
      </c>
      <c r="F918" s="3">
        <f>VLOOKUP($B918,'HABITATS COMPLEX 6'!$B$239:$I$347,F$1,FALSE)</f>
        <v>0</v>
      </c>
      <c r="G918" s="3">
        <f>VLOOKUP($B918,'HABITATS COMPLEX 6'!$B$239:$I$347,G$1,FALSE)</f>
        <v>0</v>
      </c>
      <c r="H918" s="3">
        <f>VLOOKUP($B918,'HABITATS COMPLEX 6'!$B$239:$I$347,H$1,FALSE)</f>
        <v>0</v>
      </c>
      <c r="I918" s="3">
        <f>VLOOKUP($B918,'HABITATS COMPLEX 6'!$B$239:$I$347,I$1,FALSE)</f>
        <v>0</v>
      </c>
      <c r="J918" s="3">
        <f>VLOOKUP($B918,'HABITATS COMPLEX 6'!$B$239:$I$347,J$1,FALSE)</f>
        <v>0</v>
      </c>
      <c r="K918" s="3">
        <f>VLOOKUP($B918,'HABITATS COMPLEX 6'!$B$239:$I$347,K$1,FALSE)</f>
        <v>0</v>
      </c>
      <c r="L918" s="3" t="str">
        <f>VLOOKUP($B918,'HABITATS COMPLEX 6'!$B$239:$I$347,L$1,FALSE)</f>
        <v/>
      </c>
    </row>
    <row r="919" spans="1:12" ht="15.75" customHeight="1">
      <c r="A919">
        <f t="shared" si="27"/>
        <v>92</v>
      </c>
      <c r="B919" t="str">
        <f>VLOOKUP(A919,ACTIVITIES!$B$2:$C$110,2,FALSE)</f>
        <v>ACTIVITY CATEGORY 10 92</v>
      </c>
      <c r="C919" s="1">
        <v>7</v>
      </c>
      <c r="D919" s="1" t="str">
        <f>VLOOKUP(C919,HABITATS!$F$2:$G$13,2,FALSE)</f>
        <v>HABITATS COMPLEX 7</v>
      </c>
      <c r="E919" s="1" t="str">
        <f t="shared" si="26"/>
        <v>HABITATS COMPLEX 7ACTIVITY CATEGORY 10 92</v>
      </c>
      <c r="F919" s="3">
        <f>VLOOKUP($B919,'HABITATS COMPLEX 7'!$B$239:$I$347,F$1,FALSE)</f>
        <v>0</v>
      </c>
      <c r="G919" s="3">
        <f>VLOOKUP($B919,'HABITATS COMPLEX 7'!$B$239:$I$347,G$1,FALSE)</f>
        <v>0</v>
      </c>
      <c r="H919" s="3">
        <f>VLOOKUP($B919,'HABITATS COMPLEX 7'!$B$239:$I$347,H$1,FALSE)</f>
        <v>0</v>
      </c>
      <c r="I919" s="3">
        <f>VLOOKUP($B919,'HABITATS COMPLEX 7'!$B$239:$I$347,I$1,FALSE)</f>
        <v>0</v>
      </c>
      <c r="J919" s="3">
        <f>VLOOKUP($B919,'HABITATS COMPLEX 7'!$B$239:$I$347,J$1,FALSE)</f>
        <v>0</v>
      </c>
      <c r="K919" s="3">
        <f>VLOOKUP($B919,'HABITATS COMPLEX 7'!$B$239:$I$347,K$1,FALSE)</f>
        <v>0</v>
      </c>
      <c r="L919" s="3" t="str">
        <f>VLOOKUP($B919,'HABITATS COMPLEX 7'!$B$239:$I$347,L$1,FALSE)</f>
        <v/>
      </c>
    </row>
    <row r="920" spans="1:12" ht="15.75" customHeight="1">
      <c r="A920">
        <f t="shared" si="27"/>
        <v>92</v>
      </c>
      <c r="B920" t="str">
        <f>VLOOKUP(A920,ACTIVITIES!$B$2:$C$110,2,FALSE)</f>
        <v>ACTIVITY CATEGORY 10 92</v>
      </c>
      <c r="C920" s="1">
        <v>8</v>
      </c>
      <c r="D920" s="1" t="str">
        <f>VLOOKUP(C920,HABITATS!$F$2:$G$13,2,FALSE)</f>
        <v>HABITATS COMPLEX 8</v>
      </c>
      <c r="E920" s="1" t="str">
        <f t="shared" si="26"/>
        <v>HABITATS COMPLEX 8ACTIVITY CATEGORY 10 92</v>
      </c>
      <c r="F920" s="3">
        <f>VLOOKUP($B920,'HABITATS COMPLEX 8'!$B$239:$I$347,F$1,FALSE)</f>
        <v>0</v>
      </c>
      <c r="G920" s="3">
        <f>VLOOKUP($B920,'HABITATS COMPLEX 8'!$B$239:$I$347,G$1,FALSE)</f>
        <v>0</v>
      </c>
      <c r="H920" s="3">
        <f>VLOOKUP($B920,'HABITATS COMPLEX 8'!$B$239:$I$347,H$1,FALSE)</f>
        <v>0</v>
      </c>
      <c r="I920" s="3">
        <f>VLOOKUP($B920,'HABITATS COMPLEX 8'!$B$239:$I$347,I$1,FALSE)</f>
        <v>0</v>
      </c>
      <c r="J920" s="3">
        <f>VLOOKUP($B920,'HABITATS COMPLEX 8'!$B$239:$I$347,J$1,FALSE)</f>
        <v>0</v>
      </c>
      <c r="K920" s="3">
        <f>VLOOKUP($B920,'HABITATS COMPLEX 8'!$B$239:$I$347,K$1,FALSE)</f>
        <v>0</v>
      </c>
      <c r="L920" s="3" t="str">
        <f>VLOOKUP($B920,'HABITATS COMPLEX 8'!$B$239:$I$347,L$1,FALSE)</f>
        <v/>
      </c>
    </row>
    <row r="921" spans="1:12" ht="15.75" customHeight="1">
      <c r="A921">
        <f t="shared" si="27"/>
        <v>92</v>
      </c>
      <c r="B921" t="str">
        <f>VLOOKUP(A921,ACTIVITIES!$B$2:$C$110,2,FALSE)</f>
        <v>ACTIVITY CATEGORY 10 92</v>
      </c>
      <c r="C921" s="1">
        <v>9</v>
      </c>
      <c r="D921" s="1" t="str">
        <f>VLOOKUP(C921,HABITATS!$F$2:$G$13,2,FALSE)</f>
        <v>HABITATS COMPLEX 9</v>
      </c>
      <c r="E921" s="1" t="str">
        <f t="shared" si="26"/>
        <v>HABITATS COMPLEX 9ACTIVITY CATEGORY 10 92</v>
      </c>
      <c r="F921" s="3">
        <f>VLOOKUP($B921,'HABITATS COMPLEX 9'!$B$239:$I$347,F$1,FALSE)</f>
        <v>0</v>
      </c>
      <c r="G921" s="3">
        <f>VLOOKUP($B921,'HABITATS COMPLEX 9'!$B$239:$I$347,G$1,FALSE)</f>
        <v>0</v>
      </c>
      <c r="H921" s="3">
        <f>VLOOKUP($B921,'HABITATS COMPLEX 9'!$B$239:$I$347,H$1,FALSE)</f>
        <v>0</v>
      </c>
      <c r="I921" s="3">
        <f>VLOOKUP($B921,'HABITATS COMPLEX 9'!$B$239:$I$347,I$1,FALSE)</f>
        <v>0</v>
      </c>
      <c r="J921" s="3">
        <f>VLOOKUP($B921,'HABITATS COMPLEX 9'!$B$239:$I$347,J$1,FALSE)</f>
        <v>0</v>
      </c>
      <c r="K921" s="3">
        <f>VLOOKUP($B921,'HABITATS COMPLEX 9'!$B$239:$I$347,K$1,FALSE)</f>
        <v>0</v>
      </c>
      <c r="L921" s="3" t="str">
        <f>VLOOKUP($B921,'HABITATS COMPLEX 9'!$B$239:$I$347,L$1,FALSE)</f>
        <v/>
      </c>
    </row>
    <row r="922" spans="1:12" ht="15.75" customHeight="1">
      <c r="A922">
        <f t="shared" si="27"/>
        <v>92</v>
      </c>
      <c r="B922" t="str">
        <f>VLOOKUP(A922,ACTIVITIES!$B$2:$C$110,2,FALSE)</f>
        <v>ACTIVITY CATEGORY 10 92</v>
      </c>
      <c r="C922" s="1">
        <v>10</v>
      </c>
      <c r="D922" s="1" t="str">
        <f>VLOOKUP(C922,HABITATS!$F$2:$G$13,2,FALSE)</f>
        <v>HABITATS COMPLEX 10</v>
      </c>
      <c r="E922" s="1" t="str">
        <f t="shared" si="26"/>
        <v>HABITATS COMPLEX 10ACTIVITY CATEGORY 10 92</v>
      </c>
      <c r="F922" s="3">
        <f>VLOOKUP($B922,'HABITATS COMPLEX 10'!$B$239:$I$347,F$1,FALSE)</f>
        <v>0</v>
      </c>
      <c r="G922" s="3">
        <f>VLOOKUP($B922,'HABITATS COMPLEX 10'!$B$239:$I$347,G$1,FALSE)</f>
        <v>0</v>
      </c>
      <c r="H922" s="3">
        <f>VLOOKUP($B922,'HABITATS COMPLEX 10'!$B$239:$I$347,H$1,FALSE)</f>
        <v>0</v>
      </c>
      <c r="I922" s="3">
        <f>VLOOKUP($B922,'HABITATS COMPLEX 10'!$B$239:$I$347,I$1,FALSE)</f>
        <v>0</v>
      </c>
      <c r="J922" s="3">
        <f>VLOOKUP($B922,'HABITATS COMPLEX 10'!$B$239:$I$347,J$1,FALSE)</f>
        <v>0</v>
      </c>
      <c r="K922" s="3">
        <f>VLOOKUP($B922,'HABITATS COMPLEX 10'!$B$239:$I$347,K$1,FALSE)</f>
        <v>0</v>
      </c>
      <c r="L922" s="3" t="str">
        <f>VLOOKUP($B922,'HABITATS COMPLEX 10'!$B$239:$I$347,L$1,FALSE)</f>
        <v/>
      </c>
    </row>
    <row r="923" spans="1:12" ht="15.75" customHeight="1">
      <c r="A923">
        <f t="shared" si="27"/>
        <v>93</v>
      </c>
      <c r="B923" t="str">
        <f>VLOOKUP(A923,ACTIVITIES!$B$2:$C$110,2,FALSE)</f>
        <v>ACTIVITY CATEGORY 10 93</v>
      </c>
      <c r="C923" s="1">
        <v>1</v>
      </c>
      <c r="D923" s="1" t="str">
        <f>VLOOKUP(C923,HABITATS!$F$2:$G$13,2,FALSE)</f>
        <v>Coastal Uplands</v>
      </c>
      <c r="E923" s="1" t="str">
        <f t="shared" si="26"/>
        <v>Coastal UplandsACTIVITY CATEGORY 10 93</v>
      </c>
      <c r="F923" s="3">
        <f>VLOOKUP($B923,'COASTAL UPLANDS'!$B$239:$I$347,F$1,FALSE)</f>
        <v>0</v>
      </c>
      <c r="G923" s="3">
        <f>VLOOKUP($B923,'COASTAL UPLANDS'!$B$239:$I$347,G$1,FALSE)</f>
        <v>0</v>
      </c>
      <c r="H923" s="3">
        <f>VLOOKUP($B923,'COASTAL UPLANDS'!$B$239:$I$347,H$1,FALSE)</f>
        <v>0</v>
      </c>
      <c r="I923" s="3">
        <f>VLOOKUP($B923,'COASTAL UPLANDS'!$B$239:$I$347,I$1,FALSE)</f>
        <v>0</v>
      </c>
      <c r="J923" s="3">
        <f>VLOOKUP($B923,'COASTAL UPLANDS'!$B$239:$I$347,J$1,FALSE)</f>
        <v>0</v>
      </c>
      <c r="K923" s="3">
        <f>VLOOKUP($B923,'COASTAL UPLANDS'!$B$239:$I$347,K$1,FALSE)</f>
        <v>0</v>
      </c>
      <c r="L923" s="3" t="str">
        <f>VLOOKUP($B923,'COASTAL UPLANDS'!$B$239:$I$347,L$1,FALSE)</f>
        <v/>
      </c>
    </row>
    <row r="924" spans="1:12" ht="15.75" customHeight="1">
      <c r="A924">
        <f t="shared" si="27"/>
        <v>93</v>
      </c>
      <c r="B924" t="str">
        <f>VLOOKUP(A924,ACTIVITIES!$B$2:$C$110,2,FALSE)</f>
        <v>ACTIVITY CATEGORY 10 93</v>
      </c>
      <c r="C924" s="1">
        <v>2</v>
      </c>
      <c r="D924" s="1" t="str">
        <f>VLOOKUP(C924,HABITATS!$F$2:$G$13,2,FALSE)</f>
        <v>Beaches &amp; Dunes</v>
      </c>
      <c r="E924" s="1" t="str">
        <f t="shared" si="26"/>
        <v>Beaches &amp; DunesACTIVITY CATEGORY 10 93</v>
      </c>
      <c r="F924" s="3">
        <f>VLOOKUP($B924,'BEACHES &amp; DUNES'!$B$239:$I$347,F$1,FALSE)</f>
        <v>0</v>
      </c>
      <c r="G924" s="3">
        <f>VLOOKUP($B924,'BEACHES &amp; DUNES'!$B$239:$I$347,G$1,FALSE)</f>
        <v>0</v>
      </c>
      <c r="H924" s="3">
        <f>VLOOKUP($B924,'BEACHES &amp; DUNES'!$B$239:$I$347,H$1,FALSE)</f>
        <v>0</v>
      </c>
      <c r="I924" s="3">
        <f>VLOOKUP($B924,'BEACHES &amp; DUNES'!$B$239:$I$347,I$1,FALSE)</f>
        <v>0</v>
      </c>
      <c r="J924" s="3">
        <f>VLOOKUP($B924,'BEACHES &amp; DUNES'!$B$239:$I$347,J$1,FALSE)</f>
        <v>0</v>
      </c>
      <c r="K924" s="3">
        <f>VLOOKUP($B924,'BEACHES &amp; DUNES'!$B$239:$I$347,K$1,FALSE)</f>
        <v>0</v>
      </c>
      <c r="L924" s="3" t="str">
        <f>VLOOKUP($B924,'BEACHES &amp; DUNES'!$B$239:$I$347,L$1,FALSE)</f>
        <v/>
      </c>
    </row>
    <row r="925" spans="1:12" ht="15.75" customHeight="1">
      <c r="A925">
        <f t="shared" si="27"/>
        <v>93</v>
      </c>
      <c r="B925" t="str">
        <f>VLOOKUP(A925,ACTIVITIES!$B$2:$C$110,2,FALSE)</f>
        <v>ACTIVITY CATEGORY 10 93</v>
      </c>
      <c r="C925" s="1">
        <v>3</v>
      </c>
      <c r="D925" s="1" t="str">
        <f>VLOOKUP(C925,HABITATS!$F$2:$G$13,2,FALSE)</f>
        <v>Tidal flats &amp; Rocky Intertidal</v>
      </c>
      <c r="E925" s="1" t="str">
        <f t="shared" si="26"/>
        <v>Tidal flats &amp; Rocky IntertidalACTIVITY CATEGORY 10 93</v>
      </c>
      <c r="F925" s="3">
        <f>VLOOKUP($B925,'TIDAL FLATS &amp; ROCKY INTERTIDAL'!$B$239:$I$347,F$1,FALSE)</f>
        <v>0</v>
      </c>
      <c r="G925" s="3">
        <f>VLOOKUP($B925,'TIDAL FLATS &amp; ROCKY INTERTIDAL'!$B$239:$I$347,G$1,FALSE)</f>
        <v>0</v>
      </c>
      <c r="H925" s="3">
        <f>VLOOKUP($B925,'TIDAL FLATS &amp; ROCKY INTERTIDAL'!$B$239:$I$347,H$1,FALSE)</f>
        <v>0</v>
      </c>
      <c r="I925" s="3">
        <f>VLOOKUP($B925,'TIDAL FLATS &amp; ROCKY INTERTIDAL'!$B$239:$I$347,I$1,FALSE)</f>
        <v>0</v>
      </c>
      <c r="J925" s="3">
        <f>VLOOKUP($B925,'TIDAL FLATS &amp; ROCKY INTERTIDAL'!$B$239:$I$347,J$1,FALSE)</f>
        <v>0</v>
      </c>
      <c r="K925" s="3">
        <f>VLOOKUP($B925,'TIDAL FLATS &amp; ROCKY INTERTIDAL'!$B$239:$I$347,K$1,FALSE)</f>
        <v>0</v>
      </c>
      <c r="L925" s="3" t="str">
        <f>VLOOKUP($B925,'TIDAL FLATS &amp; ROCKY INTERTIDAL'!$B$239:$I$347,L$1,FALSE)</f>
        <v/>
      </c>
    </row>
    <row r="926" spans="1:12" ht="15.75" customHeight="1">
      <c r="A926">
        <f t="shared" si="27"/>
        <v>93</v>
      </c>
      <c r="B926" t="str">
        <f>VLOOKUP(A926,ACTIVITIES!$B$2:$C$110,2,FALSE)</f>
        <v>ACTIVITY CATEGORY 10 93</v>
      </c>
      <c r="C926" s="1">
        <v>4</v>
      </c>
      <c r="D926" s="1" t="str">
        <f>VLOOKUP(C926,HABITATS!$F$2:$G$13,2,FALSE)</f>
        <v>Marshes</v>
      </c>
      <c r="E926" s="1" t="str">
        <f t="shared" si="26"/>
        <v>MarshesACTIVITY CATEGORY 10 93</v>
      </c>
      <c r="F926" s="3">
        <f>VLOOKUP($B926,MARSHES!$B$239:$I$347,F$1,FALSE)</f>
        <v>0</v>
      </c>
      <c r="G926" s="3">
        <f>VLOOKUP($B926,MARSHES!$B$239:$I$347,G$1,FALSE)</f>
        <v>0</v>
      </c>
      <c r="H926" s="3">
        <f>VLOOKUP($B926,MARSHES!$B$239:$I$347,H$1,FALSE)</f>
        <v>0</v>
      </c>
      <c r="I926" s="3">
        <f>VLOOKUP($B926,MARSHES!$B$239:$I$347,I$1,FALSE)</f>
        <v>0</v>
      </c>
      <c r="J926" s="3">
        <f>VLOOKUP($B926,MARSHES!$B$239:$I$347,J$1,FALSE)</f>
        <v>0</v>
      </c>
      <c r="K926" s="3">
        <f>VLOOKUP($B926,MARSHES!$B$239:$I$347,K$1,FALSE)</f>
        <v>0</v>
      </c>
      <c r="L926" s="3" t="str">
        <f>VLOOKUP($B926,MARSHES!$B$239:$I$347,L$1,FALSE)</f>
        <v/>
      </c>
    </row>
    <row r="927" spans="1:12" ht="15.75" customHeight="1">
      <c r="A927">
        <f t="shared" si="27"/>
        <v>93</v>
      </c>
      <c r="B927" t="str">
        <f>VLOOKUP(A927,ACTIVITIES!$B$2:$C$110,2,FALSE)</f>
        <v>ACTIVITY CATEGORY 10 93</v>
      </c>
      <c r="C927" s="1">
        <v>5</v>
      </c>
      <c r="D927" s="1" t="str">
        <f>VLOOKUP(C927,HABITATS!$F$2:$G$13,2,FALSE)</f>
        <v>Submersed Habitats</v>
      </c>
      <c r="E927" s="1" t="str">
        <f t="shared" si="26"/>
        <v>Submersed HabitatsACTIVITY CATEGORY 10 93</v>
      </c>
      <c r="F927" s="3">
        <f>VLOOKUP($B927,'SUBMERSED HABITATS'!$B$239:$I$347,F$1,FALSE)</f>
        <v>0</v>
      </c>
      <c r="G927" s="3">
        <f>VLOOKUP($B927,'SUBMERSED HABITATS'!$B$239:$I$347,G$1,FALSE)</f>
        <v>0</v>
      </c>
      <c r="H927" s="3">
        <f>VLOOKUP($B927,'SUBMERSED HABITATS'!$B$239:$I$347,H$1,FALSE)</f>
        <v>0</v>
      </c>
      <c r="I927" s="3">
        <f>VLOOKUP($B927,'SUBMERSED HABITATS'!$B$239:$I$347,I$1,FALSE)</f>
        <v>0</v>
      </c>
      <c r="J927" s="3">
        <f>VLOOKUP($B927,'SUBMERSED HABITATS'!$B$239:$I$347,J$1,FALSE)</f>
        <v>0</v>
      </c>
      <c r="K927" s="3">
        <f>VLOOKUP($B927,'SUBMERSED HABITATS'!$B$239:$I$347,K$1,FALSE)</f>
        <v>0</v>
      </c>
      <c r="L927" s="3" t="str">
        <f>VLOOKUP($B927,'SUBMERSED HABITATS'!$B$239:$I$347,L$1,FALSE)</f>
        <v/>
      </c>
    </row>
    <row r="928" spans="1:12" ht="15.75" customHeight="1">
      <c r="A928">
        <f t="shared" si="27"/>
        <v>93</v>
      </c>
      <c r="B928" t="str">
        <f>VLOOKUP(A928,ACTIVITIES!$B$2:$C$110,2,FALSE)</f>
        <v>ACTIVITY CATEGORY 10 93</v>
      </c>
      <c r="C928" s="1">
        <v>6</v>
      </c>
      <c r="D928" s="1" t="str">
        <f>VLOOKUP(C928,HABITATS!$F$2:$G$13,2,FALSE)</f>
        <v>HABITATS COMPLEX 6</v>
      </c>
      <c r="E928" s="1" t="str">
        <f t="shared" si="26"/>
        <v>HABITATS COMPLEX 6ACTIVITY CATEGORY 10 93</v>
      </c>
      <c r="F928" s="3">
        <f>VLOOKUP($B928,'HABITATS COMPLEX 6'!$B$239:$I$347,F$1,FALSE)</f>
        <v>0</v>
      </c>
      <c r="G928" s="3">
        <f>VLOOKUP($B928,'HABITATS COMPLEX 6'!$B$239:$I$347,G$1,FALSE)</f>
        <v>0</v>
      </c>
      <c r="H928" s="3">
        <f>VLOOKUP($B928,'HABITATS COMPLEX 6'!$B$239:$I$347,H$1,FALSE)</f>
        <v>0</v>
      </c>
      <c r="I928" s="3">
        <f>VLOOKUP($B928,'HABITATS COMPLEX 6'!$B$239:$I$347,I$1,FALSE)</f>
        <v>0</v>
      </c>
      <c r="J928" s="3">
        <f>VLOOKUP($B928,'HABITATS COMPLEX 6'!$B$239:$I$347,J$1,FALSE)</f>
        <v>0</v>
      </c>
      <c r="K928" s="3">
        <f>VLOOKUP($B928,'HABITATS COMPLEX 6'!$B$239:$I$347,K$1,FALSE)</f>
        <v>0</v>
      </c>
      <c r="L928" s="3" t="str">
        <f>VLOOKUP($B928,'HABITATS COMPLEX 6'!$B$239:$I$347,L$1,FALSE)</f>
        <v/>
      </c>
    </row>
    <row r="929" spans="1:12" ht="15.75" customHeight="1">
      <c r="A929">
        <f t="shared" si="27"/>
        <v>93</v>
      </c>
      <c r="B929" t="str">
        <f>VLOOKUP(A929,ACTIVITIES!$B$2:$C$110,2,FALSE)</f>
        <v>ACTIVITY CATEGORY 10 93</v>
      </c>
      <c r="C929" s="1">
        <v>7</v>
      </c>
      <c r="D929" s="1" t="str">
        <f>VLOOKUP(C929,HABITATS!$F$2:$G$13,2,FALSE)</f>
        <v>HABITATS COMPLEX 7</v>
      </c>
      <c r="E929" s="1" t="str">
        <f t="shared" si="26"/>
        <v>HABITATS COMPLEX 7ACTIVITY CATEGORY 10 93</v>
      </c>
      <c r="F929" s="3">
        <f>VLOOKUP($B929,'HABITATS COMPLEX 7'!$B$239:$I$347,F$1,FALSE)</f>
        <v>0</v>
      </c>
      <c r="G929" s="3">
        <f>VLOOKUP($B929,'HABITATS COMPLEX 7'!$B$239:$I$347,G$1,FALSE)</f>
        <v>0</v>
      </c>
      <c r="H929" s="3">
        <f>VLOOKUP($B929,'HABITATS COMPLEX 7'!$B$239:$I$347,H$1,FALSE)</f>
        <v>0</v>
      </c>
      <c r="I929" s="3">
        <f>VLOOKUP($B929,'HABITATS COMPLEX 7'!$B$239:$I$347,I$1,FALSE)</f>
        <v>0</v>
      </c>
      <c r="J929" s="3">
        <f>VLOOKUP($B929,'HABITATS COMPLEX 7'!$B$239:$I$347,J$1,FALSE)</f>
        <v>0</v>
      </c>
      <c r="K929" s="3">
        <f>VLOOKUP($B929,'HABITATS COMPLEX 7'!$B$239:$I$347,K$1,FALSE)</f>
        <v>0</v>
      </c>
      <c r="L929" s="3" t="str">
        <f>VLOOKUP($B929,'HABITATS COMPLEX 7'!$B$239:$I$347,L$1,FALSE)</f>
        <v/>
      </c>
    </row>
    <row r="930" spans="1:12" ht="15.75" customHeight="1">
      <c r="A930">
        <f t="shared" si="27"/>
        <v>93</v>
      </c>
      <c r="B930" t="str">
        <f>VLOOKUP(A930,ACTIVITIES!$B$2:$C$110,2,FALSE)</f>
        <v>ACTIVITY CATEGORY 10 93</v>
      </c>
      <c r="C930" s="1">
        <v>8</v>
      </c>
      <c r="D930" s="1" t="str">
        <f>VLOOKUP(C930,HABITATS!$F$2:$G$13,2,FALSE)</f>
        <v>HABITATS COMPLEX 8</v>
      </c>
      <c r="E930" s="1" t="str">
        <f t="shared" si="26"/>
        <v>HABITATS COMPLEX 8ACTIVITY CATEGORY 10 93</v>
      </c>
      <c r="F930" s="3">
        <f>VLOOKUP($B930,'HABITATS COMPLEX 8'!$B$239:$I$347,F$1,FALSE)</f>
        <v>0</v>
      </c>
      <c r="G930" s="3">
        <f>VLOOKUP($B930,'HABITATS COMPLEX 8'!$B$239:$I$347,G$1,FALSE)</f>
        <v>0</v>
      </c>
      <c r="H930" s="3">
        <f>VLOOKUP($B930,'HABITATS COMPLEX 8'!$B$239:$I$347,H$1,FALSE)</f>
        <v>0</v>
      </c>
      <c r="I930" s="3">
        <f>VLOOKUP($B930,'HABITATS COMPLEX 8'!$B$239:$I$347,I$1,FALSE)</f>
        <v>0</v>
      </c>
      <c r="J930" s="3">
        <f>VLOOKUP($B930,'HABITATS COMPLEX 8'!$B$239:$I$347,J$1,FALSE)</f>
        <v>0</v>
      </c>
      <c r="K930" s="3">
        <f>VLOOKUP($B930,'HABITATS COMPLEX 8'!$B$239:$I$347,K$1,FALSE)</f>
        <v>0</v>
      </c>
      <c r="L930" s="3" t="str">
        <f>VLOOKUP($B930,'HABITATS COMPLEX 8'!$B$239:$I$347,L$1,FALSE)</f>
        <v/>
      </c>
    </row>
    <row r="931" spans="1:12" ht="15.75" customHeight="1">
      <c r="A931">
        <f t="shared" si="27"/>
        <v>93</v>
      </c>
      <c r="B931" t="str">
        <f>VLOOKUP(A931,ACTIVITIES!$B$2:$C$110,2,FALSE)</f>
        <v>ACTIVITY CATEGORY 10 93</v>
      </c>
      <c r="C931" s="1">
        <v>9</v>
      </c>
      <c r="D931" s="1" t="str">
        <f>VLOOKUP(C931,HABITATS!$F$2:$G$13,2,FALSE)</f>
        <v>HABITATS COMPLEX 9</v>
      </c>
      <c r="E931" s="1" t="str">
        <f t="shared" si="26"/>
        <v>HABITATS COMPLEX 9ACTIVITY CATEGORY 10 93</v>
      </c>
      <c r="F931" s="3">
        <f>VLOOKUP($B931,'HABITATS COMPLEX 9'!$B$239:$I$347,F$1,FALSE)</f>
        <v>0</v>
      </c>
      <c r="G931" s="3">
        <f>VLOOKUP($B931,'HABITATS COMPLEX 9'!$B$239:$I$347,G$1,FALSE)</f>
        <v>0</v>
      </c>
      <c r="H931" s="3">
        <f>VLOOKUP($B931,'HABITATS COMPLEX 9'!$B$239:$I$347,H$1,FALSE)</f>
        <v>0</v>
      </c>
      <c r="I931" s="3">
        <f>VLOOKUP($B931,'HABITATS COMPLEX 9'!$B$239:$I$347,I$1,FALSE)</f>
        <v>0</v>
      </c>
      <c r="J931" s="3">
        <f>VLOOKUP($B931,'HABITATS COMPLEX 9'!$B$239:$I$347,J$1,FALSE)</f>
        <v>0</v>
      </c>
      <c r="K931" s="3">
        <f>VLOOKUP($B931,'HABITATS COMPLEX 9'!$B$239:$I$347,K$1,FALSE)</f>
        <v>0</v>
      </c>
      <c r="L931" s="3" t="str">
        <f>VLOOKUP($B931,'HABITATS COMPLEX 9'!$B$239:$I$347,L$1,FALSE)</f>
        <v/>
      </c>
    </row>
    <row r="932" spans="1:12" ht="15.75" customHeight="1">
      <c r="A932">
        <f t="shared" si="27"/>
        <v>93</v>
      </c>
      <c r="B932" t="str">
        <f>VLOOKUP(A932,ACTIVITIES!$B$2:$C$110,2,FALSE)</f>
        <v>ACTIVITY CATEGORY 10 93</v>
      </c>
      <c r="C932" s="1">
        <v>10</v>
      </c>
      <c r="D932" s="1" t="str">
        <f>VLOOKUP(C932,HABITATS!$F$2:$G$13,2,FALSE)</f>
        <v>HABITATS COMPLEX 10</v>
      </c>
      <c r="E932" s="1" t="str">
        <f t="shared" si="26"/>
        <v>HABITATS COMPLEX 10ACTIVITY CATEGORY 10 93</v>
      </c>
      <c r="F932" s="3">
        <f>VLOOKUP($B932,'HABITATS COMPLEX 10'!$B$239:$I$347,F$1,FALSE)</f>
        <v>0</v>
      </c>
      <c r="G932" s="3">
        <f>VLOOKUP($B932,'HABITATS COMPLEX 10'!$B$239:$I$347,G$1,FALSE)</f>
        <v>0</v>
      </c>
      <c r="H932" s="3">
        <f>VLOOKUP($B932,'HABITATS COMPLEX 10'!$B$239:$I$347,H$1,FALSE)</f>
        <v>0</v>
      </c>
      <c r="I932" s="3">
        <f>VLOOKUP($B932,'HABITATS COMPLEX 10'!$B$239:$I$347,I$1,FALSE)</f>
        <v>0</v>
      </c>
      <c r="J932" s="3">
        <f>VLOOKUP($B932,'HABITATS COMPLEX 10'!$B$239:$I$347,J$1,FALSE)</f>
        <v>0</v>
      </c>
      <c r="K932" s="3">
        <f>VLOOKUP($B932,'HABITATS COMPLEX 10'!$B$239:$I$347,K$1,FALSE)</f>
        <v>0</v>
      </c>
      <c r="L932" s="3" t="str">
        <f>VLOOKUP($B932,'HABITATS COMPLEX 10'!$B$239:$I$347,L$1,FALSE)</f>
        <v/>
      </c>
    </row>
    <row r="933" spans="1:12" ht="15.75" customHeight="1">
      <c r="A933">
        <f t="shared" si="27"/>
        <v>94</v>
      </c>
      <c r="B933" t="str">
        <f>VLOOKUP(A933,ACTIVITIES!$B$2:$C$110,2,FALSE)</f>
        <v>ACTIVITY CATEGORY 10 94</v>
      </c>
      <c r="C933" s="1">
        <v>1</v>
      </c>
      <c r="D933" s="1" t="str">
        <f>VLOOKUP(C933,HABITATS!$F$2:$G$13,2,FALSE)</f>
        <v>Coastal Uplands</v>
      </c>
      <c r="E933" s="1" t="str">
        <f t="shared" si="26"/>
        <v>Coastal UplandsACTIVITY CATEGORY 10 94</v>
      </c>
      <c r="F933" s="3">
        <f>VLOOKUP($B933,'COASTAL UPLANDS'!$B$239:$I$347,F$1,FALSE)</f>
        <v>0</v>
      </c>
      <c r="G933" s="3">
        <f>VLOOKUP($B933,'COASTAL UPLANDS'!$B$239:$I$347,G$1,FALSE)</f>
        <v>0</v>
      </c>
      <c r="H933" s="3">
        <f>VLOOKUP($B933,'COASTAL UPLANDS'!$B$239:$I$347,H$1,FALSE)</f>
        <v>0</v>
      </c>
      <c r="I933" s="3">
        <f>VLOOKUP($B933,'COASTAL UPLANDS'!$B$239:$I$347,I$1,FALSE)</f>
        <v>0</v>
      </c>
      <c r="J933" s="3">
        <f>VLOOKUP($B933,'COASTAL UPLANDS'!$B$239:$I$347,J$1,FALSE)</f>
        <v>0</v>
      </c>
      <c r="K933" s="3">
        <f>VLOOKUP($B933,'COASTAL UPLANDS'!$B$239:$I$347,K$1,FALSE)</f>
        <v>0</v>
      </c>
      <c r="L933" s="3" t="str">
        <f>VLOOKUP($B933,'COASTAL UPLANDS'!$B$239:$I$347,L$1,FALSE)</f>
        <v/>
      </c>
    </row>
    <row r="934" spans="1:12" ht="15.75" customHeight="1">
      <c r="A934">
        <f t="shared" si="27"/>
        <v>94</v>
      </c>
      <c r="B934" t="str">
        <f>VLOOKUP(A934,ACTIVITIES!$B$2:$C$110,2,FALSE)</f>
        <v>ACTIVITY CATEGORY 10 94</v>
      </c>
      <c r="C934" s="1">
        <v>2</v>
      </c>
      <c r="D934" s="1" t="str">
        <f>VLOOKUP(C934,HABITATS!$F$2:$G$13,2,FALSE)</f>
        <v>Beaches &amp; Dunes</v>
      </c>
      <c r="E934" s="1" t="str">
        <f t="shared" si="26"/>
        <v>Beaches &amp; DunesACTIVITY CATEGORY 10 94</v>
      </c>
      <c r="F934" s="3">
        <f>VLOOKUP($B934,'BEACHES &amp; DUNES'!$B$239:$I$347,F$1,FALSE)</f>
        <v>0</v>
      </c>
      <c r="G934" s="3">
        <f>VLOOKUP($B934,'BEACHES &amp; DUNES'!$B$239:$I$347,G$1,FALSE)</f>
        <v>0</v>
      </c>
      <c r="H934" s="3">
        <f>VLOOKUP($B934,'BEACHES &amp; DUNES'!$B$239:$I$347,H$1,FALSE)</f>
        <v>0</v>
      </c>
      <c r="I934" s="3">
        <f>VLOOKUP($B934,'BEACHES &amp; DUNES'!$B$239:$I$347,I$1,FALSE)</f>
        <v>0</v>
      </c>
      <c r="J934" s="3">
        <f>VLOOKUP($B934,'BEACHES &amp; DUNES'!$B$239:$I$347,J$1,FALSE)</f>
        <v>0</v>
      </c>
      <c r="K934" s="3">
        <f>VLOOKUP($B934,'BEACHES &amp; DUNES'!$B$239:$I$347,K$1,FALSE)</f>
        <v>0</v>
      </c>
      <c r="L934" s="3" t="str">
        <f>VLOOKUP($B934,'BEACHES &amp; DUNES'!$B$239:$I$347,L$1,FALSE)</f>
        <v/>
      </c>
    </row>
    <row r="935" spans="1:12" ht="15.75" customHeight="1">
      <c r="A935">
        <f t="shared" si="27"/>
        <v>94</v>
      </c>
      <c r="B935" t="str">
        <f>VLOOKUP(A935,ACTIVITIES!$B$2:$C$110,2,FALSE)</f>
        <v>ACTIVITY CATEGORY 10 94</v>
      </c>
      <c r="C935" s="1">
        <v>3</v>
      </c>
      <c r="D935" s="1" t="str">
        <f>VLOOKUP(C935,HABITATS!$F$2:$G$13,2,FALSE)</f>
        <v>Tidal flats &amp; Rocky Intertidal</v>
      </c>
      <c r="E935" s="1" t="str">
        <f t="shared" si="26"/>
        <v>Tidal flats &amp; Rocky IntertidalACTIVITY CATEGORY 10 94</v>
      </c>
      <c r="F935" s="3">
        <f>VLOOKUP($B935,'TIDAL FLATS &amp; ROCKY INTERTIDAL'!$B$239:$I$347,F$1,FALSE)</f>
        <v>0</v>
      </c>
      <c r="G935" s="3">
        <f>VLOOKUP($B935,'TIDAL FLATS &amp; ROCKY INTERTIDAL'!$B$239:$I$347,G$1,FALSE)</f>
        <v>0</v>
      </c>
      <c r="H935" s="3">
        <f>VLOOKUP($B935,'TIDAL FLATS &amp; ROCKY INTERTIDAL'!$B$239:$I$347,H$1,FALSE)</f>
        <v>0</v>
      </c>
      <c r="I935" s="3">
        <f>VLOOKUP($B935,'TIDAL FLATS &amp; ROCKY INTERTIDAL'!$B$239:$I$347,I$1,FALSE)</f>
        <v>0</v>
      </c>
      <c r="J935" s="3">
        <f>VLOOKUP($B935,'TIDAL FLATS &amp; ROCKY INTERTIDAL'!$B$239:$I$347,J$1,FALSE)</f>
        <v>0</v>
      </c>
      <c r="K935" s="3">
        <f>VLOOKUP($B935,'TIDAL FLATS &amp; ROCKY INTERTIDAL'!$B$239:$I$347,K$1,FALSE)</f>
        <v>0</v>
      </c>
      <c r="L935" s="3" t="str">
        <f>VLOOKUP($B935,'TIDAL FLATS &amp; ROCKY INTERTIDAL'!$B$239:$I$347,L$1,FALSE)</f>
        <v/>
      </c>
    </row>
    <row r="936" spans="1:12" ht="15.75" customHeight="1">
      <c r="A936">
        <f t="shared" si="27"/>
        <v>94</v>
      </c>
      <c r="B936" t="str">
        <f>VLOOKUP(A936,ACTIVITIES!$B$2:$C$110,2,FALSE)</f>
        <v>ACTIVITY CATEGORY 10 94</v>
      </c>
      <c r="C936" s="1">
        <v>4</v>
      </c>
      <c r="D936" s="1" t="str">
        <f>VLOOKUP(C936,HABITATS!$F$2:$G$13,2,FALSE)</f>
        <v>Marshes</v>
      </c>
      <c r="E936" s="1" t="str">
        <f t="shared" si="26"/>
        <v>MarshesACTIVITY CATEGORY 10 94</v>
      </c>
      <c r="F936" s="3">
        <f>VLOOKUP($B936,MARSHES!$B$239:$I$347,F$1,FALSE)</f>
        <v>0</v>
      </c>
      <c r="G936" s="3">
        <f>VLOOKUP($B936,MARSHES!$B$239:$I$347,G$1,FALSE)</f>
        <v>0</v>
      </c>
      <c r="H936" s="3">
        <f>VLOOKUP($B936,MARSHES!$B$239:$I$347,H$1,FALSE)</f>
        <v>0</v>
      </c>
      <c r="I936" s="3">
        <f>VLOOKUP($B936,MARSHES!$B$239:$I$347,I$1,FALSE)</f>
        <v>0</v>
      </c>
      <c r="J936" s="3">
        <f>VLOOKUP($B936,MARSHES!$B$239:$I$347,J$1,FALSE)</f>
        <v>0</v>
      </c>
      <c r="K936" s="3">
        <f>VLOOKUP($B936,MARSHES!$B$239:$I$347,K$1,FALSE)</f>
        <v>0</v>
      </c>
      <c r="L936" s="3" t="str">
        <f>VLOOKUP($B936,MARSHES!$B$239:$I$347,L$1,FALSE)</f>
        <v/>
      </c>
    </row>
    <row r="937" spans="1:12" ht="15.75" customHeight="1">
      <c r="A937">
        <f t="shared" si="27"/>
        <v>94</v>
      </c>
      <c r="B937" t="str">
        <f>VLOOKUP(A937,ACTIVITIES!$B$2:$C$110,2,FALSE)</f>
        <v>ACTIVITY CATEGORY 10 94</v>
      </c>
      <c r="C937" s="1">
        <v>5</v>
      </c>
      <c r="D937" s="1" t="str">
        <f>VLOOKUP(C937,HABITATS!$F$2:$G$13,2,FALSE)</f>
        <v>Submersed Habitats</v>
      </c>
      <c r="E937" s="1" t="str">
        <f t="shared" si="26"/>
        <v>Submersed HabitatsACTIVITY CATEGORY 10 94</v>
      </c>
      <c r="F937" s="3">
        <f>VLOOKUP($B937,'SUBMERSED HABITATS'!$B$239:$I$347,F$1,FALSE)</f>
        <v>0</v>
      </c>
      <c r="G937" s="3">
        <f>VLOOKUP($B937,'SUBMERSED HABITATS'!$B$239:$I$347,G$1,FALSE)</f>
        <v>0</v>
      </c>
      <c r="H937" s="3">
        <f>VLOOKUP($B937,'SUBMERSED HABITATS'!$B$239:$I$347,H$1,FALSE)</f>
        <v>0</v>
      </c>
      <c r="I937" s="3">
        <f>VLOOKUP($B937,'SUBMERSED HABITATS'!$B$239:$I$347,I$1,FALSE)</f>
        <v>0</v>
      </c>
      <c r="J937" s="3">
        <f>VLOOKUP($B937,'SUBMERSED HABITATS'!$B$239:$I$347,J$1,FALSE)</f>
        <v>0</v>
      </c>
      <c r="K937" s="3">
        <f>VLOOKUP($B937,'SUBMERSED HABITATS'!$B$239:$I$347,K$1,FALSE)</f>
        <v>0</v>
      </c>
      <c r="L937" s="3" t="str">
        <f>VLOOKUP($B937,'SUBMERSED HABITATS'!$B$239:$I$347,L$1,FALSE)</f>
        <v/>
      </c>
    </row>
    <row r="938" spans="1:12" ht="15.75" customHeight="1">
      <c r="A938">
        <f t="shared" si="27"/>
        <v>94</v>
      </c>
      <c r="B938" t="str">
        <f>VLOOKUP(A938,ACTIVITIES!$B$2:$C$110,2,FALSE)</f>
        <v>ACTIVITY CATEGORY 10 94</v>
      </c>
      <c r="C938" s="1">
        <v>6</v>
      </c>
      <c r="D938" s="1" t="str">
        <f>VLOOKUP(C938,HABITATS!$F$2:$G$13,2,FALSE)</f>
        <v>HABITATS COMPLEX 6</v>
      </c>
      <c r="E938" s="1" t="str">
        <f t="shared" si="26"/>
        <v>HABITATS COMPLEX 6ACTIVITY CATEGORY 10 94</v>
      </c>
      <c r="F938" s="3">
        <f>VLOOKUP($B938,'HABITATS COMPLEX 6'!$B$239:$I$347,F$1,FALSE)</f>
        <v>0</v>
      </c>
      <c r="G938" s="3">
        <f>VLOOKUP($B938,'HABITATS COMPLEX 6'!$B$239:$I$347,G$1,FALSE)</f>
        <v>0</v>
      </c>
      <c r="H938" s="3">
        <f>VLOOKUP($B938,'HABITATS COMPLEX 6'!$B$239:$I$347,H$1,FALSE)</f>
        <v>0</v>
      </c>
      <c r="I938" s="3">
        <f>VLOOKUP($B938,'HABITATS COMPLEX 6'!$B$239:$I$347,I$1,FALSE)</f>
        <v>0</v>
      </c>
      <c r="J938" s="3">
        <f>VLOOKUP($B938,'HABITATS COMPLEX 6'!$B$239:$I$347,J$1,FALSE)</f>
        <v>0</v>
      </c>
      <c r="K938" s="3">
        <f>VLOOKUP($B938,'HABITATS COMPLEX 6'!$B$239:$I$347,K$1,FALSE)</f>
        <v>0</v>
      </c>
      <c r="L938" s="3" t="str">
        <f>VLOOKUP($B938,'HABITATS COMPLEX 6'!$B$239:$I$347,L$1,FALSE)</f>
        <v/>
      </c>
    </row>
    <row r="939" spans="1:12" ht="15.75" customHeight="1">
      <c r="A939">
        <f t="shared" si="27"/>
        <v>94</v>
      </c>
      <c r="B939" t="str">
        <f>VLOOKUP(A939,ACTIVITIES!$B$2:$C$110,2,FALSE)</f>
        <v>ACTIVITY CATEGORY 10 94</v>
      </c>
      <c r="C939" s="1">
        <v>7</v>
      </c>
      <c r="D939" s="1" t="str">
        <f>VLOOKUP(C939,HABITATS!$F$2:$G$13,2,FALSE)</f>
        <v>HABITATS COMPLEX 7</v>
      </c>
      <c r="E939" s="1" t="str">
        <f t="shared" si="26"/>
        <v>HABITATS COMPLEX 7ACTIVITY CATEGORY 10 94</v>
      </c>
      <c r="F939" s="3">
        <f>VLOOKUP($B939,'HABITATS COMPLEX 7'!$B$239:$I$347,F$1,FALSE)</f>
        <v>0</v>
      </c>
      <c r="G939" s="3">
        <f>VLOOKUP($B939,'HABITATS COMPLEX 7'!$B$239:$I$347,G$1,FALSE)</f>
        <v>0</v>
      </c>
      <c r="H939" s="3">
        <f>VLOOKUP($B939,'HABITATS COMPLEX 7'!$B$239:$I$347,H$1,FALSE)</f>
        <v>0</v>
      </c>
      <c r="I939" s="3">
        <f>VLOOKUP($B939,'HABITATS COMPLEX 7'!$B$239:$I$347,I$1,FALSE)</f>
        <v>0</v>
      </c>
      <c r="J939" s="3">
        <f>VLOOKUP($B939,'HABITATS COMPLEX 7'!$B$239:$I$347,J$1,FALSE)</f>
        <v>0</v>
      </c>
      <c r="K939" s="3">
        <f>VLOOKUP($B939,'HABITATS COMPLEX 7'!$B$239:$I$347,K$1,FALSE)</f>
        <v>0</v>
      </c>
      <c r="L939" s="3" t="str">
        <f>VLOOKUP($B939,'HABITATS COMPLEX 7'!$B$239:$I$347,L$1,FALSE)</f>
        <v/>
      </c>
    </row>
    <row r="940" spans="1:12" ht="15.75" customHeight="1">
      <c r="A940">
        <f t="shared" si="27"/>
        <v>94</v>
      </c>
      <c r="B940" t="str">
        <f>VLOOKUP(A940,ACTIVITIES!$B$2:$C$110,2,FALSE)</f>
        <v>ACTIVITY CATEGORY 10 94</v>
      </c>
      <c r="C940" s="1">
        <v>8</v>
      </c>
      <c r="D940" s="1" t="str">
        <f>VLOOKUP(C940,HABITATS!$F$2:$G$13,2,FALSE)</f>
        <v>HABITATS COMPLEX 8</v>
      </c>
      <c r="E940" s="1" t="str">
        <f t="shared" si="26"/>
        <v>HABITATS COMPLEX 8ACTIVITY CATEGORY 10 94</v>
      </c>
      <c r="F940" s="3">
        <f>VLOOKUP($B940,'HABITATS COMPLEX 8'!$B$239:$I$347,F$1,FALSE)</f>
        <v>0</v>
      </c>
      <c r="G940" s="3">
        <f>VLOOKUP($B940,'HABITATS COMPLEX 8'!$B$239:$I$347,G$1,FALSE)</f>
        <v>0</v>
      </c>
      <c r="H940" s="3">
        <f>VLOOKUP($B940,'HABITATS COMPLEX 8'!$B$239:$I$347,H$1,FALSE)</f>
        <v>0</v>
      </c>
      <c r="I940" s="3">
        <f>VLOOKUP($B940,'HABITATS COMPLEX 8'!$B$239:$I$347,I$1,FALSE)</f>
        <v>0</v>
      </c>
      <c r="J940" s="3">
        <f>VLOOKUP($B940,'HABITATS COMPLEX 8'!$B$239:$I$347,J$1,FALSE)</f>
        <v>0</v>
      </c>
      <c r="K940" s="3">
        <f>VLOOKUP($B940,'HABITATS COMPLEX 8'!$B$239:$I$347,K$1,FALSE)</f>
        <v>0</v>
      </c>
      <c r="L940" s="3" t="str">
        <f>VLOOKUP($B940,'HABITATS COMPLEX 8'!$B$239:$I$347,L$1,FALSE)</f>
        <v/>
      </c>
    </row>
    <row r="941" spans="1:12" ht="15.75" customHeight="1">
      <c r="A941">
        <f t="shared" si="27"/>
        <v>94</v>
      </c>
      <c r="B941" t="str">
        <f>VLOOKUP(A941,ACTIVITIES!$B$2:$C$110,2,FALSE)</f>
        <v>ACTIVITY CATEGORY 10 94</v>
      </c>
      <c r="C941" s="1">
        <v>9</v>
      </c>
      <c r="D941" s="1" t="str">
        <f>VLOOKUP(C941,HABITATS!$F$2:$G$13,2,FALSE)</f>
        <v>HABITATS COMPLEX 9</v>
      </c>
      <c r="E941" s="1" t="str">
        <f t="shared" si="26"/>
        <v>HABITATS COMPLEX 9ACTIVITY CATEGORY 10 94</v>
      </c>
      <c r="F941" s="3">
        <f>VLOOKUP($B941,'HABITATS COMPLEX 9'!$B$239:$I$347,F$1,FALSE)</f>
        <v>0</v>
      </c>
      <c r="G941" s="3">
        <f>VLOOKUP($B941,'HABITATS COMPLEX 9'!$B$239:$I$347,G$1,FALSE)</f>
        <v>0</v>
      </c>
      <c r="H941" s="3">
        <f>VLOOKUP($B941,'HABITATS COMPLEX 9'!$B$239:$I$347,H$1,FALSE)</f>
        <v>0</v>
      </c>
      <c r="I941" s="3">
        <f>VLOOKUP($B941,'HABITATS COMPLEX 9'!$B$239:$I$347,I$1,FALSE)</f>
        <v>0</v>
      </c>
      <c r="J941" s="3">
        <f>VLOOKUP($B941,'HABITATS COMPLEX 9'!$B$239:$I$347,J$1,FALSE)</f>
        <v>0</v>
      </c>
      <c r="K941" s="3">
        <f>VLOOKUP($B941,'HABITATS COMPLEX 9'!$B$239:$I$347,K$1,FALSE)</f>
        <v>0</v>
      </c>
      <c r="L941" s="3" t="str">
        <f>VLOOKUP($B941,'HABITATS COMPLEX 9'!$B$239:$I$347,L$1,FALSE)</f>
        <v/>
      </c>
    </row>
    <row r="942" spans="1:12" ht="15.75" customHeight="1">
      <c r="A942">
        <f t="shared" si="27"/>
        <v>94</v>
      </c>
      <c r="B942" t="str">
        <f>VLOOKUP(A942,ACTIVITIES!$B$2:$C$110,2,FALSE)</f>
        <v>ACTIVITY CATEGORY 10 94</v>
      </c>
      <c r="C942" s="1">
        <v>10</v>
      </c>
      <c r="D942" s="1" t="str">
        <f>VLOOKUP(C942,HABITATS!$F$2:$G$13,2,FALSE)</f>
        <v>HABITATS COMPLEX 10</v>
      </c>
      <c r="E942" s="1" t="str">
        <f t="shared" si="26"/>
        <v>HABITATS COMPLEX 10ACTIVITY CATEGORY 10 94</v>
      </c>
      <c r="F942" s="3">
        <f>VLOOKUP($B942,'HABITATS COMPLEX 10'!$B$239:$I$347,F$1,FALSE)</f>
        <v>0</v>
      </c>
      <c r="G942" s="3">
        <f>VLOOKUP($B942,'HABITATS COMPLEX 10'!$B$239:$I$347,G$1,FALSE)</f>
        <v>0</v>
      </c>
      <c r="H942" s="3">
        <f>VLOOKUP($B942,'HABITATS COMPLEX 10'!$B$239:$I$347,H$1,FALSE)</f>
        <v>0</v>
      </c>
      <c r="I942" s="3">
        <f>VLOOKUP($B942,'HABITATS COMPLEX 10'!$B$239:$I$347,I$1,FALSE)</f>
        <v>0</v>
      </c>
      <c r="J942" s="3">
        <f>VLOOKUP($B942,'HABITATS COMPLEX 10'!$B$239:$I$347,J$1,FALSE)</f>
        <v>0</v>
      </c>
      <c r="K942" s="3">
        <f>VLOOKUP($B942,'HABITATS COMPLEX 10'!$B$239:$I$347,K$1,FALSE)</f>
        <v>0</v>
      </c>
      <c r="L942" s="3" t="str">
        <f>VLOOKUP($B942,'HABITATS COMPLEX 10'!$B$239:$I$347,L$1,FALSE)</f>
        <v/>
      </c>
    </row>
    <row r="943" spans="1:12" ht="15.75" customHeight="1">
      <c r="A943">
        <f t="shared" si="27"/>
        <v>95</v>
      </c>
      <c r="B943" t="str">
        <f>VLOOKUP(A943,ACTIVITIES!$B$2:$C$110,2,FALSE)</f>
        <v>ACTIVITY CATEGORY 10 95</v>
      </c>
      <c r="C943" s="1">
        <v>1</v>
      </c>
      <c r="D943" s="1" t="str">
        <f>VLOOKUP(C943,HABITATS!$F$2:$G$13,2,FALSE)</f>
        <v>Coastal Uplands</v>
      </c>
      <c r="E943" s="1" t="str">
        <f t="shared" si="26"/>
        <v>Coastal UplandsACTIVITY CATEGORY 10 95</v>
      </c>
      <c r="F943" s="3">
        <f>VLOOKUP($B943,'COASTAL UPLANDS'!$B$239:$I$347,F$1,FALSE)</f>
        <v>0</v>
      </c>
      <c r="G943" s="3">
        <f>VLOOKUP($B943,'COASTAL UPLANDS'!$B$239:$I$347,G$1,FALSE)</f>
        <v>0</v>
      </c>
      <c r="H943" s="3">
        <f>VLOOKUP($B943,'COASTAL UPLANDS'!$B$239:$I$347,H$1,FALSE)</f>
        <v>0</v>
      </c>
      <c r="I943" s="3">
        <f>VLOOKUP($B943,'COASTAL UPLANDS'!$B$239:$I$347,I$1,FALSE)</f>
        <v>0</v>
      </c>
      <c r="J943" s="3">
        <f>VLOOKUP($B943,'COASTAL UPLANDS'!$B$239:$I$347,J$1,FALSE)</f>
        <v>0</v>
      </c>
      <c r="K943" s="3">
        <f>VLOOKUP($B943,'COASTAL UPLANDS'!$B$239:$I$347,K$1,FALSE)</f>
        <v>0</v>
      </c>
      <c r="L943" s="3" t="str">
        <f>VLOOKUP($B943,'COASTAL UPLANDS'!$B$239:$I$347,L$1,FALSE)</f>
        <v/>
      </c>
    </row>
    <row r="944" spans="1:12" ht="15.75" customHeight="1">
      <c r="A944">
        <f t="shared" si="27"/>
        <v>95</v>
      </c>
      <c r="B944" t="str">
        <f>VLOOKUP(A944,ACTIVITIES!$B$2:$C$110,2,FALSE)</f>
        <v>ACTIVITY CATEGORY 10 95</v>
      </c>
      <c r="C944" s="1">
        <v>2</v>
      </c>
      <c r="D944" s="1" t="str">
        <f>VLOOKUP(C944,HABITATS!$F$2:$G$13,2,FALSE)</f>
        <v>Beaches &amp; Dunes</v>
      </c>
      <c r="E944" s="1" t="str">
        <f t="shared" si="26"/>
        <v>Beaches &amp; DunesACTIVITY CATEGORY 10 95</v>
      </c>
      <c r="F944" s="3">
        <f>VLOOKUP($B944,'BEACHES &amp; DUNES'!$B$239:$I$347,F$1,FALSE)</f>
        <v>0</v>
      </c>
      <c r="G944" s="3">
        <f>VLOOKUP($B944,'BEACHES &amp; DUNES'!$B$239:$I$347,G$1,FALSE)</f>
        <v>0</v>
      </c>
      <c r="H944" s="3">
        <f>VLOOKUP($B944,'BEACHES &amp; DUNES'!$B$239:$I$347,H$1,FALSE)</f>
        <v>0</v>
      </c>
      <c r="I944" s="3">
        <f>VLOOKUP($B944,'BEACHES &amp; DUNES'!$B$239:$I$347,I$1,FALSE)</f>
        <v>0</v>
      </c>
      <c r="J944" s="3">
        <f>VLOOKUP($B944,'BEACHES &amp; DUNES'!$B$239:$I$347,J$1,FALSE)</f>
        <v>0</v>
      </c>
      <c r="K944" s="3">
        <f>VLOOKUP($B944,'BEACHES &amp; DUNES'!$B$239:$I$347,K$1,FALSE)</f>
        <v>0</v>
      </c>
      <c r="L944" s="3" t="str">
        <f>VLOOKUP($B944,'BEACHES &amp; DUNES'!$B$239:$I$347,L$1,FALSE)</f>
        <v/>
      </c>
    </row>
    <row r="945" spans="1:12" ht="15.75" customHeight="1">
      <c r="A945">
        <f t="shared" si="27"/>
        <v>95</v>
      </c>
      <c r="B945" t="str">
        <f>VLOOKUP(A945,ACTIVITIES!$B$2:$C$110,2,FALSE)</f>
        <v>ACTIVITY CATEGORY 10 95</v>
      </c>
      <c r="C945" s="1">
        <v>3</v>
      </c>
      <c r="D945" s="1" t="str">
        <f>VLOOKUP(C945,HABITATS!$F$2:$G$13,2,FALSE)</f>
        <v>Tidal flats &amp; Rocky Intertidal</v>
      </c>
      <c r="E945" s="1" t="str">
        <f t="shared" si="26"/>
        <v>Tidal flats &amp; Rocky IntertidalACTIVITY CATEGORY 10 95</v>
      </c>
      <c r="F945" s="3">
        <f>VLOOKUP($B945,'TIDAL FLATS &amp; ROCKY INTERTIDAL'!$B$239:$I$347,F$1,FALSE)</f>
        <v>0</v>
      </c>
      <c r="G945" s="3">
        <f>VLOOKUP($B945,'TIDAL FLATS &amp; ROCKY INTERTIDAL'!$B$239:$I$347,G$1,FALSE)</f>
        <v>0</v>
      </c>
      <c r="H945" s="3">
        <f>VLOOKUP($B945,'TIDAL FLATS &amp; ROCKY INTERTIDAL'!$B$239:$I$347,H$1,FALSE)</f>
        <v>0</v>
      </c>
      <c r="I945" s="3">
        <f>VLOOKUP($B945,'TIDAL FLATS &amp; ROCKY INTERTIDAL'!$B$239:$I$347,I$1,FALSE)</f>
        <v>0</v>
      </c>
      <c r="J945" s="3">
        <f>VLOOKUP($B945,'TIDAL FLATS &amp; ROCKY INTERTIDAL'!$B$239:$I$347,J$1,FALSE)</f>
        <v>0</v>
      </c>
      <c r="K945" s="3">
        <f>VLOOKUP($B945,'TIDAL FLATS &amp; ROCKY INTERTIDAL'!$B$239:$I$347,K$1,FALSE)</f>
        <v>0</v>
      </c>
      <c r="L945" s="3" t="str">
        <f>VLOOKUP($B945,'TIDAL FLATS &amp; ROCKY INTERTIDAL'!$B$239:$I$347,L$1,FALSE)</f>
        <v/>
      </c>
    </row>
    <row r="946" spans="1:12" ht="15.75" customHeight="1">
      <c r="A946">
        <f t="shared" si="27"/>
        <v>95</v>
      </c>
      <c r="B946" t="str">
        <f>VLOOKUP(A946,ACTIVITIES!$B$2:$C$110,2,FALSE)</f>
        <v>ACTIVITY CATEGORY 10 95</v>
      </c>
      <c r="C946" s="1">
        <v>4</v>
      </c>
      <c r="D946" s="1" t="str">
        <f>VLOOKUP(C946,HABITATS!$F$2:$G$13,2,FALSE)</f>
        <v>Marshes</v>
      </c>
      <c r="E946" s="1" t="str">
        <f t="shared" si="26"/>
        <v>MarshesACTIVITY CATEGORY 10 95</v>
      </c>
      <c r="F946" s="3">
        <f>VLOOKUP($B946,MARSHES!$B$239:$I$347,F$1,FALSE)</f>
        <v>0</v>
      </c>
      <c r="G946" s="3">
        <f>VLOOKUP($B946,MARSHES!$B$239:$I$347,G$1,FALSE)</f>
        <v>0</v>
      </c>
      <c r="H946" s="3">
        <f>VLOOKUP($B946,MARSHES!$B$239:$I$347,H$1,FALSE)</f>
        <v>0</v>
      </c>
      <c r="I946" s="3">
        <f>VLOOKUP($B946,MARSHES!$B$239:$I$347,I$1,FALSE)</f>
        <v>0</v>
      </c>
      <c r="J946" s="3">
        <f>VLOOKUP($B946,MARSHES!$B$239:$I$347,J$1,FALSE)</f>
        <v>0</v>
      </c>
      <c r="K946" s="3">
        <f>VLOOKUP($B946,MARSHES!$B$239:$I$347,K$1,FALSE)</f>
        <v>0</v>
      </c>
      <c r="L946" s="3" t="str">
        <f>VLOOKUP($B946,MARSHES!$B$239:$I$347,L$1,FALSE)</f>
        <v/>
      </c>
    </row>
    <row r="947" spans="1:12" ht="15.75" customHeight="1">
      <c r="A947">
        <f t="shared" si="27"/>
        <v>95</v>
      </c>
      <c r="B947" t="str">
        <f>VLOOKUP(A947,ACTIVITIES!$B$2:$C$110,2,FALSE)</f>
        <v>ACTIVITY CATEGORY 10 95</v>
      </c>
      <c r="C947" s="1">
        <v>5</v>
      </c>
      <c r="D947" s="1" t="str">
        <f>VLOOKUP(C947,HABITATS!$F$2:$G$13,2,FALSE)</f>
        <v>Submersed Habitats</v>
      </c>
      <c r="E947" s="1" t="str">
        <f t="shared" si="26"/>
        <v>Submersed HabitatsACTIVITY CATEGORY 10 95</v>
      </c>
      <c r="F947" s="3">
        <f>VLOOKUP($B947,'SUBMERSED HABITATS'!$B$239:$I$347,F$1,FALSE)</f>
        <v>0</v>
      </c>
      <c r="G947" s="3">
        <f>VLOOKUP($B947,'SUBMERSED HABITATS'!$B$239:$I$347,G$1,FALSE)</f>
        <v>0</v>
      </c>
      <c r="H947" s="3">
        <f>VLOOKUP($B947,'SUBMERSED HABITATS'!$B$239:$I$347,H$1,FALSE)</f>
        <v>0</v>
      </c>
      <c r="I947" s="3">
        <f>VLOOKUP($B947,'SUBMERSED HABITATS'!$B$239:$I$347,I$1,FALSE)</f>
        <v>0</v>
      </c>
      <c r="J947" s="3">
        <f>VLOOKUP($B947,'SUBMERSED HABITATS'!$B$239:$I$347,J$1,FALSE)</f>
        <v>0</v>
      </c>
      <c r="K947" s="3">
        <f>VLOOKUP($B947,'SUBMERSED HABITATS'!$B$239:$I$347,K$1,FALSE)</f>
        <v>0</v>
      </c>
      <c r="L947" s="3" t="str">
        <f>VLOOKUP($B947,'SUBMERSED HABITATS'!$B$239:$I$347,L$1,FALSE)</f>
        <v/>
      </c>
    </row>
    <row r="948" spans="1:12" ht="15.75" customHeight="1">
      <c r="A948">
        <f t="shared" si="27"/>
        <v>95</v>
      </c>
      <c r="B948" t="str">
        <f>VLOOKUP(A948,ACTIVITIES!$B$2:$C$110,2,FALSE)</f>
        <v>ACTIVITY CATEGORY 10 95</v>
      </c>
      <c r="C948" s="1">
        <v>6</v>
      </c>
      <c r="D948" s="1" t="str">
        <f>VLOOKUP(C948,HABITATS!$F$2:$G$13,2,FALSE)</f>
        <v>HABITATS COMPLEX 6</v>
      </c>
      <c r="E948" s="1" t="str">
        <f t="shared" si="26"/>
        <v>HABITATS COMPLEX 6ACTIVITY CATEGORY 10 95</v>
      </c>
      <c r="F948" s="3">
        <f>VLOOKUP($B948,'HABITATS COMPLEX 6'!$B$239:$I$347,F$1,FALSE)</f>
        <v>0</v>
      </c>
      <c r="G948" s="3">
        <f>VLOOKUP($B948,'HABITATS COMPLEX 6'!$B$239:$I$347,G$1,FALSE)</f>
        <v>0</v>
      </c>
      <c r="H948" s="3">
        <f>VLOOKUP($B948,'HABITATS COMPLEX 6'!$B$239:$I$347,H$1,FALSE)</f>
        <v>0</v>
      </c>
      <c r="I948" s="3">
        <f>VLOOKUP($B948,'HABITATS COMPLEX 6'!$B$239:$I$347,I$1,FALSE)</f>
        <v>0</v>
      </c>
      <c r="J948" s="3">
        <f>VLOOKUP($B948,'HABITATS COMPLEX 6'!$B$239:$I$347,J$1,FALSE)</f>
        <v>0</v>
      </c>
      <c r="K948" s="3">
        <f>VLOOKUP($B948,'HABITATS COMPLEX 6'!$B$239:$I$347,K$1,FALSE)</f>
        <v>0</v>
      </c>
      <c r="L948" s="3" t="str">
        <f>VLOOKUP($B948,'HABITATS COMPLEX 6'!$B$239:$I$347,L$1,FALSE)</f>
        <v/>
      </c>
    </row>
    <row r="949" spans="1:12" ht="15.75" customHeight="1">
      <c r="A949">
        <f t="shared" si="27"/>
        <v>95</v>
      </c>
      <c r="B949" t="str">
        <f>VLOOKUP(A949,ACTIVITIES!$B$2:$C$110,2,FALSE)</f>
        <v>ACTIVITY CATEGORY 10 95</v>
      </c>
      <c r="C949" s="1">
        <v>7</v>
      </c>
      <c r="D949" s="1" t="str">
        <f>VLOOKUP(C949,HABITATS!$F$2:$G$13,2,FALSE)</f>
        <v>HABITATS COMPLEX 7</v>
      </c>
      <c r="E949" s="1" t="str">
        <f t="shared" ref="E949:E1002" si="28">D949&amp;B949</f>
        <v>HABITATS COMPLEX 7ACTIVITY CATEGORY 10 95</v>
      </c>
      <c r="F949" s="3">
        <f>VLOOKUP($B949,'HABITATS COMPLEX 7'!$B$239:$I$347,F$1,FALSE)</f>
        <v>0</v>
      </c>
      <c r="G949" s="3">
        <f>VLOOKUP($B949,'HABITATS COMPLEX 7'!$B$239:$I$347,G$1,FALSE)</f>
        <v>0</v>
      </c>
      <c r="H949" s="3">
        <f>VLOOKUP($B949,'HABITATS COMPLEX 7'!$B$239:$I$347,H$1,FALSE)</f>
        <v>0</v>
      </c>
      <c r="I949" s="3">
        <f>VLOOKUP($B949,'HABITATS COMPLEX 7'!$B$239:$I$347,I$1,FALSE)</f>
        <v>0</v>
      </c>
      <c r="J949" s="3">
        <f>VLOOKUP($B949,'HABITATS COMPLEX 7'!$B$239:$I$347,J$1,FALSE)</f>
        <v>0</v>
      </c>
      <c r="K949" s="3">
        <f>VLOOKUP($B949,'HABITATS COMPLEX 7'!$B$239:$I$347,K$1,FALSE)</f>
        <v>0</v>
      </c>
      <c r="L949" s="3" t="str">
        <f>VLOOKUP($B949,'HABITATS COMPLEX 7'!$B$239:$I$347,L$1,FALSE)</f>
        <v/>
      </c>
    </row>
    <row r="950" spans="1:12" ht="15.75" customHeight="1">
      <c r="A950">
        <f t="shared" si="27"/>
        <v>95</v>
      </c>
      <c r="B950" t="str">
        <f>VLOOKUP(A950,ACTIVITIES!$B$2:$C$110,2,FALSE)</f>
        <v>ACTIVITY CATEGORY 10 95</v>
      </c>
      <c r="C950" s="1">
        <v>8</v>
      </c>
      <c r="D950" s="1" t="str">
        <f>VLOOKUP(C950,HABITATS!$F$2:$G$13,2,FALSE)</f>
        <v>HABITATS COMPLEX 8</v>
      </c>
      <c r="E950" s="1" t="str">
        <f t="shared" si="28"/>
        <v>HABITATS COMPLEX 8ACTIVITY CATEGORY 10 95</v>
      </c>
      <c r="F950" s="3">
        <f>VLOOKUP($B950,'HABITATS COMPLEX 8'!$B$239:$I$347,F$1,FALSE)</f>
        <v>0</v>
      </c>
      <c r="G950" s="3">
        <f>VLOOKUP($B950,'HABITATS COMPLEX 8'!$B$239:$I$347,G$1,FALSE)</f>
        <v>0</v>
      </c>
      <c r="H950" s="3">
        <f>VLOOKUP($B950,'HABITATS COMPLEX 8'!$B$239:$I$347,H$1,FALSE)</f>
        <v>0</v>
      </c>
      <c r="I950" s="3">
        <f>VLOOKUP($B950,'HABITATS COMPLEX 8'!$B$239:$I$347,I$1,FALSE)</f>
        <v>0</v>
      </c>
      <c r="J950" s="3">
        <f>VLOOKUP($B950,'HABITATS COMPLEX 8'!$B$239:$I$347,J$1,FALSE)</f>
        <v>0</v>
      </c>
      <c r="K950" s="3">
        <f>VLOOKUP($B950,'HABITATS COMPLEX 8'!$B$239:$I$347,K$1,FALSE)</f>
        <v>0</v>
      </c>
      <c r="L950" s="3" t="str">
        <f>VLOOKUP($B950,'HABITATS COMPLEX 8'!$B$239:$I$347,L$1,FALSE)</f>
        <v/>
      </c>
    </row>
    <row r="951" spans="1:12" ht="15.75" customHeight="1">
      <c r="A951">
        <f t="shared" si="27"/>
        <v>95</v>
      </c>
      <c r="B951" t="str">
        <f>VLOOKUP(A951,ACTIVITIES!$B$2:$C$110,2,FALSE)</f>
        <v>ACTIVITY CATEGORY 10 95</v>
      </c>
      <c r="C951" s="1">
        <v>9</v>
      </c>
      <c r="D951" s="1" t="str">
        <f>VLOOKUP(C951,HABITATS!$F$2:$G$13,2,FALSE)</f>
        <v>HABITATS COMPLEX 9</v>
      </c>
      <c r="E951" s="1" t="str">
        <f t="shared" si="28"/>
        <v>HABITATS COMPLEX 9ACTIVITY CATEGORY 10 95</v>
      </c>
      <c r="F951" s="3">
        <f>VLOOKUP($B951,'HABITATS COMPLEX 9'!$B$239:$I$347,F$1,FALSE)</f>
        <v>0</v>
      </c>
      <c r="G951" s="3">
        <f>VLOOKUP($B951,'HABITATS COMPLEX 9'!$B$239:$I$347,G$1,FALSE)</f>
        <v>0</v>
      </c>
      <c r="H951" s="3">
        <f>VLOOKUP($B951,'HABITATS COMPLEX 9'!$B$239:$I$347,H$1,FALSE)</f>
        <v>0</v>
      </c>
      <c r="I951" s="3">
        <f>VLOOKUP($B951,'HABITATS COMPLEX 9'!$B$239:$I$347,I$1,FALSE)</f>
        <v>0</v>
      </c>
      <c r="J951" s="3">
        <f>VLOOKUP($B951,'HABITATS COMPLEX 9'!$B$239:$I$347,J$1,FALSE)</f>
        <v>0</v>
      </c>
      <c r="K951" s="3">
        <f>VLOOKUP($B951,'HABITATS COMPLEX 9'!$B$239:$I$347,K$1,FALSE)</f>
        <v>0</v>
      </c>
      <c r="L951" s="3" t="str">
        <f>VLOOKUP($B951,'HABITATS COMPLEX 9'!$B$239:$I$347,L$1,FALSE)</f>
        <v/>
      </c>
    </row>
    <row r="952" spans="1:12" ht="15.75" customHeight="1">
      <c r="A952">
        <f t="shared" si="27"/>
        <v>95</v>
      </c>
      <c r="B952" t="str">
        <f>VLOOKUP(A952,ACTIVITIES!$B$2:$C$110,2,FALSE)</f>
        <v>ACTIVITY CATEGORY 10 95</v>
      </c>
      <c r="C952" s="1">
        <v>10</v>
      </c>
      <c r="D952" s="1" t="str">
        <f>VLOOKUP(C952,HABITATS!$F$2:$G$13,2,FALSE)</f>
        <v>HABITATS COMPLEX 10</v>
      </c>
      <c r="E952" s="1" t="str">
        <f t="shared" si="28"/>
        <v>HABITATS COMPLEX 10ACTIVITY CATEGORY 10 95</v>
      </c>
      <c r="F952" s="3">
        <f>VLOOKUP($B952,'HABITATS COMPLEX 10'!$B$239:$I$347,F$1,FALSE)</f>
        <v>0</v>
      </c>
      <c r="G952" s="3">
        <f>VLOOKUP($B952,'HABITATS COMPLEX 10'!$B$239:$I$347,G$1,FALSE)</f>
        <v>0</v>
      </c>
      <c r="H952" s="3">
        <f>VLOOKUP($B952,'HABITATS COMPLEX 10'!$B$239:$I$347,H$1,FALSE)</f>
        <v>0</v>
      </c>
      <c r="I952" s="3">
        <f>VLOOKUP($B952,'HABITATS COMPLEX 10'!$B$239:$I$347,I$1,FALSE)</f>
        <v>0</v>
      </c>
      <c r="J952" s="3">
        <f>VLOOKUP($B952,'HABITATS COMPLEX 10'!$B$239:$I$347,J$1,FALSE)</f>
        <v>0</v>
      </c>
      <c r="K952" s="3">
        <f>VLOOKUP($B952,'HABITATS COMPLEX 10'!$B$239:$I$347,K$1,FALSE)</f>
        <v>0</v>
      </c>
      <c r="L952" s="3" t="str">
        <f>VLOOKUP($B952,'HABITATS COMPLEX 10'!$B$239:$I$347,L$1,FALSE)</f>
        <v/>
      </c>
    </row>
    <row r="953" spans="1:12" ht="15.75" customHeight="1">
      <c r="A953">
        <f t="shared" si="27"/>
        <v>96</v>
      </c>
      <c r="B953" t="str">
        <f>VLOOKUP(A953,ACTIVITIES!$B$2:$C$110,2,FALSE)</f>
        <v>ACTIVITY CATEGORY 10 96</v>
      </c>
      <c r="C953" s="1">
        <v>1</v>
      </c>
      <c r="D953" s="1" t="str">
        <f>VLOOKUP(C953,HABITATS!$F$2:$G$13,2,FALSE)</f>
        <v>Coastal Uplands</v>
      </c>
      <c r="E953" s="1" t="str">
        <f t="shared" si="28"/>
        <v>Coastal UplandsACTIVITY CATEGORY 10 96</v>
      </c>
      <c r="F953" s="3">
        <f>VLOOKUP($B953,'COASTAL UPLANDS'!$B$239:$I$347,F$1,FALSE)</f>
        <v>0</v>
      </c>
      <c r="G953" s="3">
        <f>VLOOKUP($B953,'COASTAL UPLANDS'!$B$239:$I$347,G$1,FALSE)</f>
        <v>0</v>
      </c>
      <c r="H953" s="3">
        <f>VLOOKUP($B953,'COASTAL UPLANDS'!$B$239:$I$347,H$1,FALSE)</f>
        <v>0</v>
      </c>
      <c r="I953" s="3">
        <f>VLOOKUP($B953,'COASTAL UPLANDS'!$B$239:$I$347,I$1,FALSE)</f>
        <v>0</v>
      </c>
      <c r="J953" s="3">
        <f>VLOOKUP($B953,'COASTAL UPLANDS'!$B$239:$I$347,J$1,FALSE)</f>
        <v>0</v>
      </c>
      <c r="K953" s="3">
        <f>VLOOKUP($B953,'COASTAL UPLANDS'!$B$239:$I$347,K$1,FALSE)</f>
        <v>0</v>
      </c>
      <c r="L953" s="3" t="str">
        <f>VLOOKUP($B953,'COASTAL UPLANDS'!$B$239:$I$347,L$1,FALSE)</f>
        <v/>
      </c>
    </row>
    <row r="954" spans="1:12" ht="15.75" customHeight="1">
      <c r="A954">
        <f t="shared" si="27"/>
        <v>96</v>
      </c>
      <c r="B954" t="str">
        <f>VLOOKUP(A954,ACTIVITIES!$B$2:$C$110,2,FALSE)</f>
        <v>ACTIVITY CATEGORY 10 96</v>
      </c>
      <c r="C954" s="1">
        <v>2</v>
      </c>
      <c r="D954" s="1" t="str">
        <f>VLOOKUP(C954,HABITATS!$F$2:$G$13,2,FALSE)</f>
        <v>Beaches &amp; Dunes</v>
      </c>
      <c r="E954" s="1" t="str">
        <f t="shared" si="28"/>
        <v>Beaches &amp; DunesACTIVITY CATEGORY 10 96</v>
      </c>
      <c r="F954" s="3">
        <f>VLOOKUP($B954,'BEACHES &amp; DUNES'!$B$239:$I$347,F$1,FALSE)</f>
        <v>0</v>
      </c>
      <c r="G954" s="3">
        <f>VLOOKUP($B954,'BEACHES &amp; DUNES'!$B$239:$I$347,G$1,FALSE)</f>
        <v>0</v>
      </c>
      <c r="H954" s="3">
        <f>VLOOKUP($B954,'BEACHES &amp; DUNES'!$B$239:$I$347,H$1,FALSE)</f>
        <v>0</v>
      </c>
      <c r="I954" s="3">
        <f>VLOOKUP($B954,'BEACHES &amp; DUNES'!$B$239:$I$347,I$1,FALSE)</f>
        <v>0</v>
      </c>
      <c r="J954" s="3">
        <f>VLOOKUP($B954,'BEACHES &amp; DUNES'!$B$239:$I$347,J$1,FALSE)</f>
        <v>0</v>
      </c>
      <c r="K954" s="3">
        <f>VLOOKUP($B954,'BEACHES &amp; DUNES'!$B$239:$I$347,K$1,FALSE)</f>
        <v>0</v>
      </c>
      <c r="L954" s="3" t="str">
        <f>VLOOKUP($B954,'BEACHES &amp; DUNES'!$B$239:$I$347,L$1,FALSE)</f>
        <v/>
      </c>
    </row>
    <row r="955" spans="1:12" ht="15.75" customHeight="1">
      <c r="A955">
        <f t="shared" si="27"/>
        <v>96</v>
      </c>
      <c r="B955" t="str">
        <f>VLOOKUP(A955,ACTIVITIES!$B$2:$C$110,2,FALSE)</f>
        <v>ACTIVITY CATEGORY 10 96</v>
      </c>
      <c r="C955" s="1">
        <v>3</v>
      </c>
      <c r="D955" s="1" t="str">
        <f>VLOOKUP(C955,HABITATS!$F$2:$G$13,2,FALSE)</f>
        <v>Tidal flats &amp; Rocky Intertidal</v>
      </c>
      <c r="E955" s="1" t="str">
        <f t="shared" si="28"/>
        <v>Tidal flats &amp; Rocky IntertidalACTIVITY CATEGORY 10 96</v>
      </c>
      <c r="F955" s="3">
        <f>VLOOKUP($B955,'TIDAL FLATS &amp; ROCKY INTERTIDAL'!$B$239:$I$347,F$1,FALSE)</f>
        <v>0</v>
      </c>
      <c r="G955" s="3">
        <f>VLOOKUP($B955,'TIDAL FLATS &amp; ROCKY INTERTIDAL'!$B$239:$I$347,G$1,FALSE)</f>
        <v>0</v>
      </c>
      <c r="H955" s="3">
        <f>VLOOKUP($B955,'TIDAL FLATS &amp; ROCKY INTERTIDAL'!$B$239:$I$347,H$1,FALSE)</f>
        <v>0</v>
      </c>
      <c r="I955" s="3">
        <f>VLOOKUP($B955,'TIDAL FLATS &amp; ROCKY INTERTIDAL'!$B$239:$I$347,I$1,FALSE)</f>
        <v>0</v>
      </c>
      <c r="J955" s="3">
        <f>VLOOKUP($B955,'TIDAL FLATS &amp; ROCKY INTERTIDAL'!$B$239:$I$347,J$1,FALSE)</f>
        <v>0</v>
      </c>
      <c r="K955" s="3">
        <f>VLOOKUP($B955,'TIDAL FLATS &amp; ROCKY INTERTIDAL'!$B$239:$I$347,K$1,FALSE)</f>
        <v>0</v>
      </c>
      <c r="L955" s="3" t="str">
        <f>VLOOKUP($B955,'TIDAL FLATS &amp; ROCKY INTERTIDAL'!$B$239:$I$347,L$1,FALSE)</f>
        <v/>
      </c>
    </row>
    <row r="956" spans="1:12" ht="15.75" customHeight="1">
      <c r="A956">
        <f t="shared" si="27"/>
        <v>96</v>
      </c>
      <c r="B956" t="str">
        <f>VLOOKUP(A956,ACTIVITIES!$B$2:$C$110,2,FALSE)</f>
        <v>ACTIVITY CATEGORY 10 96</v>
      </c>
      <c r="C956" s="1">
        <v>4</v>
      </c>
      <c r="D956" s="1" t="str">
        <f>VLOOKUP(C956,HABITATS!$F$2:$G$13,2,FALSE)</f>
        <v>Marshes</v>
      </c>
      <c r="E956" s="1" t="str">
        <f t="shared" si="28"/>
        <v>MarshesACTIVITY CATEGORY 10 96</v>
      </c>
      <c r="F956" s="3">
        <f>VLOOKUP($B956,MARSHES!$B$239:$I$347,F$1,FALSE)</f>
        <v>0</v>
      </c>
      <c r="G956" s="3">
        <f>VLOOKUP($B956,MARSHES!$B$239:$I$347,G$1,FALSE)</f>
        <v>0</v>
      </c>
      <c r="H956" s="3">
        <f>VLOOKUP($B956,MARSHES!$B$239:$I$347,H$1,FALSE)</f>
        <v>0</v>
      </c>
      <c r="I956" s="3">
        <f>VLOOKUP($B956,MARSHES!$B$239:$I$347,I$1,FALSE)</f>
        <v>0</v>
      </c>
      <c r="J956" s="3">
        <f>VLOOKUP($B956,MARSHES!$B$239:$I$347,J$1,FALSE)</f>
        <v>0</v>
      </c>
      <c r="K956" s="3">
        <f>VLOOKUP($B956,MARSHES!$B$239:$I$347,K$1,FALSE)</f>
        <v>0</v>
      </c>
      <c r="L956" s="3" t="str">
        <f>VLOOKUP($B956,MARSHES!$B$239:$I$347,L$1,FALSE)</f>
        <v/>
      </c>
    </row>
    <row r="957" spans="1:12" ht="15.75" customHeight="1">
      <c r="A957">
        <f t="shared" si="27"/>
        <v>96</v>
      </c>
      <c r="B957" t="str">
        <f>VLOOKUP(A957,ACTIVITIES!$B$2:$C$110,2,FALSE)</f>
        <v>ACTIVITY CATEGORY 10 96</v>
      </c>
      <c r="C957" s="1">
        <v>5</v>
      </c>
      <c r="D957" s="1" t="str">
        <f>VLOOKUP(C957,HABITATS!$F$2:$G$13,2,FALSE)</f>
        <v>Submersed Habitats</v>
      </c>
      <c r="E957" s="1" t="str">
        <f t="shared" si="28"/>
        <v>Submersed HabitatsACTIVITY CATEGORY 10 96</v>
      </c>
      <c r="F957" s="3">
        <f>VLOOKUP($B957,'SUBMERSED HABITATS'!$B$239:$I$347,F$1,FALSE)</f>
        <v>0</v>
      </c>
      <c r="G957" s="3">
        <f>VLOOKUP($B957,'SUBMERSED HABITATS'!$B$239:$I$347,G$1,FALSE)</f>
        <v>0</v>
      </c>
      <c r="H957" s="3">
        <f>VLOOKUP($B957,'SUBMERSED HABITATS'!$B$239:$I$347,H$1,FALSE)</f>
        <v>0</v>
      </c>
      <c r="I957" s="3">
        <f>VLOOKUP($B957,'SUBMERSED HABITATS'!$B$239:$I$347,I$1,FALSE)</f>
        <v>0</v>
      </c>
      <c r="J957" s="3">
        <f>VLOOKUP($B957,'SUBMERSED HABITATS'!$B$239:$I$347,J$1,FALSE)</f>
        <v>0</v>
      </c>
      <c r="K957" s="3">
        <f>VLOOKUP($B957,'SUBMERSED HABITATS'!$B$239:$I$347,K$1,FALSE)</f>
        <v>0</v>
      </c>
      <c r="L957" s="3" t="str">
        <f>VLOOKUP($B957,'SUBMERSED HABITATS'!$B$239:$I$347,L$1,FALSE)</f>
        <v/>
      </c>
    </row>
    <row r="958" spans="1:12" ht="15.75" customHeight="1">
      <c r="A958">
        <f t="shared" si="27"/>
        <v>96</v>
      </c>
      <c r="B958" t="str">
        <f>VLOOKUP(A958,ACTIVITIES!$B$2:$C$110,2,FALSE)</f>
        <v>ACTIVITY CATEGORY 10 96</v>
      </c>
      <c r="C958" s="1">
        <v>6</v>
      </c>
      <c r="D958" s="1" t="str">
        <f>VLOOKUP(C958,HABITATS!$F$2:$G$13,2,FALSE)</f>
        <v>HABITATS COMPLEX 6</v>
      </c>
      <c r="E958" s="1" t="str">
        <f t="shared" si="28"/>
        <v>HABITATS COMPLEX 6ACTIVITY CATEGORY 10 96</v>
      </c>
      <c r="F958" s="3">
        <f>VLOOKUP($B958,'HABITATS COMPLEX 6'!$B$239:$I$347,F$1,FALSE)</f>
        <v>0</v>
      </c>
      <c r="G958" s="3">
        <f>VLOOKUP($B958,'HABITATS COMPLEX 6'!$B$239:$I$347,G$1,FALSE)</f>
        <v>0</v>
      </c>
      <c r="H958" s="3">
        <f>VLOOKUP($B958,'HABITATS COMPLEX 6'!$B$239:$I$347,H$1,FALSE)</f>
        <v>0</v>
      </c>
      <c r="I958" s="3">
        <f>VLOOKUP($B958,'HABITATS COMPLEX 6'!$B$239:$I$347,I$1,FALSE)</f>
        <v>0</v>
      </c>
      <c r="J958" s="3">
        <f>VLOOKUP($B958,'HABITATS COMPLEX 6'!$B$239:$I$347,J$1,FALSE)</f>
        <v>0</v>
      </c>
      <c r="K958" s="3">
        <f>VLOOKUP($B958,'HABITATS COMPLEX 6'!$B$239:$I$347,K$1,FALSE)</f>
        <v>0</v>
      </c>
      <c r="L958" s="3" t="str">
        <f>VLOOKUP($B958,'HABITATS COMPLEX 6'!$B$239:$I$347,L$1,FALSE)</f>
        <v/>
      </c>
    </row>
    <row r="959" spans="1:12" ht="15.75" customHeight="1">
      <c r="A959">
        <f t="shared" si="27"/>
        <v>96</v>
      </c>
      <c r="B959" t="str">
        <f>VLOOKUP(A959,ACTIVITIES!$B$2:$C$110,2,FALSE)</f>
        <v>ACTIVITY CATEGORY 10 96</v>
      </c>
      <c r="C959" s="1">
        <v>7</v>
      </c>
      <c r="D959" s="1" t="str">
        <f>VLOOKUP(C959,HABITATS!$F$2:$G$13,2,FALSE)</f>
        <v>HABITATS COMPLEX 7</v>
      </c>
      <c r="E959" s="1" t="str">
        <f t="shared" si="28"/>
        <v>HABITATS COMPLEX 7ACTIVITY CATEGORY 10 96</v>
      </c>
      <c r="F959" s="3">
        <f>VLOOKUP($B959,'HABITATS COMPLEX 7'!$B$239:$I$347,F$1,FALSE)</f>
        <v>0</v>
      </c>
      <c r="G959" s="3">
        <f>VLOOKUP($B959,'HABITATS COMPLEX 7'!$B$239:$I$347,G$1,FALSE)</f>
        <v>0</v>
      </c>
      <c r="H959" s="3">
        <f>VLOOKUP($B959,'HABITATS COMPLEX 7'!$B$239:$I$347,H$1,FALSE)</f>
        <v>0</v>
      </c>
      <c r="I959" s="3">
        <f>VLOOKUP($B959,'HABITATS COMPLEX 7'!$B$239:$I$347,I$1,FALSE)</f>
        <v>0</v>
      </c>
      <c r="J959" s="3">
        <f>VLOOKUP($B959,'HABITATS COMPLEX 7'!$B$239:$I$347,J$1,FALSE)</f>
        <v>0</v>
      </c>
      <c r="K959" s="3">
        <f>VLOOKUP($B959,'HABITATS COMPLEX 7'!$B$239:$I$347,K$1,FALSE)</f>
        <v>0</v>
      </c>
      <c r="L959" s="3" t="str">
        <f>VLOOKUP($B959,'HABITATS COMPLEX 7'!$B$239:$I$347,L$1,FALSE)</f>
        <v/>
      </c>
    </row>
    <row r="960" spans="1:12" ht="15.75" customHeight="1">
      <c r="A960">
        <f t="shared" si="27"/>
        <v>96</v>
      </c>
      <c r="B960" t="str">
        <f>VLOOKUP(A960,ACTIVITIES!$B$2:$C$110,2,FALSE)</f>
        <v>ACTIVITY CATEGORY 10 96</v>
      </c>
      <c r="C960" s="1">
        <v>8</v>
      </c>
      <c r="D960" s="1" t="str">
        <f>VLOOKUP(C960,HABITATS!$F$2:$G$13,2,FALSE)</f>
        <v>HABITATS COMPLEX 8</v>
      </c>
      <c r="E960" s="1" t="str">
        <f t="shared" si="28"/>
        <v>HABITATS COMPLEX 8ACTIVITY CATEGORY 10 96</v>
      </c>
      <c r="F960" s="3">
        <f>VLOOKUP($B960,'HABITATS COMPLEX 8'!$B$239:$I$347,F$1,FALSE)</f>
        <v>0</v>
      </c>
      <c r="G960" s="3">
        <f>VLOOKUP($B960,'HABITATS COMPLEX 8'!$B$239:$I$347,G$1,FALSE)</f>
        <v>0</v>
      </c>
      <c r="H960" s="3">
        <f>VLOOKUP($B960,'HABITATS COMPLEX 8'!$B$239:$I$347,H$1,FALSE)</f>
        <v>0</v>
      </c>
      <c r="I960" s="3">
        <f>VLOOKUP($B960,'HABITATS COMPLEX 8'!$B$239:$I$347,I$1,FALSE)</f>
        <v>0</v>
      </c>
      <c r="J960" s="3">
        <f>VLOOKUP($B960,'HABITATS COMPLEX 8'!$B$239:$I$347,J$1,FALSE)</f>
        <v>0</v>
      </c>
      <c r="K960" s="3">
        <f>VLOOKUP($B960,'HABITATS COMPLEX 8'!$B$239:$I$347,K$1,FALSE)</f>
        <v>0</v>
      </c>
      <c r="L960" s="3" t="str">
        <f>VLOOKUP($B960,'HABITATS COMPLEX 8'!$B$239:$I$347,L$1,FALSE)</f>
        <v/>
      </c>
    </row>
    <row r="961" spans="1:12" ht="15.75" customHeight="1">
      <c r="A961">
        <f t="shared" si="27"/>
        <v>96</v>
      </c>
      <c r="B961" t="str">
        <f>VLOOKUP(A961,ACTIVITIES!$B$2:$C$110,2,FALSE)</f>
        <v>ACTIVITY CATEGORY 10 96</v>
      </c>
      <c r="C961" s="1">
        <v>9</v>
      </c>
      <c r="D961" s="1" t="str">
        <f>VLOOKUP(C961,HABITATS!$F$2:$G$13,2,FALSE)</f>
        <v>HABITATS COMPLEX 9</v>
      </c>
      <c r="E961" s="1" t="str">
        <f t="shared" si="28"/>
        <v>HABITATS COMPLEX 9ACTIVITY CATEGORY 10 96</v>
      </c>
      <c r="F961" s="3">
        <f>VLOOKUP($B961,'HABITATS COMPLEX 9'!$B$239:$I$347,F$1,FALSE)</f>
        <v>0</v>
      </c>
      <c r="G961" s="3">
        <f>VLOOKUP($B961,'HABITATS COMPLEX 9'!$B$239:$I$347,G$1,FALSE)</f>
        <v>0</v>
      </c>
      <c r="H961" s="3">
        <f>VLOOKUP($B961,'HABITATS COMPLEX 9'!$B$239:$I$347,H$1,FALSE)</f>
        <v>0</v>
      </c>
      <c r="I961" s="3">
        <f>VLOOKUP($B961,'HABITATS COMPLEX 9'!$B$239:$I$347,I$1,FALSE)</f>
        <v>0</v>
      </c>
      <c r="J961" s="3">
        <f>VLOOKUP($B961,'HABITATS COMPLEX 9'!$B$239:$I$347,J$1,FALSE)</f>
        <v>0</v>
      </c>
      <c r="K961" s="3">
        <f>VLOOKUP($B961,'HABITATS COMPLEX 9'!$B$239:$I$347,K$1,FALSE)</f>
        <v>0</v>
      </c>
      <c r="L961" s="3" t="str">
        <f>VLOOKUP($B961,'HABITATS COMPLEX 9'!$B$239:$I$347,L$1,FALSE)</f>
        <v/>
      </c>
    </row>
    <row r="962" spans="1:12" ht="15.75" customHeight="1">
      <c r="A962">
        <f t="shared" ref="A962:A1002" si="29">A952+1</f>
        <v>96</v>
      </c>
      <c r="B962" t="str">
        <f>VLOOKUP(A962,ACTIVITIES!$B$2:$C$110,2,FALSE)</f>
        <v>ACTIVITY CATEGORY 10 96</v>
      </c>
      <c r="C962" s="1">
        <v>10</v>
      </c>
      <c r="D962" s="1" t="str">
        <f>VLOOKUP(C962,HABITATS!$F$2:$G$13,2,FALSE)</f>
        <v>HABITATS COMPLEX 10</v>
      </c>
      <c r="E962" s="1" t="str">
        <f t="shared" si="28"/>
        <v>HABITATS COMPLEX 10ACTIVITY CATEGORY 10 96</v>
      </c>
      <c r="F962" s="3">
        <f>VLOOKUP($B962,'HABITATS COMPLEX 10'!$B$239:$I$347,F$1,FALSE)</f>
        <v>0</v>
      </c>
      <c r="G962" s="3">
        <f>VLOOKUP($B962,'HABITATS COMPLEX 10'!$B$239:$I$347,G$1,FALSE)</f>
        <v>0</v>
      </c>
      <c r="H962" s="3">
        <f>VLOOKUP($B962,'HABITATS COMPLEX 10'!$B$239:$I$347,H$1,FALSE)</f>
        <v>0</v>
      </c>
      <c r="I962" s="3">
        <f>VLOOKUP($B962,'HABITATS COMPLEX 10'!$B$239:$I$347,I$1,FALSE)</f>
        <v>0</v>
      </c>
      <c r="J962" s="3">
        <f>VLOOKUP($B962,'HABITATS COMPLEX 10'!$B$239:$I$347,J$1,FALSE)</f>
        <v>0</v>
      </c>
      <c r="K962" s="3">
        <f>VLOOKUP($B962,'HABITATS COMPLEX 10'!$B$239:$I$347,K$1,FALSE)</f>
        <v>0</v>
      </c>
      <c r="L962" s="3" t="str">
        <f>VLOOKUP($B962,'HABITATS COMPLEX 10'!$B$239:$I$347,L$1,FALSE)</f>
        <v/>
      </c>
    </row>
    <row r="963" spans="1:12" ht="15.75" customHeight="1">
      <c r="A963">
        <f t="shared" si="29"/>
        <v>97</v>
      </c>
      <c r="B963" t="str">
        <f>VLOOKUP(A963,ACTIVITIES!$B$2:$C$110,2,FALSE)</f>
        <v>ACTIVITY CATEGORY 10 97</v>
      </c>
      <c r="C963" s="1">
        <v>1</v>
      </c>
      <c r="D963" s="1" t="str">
        <f>VLOOKUP(C963,HABITATS!$F$2:$G$13,2,FALSE)</f>
        <v>Coastal Uplands</v>
      </c>
      <c r="E963" s="1" t="str">
        <f t="shared" si="28"/>
        <v>Coastal UplandsACTIVITY CATEGORY 10 97</v>
      </c>
      <c r="F963" s="3">
        <f>VLOOKUP($B963,'COASTAL UPLANDS'!$B$239:$I$347,F$1,FALSE)</f>
        <v>0</v>
      </c>
      <c r="G963" s="3">
        <f>VLOOKUP($B963,'COASTAL UPLANDS'!$B$239:$I$347,G$1,FALSE)</f>
        <v>0</v>
      </c>
      <c r="H963" s="3">
        <f>VLOOKUP($B963,'COASTAL UPLANDS'!$B$239:$I$347,H$1,FALSE)</f>
        <v>0</v>
      </c>
      <c r="I963" s="3">
        <f>VLOOKUP($B963,'COASTAL UPLANDS'!$B$239:$I$347,I$1,FALSE)</f>
        <v>0</v>
      </c>
      <c r="J963" s="3">
        <f>VLOOKUP($B963,'COASTAL UPLANDS'!$B$239:$I$347,J$1,FALSE)</f>
        <v>0</v>
      </c>
      <c r="K963" s="3">
        <f>VLOOKUP($B963,'COASTAL UPLANDS'!$B$239:$I$347,K$1,FALSE)</f>
        <v>0</v>
      </c>
      <c r="L963" s="3" t="str">
        <f>VLOOKUP($B963,'COASTAL UPLANDS'!$B$239:$I$347,L$1,FALSE)</f>
        <v/>
      </c>
    </row>
    <row r="964" spans="1:12" ht="15.75" customHeight="1">
      <c r="A964">
        <f t="shared" si="29"/>
        <v>97</v>
      </c>
      <c r="B964" t="str">
        <f>VLOOKUP(A964,ACTIVITIES!$B$2:$C$110,2,FALSE)</f>
        <v>ACTIVITY CATEGORY 10 97</v>
      </c>
      <c r="C964" s="1">
        <v>2</v>
      </c>
      <c r="D964" s="1" t="str">
        <f>VLOOKUP(C964,HABITATS!$F$2:$G$13,2,FALSE)</f>
        <v>Beaches &amp; Dunes</v>
      </c>
      <c r="E964" s="1" t="str">
        <f t="shared" si="28"/>
        <v>Beaches &amp; DunesACTIVITY CATEGORY 10 97</v>
      </c>
      <c r="F964" s="3">
        <f>VLOOKUP($B964,'BEACHES &amp; DUNES'!$B$239:$I$347,F$1,FALSE)</f>
        <v>0</v>
      </c>
      <c r="G964" s="3">
        <f>VLOOKUP($B964,'BEACHES &amp; DUNES'!$B$239:$I$347,G$1,FALSE)</f>
        <v>0</v>
      </c>
      <c r="H964" s="3">
        <f>VLOOKUP($B964,'BEACHES &amp; DUNES'!$B$239:$I$347,H$1,FALSE)</f>
        <v>0</v>
      </c>
      <c r="I964" s="3">
        <f>VLOOKUP($B964,'BEACHES &amp; DUNES'!$B$239:$I$347,I$1,FALSE)</f>
        <v>0</v>
      </c>
      <c r="J964" s="3">
        <f>VLOOKUP($B964,'BEACHES &amp; DUNES'!$B$239:$I$347,J$1,FALSE)</f>
        <v>0</v>
      </c>
      <c r="K964" s="3">
        <f>VLOOKUP($B964,'BEACHES &amp; DUNES'!$B$239:$I$347,K$1,FALSE)</f>
        <v>0</v>
      </c>
      <c r="L964" s="3" t="str">
        <f>VLOOKUP($B964,'BEACHES &amp; DUNES'!$B$239:$I$347,L$1,FALSE)</f>
        <v/>
      </c>
    </row>
    <row r="965" spans="1:12" ht="15.75" customHeight="1">
      <c r="A965">
        <f t="shared" si="29"/>
        <v>97</v>
      </c>
      <c r="B965" t="str">
        <f>VLOOKUP(A965,ACTIVITIES!$B$2:$C$110,2,FALSE)</f>
        <v>ACTIVITY CATEGORY 10 97</v>
      </c>
      <c r="C965" s="1">
        <v>3</v>
      </c>
      <c r="D965" s="1" t="str">
        <f>VLOOKUP(C965,HABITATS!$F$2:$G$13,2,FALSE)</f>
        <v>Tidal flats &amp; Rocky Intertidal</v>
      </c>
      <c r="E965" s="1" t="str">
        <f t="shared" si="28"/>
        <v>Tidal flats &amp; Rocky IntertidalACTIVITY CATEGORY 10 97</v>
      </c>
      <c r="F965" s="3">
        <f>VLOOKUP($B965,'TIDAL FLATS &amp; ROCKY INTERTIDAL'!$B$239:$I$347,F$1,FALSE)</f>
        <v>0</v>
      </c>
      <c r="G965" s="3">
        <f>VLOOKUP($B965,'TIDAL FLATS &amp; ROCKY INTERTIDAL'!$B$239:$I$347,G$1,FALSE)</f>
        <v>0</v>
      </c>
      <c r="H965" s="3">
        <f>VLOOKUP($B965,'TIDAL FLATS &amp; ROCKY INTERTIDAL'!$B$239:$I$347,H$1,FALSE)</f>
        <v>0</v>
      </c>
      <c r="I965" s="3">
        <f>VLOOKUP($B965,'TIDAL FLATS &amp; ROCKY INTERTIDAL'!$B$239:$I$347,I$1,FALSE)</f>
        <v>0</v>
      </c>
      <c r="J965" s="3">
        <f>VLOOKUP($B965,'TIDAL FLATS &amp; ROCKY INTERTIDAL'!$B$239:$I$347,J$1,FALSE)</f>
        <v>0</v>
      </c>
      <c r="K965" s="3">
        <f>VLOOKUP($B965,'TIDAL FLATS &amp; ROCKY INTERTIDAL'!$B$239:$I$347,K$1,FALSE)</f>
        <v>0</v>
      </c>
      <c r="L965" s="3" t="str">
        <f>VLOOKUP($B965,'TIDAL FLATS &amp; ROCKY INTERTIDAL'!$B$239:$I$347,L$1,FALSE)</f>
        <v/>
      </c>
    </row>
    <row r="966" spans="1:12" ht="15.75" customHeight="1">
      <c r="A966">
        <f t="shared" si="29"/>
        <v>97</v>
      </c>
      <c r="B966" t="str">
        <f>VLOOKUP(A966,ACTIVITIES!$B$2:$C$110,2,FALSE)</f>
        <v>ACTIVITY CATEGORY 10 97</v>
      </c>
      <c r="C966" s="1">
        <v>4</v>
      </c>
      <c r="D966" s="1" t="str">
        <f>VLOOKUP(C966,HABITATS!$F$2:$G$13,2,FALSE)</f>
        <v>Marshes</v>
      </c>
      <c r="E966" s="1" t="str">
        <f t="shared" si="28"/>
        <v>MarshesACTIVITY CATEGORY 10 97</v>
      </c>
      <c r="F966" s="3">
        <f>VLOOKUP($B966,MARSHES!$B$239:$I$347,F$1,FALSE)</f>
        <v>0</v>
      </c>
      <c r="G966" s="3">
        <f>VLOOKUP($B966,MARSHES!$B$239:$I$347,G$1,FALSE)</f>
        <v>0</v>
      </c>
      <c r="H966" s="3">
        <f>VLOOKUP($B966,MARSHES!$B$239:$I$347,H$1,FALSE)</f>
        <v>0</v>
      </c>
      <c r="I966" s="3">
        <f>VLOOKUP($B966,MARSHES!$B$239:$I$347,I$1,FALSE)</f>
        <v>0</v>
      </c>
      <c r="J966" s="3">
        <f>VLOOKUP($B966,MARSHES!$B$239:$I$347,J$1,FALSE)</f>
        <v>0</v>
      </c>
      <c r="K966" s="3">
        <f>VLOOKUP($B966,MARSHES!$B$239:$I$347,K$1,FALSE)</f>
        <v>0</v>
      </c>
      <c r="L966" s="3" t="str">
        <f>VLOOKUP($B966,MARSHES!$B$239:$I$347,L$1,FALSE)</f>
        <v/>
      </c>
    </row>
    <row r="967" spans="1:12" ht="15.75" customHeight="1">
      <c r="A967">
        <f t="shared" si="29"/>
        <v>97</v>
      </c>
      <c r="B967" t="str">
        <f>VLOOKUP(A967,ACTIVITIES!$B$2:$C$110,2,FALSE)</f>
        <v>ACTIVITY CATEGORY 10 97</v>
      </c>
      <c r="C967" s="1">
        <v>5</v>
      </c>
      <c r="D967" s="1" t="str">
        <f>VLOOKUP(C967,HABITATS!$F$2:$G$13,2,FALSE)</f>
        <v>Submersed Habitats</v>
      </c>
      <c r="E967" s="1" t="str">
        <f t="shared" si="28"/>
        <v>Submersed HabitatsACTIVITY CATEGORY 10 97</v>
      </c>
      <c r="F967" s="3">
        <f>VLOOKUP($B967,'SUBMERSED HABITATS'!$B$239:$I$347,F$1,FALSE)</f>
        <v>0</v>
      </c>
      <c r="G967" s="3">
        <f>VLOOKUP($B967,'SUBMERSED HABITATS'!$B$239:$I$347,G$1,FALSE)</f>
        <v>0</v>
      </c>
      <c r="H967" s="3">
        <f>VLOOKUP($B967,'SUBMERSED HABITATS'!$B$239:$I$347,H$1,FALSE)</f>
        <v>0</v>
      </c>
      <c r="I967" s="3">
        <f>VLOOKUP($B967,'SUBMERSED HABITATS'!$B$239:$I$347,I$1,FALSE)</f>
        <v>0</v>
      </c>
      <c r="J967" s="3">
        <f>VLOOKUP($B967,'SUBMERSED HABITATS'!$B$239:$I$347,J$1,FALSE)</f>
        <v>0</v>
      </c>
      <c r="K967" s="3">
        <f>VLOOKUP($B967,'SUBMERSED HABITATS'!$B$239:$I$347,K$1,FALSE)</f>
        <v>0</v>
      </c>
      <c r="L967" s="3" t="str">
        <f>VLOOKUP($B967,'SUBMERSED HABITATS'!$B$239:$I$347,L$1,FALSE)</f>
        <v/>
      </c>
    </row>
    <row r="968" spans="1:12" ht="15.75" customHeight="1">
      <c r="A968">
        <f t="shared" si="29"/>
        <v>97</v>
      </c>
      <c r="B968" t="str">
        <f>VLOOKUP(A968,ACTIVITIES!$B$2:$C$110,2,FALSE)</f>
        <v>ACTIVITY CATEGORY 10 97</v>
      </c>
      <c r="C968" s="1">
        <v>6</v>
      </c>
      <c r="D968" s="1" t="str">
        <f>VLOOKUP(C968,HABITATS!$F$2:$G$13,2,FALSE)</f>
        <v>HABITATS COMPLEX 6</v>
      </c>
      <c r="E968" s="1" t="str">
        <f t="shared" si="28"/>
        <v>HABITATS COMPLEX 6ACTIVITY CATEGORY 10 97</v>
      </c>
      <c r="F968" s="3">
        <f>VLOOKUP($B968,'HABITATS COMPLEX 6'!$B$239:$I$347,F$1,FALSE)</f>
        <v>0</v>
      </c>
      <c r="G968" s="3">
        <f>VLOOKUP($B968,'HABITATS COMPLEX 6'!$B$239:$I$347,G$1,FALSE)</f>
        <v>0</v>
      </c>
      <c r="H968" s="3">
        <f>VLOOKUP($B968,'HABITATS COMPLEX 6'!$B$239:$I$347,H$1,FALSE)</f>
        <v>0</v>
      </c>
      <c r="I968" s="3">
        <f>VLOOKUP($B968,'HABITATS COMPLEX 6'!$B$239:$I$347,I$1,FALSE)</f>
        <v>0</v>
      </c>
      <c r="J968" s="3">
        <f>VLOOKUP($B968,'HABITATS COMPLEX 6'!$B$239:$I$347,J$1,FALSE)</f>
        <v>0</v>
      </c>
      <c r="K968" s="3">
        <f>VLOOKUP($B968,'HABITATS COMPLEX 6'!$B$239:$I$347,K$1,FALSE)</f>
        <v>0</v>
      </c>
      <c r="L968" s="3" t="str">
        <f>VLOOKUP($B968,'HABITATS COMPLEX 6'!$B$239:$I$347,L$1,FALSE)</f>
        <v/>
      </c>
    </row>
    <row r="969" spans="1:12" ht="15.75" customHeight="1">
      <c r="A969">
        <f t="shared" si="29"/>
        <v>97</v>
      </c>
      <c r="B969" t="str">
        <f>VLOOKUP(A969,ACTIVITIES!$B$2:$C$110,2,FALSE)</f>
        <v>ACTIVITY CATEGORY 10 97</v>
      </c>
      <c r="C969" s="1">
        <v>7</v>
      </c>
      <c r="D969" s="1" t="str">
        <f>VLOOKUP(C969,HABITATS!$F$2:$G$13,2,FALSE)</f>
        <v>HABITATS COMPLEX 7</v>
      </c>
      <c r="E969" s="1" t="str">
        <f t="shared" si="28"/>
        <v>HABITATS COMPLEX 7ACTIVITY CATEGORY 10 97</v>
      </c>
      <c r="F969" s="3">
        <f>VLOOKUP($B969,'HABITATS COMPLEX 7'!$B$239:$I$347,F$1,FALSE)</f>
        <v>0</v>
      </c>
      <c r="G969" s="3">
        <f>VLOOKUP($B969,'HABITATS COMPLEX 7'!$B$239:$I$347,G$1,FALSE)</f>
        <v>0</v>
      </c>
      <c r="H969" s="3">
        <f>VLOOKUP($B969,'HABITATS COMPLEX 7'!$B$239:$I$347,H$1,FALSE)</f>
        <v>0</v>
      </c>
      <c r="I969" s="3">
        <f>VLOOKUP($B969,'HABITATS COMPLEX 7'!$B$239:$I$347,I$1,FALSE)</f>
        <v>0</v>
      </c>
      <c r="J969" s="3">
        <f>VLOOKUP($B969,'HABITATS COMPLEX 7'!$B$239:$I$347,J$1,FALSE)</f>
        <v>0</v>
      </c>
      <c r="K969" s="3">
        <f>VLOOKUP($B969,'HABITATS COMPLEX 7'!$B$239:$I$347,K$1,FALSE)</f>
        <v>0</v>
      </c>
      <c r="L969" s="3" t="str">
        <f>VLOOKUP($B969,'HABITATS COMPLEX 7'!$B$239:$I$347,L$1,FALSE)</f>
        <v/>
      </c>
    </row>
    <row r="970" spans="1:12" ht="15.75" customHeight="1">
      <c r="A970">
        <f t="shared" si="29"/>
        <v>97</v>
      </c>
      <c r="B970" t="str">
        <f>VLOOKUP(A970,ACTIVITIES!$B$2:$C$110,2,FALSE)</f>
        <v>ACTIVITY CATEGORY 10 97</v>
      </c>
      <c r="C970" s="1">
        <v>8</v>
      </c>
      <c r="D970" s="1" t="str">
        <f>VLOOKUP(C970,HABITATS!$F$2:$G$13,2,FALSE)</f>
        <v>HABITATS COMPLEX 8</v>
      </c>
      <c r="E970" s="1" t="str">
        <f t="shared" si="28"/>
        <v>HABITATS COMPLEX 8ACTIVITY CATEGORY 10 97</v>
      </c>
      <c r="F970" s="3">
        <f>VLOOKUP($B970,'HABITATS COMPLEX 8'!$B$239:$I$347,F$1,FALSE)</f>
        <v>0</v>
      </c>
      <c r="G970" s="3">
        <f>VLOOKUP($B970,'HABITATS COMPLEX 8'!$B$239:$I$347,G$1,FALSE)</f>
        <v>0</v>
      </c>
      <c r="H970" s="3">
        <f>VLOOKUP($B970,'HABITATS COMPLEX 8'!$B$239:$I$347,H$1,FALSE)</f>
        <v>0</v>
      </c>
      <c r="I970" s="3">
        <f>VLOOKUP($B970,'HABITATS COMPLEX 8'!$B$239:$I$347,I$1,FALSE)</f>
        <v>0</v>
      </c>
      <c r="J970" s="3">
        <f>VLOOKUP($B970,'HABITATS COMPLEX 8'!$B$239:$I$347,J$1,FALSE)</f>
        <v>0</v>
      </c>
      <c r="K970" s="3">
        <f>VLOOKUP($B970,'HABITATS COMPLEX 8'!$B$239:$I$347,K$1,FALSE)</f>
        <v>0</v>
      </c>
      <c r="L970" s="3" t="str">
        <f>VLOOKUP($B970,'HABITATS COMPLEX 8'!$B$239:$I$347,L$1,FALSE)</f>
        <v/>
      </c>
    </row>
    <row r="971" spans="1:12" ht="15.75" customHeight="1">
      <c r="A971">
        <f t="shared" si="29"/>
        <v>97</v>
      </c>
      <c r="B971" t="str">
        <f>VLOOKUP(A971,ACTIVITIES!$B$2:$C$110,2,FALSE)</f>
        <v>ACTIVITY CATEGORY 10 97</v>
      </c>
      <c r="C971" s="1">
        <v>9</v>
      </c>
      <c r="D971" s="1" t="str">
        <f>VLOOKUP(C971,HABITATS!$F$2:$G$13,2,FALSE)</f>
        <v>HABITATS COMPLEX 9</v>
      </c>
      <c r="E971" s="1" t="str">
        <f t="shared" si="28"/>
        <v>HABITATS COMPLEX 9ACTIVITY CATEGORY 10 97</v>
      </c>
      <c r="F971" s="3">
        <f>VLOOKUP($B971,'HABITATS COMPLEX 9'!$B$239:$I$347,F$1,FALSE)</f>
        <v>0</v>
      </c>
      <c r="G971" s="3">
        <f>VLOOKUP($B971,'HABITATS COMPLEX 9'!$B$239:$I$347,G$1,FALSE)</f>
        <v>0</v>
      </c>
      <c r="H971" s="3">
        <f>VLOOKUP($B971,'HABITATS COMPLEX 9'!$B$239:$I$347,H$1,FALSE)</f>
        <v>0</v>
      </c>
      <c r="I971" s="3">
        <f>VLOOKUP($B971,'HABITATS COMPLEX 9'!$B$239:$I$347,I$1,FALSE)</f>
        <v>0</v>
      </c>
      <c r="J971" s="3">
        <f>VLOOKUP($B971,'HABITATS COMPLEX 9'!$B$239:$I$347,J$1,FALSE)</f>
        <v>0</v>
      </c>
      <c r="K971" s="3">
        <f>VLOOKUP($B971,'HABITATS COMPLEX 9'!$B$239:$I$347,K$1,FALSE)</f>
        <v>0</v>
      </c>
      <c r="L971" s="3" t="str">
        <f>VLOOKUP($B971,'HABITATS COMPLEX 9'!$B$239:$I$347,L$1,FALSE)</f>
        <v/>
      </c>
    </row>
    <row r="972" spans="1:12" ht="15.75" customHeight="1">
      <c r="A972">
        <f t="shared" si="29"/>
        <v>97</v>
      </c>
      <c r="B972" t="str">
        <f>VLOOKUP(A972,ACTIVITIES!$B$2:$C$110,2,FALSE)</f>
        <v>ACTIVITY CATEGORY 10 97</v>
      </c>
      <c r="C972" s="1">
        <v>10</v>
      </c>
      <c r="D972" s="1" t="str">
        <f>VLOOKUP(C972,HABITATS!$F$2:$G$13,2,FALSE)</f>
        <v>HABITATS COMPLEX 10</v>
      </c>
      <c r="E972" s="1" t="str">
        <f t="shared" si="28"/>
        <v>HABITATS COMPLEX 10ACTIVITY CATEGORY 10 97</v>
      </c>
      <c r="F972" s="3">
        <f>VLOOKUP($B972,'HABITATS COMPLEX 10'!$B$239:$I$347,F$1,FALSE)</f>
        <v>0</v>
      </c>
      <c r="G972" s="3">
        <f>VLOOKUP($B972,'HABITATS COMPLEX 10'!$B$239:$I$347,G$1,FALSE)</f>
        <v>0</v>
      </c>
      <c r="H972" s="3">
        <f>VLOOKUP($B972,'HABITATS COMPLEX 10'!$B$239:$I$347,H$1,FALSE)</f>
        <v>0</v>
      </c>
      <c r="I972" s="3">
        <f>VLOOKUP($B972,'HABITATS COMPLEX 10'!$B$239:$I$347,I$1,FALSE)</f>
        <v>0</v>
      </c>
      <c r="J972" s="3">
        <f>VLOOKUP($B972,'HABITATS COMPLEX 10'!$B$239:$I$347,J$1,FALSE)</f>
        <v>0</v>
      </c>
      <c r="K972" s="3">
        <f>VLOOKUP($B972,'HABITATS COMPLEX 10'!$B$239:$I$347,K$1,FALSE)</f>
        <v>0</v>
      </c>
      <c r="L972" s="3" t="str">
        <f>VLOOKUP($B972,'HABITATS COMPLEX 10'!$B$239:$I$347,L$1,FALSE)</f>
        <v/>
      </c>
    </row>
    <row r="973" spans="1:12" ht="15.75" customHeight="1">
      <c r="A973">
        <f t="shared" si="29"/>
        <v>98</v>
      </c>
      <c r="B973" t="str">
        <f>VLOOKUP(A973,ACTIVITIES!$B$2:$C$110,2,FALSE)</f>
        <v>ACTIVITY CATEGORY 10 98</v>
      </c>
      <c r="C973" s="1">
        <v>1</v>
      </c>
      <c r="D973" s="1" t="str">
        <f>VLOOKUP(C973,HABITATS!$F$2:$G$13,2,FALSE)</f>
        <v>Coastal Uplands</v>
      </c>
      <c r="E973" s="1" t="str">
        <f t="shared" si="28"/>
        <v>Coastal UplandsACTIVITY CATEGORY 10 98</v>
      </c>
      <c r="F973" s="3">
        <f>VLOOKUP($B973,'COASTAL UPLANDS'!$B$239:$I$347,F$1,FALSE)</f>
        <v>0</v>
      </c>
      <c r="G973" s="3">
        <f>VLOOKUP($B973,'COASTAL UPLANDS'!$B$239:$I$347,G$1,FALSE)</f>
        <v>0</v>
      </c>
      <c r="H973" s="3">
        <f>VLOOKUP($B973,'COASTAL UPLANDS'!$B$239:$I$347,H$1,FALSE)</f>
        <v>0</v>
      </c>
      <c r="I973" s="3">
        <f>VLOOKUP($B973,'COASTAL UPLANDS'!$B$239:$I$347,I$1,FALSE)</f>
        <v>0</v>
      </c>
      <c r="J973" s="3">
        <f>VLOOKUP($B973,'COASTAL UPLANDS'!$B$239:$I$347,J$1,FALSE)</f>
        <v>0</v>
      </c>
      <c r="K973" s="3">
        <f>VLOOKUP($B973,'COASTAL UPLANDS'!$B$239:$I$347,K$1,FALSE)</f>
        <v>0</v>
      </c>
      <c r="L973" s="3" t="str">
        <f>VLOOKUP($B973,'COASTAL UPLANDS'!$B$239:$I$347,L$1,FALSE)</f>
        <v/>
      </c>
    </row>
    <row r="974" spans="1:12" ht="15.75" customHeight="1">
      <c r="A974">
        <f t="shared" si="29"/>
        <v>98</v>
      </c>
      <c r="B974" t="str">
        <f>VLOOKUP(A974,ACTIVITIES!$B$2:$C$110,2,FALSE)</f>
        <v>ACTIVITY CATEGORY 10 98</v>
      </c>
      <c r="C974" s="1">
        <v>2</v>
      </c>
      <c r="D974" s="1" t="str">
        <f>VLOOKUP(C974,HABITATS!$F$2:$G$13,2,FALSE)</f>
        <v>Beaches &amp; Dunes</v>
      </c>
      <c r="E974" s="1" t="str">
        <f t="shared" si="28"/>
        <v>Beaches &amp; DunesACTIVITY CATEGORY 10 98</v>
      </c>
      <c r="F974" s="3">
        <f>VLOOKUP($B974,'BEACHES &amp; DUNES'!$B$239:$I$347,F$1,FALSE)</f>
        <v>0</v>
      </c>
      <c r="G974" s="3">
        <f>VLOOKUP($B974,'BEACHES &amp; DUNES'!$B$239:$I$347,G$1,FALSE)</f>
        <v>0</v>
      </c>
      <c r="H974" s="3">
        <f>VLOOKUP($B974,'BEACHES &amp; DUNES'!$B$239:$I$347,H$1,FALSE)</f>
        <v>0</v>
      </c>
      <c r="I974" s="3">
        <f>VLOOKUP($B974,'BEACHES &amp; DUNES'!$B$239:$I$347,I$1,FALSE)</f>
        <v>0</v>
      </c>
      <c r="J974" s="3">
        <f>VLOOKUP($B974,'BEACHES &amp; DUNES'!$B$239:$I$347,J$1,FALSE)</f>
        <v>0</v>
      </c>
      <c r="K974" s="3">
        <f>VLOOKUP($B974,'BEACHES &amp; DUNES'!$B$239:$I$347,K$1,FALSE)</f>
        <v>0</v>
      </c>
      <c r="L974" s="3" t="str">
        <f>VLOOKUP($B974,'BEACHES &amp; DUNES'!$B$239:$I$347,L$1,FALSE)</f>
        <v/>
      </c>
    </row>
    <row r="975" spans="1:12" ht="15.75" customHeight="1">
      <c r="A975">
        <f t="shared" si="29"/>
        <v>98</v>
      </c>
      <c r="B975" t="str">
        <f>VLOOKUP(A975,ACTIVITIES!$B$2:$C$110,2,FALSE)</f>
        <v>ACTIVITY CATEGORY 10 98</v>
      </c>
      <c r="C975" s="1">
        <v>3</v>
      </c>
      <c r="D975" s="1" t="str">
        <f>VLOOKUP(C975,HABITATS!$F$2:$G$13,2,FALSE)</f>
        <v>Tidal flats &amp; Rocky Intertidal</v>
      </c>
      <c r="E975" s="1" t="str">
        <f t="shared" si="28"/>
        <v>Tidal flats &amp; Rocky IntertidalACTIVITY CATEGORY 10 98</v>
      </c>
      <c r="F975" s="3">
        <f>VLOOKUP($B975,'TIDAL FLATS &amp; ROCKY INTERTIDAL'!$B$239:$I$347,F$1,FALSE)</f>
        <v>0</v>
      </c>
      <c r="G975" s="3">
        <f>VLOOKUP($B975,'TIDAL FLATS &amp; ROCKY INTERTIDAL'!$B$239:$I$347,G$1,FALSE)</f>
        <v>0</v>
      </c>
      <c r="H975" s="3">
        <f>VLOOKUP($B975,'TIDAL FLATS &amp; ROCKY INTERTIDAL'!$B$239:$I$347,H$1,FALSE)</f>
        <v>0</v>
      </c>
      <c r="I975" s="3">
        <f>VLOOKUP($B975,'TIDAL FLATS &amp; ROCKY INTERTIDAL'!$B$239:$I$347,I$1,FALSE)</f>
        <v>0</v>
      </c>
      <c r="J975" s="3">
        <f>VLOOKUP($B975,'TIDAL FLATS &amp; ROCKY INTERTIDAL'!$B$239:$I$347,J$1,FALSE)</f>
        <v>0</v>
      </c>
      <c r="K975" s="3">
        <f>VLOOKUP($B975,'TIDAL FLATS &amp; ROCKY INTERTIDAL'!$B$239:$I$347,K$1,FALSE)</f>
        <v>0</v>
      </c>
      <c r="L975" s="3" t="str">
        <f>VLOOKUP($B975,'TIDAL FLATS &amp; ROCKY INTERTIDAL'!$B$239:$I$347,L$1,FALSE)</f>
        <v/>
      </c>
    </row>
    <row r="976" spans="1:12" ht="15.75" customHeight="1">
      <c r="A976">
        <f t="shared" si="29"/>
        <v>98</v>
      </c>
      <c r="B976" t="str">
        <f>VLOOKUP(A976,ACTIVITIES!$B$2:$C$110,2,FALSE)</f>
        <v>ACTIVITY CATEGORY 10 98</v>
      </c>
      <c r="C976" s="1">
        <v>4</v>
      </c>
      <c r="D976" s="1" t="str">
        <f>VLOOKUP(C976,HABITATS!$F$2:$G$13,2,FALSE)</f>
        <v>Marshes</v>
      </c>
      <c r="E976" s="1" t="str">
        <f t="shared" si="28"/>
        <v>MarshesACTIVITY CATEGORY 10 98</v>
      </c>
      <c r="F976" s="3">
        <f>VLOOKUP($B976,MARSHES!$B$239:$I$347,F$1,FALSE)</f>
        <v>0</v>
      </c>
      <c r="G976" s="3">
        <f>VLOOKUP($B976,MARSHES!$B$239:$I$347,G$1,FALSE)</f>
        <v>0</v>
      </c>
      <c r="H976" s="3">
        <f>VLOOKUP($B976,MARSHES!$B$239:$I$347,H$1,FALSE)</f>
        <v>0</v>
      </c>
      <c r="I976" s="3">
        <f>VLOOKUP($B976,MARSHES!$B$239:$I$347,I$1,FALSE)</f>
        <v>0</v>
      </c>
      <c r="J976" s="3">
        <f>VLOOKUP($B976,MARSHES!$B$239:$I$347,J$1,FALSE)</f>
        <v>0</v>
      </c>
      <c r="K976" s="3">
        <f>VLOOKUP($B976,MARSHES!$B$239:$I$347,K$1,FALSE)</f>
        <v>0</v>
      </c>
      <c r="L976" s="3" t="str">
        <f>VLOOKUP($B976,MARSHES!$B$239:$I$347,L$1,FALSE)</f>
        <v/>
      </c>
    </row>
    <row r="977" spans="1:12" ht="15.75" customHeight="1">
      <c r="A977">
        <f t="shared" si="29"/>
        <v>98</v>
      </c>
      <c r="B977" t="str">
        <f>VLOOKUP(A977,ACTIVITIES!$B$2:$C$110,2,FALSE)</f>
        <v>ACTIVITY CATEGORY 10 98</v>
      </c>
      <c r="C977" s="1">
        <v>5</v>
      </c>
      <c r="D977" s="1" t="str">
        <f>VLOOKUP(C977,HABITATS!$F$2:$G$13,2,FALSE)</f>
        <v>Submersed Habitats</v>
      </c>
      <c r="E977" s="1" t="str">
        <f t="shared" si="28"/>
        <v>Submersed HabitatsACTIVITY CATEGORY 10 98</v>
      </c>
      <c r="F977" s="3">
        <f>VLOOKUP($B977,'SUBMERSED HABITATS'!$B$239:$I$347,F$1,FALSE)</f>
        <v>0</v>
      </c>
      <c r="G977" s="3">
        <f>VLOOKUP($B977,'SUBMERSED HABITATS'!$B$239:$I$347,G$1,FALSE)</f>
        <v>0</v>
      </c>
      <c r="H977" s="3">
        <f>VLOOKUP($B977,'SUBMERSED HABITATS'!$B$239:$I$347,H$1,FALSE)</f>
        <v>0</v>
      </c>
      <c r="I977" s="3">
        <f>VLOOKUP($B977,'SUBMERSED HABITATS'!$B$239:$I$347,I$1,FALSE)</f>
        <v>0</v>
      </c>
      <c r="J977" s="3">
        <f>VLOOKUP($B977,'SUBMERSED HABITATS'!$B$239:$I$347,J$1,FALSE)</f>
        <v>0</v>
      </c>
      <c r="K977" s="3">
        <f>VLOOKUP($B977,'SUBMERSED HABITATS'!$B$239:$I$347,K$1,FALSE)</f>
        <v>0</v>
      </c>
      <c r="L977" s="3" t="str">
        <f>VLOOKUP($B977,'SUBMERSED HABITATS'!$B$239:$I$347,L$1,FALSE)</f>
        <v/>
      </c>
    </row>
    <row r="978" spans="1:12" ht="15.75" customHeight="1">
      <c r="A978">
        <f t="shared" si="29"/>
        <v>98</v>
      </c>
      <c r="B978" t="str">
        <f>VLOOKUP(A978,ACTIVITIES!$B$2:$C$110,2,FALSE)</f>
        <v>ACTIVITY CATEGORY 10 98</v>
      </c>
      <c r="C978" s="1">
        <v>6</v>
      </c>
      <c r="D978" s="1" t="str">
        <f>VLOOKUP(C978,HABITATS!$F$2:$G$13,2,FALSE)</f>
        <v>HABITATS COMPLEX 6</v>
      </c>
      <c r="E978" s="1" t="str">
        <f t="shared" si="28"/>
        <v>HABITATS COMPLEX 6ACTIVITY CATEGORY 10 98</v>
      </c>
      <c r="F978" s="3">
        <f>VLOOKUP($B978,'HABITATS COMPLEX 6'!$B$239:$I$347,F$1,FALSE)</f>
        <v>0</v>
      </c>
      <c r="G978" s="3">
        <f>VLOOKUP($B978,'HABITATS COMPLEX 6'!$B$239:$I$347,G$1,FALSE)</f>
        <v>0</v>
      </c>
      <c r="H978" s="3">
        <f>VLOOKUP($B978,'HABITATS COMPLEX 6'!$B$239:$I$347,H$1,FALSE)</f>
        <v>0</v>
      </c>
      <c r="I978" s="3">
        <f>VLOOKUP($B978,'HABITATS COMPLEX 6'!$B$239:$I$347,I$1,FALSE)</f>
        <v>0</v>
      </c>
      <c r="J978" s="3">
        <f>VLOOKUP($B978,'HABITATS COMPLEX 6'!$B$239:$I$347,J$1,FALSE)</f>
        <v>0</v>
      </c>
      <c r="K978" s="3">
        <f>VLOOKUP($B978,'HABITATS COMPLEX 6'!$B$239:$I$347,K$1,FALSE)</f>
        <v>0</v>
      </c>
      <c r="L978" s="3" t="str">
        <f>VLOOKUP($B978,'HABITATS COMPLEX 6'!$B$239:$I$347,L$1,FALSE)</f>
        <v/>
      </c>
    </row>
    <row r="979" spans="1:12" ht="15.75" customHeight="1">
      <c r="A979">
        <f t="shared" si="29"/>
        <v>98</v>
      </c>
      <c r="B979" t="str">
        <f>VLOOKUP(A979,ACTIVITIES!$B$2:$C$110,2,FALSE)</f>
        <v>ACTIVITY CATEGORY 10 98</v>
      </c>
      <c r="C979" s="1">
        <v>7</v>
      </c>
      <c r="D979" s="1" t="str">
        <f>VLOOKUP(C979,HABITATS!$F$2:$G$13,2,FALSE)</f>
        <v>HABITATS COMPLEX 7</v>
      </c>
      <c r="E979" s="1" t="str">
        <f t="shared" si="28"/>
        <v>HABITATS COMPLEX 7ACTIVITY CATEGORY 10 98</v>
      </c>
      <c r="F979" s="3">
        <f>VLOOKUP($B979,'HABITATS COMPLEX 7'!$B$239:$I$347,F$1,FALSE)</f>
        <v>0</v>
      </c>
      <c r="G979" s="3">
        <f>VLOOKUP($B979,'HABITATS COMPLEX 7'!$B$239:$I$347,G$1,FALSE)</f>
        <v>0</v>
      </c>
      <c r="H979" s="3">
        <f>VLOOKUP($B979,'HABITATS COMPLEX 7'!$B$239:$I$347,H$1,FALSE)</f>
        <v>0</v>
      </c>
      <c r="I979" s="3">
        <f>VLOOKUP($B979,'HABITATS COMPLEX 7'!$B$239:$I$347,I$1,FALSE)</f>
        <v>0</v>
      </c>
      <c r="J979" s="3">
        <f>VLOOKUP($B979,'HABITATS COMPLEX 7'!$B$239:$I$347,J$1,FALSE)</f>
        <v>0</v>
      </c>
      <c r="K979" s="3">
        <f>VLOOKUP($B979,'HABITATS COMPLEX 7'!$B$239:$I$347,K$1,FALSE)</f>
        <v>0</v>
      </c>
      <c r="L979" s="3" t="str">
        <f>VLOOKUP($B979,'HABITATS COMPLEX 7'!$B$239:$I$347,L$1,FALSE)</f>
        <v/>
      </c>
    </row>
    <row r="980" spans="1:12" ht="15.75" customHeight="1">
      <c r="A980">
        <f t="shared" si="29"/>
        <v>98</v>
      </c>
      <c r="B980" t="str">
        <f>VLOOKUP(A980,ACTIVITIES!$B$2:$C$110,2,FALSE)</f>
        <v>ACTIVITY CATEGORY 10 98</v>
      </c>
      <c r="C980" s="1">
        <v>8</v>
      </c>
      <c r="D980" s="1" t="str">
        <f>VLOOKUP(C980,HABITATS!$F$2:$G$13,2,FALSE)</f>
        <v>HABITATS COMPLEX 8</v>
      </c>
      <c r="E980" s="1" t="str">
        <f t="shared" si="28"/>
        <v>HABITATS COMPLEX 8ACTIVITY CATEGORY 10 98</v>
      </c>
      <c r="F980" s="3">
        <f>VLOOKUP($B980,'HABITATS COMPLEX 8'!$B$239:$I$347,F$1,FALSE)</f>
        <v>0</v>
      </c>
      <c r="G980" s="3">
        <f>VLOOKUP($B980,'HABITATS COMPLEX 8'!$B$239:$I$347,G$1,FALSE)</f>
        <v>0</v>
      </c>
      <c r="H980" s="3">
        <f>VLOOKUP($B980,'HABITATS COMPLEX 8'!$B$239:$I$347,H$1,FALSE)</f>
        <v>0</v>
      </c>
      <c r="I980" s="3">
        <f>VLOOKUP($B980,'HABITATS COMPLEX 8'!$B$239:$I$347,I$1,FALSE)</f>
        <v>0</v>
      </c>
      <c r="J980" s="3">
        <f>VLOOKUP($B980,'HABITATS COMPLEX 8'!$B$239:$I$347,J$1,FALSE)</f>
        <v>0</v>
      </c>
      <c r="K980" s="3">
        <f>VLOOKUP($B980,'HABITATS COMPLEX 8'!$B$239:$I$347,K$1,FALSE)</f>
        <v>0</v>
      </c>
      <c r="L980" s="3" t="str">
        <f>VLOOKUP($B980,'HABITATS COMPLEX 8'!$B$239:$I$347,L$1,FALSE)</f>
        <v/>
      </c>
    </row>
    <row r="981" spans="1:12" ht="15.75" customHeight="1">
      <c r="A981">
        <f t="shared" si="29"/>
        <v>98</v>
      </c>
      <c r="B981" t="str">
        <f>VLOOKUP(A981,ACTIVITIES!$B$2:$C$110,2,FALSE)</f>
        <v>ACTIVITY CATEGORY 10 98</v>
      </c>
      <c r="C981" s="1">
        <v>9</v>
      </c>
      <c r="D981" s="1" t="str">
        <f>VLOOKUP(C981,HABITATS!$F$2:$G$13,2,FALSE)</f>
        <v>HABITATS COMPLEX 9</v>
      </c>
      <c r="E981" s="1" t="str">
        <f t="shared" si="28"/>
        <v>HABITATS COMPLEX 9ACTIVITY CATEGORY 10 98</v>
      </c>
      <c r="F981" s="3">
        <f>VLOOKUP($B981,'HABITATS COMPLEX 9'!$B$239:$I$347,F$1,FALSE)</f>
        <v>0</v>
      </c>
      <c r="G981" s="3">
        <f>VLOOKUP($B981,'HABITATS COMPLEX 9'!$B$239:$I$347,G$1,FALSE)</f>
        <v>0</v>
      </c>
      <c r="H981" s="3">
        <f>VLOOKUP($B981,'HABITATS COMPLEX 9'!$B$239:$I$347,H$1,FALSE)</f>
        <v>0</v>
      </c>
      <c r="I981" s="3">
        <f>VLOOKUP($B981,'HABITATS COMPLEX 9'!$B$239:$I$347,I$1,FALSE)</f>
        <v>0</v>
      </c>
      <c r="J981" s="3">
        <f>VLOOKUP($B981,'HABITATS COMPLEX 9'!$B$239:$I$347,J$1,FALSE)</f>
        <v>0</v>
      </c>
      <c r="K981" s="3">
        <f>VLOOKUP($B981,'HABITATS COMPLEX 9'!$B$239:$I$347,K$1,FALSE)</f>
        <v>0</v>
      </c>
      <c r="L981" s="3" t="str">
        <f>VLOOKUP($B981,'HABITATS COMPLEX 9'!$B$239:$I$347,L$1,FALSE)</f>
        <v/>
      </c>
    </row>
    <row r="982" spans="1:12" ht="15.75" customHeight="1">
      <c r="A982">
        <f t="shared" si="29"/>
        <v>98</v>
      </c>
      <c r="B982" t="str">
        <f>VLOOKUP(A982,ACTIVITIES!$B$2:$C$110,2,FALSE)</f>
        <v>ACTIVITY CATEGORY 10 98</v>
      </c>
      <c r="C982" s="1">
        <v>10</v>
      </c>
      <c r="D982" s="1" t="str">
        <f>VLOOKUP(C982,HABITATS!$F$2:$G$13,2,FALSE)</f>
        <v>HABITATS COMPLEX 10</v>
      </c>
      <c r="E982" s="1" t="str">
        <f t="shared" si="28"/>
        <v>HABITATS COMPLEX 10ACTIVITY CATEGORY 10 98</v>
      </c>
      <c r="F982" s="3">
        <f>VLOOKUP($B982,'HABITATS COMPLEX 10'!$B$239:$I$347,F$1,FALSE)</f>
        <v>0</v>
      </c>
      <c r="G982" s="3">
        <f>VLOOKUP($B982,'HABITATS COMPLEX 10'!$B$239:$I$347,G$1,FALSE)</f>
        <v>0</v>
      </c>
      <c r="H982" s="3">
        <f>VLOOKUP($B982,'HABITATS COMPLEX 10'!$B$239:$I$347,H$1,FALSE)</f>
        <v>0</v>
      </c>
      <c r="I982" s="3">
        <f>VLOOKUP($B982,'HABITATS COMPLEX 10'!$B$239:$I$347,I$1,FALSE)</f>
        <v>0</v>
      </c>
      <c r="J982" s="3">
        <f>VLOOKUP($B982,'HABITATS COMPLEX 10'!$B$239:$I$347,J$1,FALSE)</f>
        <v>0</v>
      </c>
      <c r="K982" s="3">
        <f>VLOOKUP($B982,'HABITATS COMPLEX 10'!$B$239:$I$347,K$1,FALSE)</f>
        <v>0</v>
      </c>
      <c r="L982" s="3" t="str">
        <f>VLOOKUP($B982,'HABITATS COMPLEX 10'!$B$239:$I$347,L$1,FALSE)</f>
        <v/>
      </c>
    </row>
    <row r="983" spans="1:12" ht="15.75" customHeight="1">
      <c r="A983">
        <f t="shared" si="29"/>
        <v>99</v>
      </c>
      <c r="B983" t="str">
        <f>VLOOKUP(A983,ACTIVITIES!$B$2:$C$110,2,FALSE)</f>
        <v>ACTIVITY CATEGORY 10 99</v>
      </c>
      <c r="C983" s="1">
        <v>1</v>
      </c>
      <c r="D983" s="1" t="str">
        <f>VLOOKUP(C983,HABITATS!$F$2:$G$13,2,FALSE)</f>
        <v>Coastal Uplands</v>
      </c>
      <c r="E983" s="1" t="str">
        <f t="shared" si="28"/>
        <v>Coastal UplandsACTIVITY CATEGORY 10 99</v>
      </c>
      <c r="F983" s="3">
        <f>VLOOKUP($B983,'COASTAL UPLANDS'!$B$239:$I$347,F$1,FALSE)</f>
        <v>0</v>
      </c>
      <c r="G983" s="3">
        <f>VLOOKUP($B983,'COASTAL UPLANDS'!$B$239:$I$347,G$1,FALSE)</f>
        <v>0</v>
      </c>
      <c r="H983" s="3">
        <f>VLOOKUP($B983,'COASTAL UPLANDS'!$B$239:$I$347,H$1,FALSE)</f>
        <v>0</v>
      </c>
      <c r="I983" s="3">
        <f>VLOOKUP($B983,'COASTAL UPLANDS'!$B$239:$I$347,I$1,FALSE)</f>
        <v>0</v>
      </c>
      <c r="J983" s="3">
        <f>VLOOKUP($B983,'COASTAL UPLANDS'!$B$239:$I$347,J$1,FALSE)</f>
        <v>0</v>
      </c>
      <c r="K983" s="3">
        <f>VLOOKUP($B983,'COASTAL UPLANDS'!$B$239:$I$347,K$1,FALSE)</f>
        <v>0</v>
      </c>
      <c r="L983" s="3" t="str">
        <f>VLOOKUP($B983,'COASTAL UPLANDS'!$B$239:$I$347,L$1,FALSE)</f>
        <v/>
      </c>
    </row>
    <row r="984" spans="1:12" ht="15.75" customHeight="1">
      <c r="A984">
        <f t="shared" si="29"/>
        <v>99</v>
      </c>
      <c r="B984" t="str">
        <f>VLOOKUP(A984,ACTIVITIES!$B$2:$C$110,2,FALSE)</f>
        <v>ACTIVITY CATEGORY 10 99</v>
      </c>
      <c r="C984" s="1">
        <v>2</v>
      </c>
      <c r="D984" s="1" t="str">
        <f>VLOOKUP(C984,HABITATS!$F$2:$G$13,2,FALSE)</f>
        <v>Beaches &amp; Dunes</v>
      </c>
      <c r="E984" s="1" t="str">
        <f t="shared" si="28"/>
        <v>Beaches &amp; DunesACTIVITY CATEGORY 10 99</v>
      </c>
      <c r="F984" s="3">
        <f>VLOOKUP($B984,'BEACHES &amp; DUNES'!$B$239:$I$347,F$1,FALSE)</f>
        <v>0</v>
      </c>
      <c r="G984" s="3">
        <f>VLOOKUP($B984,'BEACHES &amp; DUNES'!$B$239:$I$347,G$1,FALSE)</f>
        <v>0</v>
      </c>
      <c r="H984" s="3">
        <f>VLOOKUP($B984,'BEACHES &amp; DUNES'!$B$239:$I$347,H$1,FALSE)</f>
        <v>0</v>
      </c>
      <c r="I984" s="3">
        <f>VLOOKUP($B984,'BEACHES &amp; DUNES'!$B$239:$I$347,I$1,FALSE)</f>
        <v>0</v>
      </c>
      <c r="J984" s="3">
        <f>VLOOKUP($B984,'BEACHES &amp; DUNES'!$B$239:$I$347,J$1,FALSE)</f>
        <v>0</v>
      </c>
      <c r="K984" s="3">
        <f>VLOOKUP($B984,'BEACHES &amp; DUNES'!$B$239:$I$347,K$1,FALSE)</f>
        <v>0</v>
      </c>
      <c r="L984" s="3" t="str">
        <f>VLOOKUP($B984,'BEACHES &amp; DUNES'!$B$239:$I$347,L$1,FALSE)</f>
        <v/>
      </c>
    </row>
    <row r="985" spans="1:12" ht="15.75" customHeight="1">
      <c r="A985">
        <f t="shared" si="29"/>
        <v>99</v>
      </c>
      <c r="B985" t="str">
        <f>VLOOKUP(A985,ACTIVITIES!$B$2:$C$110,2,FALSE)</f>
        <v>ACTIVITY CATEGORY 10 99</v>
      </c>
      <c r="C985" s="1">
        <v>3</v>
      </c>
      <c r="D985" s="1" t="str">
        <f>VLOOKUP(C985,HABITATS!$F$2:$G$13,2,FALSE)</f>
        <v>Tidal flats &amp; Rocky Intertidal</v>
      </c>
      <c r="E985" s="1" t="str">
        <f t="shared" si="28"/>
        <v>Tidal flats &amp; Rocky IntertidalACTIVITY CATEGORY 10 99</v>
      </c>
      <c r="F985" s="3">
        <f>VLOOKUP($B985,'TIDAL FLATS &amp; ROCKY INTERTIDAL'!$B$239:$I$347,F$1,FALSE)</f>
        <v>0</v>
      </c>
      <c r="G985" s="3">
        <f>VLOOKUP($B985,'TIDAL FLATS &amp; ROCKY INTERTIDAL'!$B$239:$I$347,G$1,FALSE)</f>
        <v>0</v>
      </c>
      <c r="H985" s="3">
        <f>VLOOKUP($B985,'TIDAL FLATS &amp; ROCKY INTERTIDAL'!$B$239:$I$347,H$1,FALSE)</f>
        <v>0</v>
      </c>
      <c r="I985" s="3">
        <f>VLOOKUP($B985,'TIDAL FLATS &amp; ROCKY INTERTIDAL'!$B$239:$I$347,I$1,FALSE)</f>
        <v>0</v>
      </c>
      <c r="J985" s="3">
        <f>VLOOKUP($B985,'TIDAL FLATS &amp; ROCKY INTERTIDAL'!$B$239:$I$347,J$1,FALSE)</f>
        <v>0</v>
      </c>
      <c r="K985" s="3">
        <f>VLOOKUP($B985,'TIDAL FLATS &amp; ROCKY INTERTIDAL'!$B$239:$I$347,K$1,FALSE)</f>
        <v>0</v>
      </c>
      <c r="L985" s="3" t="str">
        <f>VLOOKUP($B985,'TIDAL FLATS &amp; ROCKY INTERTIDAL'!$B$239:$I$347,L$1,FALSE)</f>
        <v/>
      </c>
    </row>
    <row r="986" spans="1:12" ht="15.75" customHeight="1">
      <c r="A986">
        <f t="shared" si="29"/>
        <v>99</v>
      </c>
      <c r="B986" t="str">
        <f>VLOOKUP(A986,ACTIVITIES!$B$2:$C$110,2,FALSE)</f>
        <v>ACTIVITY CATEGORY 10 99</v>
      </c>
      <c r="C986" s="1">
        <v>4</v>
      </c>
      <c r="D986" s="1" t="str">
        <f>VLOOKUP(C986,HABITATS!$F$2:$G$13,2,FALSE)</f>
        <v>Marshes</v>
      </c>
      <c r="E986" s="1" t="str">
        <f t="shared" si="28"/>
        <v>MarshesACTIVITY CATEGORY 10 99</v>
      </c>
      <c r="F986" s="3">
        <f>VLOOKUP($B986,MARSHES!$B$239:$I$347,F$1,FALSE)</f>
        <v>0</v>
      </c>
      <c r="G986" s="3">
        <f>VLOOKUP($B986,MARSHES!$B$239:$I$347,G$1,FALSE)</f>
        <v>0</v>
      </c>
      <c r="H986" s="3">
        <f>VLOOKUP($B986,MARSHES!$B$239:$I$347,H$1,FALSE)</f>
        <v>0</v>
      </c>
      <c r="I986" s="3">
        <f>VLOOKUP($B986,MARSHES!$B$239:$I$347,I$1,FALSE)</f>
        <v>0</v>
      </c>
      <c r="J986" s="3">
        <f>VLOOKUP($B986,MARSHES!$B$239:$I$347,J$1,FALSE)</f>
        <v>0</v>
      </c>
      <c r="K986" s="3">
        <f>VLOOKUP($B986,MARSHES!$B$239:$I$347,K$1,FALSE)</f>
        <v>0</v>
      </c>
      <c r="L986" s="3" t="str">
        <f>VLOOKUP($B986,MARSHES!$B$239:$I$347,L$1,FALSE)</f>
        <v/>
      </c>
    </row>
    <row r="987" spans="1:12" ht="15.75" customHeight="1">
      <c r="A987">
        <f t="shared" si="29"/>
        <v>99</v>
      </c>
      <c r="B987" t="str">
        <f>VLOOKUP(A987,ACTIVITIES!$B$2:$C$110,2,FALSE)</f>
        <v>ACTIVITY CATEGORY 10 99</v>
      </c>
      <c r="C987" s="1">
        <v>5</v>
      </c>
      <c r="D987" s="1" t="str">
        <f>VLOOKUP(C987,HABITATS!$F$2:$G$13,2,FALSE)</f>
        <v>Submersed Habitats</v>
      </c>
      <c r="E987" s="1" t="str">
        <f t="shared" si="28"/>
        <v>Submersed HabitatsACTIVITY CATEGORY 10 99</v>
      </c>
      <c r="F987" s="3">
        <f>VLOOKUP($B987,'SUBMERSED HABITATS'!$B$239:$I$347,F$1,FALSE)</f>
        <v>0</v>
      </c>
      <c r="G987" s="3">
        <f>VLOOKUP($B987,'SUBMERSED HABITATS'!$B$239:$I$347,G$1,FALSE)</f>
        <v>0</v>
      </c>
      <c r="H987" s="3">
        <f>VLOOKUP($B987,'SUBMERSED HABITATS'!$B$239:$I$347,H$1,FALSE)</f>
        <v>0</v>
      </c>
      <c r="I987" s="3">
        <f>VLOOKUP($B987,'SUBMERSED HABITATS'!$B$239:$I$347,I$1,FALSE)</f>
        <v>0</v>
      </c>
      <c r="J987" s="3">
        <f>VLOOKUP($B987,'SUBMERSED HABITATS'!$B$239:$I$347,J$1,FALSE)</f>
        <v>0</v>
      </c>
      <c r="K987" s="3">
        <f>VLOOKUP($B987,'SUBMERSED HABITATS'!$B$239:$I$347,K$1,FALSE)</f>
        <v>0</v>
      </c>
      <c r="L987" s="3" t="str">
        <f>VLOOKUP($B987,'SUBMERSED HABITATS'!$B$239:$I$347,L$1,FALSE)</f>
        <v/>
      </c>
    </row>
    <row r="988" spans="1:12" ht="15.75" customHeight="1">
      <c r="A988">
        <f t="shared" si="29"/>
        <v>99</v>
      </c>
      <c r="B988" t="str">
        <f>VLOOKUP(A988,ACTIVITIES!$B$2:$C$110,2,FALSE)</f>
        <v>ACTIVITY CATEGORY 10 99</v>
      </c>
      <c r="C988" s="1">
        <v>6</v>
      </c>
      <c r="D988" s="1" t="str">
        <f>VLOOKUP(C988,HABITATS!$F$2:$G$13,2,FALSE)</f>
        <v>HABITATS COMPLEX 6</v>
      </c>
      <c r="E988" s="1" t="str">
        <f t="shared" si="28"/>
        <v>HABITATS COMPLEX 6ACTIVITY CATEGORY 10 99</v>
      </c>
      <c r="F988" s="3">
        <f>VLOOKUP($B988,'HABITATS COMPLEX 6'!$B$239:$I$347,F$1,FALSE)</f>
        <v>0</v>
      </c>
      <c r="G988" s="3">
        <f>VLOOKUP($B988,'HABITATS COMPLEX 6'!$B$239:$I$347,G$1,FALSE)</f>
        <v>0</v>
      </c>
      <c r="H988" s="3">
        <f>VLOOKUP($B988,'HABITATS COMPLEX 6'!$B$239:$I$347,H$1,FALSE)</f>
        <v>0</v>
      </c>
      <c r="I988" s="3">
        <f>VLOOKUP($B988,'HABITATS COMPLEX 6'!$B$239:$I$347,I$1,FALSE)</f>
        <v>0</v>
      </c>
      <c r="J988" s="3">
        <f>VLOOKUP($B988,'HABITATS COMPLEX 6'!$B$239:$I$347,J$1,FALSE)</f>
        <v>0</v>
      </c>
      <c r="K988" s="3">
        <f>VLOOKUP($B988,'HABITATS COMPLEX 6'!$B$239:$I$347,K$1,FALSE)</f>
        <v>0</v>
      </c>
      <c r="L988" s="3" t="str">
        <f>VLOOKUP($B988,'HABITATS COMPLEX 6'!$B$239:$I$347,L$1,FALSE)</f>
        <v/>
      </c>
    </row>
    <row r="989" spans="1:12" ht="15.75" customHeight="1">
      <c r="A989">
        <f t="shared" si="29"/>
        <v>99</v>
      </c>
      <c r="B989" t="str">
        <f>VLOOKUP(A989,ACTIVITIES!$B$2:$C$110,2,FALSE)</f>
        <v>ACTIVITY CATEGORY 10 99</v>
      </c>
      <c r="C989" s="1">
        <v>7</v>
      </c>
      <c r="D989" s="1" t="str">
        <f>VLOOKUP(C989,HABITATS!$F$2:$G$13,2,FALSE)</f>
        <v>HABITATS COMPLEX 7</v>
      </c>
      <c r="E989" s="1" t="str">
        <f t="shared" si="28"/>
        <v>HABITATS COMPLEX 7ACTIVITY CATEGORY 10 99</v>
      </c>
      <c r="F989" s="3">
        <f>VLOOKUP($B989,'HABITATS COMPLEX 7'!$B$239:$I$347,F$1,FALSE)</f>
        <v>0</v>
      </c>
      <c r="G989" s="3">
        <f>VLOOKUP($B989,'HABITATS COMPLEX 7'!$B$239:$I$347,G$1,FALSE)</f>
        <v>0</v>
      </c>
      <c r="H989" s="3">
        <f>VLOOKUP($B989,'HABITATS COMPLEX 7'!$B$239:$I$347,H$1,FALSE)</f>
        <v>0</v>
      </c>
      <c r="I989" s="3">
        <f>VLOOKUP($B989,'HABITATS COMPLEX 7'!$B$239:$I$347,I$1,FALSE)</f>
        <v>0</v>
      </c>
      <c r="J989" s="3">
        <f>VLOOKUP($B989,'HABITATS COMPLEX 7'!$B$239:$I$347,J$1,FALSE)</f>
        <v>0</v>
      </c>
      <c r="K989" s="3">
        <f>VLOOKUP($B989,'HABITATS COMPLEX 7'!$B$239:$I$347,K$1,FALSE)</f>
        <v>0</v>
      </c>
      <c r="L989" s="3" t="str">
        <f>VLOOKUP($B989,'HABITATS COMPLEX 7'!$B$239:$I$347,L$1,FALSE)</f>
        <v/>
      </c>
    </row>
    <row r="990" spans="1:12" ht="15.75" customHeight="1">
      <c r="A990">
        <f t="shared" si="29"/>
        <v>99</v>
      </c>
      <c r="B990" t="str">
        <f>VLOOKUP(A990,ACTIVITIES!$B$2:$C$110,2,FALSE)</f>
        <v>ACTIVITY CATEGORY 10 99</v>
      </c>
      <c r="C990" s="1">
        <v>8</v>
      </c>
      <c r="D990" s="1" t="str">
        <f>VLOOKUP(C990,HABITATS!$F$2:$G$13,2,FALSE)</f>
        <v>HABITATS COMPLEX 8</v>
      </c>
      <c r="E990" s="1" t="str">
        <f t="shared" si="28"/>
        <v>HABITATS COMPLEX 8ACTIVITY CATEGORY 10 99</v>
      </c>
      <c r="F990" s="3">
        <f>VLOOKUP($B990,'HABITATS COMPLEX 8'!$B$239:$I$347,F$1,FALSE)</f>
        <v>0</v>
      </c>
      <c r="G990" s="3">
        <f>VLOOKUP($B990,'HABITATS COMPLEX 8'!$B$239:$I$347,G$1,FALSE)</f>
        <v>0</v>
      </c>
      <c r="H990" s="3">
        <f>VLOOKUP($B990,'HABITATS COMPLEX 8'!$B$239:$I$347,H$1,FALSE)</f>
        <v>0</v>
      </c>
      <c r="I990" s="3">
        <f>VLOOKUP($B990,'HABITATS COMPLEX 8'!$B$239:$I$347,I$1,FALSE)</f>
        <v>0</v>
      </c>
      <c r="J990" s="3">
        <f>VLOOKUP($B990,'HABITATS COMPLEX 8'!$B$239:$I$347,J$1,FALSE)</f>
        <v>0</v>
      </c>
      <c r="K990" s="3">
        <f>VLOOKUP($B990,'HABITATS COMPLEX 8'!$B$239:$I$347,K$1,FALSE)</f>
        <v>0</v>
      </c>
      <c r="L990" s="3" t="str">
        <f>VLOOKUP($B990,'HABITATS COMPLEX 8'!$B$239:$I$347,L$1,FALSE)</f>
        <v/>
      </c>
    </row>
    <row r="991" spans="1:12" ht="15.75" customHeight="1">
      <c r="A991">
        <f t="shared" si="29"/>
        <v>99</v>
      </c>
      <c r="B991" t="str">
        <f>VLOOKUP(A991,ACTIVITIES!$B$2:$C$110,2,FALSE)</f>
        <v>ACTIVITY CATEGORY 10 99</v>
      </c>
      <c r="C991" s="1">
        <v>9</v>
      </c>
      <c r="D991" s="1" t="str">
        <f>VLOOKUP(C991,HABITATS!$F$2:$G$13,2,FALSE)</f>
        <v>HABITATS COMPLEX 9</v>
      </c>
      <c r="E991" s="1" t="str">
        <f t="shared" si="28"/>
        <v>HABITATS COMPLEX 9ACTIVITY CATEGORY 10 99</v>
      </c>
      <c r="F991" s="3">
        <f>VLOOKUP($B991,'HABITATS COMPLEX 9'!$B$239:$I$347,F$1,FALSE)</f>
        <v>0</v>
      </c>
      <c r="G991" s="3">
        <f>VLOOKUP($B991,'HABITATS COMPLEX 9'!$B$239:$I$347,G$1,FALSE)</f>
        <v>0</v>
      </c>
      <c r="H991" s="3">
        <f>VLOOKUP($B991,'HABITATS COMPLEX 9'!$B$239:$I$347,H$1,FALSE)</f>
        <v>0</v>
      </c>
      <c r="I991" s="3">
        <f>VLOOKUP($B991,'HABITATS COMPLEX 9'!$B$239:$I$347,I$1,FALSE)</f>
        <v>0</v>
      </c>
      <c r="J991" s="3">
        <f>VLOOKUP($B991,'HABITATS COMPLEX 9'!$B$239:$I$347,J$1,FALSE)</f>
        <v>0</v>
      </c>
      <c r="K991" s="3">
        <f>VLOOKUP($B991,'HABITATS COMPLEX 9'!$B$239:$I$347,K$1,FALSE)</f>
        <v>0</v>
      </c>
      <c r="L991" s="3" t="str">
        <f>VLOOKUP($B991,'HABITATS COMPLEX 9'!$B$239:$I$347,L$1,FALSE)</f>
        <v/>
      </c>
    </row>
    <row r="992" spans="1:12" ht="15.75" customHeight="1">
      <c r="A992">
        <f t="shared" si="29"/>
        <v>99</v>
      </c>
      <c r="B992" t="str">
        <f>VLOOKUP(A992,ACTIVITIES!$B$2:$C$110,2,FALSE)</f>
        <v>ACTIVITY CATEGORY 10 99</v>
      </c>
      <c r="C992" s="1">
        <v>10</v>
      </c>
      <c r="D992" s="1" t="str">
        <f>VLOOKUP(C992,HABITATS!$F$2:$G$13,2,FALSE)</f>
        <v>HABITATS COMPLEX 10</v>
      </c>
      <c r="E992" s="1" t="str">
        <f t="shared" si="28"/>
        <v>HABITATS COMPLEX 10ACTIVITY CATEGORY 10 99</v>
      </c>
      <c r="F992" s="3">
        <f>VLOOKUP($B992,'HABITATS COMPLEX 10'!$B$239:$I$347,F$1,FALSE)</f>
        <v>0</v>
      </c>
      <c r="G992" s="3">
        <f>VLOOKUP($B992,'HABITATS COMPLEX 10'!$B$239:$I$347,G$1,FALSE)</f>
        <v>0</v>
      </c>
      <c r="H992" s="3">
        <f>VLOOKUP($B992,'HABITATS COMPLEX 10'!$B$239:$I$347,H$1,FALSE)</f>
        <v>0</v>
      </c>
      <c r="I992" s="3">
        <f>VLOOKUP($B992,'HABITATS COMPLEX 10'!$B$239:$I$347,I$1,FALSE)</f>
        <v>0</v>
      </c>
      <c r="J992" s="3">
        <f>VLOOKUP($B992,'HABITATS COMPLEX 10'!$B$239:$I$347,J$1,FALSE)</f>
        <v>0</v>
      </c>
      <c r="K992" s="3">
        <f>VLOOKUP($B992,'HABITATS COMPLEX 10'!$B$239:$I$347,K$1,FALSE)</f>
        <v>0</v>
      </c>
      <c r="L992" s="3" t="str">
        <f>VLOOKUP($B992,'HABITATS COMPLEX 10'!$B$239:$I$347,L$1,FALSE)</f>
        <v/>
      </c>
    </row>
    <row r="993" spans="1:12" ht="15.75" customHeight="1">
      <c r="A993">
        <f t="shared" si="29"/>
        <v>100</v>
      </c>
      <c r="B993" t="str">
        <f>VLOOKUP(A993,ACTIVITIES!$B$2:$C$110,2,FALSE)</f>
        <v>ACTIVITY CATEGORY 10 100</v>
      </c>
      <c r="C993" s="1">
        <v>1</v>
      </c>
      <c r="D993" s="1" t="str">
        <f>VLOOKUP(C993,HABITATS!$F$2:$G$13,2,FALSE)</f>
        <v>Coastal Uplands</v>
      </c>
      <c r="E993" s="1" t="str">
        <f t="shared" si="28"/>
        <v>Coastal UplandsACTIVITY CATEGORY 10 100</v>
      </c>
      <c r="F993" s="3">
        <f>VLOOKUP($B993,'COASTAL UPLANDS'!$B$239:$I$347,F$1,FALSE)</f>
        <v>0</v>
      </c>
      <c r="G993" s="3">
        <f>VLOOKUP($B993,'COASTAL UPLANDS'!$B$239:$I$347,G$1,FALSE)</f>
        <v>0</v>
      </c>
      <c r="H993" s="3">
        <f>VLOOKUP($B993,'COASTAL UPLANDS'!$B$239:$I$347,H$1,FALSE)</f>
        <v>0</v>
      </c>
      <c r="I993" s="3">
        <f>VLOOKUP($B993,'COASTAL UPLANDS'!$B$239:$I$347,I$1,FALSE)</f>
        <v>0</v>
      </c>
      <c r="J993" s="3">
        <f>VLOOKUP($B993,'COASTAL UPLANDS'!$B$239:$I$347,J$1,FALSE)</f>
        <v>0</v>
      </c>
      <c r="K993" s="3">
        <f>VLOOKUP($B993,'COASTAL UPLANDS'!$B$239:$I$347,K$1,FALSE)</f>
        <v>0</v>
      </c>
      <c r="L993" s="3" t="str">
        <f>VLOOKUP($B993,'COASTAL UPLANDS'!$B$239:$I$347,L$1,FALSE)</f>
        <v/>
      </c>
    </row>
    <row r="994" spans="1:12" ht="15.75" customHeight="1">
      <c r="A994">
        <f t="shared" si="29"/>
        <v>100</v>
      </c>
      <c r="B994" t="str">
        <f>VLOOKUP(A994,ACTIVITIES!$B$2:$C$110,2,FALSE)</f>
        <v>ACTIVITY CATEGORY 10 100</v>
      </c>
      <c r="C994" s="1">
        <v>2</v>
      </c>
      <c r="D994" s="1" t="str">
        <f>VLOOKUP(C994,HABITATS!$F$2:$G$13,2,FALSE)</f>
        <v>Beaches &amp; Dunes</v>
      </c>
      <c r="E994" s="1" t="str">
        <f t="shared" si="28"/>
        <v>Beaches &amp; DunesACTIVITY CATEGORY 10 100</v>
      </c>
      <c r="F994" s="3">
        <f>VLOOKUP($B994,'BEACHES &amp; DUNES'!$B$239:$I$347,F$1,FALSE)</f>
        <v>0</v>
      </c>
      <c r="G994" s="3">
        <f>VLOOKUP($B994,'BEACHES &amp; DUNES'!$B$239:$I$347,G$1,FALSE)</f>
        <v>0</v>
      </c>
      <c r="H994" s="3">
        <f>VLOOKUP($B994,'BEACHES &amp; DUNES'!$B$239:$I$347,H$1,FALSE)</f>
        <v>0</v>
      </c>
      <c r="I994" s="3">
        <f>VLOOKUP($B994,'BEACHES &amp; DUNES'!$B$239:$I$347,I$1,FALSE)</f>
        <v>0</v>
      </c>
      <c r="J994" s="3">
        <f>VLOOKUP($B994,'BEACHES &amp; DUNES'!$B$239:$I$347,J$1,FALSE)</f>
        <v>0</v>
      </c>
      <c r="K994" s="3">
        <f>VLOOKUP($B994,'BEACHES &amp; DUNES'!$B$239:$I$347,K$1,FALSE)</f>
        <v>0</v>
      </c>
      <c r="L994" s="3" t="str">
        <f>VLOOKUP($B994,'BEACHES &amp; DUNES'!$B$239:$I$347,L$1,FALSE)</f>
        <v/>
      </c>
    </row>
    <row r="995" spans="1:12" ht="15.75" customHeight="1">
      <c r="A995">
        <f t="shared" si="29"/>
        <v>100</v>
      </c>
      <c r="B995" t="str">
        <f>VLOOKUP(A995,ACTIVITIES!$B$2:$C$110,2,FALSE)</f>
        <v>ACTIVITY CATEGORY 10 100</v>
      </c>
      <c r="C995" s="1">
        <v>3</v>
      </c>
      <c r="D995" s="1" t="str">
        <f>VLOOKUP(C995,HABITATS!$F$2:$G$13,2,FALSE)</f>
        <v>Tidal flats &amp; Rocky Intertidal</v>
      </c>
      <c r="E995" s="1" t="str">
        <f t="shared" si="28"/>
        <v>Tidal flats &amp; Rocky IntertidalACTIVITY CATEGORY 10 100</v>
      </c>
      <c r="F995" s="3">
        <f>VLOOKUP($B995,'TIDAL FLATS &amp; ROCKY INTERTIDAL'!$B$239:$I$347,F$1,FALSE)</f>
        <v>0</v>
      </c>
      <c r="G995" s="3">
        <f>VLOOKUP($B995,'TIDAL FLATS &amp; ROCKY INTERTIDAL'!$B$239:$I$347,G$1,FALSE)</f>
        <v>0</v>
      </c>
      <c r="H995" s="3">
        <f>VLOOKUP($B995,'TIDAL FLATS &amp; ROCKY INTERTIDAL'!$B$239:$I$347,H$1,FALSE)</f>
        <v>0</v>
      </c>
      <c r="I995" s="3">
        <f>VLOOKUP($B995,'TIDAL FLATS &amp; ROCKY INTERTIDAL'!$B$239:$I$347,I$1,FALSE)</f>
        <v>0</v>
      </c>
      <c r="J995" s="3">
        <f>VLOOKUP($B995,'TIDAL FLATS &amp; ROCKY INTERTIDAL'!$B$239:$I$347,J$1,FALSE)</f>
        <v>0</v>
      </c>
      <c r="K995" s="3">
        <f>VLOOKUP($B995,'TIDAL FLATS &amp; ROCKY INTERTIDAL'!$B$239:$I$347,K$1,FALSE)</f>
        <v>0</v>
      </c>
      <c r="L995" s="3" t="str">
        <f>VLOOKUP($B995,'TIDAL FLATS &amp; ROCKY INTERTIDAL'!$B$239:$I$347,L$1,FALSE)</f>
        <v/>
      </c>
    </row>
    <row r="996" spans="1:12" ht="15.75" customHeight="1">
      <c r="A996">
        <f t="shared" si="29"/>
        <v>100</v>
      </c>
      <c r="B996" t="str">
        <f>VLOOKUP(A996,ACTIVITIES!$B$2:$C$110,2,FALSE)</f>
        <v>ACTIVITY CATEGORY 10 100</v>
      </c>
      <c r="C996" s="1">
        <v>4</v>
      </c>
      <c r="D996" s="1" t="str">
        <f>VLOOKUP(C996,HABITATS!$F$2:$G$13,2,FALSE)</f>
        <v>Marshes</v>
      </c>
      <c r="E996" s="1" t="str">
        <f t="shared" si="28"/>
        <v>MarshesACTIVITY CATEGORY 10 100</v>
      </c>
      <c r="F996" s="3">
        <f>VLOOKUP($B996,MARSHES!$B$239:$I$347,F$1,FALSE)</f>
        <v>0</v>
      </c>
      <c r="G996" s="3">
        <f>VLOOKUP($B996,MARSHES!$B$239:$I$347,G$1,FALSE)</f>
        <v>0</v>
      </c>
      <c r="H996" s="3">
        <f>VLOOKUP($B996,MARSHES!$B$239:$I$347,H$1,FALSE)</f>
        <v>0</v>
      </c>
      <c r="I996" s="3">
        <f>VLOOKUP($B996,MARSHES!$B$239:$I$347,I$1,FALSE)</f>
        <v>0</v>
      </c>
      <c r="J996" s="3">
        <f>VLOOKUP($B996,MARSHES!$B$239:$I$347,J$1,FALSE)</f>
        <v>0</v>
      </c>
      <c r="K996" s="3">
        <f>VLOOKUP($B996,MARSHES!$B$239:$I$347,K$1,FALSE)</f>
        <v>0</v>
      </c>
      <c r="L996" s="3" t="str">
        <f>VLOOKUP($B996,MARSHES!$B$239:$I$347,L$1,FALSE)</f>
        <v/>
      </c>
    </row>
    <row r="997" spans="1:12" ht="15.75" customHeight="1">
      <c r="A997">
        <f t="shared" si="29"/>
        <v>100</v>
      </c>
      <c r="B997" t="str">
        <f>VLOOKUP(A997,ACTIVITIES!$B$2:$C$110,2,FALSE)</f>
        <v>ACTIVITY CATEGORY 10 100</v>
      </c>
      <c r="C997" s="1">
        <v>5</v>
      </c>
      <c r="D997" s="1" t="str">
        <f>VLOOKUP(C997,HABITATS!$F$2:$G$13,2,FALSE)</f>
        <v>Submersed Habitats</v>
      </c>
      <c r="E997" s="1" t="str">
        <f t="shared" si="28"/>
        <v>Submersed HabitatsACTIVITY CATEGORY 10 100</v>
      </c>
      <c r="F997" s="3">
        <f>VLOOKUP($B997,'SUBMERSED HABITATS'!$B$239:$I$347,F$1,FALSE)</f>
        <v>0</v>
      </c>
      <c r="G997" s="3">
        <f>VLOOKUP($B997,'SUBMERSED HABITATS'!$B$239:$I$347,G$1,FALSE)</f>
        <v>0</v>
      </c>
      <c r="H997" s="3">
        <f>VLOOKUP($B997,'SUBMERSED HABITATS'!$B$239:$I$347,H$1,FALSE)</f>
        <v>0</v>
      </c>
      <c r="I997" s="3">
        <f>VLOOKUP($B997,'SUBMERSED HABITATS'!$B$239:$I$347,I$1,FALSE)</f>
        <v>0</v>
      </c>
      <c r="J997" s="3">
        <f>VLOOKUP($B997,'SUBMERSED HABITATS'!$B$239:$I$347,J$1,FALSE)</f>
        <v>0</v>
      </c>
      <c r="K997" s="3">
        <f>VLOOKUP($B997,'SUBMERSED HABITATS'!$B$239:$I$347,K$1,FALSE)</f>
        <v>0</v>
      </c>
      <c r="L997" s="3" t="str">
        <f>VLOOKUP($B997,'SUBMERSED HABITATS'!$B$239:$I$347,L$1,FALSE)</f>
        <v/>
      </c>
    </row>
    <row r="998" spans="1:12" ht="15.75" customHeight="1">
      <c r="A998">
        <f t="shared" si="29"/>
        <v>100</v>
      </c>
      <c r="B998" t="str">
        <f>VLOOKUP(A998,ACTIVITIES!$B$2:$C$110,2,FALSE)</f>
        <v>ACTIVITY CATEGORY 10 100</v>
      </c>
      <c r="C998" s="1">
        <v>6</v>
      </c>
      <c r="D998" s="1" t="str">
        <f>VLOOKUP(C998,HABITATS!$F$2:$G$13,2,FALSE)</f>
        <v>HABITATS COMPLEX 6</v>
      </c>
      <c r="E998" s="1" t="str">
        <f t="shared" si="28"/>
        <v>HABITATS COMPLEX 6ACTIVITY CATEGORY 10 100</v>
      </c>
      <c r="F998" s="3">
        <f>VLOOKUP($B998,'HABITATS COMPLEX 6'!$B$239:$I$347,F$1,FALSE)</f>
        <v>0</v>
      </c>
      <c r="G998" s="3">
        <f>VLOOKUP($B998,'HABITATS COMPLEX 6'!$B$239:$I$347,G$1,FALSE)</f>
        <v>0</v>
      </c>
      <c r="H998" s="3">
        <f>VLOOKUP($B998,'HABITATS COMPLEX 6'!$B$239:$I$347,H$1,FALSE)</f>
        <v>0</v>
      </c>
      <c r="I998" s="3">
        <f>VLOOKUP($B998,'HABITATS COMPLEX 6'!$B$239:$I$347,I$1,FALSE)</f>
        <v>0</v>
      </c>
      <c r="J998" s="3">
        <f>VLOOKUP($B998,'HABITATS COMPLEX 6'!$B$239:$I$347,J$1,FALSE)</f>
        <v>0</v>
      </c>
      <c r="K998" s="3">
        <f>VLOOKUP($B998,'HABITATS COMPLEX 6'!$B$239:$I$347,K$1,FALSE)</f>
        <v>0</v>
      </c>
      <c r="L998" s="3" t="str">
        <f>VLOOKUP($B998,'HABITATS COMPLEX 6'!$B$239:$I$347,L$1,FALSE)</f>
        <v/>
      </c>
    </row>
    <row r="999" spans="1:12" ht="15.75" customHeight="1">
      <c r="A999">
        <f t="shared" si="29"/>
        <v>100</v>
      </c>
      <c r="B999" t="str">
        <f>VLOOKUP(A999,ACTIVITIES!$B$2:$C$110,2,FALSE)</f>
        <v>ACTIVITY CATEGORY 10 100</v>
      </c>
      <c r="C999" s="1">
        <v>7</v>
      </c>
      <c r="D999" s="1" t="str">
        <f>VLOOKUP(C999,HABITATS!$F$2:$G$13,2,FALSE)</f>
        <v>HABITATS COMPLEX 7</v>
      </c>
      <c r="E999" s="1" t="str">
        <f t="shared" si="28"/>
        <v>HABITATS COMPLEX 7ACTIVITY CATEGORY 10 100</v>
      </c>
      <c r="F999" s="3">
        <f>VLOOKUP($B999,'HABITATS COMPLEX 7'!$B$239:$I$347,F$1,FALSE)</f>
        <v>0</v>
      </c>
      <c r="G999" s="3">
        <f>VLOOKUP($B999,'HABITATS COMPLEX 7'!$B$239:$I$347,G$1,FALSE)</f>
        <v>0</v>
      </c>
      <c r="H999" s="3">
        <f>VLOOKUP($B999,'HABITATS COMPLEX 7'!$B$239:$I$347,H$1,FALSE)</f>
        <v>0</v>
      </c>
      <c r="I999" s="3">
        <f>VLOOKUP($B999,'HABITATS COMPLEX 7'!$B$239:$I$347,I$1,FALSE)</f>
        <v>0</v>
      </c>
      <c r="J999" s="3">
        <f>VLOOKUP($B999,'HABITATS COMPLEX 7'!$B$239:$I$347,J$1,FALSE)</f>
        <v>0</v>
      </c>
      <c r="K999" s="3">
        <f>VLOOKUP($B999,'HABITATS COMPLEX 7'!$B$239:$I$347,K$1,FALSE)</f>
        <v>0</v>
      </c>
      <c r="L999" s="3" t="str">
        <f>VLOOKUP($B999,'HABITATS COMPLEX 7'!$B$239:$I$347,L$1,FALSE)</f>
        <v/>
      </c>
    </row>
    <row r="1000" spans="1:12" ht="15.75" customHeight="1">
      <c r="A1000">
        <f t="shared" si="29"/>
        <v>100</v>
      </c>
      <c r="B1000" t="str">
        <f>VLOOKUP(A1000,ACTIVITIES!$B$2:$C$110,2,FALSE)</f>
        <v>ACTIVITY CATEGORY 10 100</v>
      </c>
      <c r="C1000" s="1">
        <v>8</v>
      </c>
      <c r="D1000" s="1" t="str">
        <f>VLOOKUP(C1000,HABITATS!$F$2:$G$13,2,FALSE)</f>
        <v>HABITATS COMPLEX 8</v>
      </c>
      <c r="E1000" s="1" t="str">
        <f t="shared" si="28"/>
        <v>HABITATS COMPLEX 8ACTIVITY CATEGORY 10 100</v>
      </c>
      <c r="F1000" s="3">
        <f>VLOOKUP($B1000,'HABITATS COMPLEX 8'!$B$239:$I$347,F$1,FALSE)</f>
        <v>0</v>
      </c>
      <c r="G1000" s="3">
        <f>VLOOKUP($B1000,'HABITATS COMPLEX 8'!$B$239:$I$347,G$1,FALSE)</f>
        <v>0</v>
      </c>
      <c r="H1000" s="3">
        <f>VLOOKUP($B1000,'HABITATS COMPLEX 8'!$B$239:$I$347,H$1,FALSE)</f>
        <v>0</v>
      </c>
      <c r="I1000" s="3">
        <f>VLOOKUP($B1000,'HABITATS COMPLEX 8'!$B$239:$I$347,I$1,FALSE)</f>
        <v>0</v>
      </c>
      <c r="J1000" s="3">
        <f>VLOOKUP($B1000,'HABITATS COMPLEX 8'!$B$239:$I$347,J$1,FALSE)</f>
        <v>0</v>
      </c>
      <c r="K1000" s="3">
        <f>VLOOKUP($B1000,'HABITATS COMPLEX 8'!$B$239:$I$347,K$1,FALSE)</f>
        <v>0</v>
      </c>
      <c r="L1000" s="3" t="str">
        <f>VLOOKUP($B1000,'HABITATS COMPLEX 8'!$B$239:$I$347,L$1,FALSE)</f>
        <v/>
      </c>
    </row>
    <row r="1001" spans="1:12" ht="15.75" customHeight="1">
      <c r="A1001">
        <f t="shared" si="29"/>
        <v>100</v>
      </c>
      <c r="B1001" t="str">
        <f>VLOOKUP(A1001,ACTIVITIES!$B$2:$C$110,2,FALSE)</f>
        <v>ACTIVITY CATEGORY 10 100</v>
      </c>
      <c r="C1001" s="1">
        <v>9</v>
      </c>
      <c r="D1001" s="1" t="str">
        <f>VLOOKUP(C1001,HABITATS!$F$2:$G$13,2,FALSE)</f>
        <v>HABITATS COMPLEX 9</v>
      </c>
      <c r="E1001" s="1" t="str">
        <f t="shared" si="28"/>
        <v>HABITATS COMPLEX 9ACTIVITY CATEGORY 10 100</v>
      </c>
      <c r="F1001" s="3">
        <f>VLOOKUP($B1001,'HABITATS COMPLEX 9'!$B$239:$I$347,F$1,FALSE)</f>
        <v>0</v>
      </c>
      <c r="G1001" s="3">
        <f>VLOOKUP($B1001,'HABITATS COMPLEX 9'!$B$239:$I$347,G$1,FALSE)</f>
        <v>0</v>
      </c>
      <c r="H1001" s="3">
        <f>VLOOKUP($B1001,'HABITATS COMPLEX 9'!$B$239:$I$347,H$1,FALSE)</f>
        <v>0</v>
      </c>
      <c r="I1001" s="3">
        <f>VLOOKUP($B1001,'HABITATS COMPLEX 9'!$B$239:$I$347,I$1,FALSE)</f>
        <v>0</v>
      </c>
      <c r="J1001" s="3">
        <f>VLOOKUP($B1001,'HABITATS COMPLEX 9'!$B$239:$I$347,J$1,FALSE)</f>
        <v>0</v>
      </c>
      <c r="K1001" s="3">
        <f>VLOOKUP($B1001,'HABITATS COMPLEX 9'!$B$239:$I$347,K$1,FALSE)</f>
        <v>0</v>
      </c>
      <c r="L1001" s="3" t="str">
        <f>VLOOKUP($B1001,'HABITATS COMPLEX 9'!$B$239:$I$347,L$1,FALSE)</f>
        <v/>
      </c>
    </row>
    <row r="1002" spans="1:12" ht="15.75" customHeight="1">
      <c r="A1002">
        <f t="shared" si="29"/>
        <v>100</v>
      </c>
      <c r="B1002" t="str">
        <f>VLOOKUP(A1002,ACTIVITIES!$B$2:$C$110,2,FALSE)</f>
        <v>ACTIVITY CATEGORY 10 100</v>
      </c>
      <c r="C1002" s="1">
        <v>10</v>
      </c>
      <c r="D1002" s="1" t="str">
        <f>VLOOKUP(C1002,HABITATS!$F$2:$G$13,2,FALSE)</f>
        <v>HABITATS COMPLEX 10</v>
      </c>
      <c r="E1002" s="1" t="str">
        <f t="shared" si="28"/>
        <v>HABITATS COMPLEX 10ACTIVITY CATEGORY 10 100</v>
      </c>
      <c r="F1002" s="3">
        <f>VLOOKUP($B1002,'HABITATS COMPLEX 10'!$B$239:$I$347,F$1,FALSE)</f>
        <v>0</v>
      </c>
      <c r="G1002" s="3">
        <f>VLOOKUP($B1002,'HABITATS COMPLEX 10'!$B$239:$I$347,G$1,FALSE)</f>
        <v>0</v>
      </c>
      <c r="H1002" s="3">
        <f>VLOOKUP($B1002,'HABITATS COMPLEX 10'!$B$239:$I$347,H$1,FALSE)</f>
        <v>0</v>
      </c>
      <c r="I1002" s="3">
        <f>VLOOKUP($B1002,'HABITATS COMPLEX 10'!$B$239:$I$347,I$1,FALSE)</f>
        <v>0</v>
      </c>
      <c r="J1002" s="3">
        <f>VLOOKUP($B1002,'HABITATS COMPLEX 10'!$B$239:$I$347,J$1,FALSE)</f>
        <v>0</v>
      </c>
      <c r="K1002" s="3">
        <f>VLOOKUP($B1002,'HABITATS COMPLEX 10'!$B$239:$I$347,K$1,FALSE)</f>
        <v>0</v>
      </c>
      <c r="L1002" s="3" t="str">
        <f>VLOOKUP($B1002,'HABITATS COMPLEX 10'!$B$239:$I$347,L$1,FALSE)</f>
        <v/>
      </c>
    </row>
  </sheetData>
  <sheetProtection password="CACF" sheet="1" objects="1" scenarios="1"/>
  <dataValidations count="1">
    <dataValidation type="list" allowBlank="1" sqref="F3:L1002">
      <formula1>"0,1,2,3"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M347"/>
  <sheetViews>
    <sheetView zoomScale="70" zoomScaleNormal="70" workbookViewId="0">
      <pane xSplit="9" ySplit="11" topLeftCell="J12" activePane="bottomRight" state="frozen"/>
      <selection activeCell="A17" sqref="A17"/>
      <selection pane="topRight" activeCell="A17" sqref="A17"/>
      <selection pane="bottomLeft" activeCell="A17" sqref="A17"/>
      <selection pane="bottomRight" activeCell="I8" sqref="I8"/>
    </sheetView>
  </sheetViews>
  <sheetFormatPr defaultColWidth="14.44140625" defaultRowHeight="15.75" customHeight="1"/>
  <cols>
    <col min="1" max="1" width="5.88671875" style="226" customWidth="1"/>
    <col min="2" max="2" width="53.6640625" style="226" customWidth="1"/>
    <col min="3" max="6" width="14.33203125" style="226" customWidth="1"/>
    <col min="7" max="7" width="15.33203125" style="226" customWidth="1"/>
    <col min="8" max="8" width="15.5546875" style="226" bestFit="1" customWidth="1"/>
    <col min="9" max="9" width="14.33203125" style="226" customWidth="1"/>
    <col min="10" max="10" width="7.44140625" style="226" customWidth="1"/>
    <col min="11" max="11" width="11.88671875" style="230" customWidth="1"/>
    <col min="12" max="16384" width="14.44140625" style="226"/>
  </cols>
  <sheetData>
    <row r="1" spans="1:13" ht="4.2" customHeight="1">
      <c r="A1" s="221"/>
      <c r="B1" s="221"/>
      <c r="C1" s="221"/>
      <c r="D1" s="221"/>
      <c r="E1" s="221"/>
      <c r="F1" s="221"/>
      <c r="G1" s="221"/>
      <c r="H1" s="221"/>
      <c r="I1" s="221"/>
    </row>
    <row r="2" spans="1:13" ht="34.200000000000003" customHeight="1">
      <c r="A2" s="364" t="str">
        <f>UPPER(HABITATS!G2)</f>
        <v>COASTAL UPLANDS</v>
      </c>
      <c r="B2" s="365"/>
      <c r="C2" s="365"/>
      <c r="D2" s="365"/>
      <c r="E2" s="365"/>
      <c r="F2" s="365"/>
      <c r="G2" s="365"/>
      <c r="H2" s="365"/>
      <c r="I2" s="366"/>
      <c r="J2" s="215"/>
      <c r="K2" s="249"/>
    </row>
    <row r="3" spans="1:13" ht="4.2" customHeight="1">
      <c r="A3" s="250"/>
      <c r="B3" s="251"/>
      <c r="C3" s="251"/>
      <c r="D3" s="251"/>
      <c r="E3" s="251"/>
      <c r="F3" s="251"/>
      <c r="G3" s="251"/>
      <c r="H3" s="251"/>
      <c r="I3" s="252"/>
      <c r="J3" s="215"/>
      <c r="K3" s="249"/>
    </row>
    <row r="4" spans="1:13" ht="37.5" customHeight="1">
      <c r="A4" s="253"/>
      <c r="B4" s="254"/>
      <c r="C4" s="255" t="str">
        <f>HYPERLINK("#"&amp;"'"&amp;$A$2&amp;"'!"&amp; HABITATS!$J$2,"• "&amp;HABITATS!G26)</f>
        <v>• Intensity</v>
      </c>
      <c r="D4" s="256" t="s">
        <v>85</v>
      </c>
      <c r="E4" s="257" t="s">
        <v>86</v>
      </c>
      <c r="F4" s="257" t="s">
        <v>87</v>
      </c>
      <c r="G4" s="257" t="s">
        <v>88</v>
      </c>
      <c r="H4" s="257" t="s">
        <v>76</v>
      </c>
      <c r="I4" s="258"/>
      <c r="J4" s="215"/>
      <c r="K4" s="259"/>
      <c r="L4" s="221"/>
    </row>
    <row r="5" spans="1:13" ht="4.2" customHeight="1">
      <c r="A5" s="253"/>
      <c r="B5" s="160"/>
      <c r="C5" s="260"/>
      <c r="D5" s="261"/>
      <c r="E5" s="262"/>
      <c r="F5" s="262"/>
      <c r="G5" s="262"/>
      <c r="H5" s="262"/>
      <c r="I5" s="258"/>
      <c r="J5" s="215"/>
      <c r="K5" s="263"/>
      <c r="L5" s="221"/>
    </row>
    <row r="6" spans="1:13" ht="32.4" customHeight="1">
      <c r="A6" s="253"/>
      <c r="B6" s="264"/>
      <c r="C6" s="265" t="str">
        <f>HYPERLINK("#"&amp;"'"&amp;$A$2&amp;"'!"&amp; HABITATS!$J$3,"• "&amp;HABITATS!G27)</f>
        <v>• Context</v>
      </c>
      <c r="D6" s="266" t="s">
        <v>81</v>
      </c>
      <c r="E6" s="267" t="s">
        <v>79</v>
      </c>
      <c r="F6" s="267" t="s">
        <v>78</v>
      </c>
      <c r="G6" s="267" t="s">
        <v>77</v>
      </c>
      <c r="H6" s="267" t="s">
        <v>76</v>
      </c>
      <c r="I6" s="258"/>
      <c r="J6" s="215"/>
      <c r="K6" s="259"/>
      <c r="L6" s="221"/>
    </row>
    <row r="7" spans="1:13" ht="4.95" customHeight="1">
      <c r="A7" s="253"/>
      <c r="B7" s="160"/>
      <c r="C7" s="260"/>
      <c r="D7" s="261"/>
      <c r="E7" s="262"/>
      <c r="F7" s="262"/>
      <c r="G7" s="262"/>
      <c r="H7" s="262"/>
      <c r="I7" s="258"/>
      <c r="J7" s="215"/>
      <c r="K7" s="263"/>
      <c r="L7" s="221"/>
    </row>
    <row r="8" spans="1:13" s="231" customFormat="1" ht="28.2" customHeight="1">
      <c r="A8" s="268"/>
      <c r="B8" s="269"/>
      <c r="C8" s="270" t="str">
        <f>HYPERLINK("#"&amp;"'"&amp;$A$2&amp;"'!"&amp; HABITATS!$J$4,"• "&amp;HABITATS!G28)</f>
        <v>• Duration</v>
      </c>
      <c r="D8" s="271" t="s">
        <v>80</v>
      </c>
      <c r="E8" s="272" t="s">
        <v>82</v>
      </c>
      <c r="F8" s="272" t="s">
        <v>83</v>
      </c>
      <c r="G8" s="272" t="s">
        <v>84</v>
      </c>
      <c r="H8" s="272" t="s">
        <v>76</v>
      </c>
      <c r="I8" s="273" t="s">
        <v>89</v>
      </c>
      <c r="J8" s="274"/>
      <c r="K8" s="259"/>
      <c r="L8" s="232"/>
    </row>
    <row r="9" spans="1:13" s="233" customFormat="1" ht="3.6" customHeight="1">
      <c r="A9" s="275"/>
      <c r="B9" s="276"/>
      <c r="C9" s="276"/>
      <c r="D9" s="276"/>
      <c r="E9" s="276"/>
      <c r="F9" s="276"/>
      <c r="G9" s="276"/>
      <c r="H9" s="276"/>
      <c r="I9" s="277"/>
      <c r="J9" s="278"/>
      <c r="K9" s="279"/>
    </row>
    <row r="10" spans="1:13" ht="15.75" customHeight="1">
      <c r="A10" s="360" t="str">
        <f>HABITATS!G17</f>
        <v>COP Activities</v>
      </c>
      <c r="B10" s="361"/>
      <c r="C10" s="367" t="str">
        <f>HABITATS!G24</f>
        <v>COP Effects</v>
      </c>
      <c r="D10" s="368"/>
      <c r="E10" s="368"/>
      <c r="F10" s="368"/>
      <c r="G10" s="368"/>
      <c r="H10" s="369"/>
      <c r="I10" s="280"/>
      <c r="J10" s="215"/>
      <c r="K10" s="249"/>
      <c r="M10" s="234"/>
    </row>
    <row r="11" spans="1:13" ht="26.4">
      <c r="A11" s="362"/>
      <c r="B11" s="363"/>
      <c r="C11" s="281" t="str">
        <f>HABITATS!G18</f>
        <v>Sediment disturbance</v>
      </c>
      <c r="D11" s="282" t="str">
        <f>HABITATS!G19</f>
        <v>Erosion</v>
      </c>
      <c r="E11" s="282" t="str">
        <f>HABITATS!G20</f>
        <v>Clearing</v>
      </c>
      <c r="F11" s="282" t="str">
        <f>HABITATS!G21</f>
        <v>Removal</v>
      </c>
      <c r="G11" s="282" t="str">
        <f>HABITATS!G22</f>
        <v>Invasive/non-native species</v>
      </c>
      <c r="H11" s="282" t="str">
        <f>HABITATS!G23</f>
        <v>Contamination</v>
      </c>
      <c r="I11" s="283" t="str">
        <f>HABITATS!G25</f>
        <v>Maximum Rank</v>
      </c>
      <c r="J11" s="215"/>
      <c r="K11" s="284" t="s">
        <v>111</v>
      </c>
    </row>
    <row r="12" spans="1:13" ht="6" customHeight="1">
      <c r="A12" s="204"/>
      <c r="B12" s="285"/>
      <c r="C12" s="181"/>
      <c r="D12" s="181"/>
      <c r="E12" s="181"/>
      <c r="F12" s="181"/>
      <c r="G12" s="181"/>
      <c r="H12" s="286"/>
      <c r="I12" s="287"/>
      <c r="J12" s="215"/>
      <c r="K12" s="249" t="str">
        <f>IF(AND(NOT(IFERROR(AVERAGE(A12),-9)=-9),IFERROR(VALUE(RIGHT(B12,1)),-9)=-9),"",IF(AND(B12="",IFERROR(VALUE(RIGHT(A12,1)),-99)=-99),"","X"))</f>
        <v/>
      </c>
    </row>
    <row r="13" spans="1:13" ht="15.6">
      <c r="A13" s="370" t="str">
        <f>HABITATS!G26</f>
        <v>Intensity</v>
      </c>
      <c r="B13" s="370"/>
      <c r="C13" s="288"/>
      <c r="D13" s="288"/>
      <c r="E13" s="288"/>
      <c r="F13" s="288"/>
      <c r="G13" s="288"/>
      <c r="H13" s="289"/>
      <c r="I13" s="290"/>
      <c r="J13" s="215"/>
      <c r="K13" s="249" t="str">
        <f>IF(AND(NOT(IFERROR(AVERAGE(A13),-9)=-9),IFERROR(VALUE(RIGHT(B13,1)),-9)=-9),"",IF(AND(B13="",IFERROR(VALUE(RIGHT(A13,1)),-99)=-99),"","X"))</f>
        <v/>
      </c>
    </row>
    <row r="14" spans="1:13" ht="16.2" customHeight="1">
      <c r="A14" s="291" t="str">
        <f>ACTIVITIES!$H$2</f>
        <v>ONSHORE CONSTRUCTION</v>
      </c>
      <c r="B14" s="291"/>
      <c r="C14" s="292"/>
      <c r="D14" s="292"/>
      <c r="E14" s="292"/>
      <c r="F14" s="292"/>
      <c r="G14" s="292"/>
      <c r="H14" s="292"/>
      <c r="I14" s="293"/>
      <c r="J14" s="215"/>
      <c r="K14" s="249" t="str">
        <f>IF(AND(NOT(IFERROR(AVERAGE(A14),-9)=-9),IFERROR(VALUE(RIGHT(B14,1)),-9)=-9),"",IF(AND(B14="",IFERROR(VALUE(RIGHT(A14,1)),-99)=-99),"","X"))</f>
        <v/>
      </c>
    </row>
    <row r="15" spans="1:13" ht="15.75" customHeight="1">
      <c r="A15" s="294">
        <v>1</v>
      </c>
      <c r="B15" s="294" t="str">
        <f>VLOOKUP($A15,ACTIVITIES!$B$2:$C$110,2,FALSE)</f>
        <v>Substation and switchyard construction</v>
      </c>
      <c r="C15" s="236">
        <v>3</v>
      </c>
      <c r="D15" s="236">
        <v>3</v>
      </c>
      <c r="E15" s="236">
        <v>3</v>
      </c>
      <c r="F15" s="236">
        <v>3</v>
      </c>
      <c r="G15" s="236">
        <v>2</v>
      </c>
      <c r="H15" s="236">
        <v>2</v>
      </c>
      <c r="I15" s="295">
        <f>IF(AND(C15="",D15="",E15="",F15="",G15="",H15=""),"",MAX(C15:H15))</f>
        <v>3</v>
      </c>
      <c r="J15" s="215"/>
      <c r="K15" s="249" t="str">
        <f>IF(AND(NOT(IFERROR(AVERAGE(A15),-9)=-9),IFERROR(VALUE(RIGHT(B15,1)),-9)=-9),"",IF(AND(B15="",IFERROR(VALUE(RIGHT(A15,1)),-99)=-99),"","X"))</f>
        <v/>
      </c>
    </row>
    <row r="16" spans="1:13" ht="15.75" customHeight="1">
      <c r="A16" s="294">
        <f t="shared" ref="A16:A18" si="0">SUM(A15+1)</f>
        <v>2</v>
      </c>
      <c r="B16" s="294" t="str">
        <f>VLOOKUP($A16,ACTIVITIES!$B$2:$C$110,2,FALSE)</f>
        <v>Install overhead cable and taller utility poles</v>
      </c>
      <c r="C16" s="236">
        <v>2</v>
      </c>
      <c r="D16" s="236">
        <v>2</v>
      </c>
      <c r="E16" s="236">
        <v>2</v>
      </c>
      <c r="F16" s="236">
        <v>2</v>
      </c>
      <c r="G16" s="236">
        <v>2</v>
      </c>
      <c r="H16" s="236">
        <v>2</v>
      </c>
      <c r="I16" s="295">
        <f t="shared" ref="I16:I79" si="1">IF(AND(C16="",D16="",E16="",F16="",G16="",H16=""),"",MAX(C16:H16))</f>
        <v>2</v>
      </c>
      <c r="J16" s="215"/>
      <c r="K16" s="249" t="str">
        <f t="shared" ref="K16:K79" si="2">IF(AND(NOT(IFERROR(AVERAGE(A16),-9)=-9),IFERROR(VALUE(RIGHT(B16,1)),-9)=-9),"",IF(AND(B16="",IFERROR(VALUE(RIGHT(A16,1)),-99)=-99),"","X"))</f>
        <v/>
      </c>
    </row>
    <row r="17" spans="1:11" ht="15.75" customHeight="1">
      <c r="A17" s="294">
        <f t="shared" si="0"/>
        <v>3</v>
      </c>
      <c r="B17" s="294" t="str">
        <f>VLOOKUP($A17,ACTIVITIES!$B$2:$C$110,2,FALSE)</f>
        <v>Install cables and trench excavation</v>
      </c>
      <c r="C17" s="236">
        <v>3</v>
      </c>
      <c r="D17" s="236">
        <v>3</v>
      </c>
      <c r="E17" s="236">
        <v>3</v>
      </c>
      <c r="F17" s="236">
        <v>3</v>
      </c>
      <c r="G17" s="236">
        <v>2</v>
      </c>
      <c r="H17" s="236">
        <v>2</v>
      </c>
      <c r="I17" s="295">
        <f t="shared" si="1"/>
        <v>3</v>
      </c>
      <c r="J17" s="215"/>
      <c r="K17" s="249" t="str">
        <f t="shared" si="2"/>
        <v/>
      </c>
    </row>
    <row r="18" spans="1:11" ht="15.75" customHeight="1">
      <c r="A18" s="294">
        <f t="shared" si="0"/>
        <v>4</v>
      </c>
      <c r="B18" s="294" t="str">
        <f>VLOOKUP($A18,ACTIVITIES!$B$2:$C$110,2,FALSE)</f>
        <v>Install onshore cable ROW construction</v>
      </c>
      <c r="C18" s="236">
        <v>2</v>
      </c>
      <c r="D18" s="236">
        <v>2</v>
      </c>
      <c r="E18" s="236">
        <v>2</v>
      </c>
      <c r="F18" s="236">
        <v>2</v>
      </c>
      <c r="G18" s="236">
        <v>2</v>
      </c>
      <c r="H18" s="236">
        <v>2</v>
      </c>
      <c r="I18" s="295">
        <f t="shared" si="1"/>
        <v>2</v>
      </c>
      <c r="J18" s="215"/>
      <c r="K18" s="249" t="str">
        <f t="shared" si="2"/>
        <v/>
      </c>
    </row>
    <row r="19" spans="1:11" ht="15.75" customHeight="1">
      <c r="A19" s="294">
        <f t="shared" ref="A19:A24" si="3">SUM(A18+1)</f>
        <v>5</v>
      </c>
      <c r="B19" s="294" t="str">
        <f>VLOOKUP($A19,ACTIVITIES!$B$2:$C$110,2,FALSE)</f>
        <v>Install onshore vehicle use and travel</v>
      </c>
      <c r="C19" s="236">
        <v>2</v>
      </c>
      <c r="D19" s="236">
        <v>2</v>
      </c>
      <c r="E19" s="236">
        <v>0</v>
      </c>
      <c r="F19" s="236">
        <v>0</v>
      </c>
      <c r="G19" s="236">
        <v>1</v>
      </c>
      <c r="H19" s="236">
        <v>1</v>
      </c>
      <c r="I19" s="295">
        <f t="shared" si="1"/>
        <v>2</v>
      </c>
      <c r="J19" s="215"/>
      <c r="K19" s="249" t="str">
        <f t="shared" si="2"/>
        <v/>
      </c>
    </row>
    <row r="20" spans="1:11" s="6" customFormat="1" ht="15.75" hidden="1" customHeight="1">
      <c r="A20" s="23">
        <f t="shared" si="3"/>
        <v>6</v>
      </c>
      <c r="B20" s="23" t="str">
        <f>VLOOKUP($A20,ACTIVITIES!$B$2:$C$110,2,FALSE)</f>
        <v>ONSHORE CONSTRUCTION 6</v>
      </c>
      <c r="C20" s="24"/>
      <c r="D20" s="24"/>
      <c r="E20" s="24"/>
      <c r="F20" s="24"/>
      <c r="G20" s="24"/>
      <c r="H20" s="24"/>
      <c r="I20" s="32" t="str">
        <f t="shared" si="1"/>
        <v/>
      </c>
      <c r="K20" s="89" t="str">
        <f t="shared" si="2"/>
        <v>X</v>
      </c>
    </row>
    <row r="21" spans="1:11" s="6" customFormat="1" ht="15.75" hidden="1" customHeight="1">
      <c r="A21" s="23">
        <f t="shared" si="3"/>
        <v>7</v>
      </c>
      <c r="B21" s="23" t="str">
        <f>VLOOKUP($A21,ACTIVITIES!$B$2:$C$110,2,FALSE)</f>
        <v>ONSHORE CONSTRUCTION 7</v>
      </c>
      <c r="C21" s="24"/>
      <c r="D21" s="24"/>
      <c r="E21" s="24"/>
      <c r="F21" s="24"/>
      <c r="G21" s="24"/>
      <c r="H21" s="24"/>
      <c r="I21" s="32" t="str">
        <f t="shared" si="1"/>
        <v/>
      </c>
      <c r="K21" s="89" t="str">
        <f t="shared" si="2"/>
        <v>X</v>
      </c>
    </row>
    <row r="22" spans="1:11" s="6" customFormat="1" ht="15.75" hidden="1" customHeight="1">
      <c r="A22" s="23">
        <f t="shared" si="3"/>
        <v>8</v>
      </c>
      <c r="B22" s="23" t="str">
        <f>VLOOKUP($A22,ACTIVITIES!$B$2:$C$110,2,FALSE)</f>
        <v>ONSHORE CONSTRUCTION 8</v>
      </c>
      <c r="C22" s="24"/>
      <c r="D22" s="24"/>
      <c r="E22" s="24"/>
      <c r="F22" s="24"/>
      <c r="G22" s="24"/>
      <c r="H22" s="24"/>
      <c r="I22" s="32" t="str">
        <f t="shared" si="1"/>
        <v/>
      </c>
      <c r="K22" s="89" t="str">
        <f t="shared" si="2"/>
        <v>X</v>
      </c>
    </row>
    <row r="23" spans="1:11" s="6" customFormat="1" ht="15.75" hidden="1" customHeight="1">
      <c r="A23" s="23">
        <f t="shared" si="3"/>
        <v>9</v>
      </c>
      <c r="B23" s="23" t="str">
        <f>VLOOKUP($A23,ACTIVITIES!$B$2:$C$110,2,FALSE)</f>
        <v>ONSHORE CONSTRUCTION 9</v>
      </c>
      <c r="C23" s="24"/>
      <c r="D23" s="24"/>
      <c r="E23" s="24"/>
      <c r="F23" s="24"/>
      <c r="G23" s="24"/>
      <c r="H23" s="24"/>
      <c r="I23" s="32" t="str">
        <f t="shared" si="1"/>
        <v/>
      </c>
      <c r="K23" s="89" t="str">
        <f t="shared" si="2"/>
        <v>X</v>
      </c>
    </row>
    <row r="24" spans="1:11" s="6" customFormat="1" ht="15.75" hidden="1" customHeight="1">
      <c r="A24" s="23">
        <f t="shared" si="3"/>
        <v>10</v>
      </c>
      <c r="B24" s="23" t="str">
        <f>VLOOKUP($A24,ACTIVITIES!$B$2:$C$110,2,FALSE)</f>
        <v>ONSHORE CONSTRUCTION 10</v>
      </c>
      <c r="C24" s="24"/>
      <c r="D24" s="24"/>
      <c r="E24" s="24"/>
      <c r="F24" s="24"/>
      <c r="G24" s="24"/>
      <c r="H24" s="24"/>
      <c r="I24" s="32" t="str">
        <f t="shared" si="1"/>
        <v/>
      </c>
      <c r="K24" s="89" t="str">
        <f t="shared" si="2"/>
        <v>X</v>
      </c>
    </row>
    <row r="25" spans="1:11" ht="16.2" customHeight="1">
      <c r="A25" s="291" t="str">
        <f>ACTIVITIES!$H$3</f>
        <v>LANDFALL CONSTRUCTION</v>
      </c>
      <c r="B25" s="291"/>
      <c r="C25" s="235"/>
      <c r="D25" s="235"/>
      <c r="E25" s="235"/>
      <c r="F25" s="235"/>
      <c r="G25" s="235"/>
      <c r="H25" s="235"/>
      <c r="I25" s="296" t="str">
        <f t="shared" si="1"/>
        <v/>
      </c>
      <c r="J25" s="215"/>
      <c r="K25" s="249" t="str">
        <f t="shared" si="2"/>
        <v/>
      </c>
    </row>
    <row r="26" spans="1:11" ht="16.2" customHeight="1">
      <c r="A26" s="294">
        <f>SUM(A24+1)</f>
        <v>11</v>
      </c>
      <c r="B26" s="294" t="str">
        <f>VLOOKUP($A26,ACTIVITIES!$B$2:$C$110,2,FALSE)</f>
        <v xml:space="preserve">Cable trench excavation and jet plow </v>
      </c>
      <c r="C26" s="237">
        <v>2</v>
      </c>
      <c r="D26" s="237">
        <v>1</v>
      </c>
      <c r="E26" s="237">
        <v>2</v>
      </c>
      <c r="F26" s="237">
        <v>2</v>
      </c>
      <c r="G26" s="237">
        <v>1</v>
      </c>
      <c r="H26" s="237">
        <v>1</v>
      </c>
      <c r="I26" s="295">
        <f t="shared" si="1"/>
        <v>2</v>
      </c>
      <c r="J26" s="215"/>
      <c r="K26" s="249" t="str">
        <f t="shared" si="2"/>
        <v/>
      </c>
    </row>
    <row r="27" spans="1:11" ht="16.2" customHeight="1">
      <c r="A27" s="294">
        <f t="shared" ref="A27:A29" si="4">SUM(A26+1)</f>
        <v>12</v>
      </c>
      <c r="B27" s="294" t="str">
        <f>VLOOKUP($A27,ACTIVITIES!$B$2:$C$110,2,FALSE)</f>
        <v>Landfall HDD short and long distance</v>
      </c>
      <c r="C27" s="237">
        <v>1</v>
      </c>
      <c r="D27" s="237">
        <v>1</v>
      </c>
      <c r="E27" s="237">
        <v>1</v>
      </c>
      <c r="F27" s="237">
        <v>1</v>
      </c>
      <c r="G27" s="237">
        <v>1</v>
      </c>
      <c r="H27" s="237">
        <v>1</v>
      </c>
      <c r="I27" s="295">
        <f t="shared" si="1"/>
        <v>1</v>
      </c>
      <c r="J27" s="215"/>
      <c r="K27" s="249" t="str">
        <f t="shared" si="2"/>
        <v/>
      </c>
    </row>
    <row r="28" spans="1:11" s="6" customFormat="1" ht="16.2" hidden="1" customHeight="1">
      <c r="A28" s="23">
        <f t="shared" si="4"/>
        <v>13</v>
      </c>
      <c r="B28" s="23" t="str">
        <f>VLOOKUP($A28,ACTIVITIES!$B$2:$C$110,2,FALSE)</f>
        <v>LANDFALL CONSTRUCTION 13</v>
      </c>
      <c r="C28" s="24"/>
      <c r="D28" s="24"/>
      <c r="E28" s="24"/>
      <c r="F28" s="24"/>
      <c r="G28" s="24"/>
      <c r="H28" s="24"/>
      <c r="I28" s="32" t="str">
        <f t="shared" si="1"/>
        <v/>
      </c>
      <c r="K28" s="89" t="str">
        <f t="shared" si="2"/>
        <v>X</v>
      </c>
    </row>
    <row r="29" spans="1:11" s="6" customFormat="1" ht="16.2" hidden="1" customHeight="1">
      <c r="A29" s="23">
        <f t="shared" si="4"/>
        <v>14</v>
      </c>
      <c r="B29" s="23" t="str">
        <f>VLOOKUP($A29,ACTIVITIES!$B$2:$C$110,2,FALSE)</f>
        <v>LANDFALL CONSTRUCTION 14</v>
      </c>
      <c r="C29" s="24"/>
      <c r="D29" s="24"/>
      <c r="E29" s="24"/>
      <c r="F29" s="24"/>
      <c r="G29" s="24"/>
      <c r="H29" s="24"/>
      <c r="I29" s="32" t="str">
        <f t="shared" si="1"/>
        <v/>
      </c>
      <c r="K29" s="89" t="str">
        <f t="shared" si="2"/>
        <v>X</v>
      </c>
    </row>
    <row r="30" spans="1:11" s="6" customFormat="1" ht="16.2" hidden="1" customHeight="1">
      <c r="A30" s="23">
        <f t="shared" ref="A30:A35" si="5">SUM(A29+1)</f>
        <v>15</v>
      </c>
      <c r="B30" s="23" t="str">
        <f>VLOOKUP($A30,ACTIVITIES!$B$2:$C$110,2,FALSE)</f>
        <v>LANDFALL CONSTRUCTION 15</v>
      </c>
      <c r="C30" s="24"/>
      <c r="D30" s="24"/>
      <c r="E30" s="24"/>
      <c r="F30" s="24"/>
      <c r="G30" s="24"/>
      <c r="H30" s="24"/>
      <c r="I30" s="32" t="str">
        <f t="shared" si="1"/>
        <v/>
      </c>
      <c r="K30" s="89" t="str">
        <f t="shared" si="2"/>
        <v>X</v>
      </c>
    </row>
    <row r="31" spans="1:11" s="6" customFormat="1" ht="16.2" hidden="1" customHeight="1">
      <c r="A31" s="23">
        <f t="shared" si="5"/>
        <v>16</v>
      </c>
      <c r="B31" s="23" t="str">
        <f>VLOOKUP($A31,ACTIVITIES!$B$2:$C$110,2,FALSE)</f>
        <v>LANDFALL CONSTRUCTION 16</v>
      </c>
      <c r="C31" s="24"/>
      <c r="D31" s="24"/>
      <c r="E31" s="24"/>
      <c r="F31" s="24"/>
      <c r="G31" s="24"/>
      <c r="H31" s="24"/>
      <c r="I31" s="32" t="str">
        <f t="shared" si="1"/>
        <v/>
      </c>
      <c r="K31" s="89" t="str">
        <f t="shared" si="2"/>
        <v>X</v>
      </c>
    </row>
    <row r="32" spans="1:11" s="6" customFormat="1" ht="16.2" hidden="1" customHeight="1">
      <c r="A32" s="23">
        <f t="shared" si="5"/>
        <v>17</v>
      </c>
      <c r="B32" s="23" t="str">
        <f>VLOOKUP($A32,ACTIVITIES!$B$2:$C$110,2,FALSE)</f>
        <v>LANDFALL CONSTRUCTION 17</v>
      </c>
      <c r="C32" s="24"/>
      <c r="D32" s="24"/>
      <c r="E32" s="24"/>
      <c r="F32" s="24"/>
      <c r="G32" s="24"/>
      <c r="H32" s="24"/>
      <c r="I32" s="32" t="str">
        <f t="shared" si="1"/>
        <v/>
      </c>
      <c r="K32" s="89" t="str">
        <f t="shared" si="2"/>
        <v>X</v>
      </c>
    </row>
    <row r="33" spans="1:11" s="6" customFormat="1" ht="16.2" hidden="1" customHeight="1">
      <c r="A33" s="23">
        <f t="shared" si="5"/>
        <v>18</v>
      </c>
      <c r="B33" s="23" t="str">
        <f>VLOOKUP($A33,ACTIVITIES!$B$2:$C$110,2,FALSE)</f>
        <v>LANDFALL CONSTRUCTION 18</v>
      </c>
      <c r="C33" s="24"/>
      <c r="D33" s="24"/>
      <c r="E33" s="24"/>
      <c r="F33" s="24"/>
      <c r="G33" s="24"/>
      <c r="H33" s="24"/>
      <c r="I33" s="32" t="str">
        <f t="shared" si="1"/>
        <v/>
      </c>
      <c r="K33" s="89" t="str">
        <f t="shared" si="2"/>
        <v>X</v>
      </c>
    </row>
    <row r="34" spans="1:11" s="6" customFormat="1" ht="15.75" hidden="1" customHeight="1">
      <c r="A34" s="23">
        <f t="shared" si="5"/>
        <v>19</v>
      </c>
      <c r="B34" s="23" t="str">
        <f>VLOOKUP($A34,ACTIVITIES!$B$2:$C$110,2,FALSE)</f>
        <v>LANDFALL CONSTRUCTION 19</v>
      </c>
      <c r="C34" s="24"/>
      <c r="D34" s="24"/>
      <c r="E34" s="24"/>
      <c r="F34" s="24"/>
      <c r="G34" s="24"/>
      <c r="H34" s="24"/>
      <c r="I34" s="32" t="str">
        <f t="shared" si="1"/>
        <v/>
      </c>
      <c r="K34" s="89" t="str">
        <f t="shared" si="2"/>
        <v>X</v>
      </c>
    </row>
    <row r="35" spans="1:11" s="6" customFormat="1" ht="15.75" hidden="1" customHeight="1">
      <c r="A35" s="23">
        <f t="shared" si="5"/>
        <v>20</v>
      </c>
      <c r="B35" s="23" t="str">
        <f>VLOOKUP($A35,ACTIVITIES!$B$2:$C$110,2,FALSE)</f>
        <v>LANDFALL CONSTRUCTION 20</v>
      </c>
      <c r="C35" s="24"/>
      <c r="D35" s="24"/>
      <c r="E35" s="24"/>
      <c r="F35" s="24"/>
      <c r="G35" s="24"/>
      <c r="H35" s="24"/>
      <c r="I35" s="32" t="str">
        <f t="shared" si="1"/>
        <v/>
      </c>
      <c r="K35" s="89" t="str">
        <f t="shared" si="2"/>
        <v>X</v>
      </c>
    </row>
    <row r="36" spans="1:11" ht="16.2" customHeight="1">
      <c r="A36" s="291" t="str">
        <f>ACTIVITIES!$H$4</f>
        <v>OFFSHORE CONSTRUCTION</v>
      </c>
      <c r="B36" s="291"/>
      <c r="C36" s="235"/>
      <c r="D36" s="235"/>
      <c r="E36" s="235"/>
      <c r="F36" s="235"/>
      <c r="G36" s="235"/>
      <c r="H36" s="235"/>
      <c r="I36" s="296" t="str">
        <f t="shared" si="1"/>
        <v/>
      </c>
      <c r="J36" s="215"/>
      <c r="K36" s="249" t="str">
        <f t="shared" si="2"/>
        <v/>
      </c>
    </row>
    <row r="37" spans="1:11" ht="15.75" customHeight="1">
      <c r="A37" s="294">
        <f>SUM(A35+1)</f>
        <v>21</v>
      </c>
      <c r="B37" s="294" t="str">
        <f>VLOOKUP($A37,ACTIVITIES!$B$2:$C$110,2,FALSE)</f>
        <v>Cable array at WTGs installation</v>
      </c>
      <c r="C37" s="236">
        <v>0</v>
      </c>
      <c r="D37" s="236">
        <v>0</v>
      </c>
      <c r="E37" s="236">
        <v>0</v>
      </c>
      <c r="F37" s="236">
        <v>0</v>
      </c>
      <c r="G37" s="236">
        <v>0</v>
      </c>
      <c r="H37" s="236">
        <v>0</v>
      </c>
      <c r="I37" s="295">
        <f t="shared" si="1"/>
        <v>0</v>
      </c>
      <c r="J37" s="215"/>
      <c r="K37" s="249" t="str">
        <f t="shared" si="2"/>
        <v/>
      </c>
    </row>
    <row r="38" spans="1:11" ht="15.75" customHeight="1">
      <c r="A38" s="294">
        <f t="shared" ref="A38:A40" si="6">SUM(A37+1)</f>
        <v>22</v>
      </c>
      <c r="B38" s="294" t="str">
        <f>VLOOKUP($A38,ACTIVITIES!$B$2:$C$110,2,FALSE)</f>
        <v>Export cable to shore installation</v>
      </c>
      <c r="C38" s="236">
        <v>0</v>
      </c>
      <c r="D38" s="236">
        <v>0</v>
      </c>
      <c r="E38" s="236">
        <v>0</v>
      </c>
      <c r="F38" s="236">
        <v>0</v>
      </c>
      <c r="G38" s="236">
        <v>0</v>
      </c>
      <c r="H38" s="236">
        <v>0</v>
      </c>
      <c r="I38" s="295">
        <f t="shared" si="1"/>
        <v>0</v>
      </c>
      <c r="J38" s="215"/>
      <c r="K38" s="249" t="str">
        <f t="shared" si="2"/>
        <v/>
      </c>
    </row>
    <row r="39" spans="1:11" ht="15.75" customHeight="1">
      <c r="A39" s="294">
        <f t="shared" si="6"/>
        <v>23</v>
      </c>
      <c r="B39" s="294" t="str">
        <f>VLOOKUP($A39,ACTIVITIES!$B$2:$C$110,2,FALSE)</f>
        <v>Substation installation</v>
      </c>
      <c r="C39" s="236">
        <v>0</v>
      </c>
      <c r="D39" s="236">
        <v>0</v>
      </c>
      <c r="E39" s="236">
        <v>0</v>
      </c>
      <c r="F39" s="236">
        <v>0</v>
      </c>
      <c r="G39" s="236">
        <v>0</v>
      </c>
      <c r="H39" s="236">
        <v>0</v>
      </c>
      <c r="I39" s="295">
        <f t="shared" si="1"/>
        <v>0</v>
      </c>
      <c r="J39" s="215"/>
      <c r="K39" s="249" t="str">
        <f t="shared" si="2"/>
        <v/>
      </c>
    </row>
    <row r="40" spans="1:11" ht="15.75" customHeight="1">
      <c r="A40" s="294">
        <f t="shared" si="6"/>
        <v>24</v>
      </c>
      <c r="B40" s="294" t="str">
        <f>VLOOKUP($A40,ACTIVITIES!$B$2:$C$110,2,FALSE)</f>
        <v>Offshore foundation installation</v>
      </c>
      <c r="C40" s="236">
        <v>0</v>
      </c>
      <c r="D40" s="236">
        <v>0</v>
      </c>
      <c r="E40" s="236">
        <v>0</v>
      </c>
      <c r="F40" s="236">
        <v>0</v>
      </c>
      <c r="G40" s="236">
        <v>0</v>
      </c>
      <c r="H40" s="236">
        <v>0</v>
      </c>
      <c r="I40" s="295">
        <f t="shared" si="1"/>
        <v>0</v>
      </c>
      <c r="J40" s="215"/>
      <c r="K40" s="249" t="str">
        <f t="shared" si="2"/>
        <v/>
      </c>
    </row>
    <row r="41" spans="1:11" ht="15.75" customHeight="1">
      <c r="A41" s="294">
        <f t="shared" ref="A41:A46" si="7">SUM(A40+1)</f>
        <v>25</v>
      </c>
      <c r="B41" s="294" t="str">
        <f>VLOOKUP($A41,ACTIVITIES!$B$2:$C$110,2,FALSE)</f>
        <v xml:space="preserve">Offshore pile driving </v>
      </c>
      <c r="C41" s="236">
        <v>0</v>
      </c>
      <c r="D41" s="236">
        <v>0</v>
      </c>
      <c r="E41" s="236">
        <v>0</v>
      </c>
      <c r="F41" s="236">
        <v>0</v>
      </c>
      <c r="G41" s="236">
        <v>0</v>
      </c>
      <c r="H41" s="236">
        <v>0</v>
      </c>
      <c r="I41" s="295">
        <f t="shared" si="1"/>
        <v>0</v>
      </c>
      <c r="J41" s="215"/>
      <c r="K41" s="249" t="str">
        <f t="shared" si="2"/>
        <v/>
      </c>
    </row>
    <row r="42" spans="1:11" ht="15.75" customHeight="1">
      <c r="A42" s="294">
        <f t="shared" si="7"/>
        <v>26</v>
      </c>
      <c r="B42" s="294" t="str">
        <f>VLOOKUP($A42,ACTIVITIES!$B$2:$C$110,2,FALSE)</f>
        <v>Temporary cofferdam for long dist. HDD</v>
      </c>
      <c r="C42" s="236">
        <v>0</v>
      </c>
      <c r="D42" s="236">
        <v>0</v>
      </c>
      <c r="E42" s="236">
        <v>0</v>
      </c>
      <c r="F42" s="236">
        <v>0</v>
      </c>
      <c r="G42" s="236">
        <v>0</v>
      </c>
      <c r="H42" s="236">
        <v>0</v>
      </c>
      <c r="I42" s="295">
        <f t="shared" si="1"/>
        <v>0</v>
      </c>
      <c r="J42" s="215"/>
      <c r="K42" s="249" t="str">
        <f t="shared" si="2"/>
        <v/>
      </c>
    </row>
    <row r="43" spans="1:11" ht="15.75" customHeight="1">
      <c r="A43" s="294">
        <f t="shared" si="7"/>
        <v>27</v>
      </c>
      <c r="B43" s="294" t="str">
        <f>VLOOKUP($A43,ACTIVITIES!$B$2:$C$110,2,FALSE)</f>
        <v>Barge and tug  WTG transportation</v>
      </c>
      <c r="C43" s="236">
        <v>0</v>
      </c>
      <c r="D43" s="236">
        <v>0</v>
      </c>
      <c r="E43" s="236">
        <v>0</v>
      </c>
      <c r="F43" s="236">
        <v>0</v>
      </c>
      <c r="G43" s="236">
        <v>0</v>
      </c>
      <c r="H43" s="236">
        <v>0</v>
      </c>
      <c r="I43" s="295">
        <f t="shared" si="1"/>
        <v>0</v>
      </c>
      <c r="J43" s="215"/>
      <c r="K43" s="249" t="str">
        <f t="shared" si="2"/>
        <v/>
      </c>
    </row>
    <row r="44" spans="1:11" ht="13.2">
      <c r="A44" s="294">
        <f t="shared" si="7"/>
        <v>28</v>
      </c>
      <c r="B44" s="294" t="str">
        <f>VLOOKUP($A44,ACTIVITIES!$B$2:$C$110,2,FALSE)</f>
        <v>WTG installation 5 weeks/WTG</v>
      </c>
      <c r="C44" s="236">
        <v>0</v>
      </c>
      <c r="D44" s="236">
        <v>0</v>
      </c>
      <c r="E44" s="236">
        <v>0</v>
      </c>
      <c r="F44" s="236">
        <v>0</v>
      </c>
      <c r="G44" s="236">
        <v>0</v>
      </c>
      <c r="H44" s="236">
        <v>0</v>
      </c>
      <c r="I44" s="295">
        <f t="shared" si="1"/>
        <v>0</v>
      </c>
      <c r="J44" s="215"/>
      <c r="K44" s="249" t="str">
        <f t="shared" si="2"/>
        <v/>
      </c>
    </row>
    <row r="45" spans="1:11" ht="13.2">
      <c r="A45" s="294">
        <f t="shared" si="7"/>
        <v>29</v>
      </c>
      <c r="B45" s="294" t="str">
        <f>VLOOKUP($A45,ACTIVITIES!$B$2:$C$110,2,FALSE)</f>
        <v>Crew boat travel</v>
      </c>
      <c r="C45" s="236">
        <v>0</v>
      </c>
      <c r="D45" s="236">
        <v>0</v>
      </c>
      <c r="E45" s="236">
        <v>0</v>
      </c>
      <c r="F45" s="236">
        <v>0</v>
      </c>
      <c r="G45" s="236">
        <v>0</v>
      </c>
      <c r="H45" s="236">
        <v>0</v>
      </c>
      <c r="I45" s="295">
        <f t="shared" si="1"/>
        <v>0</v>
      </c>
      <c r="J45" s="215"/>
      <c r="K45" s="249" t="str">
        <f t="shared" si="2"/>
        <v/>
      </c>
    </row>
    <row r="46" spans="1:11" s="6" customFormat="1" ht="13.2" hidden="1">
      <c r="A46" s="23">
        <f t="shared" si="7"/>
        <v>30</v>
      </c>
      <c r="B46" s="23" t="str">
        <f>VLOOKUP($A46,ACTIVITIES!$B$2:$C$110,2,FALSE)</f>
        <v>OFFSHORE CONSTRUCTION 30</v>
      </c>
      <c r="C46" s="80"/>
      <c r="D46" s="80"/>
      <c r="E46" s="80"/>
      <c r="F46" s="80"/>
      <c r="G46" s="80"/>
      <c r="H46" s="80"/>
      <c r="I46" s="84" t="str">
        <f t="shared" si="1"/>
        <v/>
      </c>
      <c r="K46" s="89" t="str">
        <f t="shared" si="2"/>
        <v>X</v>
      </c>
    </row>
    <row r="47" spans="1:11" ht="16.2" customHeight="1">
      <c r="A47" s="291" t="str">
        <f>ACTIVITIES!$H$5</f>
        <v>OPERATION AND MAINTENANCE</v>
      </c>
      <c r="B47" s="291"/>
      <c r="C47" s="235"/>
      <c r="D47" s="235"/>
      <c r="E47" s="235"/>
      <c r="F47" s="235"/>
      <c r="G47" s="235"/>
      <c r="H47" s="235"/>
      <c r="I47" s="297" t="str">
        <f t="shared" si="1"/>
        <v/>
      </c>
      <c r="J47" s="215"/>
      <c r="K47" s="249" t="str">
        <f t="shared" si="2"/>
        <v/>
      </c>
    </row>
    <row r="48" spans="1:11" ht="14.25" customHeight="1">
      <c r="A48" s="294">
        <f>SUM(A46+1)</f>
        <v>31</v>
      </c>
      <c r="B48" s="294" t="str">
        <f>VLOOKUP($A48,ACTIVITIES!$B$2:$C$110,2,FALSE)</f>
        <v>Maintenance 3-5 days/year/WTG</v>
      </c>
      <c r="C48" s="236">
        <v>0</v>
      </c>
      <c r="D48" s="236">
        <v>0</v>
      </c>
      <c r="E48" s="236">
        <v>0</v>
      </c>
      <c r="F48" s="236">
        <v>0</v>
      </c>
      <c r="G48" s="236">
        <v>0</v>
      </c>
      <c r="H48" s="236">
        <v>0</v>
      </c>
      <c r="I48" s="295">
        <f t="shared" si="1"/>
        <v>0</v>
      </c>
      <c r="J48" s="215"/>
      <c r="K48" s="249" t="str">
        <f t="shared" si="2"/>
        <v/>
      </c>
    </row>
    <row r="49" spans="1:11" ht="14.25" customHeight="1">
      <c r="A49" s="294">
        <f t="shared" ref="A49:A51" si="8">SUM(A48+1)</f>
        <v>32</v>
      </c>
      <c r="B49" s="294" t="str">
        <f>VLOOKUP($A49,ACTIVITIES!$B$2:$C$110,2,FALSE)</f>
        <v>ROV inspections at 5 year intervals</v>
      </c>
      <c r="C49" s="236">
        <v>0</v>
      </c>
      <c r="D49" s="236">
        <v>0</v>
      </c>
      <c r="E49" s="236">
        <v>0</v>
      </c>
      <c r="F49" s="236">
        <v>0</v>
      </c>
      <c r="G49" s="236">
        <v>0</v>
      </c>
      <c r="H49" s="236">
        <v>0</v>
      </c>
      <c r="I49" s="295">
        <f t="shared" si="1"/>
        <v>0</v>
      </c>
      <c r="J49" s="215"/>
      <c r="K49" s="249" t="str">
        <f t="shared" si="2"/>
        <v/>
      </c>
    </row>
    <row r="50" spans="1:11" ht="14.25" customHeight="1">
      <c r="A50" s="294">
        <f t="shared" si="8"/>
        <v>33</v>
      </c>
      <c r="B50" s="294" t="str">
        <f>VLOOKUP($A50,ACTIVITIES!$B$2:$C$110,2,FALSE)</f>
        <v>Subbottom profiles at 5 year intervals</v>
      </c>
      <c r="C50" s="236">
        <v>0</v>
      </c>
      <c r="D50" s="236">
        <v>0</v>
      </c>
      <c r="E50" s="236">
        <v>0</v>
      </c>
      <c r="F50" s="236">
        <v>0</v>
      </c>
      <c r="G50" s="236">
        <v>0</v>
      </c>
      <c r="H50" s="236">
        <v>0</v>
      </c>
      <c r="I50" s="295">
        <f t="shared" si="1"/>
        <v>0</v>
      </c>
      <c r="J50" s="215"/>
      <c r="K50" s="249" t="str">
        <f t="shared" si="2"/>
        <v/>
      </c>
    </row>
    <row r="51" spans="1:11" ht="14.25" customHeight="1">
      <c r="A51" s="294">
        <f t="shared" si="8"/>
        <v>34</v>
      </c>
      <c r="B51" s="294" t="str">
        <f>VLOOKUP($A51,ACTIVITIES!$B$2:$C$110,2,FALSE)</f>
        <v>Substation ROW maintenance</v>
      </c>
      <c r="C51" s="236">
        <v>0</v>
      </c>
      <c r="D51" s="236">
        <v>0</v>
      </c>
      <c r="E51" s="236">
        <v>0</v>
      </c>
      <c r="F51" s="236">
        <v>0</v>
      </c>
      <c r="G51" s="236">
        <v>0</v>
      </c>
      <c r="H51" s="236">
        <v>0</v>
      </c>
      <c r="I51" s="295">
        <f t="shared" si="1"/>
        <v>0</v>
      </c>
      <c r="J51" s="215"/>
      <c r="K51" s="249" t="str">
        <f t="shared" si="2"/>
        <v/>
      </c>
    </row>
    <row r="52" spans="1:11" ht="14.25" customHeight="1">
      <c r="A52" s="294">
        <f t="shared" ref="A52:A57" si="9">SUM(A51+1)</f>
        <v>35</v>
      </c>
      <c r="B52" s="294" t="str">
        <f>VLOOKUP($A52,ACTIVITIES!$B$2:$C$110,2,FALSE)</f>
        <v>On and off shore environmental monitoring</v>
      </c>
      <c r="C52" s="236">
        <v>0</v>
      </c>
      <c r="D52" s="236">
        <v>0</v>
      </c>
      <c r="E52" s="236">
        <v>0</v>
      </c>
      <c r="F52" s="236">
        <v>0</v>
      </c>
      <c r="G52" s="236">
        <v>0</v>
      </c>
      <c r="H52" s="236">
        <v>0</v>
      </c>
      <c r="I52" s="295">
        <f t="shared" si="1"/>
        <v>0</v>
      </c>
      <c r="J52" s="215"/>
      <c r="K52" s="249" t="str">
        <f t="shared" si="2"/>
        <v/>
      </c>
    </row>
    <row r="53" spans="1:11" s="6" customFormat="1" ht="14.25" hidden="1" customHeight="1">
      <c r="A53" s="23">
        <f t="shared" si="9"/>
        <v>36</v>
      </c>
      <c r="B53" s="23" t="str">
        <f>VLOOKUP($A53,ACTIVITIES!$B$2:$C$110,2,FALSE)</f>
        <v>OPERATION AND MAINTENANCE 36</v>
      </c>
      <c r="C53" s="80"/>
      <c r="D53" s="80"/>
      <c r="E53" s="80"/>
      <c r="F53" s="80"/>
      <c r="G53" s="80"/>
      <c r="H53" s="24"/>
      <c r="I53" s="84" t="str">
        <f t="shared" si="1"/>
        <v/>
      </c>
      <c r="K53" s="89" t="str">
        <f t="shared" si="2"/>
        <v>X</v>
      </c>
    </row>
    <row r="54" spans="1:11" s="6" customFormat="1" ht="14.25" hidden="1" customHeight="1">
      <c r="A54" s="23">
        <f t="shared" si="9"/>
        <v>37</v>
      </c>
      <c r="B54" s="23" t="str">
        <f>VLOOKUP($A54,ACTIVITIES!$B$2:$C$110,2,FALSE)</f>
        <v>OPERATION AND MAINTENANCE 37</v>
      </c>
      <c r="C54" s="80"/>
      <c r="D54" s="80"/>
      <c r="E54" s="80"/>
      <c r="F54" s="80"/>
      <c r="G54" s="80"/>
      <c r="H54" s="24"/>
      <c r="I54" s="84" t="str">
        <f t="shared" si="1"/>
        <v/>
      </c>
      <c r="K54" s="89" t="str">
        <f t="shared" si="2"/>
        <v>X</v>
      </c>
    </row>
    <row r="55" spans="1:11" s="6" customFormat="1" ht="14.25" hidden="1" customHeight="1">
      <c r="A55" s="23">
        <f t="shared" si="9"/>
        <v>38</v>
      </c>
      <c r="B55" s="23" t="str">
        <f>VLOOKUP($A55,ACTIVITIES!$B$2:$C$110,2,FALSE)</f>
        <v>OPERATION AND MAINTENANCE 38</v>
      </c>
      <c r="C55" s="80"/>
      <c r="D55" s="80"/>
      <c r="E55" s="80"/>
      <c r="F55" s="80"/>
      <c r="G55" s="80"/>
      <c r="H55" s="24"/>
      <c r="I55" s="84" t="str">
        <f t="shared" si="1"/>
        <v/>
      </c>
      <c r="K55" s="89" t="str">
        <f t="shared" si="2"/>
        <v>X</v>
      </c>
    </row>
    <row r="56" spans="1:11" s="6" customFormat="1" ht="14.25" hidden="1" customHeight="1">
      <c r="A56" s="23">
        <f t="shared" si="9"/>
        <v>39</v>
      </c>
      <c r="B56" s="23" t="str">
        <f>VLOOKUP($A56,ACTIVITIES!$B$2:$C$110,2,FALSE)</f>
        <v>OPERATION AND MAINTENANCE 39</v>
      </c>
      <c r="C56" s="80"/>
      <c r="D56" s="80"/>
      <c r="E56" s="80"/>
      <c r="F56" s="80"/>
      <c r="G56" s="80"/>
      <c r="H56" s="24"/>
      <c r="I56" s="84" t="str">
        <f t="shared" si="1"/>
        <v/>
      </c>
      <c r="K56" s="89" t="str">
        <f t="shared" si="2"/>
        <v>X</v>
      </c>
    </row>
    <row r="57" spans="1:11" s="6" customFormat="1" ht="14.25" hidden="1" customHeight="1">
      <c r="A57" s="23">
        <f t="shared" si="9"/>
        <v>40</v>
      </c>
      <c r="B57" s="23" t="str">
        <f>VLOOKUP($A57,ACTIVITIES!$B$2:$C$110,2,FALSE)</f>
        <v>OPERATION AND MAINTENANCE 40</v>
      </c>
      <c r="C57" s="80"/>
      <c r="D57" s="80"/>
      <c r="E57" s="80"/>
      <c r="F57" s="80"/>
      <c r="G57" s="80"/>
      <c r="H57" s="24"/>
      <c r="I57" s="84" t="str">
        <f t="shared" si="1"/>
        <v/>
      </c>
      <c r="K57" s="89" t="str">
        <f t="shared" si="2"/>
        <v>X</v>
      </c>
    </row>
    <row r="58" spans="1:11" ht="16.2" customHeight="1">
      <c r="A58" s="291" t="str">
        <f>ACTIVITIES!$H$6</f>
        <v>DECOMMISSIONING</v>
      </c>
      <c r="B58" s="291"/>
      <c r="C58" s="235"/>
      <c r="D58" s="235"/>
      <c r="E58" s="235"/>
      <c r="F58" s="235"/>
      <c r="G58" s="235"/>
      <c r="H58" s="238"/>
      <c r="I58" s="298" t="str">
        <f t="shared" si="1"/>
        <v/>
      </c>
      <c r="J58" s="215"/>
      <c r="K58" s="249" t="str">
        <f t="shared" si="2"/>
        <v/>
      </c>
    </row>
    <row r="59" spans="1:11" ht="14.25" customHeight="1">
      <c r="A59" s="294">
        <f>SUM(A57+1)</f>
        <v>41</v>
      </c>
      <c r="B59" s="294" t="str">
        <f>VLOOKUP($A59,ACTIVITIES!$B$2:$C$110,2,FALSE)</f>
        <v>Foundation and WTG removal</v>
      </c>
      <c r="C59" s="236">
        <v>0</v>
      </c>
      <c r="D59" s="236">
        <v>0</v>
      </c>
      <c r="E59" s="236">
        <v>0</v>
      </c>
      <c r="F59" s="236">
        <v>0</v>
      </c>
      <c r="G59" s="236">
        <v>0</v>
      </c>
      <c r="H59" s="236">
        <v>0</v>
      </c>
      <c r="I59" s="299">
        <f t="shared" si="1"/>
        <v>0</v>
      </c>
      <c r="J59" s="215"/>
      <c r="K59" s="249" t="str">
        <f t="shared" si="2"/>
        <v/>
      </c>
    </row>
    <row r="60" spans="1:11" ht="14.25" customHeight="1">
      <c r="A60" s="294">
        <f t="shared" ref="A60:A68" si="10">SUM(A59+1)</f>
        <v>42</v>
      </c>
      <c r="B60" s="294" t="str">
        <f>VLOOKUP($A60,ACTIVITIES!$B$2:$C$110,2,FALSE)</f>
        <v>Offshore cable abandonent</v>
      </c>
      <c r="C60" s="236">
        <v>0</v>
      </c>
      <c r="D60" s="236">
        <v>0</v>
      </c>
      <c r="E60" s="236">
        <v>0</v>
      </c>
      <c r="F60" s="236">
        <v>0</v>
      </c>
      <c r="G60" s="236">
        <v>0</v>
      </c>
      <c r="H60" s="236">
        <v>0</v>
      </c>
      <c r="I60" s="299">
        <f t="shared" si="1"/>
        <v>0</v>
      </c>
      <c r="J60" s="215"/>
      <c r="K60" s="249" t="str">
        <f t="shared" si="2"/>
        <v/>
      </c>
    </row>
    <row r="61" spans="1:11" ht="14.25" customHeight="1">
      <c r="A61" s="294">
        <f t="shared" si="10"/>
        <v>43</v>
      </c>
      <c r="B61" s="294" t="str">
        <f>VLOOKUP($A61,ACTIVITIES!$B$2:$C$110,2,FALSE)</f>
        <v>Demobilization</v>
      </c>
      <c r="C61" s="236">
        <v>0</v>
      </c>
      <c r="D61" s="236">
        <v>0</v>
      </c>
      <c r="E61" s="236">
        <v>0</v>
      </c>
      <c r="F61" s="236">
        <v>0</v>
      </c>
      <c r="G61" s="236">
        <v>0</v>
      </c>
      <c r="H61" s="236">
        <v>0</v>
      </c>
      <c r="I61" s="299">
        <f t="shared" si="1"/>
        <v>0</v>
      </c>
      <c r="J61" s="215"/>
      <c r="K61" s="249" t="str">
        <f t="shared" si="2"/>
        <v/>
      </c>
    </row>
    <row r="62" spans="1:11" s="6" customFormat="1" ht="14.25" hidden="1" customHeight="1">
      <c r="A62" s="23">
        <f t="shared" si="10"/>
        <v>44</v>
      </c>
      <c r="B62" s="23" t="str">
        <f>VLOOKUP($A62,ACTIVITIES!$B$2:$C$110,2,FALSE)</f>
        <v>DECOMMISSIONING 44</v>
      </c>
      <c r="C62" s="24"/>
      <c r="D62" s="24"/>
      <c r="E62" s="24"/>
      <c r="F62" s="24"/>
      <c r="G62" s="24"/>
      <c r="H62" s="24"/>
      <c r="I62" s="85" t="str">
        <f t="shared" si="1"/>
        <v/>
      </c>
      <c r="K62" s="89" t="str">
        <f t="shared" si="2"/>
        <v>X</v>
      </c>
    </row>
    <row r="63" spans="1:11" s="6" customFormat="1" ht="14.25" hidden="1" customHeight="1">
      <c r="A63" s="23">
        <f t="shared" si="10"/>
        <v>45</v>
      </c>
      <c r="B63" s="23" t="str">
        <f>VLOOKUP($A63,ACTIVITIES!$B$2:$C$110,2,FALSE)</f>
        <v>DECOMMISSIONING 45</v>
      </c>
      <c r="C63" s="24"/>
      <c r="D63" s="24"/>
      <c r="E63" s="24"/>
      <c r="F63" s="24"/>
      <c r="G63" s="24"/>
      <c r="H63" s="24"/>
      <c r="I63" s="85" t="str">
        <f t="shared" si="1"/>
        <v/>
      </c>
      <c r="K63" s="89" t="str">
        <f t="shared" si="2"/>
        <v>X</v>
      </c>
    </row>
    <row r="64" spans="1:11" s="6" customFormat="1" ht="14.25" hidden="1" customHeight="1">
      <c r="A64" s="23">
        <f t="shared" si="10"/>
        <v>46</v>
      </c>
      <c r="B64" s="23" t="str">
        <f>VLOOKUP($A64,ACTIVITIES!$B$2:$C$110,2,FALSE)</f>
        <v>DECOMMISSIONING 46</v>
      </c>
      <c r="C64" s="24"/>
      <c r="D64" s="24"/>
      <c r="E64" s="24"/>
      <c r="F64" s="24"/>
      <c r="G64" s="24"/>
      <c r="H64" s="24"/>
      <c r="I64" s="85" t="str">
        <f t="shared" si="1"/>
        <v/>
      </c>
      <c r="K64" s="89" t="str">
        <f t="shared" si="2"/>
        <v>X</v>
      </c>
    </row>
    <row r="65" spans="1:11" s="6" customFormat="1" ht="14.25" hidden="1" customHeight="1">
      <c r="A65" s="23">
        <f t="shared" si="10"/>
        <v>47</v>
      </c>
      <c r="B65" s="23" t="str">
        <f>VLOOKUP($A65,ACTIVITIES!$B$2:$C$110,2,FALSE)</f>
        <v>DECOMMISSIONING 47</v>
      </c>
      <c r="C65" s="24"/>
      <c r="D65" s="24"/>
      <c r="E65" s="24"/>
      <c r="F65" s="24"/>
      <c r="G65" s="24"/>
      <c r="H65" s="24"/>
      <c r="I65" s="85" t="str">
        <f t="shared" si="1"/>
        <v/>
      </c>
      <c r="K65" s="89" t="str">
        <f t="shared" si="2"/>
        <v>X</v>
      </c>
    </row>
    <row r="66" spans="1:11" s="6" customFormat="1" ht="14.25" hidden="1" customHeight="1">
      <c r="A66" s="23">
        <f t="shared" si="10"/>
        <v>48</v>
      </c>
      <c r="B66" s="23" t="str">
        <f>VLOOKUP($A66,ACTIVITIES!$B$2:$C$110,2,FALSE)</f>
        <v>DECOMMISSIONING 48</v>
      </c>
      <c r="C66" s="24"/>
      <c r="D66" s="24"/>
      <c r="E66" s="24"/>
      <c r="F66" s="24"/>
      <c r="G66" s="24"/>
      <c r="H66" s="24"/>
      <c r="I66" s="85" t="str">
        <f t="shared" si="1"/>
        <v/>
      </c>
      <c r="K66" s="89" t="str">
        <f t="shared" si="2"/>
        <v>X</v>
      </c>
    </row>
    <row r="67" spans="1:11" s="6" customFormat="1" ht="14.25" hidden="1" customHeight="1">
      <c r="A67" s="23">
        <f t="shared" si="10"/>
        <v>49</v>
      </c>
      <c r="B67" s="23" t="str">
        <f>VLOOKUP($A67,ACTIVITIES!$B$2:$C$110,2,FALSE)</f>
        <v>DECOMMISSIONING 49</v>
      </c>
      <c r="C67" s="24"/>
      <c r="D67" s="24"/>
      <c r="E67" s="24"/>
      <c r="F67" s="24"/>
      <c r="G67" s="24"/>
      <c r="H67" s="24"/>
      <c r="I67" s="85" t="str">
        <f t="shared" si="1"/>
        <v/>
      </c>
      <c r="K67" s="89" t="str">
        <f t="shared" si="2"/>
        <v>X</v>
      </c>
    </row>
    <row r="68" spans="1:11" s="6" customFormat="1" ht="14.25" hidden="1" customHeight="1">
      <c r="A68" s="23">
        <f t="shared" si="10"/>
        <v>50</v>
      </c>
      <c r="B68" s="23" t="str">
        <f>VLOOKUP($A68,ACTIVITIES!$B$2:$C$110,2,FALSE)</f>
        <v>DECOMMISSIONING 50</v>
      </c>
      <c r="C68" s="24"/>
      <c r="D68" s="24"/>
      <c r="E68" s="24"/>
      <c r="F68" s="24"/>
      <c r="G68" s="24"/>
      <c r="H68" s="24"/>
      <c r="I68" s="85" t="str">
        <f t="shared" si="1"/>
        <v/>
      </c>
      <c r="K68" s="89" t="str">
        <f t="shared" si="2"/>
        <v>X</v>
      </c>
    </row>
    <row r="69" spans="1:11" s="6" customFormat="1" ht="14.25" hidden="1" customHeight="1">
      <c r="A69" s="87" t="str">
        <f>ACTIVITIES!$H$7</f>
        <v>ACTIVITY CATEGORY 6</v>
      </c>
      <c r="B69" s="87"/>
      <c r="C69" s="29"/>
      <c r="D69" s="29"/>
      <c r="E69" s="29"/>
      <c r="F69" s="29"/>
      <c r="G69" s="29"/>
      <c r="H69" s="35"/>
      <c r="I69" s="36" t="str">
        <f t="shared" si="1"/>
        <v/>
      </c>
      <c r="K69" s="89" t="str">
        <f t="shared" si="2"/>
        <v>X</v>
      </c>
    </row>
    <row r="70" spans="1:11" s="6" customFormat="1" ht="14.25" hidden="1" customHeight="1">
      <c r="A70" s="23">
        <f>SUM(A68+1)</f>
        <v>51</v>
      </c>
      <c r="B70" s="23" t="str">
        <f>VLOOKUP($A70,ACTIVITIES!$B$2:$C$110,2,FALSE)</f>
        <v>ACTIVITY CATEGORY 6 51</v>
      </c>
      <c r="C70" s="24"/>
      <c r="D70" s="24"/>
      <c r="E70" s="24"/>
      <c r="F70" s="24"/>
      <c r="G70" s="24"/>
      <c r="H70" s="24"/>
      <c r="I70" s="85" t="str">
        <f t="shared" si="1"/>
        <v/>
      </c>
      <c r="K70" s="89" t="str">
        <f t="shared" si="2"/>
        <v>X</v>
      </c>
    </row>
    <row r="71" spans="1:11" s="6" customFormat="1" ht="14.25" hidden="1" customHeight="1">
      <c r="A71" s="23">
        <f t="shared" ref="A71:A79" si="11">SUM(A70+1)</f>
        <v>52</v>
      </c>
      <c r="B71" s="23" t="str">
        <f>VLOOKUP($A71,ACTIVITIES!$B$2:$C$110,2,FALSE)</f>
        <v>ACTIVITY CATEGORY 6 52</v>
      </c>
      <c r="C71" s="24"/>
      <c r="D71" s="24"/>
      <c r="E71" s="24"/>
      <c r="F71" s="24"/>
      <c r="G71" s="24"/>
      <c r="H71" s="24"/>
      <c r="I71" s="85" t="str">
        <f t="shared" si="1"/>
        <v/>
      </c>
      <c r="K71" s="89" t="str">
        <f t="shared" si="2"/>
        <v>X</v>
      </c>
    </row>
    <row r="72" spans="1:11" s="6" customFormat="1" ht="14.25" hidden="1" customHeight="1">
      <c r="A72" s="23">
        <f t="shared" si="11"/>
        <v>53</v>
      </c>
      <c r="B72" s="23" t="str">
        <f>VLOOKUP($A72,ACTIVITIES!$B$2:$C$110,2,FALSE)</f>
        <v>ACTIVITY CATEGORY 6 53</v>
      </c>
      <c r="C72" s="24"/>
      <c r="D72" s="24"/>
      <c r="E72" s="24"/>
      <c r="F72" s="24"/>
      <c r="G72" s="24"/>
      <c r="H72" s="24"/>
      <c r="I72" s="85" t="str">
        <f t="shared" si="1"/>
        <v/>
      </c>
      <c r="K72" s="89" t="str">
        <f t="shared" si="2"/>
        <v>X</v>
      </c>
    </row>
    <row r="73" spans="1:11" s="6" customFormat="1" ht="14.25" hidden="1" customHeight="1">
      <c r="A73" s="23">
        <f t="shared" si="11"/>
        <v>54</v>
      </c>
      <c r="B73" s="23" t="str">
        <f>VLOOKUP($A73,ACTIVITIES!$B$2:$C$110,2,FALSE)</f>
        <v>ACTIVITY CATEGORY 6 54</v>
      </c>
      <c r="C73" s="24"/>
      <c r="D73" s="24"/>
      <c r="E73" s="24"/>
      <c r="F73" s="24"/>
      <c r="G73" s="24"/>
      <c r="H73" s="24"/>
      <c r="I73" s="85" t="str">
        <f t="shared" si="1"/>
        <v/>
      </c>
      <c r="K73" s="89" t="str">
        <f t="shared" si="2"/>
        <v>X</v>
      </c>
    </row>
    <row r="74" spans="1:11" s="6" customFormat="1" ht="14.25" hidden="1" customHeight="1">
      <c r="A74" s="23">
        <f t="shared" si="11"/>
        <v>55</v>
      </c>
      <c r="B74" s="23" t="str">
        <f>VLOOKUP($A74,ACTIVITIES!$B$2:$C$110,2,FALSE)</f>
        <v>ACTIVITY CATEGORY 6 55</v>
      </c>
      <c r="C74" s="24"/>
      <c r="D74" s="24"/>
      <c r="E74" s="24"/>
      <c r="F74" s="24"/>
      <c r="G74" s="24"/>
      <c r="H74" s="24"/>
      <c r="I74" s="85" t="str">
        <f t="shared" si="1"/>
        <v/>
      </c>
      <c r="K74" s="89" t="str">
        <f t="shared" si="2"/>
        <v>X</v>
      </c>
    </row>
    <row r="75" spans="1:11" s="6" customFormat="1" ht="14.25" hidden="1" customHeight="1">
      <c r="A75" s="23">
        <f t="shared" si="11"/>
        <v>56</v>
      </c>
      <c r="B75" s="23" t="str">
        <f>VLOOKUP($A75,ACTIVITIES!$B$2:$C$110,2,FALSE)</f>
        <v>ACTIVITY CATEGORY 6 56</v>
      </c>
      <c r="C75" s="24"/>
      <c r="D75" s="24"/>
      <c r="E75" s="24"/>
      <c r="F75" s="24"/>
      <c r="G75" s="24"/>
      <c r="H75" s="24"/>
      <c r="I75" s="85" t="str">
        <f t="shared" si="1"/>
        <v/>
      </c>
      <c r="K75" s="89" t="str">
        <f t="shared" si="2"/>
        <v>X</v>
      </c>
    </row>
    <row r="76" spans="1:11" s="6" customFormat="1" ht="14.25" hidden="1" customHeight="1">
      <c r="A76" s="23">
        <f t="shared" si="11"/>
        <v>57</v>
      </c>
      <c r="B76" s="23" t="str">
        <f>VLOOKUP($A76,ACTIVITIES!$B$2:$C$110,2,FALSE)</f>
        <v>ACTIVITY CATEGORY 6 57</v>
      </c>
      <c r="C76" s="24"/>
      <c r="D76" s="24"/>
      <c r="E76" s="24"/>
      <c r="F76" s="24"/>
      <c r="G76" s="24"/>
      <c r="H76" s="24"/>
      <c r="I76" s="85" t="str">
        <f t="shared" si="1"/>
        <v/>
      </c>
      <c r="K76" s="89" t="str">
        <f t="shared" si="2"/>
        <v>X</v>
      </c>
    </row>
    <row r="77" spans="1:11" s="6" customFormat="1" ht="14.25" hidden="1" customHeight="1">
      <c r="A77" s="23">
        <f t="shared" si="11"/>
        <v>58</v>
      </c>
      <c r="B77" s="23" t="str">
        <f>VLOOKUP($A77,ACTIVITIES!$B$2:$C$110,2,FALSE)</f>
        <v>ACTIVITY CATEGORY 6 58</v>
      </c>
      <c r="C77" s="24"/>
      <c r="D77" s="24"/>
      <c r="E77" s="24"/>
      <c r="F77" s="24"/>
      <c r="G77" s="24"/>
      <c r="H77" s="24"/>
      <c r="I77" s="85" t="str">
        <f t="shared" si="1"/>
        <v/>
      </c>
      <c r="K77" s="89" t="str">
        <f t="shared" si="2"/>
        <v>X</v>
      </c>
    </row>
    <row r="78" spans="1:11" s="6" customFormat="1" ht="14.25" hidden="1" customHeight="1">
      <c r="A78" s="23">
        <f t="shared" si="11"/>
        <v>59</v>
      </c>
      <c r="B78" s="23" t="str">
        <f>VLOOKUP($A78,ACTIVITIES!$B$2:$C$110,2,FALSE)</f>
        <v>ACTIVITY CATEGORY 6 59</v>
      </c>
      <c r="C78" s="24"/>
      <c r="D78" s="24"/>
      <c r="E78" s="24"/>
      <c r="F78" s="24"/>
      <c r="G78" s="24"/>
      <c r="H78" s="24"/>
      <c r="I78" s="85" t="str">
        <f t="shared" si="1"/>
        <v/>
      </c>
      <c r="K78" s="89" t="str">
        <f t="shared" si="2"/>
        <v>X</v>
      </c>
    </row>
    <row r="79" spans="1:11" s="6" customFormat="1" ht="14.25" hidden="1" customHeight="1">
      <c r="A79" s="23">
        <f t="shared" si="11"/>
        <v>60</v>
      </c>
      <c r="B79" s="23" t="str">
        <f>VLOOKUP($A79,ACTIVITIES!$B$2:$C$110,2,FALSE)</f>
        <v>ACTIVITY CATEGORY 6 60</v>
      </c>
      <c r="C79" s="24"/>
      <c r="D79" s="24"/>
      <c r="E79" s="24"/>
      <c r="F79" s="24"/>
      <c r="G79" s="24"/>
      <c r="H79" s="24"/>
      <c r="I79" s="85" t="str">
        <f t="shared" si="1"/>
        <v/>
      </c>
      <c r="K79" s="89" t="str">
        <f t="shared" si="2"/>
        <v>X</v>
      </c>
    </row>
    <row r="80" spans="1:11" s="6" customFormat="1" ht="14.25" hidden="1" customHeight="1">
      <c r="A80" s="87" t="str">
        <f>ACTIVITIES!$H$8</f>
        <v>ACTIVITY CATEGORY 7</v>
      </c>
      <c r="B80" s="87"/>
      <c r="C80" s="29"/>
      <c r="D80" s="29"/>
      <c r="E80" s="29"/>
      <c r="F80" s="29"/>
      <c r="G80" s="29"/>
      <c r="H80" s="35"/>
      <c r="I80" s="36" t="str">
        <f t="shared" ref="I80:I143" si="12">IF(AND(C80="",D80="",E80="",F80="",G80="",H80=""),"",MAX(C80:H80))</f>
        <v/>
      </c>
      <c r="K80" s="89" t="str">
        <f t="shared" ref="K80:K143" si="13">IF(AND(NOT(IFERROR(AVERAGE(A80),-9)=-9),IFERROR(VALUE(RIGHT(B80,1)),-9)=-9),"",IF(AND(B80="",IFERROR(VALUE(RIGHT(A80,1)),-99)=-99),"","X"))</f>
        <v>X</v>
      </c>
    </row>
    <row r="81" spans="1:11" s="6" customFormat="1" ht="13.95" hidden="1" customHeight="1">
      <c r="A81" s="23">
        <f>SUM(A79+1)</f>
        <v>61</v>
      </c>
      <c r="B81" s="23" t="str">
        <f>VLOOKUP($A81,ACTIVITIES!$B$2:$C$110,2,FALSE)</f>
        <v>ACTIVITY CATEGORY 7 61</v>
      </c>
      <c r="C81" s="24"/>
      <c r="D81" s="24"/>
      <c r="E81" s="24"/>
      <c r="F81" s="24"/>
      <c r="G81" s="24"/>
      <c r="H81" s="24"/>
      <c r="I81" s="85" t="str">
        <f t="shared" si="12"/>
        <v/>
      </c>
      <c r="K81" s="89" t="str">
        <f t="shared" si="13"/>
        <v>X</v>
      </c>
    </row>
    <row r="82" spans="1:11" s="6" customFormat="1" ht="14.25" hidden="1" customHeight="1">
      <c r="A82" s="23">
        <f t="shared" ref="A82:A90" si="14">SUM(A81+1)</f>
        <v>62</v>
      </c>
      <c r="B82" s="23" t="str">
        <f>VLOOKUP($A82,ACTIVITIES!$B$2:$C$110,2,FALSE)</f>
        <v>ACTIVITY CATEGORY 7 62</v>
      </c>
      <c r="C82" s="24"/>
      <c r="D82" s="24"/>
      <c r="E82" s="24"/>
      <c r="F82" s="24"/>
      <c r="G82" s="24"/>
      <c r="H82" s="24"/>
      <c r="I82" s="85" t="str">
        <f t="shared" si="12"/>
        <v/>
      </c>
      <c r="K82" s="89" t="str">
        <f t="shared" si="13"/>
        <v>X</v>
      </c>
    </row>
    <row r="83" spans="1:11" s="6" customFormat="1" ht="14.25" hidden="1" customHeight="1">
      <c r="A83" s="23">
        <f t="shared" si="14"/>
        <v>63</v>
      </c>
      <c r="B83" s="23" t="str">
        <f>VLOOKUP($A83,ACTIVITIES!$B$2:$C$110,2,FALSE)</f>
        <v>ACTIVITY CATEGORY 7 63</v>
      </c>
      <c r="C83" s="24"/>
      <c r="D83" s="24"/>
      <c r="E83" s="24"/>
      <c r="F83" s="24"/>
      <c r="G83" s="24"/>
      <c r="H83" s="24"/>
      <c r="I83" s="85" t="str">
        <f t="shared" si="12"/>
        <v/>
      </c>
      <c r="K83" s="89" t="str">
        <f t="shared" si="13"/>
        <v>X</v>
      </c>
    </row>
    <row r="84" spans="1:11" s="6" customFormat="1" ht="14.25" hidden="1" customHeight="1">
      <c r="A84" s="23">
        <f t="shared" si="14"/>
        <v>64</v>
      </c>
      <c r="B84" s="23" t="str">
        <f>VLOOKUP($A84,ACTIVITIES!$B$2:$C$110,2,FALSE)</f>
        <v>ACTIVITY CATEGORY 7 64</v>
      </c>
      <c r="C84" s="24"/>
      <c r="D84" s="24"/>
      <c r="E84" s="24"/>
      <c r="F84" s="24"/>
      <c r="G84" s="24"/>
      <c r="H84" s="24"/>
      <c r="I84" s="85" t="str">
        <f t="shared" si="12"/>
        <v/>
      </c>
      <c r="K84" s="89" t="str">
        <f t="shared" si="13"/>
        <v>X</v>
      </c>
    </row>
    <row r="85" spans="1:11" s="6" customFormat="1" ht="14.25" hidden="1" customHeight="1">
      <c r="A85" s="23">
        <f t="shared" si="14"/>
        <v>65</v>
      </c>
      <c r="B85" s="23" t="str">
        <f>VLOOKUP($A85,ACTIVITIES!$B$2:$C$110,2,FALSE)</f>
        <v>ACTIVITY CATEGORY 7 65</v>
      </c>
      <c r="C85" s="24"/>
      <c r="D85" s="24"/>
      <c r="E85" s="24"/>
      <c r="F85" s="24"/>
      <c r="G85" s="24"/>
      <c r="H85" s="24"/>
      <c r="I85" s="85" t="str">
        <f t="shared" si="12"/>
        <v/>
      </c>
      <c r="K85" s="89" t="str">
        <f t="shared" si="13"/>
        <v>X</v>
      </c>
    </row>
    <row r="86" spans="1:11" s="6" customFormat="1" ht="14.25" hidden="1" customHeight="1">
      <c r="A86" s="23">
        <f t="shared" si="14"/>
        <v>66</v>
      </c>
      <c r="B86" s="23" t="str">
        <f>VLOOKUP($A86,ACTIVITIES!$B$2:$C$110,2,FALSE)</f>
        <v>ACTIVITY CATEGORY 7 66</v>
      </c>
      <c r="C86" s="24"/>
      <c r="D86" s="24"/>
      <c r="E86" s="24"/>
      <c r="F86" s="24"/>
      <c r="G86" s="24"/>
      <c r="H86" s="24"/>
      <c r="I86" s="85" t="str">
        <f t="shared" si="12"/>
        <v/>
      </c>
      <c r="K86" s="89" t="str">
        <f t="shared" si="13"/>
        <v>X</v>
      </c>
    </row>
    <row r="87" spans="1:11" s="6" customFormat="1" ht="14.25" hidden="1" customHeight="1">
      <c r="A87" s="23">
        <f t="shared" si="14"/>
        <v>67</v>
      </c>
      <c r="B87" s="23" t="str">
        <f>VLOOKUP($A87,ACTIVITIES!$B$2:$C$110,2,FALSE)</f>
        <v>ACTIVITY CATEGORY 7 67</v>
      </c>
      <c r="C87" s="24"/>
      <c r="D87" s="24"/>
      <c r="E87" s="24"/>
      <c r="F87" s="24"/>
      <c r="G87" s="24"/>
      <c r="H87" s="24"/>
      <c r="I87" s="85" t="str">
        <f t="shared" si="12"/>
        <v/>
      </c>
      <c r="K87" s="89" t="str">
        <f t="shared" si="13"/>
        <v>X</v>
      </c>
    </row>
    <row r="88" spans="1:11" s="6" customFormat="1" ht="14.25" hidden="1" customHeight="1">
      <c r="A88" s="23">
        <f t="shared" si="14"/>
        <v>68</v>
      </c>
      <c r="B88" s="23" t="str">
        <f>VLOOKUP($A88,ACTIVITIES!$B$2:$C$110,2,FALSE)</f>
        <v>ACTIVITY CATEGORY 7 68</v>
      </c>
      <c r="C88" s="24"/>
      <c r="D88" s="24"/>
      <c r="E88" s="24"/>
      <c r="F88" s="24"/>
      <c r="G88" s="24"/>
      <c r="H88" s="24"/>
      <c r="I88" s="85" t="str">
        <f t="shared" si="12"/>
        <v/>
      </c>
      <c r="K88" s="89" t="str">
        <f t="shared" si="13"/>
        <v>X</v>
      </c>
    </row>
    <row r="89" spans="1:11" s="6" customFormat="1" ht="14.25" hidden="1" customHeight="1">
      <c r="A89" s="23">
        <f t="shared" si="14"/>
        <v>69</v>
      </c>
      <c r="B89" s="23" t="str">
        <f>VLOOKUP($A89,ACTIVITIES!$B$2:$C$110,2,FALSE)</f>
        <v>ACTIVITY CATEGORY 7 69</v>
      </c>
      <c r="C89" s="24"/>
      <c r="D89" s="24"/>
      <c r="E89" s="24"/>
      <c r="F89" s="24"/>
      <c r="G89" s="24"/>
      <c r="H89" s="24"/>
      <c r="I89" s="85" t="str">
        <f t="shared" si="12"/>
        <v/>
      </c>
      <c r="K89" s="89" t="str">
        <f t="shared" si="13"/>
        <v>X</v>
      </c>
    </row>
    <row r="90" spans="1:11" s="6" customFormat="1" ht="14.25" hidden="1" customHeight="1">
      <c r="A90" s="23">
        <f t="shared" si="14"/>
        <v>70</v>
      </c>
      <c r="B90" s="23" t="str">
        <f>VLOOKUP($A90,ACTIVITIES!$B$2:$C$110,2,FALSE)</f>
        <v>ACTIVITY CATEGORY 7 70</v>
      </c>
      <c r="C90" s="24"/>
      <c r="D90" s="24"/>
      <c r="E90" s="24"/>
      <c r="F90" s="24"/>
      <c r="G90" s="24"/>
      <c r="H90" s="24"/>
      <c r="I90" s="85" t="str">
        <f t="shared" si="12"/>
        <v/>
      </c>
      <c r="K90" s="89" t="str">
        <f t="shared" si="13"/>
        <v>X</v>
      </c>
    </row>
    <row r="91" spans="1:11" s="6" customFormat="1" ht="16.2" hidden="1" customHeight="1">
      <c r="A91" s="87" t="str">
        <f>ACTIVITIES!$H$9</f>
        <v>ACTIVITY CATEGORY 8</v>
      </c>
      <c r="B91" s="87"/>
      <c r="C91" s="29"/>
      <c r="D91" s="29"/>
      <c r="E91" s="29"/>
      <c r="F91" s="29"/>
      <c r="G91" s="29"/>
      <c r="H91" s="35"/>
      <c r="I91" s="36" t="str">
        <f t="shared" si="12"/>
        <v/>
      </c>
      <c r="K91" s="89" t="str">
        <f t="shared" si="13"/>
        <v>X</v>
      </c>
    </row>
    <row r="92" spans="1:11" s="6" customFormat="1" ht="13.95" hidden="1" customHeight="1">
      <c r="A92" s="23">
        <f>SUM(A90+1)</f>
        <v>71</v>
      </c>
      <c r="B92" s="23" t="str">
        <f>VLOOKUP($A92,ACTIVITIES!$B$2:$C$110,2,FALSE)</f>
        <v>ACTIVITY CATEGORY 8 71</v>
      </c>
      <c r="C92" s="24"/>
      <c r="D92" s="24"/>
      <c r="E92" s="24"/>
      <c r="F92" s="24"/>
      <c r="G92" s="24"/>
      <c r="H92" s="24"/>
      <c r="I92" s="85" t="str">
        <f t="shared" si="12"/>
        <v/>
      </c>
      <c r="K92" s="89" t="str">
        <f t="shared" si="13"/>
        <v>X</v>
      </c>
    </row>
    <row r="93" spans="1:11" s="6" customFormat="1" ht="14.25" hidden="1" customHeight="1">
      <c r="A93" s="23">
        <f t="shared" ref="A93:A101" si="15">SUM(A92+1)</f>
        <v>72</v>
      </c>
      <c r="B93" s="23" t="str">
        <f>VLOOKUP($A93,ACTIVITIES!$B$2:$C$110,2,FALSE)</f>
        <v>ACTIVITY CATEGORY 8 72</v>
      </c>
      <c r="C93" s="24"/>
      <c r="D93" s="24"/>
      <c r="E93" s="24"/>
      <c r="F93" s="24"/>
      <c r="G93" s="24"/>
      <c r="H93" s="24"/>
      <c r="I93" s="85" t="str">
        <f t="shared" si="12"/>
        <v/>
      </c>
      <c r="K93" s="89" t="str">
        <f t="shared" si="13"/>
        <v>X</v>
      </c>
    </row>
    <row r="94" spans="1:11" s="6" customFormat="1" ht="14.25" hidden="1" customHeight="1">
      <c r="A94" s="23">
        <f t="shared" si="15"/>
        <v>73</v>
      </c>
      <c r="B94" s="23" t="str">
        <f>VLOOKUP($A94,ACTIVITIES!$B$2:$C$110,2,FALSE)</f>
        <v>ACTIVITY CATEGORY 8 73</v>
      </c>
      <c r="C94" s="24"/>
      <c r="D94" s="24"/>
      <c r="E94" s="24"/>
      <c r="F94" s="24"/>
      <c r="G94" s="24"/>
      <c r="H94" s="24"/>
      <c r="I94" s="85" t="str">
        <f t="shared" si="12"/>
        <v/>
      </c>
      <c r="K94" s="89" t="str">
        <f t="shared" si="13"/>
        <v>X</v>
      </c>
    </row>
    <row r="95" spans="1:11" s="6" customFormat="1" ht="14.25" hidden="1" customHeight="1">
      <c r="A95" s="23">
        <f t="shared" si="15"/>
        <v>74</v>
      </c>
      <c r="B95" s="23" t="str">
        <f>VLOOKUP($A95,ACTIVITIES!$B$2:$C$110,2,FALSE)</f>
        <v>ACTIVITY CATEGORY 8 74</v>
      </c>
      <c r="C95" s="24"/>
      <c r="D95" s="24"/>
      <c r="E95" s="24"/>
      <c r="F95" s="24"/>
      <c r="G95" s="24"/>
      <c r="H95" s="24"/>
      <c r="I95" s="85" t="str">
        <f t="shared" si="12"/>
        <v/>
      </c>
      <c r="K95" s="89" t="str">
        <f t="shared" si="13"/>
        <v>X</v>
      </c>
    </row>
    <row r="96" spans="1:11" s="6" customFormat="1" ht="14.25" hidden="1" customHeight="1">
      <c r="A96" s="23">
        <f t="shared" si="15"/>
        <v>75</v>
      </c>
      <c r="B96" s="23" t="str">
        <f>VLOOKUP($A96,ACTIVITIES!$B$2:$C$110,2,FALSE)</f>
        <v>ACTIVITY CATEGORY 8 75</v>
      </c>
      <c r="C96" s="24"/>
      <c r="D96" s="24"/>
      <c r="E96" s="24"/>
      <c r="F96" s="24"/>
      <c r="G96" s="24"/>
      <c r="H96" s="24"/>
      <c r="I96" s="85" t="str">
        <f t="shared" si="12"/>
        <v/>
      </c>
      <c r="K96" s="89" t="str">
        <f t="shared" si="13"/>
        <v>X</v>
      </c>
    </row>
    <row r="97" spans="1:11" s="6" customFormat="1" ht="14.25" hidden="1" customHeight="1">
      <c r="A97" s="23">
        <f t="shared" si="15"/>
        <v>76</v>
      </c>
      <c r="B97" s="23" t="str">
        <f>VLOOKUP($A97,ACTIVITIES!$B$2:$C$110,2,FALSE)</f>
        <v>ACTIVITY CATEGORY 8 76</v>
      </c>
      <c r="C97" s="24"/>
      <c r="D97" s="24"/>
      <c r="E97" s="24"/>
      <c r="F97" s="24"/>
      <c r="G97" s="24"/>
      <c r="H97" s="24"/>
      <c r="I97" s="85" t="str">
        <f t="shared" si="12"/>
        <v/>
      </c>
      <c r="K97" s="89" t="str">
        <f t="shared" si="13"/>
        <v>X</v>
      </c>
    </row>
    <row r="98" spans="1:11" s="6" customFormat="1" ht="14.25" hidden="1" customHeight="1">
      <c r="A98" s="23">
        <f t="shared" si="15"/>
        <v>77</v>
      </c>
      <c r="B98" s="23" t="str">
        <f>VLOOKUP($A98,ACTIVITIES!$B$2:$C$110,2,FALSE)</f>
        <v>ACTIVITY CATEGORY 8 77</v>
      </c>
      <c r="C98" s="24"/>
      <c r="D98" s="24"/>
      <c r="E98" s="24"/>
      <c r="F98" s="24"/>
      <c r="G98" s="24"/>
      <c r="H98" s="24"/>
      <c r="I98" s="85" t="str">
        <f t="shared" si="12"/>
        <v/>
      </c>
      <c r="K98" s="89" t="str">
        <f t="shared" si="13"/>
        <v>X</v>
      </c>
    </row>
    <row r="99" spans="1:11" s="6" customFormat="1" ht="14.25" hidden="1" customHeight="1">
      <c r="A99" s="23">
        <f t="shared" si="15"/>
        <v>78</v>
      </c>
      <c r="B99" s="23" t="str">
        <f>VLOOKUP($A99,ACTIVITIES!$B$2:$C$110,2,FALSE)</f>
        <v>ACTIVITY CATEGORY 8 78</v>
      </c>
      <c r="C99" s="24"/>
      <c r="D99" s="24"/>
      <c r="E99" s="24"/>
      <c r="F99" s="24"/>
      <c r="G99" s="24"/>
      <c r="H99" s="24"/>
      <c r="I99" s="85" t="str">
        <f t="shared" si="12"/>
        <v/>
      </c>
      <c r="K99" s="89" t="str">
        <f t="shared" si="13"/>
        <v>X</v>
      </c>
    </row>
    <row r="100" spans="1:11" s="6" customFormat="1" ht="14.25" hidden="1" customHeight="1">
      <c r="A100" s="23">
        <f t="shared" si="15"/>
        <v>79</v>
      </c>
      <c r="B100" s="23" t="str">
        <f>VLOOKUP($A100,ACTIVITIES!$B$2:$C$110,2,FALSE)</f>
        <v>ACTIVITY CATEGORY 8 79</v>
      </c>
      <c r="C100" s="24"/>
      <c r="D100" s="24"/>
      <c r="E100" s="24"/>
      <c r="F100" s="24"/>
      <c r="G100" s="24"/>
      <c r="H100" s="24"/>
      <c r="I100" s="85" t="str">
        <f t="shared" si="12"/>
        <v/>
      </c>
      <c r="K100" s="89" t="str">
        <f t="shared" si="13"/>
        <v>X</v>
      </c>
    </row>
    <row r="101" spans="1:11" s="6" customFormat="1" ht="14.25" hidden="1" customHeight="1">
      <c r="A101" s="23">
        <f t="shared" si="15"/>
        <v>80</v>
      </c>
      <c r="B101" s="23" t="str">
        <f>VLOOKUP($A101,ACTIVITIES!$B$2:$C$110,2,FALSE)</f>
        <v>ACTIVITY CATEGORY 8 80</v>
      </c>
      <c r="C101" s="24"/>
      <c r="D101" s="24"/>
      <c r="E101" s="24"/>
      <c r="F101" s="24"/>
      <c r="G101" s="24"/>
      <c r="H101" s="24"/>
      <c r="I101" s="85" t="str">
        <f t="shared" si="12"/>
        <v/>
      </c>
      <c r="K101" s="89" t="str">
        <f t="shared" si="13"/>
        <v>X</v>
      </c>
    </row>
    <row r="102" spans="1:11" s="6" customFormat="1" ht="16.2" hidden="1" customHeight="1">
      <c r="A102" s="87" t="str">
        <f>ACTIVITIES!$H$10</f>
        <v>ACTIVITY CATEGORY 9</v>
      </c>
      <c r="B102" s="87"/>
      <c r="C102" s="29"/>
      <c r="D102" s="29"/>
      <c r="E102" s="29"/>
      <c r="F102" s="29"/>
      <c r="G102" s="29"/>
      <c r="H102" s="35"/>
      <c r="I102" s="36" t="str">
        <f t="shared" si="12"/>
        <v/>
      </c>
      <c r="K102" s="89" t="str">
        <f t="shared" si="13"/>
        <v>X</v>
      </c>
    </row>
    <row r="103" spans="1:11" s="6" customFormat="1" ht="13.95" hidden="1" customHeight="1">
      <c r="A103" s="23">
        <f>SUM(A101+1)</f>
        <v>81</v>
      </c>
      <c r="B103" s="23" t="str">
        <f>VLOOKUP($A103,ACTIVITIES!$B$2:$C$110,2,FALSE)</f>
        <v>ACTIVITY CATEGORY 9 81</v>
      </c>
      <c r="C103" s="24"/>
      <c r="D103" s="24"/>
      <c r="E103" s="24"/>
      <c r="F103" s="24"/>
      <c r="G103" s="24"/>
      <c r="H103" s="24"/>
      <c r="I103" s="85" t="str">
        <f t="shared" si="12"/>
        <v/>
      </c>
      <c r="K103" s="89" t="str">
        <f t="shared" si="13"/>
        <v>X</v>
      </c>
    </row>
    <row r="104" spans="1:11" s="6" customFormat="1" ht="14.25" hidden="1" customHeight="1">
      <c r="A104" s="23">
        <f t="shared" ref="A104:A112" si="16">SUM(A103+1)</f>
        <v>82</v>
      </c>
      <c r="B104" s="23" t="str">
        <f>VLOOKUP($A104,ACTIVITIES!$B$2:$C$110,2,FALSE)</f>
        <v>ACTIVITY CATEGORY 9 82</v>
      </c>
      <c r="C104" s="24"/>
      <c r="D104" s="24"/>
      <c r="E104" s="24"/>
      <c r="F104" s="24"/>
      <c r="G104" s="24"/>
      <c r="H104" s="24"/>
      <c r="I104" s="85" t="str">
        <f t="shared" si="12"/>
        <v/>
      </c>
      <c r="K104" s="89" t="str">
        <f t="shared" si="13"/>
        <v>X</v>
      </c>
    </row>
    <row r="105" spans="1:11" s="6" customFormat="1" ht="14.25" hidden="1" customHeight="1">
      <c r="A105" s="23">
        <f t="shared" si="16"/>
        <v>83</v>
      </c>
      <c r="B105" s="23" t="str">
        <f>VLOOKUP($A105,ACTIVITIES!$B$2:$C$110,2,FALSE)</f>
        <v>ACTIVITY CATEGORY 9 83</v>
      </c>
      <c r="C105" s="24"/>
      <c r="D105" s="24"/>
      <c r="E105" s="24"/>
      <c r="F105" s="24"/>
      <c r="G105" s="24"/>
      <c r="H105" s="24"/>
      <c r="I105" s="85" t="str">
        <f t="shared" si="12"/>
        <v/>
      </c>
      <c r="K105" s="89" t="str">
        <f t="shared" si="13"/>
        <v>X</v>
      </c>
    </row>
    <row r="106" spans="1:11" s="6" customFormat="1" ht="14.25" hidden="1" customHeight="1">
      <c r="A106" s="23">
        <f t="shared" si="16"/>
        <v>84</v>
      </c>
      <c r="B106" s="23" t="str">
        <f>VLOOKUP($A106,ACTIVITIES!$B$2:$C$110,2,FALSE)</f>
        <v>ACTIVITY CATEGORY 9 84</v>
      </c>
      <c r="C106" s="24"/>
      <c r="D106" s="24"/>
      <c r="E106" s="24"/>
      <c r="F106" s="24"/>
      <c r="G106" s="24"/>
      <c r="H106" s="24"/>
      <c r="I106" s="85" t="str">
        <f t="shared" si="12"/>
        <v/>
      </c>
      <c r="K106" s="89" t="str">
        <f t="shared" si="13"/>
        <v>X</v>
      </c>
    </row>
    <row r="107" spans="1:11" s="6" customFormat="1" ht="14.25" hidden="1" customHeight="1">
      <c r="A107" s="23">
        <f t="shared" si="16"/>
        <v>85</v>
      </c>
      <c r="B107" s="23" t="str">
        <f>VLOOKUP($A107,ACTIVITIES!$B$2:$C$110,2,FALSE)</f>
        <v>ACTIVITY CATEGORY 9 85</v>
      </c>
      <c r="C107" s="24"/>
      <c r="D107" s="24"/>
      <c r="E107" s="24"/>
      <c r="F107" s="24"/>
      <c r="G107" s="24"/>
      <c r="H107" s="24"/>
      <c r="I107" s="85" t="str">
        <f t="shared" si="12"/>
        <v/>
      </c>
      <c r="K107" s="89" t="str">
        <f t="shared" si="13"/>
        <v>X</v>
      </c>
    </row>
    <row r="108" spans="1:11" s="6" customFormat="1" ht="14.25" hidden="1" customHeight="1">
      <c r="A108" s="23">
        <f t="shared" si="16"/>
        <v>86</v>
      </c>
      <c r="B108" s="23" t="str">
        <f>VLOOKUP($A108,ACTIVITIES!$B$2:$C$110,2,FALSE)</f>
        <v>ACTIVITY CATEGORY 9 86</v>
      </c>
      <c r="C108" s="24"/>
      <c r="D108" s="24"/>
      <c r="E108" s="24"/>
      <c r="F108" s="24"/>
      <c r="G108" s="24"/>
      <c r="H108" s="24"/>
      <c r="I108" s="85" t="str">
        <f t="shared" si="12"/>
        <v/>
      </c>
      <c r="K108" s="89" t="str">
        <f t="shared" si="13"/>
        <v>X</v>
      </c>
    </row>
    <row r="109" spans="1:11" s="6" customFormat="1" ht="14.25" hidden="1" customHeight="1">
      <c r="A109" s="23">
        <f t="shared" si="16"/>
        <v>87</v>
      </c>
      <c r="B109" s="23" t="str">
        <f>VLOOKUP($A109,ACTIVITIES!$B$2:$C$110,2,FALSE)</f>
        <v>ACTIVITY CATEGORY 9 87</v>
      </c>
      <c r="C109" s="24"/>
      <c r="D109" s="24"/>
      <c r="E109" s="24"/>
      <c r="F109" s="24"/>
      <c r="G109" s="24"/>
      <c r="H109" s="24"/>
      <c r="I109" s="85" t="str">
        <f t="shared" si="12"/>
        <v/>
      </c>
      <c r="K109" s="89" t="str">
        <f t="shared" si="13"/>
        <v>X</v>
      </c>
    </row>
    <row r="110" spans="1:11" s="6" customFormat="1" ht="14.25" hidden="1" customHeight="1">
      <c r="A110" s="23">
        <f t="shared" si="16"/>
        <v>88</v>
      </c>
      <c r="B110" s="23" t="str">
        <f>VLOOKUP($A110,ACTIVITIES!$B$2:$C$110,2,FALSE)</f>
        <v>ACTIVITY CATEGORY 9 88</v>
      </c>
      <c r="C110" s="24"/>
      <c r="D110" s="24"/>
      <c r="E110" s="24"/>
      <c r="F110" s="24"/>
      <c r="G110" s="24"/>
      <c r="H110" s="24"/>
      <c r="I110" s="85" t="str">
        <f t="shared" si="12"/>
        <v/>
      </c>
      <c r="K110" s="89" t="str">
        <f t="shared" si="13"/>
        <v>X</v>
      </c>
    </row>
    <row r="111" spans="1:11" s="6" customFormat="1" ht="14.25" hidden="1" customHeight="1">
      <c r="A111" s="23">
        <f t="shared" si="16"/>
        <v>89</v>
      </c>
      <c r="B111" s="23" t="str">
        <f>VLOOKUP($A111,ACTIVITIES!$B$2:$C$110,2,FALSE)</f>
        <v>ACTIVITY CATEGORY 9 89</v>
      </c>
      <c r="C111" s="24"/>
      <c r="D111" s="24"/>
      <c r="E111" s="24"/>
      <c r="F111" s="24"/>
      <c r="G111" s="24"/>
      <c r="H111" s="24"/>
      <c r="I111" s="85" t="str">
        <f t="shared" si="12"/>
        <v/>
      </c>
      <c r="K111" s="89" t="str">
        <f t="shared" si="13"/>
        <v>X</v>
      </c>
    </row>
    <row r="112" spans="1:11" s="6" customFormat="1" ht="14.25" hidden="1" customHeight="1">
      <c r="A112" s="23">
        <f t="shared" si="16"/>
        <v>90</v>
      </c>
      <c r="B112" s="23" t="str">
        <f>VLOOKUP($A112,ACTIVITIES!$B$2:$C$110,2,FALSE)</f>
        <v>ACTIVITY CATEGORY 9 90</v>
      </c>
      <c r="C112" s="24"/>
      <c r="D112" s="24"/>
      <c r="E112" s="24"/>
      <c r="F112" s="24"/>
      <c r="G112" s="24"/>
      <c r="H112" s="24"/>
      <c r="I112" s="85" t="str">
        <f t="shared" si="12"/>
        <v/>
      </c>
      <c r="K112" s="89" t="str">
        <f t="shared" si="13"/>
        <v>X</v>
      </c>
    </row>
    <row r="113" spans="1:11" s="6" customFormat="1" ht="16.2" hidden="1" customHeight="1">
      <c r="A113" s="87" t="str">
        <f>ACTIVITIES!$H$11</f>
        <v>ACTIVITY CATEGORY 10</v>
      </c>
      <c r="B113" s="87"/>
      <c r="C113" s="29"/>
      <c r="D113" s="29"/>
      <c r="E113" s="29"/>
      <c r="F113" s="29"/>
      <c r="G113" s="29"/>
      <c r="H113" s="35"/>
      <c r="I113" s="36" t="str">
        <f t="shared" si="12"/>
        <v/>
      </c>
      <c r="K113" s="89" t="str">
        <f t="shared" si="13"/>
        <v>X</v>
      </c>
    </row>
    <row r="114" spans="1:11" s="6" customFormat="1" ht="13.95" hidden="1" customHeight="1">
      <c r="A114" s="23">
        <f>SUM(A112+1)</f>
        <v>91</v>
      </c>
      <c r="B114" s="23" t="str">
        <f>VLOOKUP($A114,ACTIVITIES!$B$2:$C$110,2,FALSE)</f>
        <v>ACTIVITY CATEGORY 10 91</v>
      </c>
      <c r="C114" s="24"/>
      <c r="D114" s="24"/>
      <c r="E114" s="24"/>
      <c r="F114" s="24"/>
      <c r="G114" s="24"/>
      <c r="H114" s="24"/>
      <c r="I114" s="85" t="str">
        <f t="shared" si="12"/>
        <v/>
      </c>
      <c r="K114" s="89" t="str">
        <f t="shared" si="13"/>
        <v>X</v>
      </c>
    </row>
    <row r="115" spans="1:11" s="6" customFormat="1" ht="14.25" hidden="1" customHeight="1">
      <c r="A115" s="23">
        <f t="shared" ref="A115:A123" si="17">SUM(A114+1)</f>
        <v>92</v>
      </c>
      <c r="B115" s="23" t="str">
        <f>VLOOKUP($A115,ACTIVITIES!$B$2:$C$110,2,FALSE)</f>
        <v>ACTIVITY CATEGORY 10 92</v>
      </c>
      <c r="C115" s="24"/>
      <c r="D115" s="24"/>
      <c r="E115" s="24"/>
      <c r="F115" s="24"/>
      <c r="G115" s="24"/>
      <c r="H115" s="24"/>
      <c r="I115" s="85" t="str">
        <f t="shared" si="12"/>
        <v/>
      </c>
      <c r="K115" s="89" t="str">
        <f t="shared" si="13"/>
        <v>X</v>
      </c>
    </row>
    <row r="116" spans="1:11" s="6" customFormat="1" ht="14.25" hidden="1" customHeight="1">
      <c r="A116" s="23">
        <f t="shared" si="17"/>
        <v>93</v>
      </c>
      <c r="B116" s="23" t="str">
        <f>VLOOKUP($A116,ACTIVITIES!$B$2:$C$110,2,FALSE)</f>
        <v>ACTIVITY CATEGORY 10 93</v>
      </c>
      <c r="C116" s="24"/>
      <c r="D116" s="24"/>
      <c r="E116" s="24"/>
      <c r="F116" s="24"/>
      <c r="G116" s="24"/>
      <c r="H116" s="24"/>
      <c r="I116" s="85" t="str">
        <f t="shared" si="12"/>
        <v/>
      </c>
      <c r="K116" s="89" t="str">
        <f t="shared" si="13"/>
        <v>X</v>
      </c>
    </row>
    <row r="117" spans="1:11" s="6" customFormat="1" ht="14.25" hidden="1" customHeight="1">
      <c r="A117" s="23">
        <f t="shared" si="17"/>
        <v>94</v>
      </c>
      <c r="B117" s="23" t="str">
        <f>VLOOKUP($A117,ACTIVITIES!$B$2:$C$110,2,FALSE)</f>
        <v>ACTIVITY CATEGORY 10 94</v>
      </c>
      <c r="C117" s="24"/>
      <c r="D117" s="24"/>
      <c r="E117" s="24"/>
      <c r="F117" s="24"/>
      <c r="G117" s="24"/>
      <c r="H117" s="24"/>
      <c r="I117" s="85" t="str">
        <f t="shared" si="12"/>
        <v/>
      </c>
      <c r="K117" s="89" t="str">
        <f t="shared" si="13"/>
        <v>X</v>
      </c>
    </row>
    <row r="118" spans="1:11" s="6" customFormat="1" ht="14.25" hidden="1" customHeight="1">
      <c r="A118" s="23">
        <f t="shared" si="17"/>
        <v>95</v>
      </c>
      <c r="B118" s="23" t="str">
        <f>VLOOKUP($A118,ACTIVITIES!$B$2:$C$110,2,FALSE)</f>
        <v>ACTIVITY CATEGORY 10 95</v>
      </c>
      <c r="C118" s="24"/>
      <c r="D118" s="24"/>
      <c r="E118" s="24"/>
      <c r="F118" s="24"/>
      <c r="G118" s="24"/>
      <c r="H118" s="24"/>
      <c r="I118" s="85" t="str">
        <f t="shared" si="12"/>
        <v/>
      </c>
      <c r="K118" s="89" t="str">
        <f t="shared" si="13"/>
        <v>X</v>
      </c>
    </row>
    <row r="119" spans="1:11" s="6" customFormat="1" ht="14.25" hidden="1" customHeight="1">
      <c r="A119" s="23">
        <f t="shared" si="17"/>
        <v>96</v>
      </c>
      <c r="B119" s="23" t="str">
        <f>VLOOKUP($A119,ACTIVITIES!$B$2:$C$110,2,FALSE)</f>
        <v>ACTIVITY CATEGORY 10 96</v>
      </c>
      <c r="C119" s="24"/>
      <c r="D119" s="24"/>
      <c r="E119" s="24"/>
      <c r="F119" s="24"/>
      <c r="G119" s="24"/>
      <c r="H119" s="24"/>
      <c r="I119" s="85" t="str">
        <f t="shared" si="12"/>
        <v/>
      </c>
      <c r="K119" s="89" t="str">
        <f t="shared" si="13"/>
        <v>X</v>
      </c>
    </row>
    <row r="120" spans="1:11" s="6" customFormat="1" ht="14.25" hidden="1" customHeight="1">
      <c r="A120" s="23">
        <f t="shared" si="17"/>
        <v>97</v>
      </c>
      <c r="B120" s="23" t="str">
        <f>VLOOKUP($A120,ACTIVITIES!$B$2:$C$110,2,FALSE)</f>
        <v>ACTIVITY CATEGORY 10 97</v>
      </c>
      <c r="C120" s="24"/>
      <c r="D120" s="24"/>
      <c r="E120" s="24"/>
      <c r="F120" s="24"/>
      <c r="G120" s="24"/>
      <c r="H120" s="24"/>
      <c r="I120" s="85" t="str">
        <f t="shared" si="12"/>
        <v/>
      </c>
      <c r="K120" s="89" t="str">
        <f t="shared" si="13"/>
        <v>X</v>
      </c>
    </row>
    <row r="121" spans="1:11" s="6" customFormat="1" ht="14.25" hidden="1" customHeight="1">
      <c r="A121" s="23">
        <f t="shared" si="17"/>
        <v>98</v>
      </c>
      <c r="B121" s="23" t="str">
        <f>VLOOKUP($A121,ACTIVITIES!$B$2:$C$110,2,FALSE)</f>
        <v>ACTIVITY CATEGORY 10 98</v>
      </c>
      <c r="C121" s="24"/>
      <c r="D121" s="24"/>
      <c r="E121" s="24"/>
      <c r="F121" s="24"/>
      <c r="G121" s="24"/>
      <c r="H121" s="24"/>
      <c r="I121" s="85" t="str">
        <f t="shared" si="12"/>
        <v/>
      </c>
      <c r="K121" s="89" t="str">
        <f t="shared" si="13"/>
        <v>X</v>
      </c>
    </row>
    <row r="122" spans="1:11" s="6" customFormat="1" ht="14.25" hidden="1" customHeight="1">
      <c r="A122" s="23">
        <f t="shared" si="17"/>
        <v>99</v>
      </c>
      <c r="B122" s="23" t="str">
        <f>VLOOKUP($A122,ACTIVITIES!$B$2:$C$110,2,FALSE)</f>
        <v>ACTIVITY CATEGORY 10 99</v>
      </c>
      <c r="C122" s="24"/>
      <c r="D122" s="24"/>
      <c r="E122" s="24"/>
      <c r="F122" s="24"/>
      <c r="G122" s="24"/>
      <c r="H122" s="24"/>
      <c r="I122" s="85" t="str">
        <f t="shared" si="12"/>
        <v/>
      </c>
      <c r="K122" s="89" t="str">
        <f t="shared" si="13"/>
        <v>X</v>
      </c>
    </row>
    <row r="123" spans="1:11" s="6" customFormat="1" ht="14.25" hidden="1" customHeight="1">
      <c r="A123" s="23">
        <f t="shared" si="17"/>
        <v>100</v>
      </c>
      <c r="B123" s="23" t="str">
        <f>VLOOKUP($A123,ACTIVITIES!$B$2:$C$110,2,FALSE)</f>
        <v>ACTIVITY CATEGORY 10 100</v>
      </c>
      <c r="C123" s="24"/>
      <c r="D123" s="24"/>
      <c r="E123" s="24"/>
      <c r="F123" s="24"/>
      <c r="G123" s="24"/>
      <c r="H123" s="24"/>
      <c r="I123" s="85" t="str">
        <f t="shared" si="12"/>
        <v/>
      </c>
      <c r="K123" s="89" t="str">
        <f t="shared" si="13"/>
        <v>X</v>
      </c>
    </row>
    <row r="124" spans="1:11" ht="6.6" customHeight="1">
      <c r="A124" s="204"/>
      <c r="B124" s="160"/>
      <c r="C124" s="239"/>
      <c r="D124" s="239"/>
      <c r="E124" s="239"/>
      <c r="F124" s="239"/>
      <c r="G124" s="239"/>
      <c r="H124" s="240"/>
      <c r="I124" s="300" t="str">
        <f t="shared" si="12"/>
        <v/>
      </c>
      <c r="J124" s="215"/>
      <c r="K124" s="249" t="str">
        <f t="shared" si="13"/>
        <v/>
      </c>
    </row>
    <row r="125" spans="1:11" ht="15.75" customHeight="1">
      <c r="A125" s="371" t="str">
        <f>HABITATS!G27</f>
        <v>Context</v>
      </c>
      <c r="B125" s="371"/>
      <c r="C125" s="241"/>
      <c r="D125" s="241"/>
      <c r="E125" s="241"/>
      <c r="F125" s="241"/>
      <c r="G125" s="241"/>
      <c r="H125" s="242"/>
      <c r="I125" s="301" t="str">
        <f t="shared" si="12"/>
        <v/>
      </c>
      <c r="J125" s="215"/>
      <c r="K125" s="249" t="str">
        <f t="shared" si="13"/>
        <v/>
      </c>
    </row>
    <row r="126" spans="1:11" ht="15.75" customHeight="1">
      <c r="A126" s="302" t="str">
        <f>ACTIVITIES!$H$2</f>
        <v>ONSHORE CONSTRUCTION</v>
      </c>
      <c r="B126" s="302"/>
      <c r="C126" s="243"/>
      <c r="D126" s="243"/>
      <c r="E126" s="243"/>
      <c r="F126" s="243"/>
      <c r="G126" s="243"/>
      <c r="H126" s="243"/>
      <c r="I126" s="303" t="str">
        <f t="shared" si="12"/>
        <v/>
      </c>
      <c r="J126" s="215"/>
      <c r="K126" s="249" t="str">
        <f t="shared" si="13"/>
        <v/>
      </c>
    </row>
    <row r="127" spans="1:11" ht="15.75" customHeight="1">
      <c r="A127" s="294">
        <v>1</v>
      </c>
      <c r="B127" s="294" t="str">
        <f>VLOOKUP($A127,ACTIVITIES!$B$2:$C$110,2,FALSE)</f>
        <v>Substation and switchyard construction</v>
      </c>
      <c r="C127" s="236">
        <v>3</v>
      </c>
      <c r="D127" s="236">
        <v>3</v>
      </c>
      <c r="E127" s="236">
        <v>3</v>
      </c>
      <c r="F127" s="236">
        <v>3</v>
      </c>
      <c r="G127" s="236">
        <v>2</v>
      </c>
      <c r="H127" s="236">
        <v>2</v>
      </c>
      <c r="I127" s="295">
        <f t="shared" si="12"/>
        <v>3</v>
      </c>
      <c r="J127" s="215"/>
      <c r="K127" s="249" t="str">
        <f t="shared" si="13"/>
        <v/>
      </c>
    </row>
    <row r="128" spans="1:11" ht="15.75" customHeight="1">
      <c r="A128" s="294">
        <f t="shared" ref="A128:A130" si="18">SUM(A127+1)</f>
        <v>2</v>
      </c>
      <c r="B128" s="294" t="str">
        <f>VLOOKUP($A128,ACTIVITIES!$B$2:$C$110,2,FALSE)</f>
        <v>Install overhead cable and taller utility poles</v>
      </c>
      <c r="C128" s="236">
        <v>2</v>
      </c>
      <c r="D128" s="236">
        <v>2</v>
      </c>
      <c r="E128" s="236">
        <v>2</v>
      </c>
      <c r="F128" s="236">
        <v>2</v>
      </c>
      <c r="G128" s="236">
        <v>2</v>
      </c>
      <c r="H128" s="236">
        <v>2</v>
      </c>
      <c r="I128" s="295">
        <f t="shared" si="12"/>
        <v>2</v>
      </c>
      <c r="J128" s="215"/>
      <c r="K128" s="249" t="str">
        <f t="shared" si="13"/>
        <v/>
      </c>
    </row>
    <row r="129" spans="1:11" ht="15.75" customHeight="1">
      <c r="A129" s="294">
        <f t="shared" si="18"/>
        <v>3</v>
      </c>
      <c r="B129" s="294" t="str">
        <f>VLOOKUP($A129,ACTIVITIES!$B$2:$C$110,2,FALSE)</f>
        <v>Install cables and trench excavation</v>
      </c>
      <c r="C129" s="236">
        <v>3</v>
      </c>
      <c r="D129" s="236">
        <v>3</v>
      </c>
      <c r="E129" s="236">
        <v>3</v>
      </c>
      <c r="F129" s="236">
        <v>3</v>
      </c>
      <c r="G129" s="236">
        <v>2</v>
      </c>
      <c r="H129" s="236">
        <v>2</v>
      </c>
      <c r="I129" s="295">
        <f t="shared" si="12"/>
        <v>3</v>
      </c>
      <c r="J129" s="215"/>
      <c r="K129" s="249" t="str">
        <f t="shared" si="13"/>
        <v/>
      </c>
    </row>
    <row r="130" spans="1:11" ht="15.75" customHeight="1">
      <c r="A130" s="294">
        <f t="shared" si="18"/>
        <v>4</v>
      </c>
      <c r="B130" s="294" t="str">
        <f>VLOOKUP($A130,ACTIVITIES!$B$2:$C$110,2,FALSE)</f>
        <v>Install onshore cable ROW construction</v>
      </c>
      <c r="C130" s="236">
        <v>2</v>
      </c>
      <c r="D130" s="236">
        <v>2</v>
      </c>
      <c r="E130" s="236">
        <v>2</v>
      </c>
      <c r="F130" s="236">
        <v>2</v>
      </c>
      <c r="G130" s="236">
        <v>2</v>
      </c>
      <c r="H130" s="236">
        <v>2</v>
      </c>
      <c r="I130" s="295">
        <f t="shared" si="12"/>
        <v>2</v>
      </c>
      <c r="J130" s="215"/>
      <c r="K130" s="249" t="str">
        <f t="shared" si="13"/>
        <v/>
      </c>
    </row>
    <row r="131" spans="1:11" ht="15.75" customHeight="1">
      <c r="A131" s="294">
        <f t="shared" ref="A131:A136" si="19">SUM(A130+1)</f>
        <v>5</v>
      </c>
      <c r="B131" s="294" t="str">
        <f>VLOOKUP($A131,ACTIVITIES!$B$2:$C$110,2,FALSE)</f>
        <v>Install onshore vehicle use and travel</v>
      </c>
      <c r="C131" s="236">
        <v>2</v>
      </c>
      <c r="D131" s="236">
        <v>2</v>
      </c>
      <c r="E131" s="236">
        <v>0</v>
      </c>
      <c r="F131" s="236">
        <v>0</v>
      </c>
      <c r="G131" s="236">
        <v>1</v>
      </c>
      <c r="H131" s="236">
        <v>1</v>
      </c>
      <c r="I131" s="295">
        <f t="shared" si="12"/>
        <v>2</v>
      </c>
      <c r="J131" s="215"/>
      <c r="K131" s="249" t="str">
        <f t="shared" si="13"/>
        <v/>
      </c>
    </row>
    <row r="132" spans="1:11" s="6" customFormat="1" ht="15.75" hidden="1" customHeight="1">
      <c r="A132" s="23">
        <f t="shared" si="19"/>
        <v>6</v>
      </c>
      <c r="B132" s="23" t="str">
        <f>VLOOKUP($A132,ACTIVITIES!$B$2:$C$110,2,FALSE)</f>
        <v>ONSHORE CONSTRUCTION 6</v>
      </c>
      <c r="C132" s="24"/>
      <c r="D132" s="24"/>
      <c r="E132" s="24"/>
      <c r="F132" s="24"/>
      <c r="G132" s="24"/>
      <c r="H132" s="24"/>
      <c r="I132" s="84" t="str">
        <f t="shared" si="12"/>
        <v/>
      </c>
      <c r="K132" s="89" t="str">
        <f t="shared" si="13"/>
        <v>X</v>
      </c>
    </row>
    <row r="133" spans="1:11" s="6" customFormat="1" ht="15.75" hidden="1" customHeight="1">
      <c r="A133" s="23">
        <f t="shared" si="19"/>
        <v>7</v>
      </c>
      <c r="B133" s="23" t="str">
        <f>VLOOKUP($A133,ACTIVITIES!$B$2:$C$110,2,FALSE)</f>
        <v>ONSHORE CONSTRUCTION 7</v>
      </c>
      <c r="C133" s="24"/>
      <c r="D133" s="24"/>
      <c r="E133" s="24"/>
      <c r="F133" s="24"/>
      <c r="G133" s="24"/>
      <c r="H133" s="24"/>
      <c r="I133" s="84" t="str">
        <f t="shared" si="12"/>
        <v/>
      </c>
      <c r="K133" s="89" t="str">
        <f t="shared" si="13"/>
        <v>X</v>
      </c>
    </row>
    <row r="134" spans="1:11" s="6" customFormat="1" ht="15.75" hidden="1" customHeight="1">
      <c r="A134" s="23">
        <f t="shared" si="19"/>
        <v>8</v>
      </c>
      <c r="B134" s="23" t="str">
        <f>VLOOKUP($A134,ACTIVITIES!$B$2:$C$110,2,FALSE)</f>
        <v>ONSHORE CONSTRUCTION 8</v>
      </c>
      <c r="C134" s="24"/>
      <c r="D134" s="24"/>
      <c r="E134" s="24"/>
      <c r="F134" s="24"/>
      <c r="G134" s="24"/>
      <c r="H134" s="24"/>
      <c r="I134" s="84" t="str">
        <f t="shared" si="12"/>
        <v/>
      </c>
      <c r="K134" s="89" t="str">
        <f t="shared" si="13"/>
        <v>X</v>
      </c>
    </row>
    <row r="135" spans="1:11" s="6" customFormat="1" ht="15.75" hidden="1" customHeight="1">
      <c r="A135" s="23">
        <f t="shared" si="19"/>
        <v>9</v>
      </c>
      <c r="B135" s="23" t="str">
        <f>VLOOKUP($A135,ACTIVITIES!$B$2:$C$110,2,FALSE)</f>
        <v>ONSHORE CONSTRUCTION 9</v>
      </c>
      <c r="C135" s="24"/>
      <c r="D135" s="24"/>
      <c r="E135" s="24"/>
      <c r="F135" s="24"/>
      <c r="G135" s="24"/>
      <c r="H135" s="24"/>
      <c r="I135" s="84" t="str">
        <f t="shared" si="12"/>
        <v/>
      </c>
      <c r="K135" s="89" t="str">
        <f t="shared" si="13"/>
        <v>X</v>
      </c>
    </row>
    <row r="136" spans="1:11" s="6" customFormat="1" ht="15.75" hidden="1" customHeight="1">
      <c r="A136" s="23">
        <f t="shared" si="19"/>
        <v>10</v>
      </c>
      <c r="B136" s="23" t="str">
        <f>VLOOKUP($A136,ACTIVITIES!$B$2:$C$110,2,FALSE)</f>
        <v>ONSHORE CONSTRUCTION 10</v>
      </c>
      <c r="C136" s="24"/>
      <c r="D136" s="24"/>
      <c r="E136" s="24"/>
      <c r="F136" s="24"/>
      <c r="G136" s="24"/>
      <c r="H136" s="24"/>
      <c r="I136" s="84" t="str">
        <f t="shared" si="12"/>
        <v/>
      </c>
      <c r="K136" s="89" t="str">
        <f t="shared" si="13"/>
        <v>X</v>
      </c>
    </row>
    <row r="137" spans="1:11" ht="15.75" customHeight="1">
      <c r="A137" s="302" t="str">
        <f>ACTIVITIES!$H$3</f>
        <v>LANDFALL CONSTRUCTION</v>
      </c>
      <c r="B137" s="302"/>
      <c r="C137" s="243"/>
      <c r="D137" s="243"/>
      <c r="E137" s="243"/>
      <c r="F137" s="243"/>
      <c r="G137" s="243"/>
      <c r="H137" s="243"/>
      <c r="I137" s="304" t="str">
        <f t="shared" si="12"/>
        <v/>
      </c>
      <c r="J137" s="215"/>
      <c r="K137" s="249" t="str">
        <f t="shared" si="13"/>
        <v/>
      </c>
    </row>
    <row r="138" spans="1:11" ht="15.75" customHeight="1">
      <c r="A138" s="294">
        <f>SUM(A136+1)</f>
        <v>11</v>
      </c>
      <c r="B138" s="294" t="str">
        <f>VLOOKUP($A138,ACTIVITIES!$B$2:$C$110,2,FALSE)</f>
        <v xml:space="preserve">Cable trench excavation and jet plow </v>
      </c>
      <c r="C138" s="236">
        <v>1</v>
      </c>
      <c r="D138" s="236">
        <v>1</v>
      </c>
      <c r="E138" s="236">
        <v>1</v>
      </c>
      <c r="F138" s="236">
        <v>1</v>
      </c>
      <c r="G138" s="236">
        <v>1</v>
      </c>
      <c r="H138" s="236">
        <v>1</v>
      </c>
      <c r="I138" s="295">
        <f t="shared" si="12"/>
        <v>1</v>
      </c>
      <c r="J138" s="215"/>
      <c r="K138" s="249" t="str">
        <f t="shared" si="13"/>
        <v/>
      </c>
    </row>
    <row r="139" spans="1:11" ht="15.75" customHeight="1">
      <c r="A139" s="294">
        <f t="shared" ref="A139:A141" si="20">SUM(A138+1)</f>
        <v>12</v>
      </c>
      <c r="B139" s="294" t="str">
        <f>VLOOKUP($A139,ACTIVITIES!$B$2:$C$110,2,FALSE)</f>
        <v>Landfall HDD short and long distance</v>
      </c>
      <c r="C139" s="236">
        <v>1</v>
      </c>
      <c r="D139" s="236">
        <v>1</v>
      </c>
      <c r="E139" s="236">
        <v>1</v>
      </c>
      <c r="F139" s="236">
        <v>1</v>
      </c>
      <c r="G139" s="236">
        <v>1</v>
      </c>
      <c r="H139" s="236">
        <v>1</v>
      </c>
      <c r="I139" s="295">
        <f t="shared" si="12"/>
        <v>1</v>
      </c>
      <c r="J139" s="215"/>
      <c r="K139" s="249" t="str">
        <f t="shared" si="13"/>
        <v/>
      </c>
    </row>
    <row r="140" spans="1:11" s="6" customFormat="1" ht="15.75" hidden="1" customHeight="1">
      <c r="A140" s="23">
        <f t="shared" si="20"/>
        <v>13</v>
      </c>
      <c r="B140" s="23" t="str">
        <f>VLOOKUP($A140,ACTIVITIES!$B$2:$C$110,2,FALSE)</f>
        <v>LANDFALL CONSTRUCTION 13</v>
      </c>
      <c r="C140" s="24"/>
      <c r="D140" s="24"/>
      <c r="E140" s="24"/>
      <c r="F140" s="24"/>
      <c r="G140" s="24"/>
      <c r="H140" s="24"/>
      <c r="I140" s="84" t="str">
        <f t="shared" si="12"/>
        <v/>
      </c>
      <c r="K140" s="89" t="str">
        <f t="shared" si="13"/>
        <v>X</v>
      </c>
    </row>
    <row r="141" spans="1:11" s="6" customFormat="1" ht="15.75" hidden="1" customHeight="1">
      <c r="A141" s="23">
        <f t="shared" si="20"/>
        <v>14</v>
      </c>
      <c r="B141" s="23" t="str">
        <f>VLOOKUP($A141,ACTIVITIES!$B$2:$C$110,2,FALSE)</f>
        <v>LANDFALL CONSTRUCTION 14</v>
      </c>
      <c r="C141" s="24"/>
      <c r="D141" s="24"/>
      <c r="E141" s="24"/>
      <c r="F141" s="24"/>
      <c r="G141" s="24"/>
      <c r="H141" s="24"/>
      <c r="I141" s="84" t="str">
        <f t="shared" si="12"/>
        <v/>
      </c>
      <c r="K141" s="89" t="str">
        <f t="shared" si="13"/>
        <v>X</v>
      </c>
    </row>
    <row r="142" spans="1:11" s="6" customFormat="1" ht="15.75" hidden="1" customHeight="1">
      <c r="A142" s="23">
        <f t="shared" ref="A142:A147" si="21">SUM(A141+1)</f>
        <v>15</v>
      </c>
      <c r="B142" s="23" t="str">
        <f>VLOOKUP($A142,ACTIVITIES!$B$2:$C$110,2,FALSE)</f>
        <v>LANDFALL CONSTRUCTION 15</v>
      </c>
      <c r="C142" s="24"/>
      <c r="D142" s="24"/>
      <c r="E142" s="24"/>
      <c r="F142" s="24"/>
      <c r="G142" s="24"/>
      <c r="H142" s="24"/>
      <c r="I142" s="84" t="str">
        <f t="shared" si="12"/>
        <v/>
      </c>
      <c r="K142" s="89" t="str">
        <f t="shared" si="13"/>
        <v>X</v>
      </c>
    </row>
    <row r="143" spans="1:11" s="6" customFormat="1" ht="15.75" hidden="1" customHeight="1">
      <c r="A143" s="23">
        <f t="shared" si="21"/>
        <v>16</v>
      </c>
      <c r="B143" s="23" t="str">
        <f>VLOOKUP($A143,ACTIVITIES!$B$2:$C$110,2,FALSE)</f>
        <v>LANDFALL CONSTRUCTION 16</v>
      </c>
      <c r="C143" s="24"/>
      <c r="D143" s="24"/>
      <c r="E143" s="24"/>
      <c r="F143" s="24"/>
      <c r="G143" s="24"/>
      <c r="H143" s="24"/>
      <c r="I143" s="84" t="str">
        <f t="shared" si="12"/>
        <v/>
      </c>
      <c r="K143" s="89" t="str">
        <f t="shared" si="13"/>
        <v>X</v>
      </c>
    </row>
    <row r="144" spans="1:11" s="6" customFormat="1" ht="15.75" hidden="1" customHeight="1">
      <c r="A144" s="23">
        <f t="shared" si="21"/>
        <v>17</v>
      </c>
      <c r="B144" s="23" t="str">
        <f>VLOOKUP($A144,ACTIVITIES!$B$2:$C$110,2,FALSE)</f>
        <v>LANDFALL CONSTRUCTION 17</v>
      </c>
      <c r="C144" s="24"/>
      <c r="D144" s="24"/>
      <c r="E144" s="24"/>
      <c r="F144" s="24"/>
      <c r="G144" s="24"/>
      <c r="H144" s="24"/>
      <c r="I144" s="84" t="str">
        <f t="shared" ref="I144:I207" si="22">IF(AND(C144="",D144="",E144="",F144="",G144="",H144=""),"",MAX(C144:H144))</f>
        <v/>
      </c>
      <c r="K144" s="89" t="str">
        <f t="shared" ref="K144:K207" si="23">IF(AND(NOT(IFERROR(AVERAGE(A144),-9)=-9),IFERROR(VALUE(RIGHT(B144,1)),-9)=-9),"",IF(AND(B144="",IFERROR(VALUE(RIGHT(A144,1)),-99)=-99),"","X"))</f>
        <v>X</v>
      </c>
    </row>
    <row r="145" spans="1:11" s="6" customFormat="1" ht="15.75" hidden="1" customHeight="1">
      <c r="A145" s="23">
        <f t="shared" si="21"/>
        <v>18</v>
      </c>
      <c r="B145" s="23" t="str">
        <f>VLOOKUP($A145,ACTIVITIES!$B$2:$C$110,2,FALSE)</f>
        <v>LANDFALL CONSTRUCTION 18</v>
      </c>
      <c r="C145" s="24"/>
      <c r="D145" s="24"/>
      <c r="E145" s="24"/>
      <c r="F145" s="24"/>
      <c r="G145" s="24"/>
      <c r="H145" s="24"/>
      <c r="I145" s="84" t="str">
        <f t="shared" si="22"/>
        <v/>
      </c>
      <c r="K145" s="89" t="str">
        <f t="shared" si="23"/>
        <v>X</v>
      </c>
    </row>
    <row r="146" spans="1:11" s="6" customFormat="1" ht="15.75" hidden="1" customHeight="1">
      <c r="A146" s="23">
        <f t="shared" si="21"/>
        <v>19</v>
      </c>
      <c r="B146" s="23" t="str">
        <f>VLOOKUP($A146,ACTIVITIES!$B$2:$C$110,2,FALSE)</f>
        <v>LANDFALL CONSTRUCTION 19</v>
      </c>
      <c r="C146" s="24"/>
      <c r="D146" s="24"/>
      <c r="E146" s="24"/>
      <c r="F146" s="24"/>
      <c r="G146" s="24"/>
      <c r="H146" s="24"/>
      <c r="I146" s="84" t="str">
        <f t="shared" si="22"/>
        <v/>
      </c>
      <c r="K146" s="89" t="str">
        <f t="shared" si="23"/>
        <v>X</v>
      </c>
    </row>
    <row r="147" spans="1:11" s="6" customFormat="1" ht="15.75" hidden="1" customHeight="1">
      <c r="A147" s="23">
        <f t="shared" si="21"/>
        <v>20</v>
      </c>
      <c r="B147" s="23" t="str">
        <f>VLOOKUP($A147,ACTIVITIES!$B$2:$C$110,2,FALSE)</f>
        <v>LANDFALL CONSTRUCTION 20</v>
      </c>
      <c r="C147" s="24"/>
      <c r="D147" s="24"/>
      <c r="E147" s="24"/>
      <c r="F147" s="24"/>
      <c r="G147" s="24"/>
      <c r="H147" s="24"/>
      <c r="I147" s="84" t="str">
        <f t="shared" si="22"/>
        <v/>
      </c>
      <c r="K147" s="89" t="str">
        <f t="shared" si="23"/>
        <v>X</v>
      </c>
    </row>
    <row r="148" spans="1:11" ht="15.75" customHeight="1">
      <c r="A148" s="302" t="str">
        <f>ACTIVITIES!$H$4</f>
        <v>OFFSHORE CONSTRUCTION</v>
      </c>
      <c r="B148" s="302"/>
      <c r="C148" s="243"/>
      <c r="D148" s="243"/>
      <c r="E148" s="243"/>
      <c r="F148" s="243"/>
      <c r="G148" s="243"/>
      <c r="H148" s="243"/>
      <c r="I148" s="304" t="str">
        <f t="shared" si="22"/>
        <v/>
      </c>
      <c r="J148" s="215"/>
      <c r="K148" s="249" t="str">
        <f t="shared" si="23"/>
        <v/>
      </c>
    </row>
    <row r="149" spans="1:11" ht="15.75" customHeight="1">
      <c r="A149" s="294">
        <f>SUM(A147+1)</f>
        <v>21</v>
      </c>
      <c r="B149" s="294" t="str">
        <f>VLOOKUP($A149,ACTIVITIES!$B$2:$C$110,2,FALSE)</f>
        <v>Cable array at WTGs installation</v>
      </c>
      <c r="C149" s="236">
        <v>0</v>
      </c>
      <c r="D149" s="236">
        <v>0</v>
      </c>
      <c r="E149" s="236">
        <v>0</v>
      </c>
      <c r="F149" s="236">
        <v>0</v>
      </c>
      <c r="G149" s="236">
        <v>0</v>
      </c>
      <c r="H149" s="236">
        <v>0</v>
      </c>
      <c r="I149" s="295">
        <f t="shared" si="22"/>
        <v>0</v>
      </c>
      <c r="J149" s="215"/>
      <c r="K149" s="249" t="str">
        <f t="shared" si="23"/>
        <v/>
      </c>
    </row>
    <row r="150" spans="1:11" ht="15.75" customHeight="1">
      <c r="A150" s="294">
        <f t="shared" ref="A150:A152" si="24">SUM(A149+1)</f>
        <v>22</v>
      </c>
      <c r="B150" s="294" t="str">
        <f>VLOOKUP($A150,ACTIVITIES!$B$2:$C$110,2,FALSE)</f>
        <v>Export cable to shore installation</v>
      </c>
      <c r="C150" s="236">
        <v>0</v>
      </c>
      <c r="D150" s="236">
        <v>0</v>
      </c>
      <c r="E150" s="236">
        <v>0</v>
      </c>
      <c r="F150" s="236">
        <v>0</v>
      </c>
      <c r="G150" s="236">
        <v>0</v>
      </c>
      <c r="H150" s="236">
        <v>0</v>
      </c>
      <c r="I150" s="295">
        <f t="shared" si="22"/>
        <v>0</v>
      </c>
      <c r="J150" s="215"/>
      <c r="K150" s="249" t="str">
        <f t="shared" si="23"/>
        <v/>
      </c>
    </row>
    <row r="151" spans="1:11" ht="15.75" customHeight="1">
      <c r="A151" s="294">
        <f t="shared" si="24"/>
        <v>23</v>
      </c>
      <c r="B151" s="294" t="str">
        <f>VLOOKUP($A151,ACTIVITIES!$B$2:$C$110,2,FALSE)</f>
        <v>Substation installation</v>
      </c>
      <c r="C151" s="236">
        <v>0</v>
      </c>
      <c r="D151" s="236">
        <v>0</v>
      </c>
      <c r="E151" s="236">
        <v>0</v>
      </c>
      <c r="F151" s="236">
        <v>0</v>
      </c>
      <c r="G151" s="236">
        <v>0</v>
      </c>
      <c r="H151" s="236">
        <v>0</v>
      </c>
      <c r="I151" s="295">
        <f t="shared" si="22"/>
        <v>0</v>
      </c>
      <c r="J151" s="215"/>
      <c r="K151" s="249" t="str">
        <f t="shared" si="23"/>
        <v/>
      </c>
    </row>
    <row r="152" spans="1:11" ht="15.75" customHeight="1">
      <c r="A152" s="294">
        <f t="shared" si="24"/>
        <v>24</v>
      </c>
      <c r="B152" s="294" t="str">
        <f>VLOOKUP($A152,ACTIVITIES!$B$2:$C$110,2,FALSE)</f>
        <v>Offshore foundation installation</v>
      </c>
      <c r="C152" s="236">
        <v>0</v>
      </c>
      <c r="D152" s="236">
        <v>0</v>
      </c>
      <c r="E152" s="236">
        <v>0</v>
      </c>
      <c r="F152" s="236">
        <v>0</v>
      </c>
      <c r="G152" s="236">
        <v>0</v>
      </c>
      <c r="H152" s="236">
        <v>0</v>
      </c>
      <c r="I152" s="295">
        <f t="shared" si="22"/>
        <v>0</v>
      </c>
      <c r="J152" s="215"/>
      <c r="K152" s="249" t="str">
        <f t="shared" si="23"/>
        <v/>
      </c>
    </row>
    <row r="153" spans="1:11" ht="15.75" customHeight="1">
      <c r="A153" s="294">
        <f t="shared" ref="A153:A158" si="25">SUM(A152+1)</f>
        <v>25</v>
      </c>
      <c r="B153" s="294" t="str">
        <f>VLOOKUP($A153,ACTIVITIES!$B$2:$C$110,2,FALSE)</f>
        <v xml:space="preserve">Offshore pile driving </v>
      </c>
      <c r="C153" s="236">
        <v>0</v>
      </c>
      <c r="D153" s="236">
        <v>0</v>
      </c>
      <c r="E153" s="236">
        <v>0</v>
      </c>
      <c r="F153" s="236">
        <v>0</v>
      </c>
      <c r="G153" s="236">
        <v>0</v>
      </c>
      <c r="H153" s="236">
        <v>0</v>
      </c>
      <c r="I153" s="295">
        <f t="shared" si="22"/>
        <v>0</v>
      </c>
      <c r="J153" s="215"/>
      <c r="K153" s="249" t="str">
        <f t="shared" si="23"/>
        <v/>
      </c>
    </row>
    <row r="154" spans="1:11" ht="15.75" customHeight="1">
      <c r="A154" s="294">
        <f t="shared" si="25"/>
        <v>26</v>
      </c>
      <c r="B154" s="294" t="str">
        <f>VLOOKUP($A154,ACTIVITIES!$B$2:$C$110,2,FALSE)</f>
        <v>Temporary cofferdam for long dist. HDD</v>
      </c>
      <c r="C154" s="236">
        <v>0</v>
      </c>
      <c r="D154" s="236">
        <v>0</v>
      </c>
      <c r="E154" s="236">
        <v>0</v>
      </c>
      <c r="F154" s="236">
        <v>0</v>
      </c>
      <c r="G154" s="236">
        <v>0</v>
      </c>
      <c r="H154" s="236">
        <v>0</v>
      </c>
      <c r="I154" s="295">
        <f t="shared" si="22"/>
        <v>0</v>
      </c>
      <c r="J154" s="215"/>
      <c r="K154" s="249" t="str">
        <f t="shared" si="23"/>
        <v/>
      </c>
    </row>
    <row r="155" spans="1:11" ht="15.75" customHeight="1">
      <c r="A155" s="294">
        <f t="shared" si="25"/>
        <v>27</v>
      </c>
      <c r="B155" s="294" t="str">
        <f>VLOOKUP($A155,ACTIVITIES!$B$2:$C$110,2,FALSE)</f>
        <v>Barge and tug  WTG transportation</v>
      </c>
      <c r="C155" s="236">
        <v>0</v>
      </c>
      <c r="D155" s="236">
        <v>0</v>
      </c>
      <c r="E155" s="236">
        <v>0</v>
      </c>
      <c r="F155" s="236">
        <v>0</v>
      </c>
      <c r="G155" s="236">
        <v>0</v>
      </c>
      <c r="H155" s="236">
        <v>0</v>
      </c>
      <c r="I155" s="295">
        <f t="shared" si="22"/>
        <v>0</v>
      </c>
      <c r="J155" s="215"/>
      <c r="K155" s="249" t="str">
        <f t="shared" si="23"/>
        <v/>
      </c>
    </row>
    <row r="156" spans="1:11" ht="15.75" customHeight="1">
      <c r="A156" s="294">
        <f t="shared" si="25"/>
        <v>28</v>
      </c>
      <c r="B156" s="294" t="str">
        <f>VLOOKUP($A156,ACTIVITIES!$B$2:$C$110,2,FALSE)</f>
        <v>WTG installation 5 weeks/WTG</v>
      </c>
      <c r="C156" s="236">
        <v>0</v>
      </c>
      <c r="D156" s="236">
        <v>0</v>
      </c>
      <c r="E156" s="236">
        <v>0</v>
      </c>
      <c r="F156" s="236">
        <v>0</v>
      </c>
      <c r="G156" s="236">
        <v>0</v>
      </c>
      <c r="H156" s="236">
        <v>0</v>
      </c>
      <c r="I156" s="295">
        <f t="shared" si="22"/>
        <v>0</v>
      </c>
      <c r="J156" s="215"/>
      <c r="K156" s="249" t="str">
        <f t="shared" si="23"/>
        <v/>
      </c>
    </row>
    <row r="157" spans="1:11" ht="15.75" customHeight="1">
      <c r="A157" s="294">
        <f t="shared" si="25"/>
        <v>29</v>
      </c>
      <c r="B157" s="294" t="str">
        <f>VLOOKUP($A157,ACTIVITIES!$B$2:$C$110,2,FALSE)</f>
        <v>Crew boat travel</v>
      </c>
      <c r="C157" s="236">
        <v>0</v>
      </c>
      <c r="D157" s="236">
        <v>0</v>
      </c>
      <c r="E157" s="236">
        <v>0</v>
      </c>
      <c r="F157" s="236">
        <v>0</v>
      </c>
      <c r="G157" s="236">
        <v>0</v>
      </c>
      <c r="H157" s="236">
        <v>0</v>
      </c>
      <c r="I157" s="295">
        <f t="shared" si="22"/>
        <v>0</v>
      </c>
      <c r="J157" s="215"/>
      <c r="K157" s="249" t="str">
        <f t="shared" si="23"/>
        <v/>
      </c>
    </row>
    <row r="158" spans="1:11" s="6" customFormat="1" ht="15.75" hidden="1" customHeight="1">
      <c r="A158" s="23">
        <f t="shared" si="25"/>
        <v>30</v>
      </c>
      <c r="B158" s="23" t="str">
        <f>VLOOKUP($A158,ACTIVITIES!$B$2:$C$110,2,FALSE)</f>
        <v>OFFSHORE CONSTRUCTION 30</v>
      </c>
      <c r="C158" s="80"/>
      <c r="D158" s="80"/>
      <c r="E158" s="80"/>
      <c r="F158" s="80"/>
      <c r="G158" s="80"/>
      <c r="H158" s="80"/>
      <c r="I158" s="84" t="str">
        <f t="shared" si="22"/>
        <v/>
      </c>
      <c r="K158" s="89" t="str">
        <f t="shared" si="23"/>
        <v>X</v>
      </c>
    </row>
    <row r="159" spans="1:11" ht="15.75" customHeight="1">
      <c r="A159" s="302" t="str">
        <f>ACTIVITIES!$H$5</f>
        <v>OPERATION AND MAINTENANCE</v>
      </c>
      <c r="B159" s="302"/>
      <c r="C159" s="243"/>
      <c r="D159" s="243"/>
      <c r="E159" s="243"/>
      <c r="F159" s="243"/>
      <c r="G159" s="243"/>
      <c r="H159" s="243"/>
      <c r="I159" s="305" t="str">
        <f t="shared" si="22"/>
        <v/>
      </c>
      <c r="J159" s="215"/>
      <c r="K159" s="249" t="str">
        <f t="shared" si="23"/>
        <v/>
      </c>
    </row>
    <row r="160" spans="1:11" ht="15.75" customHeight="1">
      <c r="A160" s="294">
        <f>SUM(A158+1)</f>
        <v>31</v>
      </c>
      <c r="B160" s="294" t="str">
        <f>VLOOKUP($A160,ACTIVITIES!$B$2:$C$110,2,FALSE)</f>
        <v>Maintenance 3-5 days/year/WTG</v>
      </c>
      <c r="C160" s="236">
        <v>0</v>
      </c>
      <c r="D160" s="236">
        <v>0</v>
      </c>
      <c r="E160" s="236">
        <v>0</v>
      </c>
      <c r="F160" s="236">
        <v>0</v>
      </c>
      <c r="G160" s="236">
        <v>0</v>
      </c>
      <c r="H160" s="236">
        <v>0</v>
      </c>
      <c r="I160" s="295">
        <f t="shared" si="22"/>
        <v>0</v>
      </c>
      <c r="J160" s="215"/>
      <c r="K160" s="249" t="str">
        <f t="shared" si="23"/>
        <v/>
      </c>
    </row>
    <row r="161" spans="1:11" ht="15.75" customHeight="1">
      <c r="A161" s="294">
        <f t="shared" ref="A161:A163" si="26">SUM(A160+1)</f>
        <v>32</v>
      </c>
      <c r="B161" s="294" t="str">
        <f>VLOOKUP($A161,ACTIVITIES!$B$2:$C$110,2,FALSE)</f>
        <v>ROV inspections at 5 year intervals</v>
      </c>
      <c r="C161" s="236">
        <v>0</v>
      </c>
      <c r="D161" s="236">
        <v>0</v>
      </c>
      <c r="E161" s="236">
        <v>0</v>
      </c>
      <c r="F161" s="236">
        <v>0</v>
      </c>
      <c r="G161" s="236">
        <v>0</v>
      </c>
      <c r="H161" s="236">
        <v>0</v>
      </c>
      <c r="I161" s="295">
        <f t="shared" si="22"/>
        <v>0</v>
      </c>
      <c r="J161" s="215"/>
      <c r="K161" s="249" t="str">
        <f t="shared" si="23"/>
        <v/>
      </c>
    </row>
    <row r="162" spans="1:11" ht="15.75" customHeight="1">
      <c r="A162" s="294">
        <f t="shared" si="26"/>
        <v>33</v>
      </c>
      <c r="B162" s="294" t="str">
        <f>VLOOKUP($A162,ACTIVITIES!$B$2:$C$110,2,FALSE)</f>
        <v>Subbottom profiles at 5 year intervals</v>
      </c>
      <c r="C162" s="236">
        <v>0</v>
      </c>
      <c r="D162" s="236">
        <v>0</v>
      </c>
      <c r="E162" s="236">
        <v>0</v>
      </c>
      <c r="F162" s="236">
        <v>0</v>
      </c>
      <c r="G162" s="236">
        <v>0</v>
      </c>
      <c r="H162" s="236">
        <v>0</v>
      </c>
      <c r="I162" s="295">
        <f t="shared" si="22"/>
        <v>0</v>
      </c>
      <c r="J162" s="215"/>
      <c r="K162" s="249" t="str">
        <f t="shared" si="23"/>
        <v/>
      </c>
    </row>
    <row r="163" spans="1:11" ht="15.75" customHeight="1">
      <c r="A163" s="294">
        <f t="shared" si="26"/>
        <v>34</v>
      </c>
      <c r="B163" s="294" t="str">
        <f>VLOOKUP($A163,ACTIVITIES!$B$2:$C$110,2,FALSE)</f>
        <v>Substation ROW maintenance</v>
      </c>
      <c r="C163" s="236">
        <v>0</v>
      </c>
      <c r="D163" s="236">
        <v>0</v>
      </c>
      <c r="E163" s="236">
        <v>0</v>
      </c>
      <c r="F163" s="236">
        <v>0</v>
      </c>
      <c r="G163" s="236">
        <v>0</v>
      </c>
      <c r="H163" s="236">
        <v>0</v>
      </c>
      <c r="I163" s="295">
        <f t="shared" si="22"/>
        <v>0</v>
      </c>
      <c r="J163" s="215"/>
      <c r="K163" s="249" t="str">
        <f t="shared" si="23"/>
        <v/>
      </c>
    </row>
    <row r="164" spans="1:11" ht="15.75" customHeight="1">
      <c r="A164" s="294">
        <f t="shared" ref="A164:A169" si="27">SUM(A163+1)</f>
        <v>35</v>
      </c>
      <c r="B164" s="294" t="str">
        <f>VLOOKUP($A164,ACTIVITIES!$B$2:$C$110,2,FALSE)</f>
        <v>On and off shore environmental monitoring</v>
      </c>
      <c r="C164" s="236">
        <v>0</v>
      </c>
      <c r="D164" s="236">
        <v>0</v>
      </c>
      <c r="E164" s="236">
        <v>0</v>
      </c>
      <c r="F164" s="236">
        <v>0</v>
      </c>
      <c r="G164" s="236">
        <v>0</v>
      </c>
      <c r="H164" s="236">
        <v>0</v>
      </c>
      <c r="I164" s="295">
        <f t="shared" si="22"/>
        <v>0</v>
      </c>
      <c r="J164" s="215"/>
      <c r="K164" s="249" t="str">
        <f t="shared" si="23"/>
        <v/>
      </c>
    </row>
    <row r="165" spans="1:11" s="6" customFormat="1" ht="15.75" hidden="1" customHeight="1">
      <c r="A165" s="23">
        <f t="shared" si="27"/>
        <v>36</v>
      </c>
      <c r="B165" s="23" t="str">
        <f>VLOOKUP($A165,ACTIVITIES!$B$2:$C$110,2,FALSE)</f>
        <v>OPERATION AND MAINTENANCE 36</v>
      </c>
      <c r="C165" s="80"/>
      <c r="D165" s="80"/>
      <c r="E165" s="80"/>
      <c r="F165" s="80"/>
      <c r="G165" s="80"/>
      <c r="H165" s="24"/>
      <c r="I165" s="84" t="str">
        <f t="shared" si="22"/>
        <v/>
      </c>
      <c r="K165" s="89" t="str">
        <f t="shared" si="23"/>
        <v>X</v>
      </c>
    </row>
    <row r="166" spans="1:11" s="6" customFormat="1" ht="15.75" hidden="1" customHeight="1">
      <c r="A166" s="23">
        <f t="shared" si="27"/>
        <v>37</v>
      </c>
      <c r="B166" s="23" t="str">
        <f>VLOOKUP($A166,ACTIVITIES!$B$2:$C$110,2,FALSE)</f>
        <v>OPERATION AND MAINTENANCE 37</v>
      </c>
      <c r="C166" s="80"/>
      <c r="D166" s="80"/>
      <c r="E166" s="80"/>
      <c r="F166" s="80"/>
      <c r="G166" s="80"/>
      <c r="H166" s="24"/>
      <c r="I166" s="84" t="str">
        <f t="shared" si="22"/>
        <v/>
      </c>
      <c r="K166" s="89" t="str">
        <f t="shared" si="23"/>
        <v>X</v>
      </c>
    </row>
    <row r="167" spans="1:11" s="6" customFormat="1" ht="15.75" hidden="1" customHeight="1">
      <c r="A167" s="23">
        <f t="shared" si="27"/>
        <v>38</v>
      </c>
      <c r="B167" s="23" t="str">
        <f>VLOOKUP($A167,ACTIVITIES!$B$2:$C$110,2,FALSE)</f>
        <v>OPERATION AND MAINTENANCE 38</v>
      </c>
      <c r="C167" s="80"/>
      <c r="D167" s="80"/>
      <c r="E167" s="80"/>
      <c r="F167" s="80"/>
      <c r="G167" s="80"/>
      <c r="H167" s="24"/>
      <c r="I167" s="84" t="str">
        <f t="shared" si="22"/>
        <v/>
      </c>
      <c r="K167" s="89" t="str">
        <f t="shared" si="23"/>
        <v>X</v>
      </c>
    </row>
    <row r="168" spans="1:11" s="6" customFormat="1" ht="15.75" hidden="1" customHeight="1">
      <c r="A168" s="23">
        <f t="shared" si="27"/>
        <v>39</v>
      </c>
      <c r="B168" s="23" t="str">
        <f>VLOOKUP($A168,ACTIVITIES!$B$2:$C$110,2,FALSE)</f>
        <v>OPERATION AND MAINTENANCE 39</v>
      </c>
      <c r="C168" s="80"/>
      <c r="D168" s="80"/>
      <c r="E168" s="80"/>
      <c r="F168" s="80"/>
      <c r="G168" s="80"/>
      <c r="H168" s="24"/>
      <c r="I168" s="84" t="str">
        <f t="shared" si="22"/>
        <v/>
      </c>
      <c r="K168" s="89" t="str">
        <f t="shared" si="23"/>
        <v>X</v>
      </c>
    </row>
    <row r="169" spans="1:11" s="6" customFormat="1" ht="15.75" hidden="1" customHeight="1">
      <c r="A169" s="23">
        <f t="shared" si="27"/>
        <v>40</v>
      </c>
      <c r="B169" s="23" t="str">
        <f>VLOOKUP($A169,ACTIVITIES!$B$2:$C$110,2,FALSE)</f>
        <v>OPERATION AND MAINTENANCE 40</v>
      </c>
      <c r="C169" s="80"/>
      <c r="D169" s="80"/>
      <c r="E169" s="80"/>
      <c r="F169" s="80"/>
      <c r="G169" s="80"/>
      <c r="H169" s="24"/>
      <c r="I169" s="84" t="str">
        <f t="shared" si="22"/>
        <v/>
      </c>
      <c r="K169" s="89" t="str">
        <f t="shared" si="23"/>
        <v>X</v>
      </c>
    </row>
    <row r="170" spans="1:11" ht="15.75" customHeight="1">
      <c r="A170" s="302" t="str">
        <f>ACTIVITIES!$H$6</f>
        <v>DECOMMISSIONING</v>
      </c>
      <c r="B170" s="302"/>
      <c r="C170" s="243"/>
      <c r="D170" s="243"/>
      <c r="E170" s="243"/>
      <c r="F170" s="243"/>
      <c r="G170" s="243"/>
      <c r="H170" s="244"/>
      <c r="I170" s="306" t="str">
        <f t="shared" si="22"/>
        <v/>
      </c>
      <c r="J170" s="215"/>
      <c r="K170" s="249" t="str">
        <f t="shared" si="23"/>
        <v/>
      </c>
    </row>
    <row r="171" spans="1:11" ht="15.75" customHeight="1">
      <c r="A171" s="294">
        <f>SUM(A169+1)</f>
        <v>41</v>
      </c>
      <c r="B171" s="294" t="str">
        <f>VLOOKUP($A171,ACTIVITIES!$B$2:$C$110,2,FALSE)</f>
        <v>Foundation and WTG removal</v>
      </c>
      <c r="C171" s="236">
        <v>0</v>
      </c>
      <c r="D171" s="236">
        <v>0</v>
      </c>
      <c r="E171" s="236">
        <v>0</v>
      </c>
      <c r="F171" s="236">
        <v>0</v>
      </c>
      <c r="G171" s="236">
        <v>0</v>
      </c>
      <c r="H171" s="236">
        <v>0</v>
      </c>
      <c r="I171" s="299">
        <f t="shared" si="22"/>
        <v>0</v>
      </c>
      <c r="J171" s="215"/>
      <c r="K171" s="249" t="str">
        <f t="shared" si="23"/>
        <v/>
      </c>
    </row>
    <row r="172" spans="1:11" ht="15.75" customHeight="1">
      <c r="A172" s="294">
        <f t="shared" ref="A172:A180" si="28">SUM(A171+1)</f>
        <v>42</v>
      </c>
      <c r="B172" s="294" t="str">
        <f>VLOOKUP($A172,ACTIVITIES!$B$2:$C$110,2,FALSE)</f>
        <v>Offshore cable abandonent</v>
      </c>
      <c r="C172" s="236">
        <v>0</v>
      </c>
      <c r="D172" s="236">
        <v>0</v>
      </c>
      <c r="E172" s="236">
        <v>0</v>
      </c>
      <c r="F172" s="236">
        <v>0</v>
      </c>
      <c r="G172" s="236">
        <v>0</v>
      </c>
      <c r="H172" s="236">
        <v>0</v>
      </c>
      <c r="I172" s="299">
        <f t="shared" si="22"/>
        <v>0</v>
      </c>
      <c r="J172" s="215"/>
      <c r="K172" s="249" t="str">
        <f t="shared" si="23"/>
        <v/>
      </c>
    </row>
    <row r="173" spans="1:11" ht="15.75" customHeight="1">
      <c r="A173" s="294">
        <f t="shared" si="28"/>
        <v>43</v>
      </c>
      <c r="B173" s="294" t="str">
        <f>VLOOKUP($A173,ACTIVITIES!$B$2:$C$110,2,FALSE)</f>
        <v>Demobilization</v>
      </c>
      <c r="C173" s="236">
        <v>1</v>
      </c>
      <c r="D173" s="236">
        <v>1</v>
      </c>
      <c r="E173" s="236">
        <v>1</v>
      </c>
      <c r="F173" s="236">
        <v>1</v>
      </c>
      <c r="G173" s="236">
        <v>1</v>
      </c>
      <c r="H173" s="236">
        <v>1</v>
      </c>
      <c r="I173" s="299">
        <f t="shared" si="22"/>
        <v>1</v>
      </c>
      <c r="J173" s="215"/>
      <c r="K173" s="249" t="str">
        <f t="shared" si="23"/>
        <v/>
      </c>
    </row>
    <row r="174" spans="1:11" s="6" customFormat="1" ht="15.75" hidden="1" customHeight="1">
      <c r="A174" s="23">
        <f t="shared" si="28"/>
        <v>44</v>
      </c>
      <c r="B174" s="23" t="str">
        <f>VLOOKUP($A174,ACTIVITIES!$B$2:$C$110,2,FALSE)</f>
        <v>DECOMMISSIONING 44</v>
      </c>
      <c r="C174" s="24"/>
      <c r="D174" s="24"/>
      <c r="E174" s="24"/>
      <c r="F174" s="24"/>
      <c r="G174" s="24"/>
      <c r="H174" s="24"/>
      <c r="I174" s="85" t="str">
        <f t="shared" si="22"/>
        <v/>
      </c>
      <c r="K174" s="89" t="str">
        <f t="shared" si="23"/>
        <v>X</v>
      </c>
    </row>
    <row r="175" spans="1:11" s="6" customFormat="1" ht="15.75" hidden="1" customHeight="1">
      <c r="A175" s="23">
        <f t="shared" si="28"/>
        <v>45</v>
      </c>
      <c r="B175" s="23" t="str">
        <f>VLOOKUP($A175,ACTIVITIES!$B$2:$C$110,2,FALSE)</f>
        <v>DECOMMISSIONING 45</v>
      </c>
      <c r="C175" s="24"/>
      <c r="D175" s="24"/>
      <c r="E175" s="24"/>
      <c r="F175" s="24"/>
      <c r="G175" s="24"/>
      <c r="H175" s="24"/>
      <c r="I175" s="85" t="str">
        <f t="shared" si="22"/>
        <v/>
      </c>
      <c r="K175" s="89" t="str">
        <f t="shared" si="23"/>
        <v>X</v>
      </c>
    </row>
    <row r="176" spans="1:11" s="6" customFormat="1" ht="15.75" hidden="1" customHeight="1">
      <c r="A176" s="23">
        <f t="shared" si="28"/>
        <v>46</v>
      </c>
      <c r="B176" s="23" t="str">
        <f>VLOOKUP($A176,ACTIVITIES!$B$2:$C$110,2,FALSE)</f>
        <v>DECOMMISSIONING 46</v>
      </c>
      <c r="C176" s="24"/>
      <c r="D176" s="24"/>
      <c r="E176" s="24"/>
      <c r="F176" s="24"/>
      <c r="G176" s="24"/>
      <c r="H176" s="24"/>
      <c r="I176" s="85" t="str">
        <f t="shared" si="22"/>
        <v/>
      </c>
      <c r="K176" s="89" t="str">
        <f t="shared" si="23"/>
        <v>X</v>
      </c>
    </row>
    <row r="177" spans="1:11" s="6" customFormat="1" ht="15.75" hidden="1" customHeight="1">
      <c r="A177" s="23">
        <f t="shared" si="28"/>
        <v>47</v>
      </c>
      <c r="B177" s="23" t="str">
        <f>VLOOKUP($A177,ACTIVITIES!$B$2:$C$110,2,FALSE)</f>
        <v>DECOMMISSIONING 47</v>
      </c>
      <c r="C177" s="24"/>
      <c r="D177" s="24"/>
      <c r="E177" s="24"/>
      <c r="F177" s="24"/>
      <c r="G177" s="24"/>
      <c r="H177" s="24"/>
      <c r="I177" s="85" t="str">
        <f t="shared" si="22"/>
        <v/>
      </c>
      <c r="K177" s="89" t="str">
        <f t="shared" si="23"/>
        <v>X</v>
      </c>
    </row>
    <row r="178" spans="1:11" s="6" customFormat="1" ht="15.75" hidden="1" customHeight="1">
      <c r="A178" s="23">
        <f t="shared" si="28"/>
        <v>48</v>
      </c>
      <c r="B178" s="23" t="str">
        <f>VLOOKUP($A178,ACTIVITIES!$B$2:$C$110,2,FALSE)</f>
        <v>DECOMMISSIONING 48</v>
      </c>
      <c r="C178" s="24"/>
      <c r="D178" s="24"/>
      <c r="E178" s="24"/>
      <c r="F178" s="24"/>
      <c r="G178" s="24"/>
      <c r="H178" s="24"/>
      <c r="I178" s="85" t="str">
        <f t="shared" si="22"/>
        <v/>
      </c>
      <c r="K178" s="89" t="str">
        <f t="shared" si="23"/>
        <v>X</v>
      </c>
    </row>
    <row r="179" spans="1:11" s="6" customFormat="1" ht="15.75" hidden="1" customHeight="1">
      <c r="A179" s="23">
        <f t="shared" si="28"/>
        <v>49</v>
      </c>
      <c r="B179" s="23" t="str">
        <f>VLOOKUP($A179,ACTIVITIES!$B$2:$C$110,2,FALSE)</f>
        <v>DECOMMISSIONING 49</v>
      </c>
      <c r="C179" s="24"/>
      <c r="D179" s="24"/>
      <c r="E179" s="24"/>
      <c r="F179" s="24"/>
      <c r="G179" s="24"/>
      <c r="H179" s="24"/>
      <c r="I179" s="85" t="str">
        <f t="shared" si="22"/>
        <v/>
      </c>
      <c r="K179" s="89" t="str">
        <f t="shared" si="23"/>
        <v>X</v>
      </c>
    </row>
    <row r="180" spans="1:11" s="6" customFormat="1" ht="15.75" hidden="1" customHeight="1">
      <c r="A180" s="23">
        <f t="shared" si="28"/>
        <v>50</v>
      </c>
      <c r="B180" s="23" t="str">
        <f>VLOOKUP($A180,ACTIVITIES!$B$2:$C$110,2,FALSE)</f>
        <v>DECOMMISSIONING 50</v>
      </c>
      <c r="C180" s="24"/>
      <c r="D180" s="24"/>
      <c r="E180" s="24"/>
      <c r="F180" s="24"/>
      <c r="G180" s="24"/>
      <c r="H180" s="24"/>
      <c r="I180" s="85" t="str">
        <f t="shared" si="22"/>
        <v/>
      </c>
      <c r="K180" s="89" t="str">
        <f t="shared" si="23"/>
        <v>X</v>
      </c>
    </row>
    <row r="181" spans="1:11" s="6" customFormat="1" ht="15.75" hidden="1" customHeight="1">
      <c r="A181" s="107" t="str">
        <f>ACTIVITIES!$H$7</f>
        <v>ACTIVITY CATEGORY 6</v>
      </c>
      <c r="B181" s="107"/>
      <c r="C181" s="30"/>
      <c r="D181" s="30"/>
      <c r="E181" s="30"/>
      <c r="F181" s="30"/>
      <c r="G181" s="30"/>
      <c r="H181" s="105"/>
      <c r="I181" s="106" t="str">
        <f t="shared" si="22"/>
        <v/>
      </c>
      <c r="K181" s="89" t="str">
        <f t="shared" si="23"/>
        <v>X</v>
      </c>
    </row>
    <row r="182" spans="1:11" s="6" customFormat="1" ht="15.75" hidden="1" customHeight="1">
      <c r="A182" s="23">
        <f>SUM(A180+1)</f>
        <v>51</v>
      </c>
      <c r="B182" s="23" t="str">
        <f>VLOOKUP($A182,ACTIVITIES!$B$2:$C$110,2,FALSE)</f>
        <v>ACTIVITY CATEGORY 6 51</v>
      </c>
      <c r="C182" s="24"/>
      <c r="D182" s="24"/>
      <c r="E182" s="24"/>
      <c r="F182" s="24"/>
      <c r="G182" s="24"/>
      <c r="H182" s="24"/>
      <c r="I182" s="85" t="str">
        <f t="shared" si="22"/>
        <v/>
      </c>
      <c r="K182" s="89" t="str">
        <f t="shared" si="23"/>
        <v>X</v>
      </c>
    </row>
    <row r="183" spans="1:11" s="6" customFormat="1" ht="15.75" hidden="1" customHeight="1">
      <c r="A183" s="23">
        <f t="shared" ref="A183:A191" si="29">SUM(A182+1)</f>
        <v>52</v>
      </c>
      <c r="B183" s="23" t="str">
        <f>VLOOKUP($A183,ACTIVITIES!$B$2:$C$110,2,FALSE)</f>
        <v>ACTIVITY CATEGORY 6 52</v>
      </c>
      <c r="C183" s="24"/>
      <c r="D183" s="24"/>
      <c r="E183" s="24"/>
      <c r="F183" s="24"/>
      <c r="G183" s="24"/>
      <c r="H183" s="24"/>
      <c r="I183" s="85" t="str">
        <f t="shared" si="22"/>
        <v/>
      </c>
      <c r="K183" s="89" t="str">
        <f t="shared" si="23"/>
        <v>X</v>
      </c>
    </row>
    <row r="184" spans="1:11" s="6" customFormat="1" ht="15.75" hidden="1" customHeight="1">
      <c r="A184" s="23">
        <f t="shared" si="29"/>
        <v>53</v>
      </c>
      <c r="B184" s="23" t="str">
        <f>VLOOKUP($A184,ACTIVITIES!$B$2:$C$110,2,FALSE)</f>
        <v>ACTIVITY CATEGORY 6 53</v>
      </c>
      <c r="C184" s="24"/>
      <c r="D184" s="24"/>
      <c r="E184" s="24"/>
      <c r="F184" s="24"/>
      <c r="G184" s="24"/>
      <c r="H184" s="24"/>
      <c r="I184" s="85" t="str">
        <f t="shared" si="22"/>
        <v/>
      </c>
      <c r="K184" s="89" t="str">
        <f t="shared" si="23"/>
        <v>X</v>
      </c>
    </row>
    <row r="185" spans="1:11" s="6" customFormat="1" ht="15.75" hidden="1" customHeight="1">
      <c r="A185" s="23">
        <f t="shared" si="29"/>
        <v>54</v>
      </c>
      <c r="B185" s="23" t="str">
        <f>VLOOKUP($A185,ACTIVITIES!$B$2:$C$110,2,FALSE)</f>
        <v>ACTIVITY CATEGORY 6 54</v>
      </c>
      <c r="C185" s="24"/>
      <c r="D185" s="24"/>
      <c r="E185" s="24"/>
      <c r="F185" s="24"/>
      <c r="G185" s="24"/>
      <c r="H185" s="24"/>
      <c r="I185" s="85" t="str">
        <f t="shared" si="22"/>
        <v/>
      </c>
      <c r="K185" s="89" t="str">
        <f t="shared" si="23"/>
        <v>X</v>
      </c>
    </row>
    <row r="186" spans="1:11" s="6" customFormat="1" ht="15.75" hidden="1" customHeight="1">
      <c r="A186" s="23">
        <f t="shared" si="29"/>
        <v>55</v>
      </c>
      <c r="B186" s="23" t="str">
        <f>VLOOKUP($A186,ACTIVITIES!$B$2:$C$110,2,FALSE)</f>
        <v>ACTIVITY CATEGORY 6 55</v>
      </c>
      <c r="C186" s="24"/>
      <c r="D186" s="24"/>
      <c r="E186" s="24"/>
      <c r="F186" s="24"/>
      <c r="G186" s="24"/>
      <c r="H186" s="24"/>
      <c r="I186" s="85" t="str">
        <f t="shared" si="22"/>
        <v/>
      </c>
      <c r="K186" s="89" t="str">
        <f t="shared" si="23"/>
        <v>X</v>
      </c>
    </row>
    <row r="187" spans="1:11" s="6" customFormat="1" ht="15.75" hidden="1" customHeight="1">
      <c r="A187" s="23">
        <f t="shared" si="29"/>
        <v>56</v>
      </c>
      <c r="B187" s="23" t="str">
        <f>VLOOKUP($A187,ACTIVITIES!$B$2:$C$110,2,FALSE)</f>
        <v>ACTIVITY CATEGORY 6 56</v>
      </c>
      <c r="C187" s="24"/>
      <c r="D187" s="24"/>
      <c r="E187" s="24"/>
      <c r="F187" s="24"/>
      <c r="G187" s="24"/>
      <c r="H187" s="24"/>
      <c r="I187" s="85" t="str">
        <f t="shared" si="22"/>
        <v/>
      </c>
      <c r="K187" s="89" t="str">
        <f t="shared" si="23"/>
        <v>X</v>
      </c>
    </row>
    <row r="188" spans="1:11" s="6" customFormat="1" ht="15.75" hidden="1" customHeight="1">
      <c r="A188" s="23">
        <f t="shared" si="29"/>
        <v>57</v>
      </c>
      <c r="B188" s="23" t="str">
        <f>VLOOKUP($A188,ACTIVITIES!$B$2:$C$110,2,FALSE)</f>
        <v>ACTIVITY CATEGORY 6 57</v>
      </c>
      <c r="C188" s="24"/>
      <c r="D188" s="24"/>
      <c r="E188" s="24"/>
      <c r="F188" s="24"/>
      <c r="G188" s="24"/>
      <c r="H188" s="24"/>
      <c r="I188" s="85" t="str">
        <f t="shared" si="22"/>
        <v/>
      </c>
      <c r="K188" s="89" t="str">
        <f t="shared" si="23"/>
        <v>X</v>
      </c>
    </row>
    <row r="189" spans="1:11" s="6" customFormat="1" ht="15.75" hidden="1" customHeight="1">
      <c r="A189" s="23">
        <f t="shared" si="29"/>
        <v>58</v>
      </c>
      <c r="B189" s="23" t="str">
        <f>VLOOKUP($A189,ACTIVITIES!$B$2:$C$110,2,FALSE)</f>
        <v>ACTIVITY CATEGORY 6 58</v>
      </c>
      <c r="C189" s="24"/>
      <c r="D189" s="24"/>
      <c r="E189" s="24"/>
      <c r="F189" s="24"/>
      <c r="G189" s="24"/>
      <c r="H189" s="24"/>
      <c r="I189" s="85" t="str">
        <f t="shared" si="22"/>
        <v/>
      </c>
      <c r="K189" s="89" t="str">
        <f t="shared" si="23"/>
        <v>X</v>
      </c>
    </row>
    <row r="190" spans="1:11" s="6" customFormat="1" ht="15.75" hidden="1" customHeight="1">
      <c r="A190" s="23">
        <f t="shared" si="29"/>
        <v>59</v>
      </c>
      <c r="B190" s="23" t="str">
        <f>VLOOKUP($A190,ACTIVITIES!$B$2:$C$110,2,FALSE)</f>
        <v>ACTIVITY CATEGORY 6 59</v>
      </c>
      <c r="C190" s="24"/>
      <c r="D190" s="24"/>
      <c r="E190" s="24"/>
      <c r="F190" s="24"/>
      <c r="G190" s="24"/>
      <c r="H190" s="24"/>
      <c r="I190" s="85" t="str">
        <f t="shared" si="22"/>
        <v/>
      </c>
      <c r="K190" s="89" t="str">
        <f t="shared" si="23"/>
        <v>X</v>
      </c>
    </row>
    <row r="191" spans="1:11" s="6" customFormat="1" ht="15.75" hidden="1" customHeight="1">
      <c r="A191" s="23">
        <f t="shared" si="29"/>
        <v>60</v>
      </c>
      <c r="B191" s="23" t="str">
        <f>VLOOKUP($A191,ACTIVITIES!$B$2:$C$110,2,FALSE)</f>
        <v>ACTIVITY CATEGORY 6 60</v>
      </c>
      <c r="C191" s="24"/>
      <c r="D191" s="24"/>
      <c r="E191" s="24"/>
      <c r="F191" s="24"/>
      <c r="G191" s="24"/>
      <c r="H191" s="24"/>
      <c r="I191" s="85" t="str">
        <f t="shared" si="22"/>
        <v/>
      </c>
      <c r="K191" s="89" t="str">
        <f t="shared" si="23"/>
        <v>X</v>
      </c>
    </row>
    <row r="192" spans="1:11" s="6" customFormat="1" ht="15.75" hidden="1" customHeight="1">
      <c r="A192" s="107" t="str">
        <f>ACTIVITIES!$H$8</f>
        <v>ACTIVITY CATEGORY 7</v>
      </c>
      <c r="B192" s="107"/>
      <c r="C192" s="30"/>
      <c r="D192" s="30"/>
      <c r="E192" s="30"/>
      <c r="F192" s="30"/>
      <c r="G192" s="30"/>
      <c r="H192" s="105"/>
      <c r="I192" s="106" t="str">
        <f t="shared" si="22"/>
        <v/>
      </c>
      <c r="K192" s="89" t="str">
        <f t="shared" si="23"/>
        <v>X</v>
      </c>
    </row>
    <row r="193" spans="1:11" s="6" customFormat="1" ht="15.75" hidden="1" customHeight="1">
      <c r="A193" s="23">
        <f>SUM(A191+1)</f>
        <v>61</v>
      </c>
      <c r="B193" s="23" t="str">
        <f>VLOOKUP($A193,ACTIVITIES!$B$2:$C$110,2,FALSE)</f>
        <v>ACTIVITY CATEGORY 7 61</v>
      </c>
      <c r="C193" s="24"/>
      <c r="D193" s="24"/>
      <c r="E193" s="24"/>
      <c r="F193" s="24"/>
      <c r="G193" s="24"/>
      <c r="H193" s="24"/>
      <c r="I193" s="85" t="str">
        <f t="shared" si="22"/>
        <v/>
      </c>
      <c r="K193" s="89" t="str">
        <f t="shared" si="23"/>
        <v>X</v>
      </c>
    </row>
    <row r="194" spans="1:11" s="6" customFormat="1" ht="15.75" hidden="1" customHeight="1">
      <c r="A194" s="23">
        <f t="shared" ref="A194:A202" si="30">SUM(A193+1)</f>
        <v>62</v>
      </c>
      <c r="B194" s="23" t="str">
        <f>VLOOKUP($A194,ACTIVITIES!$B$2:$C$110,2,FALSE)</f>
        <v>ACTIVITY CATEGORY 7 62</v>
      </c>
      <c r="C194" s="24"/>
      <c r="D194" s="24"/>
      <c r="E194" s="24"/>
      <c r="F194" s="24"/>
      <c r="G194" s="24"/>
      <c r="H194" s="24"/>
      <c r="I194" s="85" t="str">
        <f t="shared" si="22"/>
        <v/>
      </c>
      <c r="K194" s="89" t="str">
        <f t="shared" si="23"/>
        <v>X</v>
      </c>
    </row>
    <row r="195" spans="1:11" s="6" customFormat="1" ht="15.75" hidden="1" customHeight="1">
      <c r="A195" s="23">
        <f t="shared" si="30"/>
        <v>63</v>
      </c>
      <c r="B195" s="23" t="str">
        <f>VLOOKUP($A195,ACTIVITIES!$B$2:$C$110,2,FALSE)</f>
        <v>ACTIVITY CATEGORY 7 63</v>
      </c>
      <c r="C195" s="24"/>
      <c r="D195" s="24"/>
      <c r="E195" s="24"/>
      <c r="F195" s="24"/>
      <c r="G195" s="24"/>
      <c r="H195" s="24"/>
      <c r="I195" s="85" t="str">
        <f t="shared" si="22"/>
        <v/>
      </c>
      <c r="K195" s="89" t="str">
        <f t="shared" si="23"/>
        <v>X</v>
      </c>
    </row>
    <row r="196" spans="1:11" s="6" customFormat="1" ht="15.75" hidden="1" customHeight="1">
      <c r="A196" s="23">
        <f t="shared" si="30"/>
        <v>64</v>
      </c>
      <c r="B196" s="23" t="str">
        <f>VLOOKUP($A196,ACTIVITIES!$B$2:$C$110,2,FALSE)</f>
        <v>ACTIVITY CATEGORY 7 64</v>
      </c>
      <c r="C196" s="24"/>
      <c r="D196" s="24"/>
      <c r="E196" s="24"/>
      <c r="F196" s="24"/>
      <c r="G196" s="24"/>
      <c r="H196" s="24"/>
      <c r="I196" s="85" t="str">
        <f t="shared" si="22"/>
        <v/>
      </c>
      <c r="K196" s="89" t="str">
        <f t="shared" si="23"/>
        <v>X</v>
      </c>
    </row>
    <row r="197" spans="1:11" s="6" customFormat="1" ht="15.75" hidden="1" customHeight="1">
      <c r="A197" s="23">
        <f t="shared" si="30"/>
        <v>65</v>
      </c>
      <c r="B197" s="23" t="str">
        <f>VLOOKUP($A197,ACTIVITIES!$B$2:$C$110,2,FALSE)</f>
        <v>ACTIVITY CATEGORY 7 65</v>
      </c>
      <c r="C197" s="24"/>
      <c r="D197" s="24"/>
      <c r="E197" s="24"/>
      <c r="F197" s="24"/>
      <c r="G197" s="24"/>
      <c r="H197" s="24"/>
      <c r="I197" s="85" t="str">
        <f t="shared" si="22"/>
        <v/>
      </c>
      <c r="K197" s="89" t="str">
        <f t="shared" si="23"/>
        <v>X</v>
      </c>
    </row>
    <row r="198" spans="1:11" s="6" customFormat="1" ht="15.75" hidden="1" customHeight="1">
      <c r="A198" s="23">
        <f t="shared" si="30"/>
        <v>66</v>
      </c>
      <c r="B198" s="23" t="str">
        <f>VLOOKUP($A198,ACTIVITIES!$B$2:$C$110,2,FALSE)</f>
        <v>ACTIVITY CATEGORY 7 66</v>
      </c>
      <c r="C198" s="24"/>
      <c r="D198" s="24"/>
      <c r="E198" s="24"/>
      <c r="F198" s="24"/>
      <c r="G198" s="24"/>
      <c r="H198" s="24"/>
      <c r="I198" s="85" t="str">
        <f t="shared" si="22"/>
        <v/>
      </c>
      <c r="K198" s="89" t="str">
        <f t="shared" si="23"/>
        <v>X</v>
      </c>
    </row>
    <row r="199" spans="1:11" s="6" customFormat="1" ht="15.75" hidden="1" customHeight="1">
      <c r="A199" s="23">
        <f t="shared" si="30"/>
        <v>67</v>
      </c>
      <c r="B199" s="23" t="str">
        <f>VLOOKUP($A199,ACTIVITIES!$B$2:$C$110,2,FALSE)</f>
        <v>ACTIVITY CATEGORY 7 67</v>
      </c>
      <c r="C199" s="24"/>
      <c r="D199" s="24"/>
      <c r="E199" s="24"/>
      <c r="F199" s="24"/>
      <c r="G199" s="24"/>
      <c r="H199" s="24"/>
      <c r="I199" s="85" t="str">
        <f t="shared" si="22"/>
        <v/>
      </c>
      <c r="K199" s="89" t="str">
        <f t="shared" si="23"/>
        <v>X</v>
      </c>
    </row>
    <row r="200" spans="1:11" s="6" customFormat="1" ht="15.75" hidden="1" customHeight="1">
      <c r="A200" s="23">
        <f t="shared" si="30"/>
        <v>68</v>
      </c>
      <c r="B200" s="23" t="str">
        <f>VLOOKUP($A200,ACTIVITIES!$B$2:$C$110,2,FALSE)</f>
        <v>ACTIVITY CATEGORY 7 68</v>
      </c>
      <c r="C200" s="24"/>
      <c r="D200" s="24"/>
      <c r="E200" s="24"/>
      <c r="F200" s="24"/>
      <c r="G200" s="24"/>
      <c r="H200" s="24"/>
      <c r="I200" s="85" t="str">
        <f t="shared" si="22"/>
        <v/>
      </c>
      <c r="K200" s="89" t="str">
        <f t="shared" si="23"/>
        <v>X</v>
      </c>
    </row>
    <row r="201" spans="1:11" s="6" customFormat="1" ht="15.75" hidden="1" customHeight="1">
      <c r="A201" s="23">
        <f t="shared" si="30"/>
        <v>69</v>
      </c>
      <c r="B201" s="23" t="str">
        <f>VLOOKUP($A201,ACTIVITIES!$B$2:$C$110,2,FALSE)</f>
        <v>ACTIVITY CATEGORY 7 69</v>
      </c>
      <c r="C201" s="24"/>
      <c r="D201" s="24"/>
      <c r="E201" s="24"/>
      <c r="F201" s="24"/>
      <c r="G201" s="24"/>
      <c r="H201" s="24"/>
      <c r="I201" s="85" t="str">
        <f t="shared" si="22"/>
        <v/>
      </c>
      <c r="K201" s="89" t="str">
        <f t="shared" si="23"/>
        <v>X</v>
      </c>
    </row>
    <row r="202" spans="1:11" s="6" customFormat="1" ht="15.75" hidden="1" customHeight="1">
      <c r="A202" s="23">
        <f t="shared" si="30"/>
        <v>70</v>
      </c>
      <c r="B202" s="23" t="str">
        <f>VLOOKUP($A202,ACTIVITIES!$B$2:$C$110,2,FALSE)</f>
        <v>ACTIVITY CATEGORY 7 70</v>
      </c>
      <c r="C202" s="24"/>
      <c r="D202" s="24"/>
      <c r="E202" s="24"/>
      <c r="F202" s="24"/>
      <c r="G202" s="24"/>
      <c r="H202" s="24"/>
      <c r="I202" s="85" t="str">
        <f t="shared" si="22"/>
        <v/>
      </c>
      <c r="K202" s="89" t="str">
        <f t="shared" si="23"/>
        <v>X</v>
      </c>
    </row>
    <row r="203" spans="1:11" s="6" customFormat="1" ht="15.75" hidden="1" customHeight="1">
      <c r="A203" s="107" t="str">
        <f>ACTIVITIES!$H$9</f>
        <v>ACTIVITY CATEGORY 8</v>
      </c>
      <c r="B203" s="107"/>
      <c r="C203" s="30"/>
      <c r="D203" s="30"/>
      <c r="E203" s="30"/>
      <c r="F203" s="30"/>
      <c r="G203" s="30"/>
      <c r="H203" s="105"/>
      <c r="I203" s="106" t="str">
        <f t="shared" si="22"/>
        <v/>
      </c>
      <c r="K203" s="89" t="str">
        <f t="shared" si="23"/>
        <v>X</v>
      </c>
    </row>
    <row r="204" spans="1:11" s="6" customFormat="1" ht="15.75" hidden="1" customHeight="1">
      <c r="A204" s="23">
        <f>SUM(A202+1)</f>
        <v>71</v>
      </c>
      <c r="B204" s="23" t="str">
        <f>VLOOKUP($A204,ACTIVITIES!$B$2:$C$110,2,FALSE)</f>
        <v>ACTIVITY CATEGORY 8 71</v>
      </c>
      <c r="C204" s="24"/>
      <c r="D204" s="24"/>
      <c r="E204" s="24"/>
      <c r="F204" s="24"/>
      <c r="G204" s="24"/>
      <c r="H204" s="24"/>
      <c r="I204" s="85" t="str">
        <f t="shared" si="22"/>
        <v/>
      </c>
      <c r="K204" s="89" t="str">
        <f t="shared" si="23"/>
        <v>X</v>
      </c>
    </row>
    <row r="205" spans="1:11" s="6" customFormat="1" ht="15.75" hidden="1" customHeight="1">
      <c r="A205" s="23">
        <f t="shared" ref="A205:A213" si="31">SUM(A204+1)</f>
        <v>72</v>
      </c>
      <c r="B205" s="23" t="str">
        <f>VLOOKUP($A205,ACTIVITIES!$B$2:$C$110,2,FALSE)</f>
        <v>ACTIVITY CATEGORY 8 72</v>
      </c>
      <c r="C205" s="24"/>
      <c r="D205" s="24"/>
      <c r="E205" s="24"/>
      <c r="F205" s="24"/>
      <c r="G205" s="24"/>
      <c r="H205" s="24"/>
      <c r="I205" s="85" t="str">
        <f t="shared" si="22"/>
        <v/>
      </c>
      <c r="K205" s="89" t="str">
        <f t="shared" si="23"/>
        <v>X</v>
      </c>
    </row>
    <row r="206" spans="1:11" s="6" customFormat="1" ht="15.75" hidden="1" customHeight="1">
      <c r="A206" s="23">
        <f t="shared" si="31"/>
        <v>73</v>
      </c>
      <c r="B206" s="23" t="str">
        <f>VLOOKUP($A206,ACTIVITIES!$B$2:$C$110,2,FALSE)</f>
        <v>ACTIVITY CATEGORY 8 73</v>
      </c>
      <c r="C206" s="24"/>
      <c r="D206" s="24"/>
      <c r="E206" s="24"/>
      <c r="F206" s="24"/>
      <c r="G206" s="24"/>
      <c r="H206" s="24"/>
      <c r="I206" s="85" t="str">
        <f t="shared" si="22"/>
        <v/>
      </c>
      <c r="K206" s="89" t="str">
        <f t="shared" si="23"/>
        <v>X</v>
      </c>
    </row>
    <row r="207" spans="1:11" s="6" customFormat="1" ht="15.75" hidden="1" customHeight="1">
      <c r="A207" s="23">
        <f t="shared" si="31"/>
        <v>74</v>
      </c>
      <c r="B207" s="23" t="str">
        <f>VLOOKUP($A207,ACTIVITIES!$B$2:$C$110,2,FALSE)</f>
        <v>ACTIVITY CATEGORY 8 74</v>
      </c>
      <c r="C207" s="24"/>
      <c r="D207" s="24"/>
      <c r="E207" s="24"/>
      <c r="F207" s="24"/>
      <c r="G207" s="24"/>
      <c r="H207" s="24"/>
      <c r="I207" s="85" t="str">
        <f t="shared" si="22"/>
        <v/>
      </c>
      <c r="K207" s="89" t="str">
        <f t="shared" si="23"/>
        <v>X</v>
      </c>
    </row>
    <row r="208" spans="1:11" s="6" customFormat="1" ht="15.75" hidden="1" customHeight="1">
      <c r="A208" s="23">
        <f t="shared" si="31"/>
        <v>75</v>
      </c>
      <c r="B208" s="23" t="str">
        <f>VLOOKUP($A208,ACTIVITIES!$B$2:$C$110,2,FALSE)</f>
        <v>ACTIVITY CATEGORY 8 75</v>
      </c>
      <c r="C208" s="24"/>
      <c r="D208" s="24"/>
      <c r="E208" s="24"/>
      <c r="F208" s="24"/>
      <c r="G208" s="24"/>
      <c r="H208" s="24"/>
      <c r="I208" s="85" t="str">
        <f t="shared" ref="I208:I271" si="32">IF(AND(C208="",D208="",E208="",F208="",G208="",H208=""),"",MAX(C208:H208))</f>
        <v/>
      </c>
      <c r="K208" s="89" t="str">
        <f t="shared" ref="K208:K271" si="33">IF(AND(NOT(IFERROR(AVERAGE(A208),-9)=-9),IFERROR(VALUE(RIGHT(B208,1)),-9)=-9),"",IF(AND(B208="",IFERROR(VALUE(RIGHT(A208,1)),-99)=-99),"","X"))</f>
        <v>X</v>
      </c>
    </row>
    <row r="209" spans="1:11" s="6" customFormat="1" ht="15.75" hidden="1" customHeight="1">
      <c r="A209" s="23">
        <f t="shared" si="31"/>
        <v>76</v>
      </c>
      <c r="B209" s="23" t="str">
        <f>VLOOKUP($A209,ACTIVITIES!$B$2:$C$110,2,FALSE)</f>
        <v>ACTIVITY CATEGORY 8 76</v>
      </c>
      <c r="C209" s="24"/>
      <c r="D209" s="24"/>
      <c r="E209" s="24"/>
      <c r="F209" s="24"/>
      <c r="G209" s="24"/>
      <c r="H209" s="24"/>
      <c r="I209" s="85" t="str">
        <f t="shared" si="32"/>
        <v/>
      </c>
      <c r="K209" s="89" t="str">
        <f t="shared" si="33"/>
        <v>X</v>
      </c>
    </row>
    <row r="210" spans="1:11" s="6" customFormat="1" ht="15.75" hidden="1" customHeight="1">
      <c r="A210" s="23">
        <f t="shared" si="31"/>
        <v>77</v>
      </c>
      <c r="B210" s="23" t="str">
        <f>VLOOKUP($A210,ACTIVITIES!$B$2:$C$110,2,FALSE)</f>
        <v>ACTIVITY CATEGORY 8 77</v>
      </c>
      <c r="C210" s="24"/>
      <c r="D210" s="24"/>
      <c r="E210" s="24"/>
      <c r="F210" s="24"/>
      <c r="G210" s="24"/>
      <c r="H210" s="24"/>
      <c r="I210" s="85" t="str">
        <f t="shared" si="32"/>
        <v/>
      </c>
      <c r="K210" s="89" t="str">
        <f t="shared" si="33"/>
        <v>X</v>
      </c>
    </row>
    <row r="211" spans="1:11" s="6" customFormat="1" ht="15.75" hidden="1" customHeight="1">
      <c r="A211" s="23">
        <f t="shared" si="31"/>
        <v>78</v>
      </c>
      <c r="B211" s="23" t="str">
        <f>VLOOKUP($A211,ACTIVITIES!$B$2:$C$110,2,FALSE)</f>
        <v>ACTIVITY CATEGORY 8 78</v>
      </c>
      <c r="C211" s="24"/>
      <c r="D211" s="24"/>
      <c r="E211" s="24"/>
      <c r="F211" s="24"/>
      <c r="G211" s="24"/>
      <c r="H211" s="24"/>
      <c r="I211" s="85" t="str">
        <f t="shared" si="32"/>
        <v/>
      </c>
      <c r="K211" s="89" t="str">
        <f t="shared" si="33"/>
        <v>X</v>
      </c>
    </row>
    <row r="212" spans="1:11" s="6" customFormat="1" ht="15.75" hidden="1" customHeight="1">
      <c r="A212" s="23">
        <f t="shared" si="31"/>
        <v>79</v>
      </c>
      <c r="B212" s="23" t="str">
        <f>VLOOKUP($A212,ACTIVITIES!$B$2:$C$110,2,FALSE)</f>
        <v>ACTIVITY CATEGORY 8 79</v>
      </c>
      <c r="C212" s="24"/>
      <c r="D212" s="24"/>
      <c r="E212" s="24"/>
      <c r="F212" s="24"/>
      <c r="G212" s="24"/>
      <c r="H212" s="24"/>
      <c r="I212" s="85" t="str">
        <f t="shared" si="32"/>
        <v/>
      </c>
      <c r="K212" s="89" t="str">
        <f t="shared" si="33"/>
        <v>X</v>
      </c>
    </row>
    <row r="213" spans="1:11" s="6" customFormat="1" ht="15.75" hidden="1" customHeight="1">
      <c r="A213" s="23">
        <f t="shared" si="31"/>
        <v>80</v>
      </c>
      <c r="B213" s="23" t="str">
        <f>VLOOKUP($A213,ACTIVITIES!$B$2:$C$110,2,FALSE)</f>
        <v>ACTIVITY CATEGORY 8 80</v>
      </c>
      <c r="C213" s="24"/>
      <c r="D213" s="24"/>
      <c r="E213" s="24"/>
      <c r="F213" s="24"/>
      <c r="G213" s="24"/>
      <c r="H213" s="24"/>
      <c r="I213" s="85" t="str">
        <f t="shared" si="32"/>
        <v/>
      </c>
      <c r="K213" s="89" t="str">
        <f t="shared" si="33"/>
        <v>X</v>
      </c>
    </row>
    <row r="214" spans="1:11" s="6" customFormat="1" ht="15.75" hidden="1" customHeight="1">
      <c r="A214" s="107" t="str">
        <f>ACTIVITIES!$H$10</f>
        <v>ACTIVITY CATEGORY 9</v>
      </c>
      <c r="B214" s="107"/>
      <c r="C214" s="30"/>
      <c r="D214" s="30"/>
      <c r="E214" s="30"/>
      <c r="F214" s="30"/>
      <c r="G214" s="30"/>
      <c r="H214" s="105"/>
      <c r="I214" s="106" t="str">
        <f t="shared" si="32"/>
        <v/>
      </c>
      <c r="K214" s="89" t="str">
        <f t="shared" si="33"/>
        <v>X</v>
      </c>
    </row>
    <row r="215" spans="1:11" s="6" customFormat="1" ht="15.75" hidden="1" customHeight="1">
      <c r="A215" s="23">
        <f>SUM(A213+1)</f>
        <v>81</v>
      </c>
      <c r="B215" s="23" t="str">
        <f>VLOOKUP($A215,ACTIVITIES!$B$2:$C$110,2,FALSE)</f>
        <v>ACTIVITY CATEGORY 9 81</v>
      </c>
      <c r="C215" s="24"/>
      <c r="D215" s="24"/>
      <c r="E215" s="24"/>
      <c r="F215" s="24"/>
      <c r="G215" s="24"/>
      <c r="H215" s="24"/>
      <c r="I215" s="85" t="str">
        <f t="shared" si="32"/>
        <v/>
      </c>
      <c r="K215" s="89" t="str">
        <f t="shared" si="33"/>
        <v>X</v>
      </c>
    </row>
    <row r="216" spans="1:11" s="6" customFormat="1" ht="15.75" hidden="1" customHeight="1">
      <c r="A216" s="23">
        <f t="shared" ref="A216:A224" si="34">SUM(A215+1)</f>
        <v>82</v>
      </c>
      <c r="B216" s="23" t="str">
        <f>VLOOKUP($A216,ACTIVITIES!$B$2:$C$110,2,FALSE)</f>
        <v>ACTIVITY CATEGORY 9 82</v>
      </c>
      <c r="C216" s="24"/>
      <c r="D216" s="24"/>
      <c r="E216" s="24"/>
      <c r="F216" s="24"/>
      <c r="G216" s="24"/>
      <c r="H216" s="24"/>
      <c r="I216" s="85" t="str">
        <f t="shared" si="32"/>
        <v/>
      </c>
      <c r="K216" s="89" t="str">
        <f t="shared" si="33"/>
        <v>X</v>
      </c>
    </row>
    <row r="217" spans="1:11" s="6" customFormat="1" ht="15.75" hidden="1" customHeight="1">
      <c r="A217" s="23">
        <f t="shared" si="34"/>
        <v>83</v>
      </c>
      <c r="B217" s="23" t="str">
        <f>VLOOKUP($A217,ACTIVITIES!$B$2:$C$110,2,FALSE)</f>
        <v>ACTIVITY CATEGORY 9 83</v>
      </c>
      <c r="C217" s="24"/>
      <c r="D217" s="24"/>
      <c r="E217" s="24"/>
      <c r="F217" s="24"/>
      <c r="G217" s="24"/>
      <c r="H217" s="24"/>
      <c r="I217" s="85" t="str">
        <f t="shared" si="32"/>
        <v/>
      </c>
      <c r="K217" s="89" t="str">
        <f t="shared" si="33"/>
        <v>X</v>
      </c>
    </row>
    <row r="218" spans="1:11" s="6" customFormat="1" ht="15.75" hidden="1" customHeight="1">
      <c r="A218" s="23">
        <f t="shared" si="34"/>
        <v>84</v>
      </c>
      <c r="B218" s="23" t="str">
        <f>VLOOKUP($A218,ACTIVITIES!$B$2:$C$110,2,FALSE)</f>
        <v>ACTIVITY CATEGORY 9 84</v>
      </c>
      <c r="C218" s="24"/>
      <c r="D218" s="24"/>
      <c r="E218" s="24"/>
      <c r="F218" s="24"/>
      <c r="G218" s="24"/>
      <c r="H218" s="24"/>
      <c r="I218" s="85" t="str">
        <f t="shared" si="32"/>
        <v/>
      </c>
      <c r="K218" s="89" t="str">
        <f t="shared" si="33"/>
        <v>X</v>
      </c>
    </row>
    <row r="219" spans="1:11" s="6" customFormat="1" ht="15.75" hidden="1" customHeight="1">
      <c r="A219" s="23">
        <f t="shared" si="34"/>
        <v>85</v>
      </c>
      <c r="B219" s="23" t="str">
        <f>VLOOKUP($A219,ACTIVITIES!$B$2:$C$110,2,FALSE)</f>
        <v>ACTIVITY CATEGORY 9 85</v>
      </c>
      <c r="C219" s="24"/>
      <c r="D219" s="24"/>
      <c r="E219" s="24"/>
      <c r="F219" s="24"/>
      <c r="G219" s="24"/>
      <c r="H219" s="24"/>
      <c r="I219" s="85" t="str">
        <f t="shared" si="32"/>
        <v/>
      </c>
      <c r="K219" s="89" t="str">
        <f t="shared" si="33"/>
        <v>X</v>
      </c>
    </row>
    <row r="220" spans="1:11" s="6" customFormat="1" ht="15.75" hidden="1" customHeight="1">
      <c r="A220" s="23">
        <f t="shared" si="34"/>
        <v>86</v>
      </c>
      <c r="B220" s="23" t="str">
        <f>VLOOKUP($A220,ACTIVITIES!$B$2:$C$110,2,FALSE)</f>
        <v>ACTIVITY CATEGORY 9 86</v>
      </c>
      <c r="C220" s="24"/>
      <c r="D220" s="24"/>
      <c r="E220" s="24"/>
      <c r="F220" s="24"/>
      <c r="G220" s="24"/>
      <c r="H220" s="24"/>
      <c r="I220" s="85" t="str">
        <f t="shared" si="32"/>
        <v/>
      </c>
      <c r="K220" s="89" t="str">
        <f t="shared" si="33"/>
        <v>X</v>
      </c>
    </row>
    <row r="221" spans="1:11" s="6" customFormat="1" ht="15.75" hidden="1" customHeight="1">
      <c r="A221" s="23">
        <f t="shared" si="34"/>
        <v>87</v>
      </c>
      <c r="B221" s="23" t="str">
        <f>VLOOKUP($A221,ACTIVITIES!$B$2:$C$110,2,FALSE)</f>
        <v>ACTIVITY CATEGORY 9 87</v>
      </c>
      <c r="C221" s="24"/>
      <c r="D221" s="24"/>
      <c r="E221" s="24"/>
      <c r="F221" s="24"/>
      <c r="G221" s="24"/>
      <c r="H221" s="24"/>
      <c r="I221" s="85" t="str">
        <f t="shared" si="32"/>
        <v/>
      </c>
      <c r="K221" s="89" t="str">
        <f t="shared" si="33"/>
        <v>X</v>
      </c>
    </row>
    <row r="222" spans="1:11" s="6" customFormat="1" ht="15.75" hidden="1" customHeight="1">
      <c r="A222" s="23">
        <f t="shared" si="34"/>
        <v>88</v>
      </c>
      <c r="B222" s="23" t="str">
        <f>VLOOKUP($A222,ACTIVITIES!$B$2:$C$110,2,FALSE)</f>
        <v>ACTIVITY CATEGORY 9 88</v>
      </c>
      <c r="C222" s="24"/>
      <c r="D222" s="24"/>
      <c r="E222" s="24"/>
      <c r="F222" s="24"/>
      <c r="G222" s="24"/>
      <c r="H222" s="24"/>
      <c r="I222" s="85" t="str">
        <f t="shared" si="32"/>
        <v/>
      </c>
      <c r="K222" s="89" t="str">
        <f t="shared" si="33"/>
        <v>X</v>
      </c>
    </row>
    <row r="223" spans="1:11" s="6" customFormat="1" ht="15.75" hidden="1" customHeight="1">
      <c r="A223" s="23">
        <f t="shared" si="34"/>
        <v>89</v>
      </c>
      <c r="B223" s="23" t="str">
        <f>VLOOKUP($A223,ACTIVITIES!$B$2:$C$110,2,FALSE)</f>
        <v>ACTIVITY CATEGORY 9 89</v>
      </c>
      <c r="C223" s="24"/>
      <c r="D223" s="24"/>
      <c r="E223" s="24"/>
      <c r="F223" s="24"/>
      <c r="G223" s="24"/>
      <c r="H223" s="24"/>
      <c r="I223" s="85" t="str">
        <f t="shared" si="32"/>
        <v/>
      </c>
      <c r="K223" s="89" t="str">
        <f t="shared" si="33"/>
        <v>X</v>
      </c>
    </row>
    <row r="224" spans="1:11" s="6" customFormat="1" ht="15.75" hidden="1" customHeight="1">
      <c r="A224" s="23">
        <f t="shared" si="34"/>
        <v>90</v>
      </c>
      <c r="B224" s="23" t="str">
        <f>VLOOKUP($A224,ACTIVITIES!$B$2:$C$110,2,FALSE)</f>
        <v>ACTIVITY CATEGORY 9 90</v>
      </c>
      <c r="C224" s="24"/>
      <c r="D224" s="24"/>
      <c r="E224" s="24"/>
      <c r="F224" s="24"/>
      <c r="G224" s="24"/>
      <c r="H224" s="24"/>
      <c r="I224" s="85" t="str">
        <f t="shared" si="32"/>
        <v/>
      </c>
      <c r="K224" s="89" t="str">
        <f t="shared" si="33"/>
        <v>X</v>
      </c>
    </row>
    <row r="225" spans="1:11" s="6" customFormat="1" ht="15.75" hidden="1" customHeight="1">
      <c r="A225" s="107" t="str">
        <f>ACTIVITIES!$H$11</f>
        <v>ACTIVITY CATEGORY 10</v>
      </c>
      <c r="B225" s="107"/>
      <c r="C225" s="30"/>
      <c r="D225" s="30"/>
      <c r="E225" s="30"/>
      <c r="F225" s="30"/>
      <c r="G225" s="30"/>
      <c r="H225" s="105"/>
      <c r="I225" s="106" t="str">
        <f t="shared" si="32"/>
        <v/>
      </c>
      <c r="K225" s="89" t="str">
        <f t="shared" si="33"/>
        <v>X</v>
      </c>
    </row>
    <row r="226" spans="1:11" s="6" customFormat="1" ht="15.75" hidden="1" customHeight="1">
      <c r="A226" s="23">
        <f>SUM(A224+1)</f>
        <v>91</v>
      </c>
      <c r="B226" s="23" t="str">
        <f>VLOOKUP($A226,ACTIVITIES!$B$2:$C$110,2,FALSE)</f>
        <v>ACTIVITY CATEGORY 10 91</v>
      </c>
      <c r="C226" s="24"/>
      <c r="D226" s="24"/>
      <c r="E226" s="24"/>
      <c r="F226" s="24"/>
      <c r="G226" s="24"/>
      <c r="H226" s="24"/>
      <c r="I226" s="85" t="str">
        <f t="shared" si="32"/>
        <v/>
      </c>
      <c r="K226" s="89" t="str">
        <f t="shared" si="33"/>
        <v>X</v>
      </c>
    </row>
    <row r="227" spans="1:11" s="6" customFormat="1" ht="15.75" hidden="1" customHeight="1">
      <c r="A227" s="23">
        <f t="shared" ref="A227:A235" si="35">SUM(A226+1)</f>
        <v>92</v>
      </c>
      <c r="B227" s="23" t="str">
        <f>VLOOKUP($A227,ACTIVITIES!$B$2:$C$110,2,FALSE)</f>
        <v>ACTIVITY CATEGORY 10 92</v>
      </c>
      <c r="C227" s="24"/>
      <c r="D227" s="24"/>
      <c r="E227" s="24"/>
      <c r="F227" s="24"/>
      <c r="G227" s="24"/>
      <c r="H227" s="24"/>
      <c r="I227" s="85" t="str">
        <f t="shared" si="32"/>
        <v/>
      </c>
      <c r="K227" s="89" t="str">
        <f t="shared" si="33"/>
        <v>X</v>
      </c>
    </row>
    <row r="228" spans="1:11" s="6" customFormat="1" ht="15.75" hidden="1" customHeight="1">
      <c r="A228" s="23">
        <f t="shared" si="35"/>
        <v>93</v>
      </c>
      <c r="B228" s="23" t="str">
        <f>VLOOKUP($A228,ACTIVITIES!$B$2:$C$110,2,FALSE)</f>
        <v>ACTIVITY CATEGORY 10 93</v>
      </c>
      <c r="C228" s="24"/>
      <c r="D228" s="24"/>
      <c r="E228" s="24"/>
      <c r="F228" s="24"/>
      <c r="G228" s="24"/>
      <c r="H228" s="24"/>
      <c r="I228" s="85" t="str">
        <f t="shared" si="32"/>
        <v/>
      </c>
      <c r="K228" s="89" t="str">
        <f t="shared" si="33"/>
        <v>X</v>
      </c>
    </row>
    <row r="229" spans="1:11" s="6" customFormat="1" ht="15.75" hidden="1" customHeight="1">
      <c r="A229" s="23">
        <f t="shared" si="35"/>
        <v>94</v>
      </c>
      <c r="B229" s="23" t="str">
        <f>VLOOKUP($A229,ACTIVITIES!$B$2:$C$110,2,FALSE)</f>
        <v>ACTIVITY CATEGORY 10 94</v>
      </c>
      <c r="C229" s="24"/>
      <c r="D229" s="24"/>
      <c r="E229" s="24"/>
      <c r="F229" s="24"/>
      <c r="G229" s="24"/>
      <c r="H229" s="24"/>
      <c r="I229" s="85" t="str">
        <f t="shared" si="32"/>
        <v/>
      </c>
      <c r="K229" s="89" t="str">
        <f t="shared" si="33"/>
        <v>X</v>
      </c>
    </row>
    <row r="230" spans="1:11" s="6" customFormat="1" ht="15.75" hidden="1" customHeight="1">
      <c r="A230" s="23">
        <f t="shared" si="35"/>
        <v>95</v>
      </c>
      <c r="B230" s="23" t="str">
        <f>VLOOKUP($A230,ACTIVITIES!$B$2:$C$110,2,FALSE)</f>
        <v>ACTIVITY CATEGORY 10 95</v>
      </c>
      <c r="C230" s="24"/>
      <c r="D230" s="24"/>
      <c r="E230" s="24"/>
      <c r="F230" s="24"/>
      <c r="G230" s="24"/>
      <c r="H230" s="24"/>
      <c r="I230" s="85" t="str">
        <f t="shared" si="32"/>
        <v/>
      </c>
      <c r="K230" s="89" t="str">
        <f t="shared" si="33"/>
        <v>X</v>
      </c>
    </row>
    <row r="231" spans="1:11" s="6" customFormat="1" ht="15.75" hidden="1" customHeight="1">
      <c r="A231" s="23">
        <f t="shared" si="35"/>
        <v>96</v>
      </c>
      <c r="B231" s="23" t="str">
        <f>VLOOKUP($A231,ACTIVITIES!$B$2:$C$110,2,FALSE)</f>
        <v>ACTIVITY CATEGORY 10 96</v>
      </c>
      <c r="C231" s="24"/>
      <c r="D231" s="24"/>
      <c r="E231" s="24"/>
      <c r="F231" s="24"/>
      <c r="G231" s="24"/>
      <c r="H231" s="24"/>
      <c r="I231" s="85" t="str">
        <f t="shared" si="32"/>
        <v/>
      </c>
      <c r="K231" s="89" t="str">
        <f t="shared" si="33"/>
        <v>X</v>
      </c>
    </row>
    <row r="232" spans="1:11" s="6" customFormat="1" ht="15.75" hidden="1" customHeight="1">
      <c r="A232" s="23">
        <f t="shared" si="35"/>
        <v>97</v>
      </c>
      <c r="B232" s="23" t="str">
        <f>VLOOKUP($A232,ACTIVITIES!$B$2:$C$110,2,FALSE)</f>
        <v>ACTIVITY CATEGORY 10 97</v>
      </c>
      <c r="C232" s="24"/>
      <c r="D232" s="24"/>
      <c r="E232" s="24"/>
      <c r="F232" s="24"/>
      <c r="G232" s="24"/>
      <c r="H232" s="24"/>
      <c r="I232" s="85" t="str">
        <f t="shared" si="32"/>
        <v/>
      </c>
      <c r="K232" s="89" t="str">
        <f t="shared" si="33"/>
        <v>X</v>
      </c>
    </row>
    <row r="233" spans="1:11" s="6" customFormat="1" ht="15.75" hidden="1" customHeight="1">
      <c r="A233" s="23">
        <f t="shared" si="35"/>
        <v>98</v>
      </c>
      <c r="B233" s="23" t="str">
        <f>VLOOKUP($A233,ACTIVITIES!$B$2:$C$110,2,FALSE)</f>
        <v>ACTIVITY CATEGORY 10 98</v>
      </c>
      <c r="C233" s="24"/>
      <c r="D233" s="24"/>
      <c r="E233" s="24"/>
      <c r="F233" s="24"/>
      <c r="G233" s="24"/>
      <c r="H233" s="24"/>
      <c r="I233" s="85" t="str">
        <f t="shared" si="32"/>
        <v/>
      </c>
      <c r="K233" s="89" t="str">
        <f t="shared" si="33"/>
        <v>X</v>
      </c>
    </row>
    <row r="234" spans="1:11" s="6" customFormat="1" ht="15.75" hidden="1" customHeight="1">
      <c r="A234" s="23">
        <f t="shared" si="35"/>
        <v>99</v>
      </c>
      <c r="B234" s="23" t="str">
        <f>VLOOKUP($A234,ACTIVITIES!$B$2:$C$110,2,FALSE)</f>
        <v>ACTIVITY CATEGORY 10 99</v>
      </c>
      <c r="C234" s="24"/>
      <c r="D234" s="24"/>
      <c r="E234" s="24"/>
      <c r="F234" s="24"/>
      <c r="G234" s="24"/>
      <c r="H234" s="24"/>
      <c r="I234" s="85" t="str">
        <f t="shared" si="32"/>
        <v/>
      </c>
      <c r="K234" s="89" t="str">
        <f t="shared" si="33"/>
        <v>X</v>
      </c>
    </row>
    <row r="235" spans="1:11" s="6" customFormat="1" ht="15.75" hidden="1" customHeight="1">
      <c r="A235" s="23">
        <f t="shared" si="35"/>
        <v>100</v>
      </c>
      <c r="B235" s="23" t="str">
        <f>VLOOKUP($A235,ACTIVITIES!$B$2:$C$110,2,FALSE)</f>
        <v>ACTIVITY CATEGORY 10 100</v>
      </c>
      <c r="C235" s="24"/>
      <c r="D235" s="24"/>
      <c r="E235" s="24"/>
      <c r="F235" s="24"/>
      <c r="G235" s="24"/>
      <c r="H235" s="24"/>
      <c r="I235" s="85" t="str">
        <f t="shared" si="32"/>
        <v/>
      </c>
      <c r="K235" s="89" t="str">
        <f t="shared" si="33"/>
        <v>X</v>
      </c>
    </row>
    <row r="236" spans="1:11" ht="9" customHeight="1">
      <c r="A236" s="204"/>
      <c r="B236" s="160"/>
      <c r="C236" s="239"/>
      <c r="D236" s="239"/>
      <c r="E236" s="239"/>
      <c r="F236" s="239"/>
      <c r="G236" s="239"/>
      <c r="H236" s="240"/>
      <c r="I236" s="300" t="str">
        <f t="shared" si="32"/>
        <v/>
      </c>
      <c r="J236" s="215"/>
      <c r="K236" s="249" t="str">
        <f t="shared" si="33"/>
        <v/>
      </c>
    </row>
    <row r="237" spans="1:11" ht="15.75" customHeight="1">
      <c r="A237" s="359" t="str">
        <f>HABITATS!G28</f>
        <v>Duration</v>
      </c>
      <c r="B237" s="359"/>
      <c r="C237" s="245"/>
      <c r="D237" s="245"/>
      <c r="E237" s="245"/>
      <c r="F237" s="245"/>
      <c r="G237" s="245"/>
      <c r="H237" s="246"/>
      <c r="I237" s="307" t="str">
        <f t="shared" si="32"/>
        <v/>
      </c>
      <c r="J237" s="215"/>
      <c r="K237" s="249" t="str">
        <f t="shared" si="33"/>
        <v/>
      </c>
    </row>
    <row r="238" spans="1:11" ht="15.75" customHeight="1">
      <c r="A238" s="308" t="str">
        <f>ACTIVITIES!$H$2</f>
        <v>ONSHORE CONSTRUCTION</v>
      </c>
      <c r="B238" s="308"/>
      <c r="C238" s="247"/>
      <c r="D238" s="247"/>
      <c r="E238" s="247"/>
      <c r="F238" s="247"/>
      <c r="G238" s="247"/>
      <c r="H238" s="247"/>
      <c r="I238" s="309" t="str">
        <f t="shared" si="32"/>
        <v/>
      </c>
      <c r="J238" s="215"/>
      <c r="K238" s="249" t="str">
        <f t="shared" si="33"/>
        <v/>
      </c>
    </row>
    <row r="239" spans="1:11" ht="15.75" customHeight="1">
      <c r="A239" s="294">
        <v>1</v>
      </c>
      <c r="B239" s="294" t="str">
        <f>VLOOKUP($A239,ACTIVITIES!$B$2:$C$110,2,FALSE)</f>
        <v>Substation and switchyard construction</v>
      </c>
      <c r="C239" s="236">
        <v>3</v>
      </c>
      <c r="D239" s="236">
        <v>3</v>
      </c>
      <c r="E239" s="236">
        <v>3</v>
      </c>
      <c r="F239" s="236">
        <v>3</v>
      </c>
      <c r="G239" s="236">
        <v>3</v>
      </c>
      <c r="H239" s="236">
        <v>2</v>
      </c>
      <c r="I239" s="295">
        <f t="shared" si="32"/>
        <v>3</v>
      </c>
      <c r="J239" s="215"/>
      <c r="K239" s="249" t="str">
        <f t="shared" si="33"/>
        <v/>
      </c>
    </row>
    <row r="240" spans="1:11" ht="15.75" customHeight="1">
      <c r="A240" s="294">
        <f t="shared" ref="A240:A242" si="36">SUM(A239+1)</f>
        <v>2</v>
      </c>
      <c r="B240" s="294" t="str">
        <f>VLOOKUP($A240,ACTIVITIES!$B$2:$C$110,2,FALSE)</f>
        <v>Install overhead cable and taller utility poles</v>
      </c>
      <c r="C240" s="236">
        <v>3</v>
      </c>
      <c r="D240" s="236">
        <v>3</v>
      </c>
      <c r="E240" s="236">
        <v>3</v>
      </c>
      <c r="F240" s="236">
        <v>3</v>
      </c>
      <c r="G240" s="236">
        <v>2</v>
      </c>
      <c r="H240" s="236">
        <v>2</v>
      </c>
      <c r="I240" s="295">
        <f t="shared" si="32"/>
        <v>3</v>
      </c>
      <c r="J240" s="215"/>
      <c r="K240" s="249" t="str">
        <f t="shared" si="33"/>
        <v/>
      </c>
    </row>
    <row r="241" spans="1:11" ht="15.75" customHeight="1">
      <c r="A241" s="294">
        <f t="shared" si="36"/>
        <v>3</v>
      </c>
      <c r="B241" s="294" t="str">
        <f>VLOOKUP($A241,ACTIVITIES!$B$2:$C$110,2,FALSE)</f>
        <v>Install cables and trench excavation</v>
      </c>
      <c r="C241" s="236">
        <v>3</v>
      </c>
      <c r="D241" s="236">
        <v>3</v>
      </c>
      <c r="E241" s="236">
        <v>3</v>
      </c>
      <c r="F241" s="236">
        <v>3</v>
      </c>
      <c r="G241" s="236">
        <v>2</v>
      </c>
      <c r="H241" s="236">
        <v>2</v>
      </c>
      <c r="I241" s="295">
        <f t="shared" si="32"/>
        <v>3</v>
      </c>
      <c r="J241" s="215"/>
      <c r="K241" s="249" t="str">
        <f t="shared" si="33"/>
        <v/>
      </c>
    </row>
    <row r="242" spans="1:11" ht="15.75" customHeight="1">
      <c r="A242" s="294">
        <f t="shared" si="36"/>
        <v>4</v>
      </c>
      <c r="B242" s="294" t="str">
        <f>VLOOKUP($A242,ACTIVITIES!$B$2:$C$110,2,FALSE)</f>
        <v>Install onshore cable ROW construction</v>
      </c>
      <c r="C242" s="236">
        <v>1</v>
      </c>
      <c r="D242" s="236">
        <v>1</v>
      </c>
      <c r="E242" s="236">
        <v>1</v>
      </c>
      <c r="F242" s="236">
        <v>1</v>
      </c>
      <c r="G242" s="236">
        <v>2</v>
      </c>
      <c r="H242" s="236">
        <v>2</v>
      </c>
      <c r="I242" s="295">
        <f t="shared" si="32"/>
        <v>2</v>
      </c>
      <c r="J242" s="215"/>
      <c r="K242" s="249" t="str">
        <f t="shared" si="33"/>
        <v/>
      </c>
    </row>
    <row r="243" spans="1:11" ht="15.75" customHeight="1">
      <c r="A243" s="294">
        <f t="shared" ref="A243:A248" si="37">SUM(A242+1)</f>
        <v>5</v>
      </c>
      <c r="B243" s="294" t="str">
        <f>VLOOKUP($A243,ACTIVITIES!$B$2:$C$110,2,FALSE)</f>
        <v>Install onshore vehicle use and travel</v>
      </c>
      <c r="C243" s="236">
        <v>1</v>
      </c>
      <c r="D243" s="236">
        <v>1</v>
      </c>
      <c r="E243" s="236">
        <v>0</v>
      </c>
      <c r="F243" s="236">
        <v>0</v>
      </c>
      <c r="G243" s="236">
        <v>1</v>
      </c>
      <c r="H243" s="236">
        <v>1</v>
      </c>
      <c r="I243" s="295">
        <f t="shared" si="32"/>
        <v>1</v>
      </c>
      <c r="J243" s="215"/>
      <c r="K243" s="249" t="str">
        <f t="shared" si="33"/>
        <v/>
      </c>
    </row>
    <row r="244" spans="1:11" s="6" customFormat="1" ht="15.75" hidden="1" customHeight="1">
      <c r="A244" s="23">
        <f t="shared" si="37"/>
        <v>6</v>
      </c>
      <c r="B244" s="23" t="str">
        <f>VLOOKUP($A244,ACTIVITIES!$B$2:$C$110,2,FALSE)</f>
        <v>ONSHORE CONSTRUCTION 6</v>
      </c>
      <c r="C244" s="24"/>
      <c r="D244" s="24"/>
      <c r="E244" s="24"/>
      <c r="F244" s="24"/>
      <c r="G244" s="24"/>
      <c r="H244" s="24"/>
      <c r="I244" s="84" t="str">
        <f t="shared" si="32"/>
        <v/>
      </c>
      <c r="K244" s="89" t="str">
        <f t="shared" si="33"/>
        <v>X</v>
      </c>
    </row>
    <row r="245" spans="1:11" s="6" customFormat="1" ht="15.75" hidden="1" customHeight="1">
      <c r="A245" s="23">
        <f t="shared" si="37"/>
        <v>7</v>
      </c>
      <c r="B245" s="23" t="str">
        <f>VLOOKUP($A245,ACTIVITIES!$B$2:$C$110,2,FALSE)</f>
        <v>ONSHORE CONSTRUCTION 7</v>
      </c>
      <c r="C245" s="24"/>
      <c r="D245" s="24"/>
      <c r="E245" s="24"/>
      <c r="F245" s="24"/>
      <c r="G245" s="24"/>
      <c r="H245" s="24"/>
      <c r="I245" s="84" t="str">
        <f t="shared" si="32"/>
        <v/>
      </c>
      <c r="K245" s="89" t="str">
        <f t="shared" si="33"/>
        <v>X</v>
      </c>
    </row>
    <row r="246" spans="1:11" s="6" customFormat="1" ht="15.75" hidden="1" customHeight="1">
      <c r="A246" s="23">
        <f t="shared" si="37"/>
        <v>8</v>
      </c>
      <c r="B246" s="23" t="str">
        <f>VLOOKUP($A246,ACTIVITIES!$B$2:$C$110,2,FALSE)</f>
        <v>ONSHORE CONSTRUCTION 8</v>
      </c>
      <c r="C246" s="24"/>
      <c r="D246" s="24"/>
      <c r="E246" s="24"/>
      <c r="F246" s="24"/>
      <c r="G246" s="24"/>
      <c r="H246" s="24"/>
      <c r="I246" s="84" t="str">
        <f t="shared" si="32"/>
        <v/>
      </c>
      <c r="K246" s="89" t="str">
        <f t="shared" si="33"/>
        <v>X</v>
      </c>
    </row>
    <row r="247" spans="1:11" s="6" customFormat="1" ht="15.75" hidden="1" customHeight="1">
      <c r="A247" s="23">
        <f t="shared" si="37"/>
        <v>9</v>
      </c>
      <c r="B247" s="23" t="str">
        <f>VLOOKUP($A247,ACTIVITIES!$B$2:$C$110,2,FALSE)</f>
        <v>ONSHORE CONSTRUCTION 9</v>
      </c>
      <c r="C247" s="24"/>
      <c r="D247" s="24"/>
      <c r="E247" s="24"/>
      <c r="F247" s="24"/>
      <c r="G247" s="24"/>
      <c r="H247" s="24"/>
      <c r="I247" s="84" t="str">
        <f t="shared" si="32"/>
        <v/>
      </c>
      <c r="K247" s="89" t="str">
        <f t="shared" si="33"/>
        <v>X</v>
      </c>
    </row>
    <row r="248" spans="1:11" s="6" customFormat="1" ht="15.75" hidden="1" customHeight="1">
      <c r="A248" s="23">
        <f t="shared" si="37"/>
        <v>10</v>
      </c>
      <c r="B248" s="23" t="str">
        <f>VLOOKUP($A248,ACTIVITIES!$B$2:$C$110,2,FALSE)</f>
        <v>ONSHORE CONSTRUCTION 10</v>
      </c>
      <c r="C248" s="24"/>
      <c r="D248" s="24"/>
      <c r="E248" s="24"/>
      <c r="F248" s="24"/>
      <c r="G248" s="24"/>
      <c r="H248" s="24"/>
      <c r="I248" s="84" t="str">
        <f t="shared" si="32"/>
        <v/>
      </c>
      <c r="K248" s="89" t="str">
        <f t="shared" si="33"/>
        <v>X</v>
      </c>
    </row>
    <row r="249" spans="1:11" ht="15.75" customHeight="1">
      <c r="A249" s="308" t="str">
        <f>ACTIVITIES!$H$3</f>
        <v>LANDFALL CONSTRUCTION</v>
      </c>
      <c r="B249" s="308"/>
      <c r="C249" s="247"/>
      <c r="D249" s="247"/>
      <c r="E249" s="247"/>
      <c r="F249" s="247"/>
      <c r="G249" s="247"/>
      <c r="H249" s="247"/>
      <c r="I249" s="310" t="str">
        <f t="shared" si="32"/>
        <v/>
      </c>
      <c r="J249" s="215"/>
      <c r="K249" s="249" t="str">
        <f t="shared" si="33"/>
        <v/>
      </c>
    </row>
    <row r="250" spans="1:11" ht="15.75" customHeight="1">
      <c r="A250" s="294">
        <f>SUM(A248+1)</f>
        <v>11</v>
      </c>
      <c r="B250" s="294" t="str">
        <f>VLOOKUP($A250,ACTIVITIES!$B$2:$C$110,2,FALSE)</f>
        <v xml:space="preserve">Cable trench excavation and jet plow </v>
      </c>
      <c r="C250" s="236">
        <v>1</v>
      </c>
      <c r="D250" s="236">
        <v>1</v>
      </c>
      <c r="E250" s="236">
        <v>1</v>
      </c>
      <c r="F250" s="236">
        <v>1</v>
      </c>
      <c r="G250" s="236">
        <v>1</v>
      </c>
      <c r="H250" s="236">
        <v>1</v>
      </c>
      <c r="I250" s="295">
        <f t="shared" si="32"/>
        <v>1</v>
      </c>
      <c r="J250" s="215"/>
      <c r="K250" s="249" t="str">
        <f t="shared" si="33"/>
        <v/>
      </c>
    </row>
    <row r="251" spans="1:11" ht="15.75" customHeight="1">
      <c r="A251" s="294">
        <f t="shared" ref="A251:A253" si="38">SUM(A250+1)</f>
        <v>12</v>
      </c>
      <c r="B251" s="294" t="str">
        <f>VLOOKUP($A251,ACTIVITIES!$B$2:$C$110,2,FALSE)</f>
        <v>Landfall HDD short and long distance</v>
      </c>
      <c r="C251" s="236">
        <v>1</v>
      </c>
      <c r="D251" s="236">
        <v>1</v>
      </c>
      <c r="E251" s="236">
        <v>1</v>
      </c>
      <c r="F251" s="236">
        <v>1</v>
      </c>
      <c r="G251" s="236">
        <v>1</v>
      </c>
      <c r="H251" s="236">
        <v>1</v>
      </c>
      <c r="I251" s="295">
        <f t="shared" si="32"/>
        <v>1</v>
      </c>
      <c r="J251" s="215"/>
      <c r="K251" s="249" t="str">
        <f t="shared" si="33"/>
        <v/>
      </c>
    </row>
    <row r="252" spans="1:11" s="6" customFormat="1" ht="15.75" hidden="1" customHeight="1">
      <c r="A252" s="23">
        <f t="shared" si="38"/>
        <v>13</v>
      </c>
      <c r="B252" s="23" t="str">
        <f>VLOOKUP($A252,ACTIVITIES!$B$2:$C$110,2,FALSE)</f>
        <v>LANDFALL CONSTRUCTION 13</v>
      </c>
      <c r="C252" s="24"/>
      <c r="D252" s="24"/>
      <c r="E252" s="24"/>
      <c r="F252" s="24"/>
      <c r="G252" s="24"/>
      <c r="H252" s="24"/>
      <c r="I252" s="84" t="str">
        <f t="shared" si="32"/>
        <v/>
      </c>
      <c r="K252" s="89" t="str">
        <f t="shared" si="33"/>
        <v>X</v>
      </c>
    </row>
    <row r="253" spans="1:11" s="6" customFormat="1" ht="15.75" hidden="1" customHeight="1">
      <c r="A253" s="23">
        <f t="shared" si="38"/>
        <v>14</v>
      </c>
      <c r="B253" s="23" t="str">
        <f>VLOOKUP($A253,ACTIVITIES!$B$2:$C$110,2,FALSE)</f>
        <v>LANDFALL CONSTRUCTION 14</v>
      </c>
      <c r="C253" s="24"/>
      <c r="D253" s="24"/>
      <c r="E253" s="24"/>
      <c r="F253" s="24"/>
      <c r="G253" s="24"/>
      <c r="H253" s="24"/>
      <c r="I253" s="84" t="str">
        <f t="shared" si="32"/>
        <v/>
      </c>
      <c r="K253" s="89" t="str">
        <f t="shared" si="33"/>
        <v>X</v>
      </c>
    </row>
    <row r="254" spans="1:11" s="6" customFormat="1" ht="15.75" hidden="1" customHeight="1">
      <c r="A254" s="23">
        <f t="shared" ref="A254:A259" si="39">SUM(A253+1)</f>
        <v>15</v>
      </c>
      <c r="B254" s="23" t="str">
        <f>VLOOKUP($A254,ACTIVITIES!$B$2:$C$110,2,FALSE)</f>
        <v>LANDFALL CONSTRUCTION 15</v>
      </c>
      <c r="C254" s="24"/>
      <c r="D254" s="24"/>
      <c r="E254" s="24"/>
      <c r="F254" s="24"/>
      <c r="G254" s="24"/>
      <c r="H254" s="24"/>
      <c r="I254" s="84" t="str">
        <f t="shared" si="32"/>
        <v/>
      </c>
      <c r="K254" s="89" t="str">
        <f t="shared" si="33"/>
        <v>X</v>
      </c>
    </row>
    <row r="255" spans="1:11" s="6" customFormat="1" ht="15.75" hidden="1" customHeight="1">
      <c r="A255" s="23">
        <f t="shared" si="39"/>
        <v>16</v>
      </c>
      <c r="B255" s="23" t="str">
        <f>VLOOKUP($A255,ACTIVITIES!$B$2:$C$110,2,FALSE)</f>
        <v>LANDFALL CONSTRUCTION 16</v>
      </c>
      <c r="C255" s="24"/>
      <c r="D255" s="24"/>
      <c r="E255" s="24"/>
      <c r="F255" s="24"/>
      <c r="G255" s="24"/>
      <c r="H255" s="24"/>
      <c r="I255" s="84" t="str">
        <f t="shared" si="32"/>
        <v/>
      </c>
      <c r="K255" s="89" t="str">
        <f t="shared" si="33"/>
        <v>X</v>
      </c>
    </row>
    <row r="256" spans="1:11" s="6" customFormat="1" ht="15.75" hidden="1" customHeight="1">
      <c r="A256" s="23">
        <f t="shared" si="39"/>
        <v>17</v>
      </c>
      <c r="B256" s="23" t="str">
        <f>VLOOKUP($A256,ACTIVITIES!$B$2:$C$110,2,FALSE)</f>
        <v>LANDFALL CONSTRUCTION 17</v>
      </c>
      <c r="C256" s="24"/>
      <c r="D256" s="24"/>
      <c r="E256" s="24"/>
      <c r="F256" s="24"/>
      <c r="G256" s="24"/>
      <c r="H256" s="24"/>
      <c r="I256" s="84" t="str">
        <f t="shared" si="32"/>
        <v/>
      </c>
      <c r="K256" s="89" t="str">
        <f t="shared" si="33"/>
        <v>X</v>
      </c>
    </row>
    <row r="257" spans="1:11" s="6" customFormat="1" ht="15.75" hidden="1" customHeight="1">
      <c r="A257" s="23">
        <f t="shared" si="39"/>
        <v>18</v>
      </c>
      <c r="B257" s="23" t="str">
        <f>VLOOKUP($A257,ACTIVITIES!$B$2:$C$110,2,FALSE)</f>
        <v>LANDFALL CONSTRUCTION 18</v>
      </c>
      <c r="C257" s="24"/>
      <c r="D257" s="24"/>
      <c r="E257" s="24"/>
      <c r="F257" s="24"/>
      <c r="G257" s="24"/>
      <c r="H257" s="24"/>
      <c r="I257" s="84" t="str">
        <f t="shared" si="32"/>
        <v/>
      </c>
      <c r="K257" s="89" t="str">
        <f t="shared" si="33"/>
        <v>X</v>
      </c>
    </row>
    <row r="258" spans="1:11" s="6" customFormat="1" ht="15.75" hidden="1" customHeight="1">
      <c r="A258" s="23">
        <f t="shared" si="39"/>
        <v>19</v>
      </c>
      <c r="B258" s="23" t="str">
        <f>VLOOKUP($A258,ACTIVITIES!$B$2:$C$110,2,FALSE)</f>
        <v>LANDFALL CONSTRUCTION 19</v>
      </c>
      <c r="C258" s="24"/>
      <c r="D258" s="24"/>
      <c r="E258" s="24"/>
      <c r="F258" s="24"/>
      <c r="G258" s="24"/>
      <c r="H258" s="24"/>
      <c r="I258" s="84" t="str">
        <f t="shared" si="32"/>
        <v/>
      </c>
      <c r="K258" s="89" t="str">
        <f t="shared" si="33"/>
        <v>X</v>
      </c>
    </row>
    <row r="259" spans="1:11" s="6" customFormat="1" ht="15.75" hidden="1" customHeight="1">
      <c r="A259" s="23">
        <f t="shared" si="39"/>
        <v>20</v>
      </c>
      <c r="B259" s="23" t="str">
        <f>VLOOKUP($A259,ACTIVITIES!$B$2:$C$110,2,FALSE)</f>
        <v>LANDFALL CONSTRUCTION 20</v>
      </c>
      <c r="C259" s="24"/>
      <c r="D259" s="24"/>
      <c r="E259" s="24"/>
      <c r="F259" s="24"/>
      <c r="G259" s="24"/>
      <c r="H259" s="24"/>
      <c r="I259" s="84" t="str">
        <f t="shared" si="32"/>
        <v/>
      </c>
      <c r="K259" s="89" t="str">
        <f t="shared" si="33"/>
        <v>X</v>
      </c>
    </row>
    <row r="260" spans="1:11" ht="15.75" customHeight="1">
      <c r="A260" s="308" t="str">
        <f>ACTIVITIES!$H$4</f>
        <v>OFFSHORE CONSTRUCTION</v>
      </c>
      <c r="B260" s="308"/>
      <c r="C260" s="247"/>
      <c r="D260" s="247"/>
      <c r="E260" s="247"/>
      <c r="F260" s="247"/>
      <c r="G260" s="247"/>
      <c r="H260" s="247"/>
      <c r="I260" s="310" t="str">
        <f t="shared" si="32"/>
        <v/>
      </c>
      <c r="J260" s="215"/>
      <c r="K260" s="249" t="str">
        <f t="shared" si="33"/>
        <v/>
      </c>
    </row>
    <row r="261" spans="1:11" ht="15.75" customHeight="1">
      <c r="A261" s="294">
        <f>SUM(A259+1)</f>
        <v>21</v>
      </c>
      <c r="B261" s="294" t="str">
        <f>VLOOKUP($A261,ACTIVITIES!$B$2:$C$110,2,FALSE)</f>
        <v>Cable array at WTGs installation</v>
      </c>
      <c r="C261" s="236">
        <v>0</v>
      </c>
      <c r="D261" s="236">
        <v>0</v>
      </c>
      <c r="E261" s="236">
        <v>0</v>
      </c>
      <c r="F261" s="236">
        <v>0</v>
      </c>
      <c r="G261" s="236">
        <v>0</v>
      </c>
      <c r="H261" s="236">
        <v>0</v>
      </c>
      <c r="I261" s="295">
        <f t="shared" si="32"/>
        <v>0</v>
      </c>
      <c r="J261" s="215"/>
      <c r="K261" s="249" t="str">
        <f t="shared" si="33"/>
        <v/>
      </c>
    </row>
    <row r="262" spans="1:11" ht="15.75" customHeight="1">
      <c r="A262" s="294">
        <f t="shared" ref="A262:A264" si="40">SUM(A261+1)</f>
        <v>22</v>
      </c>
      <c r="B262" s="294" t="str">
        <f>VLOOKUP($A262,ACTIVITIES!$B$2:$C$110,2,FALSE)</f>
        <v>Export cable to shore installation</v>
      </c>
      <c r="C262" s="236">
        <v>0</v>
      </c>
      <c r="D262" s="236">
        <v>0</v>
      </c>
      <c r="E262" s="236">
        <v>0</v>
      </c>
      <c r="F262" s="236">
        <v>0</v>
      </c>
      <c r="G262" s="236">
        <v>0</v>
      </c>
      <c r="H262" s="236">
        <v>0</v>
      </c>
      <c r="I262" s="295">
        <f t="shared" si="32"/>
        <v>0</v>
      </c>
      <c r="J262" s="215"/>
      <c r="K262" s="249" t="str">
        <f t="shared" si="33"/>
        <v/>
      </c>
    </row>
    <row r="263" spans="1:11" ht="15.75" customHeight="1">
      <c r="A263" s="294">
        <f t="shared" si="40"/>
        <v>23</v>
      </c>
      <c r="B263" s="294" t="str">
        <f>VLOOKUP($A263,ACTIVITIES!$B$2:$C$110,2,FALSE)</f>
        <v>Substation installation</v>
      </c>
      <c r="C263" s="236">
        <v>0</v>
      </c>
      <c r="D263" s="236">
        <v>0</v>
      </c>
      <c r="E263" s="236">
        <v>0</v>
      </c>
      <c r="F263" s="236">
        <v>0</v>
      </c>
      <c r="G263" s="236">
        <v>0</v>
      </c>
      <c r="H263" s="236">
        <v>0</v>
      </c>
      <c r="I263" s="295">
        <f t="shared" si="32"/>
        <v>0</v>
      </c>
      <c r="J263" s="215"/>
      <c r="K263" s="249" t="str">
        <f t="shared" si="33"/>
        <v/>
      </c>
    </row>
    <row r="264" spans="1:11" ht="15.75" customHeight="1">
      <c r="A264" s="294">
        <f t="shared" si="40"/>
        <v>24</v>
      </c>
      <c r="B264" s="294" t="str">
        <f>VLOOKUP($A264,ACTIVITIES!$B$2:$C$110,2,FALSE)</f>
        <v>Offshore foundation installation</v>
      </c>
      <c r="C264" s="236">
        <v>0</v>
      </c>
      <c r="D264" s="236">
        <v>0</v>
      </c>
      <c r="E264" s="236">
        <v>0</v>
      </c>
      <c r="F264" s="236">
        <v>0</v>
      </c>
      <c r="G264" s="236">
        <v>0</v>
      </c>
      <c r="H264" s="236">
        <v>0</v>
      </c>
      <c r="I264" s="295">
        <f t="shared" si="32"/>
        <v>0</v>
      </c>
      <c r="J264" s="215"/>
      <c r="K264" s="249" t="str">
        <f t="shared" si="33"/>
        <v/>
      </c>
    </row>
    <row r="265" spans="1:11" ht="15.75" customHeight="1">
      <c r="A265" s="294">
        <f t="shared" ref="A265:A270" si="41">SUM(A264+1)</f>
        <v>25</v>
      </c>
      <c r="B265" s="294" t="str">
        <f>VLOOKUP($A265,ACTIVITIES!$B$2:$C$110,2,FALSE)</f>
        <v xml:space="preserve">Offshore pile driving </v>
      </c>
      <c r="C265" s="236">
        <v>0</v>
      </c>
      <c r="D265" s="236">
        <v>0</v>
      </c>
      <c r="E265" s="236">
        <v>0</v>
      </c>
      <c r="F265" s="236">
        <v>0</v>
      </c>
      <c r="G265" s="236">
        <v>0</v>
      </c>
      <c r="H265" s="236">
        <v>0</v>
      </c>
      <c r="I265" s="295">
        <f t="shared" si="32"/>
        <v>0</v>
      </c>
      <c r="J265" s="215"/>
      <c r="K265" s="249" t="str">
        <f t="shared" si="33"/>
        <v/>
      </c>
    </row>
    <row r="266" spans="1:11" ht="15.75" customHeight="1">
      <c r="A266" s="294">
        <f t="shared" si="41"/>
        <v>26</v>
      </c>
      <c r="B266" s="294" t="str">
        <f>VLOOKUP($A266,ACTIVITIES!$B$2:$C$110,2,FALSE)</f>
        <v>Temporary cofferdam for long dist. HDD</v>
      </c>
      <c r="C266" s="236">
        <v>0</v>
      </c>
      <c r="D266" s="236">
        <v>0</v>
      </c>
      <c r="E266" s="236">
        <v>0</v>
      </c>
      <c r="F266" s="236">
        <v>0</v>
      </c>
      <c r="G266" s="236">
        <v>0</v>
      </c>
      <c r="H266" s="236">
        <v>0</v>
      </c>
      <c r="I266" s="295">
        <f t="shared" si="32"/>
        <v>0</v>
      </c>
      <c r="J266" s="215"/>
      <c r="K266" s="249" t="str">
        <f t="shared" si="33"/>
        <v/>
      </c>
    </row>
    <row r="267" spans="1:11" ht="15.75" customHeight="1">
      <c r="A267" s="294">
        <f t="shared" si="41"/>
        <v>27</v>
      </c>
      <c r="B267" s="294" t="str">
        <f>VLOOKUP($A267,ACTIVITIES!$B$2:$C$110,2,FALSE)</f>
        <v>Barge and tug  WTG transportation</v>
      </c>
      <c r="C267" s="236">
        <v>0</v>
      </c>
      <c r="D267" s="236">
        <v>0</v>
      </c>
      <c r="E267" s="236">
        <v>0</v>
      </c>
      <c r="F267" s="236">
        <v>0</v>
      </c>
      <c r="G267" s="236">
        <v>0</v>
      </c>
      <c r="H267" s="236">
        <v>0</v>
      </c>
      <c r="I267" s="295">
        <f t="shared" si="32"/>
        <v>0</v>
      </c>
      <c r="J267" s="215"/>
      <c r="K267" s="249" t="str">
        <f t="shared" si="33"/>
        <v/>
      </c>
    </row>
    <row r="268" spans="1:11" ht="15.75" customHeight="1">
      <c r="A268" s="294">
        <f t="shared" si="41"/>
        <v>28</v>
      </c>
      <c r="B268" s="294" t="str">
        <f>VLOOKUP($A268,ACTIVITIES!$B$2:$C$110,2,FALSE)</f>
        <v>WTG installation 5 weeks/WTG</v>
      </c>
      <c r="C268" s="236">
        <v>0</v>
      </c>
      <c r="D268" s="236">
        <v>0</v>
      </c>
      <c r="E268" s="236">
        <v>0</v>
      </c>
      <c r="F268" s="236">
        <v>0</v>
      </c>
      <c r="G268" s="236">
        <v>0</v>
      </c>
      <c r="H268" s="236">
        <v>0</v>
      </c>
      <c r="I268" s="295">
        <f t="shared" si="32"/>
        <v>0</v>
      </c>
      <c r="J268" s="215"/>
      <c r="K268" s="249" t="str">
        <f t="shared" si="33"/>
        <v/>
      </c>
    </row>
    <row r="269" spans="1:11" ht="15.75" customHeight="1">
      <c r="A269" s="294">
        <f t="shared" si="41"/>
        <v>29</v>
      </c>
      <c r="B269" s="294" t="str">
        <f>VLOOKUP($A269,ACTIVITIES!$B$2:$C$110,2,FALSE)</f>
        <v>Crew boat travel</v>
      </c>
      <c r="C269" s="236">
        <v>0</v>
      </c>
      <c r="D269" s="236">
        <v>0</v>
      </c>
      <c r="E269" s="236">
        <v>0</v>
      </c>
      <c r="F269" s="236">
        <v>0</v>
      </c>
      <c r="G269" s="236">
        <v>0</v>
      </c>
      <c r="H269" s="236">
        <v>0</v>
      </c>
      <c r="I269" s="295">
        <f t="shared" si="32"/>
        <v>0</v>
      </c>
      <c r="J269" s="215"/>
      <c r="K269" s="249" t="str">
        <f t="shared" si="33"/>
        <v/>
      </c>
    </row>
    <row r="270" spans="1:11" s="6" customFormat="1" ht="15.75" hidden="1" customHeight="1">
      <c r="A270" s="23">
        <f t="shared" si="41"/>
        <v>30</v>
      </c>
      <c r="B270" s="23" t="str">
        <f>VLOOKUP($A270,ACTIVITIES!$B$2:$C$110,2,FALSE)</f>
        <v>OFFSHORE CONSTRUCTION 30</v>
      </c>
      <c r="C270" s="80"/>
      <c r="D270" s="80"/>
      <c r="E270" s="80"/>
      <c r="F270" s="80"/>
      <c r="G270" s="80"/>
      <c r="H270" s="80"/>
      <c r="I270" s="84" t="str">
        <f t="shared" si="32"/>
        <v/>
      </c>
      <c r="K270" s="89" t="str">
        <f t="shared" si="33"/>
        <v>X</v>
      </c>
    </row>
    <row r="271" spans="1:11" ht="15.75" customHeight="1">
      <c r="A271" s="308" t="str">
        <f>ACTIVITIES!$H$5</f>
        <v>OPERATION AND MAINTENANCE</v>
      </c>
      <c r="B271" s="308"/>
      <c r="C271" s="247"/>
      <c r="D271" s="247"/>
      <c r="E271" s="247"/>
      <c r="F271" s="247"/>
      <c r="G271" s="247"/>
      <c r="H271" s="247"/>
      <c r="I271" s="311" t="str">
        <f t="shared" si="32"/>
        <v/>
      </c>
      <c r="J271" s="215"/>
      <c r="K271" s="249" t="str">
        <f t="shared" si="33"/>
        <v/>
      </c>
    </row>
    <row r="272" spans="1:11" ht="15.75" customHeight="1">
      <c r="A272" s="294">
        <f>SUM(A270+1)</f>
        <v>31</v>
      </c>
      <c r="B272" s="294" t="str">
        <f>VLOOKUP($A272,ACTIVITIES!$B$2:$C$110,2,FALSE)</f>
        <v>Maintenance 3-5 days/year/WTG</v>
      </c>
      <c r="C272" s="236">
        <v>0</v>
      </c>
      <c r="D272" s="236">
        <v>0</v>
      </c>
      <c r="E272" s="236">
        <v>0</v>
      </c>
      <c r="F272" s="236">
        <v>0</v>
      </c>
      <c r="G272" s="236">
        <v>0</v>
      </c>
      <c r="H272" s="236">
        <v>0</v>
      </c>
      <c r="I272" s="295">
        <f t="shared" ref="I272:I335" si="42">IF(AND(C272="",D272="",E272="",F272="",G272="",H272=""),"",MAX(C272:H272))</f>
        <v>0</v>
      </c>
      <c r="J272" s="215"/>
      <c r="K272" s="249" t="str">
        <f t="shared" ref="K272:K335" si="43">IF(AND(NOT(IFERROR(AVERAGE(A272),-9)=-9),IFERROR(VALUE(RIGHT(B272,1)),-9)=-9),"",IF(AND(B272="",IFERROR(VALUE(RIGHT(A272,1)),-99)=-99),"","X"))</f>
        <v/>
      </c>
    </row>
    <row r="273" spans="1:11" ht="15.75" customHeight="1">
      <c r="A273" s="294">
        <f t="shared" ref="A273:A275" si="44">SUM(A272+1)</f>
        <v>32</v>
      </c>
      <c r="B273" s="294" t="str">
        <f>VLOOKUP($A273,ACTIVITIES!$B$2:$C$110,2,FALSE)</f>
        <v>ROV inspections at 5 year intervals</v>
      </c>
      <c r="C273" s="236">
        <v>0</v>
      </c>
      <c r="D273" s="236">
        <v>0</v>
      </c>
      <c r="E273" s="236">
        <v>0</v>
      </c>
      <c r="F273" s="236">
        <v>0</v>
      </c>
      <c r="G273" s="236">
        <v>0</v>
      </c>
      <c r="H273" s="236">
        <v>0</v>
      </c>
      <c r="I273" s="295">
        <f t="shared" si="42"/>
        <v>0</v>
      </c>
      <c r="J273" s="215"/>
      <c r="K273" s="249" t="str">
        <f t="shared" si="43"/>
        <v/>
      </c>
    </row>
    <row r="274" spans="1:11" ht="15.75" customHeight="1">
      <c r="A274" s="294">
        <f t="shared" si="44"/>
        <v>33</v>
      </c>
      <c r="B274" s="294" t="str">
        <f>VLOOKUP($A274,ACTIVITIES!$B$2:$C$110,2,FALSE)</f>
        <v>Subbottom profiles at 5 year intervals</v>
      </c>
      <c r="C274" s="236">
        <v>0</v>
      </c>
      <c r="D274" s="236">
        <v>0</v>
      </c>
      <c r="E274" s="236">
        <v>0</v>
      </c>
      <c r="F274" s="236">
        <v>0</v>
      </c>
      <c r="G274" s="236">
        <v>0</v>
      </c>
      <c r="H274" s="236">
        <v>0</v>
      </c>
      <c r="I274" s="295">
        <f t="shared" si="42"/>
        <v>0</v>
      </c>
      <c r="J274" s="215"/>
      <c r="K274" s="249" t="str">
        <f t="shared" si="43"/>
        <v/>
      </c>
    </row>
    <row r="275" spans="1:11" ht="15.75" customHeight="1">
      <c r="A275" s="294">
        <f t="shared" si="44"/>
        <v>34</v>
      </c>
      <c r="B275" s="294" t="str">
        <f>VLOOKUP($A275,ACTIVITIES!$B$2:$C$110,2,FALSE)</f>
        <v>Substation ROW maintenance</v>
      </c>
      <c r="C275" s="236">
        <v>0</v>
      </c>
      <c r="D275" s="236">
        <v>0</v>
      </c>
      <c r="E275" s="236">
        <v>0</v>
      </c>
      <c r="F275" s="236">
        <v>0</v>
      </c>
      <c r="G275" s="236">
        <v>0</v>
      </c>
      <c r="H275" s="236">
        <v>0</v>
      </c>
      <c r="I275" s="295">
        <f t="shared" si="42"/>
        <v>0</v>
      </c>
      <c r="J275" s="215"/>
      <c r="K275" s="249" t="str">
        <f t="shared" si="43"/>
        <v/>
      </c>
    </row>
    <row r="276" spans="1:11" ht="15.75" customHeight="1">
      <c r="A276" s="294">
        <f t="shared" ref="A276:A281" si="45">SUM(A275+1)</f>
        <v>35</v>
      </c>
      <c r="B276" s="294" t="str">
        <f>VLOOKUP($A276,ACTIVITIES!$B$2:$C$110,2,FALSE)</f>
        <v>On and off shore environmental monitoring</v>
      </c>
      <c r="C276" s="236">
        <v>0</v>
      </c>
      <c r="D276" s="236">
        <v>0</v>
      </c>
      <c r="E276" s="236">
        <v>0</v>
      </c>
      <c r="F276" s="236">
        <v>0</v>
      </c>
      <c r="G276" s="236">
        <v>0</v>
      </c>
      <c r="H276" s="236">
        <v>0</v>
      </c>
      <c r="I276" s="295">
        <f t="shared" si="42"/>
        <v>0</v>
      </c>
      <c r="J276" s="215"/>
      <c r="K276" s="249" t="str">
        <f t="shared" si="43"/>
        <v/>
      </c>
    </row>
    <row r="277" spans="1:11" s="6" customFormat="1" ht="15.75" hidden="1" customHeight="1">
      <c r="A277" s="23">
        <f t="shared" si="45"/>
        <v>36</v>
      </c>
      <c r="B277" s="23" t="str">
        <f>VLOOKUP($A277,ACTIVITIES!$B$2:$C$110,2,FALSE)</f>
        <v>OPERATION AND MAINTENANCE 36</v>
      </c>
      <c r="C277" s="80"/>
      <c r="D277" s="80"/>
      <c r="E277" s="80"/>
      <c r="F277" s="80"/>
      <c r="G277" s="80"/>
      <c r="H277" s="24"/>
      <c r="I277" s="84" t="str">
        <f t="shared" si="42"/>
        <v/>
      </c>
      <c r="K277" s="89" t="str">
        <f t="shared" si="43"/>
        <v>X</v>
      </c>
    </row>
    <row r="278" spans="1:11" s="6" customFormat="1" ht="15.75" hidden="1" customHeight="1">
      <c r="A278" s="23">
        <f t="shared" si="45"/>
        <v>37</v>
      </c>
      <c r="B278" s="23" t="str">
        <f>VLOOKUP($A278,ACTIVITIES!$B$2:$C$110,2,FALSE)</f>
        <v>OPERATION AND MAINTENANCE 37</v>
      </c>
      <c r="C278" s="80"/>
      <c r="D278" s="80"/>
      <c r="E278" s="80"/>
      <c r="F278" s="80"/>
      <c r="G278" s="80"/>
      <c r="H278" s="24"/>
      <c r="I278" s="84" t="str">
        <f t="shared" si="42"/>
        <v/>
      </c>
      <c r="K278" s="89" t="str">
        <f t="shared" si="43"/>
        <v>X</v>
      </c>
    </row>
    <row r="279" spans="1:11" s="6" customFormat="1" ht="15.75" hidden="1" customHeight="1">
      <c r="A279" s="23">
        <f t="shared" si="45"/>
        <v>38</v>
      </c>
      <c r="B279" s="23" t="str">
        <f>VLOOKUP($A279,ACTIVITIES!$B$2:$C$110,2,FALSE)</f>
        <v>OPERATION AND MAINTENANCE 38</v>
      </c>
      <c r="C279" s="80"/>
      <c r="D279" s="80"/>
      <c r="E279" s="80"/>
      <c r="F279" s="80"/>
      <c r="G279" s="80"/>
      <c r="H279" s="24"/>
      <c r="I279" s="84" t="str">
        <f t="shared" si="42"/>
        <v/>
      </c>
      <c r="K279" s="89" t="str">
        <f t="shared" si="43"/>
        <v>X</v>
      </c>
    </row>
    <row r="280" spans="1:11" s="6" customFormat="1" ht="15.75" hidden="1" customHeight="1">
      <c r="A280" s="23">
        <f t="shared" si="45"/>
        <v>39</v>
      </c>
      <c r="B280" s="23" t="str">
        <f>VLOOKUP($A280,ACTIVITIES!$B$2:$C$110,2,FALSE)</f>
        <v>OPERATION AND MAINTENANCE 39</v>
      </c>
      <c r="C280" s="80"/>
      <c r="D280" s="80"/>
      <c r="E280" s="80"/>
      <c r="F280" s="80"/>
      <c r="G280" s="80"/>
      <c r="H280" s="24"/>
      <c r="I280" s="84" t="str">
        <f t="shared" si="42"/>
        <v/>
      </c>
      <c r="K280" s="89" t="str">
        <f t="shared" si="43"/>
        <v>X</v>
      </c>
    </row>
    <row r="281" spans="1:11" s="6" customFormat="1" ht="15.75" hidden="1" customHeight="1">
      <c r="A281" s="23">
        <f t="shared" si="45"/>
        <v>40</v>
      </c>
      <c r="B281" s="23" t="str">
        <f>VLOOKUP($A281,ACTIVITIES!$B$2:$C$110,2,FALSE)</f>
        <v>OPERATION AND MAINTENANCE 40</v>
      </c>
      <c r="C281" s="80"/>
      <c r="D281" s="80"/>
      <c r="E281" s="80"/>
      <c r="F281" s="80"/>
      <c r="G281" s="80"/>
      <c r="H281" s="24"/>
      <c r="I281" s="84" t="str">
        <f t="shared" si="42"/>
        <v/>
      </c>
      <c r="K281" s="89" t="str">
        <f t="shared" si="43"/>
        <v>X</v>
      </c>
    </row>
    <row r="282" spans="1:11" ht="15.75" customHeight="1">
      <c r="A282" s="308" t="str">
        <f>ACTIVITIES!$H$6</f>
        <v>DECOMMISSIONING</v>
      </c>
      <c r="B282" s="308"/>
      <c r="C282" s="247"/>
      <c r="D282" s="247"/>
      <c r="E282" s="247"/>
      <c r="F282" s="247"/>
      <c r="G282" s="247"/>
      <c r="H282" s="248"/>
      <c r="I282" s="312" t="str">
        <f t="shared" si="42"/>
        <v/>
      </c>
      <c r="J282" s="215"/>
      <c r="K282" s="249" t="str">
        <f t="shared" si="43"/>
        <v/>
      </c>
    </row>
    <row r="283" spans="1:11" ht="15.75" customHeight="1">
      <c r="A283" s="294">
        <f>SUM(A281+1)</f>
        <v>41</v>
      </c>
      <c r="B283" s="294" t="str">
        <f>VLOOKUP($A283,ACTIVITIES!$B$2:$C$110,2,FALSE)</f>
        <v>Foundation and WTG removal</v>
      </c>
      <c r="C283" s="236">
        <v>0</v>
      </c>
      <c r="D283" s="236">
        <v>0</v>
      </c>
      <c r="E283" s="236">
        <v>0</v>
      </c>
      <c r="F283" s="236">
        <v>0</v>
      </c>
      <c r="G283" s="236">
        <v>0</v>
      </c>
      <c r="H283" s="236">
        <v>0</v>
      </c>
      <c r="I283" s="299">
        <f t="shared" si="42"/>
        <v>0</v>
      </c>
      <c r="J283" s="215"/>
      <c r="K283" s="249" t="str">
        <f t="shared" si="43"/>
        <v/>
      </c>
    </row>
    <row r="284" spans="1:11" ht="15.75" customHeight="1">
      <c r="A284" s="294">
        <f t="shared" ref="A284:A292" si="46">SUM(A283+1)</f>
        <v>42</v>
      </c>
      <c r="B284" s="294" t="str">
        <f>VLOOKUP($A284,ACTIVITIES!$B$2:$C$110,2,FALSE)</f>
        <v>Offshore cable abandonent</v>
      </c>
      <c r="C284" s="236">
        <v>0</v>
      </c>
      <c r="D284" s="236">
        <v>0</v>
      </c>
      <c r="E284" s="236">
        <v>0</v>
      </c>
      <c r="F284" s="236">
        <v>0</v>
      </c>
      <c r="G284" s="236">
        <v>0</v>
      </c>
      <c r="H284" s="236">
        <v>0</v>
      </c>
      <c r="I284" s="299">
        <f t="shared" si="42"/>
        <v>0</v>
      </c>
      <c r="J284" s="215"/>
      <c r="K284" s="249" t="str">
        <f t="shared" si="43"/>
        <v/>
      </c>
    </row>
    <row r="285" spans="1:11" ht="15.75" customHeight="1">
      <c r="A285" s="294">
        <f t="shared" si="46"/>
        <v>43</v>
      </c>
      <c r="B285" s="294" t="str">
        <f>VLOOKUP($A285,ACTIVITIES!$B$2:$C$110,2,FALSE)</f>
        <v>Demobilization</v>
      </c>
      <c r="C285" s="236">
        <v>0</v>
      </c>
      <c r="D285" s="236">
        <v>0</v>
      </c>
      <c r="E285" s="236">
        <v>0</v>
      </c>
      <c r="F285" s="236">
        <v>0</v>
      </c>
      <c r="G285" s="236">
        <v>0</v>
      </c>
      <c r="H285" s="236">
        <v>0</v>
      </c>
      <c r="I285" s="299">
        <f t="shared" si="42"/>
        <v>0</v>
      </c>
      <c r="J285" s="215"/>
      <c r="K285" s="249" t="str">
        <f t="shared" si="43"/>
        <v/>
      </c>
    </row>
    <row r="286" spans="1:11" s="6" customFormat="1" ht="15.75" hidden="1" customHeight="1">
      <c r="A286" s="23">
        <f t="shared" si="46"/>
        <v>44</v>
      </c>
      <c r="B286" s="23" t="str">
        <f>VLOOKUP($A286,ACTIVITIES!$B$2:$C$110,2,FALSE)</f>
        <v>DECOMMISSIONING 44</v>
      </c>
      <c r="C286" s="24"/>
      <c r="D286" s="24"/>
      <c r="E286" s="24"/>
      <c r="F286" s="24"/>
      <c r="G286" s="24"/>
      <c r="H286" s="24"/>
      <c r="I286" s="85" t="str">
        <f t="shared" si="42"/>
        <v/>
      </c>
      <c r="K286" s="89" t="str">
        <f t="shared" si="43"/>
        <v>X</v>
      </c>
    </row>
    <row r="287" spans="1:11" s="6" customFormat="1" ht="15.75" hidden="1" customHeight="1">
      <c r="A287" s="23">
        <f t="shared" si="46"/>
        <v>45</v>
      </c>
      <c r="B287" s="23" t="str">
        <f>VLOOKUP($A287,ACTIVITIES!$B$2:$C$110,2,FALSE)</f>
        <v>DECOMMISSIONING 45</v>
      </c>
      <c r="C287" s="24"/>
      <c r="D287" s="24"/>
      <c r="E287" s="24"/>
      <c r="F287" s="24"/>
      <c r="G287" s="24"/>
      <c r="H287" s="24"/>
      <c r="I287" s="85" t="str">
        <f t="shared" si="42"/>
        <v/>
      </c>
      <c r="K287" s="89" t="str">
        <f t="shared" si="43"/>
        <v>X</v>
      </c>
    </row>
    <row r="288" spans="1:11" s="6" customFormat="1" ht="15.75" hidden="1" customHeight="1">
      <c r="A288" s="23">
        <f t="shared" si="46"/>
        <v>46</v>
      </c>
      <c r="B288" s="23" t="str">
        <f>VLOOKUP($A288,ACTIVITIES!$B$2:$C$110,2,FALSE)</f>
        <v>DECOMMISSIONING 46</v>
      </c>
      <c r="C288" s="24"/>
      <c r="D288" s="24"/>
      <c r="E288" s="24"/>
      <c r="F288" s="24"/>
      <c r="G288" s="24"/>
      <c r="H288" s="24"/>
      <c r="I288" s="85" t="str">
        <f t="shared" si="42"/>
        <v/>
      </c>
      <c r="K288" s="89" t="str">
        <f t="shared" si="43"/>
        <v>X</v>
      </c>
    </row>
    <row r="289" spans="1:11" s="6" customFormat="1" ht="15.75" hidden="1" customHeight="1">
      <c r="A289" s="23">
        <f t="shared" si="46"/>
        <v>47</v>
      </c>
      <c r="B289" s="23" t="str">
        <f>VLOOKUP($A289,ACTIVITIES!$B$2:$C$110,2,FALSE)</f>
        <v>DECOMMISSIONING 47</v>
      </c>
      <c r="C289" s="24"/>
      <c r="D289" s="24"/>
      <c r="E289" s="24"/>
      <c r="F289" s="24"/>
      <c r="G289" s="24"/>
      <c r="H289" s="24"/>
      <c r="I289" s="85" t="str">
        <f t="shared" si="42"/>
        <v/>
      </c>
      <c r="K289" s="89" t="str">
        <f t="shared" si="43"/>
        <v>X</v>
      </c>
    </row>
    <row r="290" spans="1:11" s="6" customFormat="1" ht="15.75" hidden="1" customHeight="1">
      <c r="A290" s="23">
        <f t="shared" si="46"/>
        <v>48</v>
      </c>
      <c r="B290" s="23" t="str">
        <f>VLOOKUP($A290,ACTIVITIES!$B$2:$C$110,2,FALSE)</f>
        <v>DECOMMISSIONING 48</v>
      </c>
      <c r="C290" s="24"/>
      <c r="D290" s="24"/>
      <c r="E290" s="24"/>
      <c r="F290" s="24"/>
      <c r="G290" s="24"/>
      <c r="H290" s="24"/>
      <c r="I290" s="85" t="str">
        <f t="shared" si="42"/>
        <v/>
      </c>
      <c r="K290" s="89" t="str">
        <f t="shared" si="43"/>
        <v>X</v>
      </c>
    </row>
    <row r="291" spans="1:11" s="6" customFormat="1" ht="15.75" hidden="1" customHeight="1">
      <c r="A291" s="23">
        <f t="shared" si="46"/>
        <v>49</v>
      </c>
      <c r="B291" s="23" t="str">
        <f>VLOOKUP($A291,ACTIVITIES!$B$2:$C$110,2,FALSE)</f>
        <v>DECOMMISSIONING 49</v>
      </c>
      <c r="C291" s="24"/>
      <c r="D291" s="24"/>
      <c r="E291" s="24"/>
      <c r="F291" s="24"/>
      <c r="G291" s="24"/>
      <c r="H291" s="24"/>
      <c r="I291" s="85" t="str">
        <f t="shared" si="42"/>
        <v/>
      </c>
      <c r="K291" s="89" t="str">
        <f t="shared" si="43"/>
        <v>X</v>
      </c>
    </row>
    <row r="292" spans="1:11" s="6" customFormat="1" ht="15.75" hidden="1" customHeight="1">
      <c r="A292" s="23">
        <f t="shared" si="46"/>
        <v>50</v>
      </c>
      <c r="B292" s="23" t="str">
        <f>VLOOKUP($A292,ACTIVITIES!$B$2:$C$110,2,FALSE)</f>
        <v>DECOMMISSIONING 50</v>
      </c>
      <c r="C292" s="24"/>
      <c r="D292" s="24"/>
      <c r="E292" s="24"/>
      <c r="F292" s="24"/>
      <c r="G292" s="24"/>
      <c r="H292" s="24"/>
      <c r="I292" s="85" t="str">
        <f t="shared" si="42"/>
        <v/>
      </c>
      <c r="K292" s="89" t="str">
        <f t="shared" si="43"/>
        <v>X</v>
      </c>
    </row>
    <row r="293" spans="1:11" s="6" customFormat="1" ht="15.75" hidden="1" customHeight="1">
      <c r="A293" s="99" t="str">
        <f>ACTIVITIES!$H$7</f>
        <v>ACTIVITY CATEGORY 6</v>
      </c>
      <c r="B293" s="99"/>
      <c r="C293" s="31"/>
      <c r="D293" s="31"/>
      <c r="E293" s="31"/>
      <c r="F293" s="31"/>
      <c r="G293" s="31"/>
      <c r="H293" s="97"/>
      <c r="I293" s="98" t="str">
        <f t="shared" si="42"/>
        <v/>
      </c>
      <c r="K293" s="89" t="str">
        <f t="shared" si="43"/>
        <v>X</v>
      </c>
    </row>
    <row r="294" spans="1:11" s="6" customFormat="1" ht="15.75" hidden="1" customHeight="1">
      <c r="A294" s="23">
        <f>SUM(A292+1)</f>
        <v>51</v>
      </c>
      <c r="B294" s="23" t="str">
        <f>VLOOKUP($A294,ACTIVITIES!$B$2:$C$110,2,FALSE)</f>
        <v>ACTIVITY CATEGORY 6 51</v>
      </c>
      <c r="C294" s="24"/>
      <c r="D294" s="24"/>
      <c r="E294" s="24"/>
      <c r="F294" s="24"/>
      <c r="G294" s="24"/>
      <c r="H294" s="24"/>
      <c r="I294" s="85" t="str">
        <f t="shared" si="42"/>
        <v/>
      </c>
      <c r="K294" s="89" t="str">
        <f t="shared" si="43"/>
        <v>X</v>
      </c>
    </row>
    <row r="295" spans="1:11" s="6" customFormat="1" ht="15.75" hidden="1" customHeight="1">
      <c r="A295" s="23">
        <f t="shared" ref="A295:A303" si="47">SUM(A294+1)</f>
        <v>52</v>
      </c>
      <c r="B295" s="23" t="str">
        <f>VLOOKUP($A295,ACTIVITIES!$B$2:$C$110,2,FALSE)</f>
        <v>ACTIVITY CATEGORY 6 52</v>
      </c>
      <c r="C295" s="24"/>
      <c r="D295" s="24"/>
      <c r="E295" s="24"/>
      <c r="F295" s="24"/>
      <c r="G295" s="24"/>
      <c r="H295" s="24"/>
      <c r="I295" s="85" t="str">
        <f t="shared" si="42"/>
        <v/>
      </c>
      <c r="K295" s="89" t="str">
        <f t="shared" si="43"/>
        <v>X</v>
      </c>
    </row>
    <row r="296" spans="1:11" s="6" customFormat="1" ht="15.75" hidden="1" customHeight="1">
      <c r="A296" s="23">
        <f t="shared" si="47"/>
        <v>53</v>
      </c>
      <c r="B296" s="23" t="str">
        <f>VLOOKUP($A296,ACTIVITIES!$B$2:$C$110,2,FALSE)</f>
        <v>ACTIVITY CATEGORY 6 53</v>
      </c>
      <c r="C296" s="24"/>
      <c r="D296" s="24"/>
      <c r="E296" s="24"/>
      <c r="F296" s="24"/>
      <c r="G296" s="24"/>
      <c r="H296" s="24"/>
      <c r="I296" s="85" t="str">
        <f t="shared" si="42"/>
        <v/>
      </c>
      <c r="K296" s="89" t="str">
        <f t="shared" si="43"/>
        <v>X</v>
      </c>
    </row>
    <row r="297" spans="1:11" s="6" customFormat="1" ht="15.75" hidden="1" customHeight="1">
      <c r="A297" s="23">
        <f t="shared" si="47"/>
        <v>54</v>
      </c>
      <c r="B297" s="23" t="str">
        <f>VLOOKUP($A297,ACTIVITIES!$B$2:$C$110,2,FALSE)</f>
        <v>ACTIVITY CATEGORY 6 54</v>
      </c>
      <c r="C297" s="24"/>
      <c r="D297" s="24"/>
      <c r="E297" s="24"/>
      <c r="F297" s="24"/>
      <c r="G297" s="24"/>
      <c r="H297" s="24"/>
      <c r="I297" s="85" t="str">
        <f t="shared" si="42"/>
        <v/>
      </c>
      <c r="K297" s="89" t="str">
        <f t="shared" si="43"/>
        <v>X</v>
      </c>
    </row>
    <row r="298" spans="1:11" s="6" customFormat="1" ht="15.75" hidden="1" customHeight="1">
      <c r="A298" s="23">
        <f t="shared" si="47"/>
        <v>55</v>
      </c>
      <c r="B298" s="23" t="str">
        <f>VLOOKUP($A298,ACTIVITIES!$B$2:$C$110,2,FALSE)</f>
        <v>ACTIVITY CATEGORY 6 55</v>
      </c>
      <c r="C298" s="24"/>
      <c r="D298" s="24"/>
      <c r="E298" s="24"/>
      <c r="F298" s="24"/>
      <c r="G298" s="24"/>
      <c r="H298" s="24"/>
      <c r="I298" s="85" t="str">
        <f t="shared" si="42"/>
        <v/>
      </c>
      <c r="K298" s="89" t="str">
        <f t="shared" si="43"/>
        <v>X</v>
      </c>
    </row>
    <row r="299" spans="1:11" s="6" customFormat="1" ht="15.75" hidden="1" customHeight="1">
      <c r="A299" s="23">
        <f t="shared" si="47"/>
        <v>56</v>
      </c>
      <c r="B299" s="23" t="str">
        <f>VLOOKUP($A299,ACTIVITIES!$B$2:$C$110,2,FALSE)</f>
        <v>ACTIVITY CATEGORY 6 56</v>
      </c>
      <c r="C299" s="24"/>
      <c r="D299" s="24"/>
      <c r="E299" s="24"/>
      <c r="F299" s="24"/>
      <c r="G299" s="24"/>
      <c r="H299" s="24"/>
      <c r="I299" s="85" t="str">
        <f t="shared" si="42"/>
        <v/>
      </c>
      <c r="K299" s="89" t="str">
        <f t="shared" si="43"/>
        <v>X</v>
      </c>
    </row>
    <row r="300" spans="1:11" s="6" customFormat="1" ht="15.75" hidden="1" customHeight="1">
      <c r="A300" s="23">
        <f t="shared" si="47"/>
        <v>57</v>
      </c>
      <c r="B300" s="23" t="str">
        <f>VLOOKUP($A300,ACTIVITIES!$B$2:$C$110,2,FALSE)</f>
        <v>ACTIVITY CATEGORY 6 57</v>
      </c>
      <c r="C300" s="24"/>
      <c r="D300" s="24"/>
      <c r="E300" s="24"/>
      <c r="F300" s="24"/>
      <c r="G300" s="24"/>
      <c r="H300" s="24"/>
      <c r="I300" s="85" t="str">
        <f t="shared" si="42"/>
        <v/>
      </c>
      <c r="K300" s="89" t="str">
        <f t="shared" si="43"/>
        <v>X</v>
      </c>
    </row>
    <row r="301" spans="1:11" s="6" customFormat="1" ht="15.75" hidden="1" customHeight="1">
      <c r="A301" s="23">
        <f t="shared" si="47"/>
        <v>58</v>
      </c>
      <c r="B301" s="23" t="str">
        <f>VLOOKUP($A301,ACTIVITIES!$B$2:$C$110,2,FALSE)</f>
        <v>ACTIVITY CATEGORY 6 58</v>
      </c>
      <c r="C301" s="24"/>
      <c r="D301" s="24"/>
      <c r="E301" s="24"/>
      <c r="F301" s="24"/>
      <c r="G301" s="24"/>
      <c r="H301" s="24"/>
      <c r="I301" s="85" t="str">
        <f t="shared" si="42"/>
        <v/>
      </c>
      <c r="K301" s="89" t="str">
        <f t="shared" si="43"/>
        <v>X</v>
      </c>
    </row>
    <row r="302" spans="1:11" s="6" customFormat="1" ht="15.75" hidden="1" customHeight="1">
      <c r="A302" s="23">
        <f t="shared" si="47"/>
        <v>59</v>
      </c>
      <c r="B302" s="23" t="str">
        <f>VLOOKUP($A302,ACTIVITIES!$B$2:$C$110,2,FALSE)</f>
        <v>ACTIVITY CATEGORY 6 59</v>
      </c>
      <c r="C302" s="24"/>
      <c r="D302" s="24"/>
      <c r="E302" s="24"/>
      <c r="F302" s="24"/>
      <c r="G302" s="24"/>
      <c r="H302" s="24"/>
      <c r="I302" s="85" t="str">
        <f t="shared" si="42"/>
        <v/>
      </c>
      <c r="K302" s="89" t="str">
        <f t="shared" si="43"/>
        <v>X</v>
      </c>
    </row>
    <row r="303" spans="1:11" s="6" customFormat="1" ht="15.75" hidden="1" customHeight="1">
      <c r="A303" s="23">
        <f t="shared" si="47"/>
        <v>60</v>
      </c>
      <c r="B303" s="23" t="str">
        <f>VLOOKUP($A303,ACTIVITIES!$B$2:$C$110,2,FALSE)</f>
        <v>ACTIVITY CATEGORY 6 60</v>
      </c>
      <c r="C303" s="24"/>
      <c r="D303" s="24"/>
      <c r="E303" s="24"/>
      <c r="F303" s="24"/>
      <c r="G303" s="24"/>
      <c r="H303" s="24"/>
      <c r="I303" s="85" t="str">
        <f t="shared" si="42"/>
        <v/>
      </c>
      <c r="K303" s="89" t="str">
        <f t="shared" si="43"/>
        <v>X</v>
      </c>
    </row>
    <row r="304" spans="1:11" s="6" customFormat="1" ht="15.75" hidden="1" customHeight="1">
      <c r="A304" s="99" t="str">
        <f>ACTIVITIES!$H$8</f>
        <v>ACTIVITY CATEGORY 7</v>
      </c>
      <c r="B304" s="99"/>
      <c r="C304" s="31"/>
      <c r="D304" s="31"/>
      <c r="E304" s="31"/>
      <c r="F304" s="31"/>
      <c r="G304" s="31"/>
      <c r="H304" s="97"/>
      <c r="I304" s="98" t="str">
        <f t="shared" si="42"/>
        <v/>
      </c>
      <c r="K304" s="89" t="str">
        <f t="shared" si="43"/>
        <v>X</v>
      </c>
    </row>
    <row r="305" spans="1:11" s="6" customFormat="1" ht="15.75" hidden="1" customHeight="1">
      <c r="A305" s="23">
        <f>SUM(A303+1)</f>
        <v>61</v>
      </c>
      <c r="B305" s="23" t="str">
        <f>VLOOKUP($A305,ACTIVITIES!$B$2:$C$110,2,FALSE)</f>
        <v>ACTIVITY CATEGORY 7 61</v>
      </c>
      <c r="C305" s="24"/>
      <c r="D305" s="24"/>
      <c r="E305" s="24"/>
      <c r="F305" s="24"/>
      <c r="G305" s="24"/>
      <c r="H305" s="24"/>
      <c r="I305" s="85" t="str">
        <f t="shared" si="42"/>
        <v/>
      </c>
      <c r="K305" s="89" t="str">
        <f t="shared" si="43"/>
        <v>X</v>
      </c>
    </row>
    <row r="306" spans="1:11" s="6" customFormat="1" ht="15.75" hidden="1" customHeight="1">
      <c r="A306" s="23">
        <f t="shared" ref="A306:A314" si="48">SUM(A305+1)</f>
        <v>62</v>
      </c>
      <c r="B306" s="23" t="str">
        <f>VLOOKUP($A306,ACTIVITIES!$B$2:$C$110,2,FALSE)</f>
        <v>ACTIVITY CATEGORY 7 62</v>
      </c>
      <c r="C306" s="24"/>
      <c r="D306" s="24"/>
      <c r="E306" s="24"/>
      <c r="F306" s="24"/>
      <c r="G306" s="24"/>
      <c r="H306" s="24"/>
      <c r="I306" s="85" t="str">
        <f t="shared" si="42"/>
        <v/>
      </c>
      <c r="K306" s="89" t="str">
        <f t="shared" si="43"/>
        <v>X</v>
      </c>
    </row>
    <row r="307" spans="1:11" s="6" customFormat="1" ht="15.75" hidden="1" customHeight="1">
      <c r="A307" s="23">
        <f t="shared" si="48"/>
        <v>63</v>
      </c>
      <c r="B307" s="23" t="str">
        <f>VLOOKUP($A307,ACTIVITIES!$B$2:$C$110,2,FALSE)</f>
        <v>ACTIVITY CATEGORY 7 63</v>
      </c>
      <c r="C307" s="24"/>
      <c r="D307" s="24"/>
      <c r="E307" s="24"/>
      <c r="F307" s="24"/>
      <c r="G307" s="24"/>
      <c r="H307" s="24"/>
      <c r="I307" s="85" t="str">
        <f t="shared" si="42"/>
        <v/>
      </c>
      <c r="K307" s="89" t="str">
        <f t="shared" si="43"/>
        <v>X</v>
      </c>
    </row>
    <row r="308" spans="1:11" s="6" customFormat="1" ht="15.75" hidden="1" customHeight="1">
      <c r="A308" s="23">
        <f t="shared" si="48"/>
        <v>64</v>
      </c>
      <c r="B308" s="23" t="str">
        <f>VLOOKUP($A308,ACTIVITIES!$B$2:$C$110,2,FALSE)</f>
        <v>ACTIVITY CATEGORY 7 64</v>
      </c>
      <c r="C308" s="24"/>
      <c r="D308" s="24"/>
      <c r="E308" s="24"/>
      <c r="F308" s="24"/>
      <c r="G308" s="24"/>
      <c r="H308" s="24"/>
      <c r="I308" s="85" t="str">
        <f t="shared" si="42"/>
        <v/>
      </c>
      <c r="K308" s="89" t="str">
        <f t="shared" si="43"/>
        <v>X</v>
      </c>
    </row>
    <row r="309" spans="1:11" s="6" customFormat="1" ht="15.75" hidden="1" customHeight="1">
      <c r="A309" s="23">
        <f t="shared" si="48"/>
        <v>65</v>
      </c>
      <c r="B309" s="23" t="str">
        <f>VLOOKUP($A309,ACTIVITIES!$B$2:$C$110,2,FALSE)</f>
        <v>ACTIVITY CATEGORY 7 65</v>
      </c>
      <c r="C309" s="24"/>
      <c r="D309" s="24"/>
      <c r="E309" s="24"/>
      <c r="F309" s="24"/>
      <c r="G309" s="24"/>
      <c r="H309" s="24"/>
      <c r="I309" s="85" t="str">
        <f t="shared" si="42"/>
        <v/>
      </c>
      <c r="K309" s="89" t="str">
        <f t="shared" si="43"/>
        <v>X</v>
      </c>
    </row>
    <row r="310" spans="1:11" s="6" customFormat="1" ht="15.75" hidden="1" customHeight="1">
      <c r="A310" s="23">
        <f t="shared" si="48"/>
        <v>66</v>
      </c>
      <c r="B310" s="23" t="str">
        <f>VLOOKUP($A310,ACTIVITIES!$B$2:$C$110,2,FALSE)</f>
        <v>ACTIVITY CATEGORY 7 66</v>
      </c>
      <c r="C310" s="24"/>
      <c r="D310" s="24"/>
      <c r="E310" s="24"/>
      <c r="F310" s="24"/>
      <c r="G310" s="24"/>
      <c r="H310" s="24"/>
      <c r="I310" s="85" t="str">
        <f t="shared" si="42"/>
        <v/>
      </c>
      <c r="K310" s="89" t="str">
        <f t="shared" si="43"/>
        <v>X</v>
      </c>
    </row>
    <row r="311" spans="1:11" s="6" customFormat="1" ht="15.75" hidden="1" customHeight="1">
      <c r="A311" s="23">
        <f t="shared" si="48"/>
        <v>67</v>
      </c>
      <c r="B311" s="23" t="str">
        <f>VLOOKUP($A311,ACTIVITIES!$B$2:$C$110,2,FALSE)</f>
        <v>ACTIVITY CATEGORY 7 67</v>
      </c>
      <c r="C311" s="24"/>
      <c r="D311" s="24"/>
      <c r="E311" s="24"/>
      <c r="F311" s="24"/>
      <c r="G311" s="24"/>
      <c r="H311" s="24"/>
      <c r="I311" s="85" t="str">
        <f t="shared" si="42"/>
        <v/>
      </c>
      <c r="K311" s="89" t="str">
        <f t="shared" si="43"/>
        <v>X</v>
      </c>
    </row>
    <row r="312" spans="1:11" s="6" customFormat="1" ht="15.75" hidden="1" customHeight="1">
      <c r="A312" s="23">
        <f t="shared" si="48"/>
        <v>68</v>
      </c>
      <c r="B312" s="23" t="str">
        <f>VLOOKUP($A312,ACTIVITIES!$B$2:$C$110,2,FALSE)</f>
        <v>ACTIVITY CATEGORY 7 68</v>
      </c>
      <c r="C312" s="24"/>
      <c r="D312" s="24"/>
      <c r="E312" s="24"/>
      <c r="F312" s="24"/>
      <c r="G312" s="24"/>
      <c r="H312" s="24"/>
      <c r="I312" s="85" t="str">
        <f t="shared" si="42"/>
        <v/>
      </c>
      <c r="K312" s="89" t="str">
        <f t="shared" si="43"/>
        <v>X</v>
      </c>
    </row>
    <row r="313" spans="1:11" s="6" customFormat="1" ht="15.75" hidden="1" customHeight="1">
      <c r="A313" s="23">
        <f t="shared" si="48"/>
        <v>69</v>
      </c>
      <c r="B313" s="23" t="str">
        <f>VLOOKUP($A313,ACTIVITIES!$B$2:$C$110,2,FALSE)</f>
        <v>ACTIVITY CATEGORY 7 69</v>
      </c>
      <c r="C313" s="24"/>
      <c r="D313" s="24"/>
      <c r="E313" s="24"/>
      <c r="F313" s="24"/>
      <c r="G313" s="24"/>
      <c r="H313" s="24"/>
      <c r="I313" s="85" t="str">
        <f t="shared" si="42"/>
        <v/>
      </c>
      <c r="K313" s="89" t="str">
        <f t="shared" si="43"/>
        <v>X</v>
      </c>
    </row>
    <row r="314" spans="1:11" s="6" customFormat="1" ht="15.75" hidden="1" customHeight="1">
      <c r="A314" s="23">
        <f t="shared" si="48"/>
        <v>70</v>
      </c>
      <c r="B314" s="23" t="str">
        <f>VLOOKUP($A314,ACTIVITIES!$B$2:$C$110,2,FALSE)</f>
        <v>ACTIVITY CATEGORY 7 70</v>
      </c>
      <c r="C314" s="24"/>
      <c r="D314" s="24"/>
      <c r="E314" s="24"/>
      <c r="F314" s="24"/>
      <c r="G314" s="24"/>
      <c r="H314" s="24"/>
      <c r="I314" s="85" t="str">
        <f t="shared" si="42"/>
        <v/>
      </c>
      <c r="K314" s="89" t="str">
        <f t="shared" si="43"/>
        <v>X</v>
      </c>
    </row>
    <row r="315" spans="1:11" s="6" customFormat="1" ht="15.75" hidden="1" customHeight="1">
      <c r="A315" s="99" t="str">
        <f>ACTIVITIES!$H$9</f>
        <v>ACTIVITY CATEGORY 8</v>
      </c>
      <c r="B315" s="99"/>
      <c r="C315" s="31"/>
      <c r="D315" s="31"/>
      <c r="E315" s="31"/>
      <c r="F315" s="31"/>
      <c r="G315" s="31"/>
      <c r="H315" s="97"/>
      <c r="I315" s="98" t="str">
        <f t="shared" si="42"/>
        <v/>
      </c>
      <c r="K315" s="89" t="str">
        <f t="shared" si="43"/>
        <v>X</v>
      </c>
    </row>
    <row r="316" spans="1:11" s="6" customFormat="1" ht="15.75" hidden="1" customHeight="1">
      <c r="A316" s="23">
        <f>SUM(A314+1)</f>
        <v>71</v>
      </c>
      <c r="B316" s="23" t="str">
        <f>VLOOKUP($A316,ACTIVITIES!$B$2:$C$110,2,FALSE)</f>
        <v>ACTIVITY CATEGORY 8 71</v>
      </c>
      <c r="C316" s="24"/>
      <c r="D316" s="24"/>
      <c r="E316" s="24"/>
      <c r="F316" s="24"/>
      <c r="G316" s="24"/>
      <c r="H316" s="24"/>
      <c r="I316" s="85" t="str">
        <f t="shared" si="42"/>
        <v/>
      </c>
      <c r="K316" s="89" t="str">
        <f t="shared" si="43"/>
        <v>X</v>
      </c>
    </row>
    <row r="317" spans="1:11" s="6" customFormat="1" ht="15.75" hidden="1" customHeight="1">
      <c r="A317" s="23">
        <f t="shared" ref="A317:A325" si="49">SUM(A316+1)</f>
        <v>72</v>
      </c>
      <c r="B317" s="23" t="str">
        <f>VLOOKUP($A317,ACTIVITIES!$B$2:$C$110,2,FALSE)</f>
        <v>ACTIVITY CATEGORY 8 72</v>
      </c>
      <c r="C317" s="24"/>
      <c r="D317" s="24"/>
      <c r="E317" s="24"/>
      <c r="F317" s="24"/>
      <c r="G317" s="24"/>
      <c r="H317" s="24"/>
      <c r="I317" s="85" t="str">
        <f t="shared" si="42"/>
        <v/>
      </c>
      <c r="K317" s="89" t="str">
        <f t="shared" si="43"/>
        <v>X</v>
      </c>
    </row>
    <row r="318" spans="1:11" s="6" customFormat="1" ht="15.75" hidden="1" customHeight="1">
      <c r="A318" s="23">
        <f t="shared" si="49"/>
        <v>73</v>
      </c>
      <c r="B318" s="23" t="str">
        <f>VLOOKUP($A318,ACTIVITIES!$B$2:$C$110,2,FALSE)</f>
        <v>ACTIVITY CATEGORY 8 73</v>
      </c>
      <c r="C318" s="24"/>
      <c r="D318" s="24"/>
      <c r="E318" s="24"/>
      <c r="F318" s="24"/>
      <c r="G318" s="24"/>
      <c r="H318" s="24"/>
      <c r="I318" s="85" t="str">
        <f t="shared" si="42"/>
        <v/>
      </c>
      <c r="K318" s="89" t="str">
        <f t="shared" si="43"/>
        <v>X</v>
      </c>
    </row>
    <row r="319" spans="1:11" s="6" customFormat="1" ht="15.75" hidden="1" customHeight="1">
      <c r="A319" s="23">
        <f t="shared" si="49"/>
        <v>74</v>
      </c>
      <c r="B319" s="23" t="str">
        <f>VLOOKUP($A319,ACTIVITIES!$B$2:$C$110,2,FALSE)</f>
        <v>ACTIVITY CATEGORY 8 74</v>
      </c>
      <c r="C319" s="24"/>
      <c r="D319" s="24"/>
      <c r="E319" s="24"/>
      <c r="F319" s="24"/>
      <c r="G319" s="24"/>
      <c r="H319" s="24"/>
      <c r="I319" s="85" t="str">
        <f t="shared" si="42"/>
        <v/>
      </c>
      <c r="K319" s="89" t="str">
        <f t="shared" si="43"/>
        <v>X</v>
      </c>
    </row>
    <row r="320" spans="1:11" s="6" customFormat="1" ht="15.75" hidden="1" customHeight="1">
      <c r="A320" s="23">
        <f t="shared" si="49"/>
        <v>75</v>
      </c>
      <c r="B320" s="23" t="str">
        <f>VLOOKUP($A320,ACTIVITIES!$B$2:$C$110,2,FALSE)</f>
        <v>ACTIVITY CATEGORY 8 75</v>
      </c>
      <c r="C320" s="24"/>
      <c r="D320" s="24"/>
      <c r="E320" s="24"/>
      <c r="F320" s="24"/>
      <c r="G320" s="24"/>
      <c r="H320" s="24"/>
      <c r="I320" s="85" t="str">
        <f t="shared" si="42"/>
        <v/>
      </c>
      <c r="K320" s="89" t="str">
        <f t="shared" si="43"/>
        <v>X</v>
      </c>
    </row>
    <row r="321" spans="1:11" s="6" customFormat="1" ht="15.75" hidden="1" customHeight="1">
      <c r="A321" s="23">
        <f t="shared" si="49"/>
        <v>76</v>
      </c>
      <c r="B321" s="23" t="str">
        <f>VLOOKUP($A321,ACTIVITIES!$B$2:$C$110,2,FALSE)</f>
        <v>ACTIVITY CATEGORY 8 76</v>
      </c>
      <c r="C321" s="24"/>
      <c r="D321" s="24"/>
      <c r="E321" s="24"/>
      <c r="F321" s="24"/>
      <c r="G321" s="24"/>
      <c r="H321" s="24"/>
      <c r="I321" s="85" t="str">
        <f t="shared" si="42"/>
        <v/>
      </c>
      <c r="K321" s="89" t="str">
        <f t="shared" si="43"/>
        <v>X</v>
      </c>
    </row>
    <row r="322" spans="1:11" s="6" customFormat="1" ht="15.75" hidden="1" customHeight="1">
      <c r="A322" s="23">
        <f t="shared" si="49"/>
        <v>77</v>
      </c>
      <c r="B322" s="23" t="str">
        <f>VLOOKUP($A322,ACTIVITIES!$B$2:$C$110,2,FALSE)</f>
        <v>ACTIVITY CATEGORY 8 77</v>
      </c>
      <c r="C322" s="24"/>
      <c r="D322" s="24"/>
      <c r="E322" s="24"/>
      <c r="F322" s="24"/>
      <c r="G322" s="24"/>
      <c r="H322" s="24"/>
      <c r="I322" s="85" t="str">
        <f t="shared" si="42"/>
        <v/>
      </c>
      <c r="K322" s="89" t="str">
        <f t="shared" si="43"/>
        <v>X</v>
      </c>
    </row>
    <row r="323" spans="1:11" s="6" customFormat="1" ht="15.75" hidden="1" customHeight="1">
      <c r="A323" s="23">
        <f t="shared" si="49"/>
        <v>78</v>
      </c>
      <c r="B323" s="23" t="str">
        <f>VLOOKUP($A323,ACTIVITIES!$B$2:$C$110,2,FALSE)</f>
        <v>ACTIVITY CATEGORY 8 78</v>
      </c>
      <c r="C323" s="24"/>
      <c r="D323" s="24"/>
      <c r="E323" s="24"/>
      <c r="F323" s="24"/>
      <c r="G323" s="24"/>
      <c r="H323" s="24"/>
      <c r="I323" s="85" t="str">
        <f t="shared" si="42"/>
        <v/>
      </c>
      <c r="K323" s="89" t="str">
        <f t="shared" si="43"/>
        <v>X</v>
      </c>
    </row>
    <row r="324" spans="1:11" s="6" customFormat="1" ht="15.75" hidden="1" customHeight="1">
      <c r="A324" s="23">
        <f t="shared" si="49"/>
        <v>79</v>
      </c>
      <c r="B324" s="23" t="str">
        <f>VLOOKUP($A324,ACTIVITIES!$B$2:$C$110,2,FALSE)</f>
        <v>ACTIVITY CATEGORY 8 79</v>
      </c>
      <c r="C324" s="24"/>
      <c r="D324" s="24"/>
      <c r="E324" s="24"/>
      <c r="F324" s="24"/>
      <c r="G324" s="24"/>
      <c r="H324" s="24"/>
      <c r="I324" s="85" t="str">
        <f t="shared" si="42"/>
        <v/>
      </c>
      <c r="K324" s="89" t="str">
        <f t="shared" si="43"/>
        <v>X</v>
      </c>
    </row>
    <row r="325" spans="1:11" s="6" customFormat="1" ht="15.75" hidden="1" customHeight="1">
      <c r="A325" s="23">
        <f t="shared" si="49"/>
        <v>80</v>
      </c>
      <c r="B325" s="23" t="str">
        <f>VLOOKUP($A325,ACTIVITIES!$B$2:$C$110,2,FALSE)</f>
        <v>ACTIVITY CATEGORY 8 80</v>
      </c>
      <c r="C325" s="24"/>
      <c r="D325" s="24"/>
      <c r="E325" s="24"/>
      <c r="F325" s="24"/>
      <c r="G325" s="24"/>
      <c r="H325" s="24"/>
      <c r="I325" s="85" t="str">
        <f t="shared" si="42"/>
        <v/>
      </c>
      <c r="K325" s="89" t="str">
        <f t="shared" si="43"/>
        <v>X</v>
      </c>
    </row>
    <row r="326" spans="1:11" s="6" customFormat="1" ht="15.75" hidden="1" customHeight="1">
      <c r="A326" s="99" t="str">
        <f>ACTIVITIES!$H$10</f>
        <v>ACTIVITY CATEGORY 9</v>
      </c>
      <c r="B326" s="99"/>
      <c r="C326" s="31"/>
      <c r="D326" s="31"/>
      <c r="E326" s="31"/>
      <c r="F326" s="31"/>
      <c r="G326" s="31"/>
      <c r="H326" s="97"/>
      <c r="I326" s="98" t="str">
        <f t="shared" si="42"/>
        <v/>
      </c>
      <c r="K326" s="89" t="str">
        <f t="shared" si="43"/>
        <v>X</v>
      </c>
    </row>
    <row r="327" spans="1:11" s="6" customFormat="1" ht="15.75" hidden="1" customHeight="1">
      <c r="A327" s="23">
        <f>SUM(A325+1)</f>
        <v>81</v>
      </c>
      <c r="B327" s="23" t="str">
        <f>VLOOKUP($A327,ACTIVITIES!$B$2:$C$110,2,FALSE)</f>
        <v>ACTIVITY CATEGORY 9 81</v>
      </c>
      <c r="C327" s="24"/>
      <c r="D327" s="24"/>
      <c r="E327" s="24"/>
      <c r="F327" s="24"/>
      <c r="G327" s="24"/>
      <c r="H327" s="24"/>
      <c r="I327" s="85" t="str">
        <f t="shared" si="42"/>
        <v/>
      </c>
      <c r="K327" s="89" t="str">
        <f t="shared" si="43"/>
        <v>X</v>
      </c>
    </row>
    <row r="328" spans="1:11" s="6" customFormat="1" ht="15.75" hidden="1" customHeight="1">
      <c r="A328" s="23">
        <f t="shared" ref="A328:A336" si="50">SUM(A327+1)</f>
        <v>82</v>
      </c>
      <c r="B328" s="23" t="str">
        <f>VLOOKUP($A328,ACTIVITIES!$B$2:$C$110,2,FALSE)</f>
        <v>ACTIVITY CATEGORY 9 82</v>
      </c>
      <c r="C328" s="24"/>
      <c r="D328" s="24"/>
      <c r="E328" s="24"/>
      <c r="F328" s="24"/>
      <c r="G328" s="24"/>
      <c r="H328" s="24"/>
      <c r="I328" s="85" t="str">
        <f t="shared" si="42"/>
        <v/>
      </c>
      <c r="K328" s="89" t="str">
        <f t="shared" si="43"/>
        <v>X</v>
      </c>
    </row>
    <row r="329" spans="1:11" s="6" customFormat="1" ht="15.75" hidden="1" customHeight="1">
      <c r="A329" s="23">
        <f t="shared" si="50"/>
        <v>83</v>
      </c>
      <c r="B329" s="23" t="str">
        <f>VLOOKUP($A329,ACTIVITIES!$B$2:$C$110,2,FALSE)</f>
        <v>ACTIVITY CATEGORY 9 83</v>
      </c>
      <c r="C329" s="24"/>
      <c r="D329" s="24"/>
      <c r="E329" s="24"/>
      <c r="F329" s="24"/>
      <c r="G329" s="24"/>
      <c r="H329" s="24"/>
      <c r="I329" s="85" t="str">
        <f t="shared" si="42"/>
        <v/>
      </c>
      <c r="K329" s="89" t="str">
        <f t="shared" si="43"/>
        <v>X</v>
      </c>
    </row>
    <row r="330" spans="1:11" s="6" customFormat="1" ht="15.75" hidden="1" customHeight="1">
      <c r="A330" s="23">
        <f t="shared" si="50"/>
        <v>84</v>
      </c>
      <c r="B330" s="23" t="str">
        <f>VLOOKUP($A330,ACTIVITIES!$B$2:$C$110,2,FALSE)</f>
        <v>ACTIVITY CATEGORY 9 84</v>
      </c>
      <c r="C330" s="24"/>
      <c r="D330" s="24"/>
      <c r="E330" s="24"/>
      <c r="F330" s="24"/>
      <c r="G330" s="24"/>
      <c r="H330" s="24"/>
      <c r="I330" s="85" t="str">
        <f t="shared" si="42"/>
        <v/>
      </c>
      <c r="K330" s="89" t="str">
        <f t="shared" si="43"/>
        <v>X</v>
      </c>
    </row>
    <row r="331" spans="1:11" s="6" customFormat="1" ht="15.75" hidden="1" customHeight="1">
      <c r="A331" s="23">
        <f t="shared" si="50"/>
        <v>85</v>
      </c>
      <c r="B331" s="23" t="str">
        <f>VLOOKUP($A331,ACTIVITIES!$B$2:$C$110,2,FALSE)</f>
        <v>ACTIVITY CATEGORY 9 85</v>
      </c>
      <c r="C331" s="24"/>
      <c r="D331" s="24"/>
      <c r="E331" s="24"/>
      <c r="F331" s="24"/>
      <c r="G331" s="24"/>
      <c r="H331" s="24"/>
      <c r="I331" s="85" t="str">
        <f t="shared" si="42"/>
        <v/>
      </c>
      <c r="K331" s="89" t="str">
        <f t="shared" si="43"/>
        <v>X</v>
      </c>
    </row>
    <row r="332" spans="1:11" s="6" customFormat="1" ht="15.75" hidden="1" customHeight="1">
      <c r="A332" s="23">
        <f t="shared" si="50"/>
        <v>86</v>
      </c>
      <c r="B332" s="23" t="str">
        <f>VLOOKUP($A332,ACTIVITIES!$B$2:$C$110,2,FALSE)</f>
        <v>ACTIVITY CATEGORY 9 86</v>
      </c>
      <c r="C332" s="24"/>
      <c r="D332" s="24"/>
      <c r="E332" s="24"/>
      <c r="F332" s="24"/>
      <c r="G332" s="24"/>
      <c r="H332" s="24"/>
      <c r="I332" s="85" t="str">
        <f t="shared" si="42"/>
        <v/>
      </c>
      <c r="K332" s="89" t="str">
        <f t="shared" si="43"/>
        <v>X</v>
      </c>
    </row>
    <row r="333" spans="1:11" s="6" customFormat="1" ht="15.75" hidden="1" customHeight="1">
      <c r="A333" s="23">
        <f t="shared" si="50"/>
        <v>87</v>
      </c>
      <c r="B333" s="23" t="str">
        <f>VLOOKUP($A333,ACTIVITIES!$B$2:$C$110,2,FALSE)</f>
        <v>ACTIVITY CATEGORY 9 87</v>
      </c>
      <c r="C333" s="24"/>
      <c r="D333" s="24"/>
      <c r="E333" s="24"/>
      <c r="F333" s="24"/>
      <c r="G333" s="24"/>
      <c r="H333" s="24"/>
      <c r="I333" s="85" t="str">
        <f t="shared" si="42"/>
        <v/>
      </c>
      <c r="K333" s="89" t="str">
        <f t="shared" si="43"/>
        <v>X</v>
      </c>
    </row>
    <row r="334" spans="1:11" s="6" customFormat="1" ht="15.75" hidden="1" customHeight="1">
      <c r="A334" s="23">
        <f t="shared" si="50"/>
        <v>88</v>
      </c>
      <c r="B334" s="23" t="str">
        <f>VLOOKUP($A334,ACTIVITIES!$B$2:$C$110,2,FALSE)</f>
        <v>ACTIVITY CATEGORY 9 88</v>
      </c>
      <c r="C334" s="24"/>
      <c r="D334" s="24"/>
      <c r="E334" s="24"/>
      <c r="F334" s="24"/>
      <c r="G334" s="24"/>
      <c r="H334" s="24"/>
      <c r="I334" s="85" t="str">
        <f t="shared" si="42"/>
        <v/>
      </c>
      <c r="K334" s="89" t="str">
        <f t="shared" si="43"/>
        <v>X</v>
      </c>
    </row>
    <row r="335" spans="1:11" s="6" customFormat="1" ht="15.75" hidden="1" customHeight="1">
      <c r="A335" s="23">
        <f t="shared" si="50"/>
        <v>89</v>
      </c>
      <c r="B335" s="23" t="str">
        <f>VLOOKUP($A335,ACTIVITIES!$B$2:$C$110,2,FALSE)</f>
        <v>ACTIVITY CATEGORY 9 89</v>
      </c>
      <c r="C335" s="24"/>
      <c r="D335" s="24"/>
      <c r="E335" s="24"/>
      <c r="F335" s="24"/>
      <c r="G335" s="24"/>
      <c r="H335" s="24"/>
      <c r="I335" s="85" t="str">
        <f t="shared" si="42"/>
        <v/>
      </c>
      <c r="K335" s="89" t="str">
        <f t="shared" si="43"/>
        <v>X</v>
      </c>
    </row>
    <row r="336" spans="1:11" s="6" customFormat="1" ht="15.75" hidden="1" customHeight="1">
      <c r="A336" s="23">
        <f t="shared" si="50"/>
        <v>90</v>
      </c>
      <c r="B336" s="23" t="str">
        <f>VLOOKUP($A336,ACTIVITIES!$B$2:$C$110,2,FALSE)</f>
        <v>ACTIVITY CATEGORY 9 90</v>
      </c>
      <c r="C336" s="24"/>
      <c r="D336" s="24"/>
      <c r="E336" s="24"/>
      <c r="F336" s="24"/>
      <c r="G336" s="24"/>
      <c r="H336" s="24"/>
      <c r="I336" s="85" t="str">
        <f t="shared" ref="I336:I347" si="51">IF(AND(C336="",D336="",E336="",F336="",G336="",H336=""),"",MAX(C336:H336))</f>
        <v/>
      </c>
      <c r="K336" s="89" t="str">
        <f t="shared" ref="K336:K347" si="52">IF(AND(NOT(IFERROR(AVERAGE(A336),-9)=-9),IFERROR(VALUE(RIGHT(B336,1)),-9)=-9),"",IF(AND(B336="",IFERROR(VALUE(RIGHT(A336,1)),-99)=-99),"","X"))</f>
        <v>X</v>
      </c>
    </row>
    <row r="337" spans="1:11" s="6" customFormat="1" ht="15.75" hidden="1" customHeight="1">
      <c r="A337" s="99" t="str">
        <f>ACTIVITIES!$H$11</f>
        <v>ACTIVITY CATEGORY 10</v>
      </c>
      <c r="B337" s="99"/>
      <c r="C337" s="31"/>
      <c r="D337" s="31"/>
      <c r="E337" s="31"/>
      <c r="F337" s="31"/>
      <c r="G337" s="31"/>
      <c r="H337" s="97"/>
      <c r="I337" s="98" t="str">
        <f t="shared" si="51"/>
        <v/>
      </c>
      <c r="K337" s="89" t="str">
        <f t="shared" si="52"/>
        <v>X</v>
      </c>
    </row>
    <row r="338" spans="1:11" s="6" customFormat="1" ht="15.75" hidden="1" customHeight="1">
      <c r="A338" s="23">
        <f>SUM(A336+1)</f>
        <v>91</v>
      </c>
      <c r="B338" s="23" t="str">
        <f>VLOOKUP($A338,ACTIVITIES!$B$2:$C$110,2,FALSE)</f>
        <v>ACTIVITY CATEGORY 10 91</v>
      </c>
      <c r="C338" s="24"/>
      <c r="D338" s="24"/>
      <c r="E338" s="24"/>
      <c r="F338" s="24"/>
      <c r="G338" s="24"/>
      <c r="H338" s="24"/>
      <c r="I338" s="85" t="str">
        <f t="shared" si="51"/>
        <v/>
      </c>
      <c r="K338" s="89" t="str">
        <f t="shared" si="52"/>
        <v>X</v>
      </c>
    </row>
    <row r="339" spans="1:11" s="6" customFormat="1" ht="15.75" hidden="1" customHeight="1">
      <c r="A339" s="23">
        <f t="shared" ref="A339:A347" si="53">SUM(A338+1)</f>
        <v>92</v>
      </c>
      <c r="B339" s="23" t="str">
        <f>VLOOKUP($A339,ACTIVITIES!$B$2:$C$110,2,FALSE)</f>
        <v>ACTIVITY CATEGORY 10 92</v>
      </c>
      <c r="C339" s="24"/>
      <c r="D339" s="24"/>
      <c r="E339" s="24"/>
      <c r="F339" s="24"/>
      <c r="G339" s="24"/>
      <c r="H339" s="24"/>
      <c r="I339" s="85" t="str">
        <f t="shared" si="51"/>
        <v/>
      </c>
      <c r="K339" s="89" t="str">
        <f t="shared" si="52"/>
        <v>X</v>
      </c>
    </row>
    <row r="340" spans="1:11" s="6" customFormat="1" ht="15.75" hidden="1" customHeight="1">
      <c r="A340" s="23">
        <f t="shared" si="53"/>
        <v>93</v>
      </c>
      <c r="B340" s="23" t="str">
        <f>VLOOKUP($A340,ACTIVITIES!$B$2:$C$110,2,FALSE)</f>
        <v>ACTIVITY CATEGORY 10 93</v>
      </c>
      <c r="C340" s="24"/>
      <c r="D340" s="24"/>
      <c r="E340" s="24"/>
      <c r="F340" s="24"/>
      <c r="G340" s="24"/>
      <c r="H340" s="24"/>
      <c r="I340" s="85" t="str">
        <f t="shared" si="51"/>
        <v/>
      </c>
      <c r="K340" s="89" t="str">
        <f t="shared" si="52"/>
        <v>X</v>
      </c>
    </row>
    <row r="341" spans="1:11" s="6" customFormat="1" ht="15.75" hidden="1" customHeight="1">
      <c r="A341" s="23">
        <f t="shared" si="53"/>
        <v>94</v>
      </c>
      <c r="B341" s="23" t="str">
        <f>VLOOKUP($A341,ACTIVITIES!$B$2:$C$110,2,FALSE)</f>
        <v>ACTIVITY CATEGORY 10 94</v>
      </c>
      <c r="C341" s="24"/>
      <c r="D341" s="24"/>
      <c r="E341" s="24"/>
      <c r="F341" s="24"/>
      <c r="G341" s="24"/>
      <c r="H341" s="24"/>
      <c r="I341" s="85" t="str">
        <f t="shared" si="51"/>
        <v/>
      </c>
      <c r="K341" s="89" t="str">
        <f t="shared" si="52"/>
        <v>X</v>
      </c>
    </row>
    <row r="342" spans="1:11" s="6" customFormat="1" ht="15.75" hidden="1" customHeight="1">
      <c r="A342" s="23">
        <f t="shared" si="53"/>
        <v>95</v>
      </c>
      <c r="B342" s="23" t="str">
        <f>VLOOKUP($A342,ACTIVITIES!$B$2:$C$110,2,FALSE)</f>
        <v>ACTIVITY CATEGORY 10 95</v>
      </c>
      <c r="C342" s="24"/>
      <c r="D342" s="24"/>
      <c r="E342" s="24"/>
      <c r="F342" s="24"/>
      <c r="G342" s="24"/>
      <c r="H342" s="24"/>
      <c r="I342" s="85" t="str">
        <f t="shared" si="51"/>
        <v/>
      </c>
      <c r="K342" s="89" t="str">
        <f t="shared" si="52"/>
        <v>X</v>
      </c>
    </row>
    <row r="343" spans="1:11" s="6" customFormat="1" ht="15.75" hidden="1" customHeight="1">
      <c r="A343" s="23">
        <f t="shared" si="53"/>
        <v>96</v>
      </c>
      <c r="B343" s="23" t="str">
        <f>VLOOKUP($A343,ACTIVITIES!$B$2:$C$110,2,FALSE)</f>
        <v>ACTIVITY CATEGORY 10 96</v>
      </c>
      <c r="C343" s="24"/>
      <c r="D343" s="24"/>
      <c r="E343" s="24"/>
      <c r="F343" s="24"/>
      <c r="G343" s="24"/>
      <c r="H343" s="24"/>
      <c r="I343" s="85" t="str">
        <f t="shared" si="51"/>
        <v/>
      </c>
      <c r="K343" s="89" t="str">
        <f t="shared" si="52"/>
        <v>X</v>
      </c>
    </row>
    <row r="344" spans="1:11" s="6" customFormat="1" ht="15.75" hidden="1" customHeight="1">
      <c r="A344" s="23">
        <f t="shared" si="53"/>
        <v>97</v>
      </c>
      <c r="B344" s="23" t="str">
        <f>VLOOKUP($A344,ACTIVITIES!$B$2:$C$110,2,FALSE)</f>
        <v>ACTIVITY CATEGORY 10 97</v>
      </c>
      <c r="C344" s="24"/>
      <c r="D344" s="24"/>
      <c r="E344" s="24"/>
      <c r="F344" s="24"/>
      <c r="G344" s="24"/>
      <c r="H344" s="24"/>
      <c r="I344" s="85" t="str">
        <f t="shared" si="51"/>
        <v/>
      </c>
      <c r="K344" s="89" t="str">
        <f t="shared" si="52"/>
        <v>X</v>
      </c>
    </row>
    <row r="345" spans="1:11" s="6" customFormat="1" ht="15.75" hidden="1" customHeight="1">
      <c r="A345" s="23">
        <f t="shared" si="53"/>
        <v>98</v>
      </c>
      <c r="B345" s="23" t="str">
        <f>VLOOKUP($A345,ACTIVITIES!$B$2:$C$110,2,FALSE)</f>
        <v>ACTIVITY CATEGORY 10 98</v>
      </c>
      <c r="C345" s="24"/>
      <c r="D345" s="24"/>
      <c r="E345" s="24"/>
      <c r="F345" s="24"/>
      <c r="G345" s="24"/>
      <c r="H345" s="24"/>
      <c r="I345" s="85" t="str">
        <f t="shared" si="51"/>
        <v/>
      </c>
      <c r="K345" s="89" t="str">
        <f t="shared" si="52"/>
        <v>X</v>
      </c>
    </row>
    <row r="346" spans="1:11" s="6" customFormat="1" ht="15.75" hidden="1" customHeight="1">
      <c r="A346" s="23">
        <f t="shared" si="53"/>
        <v>99</v>
      </c>
      <c r="B346" s="23" t="str">
        <f>VLOOKUP($A346,ACTIVITIES!$B$2:$C$110,2,FALSE)</f>
        <v>ACTIVITY CATEGORY 10 99</v>
      </c>
      <c r="C346" s="24"/>
      <c r="D346" s="24"/>
      <c r="E346" s="24"/>
      <c r="F346" s="24"/>
      <c r="G346" s="24"/>
      <c r="H346" s="24"/>
      <c r="I346" s="85" t="str">
        <f t="shared" si="51"/>
        <v/>
      </c>
      <c r="K346" s="89" t="str">
        <f t="shared" si="52"/>
        <v>X</v>
      </c>
    </row>
    <row r="347" spans="1:11" s="6" customFormat="1" ht="15.75" hidden="1" customHeight="1">
      <c r="A347" s="23">
        <f t="shared" si="53"/>
        <v>100</v>
      </c>
      <c r="B347" s="23" t="str">
        <f>VLOOKUP($A347,ACTIVITIES!$B$2:$C$110,2,FALSE)</f>
        <v>ACTIVITY CATEGORY 10 100</v>
      </c>
      <c r="C347" s="24"/>
      <c r="D347" s="24"/>
      <c r="E347" s="24"/>
      <c r="F347" s="24"/>
      <c r="G347" s="24"/>
      <c r="H347" s="24"/>
      <c r="I347" s="85" t="str">
        <f t="shared" si="51"/>
        <v/>
      </c>
      <c r="K347" s="89" t="str">
        <f t="shared" si="52"/>
        <v>X</v>
      </c>
    </row>
  </sheetData>
  <sheetProtection password="CACF" sheet="1" objects="1" scenarios="1"/>
  <autoFilter ref="K11:K347">
    <filterColumn colId="0">
      <filters blank="1"/>
    </filterColumn>
  </autoFilter>
  <mergeCells count="6">
    <mergeCell ref="A237:B237"/>
    <mergeCell ref="A10:B11"/>
    <mergeCell ref="A2:I2"/>
    <mergeCell ref="C10:H10"/>
    <mergeCell ref="A13:B13"/>
    <mergeCell ref="A125:B125"/>
  </mergeCells>
  <dataValidations count="1">
    <dataValidation type="whole" allowBlank="1" showInputMessage="1" showErrorMessage="1" sqref="C15:H124 C127:H236 C239:H347">
      <formula1>0</formula1>
      <formula2>3</formula2>
    </dataValidation>
  </dataValidations>
  <hyperlinks>
    <hyperlink ref="I8" location="DISPLAY!A1" display="Back to DISPLAY"/>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L348"/>
  <sheetViews>
    <sheetView zoomScale="55" zoomScaleNormal="55" workbookViewId="0">
      <pane xSplit="9" ySplit="11" topLeftCell="J12" activePane="bottomRight" state="frozen"/>
      <selection activeCell="A17" sqref="A17"/>
      <selection pane="topRight" activeCell="A17" sqref="A17"/>
      <selection pane="bottomLeft" activeCell="A17" sqref="A17"/>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UPPER(HABITATS!G3)</f>
        <v>BEACHES &amp; DUNES</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HYPERLINK("#"&amp;"'"&amp;$A$2&amp;"'!"&amp;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HYPERLINK("#"&amp;"'"&amp;$A$2&amp;"'!"&amp;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HYPERLINK("#"&amp;"'"&amp;$A$2&amp;"'!"&amp;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77"/>
      <c r="C10" s="380" t="str">
        <f>HABITATS!G24</f>
        <v>COP Effects</v>
      </c>
      <c r="D10" s="381"/>
      <c r="E10" s="381"/>
      <c r="F10" s="381"/>
      <c r="G10" s="381"/>
      <c r="H10" s="382"/>
      <c r="I10" s="11"/>
    </row>
    <row r="11" spans="1:12" ht="26.4">
      <c r="A11" s="378"/>
      <c r="B11" s="379"/>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v>1</v>
      </c>
      <c r="D15" s="236">
        <v>2</v>
      </c>
      <c r="E15" s="236">
        <v>0</v>
      </c>
      <c r="F15" s="236">
        <v>0</v>
      </c>
      <c r="G15" s="236">
        <v>1</v>
      </c>
      <c r="H15" s="236">
        <v>2</v>
      </c>
      <c r="I15" s="84">
        <f>IF(AND(C15="",D15="",E15="",F15="",G15="",H15=""),"",MAX(C15:H15))</f>
        <v>2</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v>0</v>
      </c>
      <c r="D16" s="236">
        <v>2</v>
      </c>
      <c r="E16" s="236">
        <v>0</v>
      </c>
      <c r="F16" s="236">
        <v>0</v>
      </c>
      <c r="G16" s="236">
        <v>1</v>
      </c>
      <c r="H16" s="236">
        <v>2</v>
      </c>
      <c r="I16" s="84">
        <f t="shared" ref="I16:I79" si="1">IF(AND(C16="",D16="",E16="",F16="",G16="",H16=""),"",MAX(C16:H16))</f>
        <v>2</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v>0</v>
      </c>
      <c r="D17" s="236">
        <v>2</v>
      </c>
      <c r="E17" s="236">
        <v>0</v>
      </c>
      <c r="F17" s="236">
        <v>0</v>
      </c>
      <c r="G17" s="236">
        <v>1</v>
      </c>
      <c r="H17" s="236">
        <v>2</v>
      </c>
      <c r="I17" s="84">
        <f t="shared" si="1"/>
        <v>2</v>
      </c>
      <c r="K17" s="89" t="str">
        <f t="shared" si="2"/>
        <v/>
      </c>
    </row>
    <row r="18" spans="1:11" ht="15.75" customHeight="1">
      <c r="A18" s="23">
        <f t="shared" si="0"/>
        <v>4</v>
      </c>
      <c r="B18" s="23" t="str">
        <f>VLOOKUP($A18,ACTIVITIES!$B$2:$C$110,2,FALSE)</f>
        <v>Install onshore cable ROW construction</v>
      </c>
      <c r="C18" s="236">
        <v>0</v>
      </c>
      <c r="D18" s="236">
        <v>2</v>
      </c>
      <c r="E18" s="236">
        <v>0</v>
      </c>
      <c r="F18" s="236">
        <v>0</v>
      </c>
      <c r="G18" s="236">
        <v>1</v>
      </c>
      <c r="H18" s="236">
        <v>2</v>
      </c>
      <c r="I18" s="84">
        <f t="shared" si="1"/>
        <v>2</v>
      </c>
      <c r="K18" s="89" t="str">
        <f t="shared" si="2"/>
        <v/>
      </c>
    </row>
    <row r="19" spans="1:11" ht="15.75" customHeight="1">
      <c r="A19" s="23">
        <f t="shared" ref="A19:A24" si="3">SUM(A18+1)</f>
        <v>5</v>
      </c>
      <c r="B19" s="23" t="str">
        <f>VLOOKUP($A19,ACTIVITIES!$B$2:$C$110,2,FALSE)</f>
        <v>Install onshore vehicle use and travel</v>
      </c>
      <c r="C19" s="236">
        <v>0</v>
      </c>
      <c r="D19" s="236">
        <v>2</v>
      </c>
      <c r="E19" s="236">
        <v>0</v>
      </c>
      <c r="F19" s="236">
        <v>0</v>
      </c>
      <c r="G19" s="236">
        <v>1</v>
      </c>
      <c r="H19" s="236">
        <v>2</v>
      </c>
      <c r="I19" s="84">
        <f t="shared" si="1"/>
        <v>2</v>
      </c>
      <c r="K19" s="89" t="str">
        <f t="shared" si="2"/>
        <v/>
      </c>
    </row>
    <row r="20" spans="1:11" ht="15.75" hidden="1" customHeight="1">
      <c r="A20" s="23">
        <f t="shared" si="3"/>
        <v>6</v>
      </c>
      <c r="B20" s="23" t="str">
        <f>VLOOKUP($A20,ACTIVITIES!$B$2:$C$110,2,FALSE)</f>
        <v>ONSHORE CONSTRUCTION 6</v>
      </c>
      <c r="C20" s="24"/>
      <c r="D20" s="24"/>
      <c r="E20" s="24"/>
      <c r="F20" s="24"/>
      <c r="G20" s="24"/>
      <c r="H20" s="24"/>
      <c r="I20" s="84" t="str">
        <f t="shared" si="1"/>
        <v/>
      </c>
      <c r="K20" s="89" t="str">
        <f t="shared" si="2"/>
        <v>X</v>
      </c>
    </row>
    <row r="21" spans="1:11" ht="15.75" hidden="1" customHeight="1">
      <c r="A21" s="23">
        <f t="shared" si="3"/>
        <v>7</v>
      </c>
      <c r="B21" s="23" t="str">
        <f>VLOOKUP($A21,ACTIVITIES!$B$2:$C$110,2,FALSE)</f>
        <v>ONSHORE CONSTRUCTION 7</v>
      </c>
      <c r="C21" s="24"/>
      <c r="D21" s="24"/>
      <c r="E21" s="24"/>
      <c r="F21" s="24"/>
      <c r="G21" s="24"/>
      <c r="H21" s="24"/>
      <c r="I21" s="84" t="str">
        <f t="shared" si="1"/>
        <v/>
      </c>
      <c r="K21" s="89" t="str">
        <f t="shared" si="2"/>
        <v>X</v>
      </c>
    </row>
    <row r="22" spans="1:11" ht="15.75" hidden="1" customHeight="1">
      <c r="A22" s="23">
        <f t="shared" si="3"/>
        <v>8</v>
      </c>
      <c r="B22" s="23" t="str">
        <f>VLOOKUP($A22,ACTIVITIES!$B$2:$C$110,2,FALSE)</f>
        <v>ONSHORE CONSTRUCTION 8</v>
      </c>
      <c r="C22" s="24"/>
      <c r="D22" s="24"/>
      <c r="E22" s="24"/>
      <c r="F22" s="24"/>
      <c r="G22" s="24"/>
      <c r="H22" s="24"/>
      <c r="I22" s="84" t="str">
        <f t="shared" si="1"/>
        <v/>
      </c>
      <c r="K22" s="89" t="str">
        <f t="shared" si="2"/>
        <v>X</v>
      </c>
    </row>
    <row r="23" spans="1:11" ht="15.75" hidden="1" customHeight="1">
      <c r="A23" s="23">
        <f t="shared" si="3"/>
        <v>9</v>
      </c>
      <c r="B23" s="23" t="str">
        <f>VLOOKUP($A23,ACTIVITIES!$B$2:$C$110,2,FALSE)</f>
        <v>ONSHORE CONSTRUCTION 9</v>
      </c>
      <c r="C23" s="24"/>
      <c r="D23" s="24"/>
      <c r="E23" s="24"/>
      <c r="F23" s="24"/>
      <c r="G23" s="24"/>
      <c r="H23" s="24"/>
      <c r="I23" s="84" t="str">
        <f t="shared" si="1"/>
        <v/>
      </c>
      <c r="K23" s="89" t="str">
        <f t="shared" si="2"/>
        <v>X</v>
      </c>
    </row>
    <row r="24" spans="1:11" ht="15.75" hidden="1" customHeight="1">
      <c r="A24" s="23">
        <f t="shared" si="3"/>
        <v>10</v>
      </c>
      <c r="B24" s="23" t="str">
        <f>VLOOKUP($A24,ACTIVITIES!$B$2:$C$110,2,FALSE)</f>
        <v>ONSHORE CONSTRUCTION 10</v>
      </c>
      <c r="C24" s="24"/>
      <c r="D24" s="24"/>
      <c r="E24" s="24"/>
      <c r="F24" s="24"/>
      <c r="G24" s="24"/>
      <c r="H24" s="24"/>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v>2</v>
      </c>
      <c r="D26" s="236">
        <v>2</v>
      </c>
      <c r="E26" s="236">
        <v>2</v>
      </c>
      <c r="F26" s="236">
        <v>2</v>
      </c>
      <c r="G26" s="236">
        <v>1</v>
      </c>
      <c r="H26" s="236">
        <v>1</v>
      </c>
      <c r="I26" s="84">
        <f t="shared" si="1"/>
        <v>2</v>
      </c>
      <c r="K26" s="89" t="str">
        <f t="shared" si="2"/>
        <v/>
      </c>
    </row>
    <row r="27" spans="1:11" ht="16.2" customHeight="1">
      <c r="A27" s="23">
        <f t="shared" ref="A27:A35" si="4">SUM(A26+1)</f>
        <v>12</v>
      </c>
      <c r="B27" s="23" t="str">
        <f>VLOOKUP($A27,ACTIVITIES!$B$2:$C$110,2,FALSE)</f>
        <v>Landfall HDD short and long distance</v>
      </c>
      <c r="C27" s="236">
        <v>2</v>
      </c>
      <c r="D27" s="236">
        <v>2</v>
      </c>
      <c r="E27" s="236">
        <v>2</v>
      </c>
      <c r="F27" s="236">
        <v>2</v>
      </c>
      <c r="G27" s="236">
        <v>1</v>
      </c>
      <c r="H27" s="236">
        <v>1</v>
      </c>
      <c r="I27" s="84">
        <f t="shared" si="1"/>
        <v>2</v>
      </c>
      <c r="K27" s="89" t="str">
        <f t="shared" si="2"/>
        <v/>
      </c>
    </row>
    <row r="28" spans="1:11" ht="16.2" hidden="1" customHeight="1">
      <c r="A28" s="23">
        <f t="shared" si="4"/>
        <v>13</v>
      </c>
      <c r="B28" s="23" t="str">
        <f>VLOOKUP($A28,ACTIVITIES!$B$2:$C$110,2,FALSE)</f>
        <v>LANDFALL CONSTRUCTION 13</v>
      </c>
      <c r="C28" s="24"/>
      <c r="D28" s="24"/>
      <c r="E28" s="24"/>
      <c r="F28" s="24"/>
      <c r="G28" s="24"/>
      <c r="H28" s="24"/>
      <c r="I28" s="84" t="str">
        <f t="shared" si="1"/>
        <v/>
      </c>
      <c r="K28" s="89" t="str">
        <f t="shared" si="2"/>
        <v>X</v>
      </c>
    </row>
    <row r="29" spans="1:11" ht="16.2" hidden="1" customHeight="1">
      <c r="A29" s="23">
        <f t="shared" si="4"/>
        <v>14</v>
      </c>
      <c r="B29" s="23" t="str">
        <f>VLOOKUP($A29,ACTIVITIES!$B$2:$C$110,2,FALSE)</f>
        <v>LANDFALL CONSTRUCTION 14</v>
      </c>
      <c r="C29" s="24"/>
      <c r="D29" s="24"/>
      <c r="E29" s="24"/>
      <c r="F29" s="24"/>
      <c r="G29" s="24"/>
      <c r="H29" s="24"/>
      <c r="I29" s="84" t="str">
        <f t="shared" si="1"/>
        <v/>
      </c>
      <c r="K29" s="89" t="str">
        <f t="shared" si="2"/>
        <v>X</v>
      </c>
    </row>
    <row r="30" spans="1:11" ht="16.2" hidden="1" customHeight="1">
      <c r="A30" s="23">
        <f t="shared" si="4"/>
        <v>15</v>
      </c>
      <c r="B30" s="23" t="str">
        <f>VLOOKUP($A30,ACTIVITIES!$B$2:$C$110,2,FALSE)</f>
        <v>LANDFALL CONSTRUCTION 15</v>
      </c>
      <c r="C30" s="24"/>
      <c r="D30" s="24"/>
      <c r="E30" s="24"/>
      <c r="F30" s="24"/>
      <c r="G30" s="24"/>
      <c r="H30" s="24"/>
      <c r="I30" s="84" t="str">
        <f t="shared" si="1"/>
        <v/>
      </c>
      <c r="K30" s="89" t="str">
        <f t="shared" si="2"/>
        <v>X</v>
      </c>
    </row>
    <row r="31" spans="1:11" ht="16.2" hidden="1" customHeight="1">
      <c r="A31" s="23">
        <f t="shared" si="4"/>
        <v>16</v>
      </c>
      <c r="B31" s="23" t="str">
        <f>VLOOKUP($A31,ACTIVITIES!$B$2:$C$110,2,FALSE)</f>
        <v>LANDFALL CONSTRUCTION 16</v>
      </c>
      <c r="C31" s="24"/>
      <c r="D31" s="24"/>
      <c r="E31" s="24"/>
      <c r="F31" s="24"/>
      <c r="G31" s="24"/>
      <c r="H31" s="24"/>
      <c r="I31" s="84" t="str">
        <f t="shared" si="1"/>
        <v/>
      </c>
      <c r="K31" s="89" t="str">
        <f t="shared" si="2"/>
        <v>X</v>
      </c>
    </row>
    <row r="32" spans="1:11" ht="16.2" hidden="1" customHeight="1">
      <c r="A32" s="23">
        <f t="shared" si="4"/>
        <v>17</v>
      </c>
      <c r="B32" s="23" t="str">
        <f>VLOOKUP($A32,ACTIVITIES!$B$2:$C$110,2,FALSE)</f>
        <v>LANDFALL CONSTRUCTION 17</v>
      </c>
      <c r="C32" s="24"/>
      <c r="D32" s="24"/>
      <c r="E32" s="24"/>
      <c r="F32" s="24"/>
      <c r="G32" s="24"/>
      <c r="H32" s="24"/>
      <c r="I32" s="84" t="str">
        <f t="shared" si="1"/>
        <v/>
      </c>
      <c r="K32" s="89" t="str">
        <f t="shared" si="2"/>
        <v>X</v>
      </c>
    </row>
    <row r="33" spans="1:11" ht="16.2" hidden="1" customHeight="1">
      <c r="A33" s="23">
        <f t="shared" si="4"/>
        <v>18</v>
      </c>
      <c r="B33" s="23" t="str">
        <f>VLOOKUP($A33,ACTIVITIES!$B$2:$C$110,2,FALSE)</f>
        <v>LANDFALL CONSTRUCTION 18</v>
      </c>
      <c r="C33" s="24"/>
      <c r="D33" s="24"/>
      <c r="E33" s="24"/>
      <c r="F33" s="24"/>
      <c r="G33" s="24"/>
      <c r="H33" s="24"/>
      <c r="I33" s="84" t="str">
        <f t="shared" si="1"/>
        <v/>
      </c>
      <c r="K33" s="89" t="str">
        <f t="shared" si="2"/>
        <v>X</v>
      </c>
    </row>
    <row r="34" spans="1:11" ht="15.75" hidden="1" customHeight="1">
      <c r="A34" s="23">
        <f t="shared" si="4"/>
        <v>19</v>
      </c>
      <c r="B34" s="23" t="str">
        <f>VLOOKUP($A34,ACTIVITIES!$B$2:$C$110,2,FALSE)</f>
        <v>LANDFALL CONSTRUCTION 19</v>
      </c>
      <c r="C34" s="24"/>
      <c r="D34" s="24"/>
      <c r="E34" s="24"/>
      <c r="F34" s="24"/>
      <c r="G34" s="24"/>
      <c r="H34" s="24"/>
      <c r="I34" s="84" t="str">
        <f t="shared" si="1"/>
        <v/>
      </c>
      <c r="K34" s="89" t="str">
        <f t="shared" si="2"/>
        <v>X</v>
      </c>
    </row>
    <row r="35" spans="1:11" ht="15.75" hidden="1" customHeight="1">
      <c r="A35" s="23">
        <f t="shared" si="4"/>
        <v>20</v>
      </c>
      <c r="B35" s="23" t="str">
        <f>VLOOKUP($A35,ACTIVITIES!$B$2:$C$110,2,FALSE)</f>
        <v>LANDFALL CONSTRUCTION 20</v>
      </c>
      <c r="C35" s="24"/>
      <c r="D35" s="24"/>
      <c r="E35" s="24"/>
      <c r="F35" s="24"/>
      <c r="G35" s="24"/>
      <c r="H35" s="24"/>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v>0</v>
      </c>
      <c r="D37" s="236">
        <v>0</v>
      </c>
      <c r="E37" s="236">
        <v>0</v>
      </c>
      <c r="F37" s="236">
        <v>0</v>
      </c>
      <c r="G37" s="236">
        <v>0</v>
      </c>
      <c r="H37" s="236">
        <v>0</v>
      </c>
      <c r="I37" s="84">
        <f t="shared" si="1"/>
        <v>0</v>
      </c>
      <c r="K37" s="89" t="str">
        <f t="shared" si="2"/>
        <v/>
      </c>
    </row>
    <row r="38" spans="1:11" ht="15.75" customHeight="1">
      <c r="A38" s="23">
        <f t="shared" ref="A38:A46" si="5">SUM(A37+1)</f>
        <v>22</v>
      </c>
      <c r="B38" s="23" t="str">
        <f>VLOOKUP($A38,ACTIVITIES!$B$2:$C$110,2,FALSE)</f>
        <v>Export cable to shore installation</v>
      </c>
      <c r="C38" s="236">
        <v>0</v>
      </c>
      <c r="D38" s="236">
        <v>0</v>
      </c>
      <c r="E38" s="236">
        <v>0</v>
      </c>
      <c r="F38" s="236">
        <v>0</v>
      </c>
      <c r="G38" s="236">
        <v>0</v>
      </c>
      <c r="H38" s="236">
        <v>0</v>
      </c>
      <c r="I38" s="84">
        <f t="shared" si="1"/>
        <v>0</v>
      </c>
      <c r="K38" s="89" t="str">
        <f t="shared" si="2"/>
        <v/>
      </c>
    </row>
    <row r="39" spans="1:11" ht="15.75" customHeight="1">
      <c r="A39" s="23">
        <f t="shared" si="5"/>
        <v>23</v>
      </c>
      <c r="B39" s="23" t="str">
        <f>VLOOKUP($A39,ACTIVITIES!$B$2:$C$110,2,FALSE)</f>
        <v>Substation installation</v>
      </c>
      <c r="C39" s="236">
        <v>0</v>
      </c>
      <c r="D39" s="236">
        <v>0</v>
      </c>
      <c r="E39" s="236">
        <v>0</v>
      </c>
      <c r="F39" s="236">
        <v>0</v>
      </c>
      <c r="G39" s="236">
        <v>0</v>
      </c>
      <c r="H39" s="236">
        <v>0</v>
      </c>
      <c r="I39" s="84">
        <f t="shared" si="1"/>
        <v>0</v>
      </c>
      <c r="K39" s="89" t="str">
        <f t="shared" si="2"/>
        <v/>
      </c>
    </row>
    <row r="40" spans="1:11" ht="15.75" customHeight="1">
      <c r="A40" s="23">
        <f t="shared" si="5"/>
        <v>24</v>
      </c>
      <c r="B40" s="23" t="str">
        <f>VLOOKUP($A40,ACTIVITIES!$B$2:$C$110,2,FALSE)</f>
        <v>Offshore foundation installation</v>
      </c>
      <c r="C40" s="236">
        <v>0</v>
      </c>
      <c r="D40" s="236">
        <v>0</v>
      </c>
      <c r="E40" s="236">
        <v>0</v>
      </c>
      <c r="F40" s="236">
        <v>0</v>
      </c>
      <c r="G40" s="236">
        <v>0</v>
      </c>
      <c r="H40" s="236">
        <v>0</v>
      </c>
      <c r="I40" s="84">
        <f t="shared" si="1"/>
        <v>0</v>
      </c>
      <c r="K40" s="89" t="str">
        <f t="shared" si="2"/>
        <v/>
      </c>
    </row>
    <row r="41" spans="1:11" ht="15.75" customHeight="1">
      <c r="A41" s="23">
        <f t="shared" si="5"/>
        <v>25</v>
      </c>
      <c r="B41" s="23" t="str">
        <f>VLOOKUP($A41,ACTIVITIES!$B$2:$C$110,2,FALSE)</f>
        <v xml:space="preserve">Offshore pile driving </v>
      </c>
      <c r="C41" s="236">
        <v>0</v>
      </c>
      <c r="D41" s="236">
        <v>0</v>
      </c>
      <c r="E41" s="236">
        <v>0</v>
      </c>
      <c r="F41" s="236">
        <v>0</v>
      </c>
      <c r="G41" s="236">
        <v>0</v>
      </c>
      <c r="H41" s="236">
        <v>0</v>
      </c>
      <c r="I41" s="84">
        <f t="shared" si="1"/>
        <v>0</v>
      </c>
      <c r="K41" s="89" t="str">
        <f t="shared" si="2"/>
        <v/>
      </c>
    </row>
    <row r="42" spans="1:11" ht="15.75" customHeight="1">
      <c r="A42" s="23">
        <f t="shared" si="5"/>
        <v>26</v>
      </c>
      <c r="B42" s="23" t="str">
        <f>VLOOKUP($A42,ACTIVITIES!$B$2:$C$110,2,FALSE)</f>
        <v>Temporary cofferdam for long dist. HDD</v>
      </c>
      <c r="C42" s="236">
        <v>0</v>
      </c>
      <c r="D42" s="236">
        <v>0</v>
      </c>
      <c r="E42" s="236">
        <v>0</v>
      </c>
      <c r="F42" s="236">
        <v>0</v>
      </c>
      <c r="G42" s="236">
        <v>0</v>
      </c>
      <c r="H42" s="236">
        <v>0</v>
      </c>
      <c r="I42" s="84">
        <f t="shared" si="1"/>
        <v>0</v>
      </c>
      <c r="K42" s="89" t="str">
        <f t="shared" si="2"/>
        <v/>
      </c>
    </row>
    <row r="43" spans="1:11" ht="15.75" customHeight="1">
      <c r="A43" s="23">
        <f t="shared" si="5"/>
        <v>27</v>
      </c>
      <c r="B43" s="23" t="str">
        <f>VLOOKUP($A43,ACTIVITIES!$B$2:$C$110,2,FALSE)</f>
        <v>Barge and tug  WTG transportation</v>
      </c>
      <c r="C43" s="236">
        <v>1</v>
      </c>
      <c r="D43" s="236">
        <v>1</v>
      </c>
      <c r="E43" s="236">
        <v>0</v>
      </c>
      <c r="F43" s="236">
        <v>0</v>
      </c>
      <c r="G43" s="236">
        <v>0</v>
      </c>
      <c r="H43" s="236">
        <v>1</v>
      </c>
      <c r="I43" s="84">
        <f t="shared" si="1"/>
        <v>1</v>
      </c>
      <c r="K43" s="89" t="str">
        <f t="shared" si="2"/>
        <v/>
      </c>
    </row>
    <row r="44" spans="1:11">
      <c r="A44" s="23">
        <f t="shared" si="5"/>
        <v>28</v>
      </c>
      <c r="B44" s="23" t="str">
        <f>VLOOKUP($A44,ACTIVITIES!$B$2:$C$110,2,FALSE)</f>
        <v>WTG installation 5 weeks/WTG</v>
      </c>
      <c r="C44" s="236">
        <v>1</v>
      </c>
      <c r="D44" s="236">
        <v>1</v>
      </c>
      <c r="E44" s="236">
        <v>0</v>
      </c>
      <c r="F44" s="236">
        <v>0</v>
      </c>
      <c r="G44" s="236">
        <v>0</v>
      </c>
      <c r="H44" s="236">
        <v>1</v>
      </c>
      <c r="I44" s="84">
        <f t="shared" si="1"/>
        <v>1</v>
      </c>
      <c r="K44" s="89" t="str">
        <f t="shared" si="2"/>
        <v/>
      </c>
    </row>
    <row r="45" spans="1:11">
      <c r="A45" s="23">
        <f t="shared" si="5"/>
        <v>29</v>
      </c>
      <c r="B45" s="23" t="str">
        <f>VLOOKUP($A45,ACTIVITIES!$B$2:$C$110,2,FALSE)</f>
        <v>Crew boat travel</v>
      </c>
      <c r="C45" s="236">
        <v>1</v>
      </c>
      <c r="D45" s="236">
        <v>1</v>
      </c>
      <c r="E45" s="236">
        <v>0</v>
      </c>
      <c r="F45" s="236">
        <v>0</v>
      </c>
      <c r="G45" s="236">
        <v>0</v>
      </c>
      <c r="H45" s="236">
        <v>1</v>
      </c>
      <c r="I45" s="84">
        <f t="shared" si="1"/>
        <v>1</v>
      </c>
      <c r="K45" s="89" t="str">
        <f t="shared" si="2"/>
        <v/>
      </c>
    </row>
    <row r="46" spans="1:11" ht="13.2" hidden="1" customHeight="1">
      <c r="A46" s="23">
        <f t="shared" si="5"/>
        <v>30</v>
      </c>
      <c r="B46" s="23" t="str">
        <f>VLOOKUP($A46,ACTIVITIES!$B$2:$C$110,2,FALSE)</f>
        <v>OFFSHORE CONSTRUCTION 30</v>
      </c>
      <c r="C46" s="24"/>
      <c r="D46" s="24"/>
      <c r="E46" s="24"/>
      <c r="F46" s="24"/>
      <c r="G46" s="24"/>
      <c r="H46" s="24"/>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v>0</v>
      </c>
      <c r="D48" s="236">
        <v>0</v>
      </c>
      <c r="E48" s="236">
        <v>0</v>
      </c>
      <c r="F48" s="236">
        <v>0</v>
      </c>
      <c r="G48" s="236">
        <v>0</v>
      </c>
      <c r="H48" s="236">
        <v>0</v>
      </c>
      <c r="I48" s="84">
        <f t="shared" si="1"/>
        <v>0</v>
      </c>
      <c r="K48" s="89" t="str">
        <f t="shared" si="2"/>
        <v/>
      </c>
    </row>
    <row r="49" spans="1:11" ht="14.25" customHeight="1">
      <c r="A49" s="23">
        <f t="shared" ref="A49:A57" si="6">SUM(A48+1)</f>
        <v>32</v>
      </c>
      <c r="B49" s="23" t="str">
        <f>VLOOKUP($A49,ACTIVITIES!$B$2:$C$110,2,FALSE)</f>
        <v>ROV inspections at 5 year intervals</v>
      </c>
      <c r="C49" s="236">
        <v>0</v>
      </c>
      <c r="D49" s="236">
        <v>0</v>
      </c>
      <c r="E49" s="236">
        <v>0</v>
      </c>
      <c r="F49" s="236">
        <v>0</v>
      </c>
      <c r="G49" s="236">
        <v>0</v>
      </c>
      <c r="H49" s="236">
        <v>0</v>
      </c>
      <c r="I49" s="84">
        <f t="shared" si="1"/>
        <v>0</v>
      </c>
      <c r="K49" s="89" t="str">
        <f t="shared" si="2"/>
        <v/>
      </c>
    </row>
    <row r="50" spans="1:11" ht="14.25" customHeight="1">
      <c r="A50" s="23">
        <f t="shared" si="6"/>
        <v>33</v>
      </c>
      <c r="B50" s="23" t="str">
        <f>VLOOKUP($A50,ACTIVITIES!$B$2:$C$110,2,FALSE)</f>
        <v>Subbottom profiles at 5 year intervals</v>
      </c>
      <c r="C50" s="236">
        <v>0</v>
      </c>
      <c r="D50" s="236">
        <v>0</v>
      </c>
      <c r="E50" s="236">
        <v>0</v>
      </c>
      <c r="F50" s="236">
        <v>0</v>
      </c>
      <c r="G50" s="236">
        <v>0</v>
      </c>
      <c r="H50" s="236">
        <v>0</v>
      </c>
      <c r="I50" s="84">
        <f t="shared" si="1"/>
        <v>0</v>
      </c>
      <c r="K50" s="89" t="str">
        <f t="shared" si="2"/>
        <v/>
      </c>
    </row>
    <row r="51" spans="1:11" ht="14.25" customHeight="1">
      <c r="A51" s="23">
        <f t="shared" si="6"/>
        <v>34</v>
      </c>
      <c r="B51" s="23" t="str">
        <f>VLOOKUP($A51,ACTIVITIES!$B$2:$C$110,2,FALSE)</f>
        <v>Substation ROW maintenance</v>
      </c>
      <c r="C51" s="236">
        <v>0</v>
      </c>
      <c r="D51" s="236">
        <v>0</v>
      </c>
      <c r="E51" s="236">
        <v>0</v>
      </c>
      <c r="F51" s="236">
        <v>0</v>
      </c>
      <c r="G51" s="236">
        <v>0</v>
      </c>
      <c r="H51" s="236">
        <v>0</v>
      </c>
      <c r="I51" s="84">
        <f t="shared" si="1"/>
        <v>0</v>
      </c>
      <c r="K51" s="89" t="str">
        <f t="shared" si="2"/>
        <v/>
      </c>
    </row>
    <row r="52" spans="1:11" ht="14.25" customHeight="1">
      <c r="A52" s="23">
        <f t="shared" si="6"/>
        <v>35</v>
      </c>
      <c r="B52" s="23" t="str">
        <f>VLOOKUP($A52,ACTIVITIES!$B$2:$C$110,2,FALSE)</f>
        <v>On and off shore environmental monitoring</v>
      </c>
      <c r="C52" s="236">
        <v>0</v>
      </c>
      <c r="D52" s="236">
        <v>0</v>
      </c>
      <c r="E52" s="236">
        <v>0</v>
      </c>
      <c r="F52" s="236">
        <v>0</v>
      </c>
      <c r="G52" s="236">
        <v>0</v>
      </c>
      <c r="H52" s="236">
        <v>0</v>
      </c>
      <c r="I52" s="84">
        <f t="shared" si="1"/>
        <v>0</v>
      </c>
      <c r="K52" s="89" t="str">
        <f t="shared" si="2"/>
        <v/>
      </c>
    </row>
    <row r="53" spans="1:11" ht="14.25" hidden="1" customHeight="1">
      <c r="A53" s="23">
        <f t="shared" si="6"/>
        <v>36</v>
      </c>
      <c r="B53" s="23" t="str">
        <f>VLOOKUP($A53,ACTIVITIES!$B$2:$C$110,2,FALSE)</f>
        <v>OPERATION AND MAINTENANCE 36</v>
      </c>
      <c r="C53" s="24"/>
      <c r="D53" s="24"/>
      <c r="E53" s="24"/>
      <c r="F53" s="24"/>
      <c r="G53" s="24"/>
      <c r="H53" s="24"/>
      <c r="I53" s="84" t="str">
        <f t="shared" si="1"/>
        <v/>
      </c>
      <c r="K53" s="89" t="str">
        <f t="shared" si="2"/>
        <v>X</v>
      </c>
    </row>
    <row r="54" spans="1:11" ht="14.25" hidden="1" customHeight="1">
      <c r="A54" s="23">
        <f t="shared" si="6"/>
        <v>37</v>
      </c>
      <c r="B54" s="23" t="str">
        <f>VLOOKUP($A54,ACTIVITIES!$B$2:$C$110,2,FALSE)</f>
        <v>OPERATION AND MAINTENANCE 37</v>
      </c>
      <c r="C54" s="24"/>
      <c r="D54" s="24"/>
      <c r="E54" s="24"/>
      <c r="F54" s="24"/>
      <c r="G54" s="24"/>
      <c r="H54" s="24"/>
      <c r="I54" s="84" t="str">
        <f t="shared" si="1"/>
        <v/>
      </c>
      <c r="K54" s="89" t="str">
        <f t="shared" si="2"/>
        <v>X</v>
      </c>
    </row>
    <row r="55" spans="1:11" ht="14.25" hidden="1" customHeight="1">
      <c r="A55" s="23">
        <f t="shared" si="6"/>
        <v>38</v>
      </c>
      <c r="B55" s="23" t="str">
        <f>VLOOKUP($A55,ACTIVITIES!$B$2:$C$110,2,FALSE)</f>
        <v>OPERATION AND MAINTENANCE 38</v>
      </c>
      <c r="C55" s="24"/>
      <c r="D55" s="24"/>
      <c r="E55" s="24"/>
      <c r="F55" s="24"/>
      <c r="G55" s="24"/>
      <c r="H55" s="24"/>
      <c r="I55" s="84" t="str">
        <f t="shared" si="1"/>
        <v/>
      </c>
      <c r="K55" s="89" t="str">
        <f t="shared" si="2"/>
        <v>X</v>
      </c>
    </row>
    <row r="56" spans="1:11" ht="14.25" hidden="1" customHeight="1">
      <c r="A56" s="23">
        <f t="shared" si="6"/>
        <v>39</v>
      </c>
      <c r="B56" s="23" t="str">
        <f>VLOOKUP($A56,ACTIVITIES!$B$2:$C$110,2,FALSE)</f>
        <v>OPERATION AND MAINTENANCE 39</v>
      </c>
      <c r="C56" s="24"/>
      <c r="D56" s="24"/>
      <c r="E56" s="24"/>
      <c r="F56" s="24"/>
      <c r="G56" s="24"/>
      <c r="H56" s="24"/>
      <c r="I56" s="84" t="str">
        <f t="shared" si="1"/>
        <v/>
      </c>
      <c r="K56" s="89" t="str">
        <f t="shared" si="2"/>
        <v>X</v>
      </c>
    </row>
    <row r="57" spans="1:11" ht="14.25" hidden="1" customHeight="1">
      <c r="A57" s="23">
        <f t="shared" si="6"/>
        <v>40</v>
      </c>
      <c r="B57" s="23" t="str">
        <f>VLOOKUP($A57,ACTIVITIES!$B$2:$C$110,2,FALSE)</f>
        <v>OPERATION AND MAINTENANCE 40</v>
      </c>
      <c r="C57" s="24"/>
      <c r="D57" s="24"/>
      <c r="E57" s="24"/>
      <c r="F57" s="24"/>
      <c r="G57" s="24"/>
      <c r="H57" s="24"/>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v>1</v>
      </c>
      <c r="D59" s="236">
        <v>1</v>
      </c>
      <c r="E59" s="236">
        <v>0</v>
      </c>
      <c r="F59" s="236">
        <v>0</v>
      </c>
      <c r="G59" s="236">
        <v>0</v>
      </c>
      <c r="H59" s="236">
        <v>0</v>
      </c>
      <c r="I59" s="85">
        <f t="shared" si="1"/>
        <v>1</v>
      </c>
      <c r="K59" s="89" t="str">
        <f t="shared" si="2"/>
        <v/>
      </c>
    </row>
    <row r="60" spans="1:11" ht="14.25" customHeight="1">
      <c r="A60" s="23">
        <f t="shared" ref="A60:A68" si="7">SUM(A59+1)</f>
        <v>42</v>
      </c>
      <c r="B60" s="23" t="str">
        <f>VLOOKUP($A60,ACTIVITIES!$B$2:$C$110,2,FALSE)</f>
        <v>Offshore cable abandonent</v>
      </c>
      <c r="C60" s="236">
        <v>0</v>
      </c>
      <c r="D60" s="236">
        <v>0</v>
      </c>
      <c r="E60" s="236">
        <v>0</v>
      </c>
      <c r="F60" s="236">
        <v>0</v>
      </c>
      <c r="G60" s="236">
        <v>0</v>
      </c>
      <c r="H60" s="236">
        <v>0</v>
      </c>
      <c r="I60" s="85">
        <f t="shared" si="1"/>
        <v>0</v>
      </c>
      <c r="K60" s="89" t="str">
        <f t="shared" si="2"/>
        <v/>
      </c>
    </row>
    <row r="61" spans="1:11" ht="14.25" customHeight="1">
      <c r="A61" s="23">
        <f t="shared" si="7"/>
        <v>43</v>
      </c>
      <c r="B61" s="23" t="str">
        <f>VLOOKUP($A61,ACTIVITIES!$B$2:$C$110,2,FALSE)</f>
        <v>Demobilization</v>
      </c>
      <c r="C61" s="236">
        <v>0</v>
      </c>
      <c r="D61" s="236">
        <v>1</v>
      </c>
      <c r="E61" s="236">
        <v>0</v>
      </c>
      <c r="F61" s="236">
        <v>0</v>
      </c>
      <c r="G61" s="236">
        <v>0</v>
      </c>
      <c r="H61" s="236">
        <v>1</v>
      </c>
      <c r="I61" s="85">
        <f t="shared" si="1"/>
        <v>1</v>
      </c>
      <c r="K61" s="89" t="str">
        <f t="shared" si="2"/>
        <v/>
      </c>
    </row>
    <row r="62" spans="1:11" ht="14.25" hidden="1" customHeight="1">
      <c r="A62" s="23">
        <f t="shared" si="7"/>
        <v>44</v>
      </c>
      <c r="B62" s="23" t="str">
        <f>VLOOKUP($A62,ACTIVITIES!$B$2:$C$110,2,FALSE)</f>
        <v>DECOMMISSIONING 44</v>
      </c>
      <c r="C62" s="24"/>
      <c r="D62" s="24"/>
      <c r="E62" s="24"/>
      <c r="F62" s="24"/>
      <c r="G62" s="24"/>
      <c r="H62" s="24"/>
      <c r="I62" s="85" t="str">
        <f t="shared" si="1"/>
        <v/>
      </c>
      <c r="K62" s="89" t="str">
        <f t="shared" si="2"/>
        <v>X</v>
      </c>
    </row>
    <row r="63" spans="1:11" ht="14.25" hidden="1" customHeight="1">
      <c r="A63" s="23">
        <f t="shared" si="7"/>
        <v>45</v>
      </c>
      <c r="B63" s="23" t="str">
        <f>VLOOKUP($A63,ACTIVITIES!$B$2:$C$110,2,FALSE)</f>
        <v>DECOMMISSIONING 45</v>
      </c>
      <c r="C63" s="24"/>
      <c r="D63" s="24"/>
      <c r="E63" s="24"/>
      <c r="F63" s="24"/>
      <c r="G63" s="24"/>
      <c r="H63" s="24"/>
      <c r="I63" s="85" t="str">
        <f t="shared" si="1"/>
        <v/>
      </c>
      <c r="K63" s="89" t="str">
        <f t="shared" si="2"/>
        <v>X</v>
      </c>
    </row>
    <row r="64" spans="1:11" ht="14.25" hidden="1" customHeight="1">
      <c r="A64" s="23">
        <f t="shared" si="7"/>
        <v>46</v>
      </c>
      <c r="B64" s="23" t="str">
        <f>VLOOKUP($A64,ACTIVITIES!$B$2:$C$110,2,FALSE)</f>
        <v>DECOMMISSIONING 46</v>
      </c>
      <c r="C64" s="24"/>
      <c r="D64" s="24"/>
      <c r="E64" s="24"/>
      <c r="F64" s="24"/>
      <c r="G64" s="24"/>
      <c r="H64" s="24"/>
      <c r="I64" s="85" t="str">
        <f t="shared" si="1"/>
        <v/>
      </c>
      <c r="K64" s="89" t="str">
        <f t="shared" si="2"/>
        <v>X</v>
      </c>
    </row>
    <row r="65" spans="1:11" ht="14.25" hidden="1" customHeight="1">
      <c r="A65" s="23">
        <f t="shared" si="7"/>
        <v>47</v>
      </c>
      <c r="B65" s="23" t="str">
        <f>VLOOKUP($A65,ACTIVITIES!$B$2:$C$110,2,FALSE)</f>
        <v>DECOMMISSIONING 47</v>
      </c>
      <c r="C65" s="24"/>
      <c r="D65" s="24"/>
      <c r="E65" s="24"/>
      <c r="F65" s="24"/>
      <c r="G65" s="24"/>
      <c r="H65" s="24"/>
      <c r="I65" s="85" t="str">
        <f t="shared" si="1"/>
        <v/>
      </c>
      <c r="K65" s="89" t="str">
        <f t="shared" si="2"/>
        <v>X</v>
      </c>
    </row>
    <row r="66" spans="1:11" ht="14.25" hidden="1" customHeight="1">
      <c r="A66" s="23">
        <f t="shared" si="7"/>
        <v>48</v>
      </c>
      <c r="B66" s="23" t="str">
        <f>VLOOKUP($A66,ACTIVITIES!$B$2:$C$110,2,FALSE)</f>
        <v>DECOMMISSIONING 48</v>
      </c>
      <c r="C66" s="24"/>
      <c r="D66" s="24"/>
      <c r="E66" s="24"/>
      <c r="F66" s="24"/>
      <c r="G66" s="24"/>
      <c r="H66" s="24"/>
      <c r="I66" s="85" t="str">
        <f t="shared" si="1"/>
        <v/>
      </c>
      <c r="K66" s="89" t="str">
        <f t="shared" si="2"/>
        <v>X</v>
      </c>
    </row>
    <row r="67" spans="1:11" ht="14.25" hidden="1" customHeight="1">
      <c r="A67" s="23">
        <f t="shared" si="7"/>
        <v>49</v>
      </c>
      <c r="B67" s="23" t="str">
        <f>VLOOKUP($A67,ACTIVITIES!$B$2:$C$110,2,FALSE)</f>
        <v>DECOMMISSIONING 49</v>
      </c>
      <c r="C67" s="24"/>
      <c r="D67" s="24"/>
      <c r="E67" s="24"/>
      <c r="F67" s="24"/>
      <c r="G67" s="24"/>
      <c r="H67" s="24"/>
      <c r="I67" s="85" t="str">
        <f t="shared" si="1"/>
        <v/>
      </c>
      <c r="K67" s="89" t="str">
        <f t="shared" si="2"/>
        <v>X</v>
      </c>
    </row>
    <row r="68" spans="1:11" ht="14.25" hidden="1" customHeight="1">
      <c r="A68" s="23">
        <f t="shared" si="7"/>
        <v>50</v>
      </c>
      <c r="B68" s="23" t="str">
        <f>VLOOKUP($A68,ACTIVITIES!$B$2:$C$110,2,FALSE)</f>
        <v>DECOMMISSIONING 50</v>
      </c>
      <c r="C68" s="24"/>
      <c r="D68" s="24"/>
      <c r="E68" s="24"/>
      <c r="F68" s="24"/>
      <c r="G68" s="24"/>
      <c r="H68" s="24"/>
      <c r="I68" s="85" t="str">
        <f t="shared" si="1"/>
        <v/>
      </c>
      <c r="K68" s="89" t="str">
        <f t="shared" si="2"/>
        <v>X</v>
      </c>
    </row>
    <row r="69" spans="1:11" ht="14.25" hidden="1" customHeight="1">
      <c r="A69" s="87" t="str">
        <f>ACTIVITIES!$H$7</f>
        <v>ACTIVITY CATEGORY 6</v>
      </c>
      <c r="B69" s="87"/>
      <c r="C69" s="29"/>
      <c r="D69" s="29"/>
      <c r="E69" s="29"/>
      <c r="F69" s="29"/>
      <c r="G69" s="29"/>
      <c r="H69" s="35"/>
      <c r="I69" s="36" t="str">
        <f t="shared" si="1"/>
        <v/>
      </c>
      <c r="K69" s="89" t="str">
        <f t="shared" si="2"/>
        <v>X</v>
      </c>
    </row>
    <row r="70" spans="1:11" ht="14.25" hidden="1" customHeight="1">
      <c r="A70" s="23">
        <f>SUM(A68+1)</f>
        <v>51</v>
      </c>
      <c r="B70" s="23" t="str">
        <f>VLOOKUP($A70,ACTIVITIES!$B$2:$C$110,2,FALSE)</f>
        <v>ACTIVITY CATEGORY 6 51</v>
      </c>
      <c r="C70" s="24"/>
      <c r="D70" s="24"/>
      <c r="E70" s="24"/>
      <c r="F70" s="24"/>
      <c r="G70" s="24"/>
      <c r="H70" s="24"/>
      <c r="I70" s="85" t="str">
        <f t="shared" si="1"/>
        <v/>
      </c>
      <c r="K70" s="89" t="str">
        <f t="shared" si="2"/>
        <v>X</v>
      </c>
    </row>
    <row r="71" spans="1:11" ht="14.25" hidden="1" customHeight="1">
      <c r="A71" s="23">
        <f t="shared" ref="A71:A79" si="8">SUM(A70+1)</f>
        <v>52</v>
      </c>
      <c r="B71" s="23" t="str">
        <f>VLOOKUP($A71,ACTIVITIES!$B$2:$C$110,2,FALSE)</f>
        <v>ACTIVITY CATEGORY 6 52</v>
      </c>
      <c r="C71" s="24"/>
      <c r="D71" s="24"/>
      <c r="E71" s="24"/>
      <c r="F71" s="24"/>
      <c r="G71" s="24"/>
      <c r="H71" s="24"/>
      <c r="I71" s="85" t="str">
        <f t="shared" si="1"/>
        <v/>
      </c>
      <c r="K71" s="89" t="str">
        <f t="shared" si="2"/>
        <v>X</v>
      </c>
    </row>
    <row r="72" spans="1:11" ht="14.25" hidden="1" customHeight="1">
      <c r="A72" s="23">
        <f t="shared" si="8"/>
        <v>53</v>
      </c>
      <c r="B72" s="23" t="str">
        <f>VLOOKUP($A72,ACTIVITIES!$B$2:$C$110,2,FALSE)</f>
        <v>ACTIVITY CATEGORY 6 53</v>
      </c>
      <c r="C72" s="24"/>
      <c r="D72" s="24"/>
      <c r="E72" s="24"/>
      <c r="F72" s="24"/>
      <c r="G72" s="24"/>
      <c r="H72" s="24"/>
      <c r="I72" s="85" t="str">
        <f t="shared" si="1"/>
        <v/>
      </c>
      <c r="K72" s="89" t="str">
        <f t="shared" si="2"/>
        <v>X</v>
      </c>
    </row>
    <row r="73" spans="1:11" ht="14.25" hidden="1" customHeight="1">
      <c r="A73" s="23">
        <f t="shared" si="8"/>
        <v>54</v>
      </c>
      <c r="B73" s="23" t="str">
        <f>VLOOKUP($A73,ACTIVITIES!$B$2:$C$110,2,FALSE)</f>
        <v>ACTIVITY CATEGORY 6 54</v>
      </c>
      <c r="C73" s="24"/>
      <c r="D73" s="24"/>
      <c r="E73" s="24"/>
      <c r="F73" s="24"/>
      <c r="G73" s="24"/>
      <c r="H73" s="24"/>
      <c r="I73" s="85" t="str">
        <f t="shared" si="1"/>
        <v/>
      </c>
      <c r="K73" s="89" t="str">
        <f t="shared" si="2"/>
        <v>X</v>
      </c>
    </row>
    <row r="74" spans="1:11" ht="14.25" hidden="1" customHeight="1">
      <c r="A74" s="23">
        <f t="shared" si="8"/>
        <v>55</v>
      </c>
      <c r="B74" s="23" t="str">
        <f>VLOOKUP($A74,ACTIVITIES!$B$2:$C$110,2,FALSE)</f>
        <v>ACTIVITY CATEGORY 6 55</v>
      </c>
      <c r="C74" s="24"/>
      <c r="D74" s="24"/>
      <c r="E74" s="24"/>
      <c r="F74" s="24"/>
      <c r="G74" s="24"/>
      <c r="H74" s="24"/>
      <c r="I74" s="85" t="str">
        <f t="shared" si="1"/>
        <v/>
      </c>
      <c r="K74" s="89" t="str">
        <f t="shared" si="2"/>
        <v>X</v>
      </c>
    </row>
    <row r="75" spans="1:11" ht="14.25" hidden="1" customHeight="1">
      <c r="A75" s="23">
        <f t="shared" si="8"/>
        <v>56</v>
      </c>
      <c r="B75" s="23" t="str">
        <f>VLOOKUP($A75,ACTIVITIES!$B$2:$C$110,2,FALSE)</f>
        <v>ACTIVITY CATEGORY 6 56</v>
      </c>
      <c r="C75" s="24"/>
      <c r="D75" s="24"/>
      <c r="E75" s="24"/>
      <c r="F75" s="24"/>
      <c r="G75" s="24"/>
      <c r="H75" s="24"/>
      <c r="I75" s="85" t="str">
        <f t="shared" si="1"/>
        <v/>
      </c>
      <c r="K75" s="89" t="str">
        <f t="shared" si="2"/>
        <v>X</v>
      </c>
    </row>
    <row r="76" spans="1:11" ht="14.25" hidden="1" customHeight="1">
      <c r="A76" s="23">
        <f t="shared" si="8"/>
        <v>57</v>
      </c>
      <c r="B76" s="23" t="str">
        <f>VLOOKUP($A76,ACTIVITIES!$B$2:$C$110,2,FALSE)</f>
        <v>ACTIVITY CATEGORY 6 57</v>
      </c>
      <c r="C76" s="24"/>
      <c r="D76" s="24"/>
      <c r="E76" s="24"/>
      <c r="F76" s="24"/>
      <c r="G76" s="24"/>
      <c r="H76" s="24"/>
      <c r="I76" s="85" t="str">
        <f t="shared" si="1"/>
        <v/>
      </c>
      <c r="K76" s="89" t="str">
        <f t="shared" si="2"/>
        <v>X</v>
      </c>
    </row>
    <row r="77" spans="1:11" ht="14.25" hidden="1" customHeight="1">
      <c r="A77" s="23">
        <f t="shared" si="8"/>
        <v>58</v>
      </c>
      <c r="B77" s="23" t="str">
        <f>VLOOKUP($A77,ACTIVITIES!$B$2:$C$110,2,FALSE)</f>
        <v>ACTIVITY CATEGORY 6 58</v>
      </c>
      <c r="C77" s="24"/>
      <c r="D77" s="24"/>
      <c r="E77" s="24"/>
      <c r="F77" s="24"/>
      <c r="G77" s="24"/>
      <c r="H77" s="24"/>
      <c r="I77" s="85" t="str">
        <f t="shared" si="1"/>
        <v/>
      </c>
      <c r="K77" s="89" t="str">
        <f t="shared" si="2"/>
        <v>X</v>
      </c>
    </row>
    <row r="78" spans="1:11" ht="14.25" hidden="1" customHeight="1">
      <c r="A78" s="23">
        <f t="shared" si="8"/>
        <v>59</v>
      </c>
      <c r="B78" s="23" t="str">
        <f>VLOOKUP($A78,ACTIVITIES!$B$2:$C$110,2,FALSE)</f>
        <v>ACTIVITY CATEGORY 6 59</v>
      </c>
      <c r="C78" s="24"/>
      <c r="D78" s="24"/>
      <c r="E78" s="24"/>
      <c r="F78" s="24"/>
      <c r="G78" s="24"/>
      <c r="H78" s="24"/>
      <c r="I78" s="85" t="str">
        <f t="shared" si="1"/>
        <v/>
      </c>
      <c r="K78" s="89" t="str">
        <f t="shared" si="2"/>
        <v>X</v>
      </c>
    </row>
    <row r="79" spans="1:11" ht="14.25" hidden="1" customHeight="1">
      <c r="A79" s="23">
        <f t="shared" si="8"/>
        <v>60</v>
      </c>
      <c r="B79" s="23" t="str">
        <f>VLOOKUP($A79,ACTIVITIES!$B$2:$C$110,2,FALSE)</f>
        <v>ACTIVITY CATEGORY 6 60</v>
      </c>
      <c r="C79" s="24"/>
      <c r="D79" s="24"/>
      <c r="E79" s="24"/>
      <c r="F79" s="24"/>
      <c r="G79" s="24"/>
      <c r="H79" s="24"/>
      <c r="I79" s="85" t="str">
        <f t="shared" si="1"/>
        <v/>
      </c>
      <c r="K79" s="89" t="str">
        <f t="shared" si="2"/>
        <v>X</v>
      </c>
    </row>
    <row r="80" spans="1:11" ht="14.25" hidden="1" customHeight="1">
      <c r="A80" s="87" t="str">
        <f>ACTIVITIES!$H$8</f>
        <v>ACTIVITY CATEGORY 7</v>
      </c>
      <c r="B80" s="87"/>
      <c r="C80" s="29"/>
      <c r="D80" s="29"/>
      <c r="E80" s="29"/>
      <c r="F80" s="29"/>
      <c r="G80" s="29"/>
      <c r="H80" s="35"/>
      <c r="I80" s="36" t="str">
        <f t="shared" ref="I80:I143" si="9">IF(AND(C80="",D80="",E80="",F80="",G80="",H80=""),"",MAX(C80:H80))</f>
        <v/>
      </c>
      <c r="K80" s="89" t="str">
        <f t="shared" ref="K80:K143" si="10">IF(AND(NOT(IFERROR(AVERAGE(A80),-9)=-9),IFERROR(VALUE(RIGHT(B80,1)),-9)=-9),"",IF(AND(B80="",IFERROR(VALUE(RIGHT(A80,1)),-99)=-99),"","X"))</f>
        <v>X</v>
      </c>
    </row>
    <row r="81" spans="1:11" ht="13.95" hidden="1" customHeight="1">
      <c r="A81" s="23">
        <f>SUM(A79+1)</f>
        <v>61</v>
      </c>
      <c r="B81" s="23" t="str">
        <f>VLOOKUP($A81,ACTIVITIES!$B$2:$C$110,2,FALSE)</f>
        <v>ACTIVITY CATEGORY 7 61</v>
      </c>
      <c r="C81" s="24"/>
      <c r="D81" s="24"/>
      <c r="E81" s="24"/>
      <c r="F81" s="24"/>
      <c r="G81" s="24"/>
      <c r="H81" s="24"/>
      <c r="I81" s="85" t="str">
        <f t="shared" si="9"/>
        <v/>
      </c>
      <c r="K81" s="89" t="str">
        <f t="shared" si="10"/>
        <v>X</v>
      </c>
    </row>
    <row r="82" spans="1:11" ht="14.25" hidden="1" customHeight="1">
      <c r="A82" s="23">
        <f t="shared" ref="A82:A90" si="11">SUM(A81+1)</f>
        <v>62</v>
      </c>
      <c r="B82" s="23" t="str">
        <f>VLOOKUP($A82,ACTIVITIES!$B$2:$C$110,2,FALSE)</f>
        <v>ACTIVITY CATEGORY 7 62</v>
      </c>
      <c r="C82" s="24"/>
      <c r="D82" s="24"/>
      <c r="E82" s="24"/>
      <c r="F82" s="24"/>
      <c r="G82" s="24"/>
      <c r="H82" s="24"/>
      <c r="I82" s="85" t="str">
        <f t="shared" si="9"/>
        <v/>
      </c>
      <c r="K82" s="89" t="str">
        <f t="shared" si="10"/>
        <v>X</v>
      </c>
    </row>
    <row r="83" spans="1:11" ht="14.25" hidden="1" customHeight="1">
      <c r="A83" s="23">
        <f t="shared" si="11"/>
        <v>63</v>
      </c>
      <c r="B83" s="23" t="str">
        <f>VLOOKUP($A83,ACTIVITIES!$B$2:$C$110,2,FALSE)</f>
        <v>ACTIVITY CATEGORY 7 63</v>
      </c>
      <c r="C83" s="24"/>
      <c r="D83" s="24"/>
      <c r="E83" s="24"/>
      <c r="F83" s="24"/>
      <c r="G83" s="24"/>
      <c r="H83" s="24"/>
      <c r="I83" s="85" t="str">
        <f t="shared" si="9"/>
        <v/>
      </c>
      <c r="K83" s="89" t="str">
        <f t="shared" si="10"/>
        <v>X</v>
      </c>
    </row>
    <row r="84" spans="1:11" ht="14.25" hidden="1" customHeight="1">
      <c r="A84" s="23">
        <f t="shared" si="11"/>
        <v>64</v>
      </c>
      <c r="B84" s="23" t="str">
        <f>VLOOKUP($A84,ACTIVITIES!$B$2:$C$110,2,FALSE)</f>
        <v>ACTIVITY CATEGORY 7 64</v>
      </c>
      <c r="C84" s="24"/>
      <c r="D84" s="24"/>
      <c r="E84" s="24"/>
      <c r="F84" s="24"/>
      <c r="G84" s="24"/>
      <c r="H84" s="24"/>
      <c r="I84" s="85" t="str">
        <f t="shared" si="9"/>
        <v/>
      </c>
      <c r="K84" s="89" t="str">
        <f t="shared" si="10"/>
        <v>X</v>
      </c>
    </row>
    <row r="85" spans="1:11" ht="14.25" hidden="1" customHeight="1">
      <c r="A85" s="23">
        <f t="shared" si="11"/>
        <v>65</v>
      </c>
      <c r="B85" s="23" t="str">
        <f>VLOOKUP($A85,ACTIVITIES!$B$2:$C$110,2,FALSE)</f>
        <v>ACTIVITY CATEGORY 7 65</v>
      </c>
      <c r="C85" s="24"/>
      <c r="D85" s="24"/>
      <c r="E85" s="24"/>
      <c r="F85" s="24"/>
      <c r="G85" s="24"/>
      <c r="H85" s="24"/>
      <c r="I85" s="85" t="str">
        <f t="shared" si="9"/>
        <v/>
      </c>
      <c r="K85" s="89" t="str">
        <f t="shared" si="10"/>
        <v>X</v>
      </c>
    </row>
    <row r="86" spans="1:11" ht="14.25" hidden="1" customHeight="1">
      <c r="A86" s="23">
        <f t="shared" si="11"/>
        <v>66</v>
      </c>
      <c r="B86" s="23" t="str">
        <f>VLOOKUP($A86,ACTIVITIES!$B$2:$C$110,2,FALSE)</f>
        <v>ACTIVITY CATEGORY 7 66</v>
      </c>
      <c r="C86" s="24"/>
      <c r="D86" s="24"/>
      <c r="E86" s="24"/>
      <c r="F86" s="24"/>
      <c r="G86" s="24"/>
      <c r="H86" s="24"/>
      <c r="I86" s="85" t="str">
        <f t="shared" si="9"/>
        <v/>
      </c>
      <c r="K86" s="89" t="str">
        <f t="shared" si="10"/>
        <v>X</v>
      </c>
    </row>
    <row r="87" spans="1:11" ht="14.25" hidden="1" customHeight="1">
      <c r="A87" s="23">
        <f t="shared" si="11"/>
        <v>67</v>
      </c>
      <c r="B87" s="23" t="str">
        <f>VLOOKUP($A87,ACTIVITIES!$B$2:$C$110,2,FALSE)</f>
        <v>ACTIVITY CATEGORY 7 67</v>
      </c>
      <c r="C87" s="24"/>
      <c r="D87" s="24"/>
      <c r="E87" s="24"/>
      <c r="F87" s="24"/>
      <c r="G87" s="24"/>
      <c r="H87" s="24"/>
      <c r="I87" s="85" t="str">
        <f t="shared" si="9"/>
        <v/>
      </c>
      <c r="K87" s="89" t="str">
        <f t="shared" si="10"/>
        <v>X</v>
      </c>
    </row>
    <row r="88" spans="1:11" ht="14.25" hidden="1" customHeight="1">
      <c r="A88" s="23">
        <f t="shared" si="11"/>
        <v>68</v>
      </c>
      <c r="B88" s="23" t="str">
        <f>VLOOKUP($A88,ACTIVITIES!$B$2:$C$110,2,FALSE)</f>
        <v>ACTIVITY CATEGORY 7 68</v>
      </c>
      <c r="C88" s="24"/>
      <c r="D88" s="24"/>
      <c r="E88" s="24"/>
      <c r="F88" s="24"/>
      <c r="G88" s="24"/>
      <c r="H88" s="24"/>
      <c r="I88" s="85" t="str">
        <f t="shared" si="9"/>
        <v/>
      </c>
      <c r="K88" s="89" t="str">
        <f t="shared" si="10"/>
        <v>X</v>
      </c>
    </row>
    <row r="89" spans="1:11" ht="14.25" hidden="1" customHeight="1">
      <c r="A89" s="23">
        <f t="shared" si="11"/>
        <v>69</v>
      </c>
      <c r="B89" s="23" t="str">
        <f>VLOOKUP($A89,ACTIVITIES!$B$2:$C$110,2,FALSE)</f>
        <v>ACTIVITY CATEGORY 7 69</v>
      </c>
      <c r="C89" s="24"/>
      <c r="D89" s="24"/>
      <c r="E89" s="24"/>
      <c r="F89" s="24"/>
      <c r="G89" s="24"/>
      <c r="H89" s="24"/>
      <c r="I89" s="85" t="str">
        <f t="shared" si="9"/>
        <v/>
      </c>
      <c r="K89" s="89" t="str">
        <f t="shared" si="10"/>
        <v>X</v>
      </c>
    </row>
    <row r="90" spans="1:11" ht="14.25" hidden="1" customHeight="1">
      <c r="A90" s="23">
        <f t="shared" si="11"/>
        <v>70</v>
      </c>
      <c r="B90" s="23" t="str">
        <f>VLOOKUP($A90,ACTIVITIES!$B$2:$C$110,2,FALSE)</f>
        <v>ACTIVITY CATEGORY 7 70</v>
      </c>
      <c r="C90" s="24"/>
      <c r="D90" s="24"/>
      <c r="E90" s="24"/>
      <c r="F90" s="24"/>
      <c r="G90" s="24"/>
      <c r="H90" s="24"/>
      <c r="I90" s="85" t="str">
        <f t="shared" si="9"/>
        <v/>
      </c>
      <c r="K90" s="89" t="str">
        <f t="shared" si="10"/>
        <v>X</v>
      </c>
    </row>
    <row r="91" spans="1:11" ht="16.2" hidden="1" customHeight="1">
      <c r="A91" s="87" t="str">
        <f>ACTIVITIES!$H$9</f>
        <v>ACTIVITY CATEGORY 8</v>
      </c>
      <c r="B91" s="87"/>
      <c r="C91" s="29"/>
      <c r="D91" s="29"/>
      <c r="E91" s="29"/>
      <c r="F91" s="29"/>
      <c r="G91" s="29"/>
      <c r="H91" s="35"/>
      <c r="I91" s="36" t="str">
        <f t="shared" si="9"/>
        <v/>
      </c>
      <c r="K91" s="89" t="str">
        <f t="shared" si="10"/>
        <v>X</v>
      </c>
    </row>
    <row r="92" spans="1:11" ht="13.95" hidden="1" customHeight="1">
      <c r="A92" s="23">
        <f>SUM(A90+1)</f>
        <v>71</v>
      </c>
      <c r="B92" s="23" t="str">
        <f>VLOOKUP($A92,ACTIVITIES!$B$2:$C$110,2,FALSE)</f>
        <v>ACTIVITY CATEGORY 8 71</v>
      </c>
      <c r="C92" s="24"/>
      <c r="D92" s="24"/>
      <c r="E92" s="24"/>
      <c r="F92" s="24"/>
      <c r="G92" s="24"/>
      <c r="H92" s="24"/>
      <c r="I92" s="85" t="str">
        <f t="shared" si="9"/>
        <v/>
      </c>
      <c r="K92" s="89" t="str">
        <f t="shared" si="10"/>
        <v>X</v>
      </c>
    </row>
    <row r="93" spans="1:11" ht="14.25" hidden="1" customHeight="1">
      <c r="A93" s="23">
        <f t="shared" ref="A93:A101" si="12">SUM(A92+1)</f>
        <v>72</v>
      </c>
      <c r="B93" s="23" t="str">
        <f>VLOOKUP($A93,ACTIVITIES!$B$2:$C$110,2,FALSE)</f>
        <v>ACTIVITY CATEGORY 8 72</v>
      </c>
      <c r="C93" s="24"/>
      <c r="D93" s="24"/>
      <c r="E93" s="24"/>
      <c r="F93" s="24"/>
      <c r="G93" s="24"/>
      <c r="H93" s="24"/>
      <c r="I93" s="85" t="str">
        <f t="shared" si="9"/>
        <v/>
      </c>
      <c r="K93" s="89" t="str">
        <f t="shared" si="10"/>
        <v>X</v>
      </c>
    </row>
    <row r="94" spans="1:11" ht="14.25" hidden="1" customHeight="1">
      <c r="A94" s="23">
        <f t="shared" si="12"/>
        <v>73</v>
      </c>
      <c r="B94" s="23" t="str">
        <f>VLOOKUP($A94,ACTIVITIES!$B$2:$C$110,2,FALSE)</f>
        <v>ACTIVITY CATEGORY 8 73</v>
      </c>
      <c r="C94" s="24"/>
      <c r="D94" s="24"/>
      <c r="E94" s="24"/>
      <c r="F94" s="24"/>
      <c r="G94" s="24"/>
      <c r="H94" s="24"/>
      <c r="I94" s="85" t="str">
        <f t="shared" si="9"/>
        <v/>
      </c>
      <c r="K94" s="89" t="str">
        <f t="shared" si="10"/>
        <v>X</v>
      </c>
    </row>
    <row r="95" spans="1:11" ht="14.25" hidden="1" customHeight="1">
      <c r="A95" s="23">
        <f t="shared" si="12"/>
        <v>74</v>
      </c>
      <c r="B95" s="23" t="str">
        <f>VLOOKUP($A95,ACTIVITIES!$B$2:$C$110,2,FALSE)</f>
        <v>ACTIVITY CATEGORY 8 74</v>
      </c>
      <c r="C95" s="24"/>
      <c r="D95" s="24"/>
      <c r="E95" s="24"/>
      <c r="F95" s="24"/>
      <c r="G95" s="24"/>
      <c r="H95" s="24"/>
      <c r="I95" s="85" t="str">
        <f t="shared" si="9"/>
        <v/>
      </c>
      <c r="K95" s="89" t="str">
        <f t="shared" si="10"/>
        <v>X</v>
      </c>
    </row>
    <row r="96" spans="1:11" ht="14.25" hidden="1" customHeight="1">
      <c r="A96" s="23">
        <f t="shared" si="12"/>
        <v>75</v>
      </c>
      <c r="B96" s="23" t="str">
        <f>VLOOKUP($A96,ACTIVITIES!$B$2:$C$110,2,FALSE)</f>
        <v>ACTIVITY CATEGORY 8 75</v>
      </c>
      <c r="C96" s="24"/>
      <c r="D96" s="24"/>
      <c r="E96" s="24"/>
      <c r="F96" s="24"/>
      <c r="G96" s="24"/>
      <c r="H96" s="24"/>
      <c r="I96" s="85" t="str">
        <f t="shared" si="9"/>
        <v/>
      </c>
      <c r="K96" s="89" t="str">
        <f t="shared" si="10"/>
        <v>X</v>
      </c>
    </row>
    <row r="97" spans="1:11" ht="14.25" hidden="1" customHeight="1">
      <c r="A97" s="23">
        <f t="shared" si="12"/>
        <v>76</v>
      </c>
      <c r="B97" s="23" t="str">
        <f>VLOOKUP($A97,ACTIVITIES!$B$2:$C$110,2,FALSE)</f>
        <v>ACTIVITY CATEGORY 8 76</v>
      </c>
      <c r="C97" s="24"/>
      <c r="D97" s="24"/>
      <c r="E97" s="24"/>
      <c r="F97" s="24"/>
      <c r="G97" s="24"/>
      <c r="H97" s="24"/>
      <c r="I97" s="85" t="str">
        <f t="shared" si="9"/>
        <v/>
      </c>
      <c r="K97" s="89" t="str">
        <f t="shared" si="10"/>
        <v>X</v>
      </c>
    </row>
    <row r="98" spans="1:11" ht="14.25" hidden="1" customHeight="1">
      <c r="A98" s="23">
        <f t="shared" si="12"/>
        <v>77</v>
      </c>
      <c r="B98" s="23" t="str">
        <f>VLOOKUP($A98,ACTIVITIES!$B$2:$C$110,2,FALSE)</f>
        <v>ACTIVITY CATEGORY 8 77</v>
      </c>
      <c r="C98" s="24"/>
      <c r="D98" s="24"/>
      <c r="E98" s="24"/>
      <c r="F98" s="24"/>
      <c r="G98" s="24"/>
      <c r="H98" s="24"/>
      <c r="I98" s="85" t="str">
        <f t="shared" si="9"/>
        <v/>
      </c>
      <c r="K98" s="89" t="str">
        <f t="shared" si="10"/>
        <v>X</v>
      </c>
    </row>
    <row r="99" spans="1:11" ht="14.25" hidden="1" customHeight="1">
      <c r="A99" s="23">
        <f t="shared" si="12"/>
        <v>78</v>
      </c>
      <c r="B99" s="23" t="str">
        <f>VLOOKUP($A99,ACTIVITIES!$B$2:$C$110,2,FALSE)</f>
        <v>ACTIVITY CATEGORY 8 78</v>
      </c>
      <c r="C99" s="24"/>
      <c r="D99" s="24"/>
      <c r="E99" s="24"/>
      <c r="F99" s="24"/>
      <c r="G99" s="24"/>
      <c r="H99" s="24"/>
      <c r="I99" s="85" t="str">
        <f t="shared" si="9"/>
        <v/>
      </c>
      <c r="K99" s="89" t="str">
        <f t="shared" si="10"/>
        <v>X</v>
      </c>
    </row>
    <row r="100" spans="1:11" ht="14.25" hidden="1" customHeight="1">
      <c r="A100" s="23">
        <f t="shared" si="12"/>
        <v>79</v>
      </c>
      <c r="B100" s="23" t="str">
        <f>VLOOKUP($A100,ACTIVITIES!$B$2:$C$110,2,FALSE)</f>
        <v>ACTIVITY CATEGORY 8 79</v>
      </c>
      <c r="C100" s="24"/>
      <c r="D100" s="24"/>
      <c r="E100" s="24"/>
      <c r="F100" s="24"/>
      <c r="G100" s="24"/>
      <c r="H100" s="24"/>
      <c r="I100" s="85" t="str">
        <f t="shared" si="9"/>
        <v/>
      </c>
      <c r="K100" s="89" t="str">
        <f t="shared" si="10"/>
        <v>X</v>
      </c>
    </row>
    <row r="101" spans="1:11" ht="14.25" hidden="1" customHeight="1">
      <c r="A101" s="23">
        <f t="shared" si="12"/>
        <v>80</v>
      </c>
      <c r="B101" s="23" t="str">
        <f>VLOOKUP($A101,ACTIVITIES!$B$2:$C$110,2,FALSE)</f>
        <v>ACTIVITY CATEGORY 8 80</v>
      </c>
      <c r="C101" s="24"/>
      <c r="D101" s="24"/>
      <c r="E101" s="24"/>
      <c r="F101" s="24"/>
      <c r="G101" s="24"/>
      <c r="H101" s="24"/>
      <c r="I101" s="85" t="str">
        <f t="shared" si="9"/>
        <v/>
      </c>
      <c r="K101" s="89" t="str">
        <f t="shared" si="10"/>
        <v>X</v>
      </c>
    </row>
    <row r="102" spans="1:11" ht="16.2" hidden="1" customHeight="1">
      <c r="A102" s="87" t="str">
        <f>ACTIVITIES!$H$10</f>
        <v>ACTIVITY CATEGORY 9</v>
      </c>
      <c r="B102" s="87"/>
      <c r="C102" s="29"/>
      <c r="D102" s="29"/>
      <c r="E102" s="29"/>
      <c r="F102" s="29"/>
      <c r="G102" s="29"/>
      <c r="H102" s="35"/>
      <c r="I102" s="36" t="str">
        <f t="shared" si="9"/>
        <v/>
      </c>
      <c r="K102" s="89" t="str">
        <f t="shared" si="10"/>
        <v>X</v>
      </c>
    </row>
    <row r="103" spans="1:11" ht="13.95" hidden="1" customHeight="1">
      <c r="A103" s="23">
        <f>SUM(A101+1)</f>
        <v>81</v>
      </c>
      <c r="B103" s="23" t="str">
        <f>VLOOKUP($A103,ACTIVITIES!$B$2:$C$110,2,FALSE)</f>
        <v>ACTIVITY CATEGORY 9 81</v>
      </c>
      <c r="C103" s="24"/>
      <c r="D103" s="24"/>
      <c r="E103" s="24"/>
      <c r="F103" s="24"/>
      <c r="G103" s="24"/>
      <c r="H103" s="24"/>
      <c r="I103" s="85" t="str">
        <f t="shared" si="9"/>
        <v/>
      </c>
      <c r="K103" s="89" t="str">
        <f t="shared" si="10"/>
        <v>X</v>
      </c>
    </row>
    <row r="104" spans="1:11" ht="14.25" hidden="1" customHeight="1">
      <c r="A104" s="23">
        <f t="shared" ref="A104:A112" si="13">SUM(A103+1)</f>
        <v>82</v>
      </c>
      <c r="B104" s="23" t="str">
        <f>VLOOKUP($A104,ACTIVITIES!$B$2:$C$110,2,FALSE)</f>
        <v>ACTIVITY CATEGORY 9 82</v>
      </c>
      <c r="C104" s="24"/>
      <c r="D104" s="24"/>
      <c r="E104" s="24"/>
      <c r="F104" s="24"/>
      <c r="G104" s="24"/>
      <c r="H104" s="24"/>
      <c r="I104" s="85" t="str">
        <f t="shared" si="9"/>
        <v/>
      </c>
      <c r="K104" s="89" t="str">
        <f t="shared" si="10"/>
        <v>X</v>
      </c>
    </row>
    <row r="105" spans="1:11" ht="14.25" hidden="1" customHeight="1">
      <c r="A105" s="23">
        <f t="shared" si="13"/>
        <v>83</v>
      </c>
      <c r="B105" s="23" t="str">
        <f>VLOOKUP($A105,ACTIVITIES!$B$2:$C$110,2,FALSE)</f>
        <v>ACTIVITY CATEGORY 9 83</v>
      </c>
      <c r="C105" s="24"/>
      <c r="D105" s="24"/>
      <c r="E105" s="24"/>
      <c r="F105" s="24"/>
      <c r="G105" s="24"/>
      <c r="H105" s="24"/>
      <c r="I105" s="85" t="str">
        <f t="shared" si="9"/>
        <v/>
      </c>
      <c r="K105" s="89" t="str">
        <f t="shared" si="10"/>
        <v>X</v>
      </c>
    </row>
    <row r="106" spans="1:11" ht="14.25" hidden="1" customHeight="1">
      <c r="A106" s="23">
        <f t="shared" si="13"/>
        <v>84</v>
      </c>
      <c r="B106" s="23" t="str">
        <f>VLOOKUP($A106,ACTIVITIES!$B$2:$C$110,2,FALSE)</f>
        <v>ACTIVITY CATEGORY 9 84</v>
      </c>
      <c r="C106" s="24"/>
      <c r="D106" s="24"/>
      <c r="E106" s="24"/>
      <c r="F106" s="24"/>
      <c r="G106" s="24"/>
      <c r="H106" s="24"/>
      <c r="I106" s="85" t="str">
        <f t="shared" si="9"/>
        <v/>
      </c>
      <c r="K106" s="89" t="str">
        <f t="shared" si="10"/>
        <v>X</v>
      </c>
    </row>
    <row r="107" spans="1:11" ht="14.25" hidden="1" customHeight="1">
      <c r="A107" s="23">
        <f t="shared" si="13"/>
        <v>85</v>
      </c>
      <c r="B107" s="23" t="str">
        <f>VLOOKUP($A107,ACTIVITIES!$B$2:$C$110,2,FALSE)</f>
        <v>ACTIVITY CATEGORY 9 85</v>
      </c>
      <c r="C107" s="24"/>
      <c r="D107" s="24"/>
      <c r="E107" s="24"/>
      <c r="F107" s="24"/>
      <c r="G107" s="24"/>
      <c r="H107" s="24"/>
      <c r="I107" s="85" t="str">
        <f t="shared" si="9"/>
        <v/>
      </c>
      <c r="K107" s="89" t="str">
        <f t="shared" si="10"/>
        <v>X</v>
      </c>
    </row>
    <row r="108" spans="1:11" ht="14.25" hidden="1" customHeight="1">
      <c r="A108" s="23">
        <f t="shared" si="13"/>
        <v>86</v>
      </c>
      <c r="B108" s="23" t="str">
        <f>VLOOKUP($A108,ACTIVITIES!$B$2:$C$110,2,FALSE)</f>
        <v>ACTIVITY CATEGORY 9 86</v>
      </c>
      <c r="C108" s="24"/>
      <c r="D108" s="24"/>
      <c r="E108" s="24"/>
      <c r="F108" s="24"/>
      <c r="G108" s="24"/>
      <c r="H108" s="24"/>
      <c r="I108" s="85" t="str">
        <f t="shared" si="9"/>
        <v/>
      </c>
      <c r="K108" s="89" t="str">
        <f t="shared" si="10"/>
        <v>X</v>
      </c>
    </row>
    <row r="109" spans="1:11" ht="14.25" hidden="1" customHeight="1">
      <c r="A109" s="23">
        <f t="shared" si="13"/>
        <v>87</v>
      </c>
      <c r="B109" s="23" t="str">
        <f>VLOOKUP($A109,ACTIVITIES!$B$2:$C$110,2,FALSE)</f>
        <v>ACTIVITY CATEGORY 9 87</v>
      </c>
      <c r="C109" s="24"/>
      <c r="D109" s="24"/>
      <c r="E109" s="24"/>
      <c r="F109" s="24"/>
      <c r="G109" s="24"/>
      <c r="H109" s="24"/>
      <c r="I109" s="85" t="str">
        <f t="shared" si="9"/>
        <v/>
      </c>
      <c r="K109" s="89" t="str">
        <f t="shared" si="10"/>
        <v>X</v>
      </c>
    </row>
    <row r="110" spans="1:11" ht="14.25" hidden="1" customHeight="1">
      <c r="A110" s="23">
        <f t="shared" si="13"/>
        <v>88</v>
      </c>
      <c r="B110" s="23" t="str">
        <f>VLOOKUP($A110,ACTIVITIES!$B$2:$C$110,2,FALSE)</f>
        <v>ACTIVITY CATEGORY 9 88</v>
      </c>
      <c r="C110" s="24"/>
      <c r="D110" s="24"/>
      <c r="E110" s="24"/>
      <c r="F110" s="24"/>
      <c r="G110" s="24"/>
      <c r="H110" s="24"/>
      <c r="I110" s="85" t="str">
        <f t="shared" si="9"/>
        <v/>
      </c>
      <c r="K110" s="89" t="str">
        <f t="shared" si="10"/>
        <v>X</v>
      </c>
    </row>
    <row r="111" spans="1:11" ht="14.25" hidden="1" customHeight="1">
      <c r="A111" s="23">
        <f t="shared" si="13"/>
        <v>89</v>
      </c>
      <c r="B111" s="23" t="str">
        <f>VLOOKUP($A111,ACTIVITIES!$B$2:$C$110,2,FALSE)</f>
        <v>ACTIVITY CATEGORY 9 89</v>
      </c>
      <c r="C111" s="24"/>
      <c r="D111" s="24"/>
      <c r="E111" s="24"/>
      <c r="F111" s="24"/>
      <c r="G111" s="24"/>
      <c r="H111" s="24"/>
      <c r="I111" s="85" t="str">
        <f t="shared" si="9"/>
        <v/>
      </c>
      <c r="K111" s="89" t="str">
        <f t="shared" si="10"/>
        <v>X</v>
      </c>
    </row>
    <row r="112" spans="1:11" ht="14.25" hidden="1" customHeight="1">
      <c r="A112" s="23">
        <f t="shared" si="13"/>
        <v>90</v>
      </c>
      <c r="B112" s="23" t="str">
        <f>VLOOKUP($A112,ACTIVITIES!$B$2:$C$110,2,FALSE)</f>
        <v>ACTIVITY CATEGORY 9 90</v>
      </c>
      <c r="C112" s="24"/>
      <c r="D112" s="24"/>
      <c r="E112" s="24"/>
      <c r="F112" s="24"/>
      <c r="G112" s="24"/>
      <c r="H112" s="24"/>
      <c r="I112" s="85" t="str">
        <f t="shared" si="9"/>
        <v/>
      </c>
      <c r="K112" s="89" t="str">
        <f t="shared" si="10"/>
        <v>X</v>
      </c>
    </row>
    <row r="113" spans="1:11" ht="16.2" hidden="1" customHeight="1">
      <c r="A113" s="87" t="str">
        <f>ACTIVITIES!$H$11</f>
        <v>ACTIVITY CATEGORY 10</v>
      </c>
      <c r="B113" s="87"/>
      <c r="C113" s="29"/>
      <c r="D113" s="29"/>
      <c r="E113" s="29"/>
      <c r="F113" s="29"/>
      <c r="G113" s="29"/>
      <c r="H113" s="35"/>
      <c r="I113" s="36" t="str">
        <f t="shared" si="9"/>
        <v/>
      </c>
      <c r="K113" s="89" t="str">
        <f t="shared" si="10"/>
        <v>X</v>
      </c>
    </row>
    <row r="114" spans="1:11" ht="13.95" hidden="1" customHeight="1">
      <c r="A114" s="23">
        <f>SUM(A112+1)</f>
        <v>91</v>
      </c>
      <c r="B114" s="23" t="str">
        <f>VLOOKUP($A114,ACTIVITIES!$B$2:$C$110,2,FALSE)</f>
        <v>ACTIVITY CATEGORY 10 91</v>
      </c>
      <c r="C114" s="24"/>
      <c r="D114" s="24"/>
      <c r="E114" s="24"/>
      <c r="F114" s="24"/>
      <c r="G114" s="24"/>
      <c r="H114" s="24"/>
      <c r="I114" s="85" t="str">
        <f t="shared" si="9"/>
        <v/>
      </c>
      <c r="K114" s="89" t="str">
        <f t="shared" si="10"/>
        <v>X</v>
      </c>
    </row>
    <row r="115" spans="1:11" ht="14.25" hidden="1" customHeight="1">
      <c r="A115" s="23">
        <f t="shared" ref="A115:A123" si="14">SUM(A114+1)</f>
        <v>92</v>
      </c>
      <c r="B115" s="23" t="str">
        <f>VLOOKUP($A115,ACTIVITIES!$B$2:$C$110,2,FALSE)</f>
        <v>ACTIVITY CATEGORY 10 92</v>
      </c>
      <c r="C115" s="24"/>
      <c r="D115" s="24"/>
      <c r="E115" s="24"/>
      <c r="F115" s="24"/>
      <c r="G115" s="24"/>
      <c r="H115" s="24"/>
      <c r="I115" s="85" t="str">
        <f t="shared" si="9"/>
        <v/>
      </c>
      <c r="K115" s="89" t="str">
        <f t="shared" si="10"/>
        <v>X</v>
      </c>
    </row>
    <row r="116" spans="1:11" ht="14.25" hidden="1" customHeight="1">
      <c r="A116" s="23">
        <f t="shared" si="14"/>
        <v>93</v>
      </c>
      <c r="B116" s="23" t="str">
        <f>VLOOKUP($A116,ACTIVITIES!$B$2:$C$110,2,FALSE)</f>
        <v>ACTIVITY CATEGORY 10 93</v>
      </c>
      <c r="C116" s="24"/>
      <c r="D116" s="24"/>
      <c r="E116" s="24"/>
      <c r="F116" s="24"/>
      <c r="G116" s="24"/>
      <c r="H116" s="24"/>
      <c r="I116" s="85" t="str">
        <f t="shared" si="9"/>
        <v/>
      </c>
      <c r="K116" s="89" t="str">
        <f t="shared" si="10"/>
        <v>X</v>
      </c>
    </row>
    <row r="117" spans="1:11" ht="14.25" hidden="1" customHeight="1">
      <c r="A117" s="23">
        <f t="shared" si="14"/>
        <v>94</v>
      </c>
      <c r="B117" s="23" t="str">
        <f>VLOOKUP($A117,ACTIVITIES!$B$2:$C$110,2,FALSE)</f>
        <v>ACTIVITY CATEGORY 10 94</v>
      </c>
      <c r="C117" s="24"/>
      <c r="D117" s="24"/>
      <c r="E117" s="24"/>
      <c r="F117" s="24"/>
      <c r="G117" s="24"/>
      <c r="H117" s="24"/>
      <c r="I117" s="85" t="str">
        <f t="shared" si="9"/>
        <v/>
      </c>
      <c r="K117" s="89" t="str">
        <f t="shared" si="10"/>
        <v>X</v>
      </c>
    </row>
    <row r="118" spans="1:11" ht="14.25" hidden="1" customHeight="1">
      <c r="A118" s="23">
        <f t="shared" si="14"/>
        <v>95</v>
      </c>
      <c r="B118" s="23" t="str">
        <f>VLOOKUP($A118,ACTIVITIES!$B$2:$C$110,2,FALSE)</f>
        <v>ACTIVITY CATEGORY 10 95</v>
      </c>
      <c r="C118" s="24"/>
      <c r="D118" s="24"/>
      <c r="E118" s="24"/>
      <c r="F118" s="24"/>
      <c r="G118" s="24"/>
      <c r="H118" s="24"/>
      <c r="I118" s="85" t="str">
        <f t="shared" si="9"/>
        <v/>
      </c>
      <c r="K118" s="89" t="str">
        <f t="shared" si="10"/>
        <v>X</v>
      </c>
    </row>
    <row r="119" spans="1:11" ht="14.25" hidden="1" customHeight="1">
      <c r="A119" s="23">
        <f t="shared" si="14"/>
        <v>96</v>
      </c>
      <c r="B119" s="23" t="str">
        <f>VLOOKUP($A119,ACTIVITIES!$B$2:$C$110,2,FALSE)</f>
        <v>ACTIVITY CATEGORY 10 96</v>
      </c>
      <c r="C119" s="24"/>
      <c r="D119" s="24"/>
      <c r="E119" s="24"/>
      <c r="F119" s="24"/>
      <c r="G119" s="24"/>
      <c r="H119" s="24"/>
      <c r="I119" s="85" t="str">
        <f t="shared" si="9"/>
        <v/>
      </c>
      <c r="K119" s="89" t="str">
        <f t="shared" si="10"/>
        <v>X</v>
      </c>
    </row>
    <row r="120" spans="1:11" ht="14.25" hidden="1" customHeight="1">
      <c r="A120" s="23">
        <f t="shared" si="14"/>
        <v>97</v>
      </c>
      <c r="B120" s="23" t="str">
        <f>VLOOKUP($A120,ACTIVITIES!$B$2:$C$110,2,FALSE)</f>
        <v>ACTIVITY CATEGORY 10 97</v>
      </c>
      <c r="C120" s="24"/>
      <c r="D120" s="24"/>
      <c r="E120" s="24"/>
      <c r="F120" s="24"/>
      <c r="G120" s="24"/>
      <c r="H120" s="24"/>
      <c r="I120" s="85" t="str">
        <f t="shared" si="9"/>
        <v/>
      </c>
      <c r="K120" s="89" t="str">
        <f t="shared" si="10"/>
        <v>X</v>
      </c>
    </row>
    <row r="121" spans="1:11" ht="14.25" hidden="1" customHeight="1">
      <c r="A121" s="23">
        <f t="shared" si="14"/>
        <v>98</v>
      </c>
      <c r="B121" s="23" t="str">
        <f>VLOOKUP($A121,ACTIVITIES!$B$2:$C$110,2,FALSE)</f>
        <v>ACTIVITY CATEGORY 10 98</v>
      </c>
      <c r="C121" s="24"/>
      <c r="D121" s="24"/>
      <c r="E121" s="24"/>
      <c r="F121" s="24"/>
      <c r="G121" s="24"/>
      <c r="H121" s="24"/>
      <c r="I121" s="85" t="str">
        <f t="shared" si="9"/>
        <v/>
      </c>
      <c r="K121" s="89" t="str">
        <f t="shared" si="10"/>
        <v>X</v>
      </c>
    </row>
    <row r="122" spans="1:11" ht="14.25" hidden="1" customHeight="1">
      <c r="A122" s="23">
        <f t="shared" si="14"/>
        <v>99</v>
      </c>
      <c r="B122" s="23" t="str">
        <f>VLOOKUP($A122,ACTIVITIES!$B$2:$C$110,2,FALSE)</f>
        <v>ACTIVITY CATEGORY 10 99</v>
      </c>
      <c r="C122" s="24"/>
      <c r="D122" s="24"/>
      <c r="E122" s="24"/>
      <c r="F122" s="24"/>
      <c r="G122" s="24"/>
      <c r="H122" s="24"/>
      <c r="I122" s="85" t="str">
        <f t="shared" si="9"/>
        <v/>
      </c>
      <c r="K122" s="89" t="str">
        <f t="shared" si="10"/>
        <v>X</v>
      </c>
    </row>
    <row r="123" spans="1:11" ht="14.25" hidden="1" customHeight="1">
      <c r="A123" s="23">
        <f t="shared" si="14"/>
        <v>100</v>
      </c>
      <c r="B123" s="23" t="str">
        <f>VLOOKUP($A123,ACTIVITIES!$B$2:$C$110,2,FALSE)</f>
        <v>ACTIVITY CATEGORY 10 100</v>
      </c>
      <c r="C123" s="24"/>
      <c r="D123" s="24"/>
      <c r="E123" s="24"/>
      <c r="F123" s="24"/>
      <c r="G123" s="24"/>
      <c r="H123" s="24"/>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v>2</v>
      </c>
      <c r="D127" s="236">
        <v>2</v>
      </c>
      <c r="E127" s="236">
        <v>2</v>
      </c>
      <c r="F127" s="236">
        <v>2</v>
      </c>
      <c r="G127" s="236">
        <v>2</v>
      </c>
      <c r="H127" s="236">
        <v>2</v>
      </c>
      <c r="I127" s="84">
        <f t="shared" si="9"/>
        <v>2</v>
      </c>
      <c r="K127" s="89" t="str">
        <f t="shared" si="10"/>
        <v/>
      </c>
    </row>
    <row r="128" spans="1:11" ht="15.75" customHeight="1">
      <c r="A128" s="23">
        <f t="shared" ref="A128:A136" si="15">SUM(A127+1)</f>
        <v>2</v>
      </c>
      <c r="B128" s="23" t="str">
        <f>VLOOKUP($A128,ACTIVITIES!$B$2:$C$110,2,FALSE)</f>
        <v>Install overhead cable and taller utility poles</v>
      </c>
      <c r="C128" s="236">
        <v>2</v>
      </c>
      <c r="D128" s="236">
        <v>2</v>
      </c>
      <c r="E128" s="236">
        <v>2</v>
      </c>
      <c r="F128" s="236">
        <v>2</v>
      </c>
      <c r="G128" s="236">
        <v>2</v>
      </c>
      <c r="H128" s="236">
        <v>2</v>
      </c>
      <c r="I128" s="84">
        <f t="shared" si="9"/>
        <v>2</v>
      </c>
      <c r="K128" s="89" t="str">
        <f t="shared" si="10"/>
        <v/>
      </c>
    </row>
    <row r="129" spans="1:11" ht="15.75" customHeight="1">
      <c r="A129" s="23">
        <f t="shared" si="15"/>
        <v>3</v>
      </c>
      <c r="B129" s="23" t="str">
        <f>VLOOKUP($A129,ACTIVITIES!$B$2:$C$110,2,FALSE)</f>
        <v>Install cables and trench excavation</v>
      </c>
      <c r="C129" s="236">
        <v>2</v>
      </c>
      <c r="D129" s="236">
        <v>2</v>
      </c>
      <c r="E129" s="236">
        <v>2</v>
      </c>
      <c r="F129" s="236">
        <v>2</v>
      </c>
      <c r="G129" s="236">
        <v>2</v>
      </c>
      <c r="H129" s="236">
        <v>2</v>
      </c>
      <c r="I129" s="84">
        <f t="shared" si="9"/>
        <v>2</v>
      </c>
      <c r="K129" s="89" t="str">
        <f t="shared" si="10"/>
        <v/>
      </c>
    </row>
    <row r="130" spans="1:11" ht="15.75" customHeight="1">
      <c r="A130" s="23">
        <f t="shared" si="15"/>
        <v>4</v>
      </c>
      <c r="B130" s="23" t="str">
        <f>VLOOKUP($A130,ACTIVITIES!$B$2:$C$110,2,FALSE)</f>
        <v>Install onshore cable ROW construction</v>
      </c>
      <c r="C130" s="236">
        <v>2</v>
      </c>
      <c r="D130" s="236">
        <v>2</v>
      </c>
      <c r="E130" s="236">
        <v>2</v>
      </c>
      <c r="F130" s="236">
        <v>2</v>
      </c>
      <c r="G130" s="236">
        <v>2</v>
      </c>
      <c r="H130" s="236">
        <v>2</v>
      </c>
      <c r="I130" s="84">
        <f t="shared" si="9"/>
        <v>2</v>
      </c>
      <c r="K130" s="89" t="str">
        <f t="shared" si="10"/>
        <v/>
      </c>
    </row>
    <row r="131" spans="1:11" ht="15.75" customHeight="1">
      <c r="A131" s="23">
        <f t="shared" si="15"/>
        <v>5</v>
      </c>
      <c r="B131" s="23" t="str">
        <f>VLOOKUP($A131,ACTIVITIES!$B$2:$C$110,2,FALSE)</f>
        <v>Install onshore vehicle use and travel</v>
      </c>
      <c r="C131" s="236">
        <v>2</v>
      </c>
      <c r="D131" s="236">
        <v>2</v>
      </c>
      <c r="E131" s="236">
        <v>0</v>
      </c>
      <c r="F131" s="236">
        <v>0</v>
      </c>
      <c r="G131" s="236">
        <v>1</v>
      </c>
      <c r="H131" s="236">
        <v>1</v>
      </c>
      <c r="I131" s="84">
        <f t="shared" si="9"/>
        <v>2</v>
      </c>
      <c r="K131" s="89" t="str">
        <f t="shared" si="10"/>
        <v/>
      </c>
    </row>
    <row r="132" spans="1:11" ht="15.75" hidden="1" customHeight="1">
      <c r="A132" s="23">
        <f t="shared" si="15"/>
        <v>6</v>
      </c>
      <c r="B132" s="23" t="str">
        <f>VLOOKUP($A132,ACTIVITIES!$B$2:$C$110,2,FALSE)</f>
        <v>ONSHORE CONSTRUCTION 6</v>
      </c>
      <c r="C132" s="24"/>
      <c r="D132" s="24"/>
      <c r="E132" s="24"/>
      <c r="F132" s="24"/>
      <c r="G132" s="24"/>
      <c r="H132" s="24"/>
      <c r="I132" s="84" t="str">
        <f t="shared" si="9"/>
        <v/>
      </c>
      <c r="K132" s="89" t="str">
        <f t="shared" si="10"/>
        <v>X</v>
      </c>
    </row>
    <row r="133" spans="1:11" ht="15.75" hidden="1" customHeight="1">
      <c r="A133" s="23">
        <f t="shared" si="15"/>
        <v>7</v>
      </c>
      <c r="B133" s="23" t="str">
        <f>VLOOKUP($A133,ACTIVITIES!$B$2:$C$110,2,FALSE)</f>
        <v>ONSHORE CONSTRUCTION 7</v>
      </c>
      <c r="C133" s="24"/>
      <c r="D133" s="24"/>
      <c r="E133" s="24"/>
      <c r="F133" s="24"/>
      <c r="G133" s="24"/>
      <c r="H133" s="24"/>
      <c r="I133" s="84" t="str">
        <f t="shared" si="9"/>
        <v/>
      </c>
      <c r="K133" s="89" t="str">
        <f t="shared" si="10"/>
        <v>X</v>
      </c>
    </row>
    <row r="134" spans="1:11" ht="15.75" hidden="1" customHeight="1">
      <c r="A134" s="23">
        <f t="shared" si="15"/>
        <v>8</v>
      </c>
      <c r="B134" s="23" t="str">
        <f>VLOOKUP($A134,ACTIVITIES!$B$2:$C$110,2,FALSE)</f>
        <v>ONSHORE CONSTRUCTION 8</v>
      </c>
      <c r="C134" s="24"/>
      <c r="D134" s="24"/>
      <c r="E134" s="24"/>
      <c r="F134" s="24"/>
      <c r="G134" s="24"/>
      <c r="H134" s="24"/>
      <c r="I134" s="84" t="str">
        <f t="shared" si="9"/>
        <v/>
      </c>
      <c r="K134" s="89" t="str">
        <f t="shared" si="10"/>
        <v>X</v>
      </c>
    </row>
    <row r="135" spans="1:11" ht="15.75" hidden="1" customHeight="1">
      <c r="A135" s="23">
        <f t="shared" si="15"/>
        <v>9</v>
      </c>
      <c r="B135" s="23" t="str">
        <f>VLOOKUP($A135,ACTIVITIES!$B$2:$C$110,2,FALSE)</f>
        <v>ONSHORE CONSTRUCTION 9</v>
      </c>
      <c r="C135" s="24"/>
      <c r="D135" s="24"/>
      <c r="E135" s="24"/>
      <c r="F135" s="24"/>
      <c r="G135" s="24"/>
      <c r="H135" s="24"/>
      <c r="I135" s="84" t="str">
        <f t="shared" si="9"/>
        <v/>
      </c>
      <c r="K135" s="89" t="str">
        <f t="shared" si="10"/>
        <v>X</v>
      </c>
    </row>
    <row r="136" spans="1:11" ht="15.75" hidden="1" customHeight="1">
      <c r="A136" s="23">
        <f t="shared" si="15"/>
        <v>10</v>
      </c>
      <c r="B136" s="23" t="str">
        <f>VLOOKUP($A136,ACTIVITIES!$B$2:$C$110,2,FALSE)</f>
        <v>ONSHORE CONSTRUCTION 10</v>
      </c>
      <c r="C136" s="24"/>
      <c r="D136" s="24"/>
      <c r="E136" s="24"/>
      <c r="F136" s="24"/>
      <c r="G136" s="24"/>
      <c r="H136" s="24"/>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6">
        <v>2</v>
      </c>
      <c r="D138" s="236">
        <v>2</v>
      </c>
      <c r="E138" s="236">
        <v>2</v>
      </c>
      <c r="F138" s="236">
        <v>2</v>
      </c>
      <c r="G138" s="236">
        <v>1</v>
      </c>
      <c r="H138" s="236">
        <v>2</v>
      </c>
      <c r="I138" s="84">
        <f t="shared" si="9"/>
        <v>2</v>
      </c>
      <c r="K138" s="89" t="str">
        <f t="shared" si="10"/>
        <v/>
      </c>
    </row>
    <row r="139" spans="1:11" ht="15.75" customHeight="1">
      <c r="A139" s="23">
        <f t="shared" ref="A139:A147" si="16">SUM(A138+1)</f>
        <v>12</v>
      </c>
      <c r="B139" s="23" t="str">
        <f>VLOOKUP($A139,ACTIVITIES!$B$2:$C$110,2,FALSE)</f>
        <v>Landfall HDD short and long distance</v>
      </c>
      <c r="C139" s="236">
        <v>2</v>
      </c>
      <c r="D139" s="236">
        <v>2</v>
      </c>
      <c r="E139" s="236">
        <v>2</v>
      </c>
      <c r="F139" s="236">
        <v>2</v>
      </c>
      <c r="G139" s="236">
        <v>1</v>
      </c>
      <c r="H139" s="236">
        <v>2</v>
      </c>
      <c r="I139" s="84">
        <f t="shared" si="9"/>
        <v>2</v>
      </c>
      <c r="K139" s="89" t="str">
        <f t="shared" si="10"/>
        <v/>
      </c>
    </row>
    <row r="140" spans="1:11" ht="15.75" hidden="1" customHeight="1">
      <c r="A140" s="23">
        <f t="shared" si="16"/>
        <v>13</v>
      </c>
      <c r="B140" s="23" t="str">
        <f>VLOOKUP($A140,ACTIVITIES!$B$2:$C$110,2,FALSE)</f>
        <v>LANDFALL CONSTRUCTION 13</v>
      </c>
      <c r="C140" s="24"/>
      <c r="D140" s="24"/>
      <c r="E140" s="24"/>
      <c r="F140" s="24"/>
      <c r="G140" s="24"/>
      <c r="H140" s="24"/>
      <c r="I140" s="84" t="str">
        <f t="shared" si="9"/>
        <v/>
      </c>
      <c r="K140" s="89" t="str">
        <f t="shared" si="10"/>
        <v>X</v>
      </c>
    </row>
    <row r="141" spans="1:11" ht="15.75" hidden="1" customHeight="1">
      <c r="A141" s="23">
        <f t="shared" si="16"/>
        <v>14</v>
      </c>
      <c r="B141" s="23" t="str">
        <f>VLOOKUP($A141,ACTIVITIES!$B$2:$C$110,2,FALSE)</f>
        <v>LANDFALL CONSTRUCTION 14</v>
      </c>
      <c r="C141" s="24"/>
      <c r="D141" s="24"/>
      <c r="E141" s="24"/>
      <c r="F141" s="24"/>
      <c r="G141" s="24"/>
      <c r="H141" s="24"/>
      <c r="I141" s="84" t="str">
        <f t="shared" si="9"/>
        <v/>
      </c>
      <c r="K141" s="89" t="str">
        <f t="shared" si="10"/>
        <v>X</v>
      </c>
    </row>
    <row r="142" spans="1:11" ht="15.75" hidden="1" customHeight="1">
      <c r="A142" s="23">
        <f t="shared" si="16"/>
        <v>15</v>
      </c>
      <c r="B142" s="23" t="str">
        <f>VLOOKUP($A142,ACTIVITIES!$B$2:$C$110,2,FALSE)</f>
        <v>LANDFALL CONSTRUCTION 15</v>
      </c>
      <c r="C142" s="24"/>
      <c r="D142" s="24"/>
      <c r="E142" s="24"/>
      <c r="F142" s="24"/>
      <c r="G142" s="24"/>
      <c r="H142" s="24"/>
      <c r="I142" s="84" t="str">
        <f t="shared" si="9"/>
        <v/>
      </c>
      <c r="K142" s="89" t="str">
        <f t="shared" si="10"/>
        <v>X</v>
      </c>
    </row>
    <row r="143" spans="1:11" ht="15.75" hidden="1" customHeight="1">
      <c r="A143" s="23">
        <f t="shared" si="16"/>
        <v>16</v>
      </c>
      <c r="B143" s="23" t="str">
        <f>VLOOKUP($A143,ACTIVITIES!$B$2:$C$110,2,FALSE)</f>
        <v>LANDFALL CONSTRUCTION 16</v>
      </c>
      <c r="C143" s="24"/>
      <c r="D143" s="24"/>
      <c r="E143" s="24"/>
      <c r="F143" s="24"/>
      <c r="G143" s="24"/>
      <c r="H143" s="24"/>
      <c r="I143" s="84" t="str">
        <f t="shared" si="9"/>
        <v/>
      </c>
      <c r="K143" s="89" t="str">
        <f t="shared" si="10"/>
        <v>X</v>
      </c>
    </row>
    <row r="144" spans="1:11" ht="15.75" hidden="1" customHeight="1">
      <c r="A144" s="23">
        <f t="shared" si="16"/>
        <v>17</v>
      </c>
      <c r="B144" s="23" t="str">
        <f>VLOOKUP($A144,ACTIVITIES!$B$2:$C$110,2,FALSE)</f>
        <v>LANDFALL CONSTRUCTION 17</v>
      </c>
      <c r="C144" s="24"/>
      <c r="D144" s="24"/>
      <c r="E144" s="24"/>
      <c r="F144" s="24"/>
      <c r="G144" s="24"/>
      <c r="H144" s="24"/>
      <c r="I144" s="84" t="str">
        <f t="shared" ref="I144:I207" si="17">IF(AND(C144="",D144="",E144="",F144="",G144="",H144=""),"",MAX(C144:H144))</f>
        <v/>
      </c>
      <c r="K144" s="89" t="str">
        <f t="shared" ref="K144:K207" si="18">IF(AND(NOT(IFERROR(AVERAGE(A144),-9)=-9),IFERROR(VALUE(RIGHT(B144,1)),-9)=-9),"",IF(AND(B144="",IFERROR(VALUE(RIGHT(A144,1)),-99)=-99),"","X"))</f>
        <v>X</v>
      </c>
    </row>
    <row r="145" spans="1:11" ht="15.75" hidden="1" customHeight="1">
      <c r="A145" s="23">
        <f t="shared" si="16"/>
        <v>18</v>
      </c>
      <c r="B145" s="23" t="str">
        <f>VLOOKUP($A145,ACTIVITIES!$B$2:$C$110,2,FALSE)</f>
        <v>LANDFALL CONSTRUCTION 18</v>
      </c>
      <c r="C145" s="24"/>
      <c r="D145" s="24"/>
      <c r="E145" s="24"/>
      <c r="F145" s="24"/>
      <c r="G145" s="24"/>
      <c r="H145" s="24"/>
      <c r="I145" s="84" t="str">
        <f t="shared" si="17"/>
        <v/>
      </c>
      <c r="K145" s="89" t="str">
        <f t="shared" si="18"/>
        <v>X</v>
      </c>
    </row>
    <row r="146" spans="1:11" ht="15.75" hidden="1" customHeight="1">
      <c r="A146" s="23">
        <f t="shared" si="16"/>
        <v>19</v>
      </c>
      <c r="B146" s="23" t="str">
        <f>VLOOKUP($A146,ACTIVITIES!$B$2:$C$110,2,FALSE)</f>
        <v>LANDFALL CONSTRUCTION 19</v>
      </c>
      <c r="C146" s="24"/>
      <c r="D146" s="24"/>
      <c r="E146" s="24"/>
      <c r="F146" s="24"/>
      <c r="G146" s="24"/>
      <c r="H146" s="24"/>
      <c r="I146" s="84" t="str">
        <f t="shared" si="17"/>
        <v/>
      </c>
      <c r="K146" s="89" t="str">
        <f t="shared" si="18"/>
        <v>X</v>
      </c>
    </row>
    <row r="147" spans="1:11" ht="15.75" hidden="1" customHeight="1">
      <c r="A147" s="23">
        <f t="shared" si="16"/>
        <v>20</v>
      </c>
      <c r="B147" s="23" t="str">
        <f>VLOOKUP($A147,ACTIVITIES!$B$2:$C$110,2,FALSE)</f>
        <v>LANDFALL CONSTRUCTION 20</v>
      </c>
      <c r="C147" s="24"/>
      <c r="D147" s="24"/>
      <c r="E147" s="24"/>
      <c r="F147" s="24"/>
      <c r="G147" s="24"/>
      <c r="H147" s="24"/>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v>0</v>
      </c>
      <c r="D149" s="236">
        <v>0</v>
      </c>
      <c r="E149" s="236">
        <v>0</v>
      </c>
      <c r="F149" s="236">
        <v>0</v>
      </c>
      <c r="G149" s="236">
        <v>0</v>
      </c>
      <c r="H149" s="236">
        <v>0</v>
      </c>
      <c r="I149" s="84">
        <f t="shared" si="17"/>
        <v>0</v>
      </c>
      <c r="K149" s="89" t="str">
        <f t="shared" si="18"/>
        <v/>
      </c>
    </row>
    <row r="150" spans="1:11" ht="15.75" customHeight="1">
      <c r="A150" s="23">
        <f t="shared" ref="A150:A158" si="19">SUM(A149+1)</f>
        <v>22</v>
      </c>
      <c r="B150" s="23" t="str">
        <f>VLOOKUP($A150,ACTIVITIES!$B$2:$C$110,2,FALSE)</f>
        <v>Export cable to shore installation</v>
      </c>
      <c r="C150" s="236">
        <v>0</v>
      </c>
      <c r="D150" s="236">
        <v>0</v>
      </c>
      <c r="E150" s="236">
        <v>0</v>
      </c>
      <c r="F150" s="236">
        <v>0</v>
      </c>
      <c r="G150" s="236">
        <v>0</v>
      </c>
      <c r="H150" s="236">
        <v>0</v>
      </c>
      <c r="I150" s="84">
        <f t="shared" si="17"/>
        <v>0</v>
      </c>
      <c r="K150" s="89" t="str">
        <f t="shared" si="18"/>
        <v/>
      </c>
    </row>
    <row r="151" spans="1:11" ht="15.75" customHeight="1">
      <c r="A151" s="23">
        <f t="shared" si="19"/>
        <v>23</v>
      </c>
      <c r="B151" s="23" t="str">
        <f>VLOOKUP($A151,ACTIVITIES!$B$2:$C$110,2,FALSE)</f>
        <v>Substation installation</v>
      </c>
      <c r="C151" s="236">
        <v>0</v>
      </c>
      <c r="D151" s="236">
        <v>0</v>
      </c>
      <c r="E151" s="236">
        <v>0</v>
      </c>
      <c r="F151" s="236">
        <v>0</v>
      </c>
      <c r="G151" s="236">
        <v>0</v>
      </c>
      <c r="H151" s="236">
        <v>0</v>
      </c>
      <c r="I151" s="84">
        <f t="shared" si="17"/>
        <v>0</v>
      </c>
      <c r="K151" s="89" t="str">
        <f t="shared" si="18"/>
        <v/>
      </c>
    </row>
    <row r="152" spans="1:11" ht="15.75" customHeight="1">
      <c r="A152" s="23">
        <f t="shared" si="19"/>
        <v>24</v>
      </c>
      <c r="B152" s="23" t="str">
        <f>VLOOKUP($A152,ACTIVITIES!$B$2:$C$110,2,FALSE)</f>
        <v>Offshore foundation installation</v>
      </c>
      <c r="C152" s="236">
        <v>0</v>
      </c>
      <c r="D152" s="236">
        <v>0</v>
      </c>
      <c r="E152" s="236">
        <v>0</v>
      </c>
      <c r="F152" s="236">
        <v>0</v>
      </c>
      <c r="G152" s="236">
        <v>0</v>
      </c>
      <c r="H152" s="236">
        <v>0</v>
      </c>
      <c r="I152" s="84">
        <f t="shared" si="17"/>
        <v>0</v>
      </c>
      <c r="K152" s="89" t="str">
        <f t="shared" si="18"/>
        <v/>
      </c>
    </row>
    <row r="153" spans="1:11" ht="15.75" customHeight="1">
      <c r="A153" s="23">
        <f t="shared" si="19"/>
        <v>25</v>
      </c>
      <c r="B153" s="23" t="str">
        <f>VLOOKUP($A153,ACTIVITIES!$B$2:$C$110,2,FALSE)</f>
        <v xml:space="preserve">Offshore pile driving </v>
      </c>
      <c r="C153" s="236">
        <v>0</v>
      </c>
      <c r="D153" s="236">
        <v>0</v>
      </c>
      <c r="E153" s="236">
        <v>0</v>
      </c>
      <c r="F153" s="236">
        <v>0</v>
      </c>
      <c r="G153" s="236">
        <v>0</v>
      </c>
      <c r="H153" s="236">
        <v>0</v>
      </c>
      <c r="I153" s="84">
        <f t="shared" si="17"/>
        <v>0</v>
      </c>
      <c r="K153" s="89" t="str">
        <f t="shared" si="18"/>
        <v/>
      </c>
    </row>
    <row r="154" spans="1:11" ht="15.75" customHeight="1">
      <c r="A154" s="23">
        <f t="shared" si="19"/>
        <v>26</v>
      </c>
      <c r="B154" s="23" t="str">
        <f>VLOOKUP($A154,ACTIVITIES!$B$2:$C$110,2,FALSE)</f>
        <v>Temporary cofferdam for long dist. HDD</v>
      </c>
      <c r="C154" s="236">
        <v>0</v>
      </c>
      <c r="D154" s="236">
        <v>0</v>
      </c>
      <c r="E154" s="236">
        <v>0</v>
      </c>
      <c r="F154" s="236">
        <v>0</v>
      </c>
      <c r="G154" s="236">
        <v>0</v>
      </c>
      <c r="H154" s="236">
        <v>0</v>
      </c>
      <c r="I154" s="84">
        <f t="shared" si="17"/>
        <v>0</v>
      </c>
      <c r="K154" s="89" t="str">
        <f t="shared" si="18"/>
        <v/>
      </c>
    </row>
    <row r="155" spans="1:11" ht="15.75" customHeight="1">
      <c r="A155" s="23">
        <f t="shared" si="19"/>
        <v>27</v>
      </c>
      <c r="B155" s="23" t="str">
        <f>VLOOKUP($A155,ACTIVITIES!$B$2:$C$110,2,FALSE)</f>
        <v>Barge and tug  WTG transportation</v>
      </c>
      <c r="C155" s="236">
        <v>0</v>
      </c>
      <c r="D155" s="236">
        <v>0</v>
      </c>
      <c r="E155" s="236">
        <v>0</v>
      </c>
      <c r="F155" s="236">
        <v>0</v>
      </c>
      <c r="G155" s="236">
        <v>0</v>
      </c>
      <c r="H155" s="236">
        <v>0</v>
      </c>
      <c r="I155" s="84">
        <f t="shared" si="17"/>
        <v>0</v>
      </c>
      <c r="K155" s="89" t="str">
        <f t="shared" si="18"/>
        <v/>
      </c>
    </row>
    <row r="156" spans="1:11" ht="15.75" customHeight="1">
      <c r="A156" s="23">
        <f t="shared" si="19"/>
        <v>28</v>
      </c>
      <c r="B156" s="23" t="str">
        <f>VLOOKUP($A156,ACTIVITIES!$B$2:$C$110,2,FALSE)</f>
        <v>WTG installation 5 weeks/WTG</v>
      </c>
      <c r="C156" s="236">
        <v>0</v>
      </c>
      <c r="D156" s="236">
        <v>0</v>
      </c>
      <c r="E156" s="236">
        <v>0</v>
      </c>
      <c r="F156" s="236">
        <v>0</v>
      </c>
      <c r="G156" s="236">
        <v>0</v>
      </c>
      <c r="H156" s="236">
        <v>0</v>
      </c>
      <c r="I156" s="84">
        <f t="shared" si="17"/>
        <v>0</v>
      </c>
      <c r="K156" s="89" t="str">
        <f t="shared" si="18"/>
        <v/>
      </c>
    </row>
    <row r="157" spans="1:11" ht="15.75" customHeight="1">
      <c r="A157" s="23">
        <f t="shared" si="19"/>
        <v>29</v>
      </c>
      <c r="B157" s="23" t="str">
        <f>VLOOKUP($A157,ACTIVITIES!$B$2:$C$110,2,FALSE)</f>
        <v>Crew boat travel</v>
      </c>
      <c r="C157" s="236">
        <v>0</v>
      </c>
      <c r="D157" s="236">
        <v>0</v>
      </c>
      <c r="E157" s="236">
        <v>0</v>
      </c>
      <c r="F157" s="236">
        <v>0</v>
      </c>
      <c r="G157" s="236">
        <v>0</v>
      </c>
      <c r="H157" s="236">
        <v>0</v>
      </c>
      <c r="I157" s="84">
        <f t="shared" si="17"/>
        <v>0</v>
      </c>
      <c r="K157" s="89" t="str">
        <f t="shared" si="18"/>
        <v/>
      </c>
    </row>
    <row r="158" spans="1:11" ht="15.75" hidden="1" customHeight="1">
      <c r="A158" s="23">
        <f t="shared" si="19"/>
        <v>30</v>
      </c>
      <c r="B158" s="23" t="str">
        <f>VLOOKUP($A158,ACTIVITIES!$B$2:$C$110,2,FALSE)</f>
        <v>OFFSHORE CONSTRUCTION 30</v>
      </c>
      <c r="C158" s="80"/>
      <c r="D158" s="80"/>
      <c r="E158" s="80"/>
      <c r="F158" s="80"/>
      <c r="G158" s="80"/>
      <c r="H158" s="80"/>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v>0</v>
      </c>
      <c r="D160" s="236">
        <v>0</v>
      </c>
      <c r="E160" s="236">
        <v>0</v>
      </c>
      <c r="F160" s="236">
        <v>0</v>
      </c>
      <c r="G160" s="236">
        <v>0</v>
      </c>
      <c r="H160" s="236">
        <v>0</v>
      </c>
      <c r="I160" s="84">
        <f t="shared" si="17"/>
        <v>0</v>
      </c>
      <c r="K160" s="89" t="str">
        <f t="shared" si="18"/>
        <v/>
      </c>
    </row>
    <row r="161" spans="1:11" ht="15.75" customHeight="1">
      <c r="A161" s="23">
        <f t="shared" ref="A161:A169" si="20">SUM(A160+1)</f>
        <v>32</v>
      </c>
      <c r="B161" s="23" t="str">
        <f>VLOOKUP($A161,ACTIVITIES!$B$2:$C$110,2,FALSE)</f>
        <v>ROV inspections at 5 year intervals</v>
      </c>
      <c r="C161" s="236">
        <v>0</v>
      </c>
      <c r="D161" s="236">
        <v>0</v>
      </c>
      <c r="E161" s="236">
        <v>0</v>
      </c>
      <c r="F161" s="236">
        <v>0</v>
      </c>
      <c r="G161" s="236">
        <v>0</v>
      </c>
      <c r="H161" s="236">
        <v>0</v>
      </c>
      <c r="I161" s="84">
        <f t="shared" si="17"/>
        <v>0</v>
      </c>
      <c r="K161" s="89" t="str">
        <f t="shared" si="18"/>
        <v/>
      </c>
    </row>
    <row r="162" spans="1:11" ht="15.75" customHeight="1">
      <c r="A162" s="23">
        <f t="shared" si="20"/>
        <v>33</v>
      </c>
      <c r="B162" s="23" t="str">
        <f>VLOOKUP($A162,ACTIVITIES!$B$2:$C$110,2,FALSE)</f>
        <v>Subbottom profiles at 5 year intervals</v>
      </c>
      <c r="C162" s="236">
        <v>0</v>
      </c>
      <c r="D162" s="236">
        <v>0</v>
      </c>
      <c r="E162" s="236">
        <v>0</v>
      </c>
      <c r="F162" s="236">
        <v>0</v>
      </c>
      <c r="G162" s="236">
        <v>0</v>
      </c>
      <c r="H162" s="236">
        <v>0</v>
      </c>
      <c r="I162" s="84">
        <f t="shared" si="17"/>
        <v>0</v>
      </c>
      <c r="K162" s="89" t="str">
        <f t="shared" si="18"/>
        <v/>
      </c>
    </row>
    <row r="163" spans="1:11" ht="15.75" customHeight="1">
      <c r="A163" s="23">
        <f t="shared" si="20"/>
        <v>34</v>
      </c>
      <c r="B163" s="23" t="str">
        <f>VLOOKUP($A163,ACTIVITIES!$B$2:$C$110,2,FALSE)</f>
        <v>Substation ROW maintenance</v>
      </c>
      <c r="C163" s="236">
        <v>0</v>
      </c>
      <c r="D163" s="236">
        <v>0</v>
      </c>
      <c r="E163" s="236">
        <v>0</v>
      </c>
      <c r="F163" s="236">
        <v>0</v>
      </c>
      <c r="G163" s="236">
        <v>0</v>
      </c>
      <c r="H163" s="236">
        <v>0</v>
      </c>
      <c r="I163" s="84">
        <f t="shared" si="17"/>
        <v>0</v>
      </c>
      <c r="K163" s="89" t="str">
        <f t="shared" si="18"/>
        <v/>
      </c>
    </row>
    <row r="164" spans="1:11" ht="15.75" customHeight="1">
      <c r="A164" s="23">
        <f t="shared" si="20"/>
        <v>35</v>
      </c>
      <c r="B164" s="23" t="str">
        <f>VLOOKUP($A164,ACTIVITIES!$B$2:$C$110,2,FALSE)</f>
        <v>On and off shore environmental monitoring</v>
      </c>
      <c r="C164" s="236">
        <v>0</v>
      </c>
      <c r="D164" s="236">
        <v>0</v>
      </c>
      <c r="E164" s="236">
        <v>0</v>
      </c>
      <c r="F164" s="236">
        <v>0</v>
      </c>
      <c r="G164" s="236">
        <v>0</v>
      </c>
      <c r="H164" s="236">
        <v>0</v>
      </c>
      <c r="I164" s="84">
        <f t="shared" si="17"/>
        <v>0</v>
      </c>
      <c r="K164" s="89" t="str">
        <f t="shared" si="18"/>
        <v/>
      </c>
    </row>
    <row r="165" spans="1:11" ht="15.75" hidden="1" customHeight="1">
      <c r="A165" s="23">
        <f t="shared" si="20"/>
        <v>36</v>
      </c>
      <c r="B165" s="23" t="str">
        <f>VLOOKUP($A165,ACTIVITIES!$B$2:$C$110,2,FALSE)</f>
        <v>OPERATION AND MAINTENANCE 36</v>
      </c>
      <c r="C165" s="80"/>
      <c r="D165" s="80"/>
      <c r="E165" s="80"/>
      <c r="F165" s="80"/>
      <c r="G165" s="80"/>
      <c r="H165" s="24"/>
      <c r="I165" s="84" t="str">
        <f t="shared" si="17"/>
        <v/>
      </c>
      <c r="K165" s="89" t="str">
        <f t="shared" si="18"/>
        <v>X</v>
      </c>
    </row>
    <row r="166" spans="1:11" ht="15.75" hidden="1" customHeight="1">
      <c r="A166" s="23">
        <f t="shared" si="20"/>
        <v>37</v>
      </c>
      <c r="B166" s="23" t="str">
        <f>VLOOKUP($A166,ACTIVITIES!$B$2:$C$110,2,FALSE)</f>
        <v>OPERATION AND MAINTENANCE 37</v>
      </c>
      <c r="C166" s="80"/>
      <c r="D166" s="80"/>
      <c r="E166" s="80"/>
      <c r="F166" s="80"/>
      <c r="G166" s="80"/>
      <c r="H166" s="24"/>
      <c r="I166" s="84" t="str">
        <f t="shared" si="17"/>
        <v/>
      </c>
      <c r="K166" s="89" t="str">
        <f t="shared" si="18"/>
        <v>X</v>
      </c>
    </row>
    <row r="167" spans="1:11" ht="15.75" hidden="1" customHeight="1">
      <c r="A167" s="23">
        <f t="shared" si="20"/>
        <v>38</v>
      </c>
      <c r="B167" s="23" t="str">
        <f>VLOOKUP($A167,ACTIVITIES!$B$2:$C$110,2,FALSE)</f>
        <v>OPERATION AND MAINTENANCE 38</v>
      </c>
      <c r="C167" s="80"/>
      <c r="D167" s="80"/>
      <c r="E167" s="80"/>
      <c r="F167" s="80"/>
      <c r="G167" s="80"/>
      <c r="H167" s="24"/>
      <c r="I167" s="84" t="str">
        <f t="shared" si="17"/>
        <v/>
      </c>
      <c r="K167" s="89" t="str">
        <f t="shared" si="18"/>
        <v>X</v>
      </c>
    </row>
    <row r="168" spans="1:11" ht="15.75" hidden="1" customHeight="1">
      <c r="A168" s="23">
        <f t="shared" si="20"/>
        <v>39</v>
      </c>
      <c r="B168" s="23" t="str">
        <f>VLOOKUP($A168,ACTIVITIES!$B$2:$C$110,2,FALSE)</f>
        <v>OPERATION AND MAINTENANCE 39</v>
      </c>
      <c r="C168" s="80"/>
      <c r="D168" s="80"/>
      <c r="E168" s="80"/>
      <c r="F168" s="80"/>
      <c r="G168" s="80"/>
      <c r="H168" s="24"/>
      <c r="I168" s="84" t="str">
        <f t="shared" si="17"/>
        <v/>
      </c>
      <c r="K168" s="89" t="str">
        <f t="shared" si="18"/>
        <v>X</v>
      </c>
    </row>
    <row r="169" spans="1:11" ht="15.75" hidden="1" customHeight="1">
      <c r="A169" s="23">
        <f t="shared" si="20"/>
        <v>40</v>
      </c>
      <c r="B169" s="23" t="str">
        <f>VLOOKUP($A169,ACTIVITIES!$B$2:$C$110,2,FALSE)</f>
        <v>OPERATION AND MAINTENANCE 40</v>
      </c>
      <c r="C169" s="80"/>
      <c r="D169" s="80"/>
      <c r="E169" s="80"/>
      <c r="F169" s="80"/>
      <c r="G169" s="80"/>
      <c r="H169" s="24"/>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v>0</v>
      </c>
      <c r="D171" s="236">
        <v>0</v>
      </c>
      <c r="E171" s="236">
        <v>0</v>
      </c>
      <c r="F171" s="236">
        <v>0</v>
      </c>
      <c r="G171" s="236">
        <v>0</v>
      </c>
      <c r="H171" s="236">
        <v>0</v>
      </c>
      <c r="I171" s="85">
        <f t="shared" si="17"/>
        <v>0</v>
      </c>
      <c r="K171" s="89" t="str">
        <f t="shared" si="18"/>
        <v/>
      </c>
    </row>
    <row r="172" spans="1:11" ht="15.75" customHeight="1">
      <c r="A172" s="23">
        <f t="shared" ref="A172:A180" si="21">SUM(A171+1)</f>
        <v>42</v>
      </c>
      <c r="B172" s="23" t="str">
        <f>VLOOKUP($A172,ACTIVITIES!$B$2:$C$110,2,FALSE)</f>
        <v>Offshore cable abandonent</v>
      </c>
      <c r="C172" s="236">
        <v>0</v>
      </c>
      <c r="D172" s="236">
        <v>0</v>
      </c>
      <c r="E172" s="236">
        <v>0</v>
      </c>
      <c r="F172" s="236">
        <v>0</v>
      </c>
      <c r="G172" s="236">
        <v>0</v>
      </c>
      <c r="H172" s="236">
        <v>0</v>
      </c>
      <c r="I172" s="85">
        <f t="shared" si="17"/>
        <v>0</v>
      </c>
      <c r="K172" s="89" t="str">
        <f t="shared" si="18"/>
        <v/>
      </c>
    </row>
    <row r="173" spans="1:11" ht="15.75" customHeight="1">
      <c r="A173" s="23">
        <f t="shared" si="21"/>
        <v>43</v>
      </c>
      <c r="B173" s="23" t="str">
        <f>VLOOKUP($A173,ACTIVITIES!$B$2:$C$110,2,FALSE)</f>
        <v>Demobilization</v>
      </c>
      <c r="C173" s="236">
        <v>2</v>
      </c>
      <c r="D173" s="236">
        <v>2</v>
      </c>
      <c r="E173" s="236">
        <v>2</v>
      </c>
      <c r="F173" s="236">
        <v>2</v>
      </c>
      <c r="G173" s="236">
        <v>2</v>
      </c>
      <c r="H173" s="236">
        <v>2</v>
      </c>
      <c r="I173" s="85">
        <f t="shared" si="17"/>
        <v>2</v>
      </c>
      <c r="K173" s="89" t="str">
        <f t="shared" si="18"/>
        <v/>
      </c>
    </row>
    <row r="174" spans="1:11" ht="15.75" hidden="1" customHeight="1">
      <c r="A174" s="23">
        <f t="shared" si="21"/>
        <v>44</v>
      </c>
      <c r="B174" s="23" t="str">
        <f>VLOOKUP($A174,ACTIVITIES!$B$2:$C$110,2,FALSE)</f>
        <v>DECOMMISSIONING 44</v>
      </c>
      <c r="C174" s="24"/>
      <c r="D174" s="24"/>
      <c r="E174" s="24"/>
      <c r="F174" s="24"/>
      <c r="G174" s="24"/>
      <c r="H174" s="24"/>
      <c r="I174" s="85" t="str">
        <f t="shared" si="17"/>
        <v/>
      </c>
      <c r="K174" s="89" t="str">
        <f t="shared" si="18"/>
        <v>X</v>
      </c>
    </row>
    <row r="175" spans="1:11" ht="15.75" hidden="1" customHeight="1">
      <c r="A175" s="23">
        <f t="shared" si="21"/>
        <v>45</v>
      </c>
      <c r="B175" s="23" t="str">
        <f>VLOOKUP($A175,ACTIVITIES!$B$2:$C$110,2,FALSE)</f>
        <v>DECOMMISSIONING 45</v>
      </c>
      <c r="C175" s="24"/>
      <c r="D175" s="24"/>
      <c r="E175" s="24"/>
      <c r="F175" s="24"/>
      <c r="G175" s="24"/>
      <c r="H175" s="24"/>
      <c r="I175" s="85" t="str">
        <f t="shared" si="17"/>
        <v/>
      </c>
      <c r="K175" s="89" t="str">
        <f t="shared" si="18"/>
        <v>X</v>
      </c>
    </row>
    <row r="176" spans="1:11" ht="15.75" hidden="1" customHeight="1">
      <c r="A176" s="23">
        <f t="shared" si="21"/>
        <v>46</v>
      </c>
      <c r="B176" s="23" t="str">
        <f>VLOOKUP($A176,ACTIVITIES!$B$2:$C$110,2,FALSE)</f>
        <v>DECOMMISSIONING 46</v>
      </c>
      <c r="C176" s="24"/>
      <c r="D176" s="24"/>
      <c r="E176" s="24"/>
      <c r="F176" s="24"/>
      <c r="G176" s="24"/>
      <c r="H176" s="24"/>
      <c r="I176" s="85" t="str">
        <f t="shared" si="17"/>
        <v/>
      </c>
      <c r="K176" s="89" t="str">
        <f t="shared" si="18"/>
        <v>X</v>
      </c>
    </row>
    <row r="177" spans="1:11" ht="15.75" hidden="1" customHeight="1">
      <c r="A177" s="23">
        <f t="shared" si="21"/>
        <v>47</v>
      </c>
      <c r="B177" s="23" t="str">
        <f>VLOOKUP($A177,ACTIVITIES!$B$2:$C$110,2,FALSE)</f>
        <v>DECOMMISSIONING 47</v>
      </c>
      <c r="C177" s="24"/>
      <c r="D177" s="24"/>
      <c r="E177" s="24"/>
      <c r="F177" s="24"/>
      <c r="G177" s="24"/>
      <c r="H177" s="24"/>
      <c r="I177" s="85" t="str">
        <f t="shared" si="17"/>
        <v/>
      </c>
      <c r="K177" s="89" t="str">
        <f t="shared" si="18"/>
        <v>X</v>
      </c>
    </row>
    <row r="178" spans="1:11" ht="15.75" hidden="1" customHeight="1">
      <c r="A178" s="23">
        <f t="shared" si="21"/>
        <v>48</v>
      </c>
      <c r="B178" s="23" t="str">
        <f>VLOOKUP($A178,ACTIVITIES!$B$2:$C$110,2,FALSE)</f>
        <v>DECOMMISSIONING 48</v>
      </c>
      <c r="C178" s="24"/>
      <c r="D178" s="24"/>
      <c r="E178" s="24"/>
      <c r="F178" s="24"/>
      <c r="G178" s="24"/>
      <c r="H178" s="24"/>
      <c r="I178" s="85" t="str">
        <f t="shared" si="17"/>
        <v/>
      </c>
      <c r="K178" s="89" t="str">
        <f t="shared" si="18"/>
        <v>X</v>
      </c>
    </row>
    <row r="179" spans="1:11" ht="15.75" hidden="1" customHeight="1">
      <c r="A179" s="23">
        <f t="shared" si="21"/>
        <v>49</v>
      </c>
      <c r="B179" s="23" t="str">
        <f>VLOOKUP($A179,ACTIVITIES!$B$2:$C$110,2,FALSE)</f>
        <v>DECOMMISSIONING 49</v>
      </c>
      <c r="C179" s="24"/>
      <c r="D179" s="24"/>
      <c r="E179" s="24"/>
      <c r="F179" s="24"/>
      <c r="G179" s="24"/>
      <c r="H179" s="24"/>
      <c r="I179" s="85" t="str">
        <f t="shared" si="17"/>
        <v/>
      </c>
      <c r="K179" s="89" t="str">
        <f t="shared" si="18"/>
        <v>X</v>
      </c>
    </row>
    <row r="180" spans="1:11" ht="15.75" hidden="1" customHeight="1">
      <c r="A180" s="23">
        <f t="shared" si="21"/>
        <v>50</v>
      </c>
      <c r="B180" s="23" t="str">
        <f>VLOOKUP($A180,ACTIVITIES!$B$2:$C$110,2,FALSE)</f>
        <v>DECOMMISSIONING 50</v>
      </c>
      <c r="C180" s="24"/>
      <c r="D180" s="24"/>
      <c r="E180" s="24"/>
      <c r="F180" s="24"/>
      <c r="G180" s="24"/>
      <c r="H180" s="24"/>
      <c r="I180" s="85" t="str">
        <f t="shared" si="17"/>
        <v/>
      </c>
      <c r="K180" s="89" t="str">
        <f t="shared" si="18"/>
        <v>X</v>
      </c>
    </row>
    <row r="181" spans="1:11" ht="15.75" hidden="1" customHeight="1">
      <c r="A181" s="107" t="str">
        <f>ACTIVITIES!$H$7</f>
        <v>ACTIVITY CATEGORY 6</v>
      </c>
      <c r="B181" s="107"/>
      <c r="C181" s="30"/>
      <c r="D181" s="30"/>
      <c r="E181" s="30"/>
      <c r="F181" s="30"/>
      <c r="G181" s="30"/>
      <c r="H181" s="105"/>
      <c r="I181" s="106" t="str">
        <f t="shared" si="17"/>
        <v/>
      </c>
      <c r="K181" s="89" t="str">
        <f t="shared" si="18"/>
        <v>X</v>
      </c>
    </row>
    <row r="182" spans="1:11" ht="15.75" hidden="1" customHeight="1">
      <c r="A182" s="23">
        <f>SUM(A180+1)</f>
        <v>51</v>
      </c>
      <c r="B182" s="23" t="str">
        <f>VLOOKUP($A182,ACTIVITIES!$B$2:$C$110,2,FALSE)</f>
        <v>ACTIVITY CATEGORY 6 51</v>
      </c>
      <c r="C182" s="24"/>
      <c r="D182" s="24"/>
      <c r="E182" s="24"/>
      <c r="F182" s="24"/>
      <c r="G182" s="24"/>
      <c r="H182" s="24"/>
      <c r="I182" s="85" t="str">
        <f t="shared" si="17"/>
        <v/>
      </c>
      <c r="K182" s="89" t="str">
        <f t="shared" si="18"/>
        <v>X</v>
      </c>
    </row>
    <row r="183" spans="1:11" ht="15.75" hidden="1" customHeight="1">
      <c r="A183" s="23">
        <f t="shared" ref="A183:A191" si="22">SUM(A182+1)</f>
        <v>52</v>
      </c>
      <c r="B183" s="23" t="str">
        <f>VLOOKUP($A183,ACTIVITIES!$B$2:$C$110,2,FALSE)</f>
        <v>ACTIVITY CATEGORY 6 52</v>
      </c>
      <c r="C183" s="24"/>
      <c r="D183" s="24"/>
      <c r="E183" s="24"/>
      <c r="F183" s="24"/>
      <c r="G183" s="24"/>
      <c r="H183" s="24"/>
      <c r="I183" s="85" t="str">
        <f t="shared" si="17"/>
        <v/>
      </c>
      <c r="K183" s="89" t="str">
        <f t="shared" si="18"/>
        <v>X</v>
      </c>
    </row>
    <row r="184" spans="1:11" ht="15.75" hidden="1" customHeight="1">
      <c r="A184" s="23">
        <f t="shared" si="22"/>
        <v>53</v>
      </c>
      <c r="B184" s="23" t="str">
        <f>VLOOKUP($A184,ACTIVITIES!$B$2:$C$110,2,FALSE)</f>
        <v>ACTIVITY CATEGORY 6 53</v>
      </c>
      <c r="C184" s="24"/>
      <c r="D184" s="24"/>
      <c r="E184" s="24"/>
      <c r="F184" s="24"/>
      <c r="G184" s="24"/>
      <c r="H184" s="24"/>
      <c r="I184" s="85" t="str">
        <f t="shared" si="17"/>
        <v/>
      </c>
      <c r="K184" s="89" t="str">
        <f t="shared" si="18"/>
        <v>X</v>
      </c>
    </row>
    <row r="185" spans="1:11" ht="15.75" hidden="1" customHeight="1">
      <c r="A185" s="23">
        <f t="shared" si="22"/>
        <v>54</v>
      </c>
      <c r="B185" s="23" t="str">
        <f>VLOOKUP($A185,ACTIVITIES!$B$2:$C$110,2,FALSE)</f>
        <v>ACTIVITY CATEGORY 6 54</v>
      </c>
      <c r="C185" s="24"/>
      <c r="D185" s="24"/>
      <c r="E185" s="24"/>
      <c r="F185" s="24"/>
      <c r="G185" s="24"/>
      <c r="H185" s="24"/>
      <c r="I185" s="85" t="str">
        <f t="shared" si="17"/>
        <v/>
      </c>
      <c r="K185" s="89" t="str">
        <f t="shared" si="18"/>
        <v>X</v>
      </c>
    </row>
    <row r="186" spans="1:11" ht="15.75" hidden="1" customHeight="1">
      <c r="A186" s="23">
        <f t="shared" si="22"/>
        <v>55</v>
      </c>
      <c r="B186" s="23" t="str">
        <f>VLOOKUP($A186,ACTIVITIES!$B$2:$C$110,2,FALSE)</f>
        <v>ACTIVITY CATEGORY 6 55</v>
      </c>
      <c r="C186" s="24"/>
      <c r="D186" s="24"/>
      <c r="E186" s="24"/>
      <c r="F186" s="24"/>
      <c r="G186" s="24"/>
      <c r="H186" s="24"/>
      <c r="I186" s="85" t="str">
        <f t="shared" si="17"/>
        <v/>
      </c>
      <c r="K186" s="89" t="str">
        <f t="shared" si="18"/>
        <v>X</v>
      </c>
    </row>
    <row r="187" spans="1:11" ht="15.75" hidden="1" customHeight="1">
      <c r="A187" s="23">
        <f t="shared" si="22"/>
        <v>56</v>
      </c>
      <c r="B187" s="23" t="str">
        <f>VLOOKUP($A187,ACTIVITIES!$B$2:$C$110,2,FALSE)</f>
        <v>ACTIVITY CATEGORY 6 56</v>
      </c>
      <c r="C187" s="24"/>
      <c r="D187" s="24"/>
      <c r="E187" s="24"/>
      <c r="F187" s="24"/>
      <c r="G187" s="24"/>
      <c r="H187" s="24"/>
      <c r="I187" s="85" t="str">
        <f t="shared" si="17"/>
        <v/>
      </c>
      <c r="K187" s="89" t="str">
        <f t="shared" si="18"/>
        <v>X</v>
      </c>
    </row>
    <row r="188" spans="1:11" ht="15.75" hidden="1" customHeight="1">
      <c r="A188" s="23">
        <f t="shared" si="22"/>
        <v>57</v>
      </c>
      <c r="B188" s="23" t="str">
        <f>VLOOKUP($A188,ACTIVITIES!$B$2:$C$110,2,FALSE)</f>
        <v>ACTIVITY CATEGORY 6 57</v>
      </c>
      <c r="C188" s="24"/>
      <c r="D188" s="24"/>
      <c r="E188" s="24"/>
      <c r="F188" s="24"/>
      <c r="G188" s="24"/>
      <c r="H188" s="24"/>
      <c r="I188" s="85" t="str">
        <f t="shared" si="17"/>
        <v/>
      </c>
      <c r="K188" s="89" t="str">
        <f t="shared" si="18"/>
        <v>X</v>
      </c>
    </row>
    <row r="189" spans="1:11" ht="15.75" hidden="1" customHeight="1">
      <c r="A189" s="23">
        <f t="shared" si="22"/>
        <v>58</v>
      </c>
      <c r="B189" s="23" t="str">
        <f>VLOOKUP($A189,ACTIVITIES!$B$2:$C$110,2,FALSE)</f>
        <v>ACTIVITY CATEGORY 6 58</v>
      </c>
      <c r="C189" s="24"/>
      <c r="D189" s="24"/>
      <c r="E189" s="24"/>
      <c r="F189" s="24"/>
      <c r="G189" s="24"/>
      <c r="H189" s="24"/>
      <c r="I189" s="85" t="str">
        <f t="shared" si="17"/>
        <v/>
      </c>
      <c r="K189" s="89" t="str">
        <f t="shared" si="18"/>
        <v>X</v>
      </c>
    </row>
    <row r="190" spans="1:11" ht="15.75" hidden="1" customHeight="1">
      <c r="A190" s="23">
        <f t="shared" si="22"/>
        <v>59</v>
      </c>
      <c r="B190" s="23" t="str">
        <f>VLOOKUP($A190,ACTIVITIES!$B$2:$C$110,2,FALSE)</f>
        <v>ACTIVITY CATEGORY 6 59</v>
      </c>
      <c r="C190" s="24"/>
      <c r="D190" s="24"/>
      <c r="E190" s="24"/>
      <c r="F190" s="24"/>
      <c r="G190" s="24"/>
      <c r="H190" s="24"/>
      <c r="I190" s="85" t="str">
        <f t="shared" si="17"/>
        <v/>
      </c>
      <c r="K190" s="89" t="str">
        <f t="shared" si="18"/>
        <v>X</v>
      </c>
    </row>
    <row r="191" spans="1:11" ht="15.75" hidden="1" customHeight="1">
      <c r="A191" s="23">
        <f t="shared" si="22"/>
        <v>60</v>
      </c>
      <c r="B191" s="23" t="str">
        <f>VLOOKUP($A191,ACTIVITIES!$B$2:$C$110,2,FALSE)</f>
        <v>ACTIVITY CATEGORY 6 60</v>
      </c>
      <c r="C191" s="24"/>
      <c r="D191" s="24"/>
      <c r="E191" s="24"/>
      <c r="F191" s="24"/>
      <c r="G191" s="24"/>
      <c r="H191" s="24"/>
      <c r="I191" s="85" t="str">
        <f t="shared" si="17"/>
        <v/>
      </c>
      <c r="K191" s="89" t="str">
        <f t="shared" si="18"/>
        <v>X</v>
      </c>
    </row>
    <row r="192" spans="1:11" ht="15.75" hidden="1" customHeight="1">
      <c r="A192" s="107" t="str">
        <f>ACTIVITIES!$H$8</f>
        <v>ACTIVITY CATEGORY 7</v>
      </c>
      <c r="B192" s="107"/>
      <c r="C192" s="30"/>
      <c r="D192" s="30"/>
      <c r="E192" s="30"/>
      <c r="F192" s="30"/>
      <c r="G192" s="30"/>
      <c r="H192" s="105"/>
      <c r="I192" s="106" t="str">
        <f t="shared" si="17"/>
        <v/>
      </c>
      <c r="K192" s="89" t="str">
        <f t="shared" si="18"/>
        <v>X</v>
      </c>
    </row>
    <row r="193" spans="1:11" ht="15.75" hidden="1" customHeight="1">
      <c r="A193" s="23">
        <f>SUM(A191+1)</f>
        <v>61</v>
      </c>
      <c r="B193" s="23" t="str">
        <f>VLOOKUP($A193,ACTIVITIES!$B$2:$C$110,2,FALSE)</f>
        <v>ACTIVITY CATEGORY 7 61</v>
      </c>
      <c r="C193" s="24"/>
      <c r="D193" s="24"/>
      <c r="E193" s="24"/>
      <c r="F193" s="24"/>
      <c r="G193" s="24"/>
      <c r="H193" s="24"/>
      <c r="I193" s="85" t="str">
        <f t="shared" si="17"/>
        <v/>
      </c>
      <c r="K193" s="89" t="str">
        <f t="shared" si="18"/>
        <v>X</v>
      </c>
    </row>
    <row r="194" spans="1:11" ht="15.75" hidden="1" customHeight="1">
      <c r="A194" s="23">
        <f t="shared" ref="A194:A202" si="23">SUM(A193+1)</f>
        <v>62</v>
      </c>
      <c r="B194" s="23" t="str">
        <f>VLOOKUP($A194,ACTIVITIES!$B$2:$C$110,2,FALSE)</f>
        <v>ACTIVITY CATEGORY 7 62</v>
      </c>
      <c r="C194" s="24"/>
      <c r="D194" s="24"/>
      <c r="E194" s="24"/>
      <c r="F194" s="24"/>
      <c r="G194" s="24"/>
      <c r="H194" s="24"/>
      <c r="I194" s="85" t="str">
        <f t="shared" si="17"/>
        <v/>
      </c>
      <c r="K194" s="89" t="str">
        <f t="shared" si="18"/>
        <v>X</v>
      </c>
    </row>
    <row r="195" spans="1:11" ht="15.75" hidden="1" customHeight="1">
      <c r="A195" s="23">
        <f t="shared" si="23"/>
        <v>63</v>
      </c>
      <c r="B195" s="23" t="str">
        <f>VLOOKUP($A195,ACTIVITIES!$B$2:$C$110,2,FALSE)</f>
        <v>ACTIVITY CATEGORY 7 63</v>
      </c>
      <c r="C195" s="24"/>
      <c r="D195" s="24"/>
      <c r="E195" s="24"/>
      <c r="F195" s="24"/>
      <c r="G195" s="24"/>
      <c r="H195" s="24"/>
      <c r="I195" s="85" t="str">
        <f t="shared" si="17"/>
        <v/>
      </c>
      <c r="K195" s="89" t="str">
        <f t="shared" si="18"/>
        <v>X</v>
      </c>
    </row>
    <row r="196" spans="1:11" ht="15.75" hidden="1" customHeight="1">
      <c r="A196" s="23">
        <f t="shared" si="23"/>
        <v>64</v>
      </c>
      <c r="B196" s="23" t="str">
        <f>VLOOKUP($A196,ACTIVITIES!$B$2:$C$110,2,FALSE)</f>
        <v>ACTIVITY CATEGORY 7 64</v>
      </c>
      <c r="C196" s="24"/>
      <c r="D196" s="24"/>
      <c r="E196" s="24"/>
      <c r="F196" s="24"/>
      <c r="G196" s="24"/>
      <c r="H196" s="24"/>
      <c r="I196" s="85" t="str">
        <f t="shared" si="17"/>
        <v/>
      </c>
      <c r="K196" s="89" t="str">
        <f t="shared" si="18"/>
        <v>X</v>
      </c>
    </row>
    <row r="197" spans="1:11" ht="15.75" hidden="1" customHeight="1">
      <c r="A197" s="23">
        <f t="shared" si="23"/>
        <v>65</v>
      </c>
      <c r="B197" s="23" t="str">
        <f>VLOOKUP($A197,ACTIVITIES!$B$2:$C$110,2,FALSE)</f>
        <v>ACTIVITY CATEGORY 7 65</v>
      </c>
      <c r="C197" s="24"/>
      <c r="D197" s="24"/>
      <c r="E197" s="24"/>
      <c r="F197" s="24"/>
      <c r="G197" s="24"/>
      <c r="H197" s="24"/>
      <c r="I197" s="85" t="str">
        <f t="shared" si="17"/>
        <v/>
      </c>
      <c r="K197" s="89" t="str">
        <f t="shared" si="18"/>
        <v>X</v>
      </c>
    </row>
    <row r="198" spans="1:11" ht="15.75" hidden="1" customHeight="1">
      <c r="A198" s="23">
        <f t="shared" si="23"/>
        <v>66</v>
      </c>
      <c r="B198" s="23" t="str">
        <f>VLOOKUP($A198,ACTIVITIES!$B$2:$C$110,2,FALSE)</f>
        <v>ACTIVITY CATEGORY 7 66</v>
      </c>
      <c r="C198" s="24"/>
      <c r="D198" s="24"/>
      <c r="E198" s="24"/>
      <c r="F198" s="24"/>
      <c r="G198" s="24"/>
      <c r="H198" s="24"/>
      <c r="I198" s="85" t="str">
        <f t="shared" si="17"/>
        <v/>
      </c>
      <c r="K198" s="89" t="str">
        <f t="shared" si="18"/>
        <v>X</v>
      </c>
    </row>
    <row r="199" spans="1:11" ht="15.75" hidden="1" customHeight="1">
      <c r="A199" s="23">
        <f t="shared" si="23"/>
        <v>67</v>
      </c>
      <c r="B199" s="23" t="str">
        <f>VLOOKUP($A199,ACTIVITIES!$B$2:$C$110,2,FALSE)</f>
        <v>ACTIVITY CATEGORY 7 67</v>
      </c>
      <c r="C199" s="24"/>
      <c r="D199" s="24"/>
      <c r="E199" s="24"/>
      <c r="F199" s="24"/>
      <c r="G199" s="24"/>
      <c r="H199" s="24"/>
      <c r="I199" s="85" t="str">
        <f t="shared" si="17"/>
        <v/>
      </c>
      <c r="K199" s="89" t="str">
        <f t="shared" si="18"/>
        <v>X</v>
      </c>
    </row>
    <row r="200" spans="1:11" ht="15.75" hidden="1" customHeight="1">
      <c r="A200" s="23">
        <f t="shared" si="23"/>
        <v>68</v>
      </c>
      <c r="B200" s="23" t="str">
        <f>VLOOKUP($A200,ACTIVITIES!$B$2:$C$110,2,FALSE)</f>
        <v>ACTIVITY CATEGORY 7 68</v>
      </c>
      <c r="C200" s="24"/>
      <c r="D200" s="24"/>
      <c r="E200" s="24"/>
      <c r="F200" s="24"/>
      <c r="G200" s="24"/>
      <c r="H200" s="24"/>
      <c r="I200" s="85" t="str">
        <f t="shared" si="17"/>
        <v/>
      </c>
      <c r="K200" s="89" t="str">
        <f t="shared" si="18"/>
        <v>X</v>
      </c>
    </row>
    <row r="201" spans="1:11" ht="15.75" hidden="1" customHeight="1">
      <c r="A201" s="23">
        <f t="shared" si="23"/>
        <v>69</v>
      </c>
      <c r="B201" s="23" t="str">
        <f>VLOOKUP($A201,ACTIVITIES!$B$2:$C$110,2,FALSE)</f>
        <v>ACTIVITY CATEGORY 7 69</v>
      </c>
      <c r="C201" s="24"/>
      <c r="D201" s="24"/>
      <c r="E201" s="24"/>
      <c r="F201" s="24"/>
      <c r="G201" s="24"/>
      <c r="H201" s="24"/>
      <c r="I201" s="85" t="str">
        <f t="shared" si="17"/>
        <v/>
      </c>
      <c r="K201" s="89" t="str">
        <f t="shared" si="18"/>
        <v>X</v>
      </c>
    </row>
    <row r="202" spans="1:11" ht="15.75" hidden="1" customHeight="1">
      <c r="A202" s="23">
        <f t="shared" si="23"/>
        <v>70</v>
      </c>
      <c r="B202" s="23" t="str">
        <f>VLOOKUP($A202,ACTIVITIES!$B$2:$C$110,2,FALSE)</f>
        <v>ACTIVITY CATEGORY 7 70</v>
      </c>
      <c r="C202" s="24"/>
      <c r="D202" s="24"/>
      <c r="E202" s="24"/>
      <c r="F202" s="24"/>
      <c r="G202" s="24"/>
      <c r="H202" s="24"/>
      <c r="I202" s="85" t="str">
        <f t="shared" si="17"/>
        <v/>
      </c>
      <c r="K202" s="89" t="str">
        <f t="shared" si="18"/>
        <v>X</v>
      </c>
    </row>
    <row r="203" spans="1:11" ht="15.75" hidden="1" customHeight="1">
      <c r="A203" s="107" t="str">
        <f>ACTIVITIES!$H$9</f>
        <v>ACTIVITY CATEGORY 8</v>
      </c>
      <c r="B203" s="107"/>
      <c r="C203" s="30"/>
      <c r="D203" s="30"/>
      <c r="E203" s="30"/>
      <c r="F203" s="30"/>
      <c r="G203" s="30"/>
      <c r="H203" s="105"/>
      <c r="I203" s="106" t="str">
        <f t="shared" si="17"/>
        <v/>
      </c>
      <c r="K203" s="89" t="str">
        <f t="shared" si="18"/>
        <v>X</v>
      </c>
    </row>
    <row r="204" spans="1:11" ht="15.75" hidden="1" customHeight="1">
      <c r="A204" s="23">
        <f>SUM(A202+1)</f>
        <v>71</v>
      </c>
      <c r="B204" s="23" t="str">
        <f>VLOOKUP($A204,ACTIVITIES!$B$2:$C$110,2,FALSE)</f>
        <v>ACTIVITY CATEGORY 8 71</v>
      </c>
      <c r="C204" s="24"/>
      <c r="D204" s="24"/>
      <c r="E204" s="24"/>
      <c r="F204" s="24"/>
      <c r="G204" s="24"/>
      <c r="H204" s="24"/>
      <c r="I204" s="85" t="str">
        <f t="shared" si="17"/>
        <v/>
      </c>
      <c r="K204" s="89" t="str">
        <f t="shared" si="18"/>
        <v>X</v>
      </c>
    </row>
    <row r="205" spans="1:11" ht="15.75" hidden="1" customHeight="1">
      <c r="A205" s="23">
        <f t="shared" ref="A205:A213" si="24">SUM(A204+1)</f>
        <v>72</v>
      </c>
      <c r="B205" s="23" t="str">
        <f>VLOOKUP($A205,ACTIVITIES!$B$2:$C$110,2,FALSE)</f>
        <v>ACTIVITY CATEGORY 8 72</v>
      </c>
      <c r="C205" s="24"/>
      <c r="D205" s="24"/>
      <c r="E205" s="24"/>
      <c r="F205" s="24"/>
      <c r="G205" s="24"/>
      <c r="H205" s="24"/>
      <c r="I205" s="85" t="str">
        <f t="shared" si="17"/>
        <v/>
      </c>
      <c r="K205" s="89" t="str">
        <f t="shared" si="18"/>
        <v>X</v>
      </c>
    </row>
    <row r="206" spans="1:11" ht="15.75" hidden="1" customHeight="1">
      <c r="A206" s="23">
        <f t="shared" si="24"/>
        <v>73</v>
      </c>
      <c r="B206" s="23" t="str">
        <f>VLOOKUP($A206,ACTIVITIES!$B$2:$C$110,2,FALSE)</f>
        <v>ACTIVITY CATEGORY 8 73</v>
      </c>
      <c r="C206" s="24"/>
      <c r="D206" s="24"/>
      <c r="E206" s="24"/>
      <c r="F206" s="24"/>
      <c r="G206" s="24"/>
      <c r="H206" s="24"/>
      <c r="I206" s="85" t="str">
        <f t="shared" si="17"/>
        <v/>
      </c>
      <c r="K206" s="89" t="str">
        <f t="shared" si="18"/>
        <v>X</v>
      </c>
    </row>
    <row r="207" spans="1:11" ht="15.75" hidden="1" customHeight="1">
      <c r="A207" s="23">
        <f t="shared" si="24"/>
        <v>74</v>
      </c>
      <c r="B207" s="23" t="str">
        <f>VLOOKUP($A207,ACTIVITIES!$B$2:$C$110,2,FALSE)</f>
        <v>ACTIVITY CATEGORY 8 74</v>
      </c>
      <c r="C207" s="24"/>
      <c r="D207" s="24"/>
      <c r="E207" s="24"/>
      <c r="F207" s="24"/>
      <c r="G207" s="24"/>
      <c r="H207" s="24"/>
      <c r="I207" s="85" t="str">
        <f t="shared" si="17"/>
        <v/>
      </c>
      <c r="K207" s="89" t="str">
        <f t="shared" si="18"/>
        <v>X</v>
      </c>
    </row>
    <row r="208" spans="1:11" ht="15.75" hidden="1" customHeight="1">
      <c r="A208" s="23">
        <f t="shared" si="24"/>
        <v>75</v>
      </c>
      <c r="B208" s="23" t="str">
        <f>VLOOKUP($A208,ACTIVITIES!$B$2:$C$110,2,FALSE)</f>
        <v>ACTIVITY CATEGORY 8 75</v>
      </c>
      <c r="C208" s="24"/>
      <c r="D208" s="24"/>
      <c r="E208" s="24"/>
      <c r="F208" s="24"/>
      <c r="G208" s="24"/>
      <c r="H208" s="24"/>
      <c r="I208" s="85" t="str">
        <f t="shared" ref="I208:I271" si="25">IF(AND(C208="",D208="",E208="",F208="",G208="",H208=""),"",MAX(C208:H208))</f>
        <v/>
      </c>
      <c r="K208" s="89" t="str">
        <f t="shared" ref="K208:K271" si="26">IF(AND(NOT(IFERROR(AVERAGE(A208),-9)=-9),IFERROR(VALUE(RIGHT(B208,1)),-9)=-9),"",IF(AND(B208="",IFERROR(VALUE(RIGHT(A208,1)),-99)=-99),"","X"))</f>
        <v>X</v>
      </c>
    </row>
    <row r="209" spans="1:11" ht="15.75" hidden="1" customHeight="1">
      <c r="A209" s="23">
        <f t="shared" si="24"/>
        <v>76</v>
      </c>
      <c r="B209" s="23" t="str">
        <f>VLOOKUP($A209,ACTIVITIES!$B$2:$C$110,2,FALSE)</f>
        <v>ACTIVITY CATEGORY 8 76</v>
      </c>
      <c r="C209" s="24"/>
      <c r="D209" s="24"/>
      <c r="E209" s="24"/>
      <c r="F209" s="24"/>
      <c r="G209" s="24"/>
      <c r="H209" s="24"/>
      <c r="I209" s="85" t="str">
        <f t="shared" si="25"/>
        <v/>
      </c>
      <c r="K209" s="89" t="str">
        <f t="shared" si="26"/>
        <v>X</v>
      </c>
    </row>
    <row r="210" spans="1:11" ht="15.75" hidden="1" customHeight="1">
      <c r="A210" s="23">
        <f t="shared" si="24"/>
        <v>77</v>
      </c>
      <c r="B210" s="23" t="str">
        <f>VLOOKUP($A210,ACTIVITIES!$B$2:$C$110,2,FALSE)</f>
        <v>ACTIVITY CATEGORY 8 77</v>
      </c>
      <c r="C210" s="24"/>
      <c r="D210" s="24"/>
      <c r="E210" s="24"/>
      <c r="F210" s="24"/>
      <c r="G210" s="24"/>
      <c r="H210" s="24"/>
      <c r="I210" s="85" t="str">
        <f t="shared" si="25"/>
        <v/>
      </c>
      <c r="K210" s="89" t="str">
        <f t="shared" si="26"/>
        <v>X</v>
      </c>
    </row>
    <row r="211" spans="1:11" ht="15.75" hidden="1" customHeight="1">
      <c r="A211" s="23">
        <f t="shared" si="24"/>
        <v>78</v>
      </c>
      <c r="B211" s="23" t="str">
        <f>VLOOKUP($A211,ACTIVITIES!$B$2:$C$110,2,FALSE)</f>
        <v>ACTIVITY CATEGORY 8 78</v>
      </c>
      <c r="C211" s="24"/>
      <c r="D211" s="24"/>
      <c r="E211" s="24"/>
      <c r="F211" s="24"/>
      <c r="G211" s="24"/>
      <c r="H211" s="24"/>
      <c r="I211" s="85" t="str">
        <f t="shared" si="25"/>
        <v/>
      </c>
      <c r="K211" s="89" t="str">
        <f t="shared" si="26"/>
        <v>X</v>
      </c>
    </row>
    <row r="212" spans="1:11" ht="15.75" hidden="1" customHeight="1">
      <c r="A212" s="23">
        <f t="shared" si="24"/>
        <v>79</v>
      </c>
      <c r="B212" s="23" t="str">
        <f>VLOOKUP($A212,ACTIVITIES!$B$2:$C$110,2,FALSE)</f>
        <v>ACTIVITY CATEGORY 8 79</v>
      </c>
      <c r="C212" s="24"/>
      <c r="D212" s="24"/>
      <c r="E212" s="24"/>
      <c r="F212" s="24"/>
      <c r="G212" s="24"/>
      <c r="H212" s="24"/>
      <c r="I212" s="85" t="str">
        <f t="shared" si="25"/>
        <v/>
      </c>
      <c r="K212" s="89" t="str">
        <f t="shared" si="26"/>
        <v>X</v>
      </c>
    </row>
    <row r="213" spans="1:11" ht="15.75" hidden="1" customHeight="1">
      <c r="A213" s="23">
        <f t="shared" si="24"/>
        <v>80</v>
      </c>
      <c r="B213" s="23" t="str">
        <f>VLOOKUP($A213,ACTIVITIES!$B$2:$C$110,2,FALSE)</f>
        <v>ACTIVITY CATEGORY 8 80</v>
      </c>
      <c r="C213" s="24"/>
      <c r="D213" s="24"/>
      <c r="E213" s="24"/>
      <c r="F213" s="24"/>
      <c r="G213" s="24"/>
      <c r="H213" s="24"/>
      <c r="I213" s="85" t="str">
        <f t="shared" si="25"/>
        <v/>
      </c>
      <c r="K213" s="89" t="str">
        <f t="shared" si="26"/>
        <v>X</v>
      </c>
    </row>
    <row r="214" spans="1:11" ht="15.75" hidden="1" customHeight="1">
      <c r="A214" s="107" t="str">
        <f>ACTIVITIES!$H$10</f>
        <v>ACTIVITY CATEGORY 9</v>
      </c>
      <c r="B214" s="107"/>
      <c r="C214" s="30"/>
      <c r="D214" s="30"/>
      <c r="E214" s="30"/>
      <c r="F214" s="30"/>
      <c r="G214" s="30"/>
      <c r="H214" s="105"/>
      <c r="I214" s="106" t="str">
        <f t="shared" si="25"/>
        <v/>
      </c>
      <c r="K214" s="89" t="str">
        <f t="shared" si="26"/>
        <v>X</v>
      </c>
    </row>
    <row r="215" spans="1:11" ht="15.75" hidden="1" customHeight="1">
      <c r="A215" s="23">
        <f>SUM(A213+1)</f>
        <v>81</v>
      </c>
      <c r="B215" s="23" t="str">
        <f>VLOOKUP($A215,ACTIVITIES!$B$2:$C$110,2,FALSE)</f>
        <v>ACTIVITY CATEGORY 9 81</v>
      </c>
      <c r="C215" s="24"/>
      <c r="D215" s="24"/>
      <c r="E215" s="24"/>
      <c r="F215" s="24"/>
      <c r="G215" s="24"/>
      <c r="H215" s="24"/>
      <c r="I215" s="85" t="str">
        <f t="shared" si="25"/>
        <v/>
      </c>
      <c r="K215" s="89" t="str">
        <f t="shared" si="26"/>
        <v>X</v>
      </c>
    </row>
    <row r="216" spans="1:11" ht="15.75" hidden="1" customHeight="1">
      <c r="A216" s="23">
        <f t="shared" ref="A216:A224" si="27">SUM(A215+1)</f>
        <v>82</v>
      </c>
      <c r="B216" s="23" t="str">
        <f>VLOOKUP($A216,ACTIVITIES!$B$2:$C$110,2,FALSE)</f>
        <v>ACTIVITY CATEGORY 9 82</v>
      </c>
      <c r="C216" s="24"/>
      <c r="D216" s="24"/>
      <c r="E216" s="24"/>
      <c r="F216" s="24"/>
      <c r="G216" s="24"/>
      <c r="H216" s="24"/>
      <c r="I216" s="85" t="str">
        <f t="shared" si="25"/>
        <v/>
      </c>
      <c r="K216" s="89" t="str">
        <f t="shared" si="26"/>
        <v>X</v>
      </c>
    </row>
    <row r="217" spans="1:11" ht="15.75" hidden="1" customHeight="1">
      <c r="A217" s="23">
        <f t="shared" si="27"/>
        <v>83</v>
      </c>
      <c r="B217" s="23" t="str">
        <f>VLOOKUP($A217,ACTIVITIES!$B$2:$C$110,2,FALSE)</f>
        <v>ACTIVITY CATEGORY 9 83</v>
      </c>
      <c r="C217" s="24"/>
      <c r="D217" s="24"/>
      <c r="E217" s="24"/>
      <c r="F217" s="24"/>
      <c r="G217" s="24"/>
      <c r="H217" s="24"/>
      <c r="I217" s="85" t="str">
        <f t="shared" si="25"/>
        <v/>
      </c>
      <c r="K217" s="89" t="str">
        <f t="shared" si="26"/>
        <v>X</v>
      </c>
    </row>
    <row r="218" spans="1:11" ht="15.75" hidden="1" customHeight="1">
      <c r="A218" s="23">
        <f t="shared" si="27"/>
        <v>84</v>
      </c>
      <c r="B218" s="23" t="str">
        <f>VLOOKUP($A218,ACTIVITIES!$B$2:$C$110,2,FALSE)</f>
        <v>ACTIVITY CATEGORY 9 84</v>
      </c>
      <c r="C218" s="24"/>
      <c r="D218" s="24"/>
      <c r="E218" s="24"/>
      <c r="F218" s="24"/>
      <c r="G218" s="24"/>
      <c r="H218" s="24"/>
      <c r="I218" s="85" t="str">
        <f t="shared" si="25"/>
        <v/>
      </c>
      <c r="K218" s="89" t="str">
        <f t="shared" si="26"/>
        <v>X</v>
      </c>
    </row>
    <row r="219" spans="1:11" ht="15.75" hidden="1" customHeight="1">
      <c r="A219" s="23">
        <f t="shared" si="27"/>
        <v>85</v>
      </c>
      <c r="B219" s="23" t="str">
        <f>VLOOKUP($A219,ACTIVITIES!$B$2:$C$110,2,FALSE)</f>
        <v>ACTIVITY CATEGORY 9 85</v>
      </c>
      <c r="C219" s="24"/>
      <c r="D219" s="24"/>
      <c r="E219" s="24"/>
      <c r="F219" s="24"/>
      <c r="G219" s="24"/>
      <c r="H219" s="24"/>
      <c r="I219" s="85" t="str">
        <f t="shared" si="25"/>
        <v/>
      </c>
      <c r="K219" s="89" t="str">
        <f t="shared" si="26"/>
        <v>X</v>
      </c>
    </row>
    <row r="220" spans="1:11" ht="15.75" hidden="1" customHeight="1">
      <c r="A220" s="23">
        <f t="shared" si="27"/>
        <v>86</v>
      </c>
      <c r="B220" s="23" t="str">
        <f>VLOOKUP($A220,ACTIVITIES!$B$2:$C$110,2,FALSE)</f>
        <v>ACTIVITY CATEGORY 9 86</v>
      </c>
      <c r="C220" s="24"/>
      <c r="D220" s="24"/>
      <c r="E220" s="24"/>
      <c r="F220" s="24"/>
      <c r="G220" s="24"/>
      <c r="H220" s="24"/>
      <c r="I220" s="85" t="str">
        <f t="shared" si="25"/>
        <v/>
      </c>
      <c r="K220" s="89" t="str">
        <f t="shared" si="26"/>
        <v>X</v>
      </c>
    </row>
    <row r="221" spans="1:11" ht="15.75" hidden="1" customHeight="1">
      <c r="A221" s="23">
        <f t="shared" si="27"/>
        <v>87</v>
      </c>
      <c r="B221" s="23" t="str">
        <f>VLOOKUP($A221,ACTIVITIES!$B$2:$C$110,2,FALSE)</f>
        <v>ACTIVITY CATEGORY 9 87</v>
      </c>
      <c r="C221" s="24"/>
      <c r="D221" s="24"/>
      <c r="E221" s="24"/>
      <c r="F221" s="24"/>
      <c r="G221" s="24"/>
      <c r="H221" s="24"/>
      <c r="I221" s="85" t="str">
        <f t="shared" si="25"/>
        <v/>
      </c>
      <c r="K221" s="89" t="str">
        <f t="shared" si="26"/>
        <v>X</v>
      </c>
    </row>
    <row r="222" spans="1:11" ht="15.75" hidden="1" customHeight="1">
      <c r="A222" s="23">
        <f t="shared" si="27"/>
        <v>88</v>
      </c>
      <c r="B222" s="23" t="str">
        <f>VLOOKUP($A222,ACTIVITIES!$B$2:$C$110,2,FALSE)</f>
        <v>ACTIVITY CATEGORY 9 88</v>
      </c>
      <c r="C222" s="24"/>
      <c r="D222" s="24"/>
      <c r="E222" s="24"/>
      <c r="F222" s="24"/>
      <c r="G222" s="24"/>
      <c r="H222" s="24"/>
      <c r="I222" s="85" t="str">
        <f t="shared" si="25"/>
        <v/>
      </c>
      <c r="K222" s="89" t="str">
        <f t="shared" si="26"/>
        <v>X</v>
      </c>
    </row>
    <row r="223" spans="1:11" ht="15.75" hidden="1" customHeight="1">
      <c r="A223" s="23">
        <f t="shared" si="27"/>
        <v>89</v>
      </c>
      <c r="B223" s="23" t="str">
        <f>VLOOKUP($A223,ACTIVITIES!$B$2:$C$110,2,FALSE)</f>
        <v>ACTIVITY CATEGORY 9 89</v>
      </c>
      <c r="C223" s="24"/>
      <c r="D223" s="24"/>
      <c r="E223" s="24"/>
      <c r="F223" s="24"/>
      <c r="G223" s="24"/>
      <c r="H223" s="24"/>
      <c r="I223" s="85" t="str">
        <f t="shared" si="25"/>
        <v/>
      </c>
      <c r="K223" s="89" t="str">
        <f t="shared" si="26"/>
        <v>X</v>
      </c>
    </row>
    <row r="224" spans="1:11" ht="15.75" hidden="1" customHeight="1">
      <c r="A224" s="23">
        <f t="shared" si="27"/>
        <v>90</v>
      </c>
      <c r="B224" s="23" t="str">
        <f>VLOOKUP($A224,ACTIVITIES!$B$2:$C$110,2,FALSE)</f>
        <v>ACTIVITY CATEGORY 9 90</v>
      </c>
      <c r="C224" s="24"/>
      <c r="D224" s="24"/>
      <c r="E224" s="24"/>
      <c r="F224" s="24"/>
      <c r="G224" s="24"/>
      <c r="H224" s="24"/>
      <c r="I224" s="85" t="str">
        <f t="shared" si="25"/>
        <v/>
      </c>
      <c r="K224" s="89" t="str">
        <f t="shared" si="26"/>
        <v>X</v>
      </c>
    </row>
    <row r="225" spans="1:11" ht="15.75" hidden="1" customHeight="1">
      <c r="A225" s="107" t="str">
        <f>ACTIVITIES!$H$11</f>
        <v>ACTIVITY CATEGORY 10</v>
      </c>
      <c r="B225" s="107"/>
      <c r="C225" s="30"/>
      <c r="D225" s="30"/>
      <c r="E225" s="30"/>
      <c r="F225" s="30"/>
      <c r="G225" s="30"/>
      <c r="H225" s="105"/>
      <c r="I225" s="106" t="str">
        <f t="shared" si="25"/>
        <v/>
      </c>
      <c r="K225" s="89" t="str">
        <f t="shared" si="26"/>
        <v>X</v>
      </c>
    </row>
    <row r="226" spans="1:11" ht="15.75" hidden="1" customHeight="1">
      <c r="A226" s="23">
        <f>SUM(A224+1)</f>
        <v>91</v>
      </c>
      <c r="B226" s="23" t="str">
        <f>VLOOKUP($A226,ACTIVITIES!$B$2:$C$110,2,FALSE)</f>
        <v>ACTIVITY CATEGORY 10 91</v>
      </c>
      <c r="C226" s="24"/>
      <c r="D226" s="24"/>
      <c r="E226" s="24"/>
      <c r="F226" s="24"/>
      <c r="G226" s="24"/>
      <c r="H226" s="24"/>
      <c r="I226" s="85" t="str">
        <f t="shared" si="25"/>
        <v/>
      </c>
      <c r="K226" s="89" t="str">
        <f t="shared" si="26"/>
        <v>X</v>
      </c>
    </row>
    <row r="227" spans="1:11" ht="15.75" hidden="1" customHeight="1">
      <c r="A227" s="23">
        <f t="shared" ref="A227:A235" si="28">SUM(A226+1)</f>
        <v>92</v>
      </c>
      <c r="B227" s="23" t="str">
        <f>VLOOKUP($A227,ACTIVITIES!$B$2:$C$110,2,FALSE)</f>
        <v>ACTIVITY CATEGORY 10 92</v>
      </c>
      <c r="C227" s="24"/>
      <c r="D227" s="24"/>
      <c r="E227" s="24"/>
      <c r="F227" s="24"/>
      <c r="G227" s="24"/>
      <c r="H227" s="24"/>
      <c r="I227" s="85" t="str">
        <f t="shared" si="25"/>
        <v/>
      </c>
      <c r="K227" s="89" t="str">
        <f t="shared" si="26"/>
        <v>X</v>
      </c>
    </row>
    <row r="228" spans="1:11" ht="15.75" hidden="1" customHeight="1">
      <c r="A228" s="23">
        <f t="shared" si="28"/>
        <v>93</v>
      </c>
      <c r="B228" s="23" t="str">
        <f>VLOOKUP($A228,ACTIVITIES!$B$2:$C$110,2,FALSE)</f>
        <v>ACTIVITY CATEGORY 10 93</v>
      </c>
      <c r="C228" s="24"/>
      <c r="D228" s="24"/>
      <c r="E228" s="24"/>
      <c r="F228" s="24"/>
      <c r="G228" s="24"/>
      <c r="H228" s="24"/>
      <c r="I228" s="85" t="str">
        <f t="shared" si="25"/>
        <v/>
      </c>
      <c r="K228" s="89" t="str">
        <f t="shared" si="26"/>
        <v>X</v>
      </c>
    </row>
    <row r="229" spans="1:11" ht="15.75" hidden="1" customHeight="1">
      <c r="A229" s="23">
        <f t="shared" si="28"/>
        <v>94</v>
      </c>
      <c r="B229" s="23" t="str">
        <f>VLOOKUP($A229,ACTIVITIES!$B$2:$C$110,2,FALSE)</f>
        <v>ACTIVITY CATEGORY 10 94</v>
      </c>
      <c r="C229" s="24"/>
      <c r="D229" s="24"/>
      <c r="E229" s="24"/>
      <c r="F229" s="24"/>
      <c r="G229" s="24"/>
      <c r="H229" s="24"/>
      <c r="I229" s="85" t="str">
        <f t="shared" si="25"/>
        <v/>
      </c>
      <c r="K229" s="89" t="str">
        <f t="shared" si="26"/>
        <v>X</v>
      </c>
    </row>
    <row r="230" spans="1:11" ht="15.75" hidden="1" customHeight="1">
      <c r="A230" s="23">
        <f t="shared" si="28"/>
        <v>95</v>
      </c>
      <c r="B230" s="23" t="str">
        <f>VLOOKUP($A230,ACTIVITIES!$B$2:$C$110,2,FALSE)</f>
        <v>ACTIVITY CATEGORY 10 95</v>
      </c>
      <c r="C230" s="24"/>
      <c r="D230" s="24"/>
      <c r="E230" s="24"/>
      <c r="F230" s="24"/>
      <c r="G230" s="24"/>
      <c r="H230" s="24"/>
      <c r="I230" s="85" t="str">
        <f t="shared" si="25"/>
        <v/>
      </c>
      <c r="K230" s="89" t="str">
        <f t="shared" si="26"/>
        <v>X</v>
      </c>
    </row>
    <row r="231" spans="1:11" ht="15.75" hidden="1" customHeight="1">
      <c r="A231" s="23">
        <f t="shared" si="28"/>
        <v>96</v>
      </c>
      <c r="B231" s="23" t="str">
        <f>VLOOKUP($A231,ACTIVITIES!$B$2:$C$110,2,FALSE)</f>
        <v>ACTIVITY CATEGORY 10 96</v>
      </c>
      <c r="C231" s="24"/>
      <c r="D231" s="24"/>
      <c r="E231" s="24"/>
      <c r="F231" s="24"/>
      <c r="G231" s="24"/>
      <c r="H231" s="24"/>
      <c r="I231" s="85" t="str">
        <f t="shared" si="25"/>
        <v/>
      </c>
      <c r="K231" s="89" t="str">
        <f t="shared" si="26"/>
        <v>X</v>
      </c>
    </row>
    <row r="232" spans="1:11" ht="15.75" hidden="1" customHeight="1">
      <c r="A232" s="23">
        <f t="shared" si="28"/>
        <v>97</v>
      </c>
      <c r="B232" s="23" t="str">
        <f>VLOOKUP($A232,ACTIVITIES!$B$2:$C$110,2,FALSE)</f>
        <v>ACTIVITY CATEGORY 10 97</v>
      </c>
      <c r="C232" s="24"/>
      <c r="D232" s="24"/>
      <c r="E232" s="24"/>
      <c r="F232" s="24"/>
      <c r="G232" s="24"/>
      <c r="H232" s="24"/>
      <c r="I232" s="85" t="str">
        <f t="shared" si="25"/>
        <v/>
      </c>
      <c r="K232" s="89" t="str">
        <f t="shared" si="26"/>
        <v>X</v>
      </c>
    </row>
    <row r="233" spans="1:11" ht="15.75" hidden="1" customHeight="1">
      <c r="A233" s="23">
        <f t="shared" si="28"/>
        <v>98</v>
      </c>
      <c r="B233" s="23" t="str">
        <f>VLOOKUP($A233,ACTIVITIES!$B$2:$C$110,2,FALSE)</f>
        <v>ACTIVITY CATEGORY 10 98</v>
      </c>
      <c r="C233" s="24"/>
      <c r="D233" s="24"/>
      <c r="E233" s="24"/>
      <c r="F233" s="24"/>
      <c r="G233" s="24"/>
      <c r="H233" s="24"/>
      <c r="I233" s="85" t="str">
        <f t="shared" si="25"/>
        <v/>
      </c>
      <c r="K233" s="89" t="str">
        <f t="shared" si="26"/>
        <v>X</v>
      </c>
    </row>
    <row r="234" spans="1:11" ht="15.75" hidden="1" customHeight="1">
      <c r="A234" s="23">
        <f t="shared" si="28"/>
        <v>99</v>
      </c>
      <c r="B234" s="23" t="str">
        <f>VLOOKUP($A234,ACTIVITIES!$B$2:$C$110,2,FALSE)</f>
        <v>ACTIVITY CATEGORY 10 99</v>
      </c>
      <c r="C234" s="24"/>
      <c r="D234" s="24"/>
      <c r="E234" s="24"/>
      <c r="F234" s="24"/>
      <c r="G234" s="24"/>
      <c r="H234" s="24"/>
      <c r="I234" s="85" t="str">
        <f t="shared" si="25"/>
        <v/>
      </c>
      <c r="K234" s="89" t="str">
        <f t="shared" si="26"/>
        <v>X</v>
      </c>
    </row>
    <row r="235" spans="1:11" ht="15.75" hidden="1" customHeight="1">
      <c r="A235" s="23">
        <f t="shared" si="28"/>
        <v>100</v>
      </c>
      <c r="B235" s="23" t="str">
        <f>VLOOKUP($A235,ACTIVITIES!$B$2:$C$110,2,FALSE)</f>
        <v>ACTIVITY CATEGORY 10 100</v>
      </c>
      <c r="C235" s="24"/>
      <c r="D235" s="24"/>
      <c r="E235" s="24"/>
      <c r="F235" s="24"/>
      <c r="G235" s="24"/>
      <c r="H235" s="24"/>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v>2</v>
      </c>
      <c r="D239" s="236">
        <v>2</v>
      </c>
      <c r="E239" s="236">
        <v>2</v>
      </c>
      <c r="F239" s="236">
        <v>2</v>
      </c>
      <c r="G239" s="236">
        <v>2</v>
      </c>
      <c r="H239" s="236">
        <v>2</v>
      </c>
      <c r="I239" s="84">
        <f t="shared" si="25"/>
        <v>2</v>
      </c>
      <c r="K239" s="89" t="str">
        <f t="shared" si="26"/>
        <v/>
      </c>
    </row>
    <row r="240" spans="1:11" ht="15.75" customHeight="1">
      <c r="A240" s="23">
        <f t="shared" ref="A240:A248" si="29">SUM(A239+1)</f>
        <v>2</v>
      </c>
      <c r="B240" s="23" t="str">
        <f>VLOOKUP($A240,ACTIVITIES!$B$2:$C$110,2,FALSE)</f>
        <v>Install overhead cable and taller utility poles</v>
      </c>
      <c r="C240" s="236">
        <v>2</v>
      </c>
      <c r="D240" s="236">
        <v>2</v>
      </c>
      <c r="E240" s="236">
        <v>2</v>
      </c>
      <c r="F240" s="236">
        <v>2</v>
      </c>
      <c r="G240" s="236">
        <v>2</v>
      </c>
      <c r="H240" s="236">
        <v>2</v>
      </c>
      <c r="I240" s="84">
        <f t="shared" si="25"/>
        <v>2</v>
      </c>
      <c r="K240" s="89" t="str">
        <f t="shared" si="26"/>
        <v/>
      </c>
    </row>
    <row r="241" spans="1:11" ht="15.75" customHeight="1">
      <c r="A241" s="23">
        <f t="shared" si="29"/>
        <v>3</v>
      </c>
      <c r="B241" s="23" t="str">
        <f>VLOOKUP($A241,ACTIVITIES!$B$2:$C$110,2,FALSE)</f>
        <v>Install cables and trench excavation</v>
      </c>
      <c r="C241" s="236">
        <v>2</v>
      </c>
      <c r="D241" s="236">
        <v>2</v>
      </c>
      <c r="E241" s="236">
        <v>2</v>
      </c>
      <c r="F241" s="236">
        <v>2</v>
      </c>
      <c r="G241" s="236">
        <v>2</v>
      </c>
      <c r="H241" s="236">
        <v>2</v>
      </c>
      <c r="I241" s="84">
        <f t="shared" si="25"/>
        <v>2</v>
      </c>
      <c r="K241" s="89" t="str">
        <f t="shared" si="26"/>
        <v/>
      </c>
    </row>
    <row r="242" spans="1:11" ht="15.75" customHeight="1">
      <c r="A242" s="23">
        <f t="shared" si="29"/>
        <v>4</v>
      </c>
      <c r="B242" s="23" t="str">
        <f>VLOOKUP($A242,ACTIVITIES!$B$2:$C$110,2,FALSE)</f>
        <v>Install onshore cable ROW construction</v>
      </c>
      <c r="C242" s="236">
        <v>1</v>
      </c>
      <c r="D242" s="236">
        <v>1</v>
      </c>
      <c r="E242" s="236">
        <v>1</v>
      </c>
      <c r="F242" s="236">
        <v>1</v>
      </c>
      <c r="G242" s="236">
        <v>2</v>
      </c>
      <c r="H242" s="236">
        <v>2</v>
      </c>
      <c r="I242" s="84">
        <f t="shared" si="25"/>
        <v>2</v>
      </c>
      <c r="K242" s="89" t="str">
        <f t="shared" si="26"/>
        <v/>
      </c>
    </row>
    <row r="243" spans="1:11" ht="15.75" customHeight="1">
      <c r="A243" s="23">
        <f t="shared" si="29"/>
        <v>5</v>
      </c>
      <c r="B243" s="23" t="str">
        <f>VLOOKUP($A243,ACTIVITIES!$B$2:$C$110,2,FALSE)</f>
        <v>Install onshore vehicle use and travel</v>
      </c>
      <c r="C243" s="236">
        <v>1</v>
      </c>
      <c r="D243" s="236">
        <v>1</v>
      </c>
      <c r="E243" s="236">
        <v>0</v>
      </c>
      <c r="F243" s="236">
        <v>0</v>
      </c>
      <c r="G243" s="236">
        <v>1</v>
      </c>
      <c r="H243" s="236">
        <v>1</v>
      </c>
      <c r="I243" s="84">
        <f t="shared" si="25"/>
        <v>1</v>
      </c>
      <c r="K243" s="89" t="str">
        <f t="shared" si="26"/>
        <v/>
      </c>
    </row>
    <row r="244" spans="1:11" ht="15.75" hidden="1" customHeight="1">
      <c r="A244" s="23">
        <f t="shared" si="29"/>
        <v>6</v>
      </c>
      <c r="B244" s="23" t="str">
        <f>VLOOKUP($A244,ACTIVITIES!$B$2:$C$110,2,FALSE)</f>
        <v>ONSHORE CONSTRUCTION 6</v>
      </c>
      <c r="C244" s="24"/>
      <c r="D244" s="24"/>
      <c r="E244" s="24"/>
      <c r="F244" s="24"/>
      <c r="G244" s="24"/>
      <c r="H244" s="24"/>
      <c r="I244" s="84" t="str">
        <f t="shared" si="25"/>
        <v/>
      </c>
      <c r="K244" s="89" t="str">
        <f t="shared" si="26"/>
        <v>X</v>
      </c>
    </row>
    <row r="245" spans="1:11" ht="15.75" hidden="1" customHeight="1">
      <c r="A245" s="23">
        <f t="shared" si="29"/>
        <v>7</v>
      </c>
      <c r="B245" s="23" t="str">
        <f>VLOOKUP($A245,ACTIVITIES!$B$2:$C$110,2,FALSE)</f>
        <v>ONSHORE CONSTRUCTION 7</v>
      </c>
      <c r="C245" s="24"/>
      <c r="D245" s="24"/>
      <c r="E245" s="24"/>
      <c r="F245" s="24"/>
      <c r="G245" s="24"/>
      <c r="H245" s="24"/>
      <c r="I245" s="84" t="str">
        <f t="shared" si="25"/>
        <v/>
      </c>
      <c r="K245" s="89" t="str">
        <f t="shared" si="26"/>
        <v>X</v>
      </c>
    </row>
    <row r="246" spans="1:11" ht="15.75" hidden="1" customHeight="1">
      <c r="A246" s="23">
        <f t="shared" si="29"/>
        <v>8</v>
      </c>
      <c r="B246" s="23" t="str">
        <f>VLOOKUP($A246,ACTIVITIES!$B$2:$C$110,2,FALSE)</f>
        <v>ONSHORE CONSTRUCTION 8</v>
      </c>
      <c r="C246" s="24"/>
      <c r="D246" s="24"/>
      <c r="E246" s="24"/>
      <c r="F246" s="24"/>
      <c r="G246" s="24"/>
      <c r="H246" s="24"/>
      <c r="I246" s="84" t="str">
        <f t="shared" si="25"/>
        <v/>
      </c>
      <c r="K246" s="89" t="str">
        <f t="shared" si="26"/>
        <v>X</v>
      </c>
    </row>
    <row r="247" spans="1:11" ht="15.75" hidden="1" customHeight="1">
      <c r="A247" s="23">
        <f t="shared" si="29"/>
        <v>9</v>
      </c>
      <c r="B247" s="23" t="str">
        <f>VLOOKUP($A247,ACTIVITIES!$B$2:$C$110,2,FALSE)</f>
        <v>ONSHORE CONSTRUCTION 9</v>
      </c>
      <c r="C247" s="24"/>
      <c r="D247" s="24"/>
      <c r="E247" s="24"/>
      <c r="F247" s="24"/>
      <c r="G247" s="24"/>
      <c r="H247" s="24"/>
      <c r="I247" s="84" t="str">
        <f t="shared" si="25"/>
        <v/>
      </c>
      <c r="K247" s="89" t="str">
        <f t="shared" si="26"/>
        <v>X</v>
      </c>
    </row>
    <row r="248" spans="1:11" ht="15.75" hidden="1" customHeight="1">
      <c r="A248" s="23">
        <f t="shared" si="29"/>
        <v>10</v>
      </c>
      <c r="B248" s="23" t="str">
        <f>VLOOKUP($A248,ACTIVITIES!$B$2:$C$110,2,FALSE)</f>
        <v>ONSHORE CONSTRUCTION 10</v>
      </c>
      <c r="C248" s="24"/>
      <c r="D248" s="24"/>
      <c r="E248" s="24"/>
      <c r="F248" s="24"/>
      <c r="G248" s="24"/>
      <c r="H248" s="24"/>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7">
        <v>1</v>
      </c>
      <c r="D250" s="237">
        <v>1</v>
      </c>
      <c r="E250" s="237">
        <v>1</v>
      </c>
      <c r="F250" s="237">
        <v>1</v>
      </c>
      <c r="G250" s="237">
        <v>1</v>
      </c>
      <c r="H250" s="237">
        <v>1</v>
      </c>
      <c r="I250" s="84">
        <f t="shared" si="25"/>
        <v>1</v>
      </c>
      <c r="K250" s="89" t="str">
        <f t="shared" si="26"/>
        <v/>
      </c>
    </row>
    <row r="251" spans="1:11" ht="15.75" customHeight="1">
      <c r="A251" s="23">
        <f t="shared" ref="A251:A259" si="30">SUM(A250+1)</f>
        <v>12</v>
      </c>
      <c r="B251" s="23" t="str">
        <f>VLOOKUP($A251,ACTIVITIES!$B$2:$C$110,2,FALSE)</f>
        <v>Landfall HDD short and long distance</v>
      </c>
      <c r="C251" s="237">
        <v>1</v>
      </c>
      <c r="D251" s="237">
        <v>1</v>
      </c>
      <c r="E251" s="237">
        <v>1</v>
      </c>
      <c r="F251" s="237">
        <v>1</v>
      </c>
      <c r="G251" s="237">
        <v>1</v>
      </c>
      <c r="H251" s="237">
        <v>1</v>
      </c>
      <c r="I251" s="84">
        <f t="shared" si="25"/>
        <v>1</v>
      </c>
      <c r="K251" s="89" t="str">
        <f t="shared" si="26"/>
        <v/>
      </c>
    </row>
    <row r="252" spans="1:11" ht="15.75" hidden="1" customHeight="1">
      <c r="A252" s="23">
        <f t="shared" si="30"/>
        <v>13</v>
      </c>
      <c r="B252" s="23" t="str">
        <f>VLOOKUP($A252,ACTIVITIES!$B$2:$C$110,2,FALSE)</f>
        <v>LANDFALL CONSTRUCTION 13</v>
      </c>
      <c r="C252" s="24"/>
      <c r="D252" s="24"/>
      <c r="E252" s="24"/>
      <c r="F252" s="24"/>
      <c r="G252" s="24"/>
      <c r="H252" s="24"/>
      <c r="I252" s="84" t="str">
        <f t="shared" si="25"/>
        <v/>
      </c>
      <c r="K252" s="89" t="str">
        <f t="shared" si="26"/>
        <v>X</v>
      </c>
    </row>
    <row r="253" spans="1:11" ht="15.75" hidden="1" customHeight="1">
      <c r="A253" s="23">
        <f t="shared" si="30"/>
        <v>14</v>
      </c>
      <c r="B253" s="23" t="str">
        <f>VLOOKUP($A253,ACTIVITIES!$B$2:$C$110,2,FALSE)</f>
        <v>LANDFALL CONSTRUCTION 14</v>
      </c>
      <c r="C253" s="24"/>
      <c r="D253" s="24"/>
      <c r="E253" s="24"/>
      <c r="F253" s="24"/>
      <c r="G253" s="24"/>
      <c r="H253" s="24"/>
      <c r="I253" s="84" t="str">
        <f t="shared" si="25"/>
        <v/>
      </c>
      <c r="K253" s="89" t="str">
        <f t="shared" si="26"/>
        <v>X</v>
      </c>
    </row>
    <row r="254" spans="1:11" ht="15.75" hidden="1" customHeight="1">
      <c r="A254" s="23">
        <f t="shared" si="30"/>
        <v>15</v>
      </c>
      <c r="B254" s="23" t="str">
        <f>VLOOKUP($A254,ACTIVITIES!$B$2:$C$110,2,FALSE)</f>
        <v>LANDFALL CONSTRUCTION 15</v>
      </c>
      <c r="C254" s="24"/>
      <c r="D254" s="24"/>
      <c r="E254" s="24"/>
      <c r="F254" s="24"/>
      <c r="G254" s="24"/>
      <c r="H254" s="24"/>
      <c r="I254" s="84" t="str">
        <f t="shared" si="25"/>
        <v/>
      </c>
      <c r="K254" s="89" t="str">
        <f t="shared" si="26"/>
        <v>X</v>
      </c>
    </row>
    <row r="255" spans="1:11" ht="15.75" hidden="1" customHeight="1">
      <c r="A255" s="23">
        <f t="shared" si="30"/>
        <v>16</v>
      </c>
      <c r="B255" s="23" t="str">
        <f>VLOOKUP($A255,ACTIVITIES!$B$2:$C$110,2,FALSE)</f>
        <v>LANDFALL CONSTRUCTION 16</v>
      </c>
      <c r="C255" s="24"/>
      <c r="D255" s="24"/>
      <c r="E255" s="24"/>
      <c r="F255" s="24"/>
      <c r="G255" s="24"/>
      <c r="H255" s="24"/>
      <c r="I255" s="84" t="str">
        <f t="shared" si="25"/>
        <v/>
      </c>
      <c r="K255" s="89" t="str">
        <f t="shared" si="26"/>
        <v>X</v>
      </c>
    </row>
    <row r="256" spans="1:11" ht="15.75" hidden="1" customHeight="1">
      <c r="A256" s="23">
        <f t="shared" si="30"/>
        <v>17</v>
      </c>
      <c r="B256" s="23" t="str">
        <f>VLOOKUP($A256,ACTIVITIES!$B$2:$C$110,2,FALSE)</f>
        <v>LANDFALL CONSTRUCTION 17</v>
      </c>
      <c r="C256" s="24"/>
      <c r="D256" s="24"/>
      <c r="E256" s="24"/>
      <c r="F256" s="24"/>
      <c r="G256" s="24"/>
      <c r="H256" s="24"/>
      <c r="I256" s="84" t="str">
        <f t="shared" si="25"/>
        <v/>
      </c>
      <c r="K256" s="89" t="str">
        <f t="shared" si="26"/>
        <v>X</v>
      </c>
    </row>
    <row r="257" spans="1:11" ht="15.75" hidden="1" customHeight="1">
      <c r="A257" s="23">
        <f t="shared" si="30"/>
        <v>18</v>
      </c>
      <c r="B257" s="23" t="str">
        <f>VLOOKUP($A257,ACTIVITIES!$B$2:$C$110,2,FALSE)</f>
        <v>LANDFALL CONSTRUCTION 18</v>
      </c>
      <c r="C257" s="24"/>
      <c r="D257" s="24"/>
      <c r="E257" s="24"/>
      <c r="F257" s="24"/>
      <c r="G257" s="24"/>
      <c r="H257" s="24"/>
      <c r="I257" s="84" t="str">
        <f t="shared" si="25"/>
        <v/>
      </c>
      <c r="K257" s="89" t="str">
        <f t="shared" si="26"/>
        <v>X</v>
      </c>
    </row>
    <row r="258" spans="1:11" ht="15.75" hidden="1" customHeight="1">
      <c r="A258" s="23">
        <f t="shared" si="30"/>
        <v>19</v>
      </c>
      <c r="B258" s="23" t="str">
        <f>VLOOKUP($A258,ACTIVITIES!$B$2:$C$110,2,FALSE)</f>
        <v>LANDFALL CONSTRUCTION 19</v>
      </c>
      <c r="C258" s="24"/>
      <c r="D258" s="24"/>
      <c r="E258" s="24"/>
      <c r="F258" s="24"/>
      <c r="G258" s="24"/>
      <c r="H258" s="24"/>
      <c r="I258" s="84" t="str">
        <f t="shared" si="25"/>
        <v/>
      </c>
      <c r="K258" s="89" t="str">
        <f t="shared" si="26"/>
        <v>X</v>
      </c>
    </row>
    <row r="259" spans="1:11" ht="15.75" hidden="1" customHeight="1">
      <c r="A259" s="23">
        <f t="shared" si="30"/>
        <v>20</v>
      </c>
      <c r="B259" s="23" t="str">
        <f>VLOOKUP($A259,ACTIVITIES!$B$2:$C$110,2,FALSE)</f>
        <v>LANDFALL CONSTRUCTION 20</v>
      </c>
      <c r="C259" s="24"/>
      <c r="D259" s="24"/>
      <c r="E259" s="24"/>
      <c r="F259" s="24"/>
      <c r="G259" s="24"/>
      <c r="H259" s="24"/>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v>0</v>
      </c>
      <c r="D261" s="236">
        <v>0</v>
      </c>
      <c r="E261" s="236">
        <v>0</v>
      </c>
      <c r="F261" s="236">
        <v>0</v>
      </c>
      <c r="G261" s="236">
        <v>0</v>
      </c>
      <c r="H261" s="236">
        <v>0</v>
      </c>
      <c r="I261" s="84">
        <f t="shared" si="25"/>
        <v>0</v>
      </c>
      <c r="K261" s="89" t="str">
        <f t="shared" si="26"/>
        <v/>
      </c>
    </row>
    <row r="262" spans="1:11" ht="15.75" customHeight="1">
      <c r="A262" s="23">
        <f t="shared" ref="A262:A270" si="31">SUM(A261+1)</f>
        <v>22</v>
      </c>
      <c r="B262" s="23" t="str">
        <f>VLOOKUP($A262,ACTIVITIES!$B$2:$C$110,2,FALSE)</f>
        <v>Export cable to shore installation</v>
      </c>
      <c r="C262" s="236">
        <v>0</v>
      </c>
      <c r="D262" s="236">
        <v>0</v>
      </c>
      <c r="E262" s="236">
        <v>0</v>
      </c>
      <c r="F262" s="236">
        <v>0</v>
      </c>
      <c r="G262" s="236">
        <v>0</v>
      </c>
      <c r="H262" s="236">
        <v>0</v>
      </c>
      <c r="I262" s="84">
        <f t="shared" si="25"/>
        <v>0</v>
      </c>
      <c r="K262" s="89" t="str">
        <f t="shared" si="26"/>
        <v/>
      </c>
    </row>
    <row r="263" spans="1:11" ht="15.75" customHeight="1">
      <c r="A263" s="23">
        <f t="shared" si="31"/>
        <v>23</v>
      </c>
      <c r="B263" s="23" t="str">
        <f>VLOOKUP($A263,ACTIVITIES!$B$2:$C$110,2,FALSE)</f>
        <v>Substation installation</v>
      </c>
      <c r="C263" s="236">
        <v>0</v>
      </c>
      <c r="D263" s="236">
        <v>0</v>
      </c>
      <c r="E263" s="236">
        <v>0</v>
      </c>
      <c r="F263" s="236">
        <v>0</v>
      </c>
      <c r="G263" s="236">
        <v>0</v>
      </c>
      <c r="H263" s="236">
        <v>0</v>
      </c>
      <c r="I263" s="84">
        <f t="shared" si="25"/>
        <v>0</v>
      </c>
      <c r="K263" s="89" t="str">
        <f t="shared" si="26"/>
        <v/>
      </c>
    </row>
    <row r="264" spans="1:11" ht="15.75" customHeight="1">
      <c r="A264" s="23">
        <f t="shared" si="31"/>
        <v>24</v>
      </c>
      <c r="B264" s="23" t="str">
        <f>VLOOKUP($A264,ACTIVITIES!$B$2:$C$110,2,FALSE)</f>
        <v>Offshore foundation installation</v>
      </c>
      <c r="C264" s="236">
        <v>0</v>
      </c>
      <c r="D264" s="236">
        <v>0</v>
      </c>
      <c r="E264" s="236">
        <v>0</v>
      </c>
      <c r="F264" s="236">
        <v>0</v>
      </c>
      <c r="G264" s="236">
        <v>0</v>
      </c>
      <c r="H264" s="236">
        <v>0</v>
      </c>
      <c r="I264" s="84">
        <f t="shared" si="25"/>
        <v>0</v>
      </c>
      <c r="K264" s="89" t="str">
        <f t="shared" si="26"/>
        <v/>
      </c>
    </row>
    <row r="265" spans="1:11" ht="15.75" customHeight="1">
      <c r="A265" s="23">
        <f t="shared" si="31"/>
        <v>25</v>
      </c>
      <c r="B265" s="23" t="str">
        <f>VLOOKUP($A265,ACTIVITIES!$B$2:$C$110,2,FALSE)</f>
        <v xml:space="preserve">Offshore pile driving </v>
      </c>
      <c r="C265" s="236">
        <v>0</v>
      </c>
      <c r="D265" s="236">
        <v>0</v>
      </c>
      <c r="E265" s="236">
        <v>0</v>
      </c>
      <c r="F265" s="236">
        <v>0</v>
      </c>
      <c r="G265" s="236">
        <v>0</v>
      </c>
      <c r="H265" s="236">
        <v>0</v>
      </c>
      <c r="I265" s="84">
        <f t="shared" si="25"/>
        <v>0</v>
      </c>
      <c r="K265" s="89" t="str">
        <f t="shared" si="26"/>
        <v/>
      </c>
    </row>
    <row r="266" spans="1:11" ht="15.75" customHeight="1">
      <c r="A266" s="23">
        <f t="shared" si="31"/>
        <v>26</v>
      </c>
      <c r="B266" s="23" t="str">
        <f>VLOOKUP($A266,ACTIVITIES!$B$2:$C$110,2,FALSE)</f>
        <v>Temporary cofferdam for long dist. HDD</v>
      </c>
      <c r="C266" s="236">
        <v>0</v>
      </c>
      <c r="D266" s="236">
        <v>0</v>
      </c>
      <c r="E266" s="236">
        <v>0</v>
      </c>
      <c r="F266" s="236">
        <v>0</v>
      </c>
      <c r="G266" s="236">
        <v>0</v>
      </c>
      <c r="H266" s="236">
        <v>0</v>
      </c>
      <c r="I266" s="84">
        <f t="shared" si="25"/>
        <v>0</v>
      </c>
      <c r="K266" s="89" t="str">
        <f t="shared" si="26"/>
        <v/>
      </c>
    </row>
    <row r="267" spans="1:11" ht="15.75" customHeight="1">
      <c r="A267" s="23">
        <f t="shared" si="31"/>
        <v>27</v>
      </c>
      <c r="B267" s="23" t="str">
        <f>VLOOKUP($A267,ACTIVITIES!$B$2:$C$110,2,FALSE)</f>
        <v>Barge and tug  WTG transportation</v>
      </c>
      <c r="C267" s="236">
        <v>0</v>
      </c>
      <c r="D267" s="236">
        <v>0</v>
      </c>
      <c r="E267" s="236">
        <v>0</v>
      </c>
      <c r="F267" s="236">
        <v>0</v>
      </c>
      <c r="G267" s="236">
        <v>0</v>
      </c>
      <c r="H267" s="236">
        <v>0</v>
      </c>
      <c r="I267" s="84">
        <f t="shared" si="25"/>
        <v>0</v>
      </c>
      <c r="K267" s="89" t="str">
        <f t="shared" si="26"/>
        <v/>
      </c>
    </row>
    <row r="268" spans="1:11" ht="15.75" customHeight="1">
      <c r="A268" s="23">
        <f t="shared" si="31"/>
        <v>28</v>
      </c>
      <c r="B268" s="23" t="str">
        <f>VLOOKUP($A268,ACTIVITIES!$B$2:$C$110,2,FALSE)</f>
        <v>WTG installation 5 weeks/WTG</v>
      </c>
      <c r="C268" s="236">
        <v>0</v>
      </c>
      <c r="D268" s="236">
        <v>0</v>
      </c>
      <c r="E268" s="236">
        <v>0</v>
      </c>
      <c r="F268" s="236">
        <v>0</v>
      </c>
      <c r="G268" s="236">
        <v>0</v>
      </c>
      <c r="H268" s="236">
        <v>0</v>
      </c>
      <c r="I268" s="84">
        <f t="shared" si="25"/>
        <v>0</v>
      </c>
      <c r="K268" s="89" t="str">
        <f t="shared" si="26"/>
        <v/>
      </c>
    </row>
    <row r="269" spans="1:11" ht="15.75" customHeight="1">
      <c r="A269" s="23">
        <f t="shared" si="31"/>
        <v>29</v>
      </c>
      <c r="B269" s="23" t="str">
        <f>VLOOKUP($A269,ACTIVITIES!$B$2:$C$110,2,FALSE)</f>
        <v>Crew boat travel</v>
      </c>
      <c r="C269" s="236">
        <v>0</v>
      </c>
      <c r="D269" s="236">
        <v>0</v>
      </c>
      <c r="E269" s="236">
        <v>0</v>
      </c>
      <c r="F269" s="236">
        <v>0</v>
      </c>
      <c r="G269" s="236">
        <v>0</v>
      </c>
      <c r="H269" s="236">
        <v>0</v>
      </c>
      <c r="I269" s="84">
        <f t="shared" si="25"/>
        <v>0</v>
      </c>
      <c r="K269" s="89" t="str">
        <f t="shared" si="26"/>
        <v/>
      </c>
    </row>
    <row r="270" spans="1:11" ht="15.75" hidden="1" customHeight="1">
      <c r="A270" s="23">
        <f t="shared" si="31"/>
        <v>30</v>
      </c>
      <c r="B270" s="23" t="str">
        <f>VLOOKUP($A270,ACTIVITIES!$B$2:$C$110,2,FALSE)</f>
        <v>OFFSHORE CONSTRUCTION 30</v>
      </c>
      <c r="C270" s="80"/>
      <c r="D270" s="80"/>
      <c r="E270" s="80"/>
      <c r="F270" s="80"/>
      <c r="G270" s="80"/>
      <c r="H270" s="80"/>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v>0</v>
      </c>
      <c r="D272" s="236">
        <v>0</v>
      </c>
      <c r="E272" s="236">
        <v>0</v>
      </c>
      <c r="F272" s="236">
        <v>0</v>
      </c>
      <c r="G272" s="236">
        <v>0</v>
      </c>
      <c r="H272" s="236">
        <v>0</v>
      </c>
      <c r="I272" s="84">
        <f t="shared" ref="I272:I335" si="32">IF(AND(C272="",D272="",E272="",F272="",G272="",H272=""),"",MAX(C272:H272))</f>
        <v>0</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v>0</v>
      </c>
      <c r="D273" s="236">
        <v>0</v>
      </c>
      <c r="E273" s="236">
        <v>0</v>
      </c>
      <c r="F273" s="236">
        <v>0</v>
      </c>
      <c r="G273" s="236">
        <v>0</v>
      </c>
      <c r="H273" s="236">
        <v>0</v>
      </c>
      <c r="I273" s="84">
        <f t="shared" si="32"/>
        <v>0</v>
      </c>
      <c r="K273" s="89" t="str">
        <f t="shared" si="33"/>
        <v/>
      </c>
    </row>
    <row r="274" spans="1:11" ht="15.75" customHeight="1">
      <c r="A274" s="23">
        <f t="shared" si="34"/>
        <v>33</v>
      </c>
      <c r="B274" s="23" t="str">
        <f>VLOOKUP($A274,ACTIVITIES!$B$2:$C$110,2,FALSE)</f>
        <v>Subbottom profiles at 5 year intervals</v>
      </c>
      <c r="C274" s="236">
        <v>0</v>
      </c>
      <c r="D274" s="236">
        <v>0</v>
      </c>
      <c r="E274" s="236">
        <v>0</v>
      </c>
      <c r="F274" s="236">
        <v>0</v>
      </c>
      <c r="G274" s="236">
        <v>0</v>
      </c>
      <c r="H274" s="236">
        <v>0</v>
      </c>
      <c r="I274" s="84">
        <f t="shared" si="32"/>
        <v>0</v>
      </c>
      <c r="K274" s="89" t="str">
        <f t="shared" si="33"/>
        <v/>
      </c>
    </row>
    <row r="275" spans="1:11" ht="15.75" customHeight="1">
      <c r="A275" s="23">
        <f t="shared" si="34"/>
        <v>34</v>
      </c>
      <c r="B275" s="23" t="str">
        <f>VLOOKUP($A275,ACTIVITIES!$B$2:$C$110,2,FALSE)</f>
        <v>Substation ROW maintenance</v>
      </c>
      <c r="C275" s="236">
        <v>0</v>
      </c>
      <c r="D275" s="236">
        <v>0</v>
      </c>
      <c r="E275" s="236">
        <v>0</v>
      </c>
      <c r="F275" s="236">
        <v>0</v>
      </c>
      <c r="G275" s="236">
        <v>0</v>
      </c>
      <c r="H275" s="236">
        <v>0</v>
      </c>
      <c r="I275" s="84">
        <f t="shared" si="32"/>
        <v>0</v>
      </c>
      <c r="K275" s="89" t="str">
        <f t="shared" si="33"/>
        <v/>
      </c>
    </row>
    <row r="276" spans="1:11" ht="15.75" customHeight="1">
      <c r="A276" s="23">
        <f t="shared" ref="A276:A281" si="35">SUM(A275+1)</f>
        <v>35</v>
      </c>
      <c r="B276" s="23" t="str">
        <f>VLOOKUP($A276,ACTIVITIES!$B$2:$C$110,2,FALSE)</f>
        <v>On and off shore environmental monitoring</v>
      </c>
      <c r="C276" s="236">
        <v>0</v>
      </c>
      <c r="D276" s="236">
        <v>0</v>
      </c>
      <c r="E276" s="236">
        <v>0</v>
      </c>
      <c r="F276" s="236">
        <v>0</v>
      </c>
      <c r="G276" s="236">
        <v>0</v>
      </c>
      <c r="H276" s="236">
        <v>0</v>
      </c>
      <c r="I276" s="84">
        <f t="shared" si="32"/>
        <v>0</v>
      </c>
      <c r="K276" s="89" t="str">
        <f t="shared" si="33"/>
        <v/>
      </c>
    </row>
    <row r="277" spans="1:11" ht="15.75" hidden="1" customHeight="1">
      <c r="A277" s="23">
        <f t="shared" si="35"/>
        <v>36</v>
      </c>
      <c r="B277" s="23" t="str">
        <f>VLOOKUP($A277,ACTIVITIES!$B$2:$C$110,2,FALSE)</f>
        <v>OPERATION AND MAINTENANCE 36</v>
      </c>
      <c r="C277" s="80"/>
      <c r="D277" s="80"/>
      <c r="E277" s="80"/>
      <c r="F277" s="80"/>
      <c r="G277" s="80"/>
      <c r="H277" s="24"/>
      <c r="I277" s="84" t="str">
        <f t="shared" si="32"/>
        <v/>
      </c>
      <c r="K277" s="89" t="str">
        <f t="shared" si="33"/>
        <v>X</v>
      </c>
    </row>
    <row r="278" spans="1:11" ht="15.75" hidden="1" customHeight="1">
      <c r="A278" s="23">
        <f t="shared" si="35"/>
        <v>37</v>
      </c>
      <c r="B278" s="23" t="str">
        <f>VLOOKUP($A278,ACTIVITIES!$B$2:$C$110,2,FALSE)</f>
        <v>OPERATION AND MAINTENANCE 37</v>
      </c>
      <c r="C278" s="80"/>
      <c r="D278" s="80"/>
      <c r="E278" s="80"/>
      <c r="F278" s="80"/>
      <c r="G278" s="80"/>
      <c r="H278" s="24"/>
      <c r="I278" s="84" t="str">
        <f t="shared" si="32"/>
        <v/>
      </c>
      <c r="K278" s="89" t="str">
        <f t="shared" si="33"/>
        <v>X</v>
      </c>
    </row>
    <row r="279" spans="1:11" ht="15.75" hidden="1" customHeight="1">
      <c r="A279" s="23">
        <f t="shared" si="35"/>
        <v>38</v>
      </c>
      <c r="B279" s="23" t="str">
        <f>VLOOKUP($A279,ACTIVITIES!$B$2:$C$110,2,FALSE)</f>
        <v>OPERATION AND MAINTENANCE 38</v>
      </c>
      <c r="C279" s="80"/>
      <c r="D279" s="80"/>
      <c r="E279" s="80"/>
      <c r="F279" s="80"/>
      <c r="G279" s="80"/>
      <c r="H279" s="24"/>
      <c r="I279" s="84" t="str">
        <f t="shared" si="32"/>
        <v/>
      </c>
      <c r="K279" s="89" t="str">
        <f t="shared" si="33"/>
        <v>X</v>
      </c>
    </row>
    <row r="280" spans="1:11" ht="15.75" hidden="1" customHeight="1">
      <c r="A280" s="23">
        <f t="shared" si="35"/>
        <v>39</v>
      </c>
      <c r="B280" s="23" t="str">
        <f>VLOOKUP($A280,ACTIVITIES!$B$2:$C$110,2,FALSE)</f>
        <v>OPERATION AND MAINTENANCE 39</v>
      </c>
      <c r="C280" s="80"/>
      <c r="D280" s="80"/>
      <c r="E280" s="80"/>
      <c r="F280" s="80"/>
      <c r="G280" s="80"/>
      <c r="H280" s="24"/>
      <c r="I280" s="84" t="str">
        <f t="shared" si="32"/>
        <v/>
      </c>
      <c r="K280" s="89" t="str">
        <f t="shared" si="33"/>
        <v>X</v>
      </c>
    </row>
    <row r="281" spans="1:11" ht="15.75" hidden="1" customHeight="1">
      <c r="A281" s="23">
        <f t="shared" si="35"/>
        <v>40</v>
      </c>
      <c r="B281" s="23" t="str">
        <f>VLOOKUP($A281,ACTIVITIES!$B$2:$C$110,2,FALSE)</f>
        <v>OPERATION AND MAINTENANCE 40</v>
      </c>
      <c r="C281" s="80"/>
      <c r="D281" s="80"/>
      <c r="E281" s="80"/>
      <c r="F281" s="80"/>
      <c r="G281" s="80"/>
      <c r="H281" s="24"/>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v>0</v>
      </c>
      <c r="D283" s="236">
        <v>0</v>
      </c>
      <c r="E283" s="236">
        <v>0</v>
      </c>
      <c r="F283" s="236">
        <v>0</v>
      </c>
      <c r="G283" s="236">
        <v>0</v>
      </c>
      <c r="H283" s="236">
        <v>0</v>
      </c>
      <c r="I283" s="85">
        <f t="shared" si="32"/>
        <v>0</v>
      </c>
      <c r="K283" s="89" t="str">
        <f t="shared" si="33"/>
        <v/>
      </c>
    </row>
    <row r="284" spans="1:11" ht="15.75" customHeight="1">
      <c r="A284" s="23">
        <f t="shared" ref="A284:A292" si="36">SUM(A283+1)</f>
        <v>42</v>
      </c>
      <c r="B284" s="23" t="str">
        <f>VLOOKUP($A284,ACTIVITIES!$B$2:$C$110,2,FALSE)</f>
        <v>Offshore cable abandonent</v>
      </c>
      <c r="C284" s="236">
        <v>0</v>
      </c>
      <c r="D284" s="236">
        <v>0</v>
      </c>
      <c r="E284" s="236">
        <v>0</v>
      </c>
      <c r="F284" s="236">
        <v>0</v>
      </c>
      <c r="G284" s="236">
        <v>0</v>
      </c>
      <c r="H284" s="236">
        <v>0</v>
      </c>
      <c r="I284" s="85">
        <f t="shared" si="32"/>
        <v>0</v>
      </c>
      <c r="K284" s="89" t="str">
        <f t="shared" si="33"/>
        <v/>
      </c>
    </row>
    <row r="285" spans="1:11" ht="15.75" customHeight="1">
      <c r="A285" s="23">
        <f t="shared" si="36"/>
        <v>43</v>
      </c>
      <c r="B285" s="23" t="str">
        <f>VLOOKUP($A285,ACTIVITIES!$B$2:$C$110,2,FALSE)</f>
        <v>Demobilization</v>
      </c>
      <c r="C285" s="236">
        <v>1</v>
      </c>
      <c r="D285" s="236">
        <v>1</v>
      </c>
      <c r="E285" s="236">
        <v>1</v>
      </c>
      <c r="F285" s="236">
        <v>0</v>
      </c>
      <c r="G285" s="236">
        <v>0</v>
      </c>
      <c r="H285" s="236">
        <v>0</v>
      </c>
      <c r="I285" s="85">
        <f t="shared" si="32"/>
        <v>1</v>
      </c>
      <c r="K285" s="89" t="str">
        <f t="shared" si="33"/>
        <v/>
      </c>
    </row>
    <row r="286" spans="1:11" ht="15.75" hidden="1" customHeight="1">
      <c r="A286" s="23">
        <f t="shared" si="36"/>
        <v>44</v>
      </c>
      <c r="B286" s="23" t="str">
        <f>VLOOKUP($A286,ACTIVITIES!$B$2:$C$110,2,FALSE)</f>
        <v>DECOMMISSIONING 44</v>
      </c>
      <c r="C286" s="24"/>
      <c r="D286" s="24"/>
      <c r="E286" s="24"/>
      <c r="F286" s="24"/>
      <c r="G286" s="24"/>
      <c r="H286" s="24"/>
      <c r="I286" s="85" t="str">
        <f t="shared" si="32"/>
        <v/>
      </c>
      <c r="K286" s="89" t="str">
        <f t="shared" si="33"/>
        <v>X</v>
      </c>
    </row>
    <row r="287" spans="1:11" ht="15.75" hidden="1" customHeight="1">
      <c r="A287" s="23">
        <f t="shared" si="36"/>
        <v>45</v>
      </c>
      <c r="B287" s="23" t="str">
        <f>VLOOKUP($A287,ACTIVITIES!$B$2:$C$110,2,FALSE)</f>
        <v>DECOMMISSIONING 45</v>
      </c>
      <c r="C287" s="24"/>
      <c r="D287" s="24"/>
      <c r="E287" s="24"/>
      <c r="F287" s="24"/>
      <c r="G287" s="24"/>
      <c r="H287" s="24"/>
      <c r="I287" s="85" t="str">
        <f t="shared" si="32"/>
        <v/>
      </c>
      <c r="K287" s="89" t="str">
        <f t="shared" si="33"/>
        <v>X</v>
      </c>
    </row>
    <row r="288" spans="1:11" ht="15.75" hidden="1" customHeight="1">
      <c r="A288" s="23">
        <f t="shared" si="36"/>
        <v>46</v>
      </c>
      <c r="B288" s="23" t="str">
        <f>VLOOKUP($A288,ACTIVITIES!$B$2:$C$110,2,FALSE)</f>
        <v>DECOMMISSIONING 46</v>
      </c>
      <c r="C288" s="24"/>
      <c r="D288" s="24"/>
      <c r="E288" s="24"/>
      <c r="F288" s="24"/>
      <c r="G288" s="24"/>
      <c r="H288" s="24"/>
      <c r="I288" s="85" t="str">
        <f t="shared" si="32"/>
        <v/>
      </c>
      <c r="K288" s="89" t="str">
        <f t="shared" si="33"/>
        <v>X</v>
      </c>
    </row>
    <row r="289" spans="1:11" ht="15.75" hidden="1" customHeight="1">
      <c r="A289" s="23">
        <f t="shared" si="36"/>
        <v>47</v>
      </c>
      <c r="B289" s="23" t="str">
        <f>VLOOKUP($A289,ACTIVITIES!$B$2:$C$110,2,FALSE)</f>
        <v>DECOMMISSIONING 47</v>
      </c>
      <c r="C289" s="24"/>
      <c r="D289" s="24"/>
      <c r="E289" s="24"/>
      <c r="F289" s="24"/>
      <c r="G289" s="24"/>
      <c r="H289" s="24"/>
      <c r="I289" s="85" t="str">
        <f t="shared" si="32"/>
        <v/>
      </c>
      <c r="K289" s="89" t="str">
        <f t="shared" si="33"/>
        <v>X</v>
      </c>
    </row>
    <row r="290" spans="1:11" ht="15.75" hidden="1" customHeight="1">
      <c r="A290" s="23">
        <f t="shared" si="36"/>
        <v>48</v>
      </c>
      <c r="B290" s="23" t="str">
        <f>VLOOKUP($A290,ACTIVITIES!$B$2:$C$110,2,FALSE)</f>
        <v>DECOMMISSIONING 48</v>
      </c>
      <c r="C290" s="24"/>
      <c r="D290" s="24"/>
      <c r="E290" s="24"/>
      <c r="F290" s="24"/>
      <c r="G290" s="24"/>
      <c r="H290" s="24"/>
      <c r="I290" s="85" t="str">
        <f t="shared" si="32"/>
        <v/>
      </c>
      <c r="K290" s="89" t="str">
        <f t="shared" si="33"/>
        <v>X</v>
      </c>
    </row>
    <row r="291" spans="1:11" ht="15.75" hidden="1" customHeight="1">
      <c r="A291" s="23">
        <f t="shared" si="36"/>
        <v>49</v>
      </c>
      <c r="B291" s="23" t="str">
        <f>VLOOKUP($A291,ACTIVITIES!$B$2:$C$110,2,FALSE)</f>
        <v>DECOMMISSIONING 49</v>
      </c>
      <c r="C291" s="24"/>
      <c r="D291" s="24"/>
      <c r="E291" s="24"/>
      <c r="F291" s="24"/>
      <c r="G291" s="24"/>
      <c r="H291" s="24"/>
      <c r="I291" s="85" t="str">
        <f t="shared" si="32"/>
        <v/>
      </c>
      <c r="K291" s="89" t="str">
        <f t="shared" si="33"/>
        <v>X</v>
      </c>
    </row>
    <row r="292" spans="1:11" ht="15.75" hidden="1" customHeight="1">
      <c r="A292" s="23">
        <f t="shared" si="36"/>
        <v>50</v>
      </c>
      <c r="B292" s="23" t="str">
        <f>VLOOKUP($A292,ACTIVITIES!$B$2:$C$110,2,FALSE)</f>
        <v>DECOMMISSIONING 50</v>
      </c>
      <c r="C292" s="24"/>
      <c r="D292" s="24"/>
      <c r="E292" s="24"/>
      <c r="F292" s="24"/>
      <c r="G292" s="24"/>
      <c r="H292" s="24"/>
      <c r="I292" s="85" t="str">
        <f t="shared" si="32"/>
        <v/>
      </c>
      <c r="K292" s="89" t="str">
        <f t="shared" si="33"/>
        <v>X</v>
      </c>
    </row>
    <row r="293" spans="1:11" ht="15.75" hidden="1" customHeight="1">
      <c r="A293" s="99" t="str">
        <f>ACTIVITIES!$H$7</f>
        <v>ACTIVITY CATEGORY 6</v>
      </c>
      <c r="B293" s="99"/>
      <c r="C293" s="31"/>
      <c r="D293" s="31"/>
      <c r="E293" s="31"/>
      <c r="F293" s="31"/>
      <c r="G293" s="31"/>
      <c r="H293" s="97"/>
      <c r="I293" s="98" t="str">
        <f t="shared" si="32"/>
        <v/>
      </c>
      <c r="K293" s="89" t="str">
        <f t="shared" si="33"/>
        <v>X</v>
      </c>
    </row>
    <row r="294" spans="1:11" ht="15.75" hidden="1" customHeight="1">
      <c r="A294" s="23">
        <f>SUM(A292+1)</f>
        <v>51</v>
      </c>
      <c r="B294" s="23" t="str">
        <f>VLOOKUP($A294,ACTIVITIES!$B$2:$C$110,2,FALSE)</f>
        <v>ACTIVITY CATEGORY 6 51</v>
      </c>
      <c r="C294" s="24"/>
      <c r="D294" s="24"/>
      <c r="E294" s="24"/>
      <c r="F294" s="24"/>
      <c r="G294" s="24"/>
      <c r="H294" s="24"/>
      <c r="I294" s="85" t="str">
        <f t="shared" si="32"/>
        <v/>
      </c>
      <c r="K294" s="89" t="str">
        <f t="shared" si="33"/>
        <v>X</v>
      </c>
    </row>
    <row r="295" spans="1:11" ht="15.75" hidden="1" customHeight="1">
      <c r="A295" s="23">
        <f t="shared" ref="A295:A303" si="37">SUM(A294+1)</f>
        <v>52</v>
      </c>
      <c r="B295" s="23" t="str">
        <f>VLOOKUP($A295,ACTIVITIES!$B$2:$C$110,2,FALSE)</f>
        <v>ACTIVITY CATEGORY 6 52</v>
      </c>
      <c r="C295" s="24"/>
      <c r="D295" s="24"/>
      <c r="E295" s="24"/>
      <c r="F295" s="24"/>
      <c r="G295" s="24"/>
      <c r="H295" s="24"/>
      <c r="I295" s="85" t="str">
        <f t="shared" si="32"/>
        <v/>
      </c>
      <c r="K295" s="89" t="str">
        <f t="shared" si="33"/>
        <v>X</v>
      </c>
    </row>
    <row r="296" spans="1:11" ht="15.75" hidden="1" customHeight="1">
      <c r="A296" s="23">
        <f t="shared" si="37"/>
        <v>53</v>
      </c>
      <c r="B296" s="23" t="str">
        <f>VLOOKUP($A296,ACTIVITIES!$B$2:$C$110,2,FALSE)</f>
        <v>ACTIVITY CATEGORY 6 53</v>
      </c>
      <c r="C296" s="24"/>
      <c r="D296" s="24"/>
      <c r="E296" s="24"/>
      <c r="F296" s="24"/>
      <c r="G296" s="24"/>
      <c r="H296" s="24"/>
      <c r="I296" s="85" t="str">
        <f t="shared" si="32"/>
        <v/>
      </c>
      <c r="K296" s="89" t="str">
        <f t="shared" si="33"/>
        <v>X</v>
      </c>
    </row>
    <row r="297" spans="1:11" ht="15.75" hidden="1" customHeight="1">
      <c r="A297" s="23">
        <f t="shared" si="37"/>
        <v>54</v>
      </c>
      <c r="B297" s="23" t="str">
        <f>VLOOKUP($A297,ACTIVITIES!$B$2:$C$110,2,FALSE)</f>
        <v>ACTIVITY CATEGORY 6 54</v>
      </c>
      <c r="C297" s="24"/>
      <c r="D297" s="24"/>
      <c r="E297" s="24"/>
      <c r="F297" s="24"/>
      <c r="G297" s="24"/>
      <c r="H297" s="24"/>
      <c r="I297" s="85" t="str">
        <f t="shared" si="32"/>
        <v/>
      </c>
      <c r="K297" s="89" t="str">
        <f t="shared" si="33"/>
        <v>X</v>
      </c>
    </row>
    <row r="298" spans="1:11" ht="15.75" hidden="1" customHeight="1">
      <c r="A298" s="23">
        <f t="shared" si="37"/>
        <v>55</v>
      </c>
      <c r="B298" s="23" t="str">
        <f>VLOOKUP($A298,ACTIVITIES!$B$2:$C$110,2,FALSE)</f>
        <v>ACTIVITY CATEGORY 6 55</v>
      </c>
      <c r="C298" s="24"/>
      <c r="D298" s="24"/>
      <c r="E298" s="24"/>
      <c r="F298" s="24"/>
      <c r="G298" s="24"/>
      <c r="H298" s="24"/>
      <c r="I298" s="85" t="str">
        <f t="shared" si="32"/>
        <v/>
      </c>
      <c r="K298" s="89" t="str">
        <f t="shared" si="33"/>
        <v>X</v>
      </c>
    </row>
    <row r="299" spans="1:11" ht="15.75" hidden="1" customHeight="1">
      <c r="A299" s="23">
        <f t="shared" si="37"/>
        <v>56</v>
      </c>
      <c r="B299" s="23" t="str">
        <f>VLOOKUP($A299,ACTIVITIES!$B$2:$C$110,2,FALSE)</f>
        <v>ACTIVITY CATEGORY 6 56</v>
      </c>
      <c r="C299" s="24"/>
      <c r="D299" s="24"/>
      <c r="E299" s="24"/>
      <c r="F299" s="24"/>
      <c r="G299" s="24"/>
      <c r="H299" s="24"/>
      <c r="I299" s="85" t="str">
        <f t="shared" si="32"/>
        <v/>
      </c>
      <c r="K299" s="89" t="str">
        <f t="shared" si="33"/>
        <v>X</v>
      </c>
    </row>
    <row r="300" spans="1:11" ht="15.75" hidden="1" customHeight="1">
      <c r="A300" s="23">
        <f t="shared" si="37"/>
        <v>57</v>
      </c>
      <c r="B300" s="23" t="str">
        <f>VLOOKUP($A300,ACTIVITIES!$B$2:$C$110,2,FALSE)</f>
        <v>ACTIVITY CATEGORY 6 57</v>
      </c>
      <c r="C300" s="24"/>
      <c r="D300" s="24"/>
      <c r="E300" s="24"/>
      <c r="F300" s="24"/>
      <c r="G300" s="24"/>
      <c r="H300" s="24"/>
      <c r="I300" s="85" t="str">
        <f t="shared" si="32"/>
        <v/>
      </c>
      <c r="K300" s="89" t="str">
        <f t="shared" si="33"/>
        <v>X</v>
      </c>
    </row>
    <row r="301" spans="1:11" ht="15.75" hidden="1" customHeight="1">
      <c r="A301" s="23">
        <f t="shared" si="37"/>
        <v>58</v>
      </c>
      <c r="B301" s="23" t="str">
        <f>VLOOKUP($A301,ACTIVITIES!$B$2:$C$110,2,FALSE)</f>
        <v>ACTIVITY CATEGORY 6 58</v>
      </c>
      <c r="C301" s="24"/>
      <c r="D301" s="24"/>
      <c r="E301" s="24"/>
      <c r="F301" s="24"/>
      <c r="G301" s="24"/>
      <c r="H301" s="24"/>
      <c r="I301" s="85" t="str">
        <f t="shared" si="32"/>
        <v/>
      </c>
      <c r="K301" s="89" t="str">
        <f t="shared" si="33"/>
        <v>X</v>
      </c>
    </row>
    <row r="302" spans="1:11" ht="15.75" hidden="1" customHeight="1">
      <c r="A302" s="23">
        <f t="shared" si="37"/>
        <v>59</v>
      </c>
      <c r="B302" s="23" t="str">
        <f>VLOOKUP($A302,ACTIVITIES!$B$2:$C$110,2,FALSE)</f>
        <v>ACTIVITY CATEGORY 6 59</v>
      </c>
      <c r="C302" s="24"/>
      <c r="D302" s="24"/>
      <c r="E302" s="24"/>
      <c r="F302" s="24"/>
      <c r="G302" s="24"/>
      <c r="H302" s="24"/>
      <c r="I302" s="85" t="str">
        <f t="shared" si="32"/>
        <v/>
      </c>
      <c r="K302" s="89" t="str">
        <f t="shared" si="33"/>
        <v>X</v>
      </c>
    </row>
    <row r="303" spans="1:11" ht="15.75" hidden="1" customHeight="1">
      <c r="A303" s="23">
        <f t="shared" si="37"/>
        <v>60</v>
      </c>
      <c r="B303" s="23" t="str">
        <f>VLOOKUP($A303,ACTIVITIES!$B$2:$C$110,2,FALSE)</f>
        <v>ACTIVITY CATEGORY 6 60</v>
      </c>
      <c r="C303" s="24"/>
      <c r="D303" s="24"/>
      <c r="E303" s="24"/>
      <c r="F303" s="24"/>
      <c r="G303" s="24"/>
      <c r="H303" s="24"/>
      <c r="I303" s="85" t="str">
        <f t="shared" si="32"/>
        <v/>
      </c>
      <c r="K303" s="89" t="str">
        <f t="shared" si="33"/>
        <v>X</v>
      </c>
    </row>
    <row r="304" spans="1:11" ht="15.75" hidden="1" customHeight="1">
      <c r="A304" s="99" t="str">
        <f>ACTIVITIES!$H$8</f>
        <v>ACTIVITY CATEGORY 7</v>
      </c>
      <c r="B304" s="99"/>
      <c r="C304" s="31"/>
      <c r="D304" s="31"/>
      <c r="E304" s="31"/>
      <c r="F304" s="31"/>
      <c r="G304" s="31"/>
      <c r="H304" s="97"/>
      <c r="I304" s="98" t="str">
        <f t="shared" si="32"/>
        <v/>
      </c>
      <c r="K304" s="89" t="str">
        <f t="shared" si="33"/>
        <v>X</v>
      </c>
    </row>
    <row r="305" spans="1:11" ht="15.75" hidden="1" customHeight="1">
      <c r="A305" s="23">
        <f>SUM(A303+1)</f>
        <v>61</v>
      </c>
      <c r="B305" s="23" t="str">
        <f>VLOOKUP($A305,ACTIVITIES!$B$2:$C$110,2,FALSE)</f>
        <v>ACTIVITY CATEGORY 7 61</v>
      </c>
      <c r="C305" s="24"/>
      <c r="D305" s="24"/>
      <c r="E305" s="24"/>
      <c r="F305" s="24"/>
      <c r="G305" s="24"/>
      <c r="H305" s="24"/>
      <c r="I305" s="85" t="str">
        <f t="shared" si="32"/>
        <v/>
      </c>
      <c r="K305" s="89" t="str">
        <f t="shared" si="33"/>
        <v>X</v>
      </c>
    </row>
    <row r="306" spans="1:11" ht="15.75" hidden="1" customHeight="1">
      <c r="A306" s="23">
        <f t="shared" ref="A306:A314" si="38">SUM(A305+1)</f>
        <v>62</v>
      </c>
      <c r="B306" s="23" t="str">
        <f>VLOOKUP($A306,ACTIVITIES!$B$2:$C$110,2,FALSE)</f>
        <v>ACTIVITY CATEGORY 7 62</v>
      </c>
      <c r="C306" s="24"/>
      <c r="D306" s="24"/>
      <c r="E306" s="24"/>
      <c r="F306" s="24"/>
      <c r="G306" s="24"/>
      <c r="H306" s="24"/>
      <c r="I306" s="85" t="str">
        <f t="shared" si="32"/>
        <v/>
      </c>
      <c r="K306" s="89" t="str">
        <f t="shared" si="33"/>
        <v>X</v>
      </c>
    </row>
    <row r="307" spans="1:11" ht="15.75" hidden="1" customHeight="1">
      <c r="A307" s="23">
        <f t="shared" si="38"/>
        <v>63</v>
      </c>
      <c r="B307" s="23" t="str">
        <f>VLOOKUP($A307,ACTIVITIES!$B$2:$C$110,2,FALSE)</f>
        <v>ACTIVITY CATEGORY 7 63</v>
      </c>
      <c r="C307" s="24"/>
      <c r="D307" s="24"/>
      <c r="E307" s="24"/>
      <c r="F307" s="24"/>
      <c r="G307" s="24"/>
      <c r="H307" s="24"/>
      <c r="I307" s="85" t="str">
        <f t="shared" si="32"/>
        <v/>
      </c>
      <c r="K307" s="89" t="str">
        <f t="shared" si="33"/>
        <v>X</v>
      </c>
    </row>
    <row r="308" spans="1:11" ht="15.75" hidden="1" customHeight="1">
      <c r="A308" s="23">
        <f t="shared" si="38"/>
        <v>64</v>
      </c>
      <c r="B308" s="23" t="str">
        <f>VLOOKUP($A308,ACTIVITIES!$B$2:$C$110,2,FALSE)</f>
        <v>ACTIVITY CATEGORY 7 64</v>
      </c>
      <c r="C308" s="24"/>
      <c r="D308" s="24"/>
      <c r="E308" s="24"/>
      <c r="F308" s="24"/>
      <c r="G308" s="24"/>
      <c r="H308" s="24"/>
      <c r="I308" s="85" t="str">
        <f t="shared" si="32"/>
        <v/>
      </c>
      <c r="K308" s="89" t="str">
        <f t="shared" si="33"/>
        <v>X</v>
      </c>
    </row>
    <row r="309" spans="1:11" ht="15.75" hidden="1" customHeight="1">
      <c r="A309" s="23">
        <f t="shared" si="38"/>
        <v>65</v>
      </c>
      <c r="B309" s="23" t="str">
        <f>VLOOKUP($A309,ACTIVITIES!$B$2:$C$110,2,FALSE)</f>
        <v>ACTIVITY CATEGORY 7 65</v>
      </c>
      <c r="C309" s="24"/>
      <c r="D309" s="24"/>
      <c r="E309" s="24"/>
      <c r="F309" s="24"/>
      <c r="G309" s="24"/>
      <c r="H309" s="24"/>
      <c r="I309" s="85" t="str">
        <f t="shared" si="32"/>
        <v/>
      </c>
      <c r="K309" s="89" t="str">
        <f t="shared" si="33"/>
        <v>X</v>
      </c>
    </row>
    <row r="310" spans="1:11" ht="15.75" hidden="1" customHeight="1">
      <c r="A310" s="23">
        <f t="shared" si="38"/>
        <v>66</v>
      </c>
      <c r="B310" s="23" t="str">
        <f>VLOOKUP($A310,ACTIVITIES!$B$2:$C$110,2,FALSE)</f>
        <v>ACTIVITY CATEGORY 7 66</v>
      </c>
      <c r="C310" s="24"/>
      <c r="D310" s="24"/>
      <c r="E310" s="24"/>
      <c r="F310" s="24"/>
      <c r="G310" s="24"/>
      <c r="H310" s="24"/>
      <c r="I310" s="85" t="str">
        <f t="shared" si="32"/>
        <v/>
      </c>
      <c r="K310" s="89" t="str">
        <f t="shared" si="33"/>
        <v>X</v>
      </c>
    </row>
    <row r="311" spans="1:11" ht="15.75" hidden="1" customHeight="1">
      <c r="A311" s="23">
        <f t="shared" si="38"/>
        <v>67</v>
      </c>
      <c r="B311" s="23" t="str">
        <f>VLOOKUP($A311,ACTIVITIES!$B$2:$C$110,2,FALSE)</f>
        <v>ACTIVITY CATEGORY 7 67</v>
      </c>
      <c r="C311" s="24"/>
      <c r="D311" s="24"/>
      <c r="E311" s="24"/>
      <c r="F311" s="24"/>
      <c r="G311" s="24"/>
      <c r="H311" s="24"/>
      <c r="I311" s="85" t="str">
        <f t="shared" si="32"/>
        <v/>
      </c>
      <c r="K311" s="89" t="str">
        <f t="shared" si="33"/>
        <v>X</v>
      </c>
    </row>
    <row r="312" spans="1:11" ht="15.75" hidden="1" customHeight="1">
      <c r="A312" s="23">
        <f t="shared" si="38"/>
        <v>68</v>
      </c>
      <c r="B312" s="23" t="str">
        <f>VLOOKUP($A312,ACTIVITIES!$B$2:$C$110,2,FALSE)</f>
        <v>ACTIVITY CATEGORY 7 68</v>
      </c>
      <c r="C312" s="24"/>
      <c r="D312" s="24"/>
      <c r="E312" s="24"/>
      <c r="F312" s="24"/>
      <c r="G312" s="24"/>
      <c r="H312" s="24"/>
      <c r="I312" s="85" t="str">
        <f t="shared" si="32"/>
        <v/>
      </c>
      <c r="K312" s="89" t="str">
        <f t="shared" si="33"/>
        <v>X</v>
      </c>
    </row>
    <row r="313" spans="1:11" ht="15.75" hidden="1" customHeight="1">
      <c r="A313" s="23">
        <f t="shared" si="38"/>
        <v>69</v>
      </c>
      <c r="B313" s="23" t="str">
        <f>VLOOKUP($A313,ACTIVITIES!$B$2:$C$110,2,FALSE)</f>
        <v>ACTIVITY CATEGORY 7 69</v>
      </c>
      <c r="C313" s="24"/>
      <c r="D313" s="24"/>
      <c r="E313" s="24"/>
      <c r="F313" s="24"/>
      <c r="G313" s="24"/>
      <c r="H313" s="24"/>
      <c r="I313" s="85" t="str">
        <f t="shared" si="32"/>
        <v/>
      </c>
      <c r="K313" s="89" t="str">
        <f t="shared" si="33"/>
        <v>X</v>
      </c>
    </row>
    <row r="314" spans="1:11" ht="15.75" hidden="1" customHeight="1">
      <c r="A314" s="23">
        <f t="shared" si="38"/>
        <v>70</v>
      </c>
      <c r="B314" s="23" t="str">
        <f>VLOOKUP($A314,ACTIVITIES!$B$2:$C$110,2,FALSE)</f>
        <v>ACTIVITY CATEGORY 7 70</v>
      </c>
      <c r="C314" s="24"/>
      <c r="D314" s="24"/>
      <c r="E314" s="24"/>
      <c r="F314" s="24"/>
      <c r="G314" s="24"/>
      <c r="H314" s="24"/>
      <c r="I314" s="85" t="str">
        <f t="shared" si="32"/>
        <v/>
      </c>
      <c r="K314" s="89" t="str">
        <f t="shared" si="33"/>
        <v>X</v>
      </c>
    </row>
    <row r="315" spans="1:11" ht="15.75" hidden="1" customHeight="1">
      <c r="A315" s="99" t="str">
        <f>ACTIVITIES!$H$9</f>
        <v>ACTIVITY CATEGORY 8</v>
      </c>
      <c r="B315" s="99"/>
      <c r="C315" s="31"/>
      <c r="D315" s="31"/>
      <c r="E315" s="31"/>
      <c r="F315" s="31"/>
      <c r="G315" s="31"/>
      <c r="H315" s="97"/>
      <c r="I315" s="98" t="str">
        <f t="shared" si="32"/>
        <v/>
      </c>
      <c r="K315" s="89" t="str">
        <f t="shared" si="33"/>
        <v>X</v>
      </c>
    </row>
    <row r="316" spans="1:11" ht="15.75" hidden="1" customHeight="1">
      <c r="A316" s="23">
        <f>SUM(A314+1)</f>
        <v>71</v>
      </c>
      <c r="B316" s="23" t="str">
        <f>VLOOKUP($A316,ACTIVITIES!$B$2:$C$110,2,FALSE)</f>
        <v>ACTIVITY CATEGORY 8 71</v>
      </c>
      <c r="C316" s="24"/>
      <c r="D316" s="24"/>
      <c r="E316" s="24"/>
      <c r="F316" s="24"/>
      <c r="G316" s="24"/>
      <c r="H316" s="24"/>
      <c r="I316" s="85" t="str">
        <f t="shared" si="32"/>
        <v/>
      </c>
      <c r="K316" s="89" t="str">
        <f t="shared" si="33"/>
        <v>X</v>
      </c>
    </row>
    <row r="317" spans="1:11" ht="15.75" hidden="1" customHeight="1">
      <c r="A317" s="23">
        <f t="shared" ref="A317:A325" si="39">SUM(A316+1)</f>
        <v>72</v>
      </c>
      <c r="B317" s="23" t="str">
        <f>VLOOKUP($A317,ACTIVITIES!$B$2:$C$110,2,FALSE)</f>
        <v>ACTIVITY CATEGORY 8 72</v>
      </c>
      <c r="C317" s="24"/>
      <c r="D317" s="24"/>
      <c r="E317" s="24"/>
      <c r="F317" s="24"/>
      <c r="G317" s="24"/>
      <c r="H317" s="24"/>
      <c r="I317" s="85" t="str">
        <f t="shared" si="32"/>
        <v/>
      </c>
      <c r="K317" s="89" t="str">
        <f t="shared" si="33"/>
        <v>X</v>
      </c>
    </row>
    <row r="318" spans="1:11" ht="15.75" hidden="1" customHeight="1">
      <c r="A318" s="23">
        <f t="shared" si="39"/>
        <v>73</v>
      </c>
      <c r="B318" s="23" t="str">
        <f>VLOOKUP($A318,ACTIVITIES!$B$2:$C$110,2,FALSE)</f>
        <v>ACTIVITY CATEGORY 8 73</v>
      </c>
      <c r="C318" s="24"/>
      <c r="D318" s="24"/>
      <c r="E318" s="24"/>
      <c r="F318" s="24"/>
      <c r="G318" s="24"/>
      <c r="H318" s="24"/>
      <c r="I318" s="85" t="str">
        <f t="shared" si="32"/>
        <v/>
      </c>
      <c r="K318" s="89" t="str">
        <f t="shared" si="33"/>
        <v>X</v>
      </c>
    </row>
    <row r="319" spans="1:11" ht="15.75" hidden="1" customHeight="1">
      <c r="A319" s="23">
        <f t="shared" si="39"/>
        <v>74</v>
      </c>
      <c r="B319" s="23" t="str">
        <f>VLOOKUP($A319,ACTIVITIES!$B$2:$C$110,2,FALSE)</f>
        <v>ACTIVITY CATEGORY 8 74</v>
      </c>
      <c r="C319" s="24"/>
      <c r="D319" s="24"/>
      <c r="E319" s="24"/>
      <c r="F319" s="24"/>
      <c r="G319" s="24"/>
      <c r="H319" s="24"/>
      <c r="I319" s="85" t="str">
        <f t="shared" si="32"/>
        <v/>
      </c>
      <c r="K319" s="89" t="str">
        <f t="shared" si="33"/>
        <v>X</v>
      </c>
    </row>
    <row r="320" spans="1:11" ht="15.75" hidden="1" customHeight="1">
      <c r="A320" s="23">
        <f t="shared" si="39"/>
        <v>75</v>
      </c>
      <c r="B320" s="23" t="str">
        <f>VLOOKUP($A320,ACTIVITIES!$B$2:$C$110,2,FALSE)</f>
        <v>ACTIVITY CATEGORY 8 75</v>
      </c>
      <c r="C320" s="24"/>
      <c r="D320" s="24"/>
      <c r="E320" s="24"/>
      <c r="F320" s="24"/>
      <c r="G320" s="24"/>
      <c r="H320" s="24"/>
      <c r="I320" s="85" t="str">
        <f t="shared" si="32"/>
        <v/>
      </c>
      <c r="K320" s="89" t="str">
        <f t="shared" si="33"/>
        <v>X</v>
      </c>
    </row>
    <row r="321" spans="1:11" ht="15.75" hidden="1" customHeight="1">
      <c r="A321" s="23">
        <f t="shared" si="39"/>
        <v>76</v>
      </c>
      <c r="B321" s="23" t="str">
        <f>VLOOKUP($A321,ACTIVITIES!$B$2:$C$110,2,FALSE)</f>
        <v>ACTIVITY CATEGORY 8 76</v>
      </c>
      <c r="C321" s="24"/>
      <c r="D321" s="24"/>
      <c r="E321" s="24"/>
      <c r="F321" s="24"/>
      <c r="G321" s="24"/>
      <c r="H321" s="24"/>
      <c r="I321" s="85" t="str">
        <f t="shared" si="32"/>
        <v/>
      </c>
      <c r="K321" s="89" t="str">
        <f t="shared" si="33"/>
        <v>X</v>
      </c>
    </row>
    <row r="322" spans="1:11" ht="15.75" hidden="1" customHeight="1">
      <c r="A322" s="23">
        <f t="shared" si="39"/>
        <v>77</v>
      </c>
      <c r="B322" s="23" t="str">
        <f>VLOOKUP($A322,ACTIVITIES!$B$2:$C$110,2,FALSE)</f>
        <v>ACTIVITY CATEGORY 8 77</v>
      </c>
      <c r="C322" s="24"/>
      <c r="D322" s="24"/>
      <c r="E322" s="24"/>
      <c r="F322" s="24"/>
      <c r="G322" s="24"/>
      <c r="H322" s="24"/>
      <c r="I322" s="85" t="str">
        <f t="shared" si="32"/>
        <v/>
      </c>
      <c r="K322" s="89" t="str">
        <f t="shared" si="33"/>
        <v>X</v>
      </c>
    </row>
    <row r="323" spans="1:11" ht="15.75" hidden="1" customHeight="1">
      <c r="A323" s="23">
        <f t="shared" si="39"/>
        <v>78</v>
      </c>
      <c r="B323" s="23" t="str">
        <f>VLOOKUP($A323,ACTIVITIES!$B$2:$C$110,2,FALSE)</f>
        <v>ACTIVITY CATEGORY 8 78</v>
      </c>
      <c r="C323" s="24"/>
      <c r="D323" s="24"/>
      <c r="E323" s="24"/>
      <c r="F323" s="24"/>
      <c r="G323" s="24"/>
      <c r="H323" s="24"/>
      <c r="I323" s="85" t="str">
        <f t="shared" si="32"/>
        <v/>
      </c>
      <c r="K323" s="89" t="str">
        <f t="shared" si="33"/>
        <v>X</v>
      </c>
    </row>
    <row r="324" spans="1:11" ht="15.75" hidden="1" customHeight="1">
      <c r="A324" s="23">
        <f t="shared" si="39"/>
        <v>79</v>
      </c>
      <c r="B324" s="23" t="str">
        <f>VLOOKUP($A324,ACTIVITIES!$B$2:$C$110,2,FALSE)</f>
        <v>ACTIVITY CATEGORY 8 79</v>
      </c>
      <c r="C324" s="24"/>
      <c r="D324" s="24"/>
      <c r="E324" s="24"/>
      <c r="F324" s="24"/>
      <c r="G324" s="24"/>
      <c r="H324" s="24"/>
      <c r="I324" s="85" t="str">
        <f t="shared" si="32"/>
        <v/>
      </c>
      <c r="K324" s="89" t="str">
        <f t="shared" si="33"/>
        <v>X</v>
      </c>
    </row>
    <row r="325" spans="1:11" ht="15.75" hidden="1" customHeight="1">
      <c r="A325" s="23">
        <f t="shared" si="39"/>
        <v>80</v>
      </c>
      <c r="B325" s="23" t="str">
        <f>VLOOKUP($A325,ACTIVITIES!$B$2:$C$110,2,FALSE)</f>
        <v>ACTIVITY CATEGORY 8 80</v>
      </c>
      <c r="C325" s="24"/>
      <c r="D325" s="24"/>
      <c r="E325" s="24"/>
      <c r="F325" s="24"/>
      <c r="G325" s="24"/>
      <c r="H325" s="24"/>
      <c r="I325" s="85" t="str">
        <f t="shared" si="32"/>
        <v/>
      </c>
      <c r="K325" s="89" t="str">
        <f t="shared" si="33"/>
        <v>X</v>
      </c>
    </row>
    <row r="326" spans="1:11" ht="15.75" hidden="1" customHeight="1">
      <c r="A326" s="99" t="str">
        <f>ACTIVITIES!$H$10</f>
        <v>ACTIVITY CATEGORY 9</v>
      </c>
      <c r="B326" s="99"/>
      <c r="C326" s="31"/>
      <c r="D326" s="31"/>
      <c r="E326" s="31"/>
      <c r="F326" s="31"/>
      <c r="G326" s="31"/>
      <c r="H326" s="97"/>
      <c r="I326" s="98" t="str">
        <f t="shared" si="32"/>
        <v/>
      </c>
      <c r="K326" s="89" t="str">
        <f t="shared" si="33"/>
        <v>X</v>
      </c>
    </row>
    <row r="327" spans="1:11" ht="15.75" hidden="1" customHeight="1">
      <c r="A327" s="23">
        <f>SUM(A325+1)</f>
        <v>81</v>
      </c>
      <c r="B327" s="23" t="str">
        <f>VLOOKUP($A327,ACTIVITIES!$B$2:$C$110,2,FALSE)</f>
        <v>ACTIVITY CATEGORY 9 81</v>
      </c>
      <c r="C327" s="24"/>
      <c r="D327" s="24"/>
      <c r="E327" s="24"/>
      <c r="F327" s="24"/>
      <c r="G327" s="24"/>
      <c r="H327" s="24"/>
      <c r="I327" s="85" t="str">
        <f t="shared" si="32"/>
        <v/>
      </c>
      <c r="K327" s="89" t="str">
        <f t="shared" si="33"/>
        <v>X</v>
      </c>
    </row>
    <row r="328" spans="1:11" ht="15.75" hidden="1" customHeight="1">
      <c r="A328" s="23">
        <f t="shared" ref="A328:A336" si="40">SUM(A327+1)</f>
        <v>82</v>
      </c>
      <c r="B328" s="23" t="str">
        <f>VLOOKUP($A328,ACTIVITIES!$B$2:$C$110,2,FALSE)</f>
        <v>ACTIVITY CATEGORY 9 82</v>
      </c>
      <c r="C328" s="24"/>
      <c r="D328" s="24"/>
      <c r="E328" s="24"/>
      <c r="F328" s="24"/>
      <c r="G328" s="24"/>
      <c r="H328" s="24"/>
      <c r="I328" s="85" t="str">
        <f t="shared" si="32"/>
        <v/>
      </c>
      <c r="K328" s="89" t="str">
        <f t="shared" si="33"/>
        <v>X</v>
      </c>
    </row>
    <row r="329" spans="1:11" ht="15.75" hidden="1" customHeight="1">
      <c r="A329" s="23">
        <f t="shared" si="40"/>
        <v>83</v>
      </c>
      <c r="B329" s="23" t="str">
        <f>VLOOKUP($A329,ACTIVITIES!$B$2:$C$110,2,FALSE)</f>
        <v>ACTIVITY CATEGORY 9 83</v>
      </c>
      <c r="C329" s="24"/>
      <c r="D329" s="24"/>
      <c r="E329" s="24"/>
      <c r="F329" s="24"/>
      <c r="G329" s="24"/>
      <c r="H329" s="24"/>
      <c r="I329" s="85" t="str">
        <f t="shared" si="32"/>
        <v/>
      </c>
      <c r="K329" s="89" t="str">
        <f t="shared" si="33"/>
        <v>X</v>
      </c>
    </row>
    <row r="330" spans="1:11" ht="15.75" hidden="1" customHeight="1">
      <c r="A330" s="23">
        <f t="shared" si="40"/>
        <v>84</v>
      </c>
      <c r="B330" s="23" t="str">
        <f>VLOOKUP($A330,ACTIVITIES!$B$2:$C$110,2,FALSE)</f>
        <v>ACTIVITY CATEGORY 9 84</v>
      </c>
      <c r="C330" s="24"/>
      <c r="D330" s="24"/>
      <c r="E330" s="24"/>
      <c r="F330" s="24"/>
      <c r="G330" s="24"/>
      <c r="H330" s="24"/>
      <c r="I330" s="85" t="str">
        <f t="shared" si="32"/>
        <v/>
      </c>
      <c r="K330" s="89" t="str">
        <f t="shared" si="33"/>
        <v>X</v>
      </c>
    </row>
    <row r="331" spans="1:11" ht="15.75" hidden="1" customHeight="1">
      <c r="A331" s="23">
        <f t="shared" si="40"/>
        <v>85</v>
      </c>
      <c r="B331" s="23" t="str">
        <f>VLOOKUP($A331,ACTIVITIES!$B$2:$C$110,2,FALSE)</f>
        <v>ACTIVITY CATEGORY 9 85</v>
      </c>
      <c r="C331" s="24"/>
      <c r="D331" s="24"/>
      <c r="E331" s="24"/>
      <c r="F331" s="24"/>
      <c r="G331" s="24"/>
      <c r="H331" s="24"/>
      <c r="I331" s="85" t="str">
        <f t="shared" si="32"/>
        <v/>
      </c>
      <c r="K331" s="89" t="str">
        <f t="shared" si="33"/>
        <v>X</v>
      </c>
    </row>
    <row r="332" spans="1:11" ht="15.75" hidden="1" customHeight="1">
      <c r="A332" s="23">
        <f t="shared" si="40"/>
        <v>86</v>
      </c>
      <c r="B332" s="23" t="str">
        <f>VLOOKUP($A332,ACTIVITIES!$B$2:$C$110,2,FALSE)</f>
        <v>ACTIVITY CATEGORY 9 86</v>
      </c>
      <c r="C332" s="24"/>
      <c r="D332" s="24"/>
      <c r="E332" s="24"/>
      <c r="F332" s="24"/>
      <c r="G332" s="24"/>
      <c r="H332" s="24"/>
      <c r="I332" s="85" t="str">
        <f t="shared" si="32"/>
        <v/>
      </c>
      <c r="K332" s="89" t="str">
        <f t="shared" si="33"/>
        <v>X</v>
      </c>
    </row>
    <row r="333" spans="1:11" ht="15.75" hidden="1" customHeight="1">
      <c r="A333" s="23">
        <f t="shared" si="40"/>
        <v>87</v>
      </c>
      <c r="B333" s="23" t="str">
        <f>VLOOKUP($A333,ACTIVITIES!$B$2:$C$110,2,FALSE)</f>
        <v>ACTIVITY CATEGORY 9 87</v>
      </c>
      <c r="C333" s="24"/>
      <c r="D333" s="24"/>
      <c r="E333" s="24"/>
      <c r="F333" s="24"/>
      <c r="G333" s="24"/>
      <c r="H333" s="24"/>
      <c r="I333" s="85" t="str">
        <f t="shared" si="32"/>
        <v/>
      </c>
      <c r="K333" s="89" t="str">
        <f t="shared" si="33"/>
        <v>X</v>
      </c>
    </row>
    <row r="334" spans="1:11" ht="15.75" hidden="1" customHeight="1">
      <c r="A334" s="23">
        <f t="shared" si="40"/>
        <v>88</v>
      </c>
      <c r="B334" s="23" t="str">
        <f>VLOOKUP($A334,ACTIVITIES!$B$2:$C$110,2,FALSE)</f>
        <v>ACTIVITY CATEGORY 9 88</v>
      </c>
      <c r="C334" s="24"/>
      <c r="D334" s="24"/>
      <c r="E334" s="24"/>
      <c r="F334" s="24"/>
      <c r="G334" s="24"/>
      <c r="H334" s="24"/>
      <c r="I334" s="85" t="str">
        <f t="shared" si="32"/>
        <v/>
      </c>
      <c r="K334" s="89" t="str">
        <f t="shared" si="33"/>
        <v>X</v>
      </c>
    </row>
    <row r="335" spans="1:11" ht="15.75" hidden="1" customHeight="1">
      <c r="A335" s="23">
        <f t="shared" si="40"/>
        <v>89</v>
      </c>
      <c r="B335" s="23" t="str">
        <f>VLOOKUP($A335,ACTIVITIES!$B$2:$C$110,2,FALSE)</f>
        <v>ACTIVITY CATEGORY 9 89</v>
      </c>
      <c r="C335" s="24"/>
      <c r="D335" s="24"/>
      <c r="E335" s="24"/>
      <c r="F335" s="24"/>
      <c r="G335" s="24"/>
      <c r="H335" s="24"/>
      <c r="I335" s="85" t="str">
        <f t="shared" si="32"/>
        <v/>
      </c>
      <c r="K335" s="89" t="str">
        <f t="shared" si="33"/>
        <v>X</v>
      </c>
    </row>
    <row r="336" spans="1:11" ht="15.75" hidden="1" customHeight="1">
      <c r="A336" s="23">
        <f t="shared" si="40"/>
        <v>90</v>
      </c>
      <c r="B336" s="23" t="str">
        <f>VLOOKUP($A336,ACTIVITIES!$B$2:$C$110,2,FALSE)</f>
        <v>ACTIVITY CATEGORY 9 90</v>
      </c>
      <c r="C336" s="24"/>
      <c r="D336" s="24"/>
      <c r="E336" s="24"/>
      <c r="F336" s="24"/>
      <c r="G336" s="24"/>
      <c r="H336" s="24"/>
      <c r="I336" s="85" t="str">
        <f t="shared" ref="I336:I347" si="41">IF(AND(C336="",D336="",E336="",F336="",G336="",H336=""),"",MAX(C336:H336))</f>
        <v/>
      </c>
      <c r="K336" s="89" t="str">
        <f t="shared" ref="K336:K347" si="42">IF(AND(NOT(IFERROR(AVERAGE(A336),-9)=-9),IFERROR(VALUE(RIGHT(B336,1)),-9)=-9),"",IF(AND(B336="",IFERROR(VALUE(RIGHT(A336,1)),-99)=-99),"","X"))</f>
        <v>X</v>
      </c>
    </row>
    <row r="337" spans="1:11" ht="15.75" hidden="1" customHeight="1">
      <c r="A337" s="99" t="str">
        <f>ACTIVITIES!$H$11</f>
        <v>ACTIVITY CATEGORY 10</v>
      </c>
      <c r="B337" s="99"/>
      <c r="C337" s="31"/>
      <c r="D337" s="31"/>
      <c r="E337" s="31"/>
      <c r="F337" s="31"/>
      <c r="G337" s="31"/>
      <c r="H337" s="97"/>
      <c r="I337" s="98" t="str">
        <f t="shared" si="41"/>
        <v/>
      </c>
      <c r="K337" s="89" t="str">
        <f t="shared" si="42"/>
        <v>X</v>
      </c>
    </row>
    <row r="338" spans="1:11" ht="15.75" hidden="1" customHeight="1">
      <c r="A338" s="23">
        <f>SUM(A336+1)</f>
        <v>91</v>
      </c>
      <c r="B338" s="23" t="str">
        <f>VLOOKUP($A338,ACTIVITIES!$B$2:$C$110,2,FALSE)</f>
        <v>ACTIVITY CATEGORY 10 91</v>
      </c>
      <c r="C338" s="24"/>
      <c r="D338" s="24"/>
      <c r="E338" s="24"/>
      <c r="F338" s="24"/>
      <c r="G338" s="24"/>
      <c r="H338" s="24"/>
      <c r="I338" s="85" t="str">
        <f t="shared" si="41"/>
        <v/>
      </c>
      <c r="K338" s="89" t="str">
        <f t="shared" si="42"/>
        <v>X</v>
      </c>
    </row>
    <row r="339" spans="1:11" ht="15.75" hidden="1" customHeight="1">
      <c r="A339" s="23">
        <f t="shared" ref="A339:A347" si="43">SUM(A338+1)</f>
        <v>92</v>
      </c>
      <c r="B339" s="23" t="str">
        <f>VLOOKUP($A339,ACTIVITIES!$B$2:$C$110,2,FALSE)</f>
        <v>ACTIVITY CATEGORY 10 92</v>
      </c>
      <c r="C339" s="24"/>
      <c r="D339" s="24"/>
      <c r="E339" s="24"/>
      <c r="F339" s="24"/>
      <c r="G339" s="24"/>
      <c r="H339" s="24"/>
      <c r="I339" s="85" t="str">
        <f t="shared" si="41"/>
        <v/>
      </c>
      <c r="K339" s="89" t="str">
        <f t="shared" si="42"/>
        <v>X</v>
      </c>
    </row>
    <row r="340" spans="1:11" ht="15.75" hidden="1" customHeight="1">
      <c r="A340" s="23">
        <f t="shared" si="43"/>
        <v>93</v>
      </c>
      <c r="B340" s="23" t="str">
        <f>VLOOKUP($A340,ACTIVITIES!$B$2:$C$110,2,FALSE)</f>
        <v>ACTIVITY CATEGORY 10 93</v>
      </c>
      <c r="C340" s="24"/>
      <c r="D340" s="24"/>
      <c r="E340" s="24"/>
      <c r="F340" s="24"/>
      <c r="G340" s="24"/>
      <c r="H340" s="24"/>
      <c r="I340" s="85" t="str">
        <f t="shared" si="41"/>
        <v/>
      </c>
      <c r="K340" s="89" t="str">
        <f t="shared" si="42"/>
        <v>X</v>
      </c>
    </row>
    <row r="341" spans="1:11" ht="15.75" hidden="1" customHeight="1">
      <c r="A341" s="23">
        <f t="shared" si="43"/>
        <v>94</v>
      </c>
      <c r="B341" s="23" t="str">
        <f>VLOOKUP($A341,ACTIVITIES!$B$2:$C$110,2,FALSE)</f>
        <v>ACTIVITY CATEGORY 10 94</v>
      </c>
      <c r="C341" s="24"/>
      <c r="D341" s="24"/>
      <c r="E341" s="24"/>
      <c r="F341" s="24"/>
      <c r="G341" s="24"/>
      <c r="H341" s="24"/>
      <c r="I341" s="85" t="str">
        <f t="shared" si="41"/>
        <v/>
      </c>
      <c r="K341" s="89" t="str">
        <f t="shared" si="42"/>
        <v>X</v>
      </c>
    </row>
    <row r="342" spans="1:11" ht="15.75" hidden="1" customHeight="1">
      <c r="A342" s="23">
        <f t="shared" si="43"/>
        <v>95</v>
      </c>
      <c r="B342" s="23" t="str">
        <f>VLOOKUP($A342,ACTIVITIES!$B$2:$C$110,2,FALSE)</f>
        <v>ACTIVITY CATEGORY 10 95</v>
      </c>
      <c r="C342" s="24"/>
      <c r="D342" s="24"/>
      <c r="E342" s="24"/>
      <c r="F342" s="24"/>
      <c r="G342" s="24"/>
      <c r="H342" s="24"/>
      <c r="I342" s="85" t="str">
        <f t="shared" si="41"/>
        <v/>
      </c>
      <c r="K342" s="89" t="str">
        <f t="shared" si="42"/>
        <v>X</v>
      </c>
    </row>
    <row r="343" spans="1:11" ht="15.75" hidden="1" customHeight="1">
      <c r="A343" s="23">
        <f t="shared" si="43"/>
        <v>96</v>
      </c>
      <c r="B343" s="23" t="str">
        <f>VLOOKUP($A343,ACTIVITIES!$B$2:$C$110,2,FALSE)</f>
        <v>ACTIVITY CATEGORY 10 96</v>
      </c>
      <c r="C343" s="24"/>
      <c r="D343" s="24"/>
      <c r="E343" s="24"/>
      <c r="F343" s="24"/>
      <c r="G343" s="24"/>
      <c r="H343" s="24"/>
      <c r="I343" s="85" t="str">
        <f t="shared" si="41"/>
        <v/>
      </c>
      <c r="K343" s="89" t="str">
        <f t="shared" si="42"/>
        <v>X</v>
      </c>
    </row>
    <row r="344" spans="1:11" ht="15.75" hidden="1" customHeight="1">
      <c r="A344" s="23">
        <f t="shared" si="43"/>
        <v>97</v>
      </c>
      <c r="B344" s="23" t="str">
        <f>VLOOKUP($A344,ACTIVITIES!$B$2:$C$110,2,FALSE)</f>
        <v>ACTIVITY CATEGORY 10 97</v>
      </c>
      <c r="C344" s="24"/>
      <c r="D344" s="24"/>
      <c r="E344" s="24"/>
      <c r="F344" s="24"/>
      <c r="G344" s="24"/>
      <c r="H344" s="24"/>
      <c r="I344" s="85" t="str">
        <f t="shared" si="41"/>
        <v/>
      </c>
      <c r="K344" s="89" t="str">
        <f t="shared" si="42"/>
        <v>X</v>
      </c>
    </row>
    <row r="345" spans="1:11" ht="15.75" hidden="1" customHeight="1">
      <c r="A345" s="23">
        <f t="shared" si="43"/>
        <v>98</v>
      </c>
      <c r="B345" s="23" t="str">
        <f>VLOOKUP($A345,ACTIVITIES!$B$2:$C$110,2,FALSE)</f>
        <v>ACTIVITY CATEGORY 10 98</v>
      </c>
      <c r="C345" s="24"/>
      <c r="D345" s="24"/>
      <c r="E345" s="24"/>
      <c r="F345" s="24"/>
      <c r="G345" s="24"/>
      <c r="H345" s="24"/>
      <c r="I345" s="85" t="str">
        <f t="shared" si="41"/>
        <v/>
      </c>
      <c r="K345" s="89" t="str">
        <f t="shared" si="42"/>
        <v>X</v>
      </c>
    </row>
    <row r="346" spans="1:11" ht="15.75" hidden="1" customHeight="1">
      <c r="A346" s="23">
        <f t="shared" si="43"/>
        <v>99</v>
      </c>
      <c r="B346" s="23" t="str">
        <f>VLOOKUP($A346,ACTIVITIES!$B$2:$C$110,2,FALSE)</f>
        <v>ACTIVITY CATEGORY 10 99</v>
      </c>
      <c r="C346" s="24"/>
      <c r="D346" s="24"/>
      <c r="E346" s="24"/>
      <c r="F346" s="24"/>
      <c r="G346" s="24"/>
      <c r="H346" s="24"/>
      <c r="I346" s="85" t="str">
        <f t="shared" si="41"/>
        <v/>
      </c>
      <c r="K346" s="89" t="str">
        <f t="shared" si="42"/>
        <v>X</v>
      </c>
    </row>
    <row r="347" spans="1:11" ht="15.75" hidden="1" customHeight="1">
      <c r="A347" s="23">
        <f t="shared" si="43"/>
        <v>100</v>
      </c>
      <c r="B347" s="23" t="str">
        <f>VLOOKUP($A347,ACTIVITIES!$B$2:$C$110,2,FALSE)</f>
        <v>ACTIVITY CATEGORY 10 100</v>
      </c>
      <c r="C347" s="24"/>
      <c r="D347" s="24"/>
      <c r="E347" s="24"/>
      <c r="F347" s="24"/>
      <c r="G347" s="24"/>
      <c r="H347" s="24"/>
      <c r="I347" s="85" t="str">
        <f t="shared" si="41"/>
        <v/>
      </c>
      <c r="K347" s="89" t="str">
        <f t="shared" si="42"/>
        <v>X</v>
      </c>
    </row>
    <row r="348" spans="1:11">
      <c r="C348" s="226"/>
      <c r="D348" s="226"/>
      <c r="E348" s="226"/>
      <c r="F348" s="226"/>
      <c r="G348" s="226"/>
      <c r="H348" s="226"/>
    </row>
  </sheetData>
  <sheetProtection password="CACF" sheet="1" objects="1" scenarios="1"/>
  <autoFilter ref="K11:K347">
    <filterColumn colId="0">
      <filters blank="1"/>
    </filterColumn>
  </autoFilter>
  <mergeCells count="6">
    <mergeCell ref="A237:B237"/>
    <mergeCell ref="A2:I2"/>
    <mergeCell ref="A10:B11"/>
    <mergeCell ref="C10:H10"/>
    <mergeCell ref="A13:B13"/>
    <mergeCell ref="A125:B125"/>
  </mergeCells>
  <dataValidations count="1">
    <dataValidation type="whole" allowBlank="1" showInputMessage="1" showErrorMessage="1" sqref="C15:H19 C26:H27 C37:H45 C48:H52 C59:H61 C127:H131 C138:H139 C149:H157 C160:H164 C171:H173 C239:H243 C261:H269 C283:H285 C272:H276">
      <formula1>0</formula1>
      <formula2>3</formula2>
    </dataValidation>
  </dataValidations>
  <hyperlinks>
    <hyperlink ref="I8" location="DISPLAY!A1" display="Back to DISPLAY"/>
  </hyperlinks>
  <pageMargins left="0.7" right="0.7" top="0.75" bottom="0.75" header="0.3" footer="0.3"/>
  <pageSetup paperSize="14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L348"/>
  <sheetViews>
    <sheetView zoomScale="55" zoomScaleNormal="55" workbookViewId="0">
      <pane xSplit="9" ySplit="11" topLeftCell="J12" activePane="bottomRight" state="frozen"/>
      <selection activeCell="A17" sqref="A17"/>
      <selection pane="topRight" activeCell="A17" sqref="A17"/>
      <selection pane="bottomLeft" activeCell="A17" sqref="A17"/>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UPPER(HABITATS!G4)</f>
        <v>TIDAL FLATS &amp; ROCKY INTERTIDAL</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HYPERLINK("#"&amp;"'"&amp;$A$2&amp;"'!"&amp;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HYPERLINK("#"&amp;"'"&amp;$A$2&amp;"'!"&amp;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HYPERLINK("#"&amp;"'"&amp;$A$2&amp;"'!"&amp;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77"/>
      <c r="C10" s="380" t="str">
        <f>HABITATS!G24</f>
        <v>COP Effects</v>
      </c>
      <c r="D10" s="381"/>
      <c r="E10" s="381"/>
      <c r="F10" s="381"/>
      <c r="G10" s="381"/>
      <c r="H10" s="382"/>
      <c r="I10" s="11"/>
    </row>
    <row r="11" spans="1:12" ht="26.4">
      <c r="A11" s="378"/>
      <c r="B11" s="379"/>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v>1</v>
      </c>
      <c r="D15" s="236">
        <v>2</v>
      </c>
      <c r="E15" s="236">
        <v>0</v>
      </c>
      <c r="F15" s="236">
        <v>0</v>
      </c>
      <c r="G15" s="236">
        <v>1</v>
      </c>
      <c r="H15" s="236">
        <v>2</v>
      </c>
      <c r="I15" s="84">
        <f>IF(AND(C15="",D15="",E15="",F15="",G15="",H15=""),"",MAX(C15:H15))</f>
        <v>2</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v>0</v>
      </c>
      <c r="D16" s="236">
        <v>2</v>
      </c>
      <c r="E16" s="236">
        <v>0</v>
      </c>
      <c r="F16" s="236">
        <v>0</v>
      </c>
      <c r="G16" s="236">
        <v>1</v>
      </c>
      <c r="H16" s="236">
        <v>2</v>
      </c>
      <c r="I16" s="84">
        <f t="shared" ref="I16:I79" si="1">IF(AND(C16="",D16="",E16="",F16="",G16="",H16=""),"",MAX(C16:H16))</f>
        <v>2</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v>0</v>
      </c>
      <c r="D17" s="236">
        <v>2</v>
      </c>
      <c r="E17" s="236">
        <v>0</v>
      </c>
      <c r="F17" s="236">
        <v>0</v>
      </c>
      <c r="G17" s="236">
        <v>1</v>
      </c>
      <c r="H17" s="236">
        <v>2</v>
      </c>
      <c r="I17" s="84">
        <f t="shared" si="1"/>
        <v>2</v>
      </c>
      <c r="K17" s="89" t="str">
        <f t="shared" si="2"/>
        <v/>
      </c>
    </row>
    <row r="18" spans="1:11" ht="15.75" customHeight="1">
      <c r="A18" s="23">
        <f t="shared" si="0"/>
        <v>4</v>
      </c>
      <c r="B18" s="23" t="str">
        <f>VLOOKUP($A18,ACTIVITIES!$B$2:$C$110,2,FALSE)</f>
        <v>Install onshore cable ROW construction</v>
      </c>
      <c r="C18" s="236">
        <v>0</v>
      </c>
      <c r="D18" s="236">
        <v>2</v>
      </c>
      <c r="E18" s="236">
        <v>0</v>
      </c>
      <c r="F18" s="236">
        <v>0</v>
      </c>
      <c r="G18" s="236">
        <v>1</v>
      </c>
      <c r="H18" s="236">
        <v>2</v>
      </c>
      <c r="I18" s="84">
        <f t="shared" si="1"/>
        <v>2</v>
      </c>
      <c r="K18" s="89" t="str">
        <f t="shared" si="2"/>
        <v/>
      </c>
    </row>
    <row r="19" spans="1:11" ht="15.75" customHeight="1">
      <c r="A19" s="23">
        <f t="shared" ref="A19:A24" si="3">SUM(A18+1)</f>
        <v>5</v>
      </c>
      <c r="B19" s="23" t="str">
        <f>VLOOKUP($A19,ACTIVITIES!$B$2:$C$110,2,FALSE)</f>
        <v>Install onshore vehicle use and travel</v>
      </c>
      <c r="C19" s="236">
        <v>0</v>
      </c>
      <c r="D19" s="236">
        <v>2</v>
      </c>
      <c r="E19" s="236">
        <v>0</v>
      </c>
      <c r="F19" s="236">
        <v>0</v>
      </c>
      <c r="G19" s="236">
        <v>1</v>
      </c>
      <c r="H19" s="236">
        <v>2</v>
      </c>
      <c r="I19" s="84">
        <f t="shared" si="1"/>
        <v>2</v>
      </c>
      <c r="K19" s="89" t="str">
        <f t="shared" si="2"/>
        <v/>
      </c>
    </row>
    <row r="20" spans="1:11" ht="15.75" hidden="1" customHeight="1">
      <c r="A20" s="23">
        <f t="shared" si="3"/>
        <v>6</v>
      </c>
      <c r="B20" s="23" t="str">
        <f>VLOOKUP($A20,ACTIVITIES!$B$2:$C$110,2,FALSE)</f>
        <v>ONSHORE CONSTRUCTION 6</v>
      </c>
      <c r="C20" s="24"/>
      <c r="D20" s="24"/>
      <c r="E20" s="24"/>
      <c r="F20" s="24"/>
      <c r="G20" s="24"/>
      <c r="H20" s="24"/>
      <c r="I20" s="84" t="str">
        <f t="shared" si="1"/>
        <v/>
      </c>
      <c r="K20" s="89" t="str">
        <f t="shared" si="2"/>
        <v>X</v>
      </c>
    </row>
    <row r="21" spans="1:11" ht="15.75" hidden="1" customHeight="1">
      <c r="A21" s="23">
        <f t="shared" si="3"/>
        <v>7</v>
      </c>
      <c r="B21" s="23" t="str">
        <f>VLOOKUP($A21,ACTIVITIES!$B$2:$C$110,2,FALSE)</f>
        <v>ONSHORE CONSTRUCTION 7</v>
      </c>
      <c r="C21" s="24"/>
      <c r="D21" s="24"/>
      <c r="E21" s="24"/>
      <c r="F21" s="24"/>
      <c r="G21" s="24"/>
      <c r="H21" s="24"/>
      <c r="I21" s="84" t="str">
        <f t="shared" si="1"/>
        <v/>
      </c>
      <c r="K21" s="89" t="str">
        <f t="shared" si="2"/>
        <v>X</v>
      </c>
    </row>
    <row r="22" spans="1:11" ht="15.75" hidden="1" customHeight="1">
      <c r="A22" s="23">
        <f t="shared" si="3"/>
        <v>8</v>
      </c>
      <c r="B22" s="23" t="str">
        <f>VLOOKUP($A22,ACTIVITIES!$B$2:$C$110,2,FALSE)</f>
        <v>ONSHORE CONSTRUCTION 8</v>
      </c>
      <c r="C22" s="24"/>
      <c r="D22" s="24"/>
      <c r="E22" s="24"/>
      <c r="F22" s="24"/>
      <c r="G22" s="24"/>
      <c r="H22" s="24"/>
      <c r="I22" s="84" t="str">
        <f t="shared" si="1"/>
        <v/>
      </c>
      <c r="K22" s="89" t="str">
        <f t="shared" si="2"/>
        <v>X</v>
      </c>
    </row>
    <row r="23" spans="1:11" ht="15.75" hidden="1" customHeight="1">
      <c r="A23" s="23">
        <f t="shared" si="3"/>
        <v>9</v>
      </c>
      <c r="B23" s="23" t="str">
        <f>VLOOKUP($A23,ACTIVITIES!$B$2:$C$110,2,FALSE)</f>
        <v>ONSHORE CONSTRUCTION 9</v>
      </c>
      <c r="C23" s="24"/>
      <c r="D23" s="24"/>
      <c r="E23" s="24"/>
      <c r="F23" s="24"/>
      <c r="G23" s="24"/>
      <c r="H23" s="24"/>
      <c r="I23" s="84" t="str">
        <f t="shared" si="1"/>
        <v/>
      </c>
      <c r="K23" s="89" t="str">
        <f t="shared" si="2"/>
        <v>X</v>
      </c>
    </row>
    <row r="24" spans="1:11" ht="15.75" hidden="1" customHeight="1">
      <c r="A24" s="23">
        <f t="shared" si="3"/>
        <v>10</v>
      </c>
      <c r="B24" s="23" t="str">
        <f>VLOOKUP($A24,ACTIVITIES!$B$2:$C$110,2,FALSE)</f>
        <v>ONSHORE CONSTRUCTION 10</v>
      </c>
      <c r="C24" s="24"/>
      <c r="D24" s="24"/>
      <c r="E24" s="24"/>
      <c r="F24" s="24"/>
      <c r="G24" s="24"/>
      <c r="H24" s="24"/>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v>2</v>
      </c>
      <c r="D26" s="236">
        <v>2</v>
      </c>
      <c r="E26" s="236">
        <v>2</v>
      </c>
      <c r="F26" s="236">
        <v>2</v>
      </c>
      <c r="G26" s="236">
        <v>1</v>
      </c>
      <c r="H26" s="236">
        <v>1</v>
      </c>
      <c r="I26" s="84">
        <f t="shared" si="1"/>
        <v>2</v>
      </c>
      <c r="K26" s="89" t="str">
        <f t="shared" si="2"/>
        <v/>
      </c>
    </row>
    <row r="27" spans="1:11" ht="16.2" customHeight="1">
      <c r="A27" s="23">
        <f t="shared" ref="A27:A35" si="4">SUM(A26+1)</f>
        <v>12</v>
      </c>
      <c r="B27" s="23" t="str">
        <f>VLOOKUP($A27,ACTIVITIES!$B$2:$C$110,2,FALSE)</f>
        <v>Landfall HDD short and long distance</v>
      </c>
      <c r="C27" s="236">
        <v>2</v>
      </c>
      <c r="D27" s="236">
        <v>2</v>
      </c>
      <c r="E27" s="236">
        <v>2</v>
      </c>
      <c r="F27" s="236">
        <v>2</v>
      </c>
      <c r="G27" s="236">
        <v>1</v>
      </c>
      <c r="H27" s="236">
        <v>1</v>
      </c>
      <c r="I27" s="84">
        <f t="shared" si="1"/>
        <v>2</v>
      </c>
      <c r="K27" s="89" t="str">
        <f t="shared" si="2"/>
        <v/>
      </c>
    </row>
    <row r="28" spans="1:11" ht="16.2" hidden="1" customHeight="1">
      <c r="A28" s="23">
        <f t="shared" si="4"/>
        <v>13</v>
      </c>
      <c r="B28" s="23" t="str">
        <f>VLOOKUP($A28,ACTIVITIES!$B$2:$C$110,2,FALSE)</f>
        <v>LANDFALL CONSTRUCTION 13</v>
      </c>
      <c r="C28" s="24"/>
      <c r="D28" s="24"/>
      <c r="E28" s="24"/>
      <c r="F28" s="24"/>
      <c r="G28" s="24"/>
      <c r="H28" s="24"/>
      <c r="I28" s="84" t="str">
        <f t="shared" si="1"/>
        <v/>
      </c>
      <c r="K28" s="89" t="str">
        <f t="shared" si="2"/>
        <v>X</v>
      </c>
    </row>
    <row r="29" spans="1:11" ht="16.2" hidden="1" customHeight="1">
      <c r="A29" s="23">
        <f t="shared" si="4"/>
        <v>14</v>
      </c>
      <c r="B29" s="23" t="str">
        <f>VLOOKUP($A29,ACTIVITIES!$B$2:$C$110,2,FALSE)</f>
        <v>LANDFALL CONSTRUCTION 14</v>
      </c>
      <c r="C29" s="24"/>
      <c r="D29" s="24"/>
      <c r="E29" s="24"/>
      <c r="F29" s="24"/>
      <c r="G29" s="24"/>
      <c r="H29" s="24"/>
      <c r="I29" s="84" t="str">
        <f t="shared" si="1"/>
        <v/>
      </c>
      <c r="K29" s="89" t="str">
        <f t="shared" si="2"/>
        <v>X</v>
      </c>
    </row>
    <row r="30" spans="1:11" ht="16.2" hidden="1" customHeight="1">
      <c r="A30" s="23">
        <f t="shared" si="4"/>
        <v>15</v>
      </c>
      <c r="B30" s="23" t="str">
        <f>VLOOKUP($A30,ACTIVITIES!$B$2:$C$110,2,FALSE)</f>
        <v>LANDFALL CONSTRUCTION 15</v>
      </c>
      <c r="C30" s="24"/>
      <c r="D30" s="24"/>
      <c r="E30" s="24"/>
      <c r="F30" s="24"/>
      <c r="G30" s="24"/>
      <c r="H30" s="24"/>
      <c r="I30" s="84" t="str">
        <f t="shared" si="1"/>
        <v/>
      </c>
      <c r="K30" s="89" t="str">
        <f t="shared" si="2"/>
        <v>X</v>
      </c>
    </row>
    <row r="31" spans="1:11" ht="16.2" hidden="1" customHeight="1">
      <c r="A31" s="23">
        <f t="shared" si="4"/>
        <v>16</v>
      </c>
      <c r="B31" s="23" t="str">
        <f>VLOOKUP($A31,ACTIVITIES!$B$2:$C$110,2,FALSE)</f>
        <v>LANDFALL CONSTRUCTION 16</v>
      </c>
      <c r="C31" s="24"/>
      <c r="D31" s="24"/>
      <c r="E31" s="24"/>
      <c r="F31" s="24"/>
      <c r="G31" s="24"/>
      <c r="H31" s="24"/>
      <c r="I31" s="84" t="str">
        <f t="shared" si="1"/>
        <v/>
      </c>
      <c r="K31" s="89" t="str">
        <f t="shared" si="2"/>
        <v>X</v>
      </c>
    </row>
    <row r="32" spans="1:11" ht="16.2" hidden="1" customHeight="1">
      <c r="A32" s="23">
        <f t="shared" si="4"/>
        <v>17</v>
      </c>
      <c r="B32" s="23" t="str">
        <f>VLOOKUP($A32,ACTIVITIES!$B$2:$C$110,2,FALSE)</f>
        <v>LANDFALL CONSTRUCTION 17</v>
      </c>
      <c r="C32" s="24"/>
      <c r="D32" s="24"/>
      <c r="E32" s="24"/>
      <c r="F32" s="24"/>
      <c r="G32" s="24"/>
      <c r="H32" s="24"/>
      <c r="I32" s="84" t="str">
        <f t="shared" si="1"/>
        <v/>
      </c>
      <c r="K32" s="89" t="str">
        <f t="shared" si="2"/>
        <v>X</v>
      </c>
    </row>
    <row r="33" spans="1:11" ht="16.2" hidden="1" customHeight="1">
      <c r="A33" s="23">
        <f t="shared" si="4"/>
        <v>18</v>
      </c>
      <c r="B33" s="23" t="str">
        <f>VLOOKUP($A33,ACTIVITIES!$B$2:$C$110,2,FALSE)</f>
        <v>LANDFALL CONSTRUCTION 18</v>
      </c>
      <c r="C33" s="24"/>
      <c r="D33" s="24"/>
      <c r="E33" s="24"/>
      <c r="F33" s="24"/>
      <c r="G33" s="24"/>
      <c r="H33" s="24"/>
      <c r="I33" s="84" t="str">
        <f t="shared" si="1"/>
        <v/>
      </c>
      <c r="K33" s="89" t="str">
        <f t="shared" si="2"/>
        <v>X</v>
      </c>
    </row>
    <row r="34" spans="1:11" ht="15.75" hidden="1" customHeight="1">
      <c r="A34" s="23">
        <f t="shared" si="4"/>
        <v>19</v>
      </c>
      <c r="B34" s="23" t="str">
        <f>VLOOKUP($A34,ACTIVITIES!$B$2:$C$110,2,FALSE)</f>
        <v>LANDFALL CONSTRUCTION 19</v>
      </c>
      <c r="C34" s="24"/>
      <c r="D34" s="24"/>
      <c r="E34" s="24"/>
      <c r="F34" s="24"/>
      <c r="G34" s="24"/>
      <c r="H34" s="24"/>
      <c r="I34" s="84" t="str">
        <f t="shared" si="1"/>
        <v/>
      </c>
      <c r="K34" s="89" t="str">
        <f t="shared" si="2"/>
        <v>X</v>
      </c>
    </row>
    <row r="35" spans="1:11" ht="15.75" hidden="1" customHeight="1">
      <c r="A35" s="23">
        <f t="shared" si="4"/>
        <v>20</v>
      </c>
      <c r="B35" s="23" t="str">
        <f>VLOOKUP($A35,ACTIVITIES!$B$2:$C$110,2,FALSE)</f>
        <v>LANDFALL CONSTRUCTION 20</v>
      </c>
      <c r="C35" s="24"/>
      <c r="D35" s="24"/>
      <c r="E35" s="24"/>
      <c r="F35" s="24"/>
      <c r="G35" s="24"/>
      <c r="H35" s="24"/>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v>0</v>
      </c>
      <c r="D37" s="236">
        <v>0</v>
      </c>
      <c r="E37" s="236">
        <v>0</v>
      </c>
      <c r="F37" s="236">
        <v>0</v>
      </c>
      <c r="G37" s="236">
        <v>0</v>
      </c>
      <c r="H37" s="236">
        <v>0</v>
      </c>
      <c r="I37" s="84">
        <f t="shared" si="1"/>
        <v>0</v>
      </c>
      <c r="K37" s="89" t="str">
        <f t="shared" si="2"/>
        <v/>
      </c>
    </row>
    <row r="38" spans="1:11" ht="15.75" customHeight="1">
      <c r="A38" s="23">
        <f t="shared" ref="A38:A46" si="5">SUM(A37+1)</f>
        <v>22</v>
      </c>
      <c r="B38" s="23" t="str">
        <f>VLOOKUP($A38,ACTIVITIES!$B$2:$C$110,2,FALSE)</f>
        <v>Export cable to shore installation</v>
      </c>
      <c r="C38" s="236">
        <v>0</v>
      </c>
      <c r="D38" s="236">
        <v>0</v>
      </c>
      <c r="E38" s="236">
        <v>0</v>
      </c>
      <c r="F38" s="236">
        <v>0</v>
      </c>
      <c r="G38" s="236">
        <v>0</v>
      </c>
      <c r="H38" s="236">
        <v>0</v>
      </c>
      <c r="I38" s="84">
        <f t="shared" si="1"/>
        <v>0</v>
      </c>
      <c r="K38" s="89" t="str">
        <f t="shared" si="2"/>
        <v/>
      </c>
    </row>
    <row r="39" spans="1:11" ht="15.75" customHeight="1">
      <c r="A39" s="23">
        <f t="shared" si="5"/>
        <v>23</v>
      </c>
      <c r="B39" s="23" t="str">
        <f>VLOOKUP($A39,ACTIVITIES!$B$2:$C$110,2,FALSE)</f>
        <v>Substation installation</v>
      </c>
      <c r="C39" s="236">
        <v>0</v>
      </c>
      <c r="D39" s="236">
        <v>0</v>
      </c>
      <c r="E39" s="236">
        <v>0</v>
      </c>
      <c r="F39" s="236">
        <v>0</v>
      </c>
      <c r="G39" s="236">
        <v>0</v>
      </c>
      <c r="H39" s="236">
        <v>0</v>
      </c>
      <c r="I39" s="84">
        <f t="shared" si="1"/>
        <v>0</v>
      </c>
      <c r="K39" s="89" t="str">
        <f t="shared" si="2"/>
        <v/>
      </c>
    </row>
    <row r="40" spans="1:11" ht="15.75" customHeight="1">
      <c r="A40" s="23">
        <f t="shared" si="5"/>
        <v>24</v>
      </c>
      <c r="B40" s="23" t="str">
        <f>VLOOKUP($A40,ACTIVITIES!$B$2:$C$110,2,FALSE)</f>
        <v>Offshore foundation installation</v>
      </c>
      <c r="C40" s="236">
        <v>0</v>
      </c>
      <c r="D40" s="236">
        <v>0</v>
      </c>
      <c r="E40" s="236">
        <v>0</v>
      </c>
      <c r="F40" s="236">
        <v>0</v>
      </c>
      <c r="G40" s="236">
        <v>0</v>
      </c>
      <c r="H40" s="236">
        <v>0</v>
      </c>
      <c r="I40" s="84">
        <f t="shared" si="1"/>
        <v>0</v>
      </c>
      <c r="K40" s="89" t="str">
        <f t="shared" si="2"/>
        <v/>
      </c>
    </row>
    <row r="41" spans="1:11" ht="15.75" customHeight="1">
      <c r="A41" s="23">
        <f t="shared" si="5"/>
        <v>25</v>
      </c>
      <c r="B41" s="23" t="str">
        <f>VLOOKUP($A41,ACTIVITIES!$B$2:$C$110,2,FALSE)</f>
        <v xml:space="preserve">Offshore pile driving </v>
      </c>
      <c r="C41" s="236">
        <v>0</v>
      </c>
      <c r="D41" s="236">
        <v>0</v>
      </c>
      <c r="E41" s="236">
        <v>0</v>
      </c>
      <c r="F41" s="236">
        <v>0</v>
      </c>
      <c r="G41" s="236">
        <v>0</v>
      </c>
      <c r="H41" s="236">
        <v>0</v>
      </c>
      <c r="I41" s="84">
        <f t="shared" si="1"/>
        <v>0</v>
      </c>
      <c r="K41" s="89" t="str">
        <f t="shared" si="2"/>
        <v/>
      </c>
    </row>
    <row r="42" spans="1:11" ht="15.75" customHeight="1">
      <c r="A42" s="23">
        <f t="shared" si="5"/>
        <v>26</v>
      </c>
      <c r="B42" s="23" t="str">
        <f>VLOOKUP($A42,ACTIVITIES!$B$2:$C$110,2,FALSE)</f>
        <v>Temporary cofferdam for long dist. HDD</v>
      </c>
      <c r="C42" s="236">
        <v>0</v>
      </c>
      <c r="D42" s="236">
        <v>0</v>
      </c>
      <c r="E42" s="236">
        <v>0</v>
      </c>
      <c r="F42" s="236">
        <v>0</v>
      </c>
      <c r="G42" s="236">
        <v>0</v>
      </c>
      <c r="H42" s="236">
        <v>0</v>
      </c>
      <c r="I42" s="84">
        <f t="shared" si="1"/>
        <v>0</v>
      </c>
      <c r="K42" s="89" t="str">
        <f t="shared" si="2"/>
        <v/>
      </c>
    </row>
    <row r="43" spans="1:11" ht="15.75" customHeight="1">
      <c r="A43" s="23">
        <f t="shared" si="5"/>
        <v>27</v>
      </c>
      <c r="B43" s="23" t="str">
        <f>VLOOKUP($A43,ACTIVITIES!$B$2:$C$110,2,FALSE)</f>
        <v>Barge and tug  WTG transportation</v>
      </c>
      <c r="C43" s="236">
        <v>1</v>
      </c>
      <c r="D43" s="236">
        <v>1</v>
      </c>
      <c r="E43" s="236">
        <v>0</v>
      </c>
      <c r="F43" s="236">
        <v>0</v>
      </c>
      <c r="G43" s="236">
        <v>0</v>
      </c>
      <c r="H43" s="236">
        <v>1</v>
      </c>
      <c r="I43" s="84">
        <f t="shared" si="1"/>
        <v>1</v>
      </c>
      <c r="K43" s="89" t="str">
        <f t="shared" si="2"/>
        <v/>
      </c>
    </row>
    <row r="44" spans="1:11">
      <c r="A44" s="23">
        <f t="shared" si="5"/>
        <v>28</v>
      </c>
      <c r="B44" s="23" t="str">
        <f>VLOOKUP($A44,ACTIVITIES!$B$2:$C$110,2,FALSE)</f>
        <v>WTG installation 5 weeks/WTG</v>
      </c>
      <c r="C44" s="236">
        <v>1</v>
      </c>
      <c r="D44" s="236">
        <v>1</v>
      </c>
      <c r="E44" s="236">
        <v>0</v>
      </c>
      <c r="F44" s="236">
        <v>0</v>
      </c>
      <c r="G44" s="236">
        <v>0</v>
      </c>
      <c r="H44" s="236">
        <v>1</v>
      </c>
      <c r="I44" s="84">
        <f t="shared" si="1"/>
        <v>1</v>
      </c>
      <c r="K44" s="89" t="str">
        <f t="shared" si="2"/>
        <v/>
      </c>
    </row>
    <row r="45" spans="1:11">
      <c r="A45" s="23">
        <f t="shared" si="5"/>
        <v>29</v>
      </c>
      <c r="B45" s="23" t="str">
        <f>VLOOKUP($A45,ACTIVITIES!$B$2:$C$110,2,FALSE)</f>
        <v>Crew boat travel</v>
      </c>
      <c r="C45" s="236">
        <v>1</v>
      </c>
      <c r="D45" s="236">
        <v>1</v>
      </c>
      <c r="E45" s="236">
        <v>0</v>
      </c>
      <c r="F45" s="236">
        <v>0</v>
      </c>
      <c r="G45" s="236">
        <v>0</v>
      </c>
      <c r="H45" s="236">
        <v>1</v>
      </c>
      <c r="I45" s="84">
        <f t="shared" si="1"/>
        <v>1</v>
      </c>
      <c r="K45" s="89" t="str">
        <f t="shared" si="2"/>
        <v/>
      </c>
    </row>
    <row r="46" spans="1:11" hidden="1">
      <c r="A46" s="23">
        <f t="shared" si="5"/>
        <v>30</v>
      </c>
      <c r="B46" s="23" t="str">
        <f>VLOOKUP($A46,ACTIVITIES!$B$2:$C$110,2,FALSE)</f>
        <v>OFFSHORE CONSTRUCTION 30</v>
      </c>
      <c r="C46" s="24"/>
      <c r="D46" s="24"/>
      <c r="E46" s="24"/>
      <c r="F46" s="24"/>
      <c r="G46" s="24"/>
      <c r="H46" s="24"/>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v>1</v>
      </c>
      <c r="D48" s="236">
        <v>1</v>
      </c>
      <c r="E48" s="236">
        <v>0</v>
      </c>
      <c r="F48" s="236">
        <v>0</v>
      </c>
      <c r="G48" s="236">
        <v>0</v>
      </c>
      <c r="H48" s="236">
        <v>1</v>
      </c>
      <c r="I48" s="84">
        <f t="shared" si="1"/>
        <v>1</v>
      </c>
      <c r="K48" s="89" t="str">
        <f t="shared" si="2"/>
        <v/>
      </c>
    </row>
    <row r="49" spans="1:11" ht="14.25" customHeight="1">
      <c r="A49" s="23">
        <f t="shared" ref="A49:A57" si="6">SUM(A48+1)</f>
        <v>32</v>
      </c>
      <c r="B49" s="23" t="str">
        <f>VLOOKUP($A49,ACTIVITIES!$B$2:$C$110,2,FALSE)</f>
        <v>ROV inspections at 5 year intervals</v>
      </c>
      <c r="C49" s="236">
        <v>0</v>
      </c>
      <c r="D49" s="236">
        <v>0</v>
      </c>
      <c r="E49" s="236">
        <v>0</v>
      </c>
      <c r="F49" s="236">
        <v>0</v>
      </c>
      <c r="G49" s="236">
        <v>0</v>
      </c>
      <c r="H49" s="236">
        <v>1</v>
      </c>
      <c r="I49" s="84">
        <f t="shared" si="1"/>
        <v>1</v>
      </c>
      <c r="K49" s="89" t="str">
        <f t="shared" si="2"/>
        <v/>
      </c>
    </row>
    <row r="50" spans="1:11" ht="14.25" customHeight="1">
      <c r="A50" s="23">
        <f t="shared" si="6"/>
        <v>33</v>
      </c>
      <c r="B50" s="23" t="str">
        <f>VLOOKUP($A50,ACTIVITIES!$B$2:$C$110,2,FALSE)</f>
        <v>Subbottom profiles at 5 year intervals</v>
      </c>
      <c r="C50" s="236">
        <v>1</v>
      </c>
      <c r="D50" s="236">
        <v>0</v>
      </c>
      <c r="E50" s="236">
        <v>0</v>
      </c>
      <c r="F50" s="236">
        <v>0</v>
      </c>
      <c r="G50" s="236">
        <v>0</v>
      </c>
      <c r="H50" s="236">
        <v>1</v>
      </c>
      <c r="I50" s="84">
        <f t="shared" si="1"/>
        <v>1</v>
      </c>
      <c r="K50" s="89" t="str">
        <f t="shared" si="2"/>
        <v/>
      </c>
    </row>
    <row r="51" spans="1:11" ht="14.25" customHeight="1">
      <c r="A51" s="23">
        <f t="shared" si="6"/>
        <v>34</v>
      </c>
      <c r="B51" s="23" t="str">
        <f>VLOOKUP($A51,ACTIVITIES!$B$2:$C$110,2,FALSE)</f>
        <v>Substation ROW maintenance</v>
      </c>
      <c r="C51" s="236">
        <v>1</v>
      </c>
      <c r="D51" s="236">
        <v>1</v>
      </c>
      <c r="E51" s="236">
        <v>0</v>
      </c>
      <c r="F51" s="236">
        <v>0</v>
      </c>
      <c r="G51" s="236">
        <v>0</v>
      </c>
      <c r="H51" s="236">
        <v>1</v>
      </c>
      <c r="I51" s="84">
        <f t="shared" si="1"/>
        <v>1</v>
      </c>
      <c r="K51" s="89" t="str">
        <f t="shared" si="2"/>
        <v/>
      </c>
    </row>
    <row r="52" spans="1:11" ht="14.25" customHeight="1">
      <c r="A52" s="23">
        <f t="shared" si="6"/>
        <v>35</v>
      </c>
      <c r="B52" s="23" t="str">
        <f>VLOOKUP($A52,ACTIVITIES!$B$2:$C$110,2,FALSE)</f>
        <v>On and off shore environmental monitoring</v>
      </c>
      <c r="C52" s="236">
        <v>0</v>
      </c>
      <c r="D52" s="236">
        <v>0</v>
      </c>
      <c r="E52" s="236">
        <v>0</v>
      </c>
      <c r="F52" s="236">
        <v>0</v>
      </c>
      <c r="G52" s="236">
        <v>0</v>
      </c>
      <c r="H52" s="236">
        <v>0</v>
      </c>
      <c r="I52" s="84">
        <f t="shared" si="1"/>
        <v>0</v>
      </c>
      <c r="K52" s="89" t="str">
        <f t="shared" si="2"/>
        <v/>
      </c>
    </row>
    <row r="53" spans="1:11" ht="14.25" hidden="1" customHeight="1">
      <c r="A53" s="23">
        <f t="shared" si="6"/>
        <v>36</v>
      </c>
      <c r="B53" s="23" t="str">
        <f>VLOOKUP($A53,ACTIVITIES!$B$2:$C$110,2,FALSE)</f>
        <v>OPERATION AND MAINTENANCE 36</v>
      </c>
      <c r="C53" s="24"/>
      <c r="D53" s="24"/>
      <c r="E53" s="24"/>
      <c r="F53" s="24"/>
      <c r="G53" s="24"/>
      <c r="H53" s="24"/>
      <c r="I53" s="84" t="str">
        <f t="shared" si="1"/>
        <v/>
      </c>
      <c r="K53" s="89" t="str">
        <f t="shared" si="2"/>
        <v>X</v>
      </c>
    </row>
    <row r="54" spans="1:11" ht="14.25" hidden="1" customHeight="1">
      <c r="A54" s="23">
        <f t="shared" si="6"/>
        <v>37</v>
      </c>
      <c r="B54" s="23" t="str">
        <f>VLOOKUP($A54,ACTIVITIES!$B$2:$C$110,2,FALSE)</f>
        <v>OPERATION AND MAINTENANCE 37</v>
      </c>
      <c r="C54" s="24"/>
      <c r="D54" s="24"/>
      <c r="E54" s="24"/>
      <c r="F54" s="24"/>
      <c r="G54" s="24"/>
      <c r="H54" s="24"/>
      <c r="I54" s="84" t="str">
        <f t="shared" si="1"/>
        <v/>
      </c>
      <c r="K54" s="89" t="str">
        <f t="shared" si="2"/>
        <v>X</v>
      </c>
    </row>
    <row r="55" spans="1:11" ht="14.25" hidden="1" customHeight="1">
      <c r="A55" s="23">
        <f t="shared" si="6"/>
        <v>38</v>
      </c>
      <c r="B55" s="23" t="str">
        <f>VLOOKUP($A55,ACTIVITIES!$B$2:$C$110,2,FALSE)</f>
        <v>OPERATION AND MAINTENANCE 38</v>
      </c>
      <c r="C55" s="24"/>
      <c r="D55" s="24"/>
      <c r="E55" s="24"/>
      <c r="F55" s="24"/>
      <c r="G55" s="24"/>
      <c r="H55" s="24"/>
      <c r="I55" s="84" t="str">
        <f t="shared" si="1"/>
        <v/>
      </c>
      <c r="K55" s="89" t="str">
        <f t="shared" si="2"/>
        <v>X</v>
      </c>
    </row>
    <row r="56" spans="1:11" ht="14.25" hidden="1" customHeight="1">
      <c r="A56" s="23">
        <f t="shared" si="6"/>
        <v>39</v>
      </c>
      <c r="B56" s="23" t="str">
        <f>VLOOKUP($A56,ACTIVITIES!$B$2:$C$110,2,FALSE)</f>
        <v>OPERATION AND MAINTENANCE 39</v>
      </c>
      <c r="C56" s="24"/>
      <c r="D56" s="24"/>
      <c r="E56" s="24"/>
      <c r="F56" s="24"/>
      <c r="G56" s="24"/>
      <c r="H56" s="24"/>
      <c r="I56" s="84" t="str">
        <f t="shared" si="1"/>
        <v/>
      </c>
      <c r="K56" s="89" t="str">
        <f t="shared" si="2"/>
        <v>X</v>
      </c>
    </row>
    <row r="57" spans="1:11" ht="14.25" hidden="1" customHeight="1">
      <c r="A57" s="23">
        <f t="shared" si="6"/>
        <v>40</v>
      </c>
      <c r="B57" s="23" t="str">
        <f>VLOOKUP($A57,ACTIVITIES!$B$2:$C$110,2,FALSE)</f>
        <v>OPERATION AND MAINTENANCE 40</v>
      </c>
      <c r="C57" s="24"/>
      <c r="D57" s="24"/>
      <c r="E57" s="24"/>
      <c r="F57" s="24"/>
      <c r="G57" s="24"/>
      <c r="H57" s="24"/>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v>0</v>
      </c>
      <c r="D59" s="236">
        <v>0</v>
      </c>
      <c r="E59" s="236">
        <v>0</v>
      </c>
      <c r="F59" s="236">
        <v>0</v>
      </c>
      <c r="G59" s="236">
        <v>0</v>
      </c>
      <c r="H59" s="236">
        <v>1</v>
      </c>
      <c r="I59" s="85">
        <f t="shared" si="1"/>
        <v>1</v>
      </c>
      <c r="K59" s="89" t="str">
        <f t="shared" si="2"/>
        <v/>
      </c>
    </row>
    <row r="60" spans="1:11" ht="14.25" customHeight="1">
      <c r="A60" s="23">
        <f t="shared" ref="A60:A68" si="7">SUM(A59+1)</f>
        <v>42</v>
      </c>
      <c r="B60" s="23" t="str">
        <f>VLOOKUP($A60,ACTIVITIES!$B$2:$C$110,2,FALSE)</f>
        <v>Offshore cable abandonent</v>
      </c>
      <c r="C60" s="236">
        <v>0</v>
      </c>
      <c r="D60" s="236">
        <v>0</v>
      </c>
      <c r="E60" s="236">
        <v>0</v>
      </c>
      <c r="F60" s="236">
        <v>0</v>
      </c>
      <c r="G60" s="236">
        <v>0</v>
      </c>
      <c r="H60" s="236">
        <v>0</v>
      </c>
      <c r="I60" s="85">
        <f t="shared" si="1"/>
        <v>0</v>
      </c>
      <c r="K60" s="89" t="str">
        <f t="shared" si="2"/>
        <v/>
      </c>
    </row>
    <row r="61" spans="1:11" ht="14.25" customHeight="1">
      <c r="A61" s="23">
        <f t="shared" si="7"/>
        <v>43</v>
      </c>
      <c r="B61" s="23" t="str">
        <f>VLOOKUP($A61,ACTIVITIES!$B$2:$C$110,2,FALSE)</f>
        <v>Demobilization</v>
      </c>
      <c r="C61" s="236">
        <v>1</v>
      </c>
      <c r="D61" s="236">
        <v>1</v>
      </c>
      <c r="E61" s="236">
        <v>0</v>
      </c>
      <c r="F61" s="236">
        <v>0</v>
      </c>
      <c r="G61" s="236">
        <v>0</v>
      </c>
      <c r="H61" s="236">
        <v>1</v>
      </c>
      <c r="I61" s="85">
        <f t="shared" si="1"/>
        <v>1</v>
      </c>
      <c r="K61" s="89" t="str">
        <f t="shared" si="2"/>
        <v/>
      </c>
    </row>
    <row r="62" spans="1:11" ht="14.25" hidden="1" customHeight="1">
      <c r="A62" s="23">
        <f t="shared" si="7"/>
        <v>44</v>
      </c>
      <c r="B62" s="23" t="str">
        <f>VLOOKUP($A62,ACTIVITIES!$B$2:$C$110,2,FALSE)</f>
        <v>DECOMMISSIONING 44</v>
      </c>
      <c r="C62" s="24"/>
      <c r="D62" s="24"/>
      <c r="E62" s="24"/>
      <c r="F62" s="24"/>
      <c r="G62" s="24"/>
      <c r="H62" s="24"/>
      <c r="I62" s="85" t="str">
        <f t="shared" si="1"/>
        <v/>
      </c>
      <c r="K62" s="89" t="str">
        <f t="shared" si="2"/>
        <v>X</v>
      </c>
    </row>
    <row r="63" spans="1:11" ht="14.25" hidden="1" customHeight="1">
      <c r="A63" s="23">
        <f t="shared" si="7"/>
        <v>45</v>
      </c>
      <c r="B63" s="23" t="str">
        <f>VLOOKUP($A63,ACTIVITIES!$B$2:$C$110,2,FALSE)</f>
        <v>DECOMMISSIONING 45</v>
      </c>
      <c r="C63" s="24"/>
      <c r="D63" s="24"/>
      <c r="E63" s="24"/>
      <c r="F63" s="24"/>
      <c r="G63" s="24"/>
      <c r="H63" s="24"/>
      <c r="I63" s="85" t="str">
        <f t="shared" si="1"/>
        <v/>
      </c>
      <c r="K63" s="89" t="str">
        <f t="shared" si="2"/>
        <v>X</v>
      </c>
    </row>
    <row r="64" spans="1:11" ht="14.25" hidden="1" customHeight="1">
      <c r="A64" s="23">
        <f t="shared" si="7"/>
        <v>46</v>
      </c>
      <c r="B64" s="23" t="str">
        <f>VLOOKUP($A64,ACTIVITIES!$B$2:$C$110,2,FALSE)</f>
        <v>DECOMMISSIONING 46</v>
      </c>
      <c r="C64" s="24"/>
      <c r="D64" s="24"/>
      <c r="E64" s="24"/>
      <c r="F64" s="24"/>
      <c r="G64" s="24"/>
      <c r="H64" s="24"/>
      <c r="I64" s="85" t="str">
        <f t="shared" si="1"/>
        <v/>
      </c>
      <c r="K64" s="89" t="str">
        <f t="shared" si="2"/>
        <v>X</v>
      </c>
    </row>
    <row r="65" spans="1:11" ht="14.25" hidden="1" customHeight="1">
      <c r="A65" s="23">
        <f t="shared" si="7"/>
        <v>47</v>
      </c>
      <c r="B65" s="23" t="str">
        <f>VLOOKUP($A65,ACTIVITIES!$B$2:$C$110,2,FALSE)</f>
        <v>DECOMMISSIONING 47</v>
      </c>
      <c r="C65" s="24"/>
      <c r="D65" s="24"/>
      <c r="E65" s="24"/>
      <c r="F65" s="24"/>
      <c r="G65" s="24"/>
      <c r="H65" s="24"/>
      <c r="I65" s="85" t="str">
        <f t="shared" si="1"/>
        <v/>
      </c>
      <c r="K65" s="89" t="str">
        <f t="shared" si="2"/>
        <v>X</v>
      </c>
    </row>
    <row r="66" spans="1:11" ht="14.25" hidden="1" customHeight="1">
      <c r="A66" s="23">
        <f t="shared" si="7"/>
        <v>48</v>
      </c>
      <c r="B66" s="23" t="str">
        <f>VLOOKUP($A66,ACTIVITIES!$B$2:$C$110,2,FALSE)</f>
        <v>DECOMMISSIONING 48</v>
      </c>
      <c r="C66" s="24"/>
      <c r="D66" s="24"/>
      <c r="E66" s="24"/>
      <c r="F66" s="24"/>
      <c r="G66" s="24"/>
      <c r="H66" s="24"/>
      <c r="I66" s="85" t="str">
        <f t="shared" si="1"/>
        <v/>
      </c>
      <c r="K66" s="89" t="str">
        <f t="shared" si="2"/>
        <v>X</v>
      </c>
    </row>
    <row r="67" spans="1:11" ht="14.25" hidden="1" customHeight="1">
      <c r="A67" s="23">
        <f t="shared" si="7"/>
        <v>49</v>
      </c>
      <c r="B67" s="23" t="str">
        <f>VLOOKUP($A67,ACTIVITIES!$B$2:$C$110,2,FALSE)</f>
        <v>DECOMMISSIONING 49</v>
      </c>
      <c r="C67" s="24"/>
      <c r="D67" s="24"/>
      <c r="E67" s="24"/>
      <c r="F67" s="24"/>
      <c r="G67" s="24"/>
      <c r="H67" s="24"/>
      <c r="I67" s="85" t="str">
        <f t="shared" si="1"/>
        <v/>
      </c>
      <c r="K67" s="89" t="str">
        <f t="shared" si="2"/>
        <v>X</v>
      </c>
    </row>
    <row r="68" spans="1:11" ht="14.25" hidden="1" customHeight="1">
      <c r="A68" s="23">
        <f t="shared" si="7"/>
        <v>50</v>
      </c>
      <c r="B68" s="23" t="str">
        <f>VLOOKUP($A68,ACTIVITIES!$B$2:$C$110,2,FALSE)</f>
        <v>DECOMMISSIONING 50</v>
      </c>
      <c r="C68" s="24"/>
      <c r="D68" s="24"/>
      <c r="E68" s="24"/>
      <c r="F68" s="24"/>
      <c r="G68" s="24"/>
      <c r="H68" s="24"/>
      <c r="I68" s="85" t="str">
        <f t="shared" si="1"/>
        <v/>
      </c>
      <c r="K68" s="89" t="str">
        <f t="shared" si="2"/>
        <v>X</v>
      </c>
    </row>
    <row r="69" spans="1:11" ht="14.25" hidden="1" customHeight="1">
      <c r="A69" s="87" t="str">
        <f>ACTIVITIES!$H$7</f>
        <v>ACTIVITY CATEGORY 6</v>
      </c>
      <c r="B69" s="87"/>
      <c r="C69" s="29"/>
      <c r="D69" s="29"/>
      <c r="E69" s="29"/>
      <c r="F69" s="29"/>
      <c r="G69" s="29"/>
      <c r="H69" s="35"/>
      <c r="I69" s="36" t="str">
        <f t="shared" si="1"/>
        <v/>
      </c>
      <c r="K69" s="89" t="str">
        <f t="shared" si="2"/>
        <v>X</v>
      </c>
    </row>
    <row r="70" spans="1:11" ht="14.25" hidden="1" customHeight="1">
      <c r="A70" s="23">
        <f>SUM(A68+1)</f>
        <v>51</v>
      </c>
      <c r="B70" s="23" t="str">
        <f>VLOOKUP($A70,ACTIVITIES!$B$2:$C$110,2,FALSE)</f>
        <v>ACTIVITY CATEGORY 6 51</v>
      </c>
      <c r="C70" s="24"/>
      <c r="D70" s="24"/>
      <c r="E70" s="24"/>
      <c r="F70" s="24"/>
      <c r="G70" s="24"/>
      <c r="H70" s="24"/>
      <c r="I70" s="85" t="str">
        <f t="shared" si="1"/>
        <v/>
      </c>
      <c r="K70" s="89" t="str">
        <f t="shared" si="2"/>
        <v>X</v>
      </c>
    </row>
    <row r="71" spans="1:11" ht="14.25" hidden="1" customHeight="1">
      <c r="A71" s="23">
        <f t="shared" ref="A71:A79" si="8">SUM(A70+1)</f>
        <v>52</v>
      </c>
      <c r="B71" s="23" t="str">
        <f>VLOOKUP($A71,ACTIVITIES!$B$2:$C$110,2,FALSE)</f>
        <v>ACTIVITY CATEGORY 6 52</v>
      </c>
      <c r="C71" s="24"/>
      <c r="D71" s="24"/>
      <c r="E71" s="24"/>
      <c r="F71" s="24"/>
      <c r="G71" s="24"/>
      <c r="H71" s="24"/>
      <c r="I71" s="85" t="str">
        <f t="shared" si="1"/>
        <v/>
      </c>
      <c r="K71" s="89" t="str">
        <f t="shared" si="2"/>
        <v>X</v>
      </c>
    </row>
    <row r="72" spans="1:11" ht="14.25" hidden="1" customHeight="1">
      <c r="A72" s="23">
        <f t="shared" si="8"/>
        <v>53</v>
      </c>
      <c r="B72" s="23" t="str">
        <f>VLOOKUP($A72,ACTIVITIES!$B$2:$C$110,2,FALSE)</f>
        <v>ACTIVITY CATEGORY 6 53</v>
      </c>
      <c r="C72" s="24"/>
      <c r="D72" s="24"/>
      <c r="E72" s="24"/>
      <c r="F72" s="24"/>
      <c r="G72" s="24"/>
      <c r="H72" s="24"/>
      <c r="I72" s="85" t="str">
        <f t="shared" si="1"/>
        <v/>
      </c>
      <c r="K72" s="89" t="str">
        <f t="shared" si="2"/>
        <v>X</v>
      </c>
    </row>
    <row r="73" spans="1:11" ht="14.25" hidden="1" customHeight="1">
      <c r="A73" s="23">
        <f t="shared" si="8"/>
        <v>54</v>
      </c>
      <c r="B73" s="23" t="str">
        <f>VLOOKUP($A73,ACTIVITIES!$B$2:$C$110,2,FALSE)</f>
        <v>ACTIVITY CATEGORY 6 54</v>
      </c>
      <c r="C73" s="24"/>
      <c r="D73" s="24"/>
      <c r="E73" s="24"/>
      <c r="F73" s="24"/>
      <c r="G73" s="24"/>
      <c r="H73" s="24"/>
      <c r="I73" s="85" t="str">
        <f t="shared" si="1"/>
        <v/>
      </c>
      <c r="K73" s="89" t="str">
        <f t="shared" si="2"/>
        <v>X</v>
      </c>
    </row>
    <row r="74" spans="1:11" ht="14.25" hidden="1" customHeight="1">
      <c r="A74" s="23">
        <f t="shared" si="8"/>
        <v>55</v>
      </c>
      <c r="B74" s="23" t="str">
        <f>VLOOKUP($A74,ACTIVITIES!$B$2:$C$110,2,FALSE)</f>
        <v>ACTIVITY CATEGORY 6 55</v>
      </c>
      <c r="C74" s="24"/>
      <c r="D74" s="24"/>
      <c r="E74" s="24"/>
      <c r="F74" s="24"/>
      <c r="G74" s="24"/>
      <c r="H74" s="24"/>
      <c r="I74" s="85" t="str">
        <f t="shared" si="1"/>
        <v/>
      </c>
      <c r="K74" s="89" t="str">
        <f t="shared" si="2"/>
        <v>X</v>
      </c>
    </row>
    <row r="75" spans="1:11" ht="14.25" hidden="1" customHeight="1">
      <c r="A75" s="23">
        <f t="shared" si="8"/>
        <v>56</v>
      </c>
      <c r="B75" s="23" t="str">
        <f>VLOOKUP($A75,ACTIVITIES!$B$2:$C$110,2,FALSE)</f>
        <v>ACTIVITY CATEGORY 6 56</v>
      </c>
      <c r="C75" s="24"/>
      <c r="D75" s="24"/>
      <c r="E75" s="24"/>
      <c r="F75" s="24"/>
      <c r="G75" s="24"/>
      <c r="H75" s="24"/>
      <c r="I75" s="85" t="str">
        <f t="shared" si="1"/>
        <v/>
      </c>
      <c r="K75" s="89" t="str">
        <f t="shared" si="2"/>
        <v>X</v>
      </c>
    </row>
    <row r="76" spans="1:11" ht="14.25" hidden="1" customHeight="1">
      <c r="A76" s="23">
        <f t="shared" si="8"/>
        <v>57</v>
      </c>
      <c r="B76" s="23" t="str">
        <f>VLOOKUP($A76,ACTIVITIES!$B$2:$C$110,2,FALSE)</f>
        <v>ACTIVITY CATEGORY 6 57</v>
      </c>
      <c r="C76" s="24"/>
      <c r="D76" s="24"/>
      <c r="E76" s="24"/>
      <c r="F76" s="24"/>
      <c r="G76" s="24"/>
      <c r="H76" s="24"/>
      <c r="I76" s="85" t="str">
        <f t="shared" si="1"/>
        <v/>
      </c>
      <c r="K76" s="89" t="str">
        <f t="shared" si="2"/>
        <v>X</v>
      </c>
    </row>
    <row r="77" spans="1:11" ht="14.25" hidden="1" customHeight="1">
      <c r="A77" s="23">
        <f t="shared" si="8"/>
        <v>58</v>
      </c>
      <c r="B77" s="23" t="str">
        <f>VLOOKUP($A77,ACTIVITIES!$B$2:$C$110,2,FALSE)</f>
        <v>ACTIVITY CATEGORY 6 58</v>
      </c>
      <c r="C77" s="24"/>
      <c r="D77" s="24"/>
      <c r="E77" s="24"/>
      <c r="F77" s="24"/>
      <c r="G77" s="24"/>
      <c r="H77" s="24"/>
      <c r="I77" s="85" t="str">
        <f t="shared" si="1"/>
        <v/>
      </c>
      <c r="K77" s="89" t="str">
        <f t="shared" si="2"/>
        <v>X</v>
      </c>
    </row>
    <row r="78" spans="1:11" ht="14.25" hidden="1" customHeight="1">
      <c r="A78" s="23">
        <f t="shared" si="8"/>
        <v>59</v>
      </c>
      <c r="B78" s="23" t="str">
        <f>VLOOKUP($A78,ACTIVITIES!$B$2:$C$110,2,FALSE)</f>
        <v>ACTIVITY CATEGORY 6 59</v>
      </c>
      <c r="C78" s="24"/>
      <c r="D78" s="24"/>
      <c r="E78" s="24"/>
      <c r="F78" s="24"/>
      <c r="G78" s="24"/>
      <c r="H78" s="24"/>
      <c r="I78" s="85" t="str">
        <f t="shared" si="1"/>
        <v/>
      </c>
      <c r="K78" s="89" t="str">
        <f t="shared" si="2"/>
        <v>X</v>
      </c>
    </row>
    <row r="79" spans="1:11" ht="14.25" hidden="1" customHeight="1">
      <c r="A79" s="23">
        <f t="shared" si="8"/>
        <v>60</v>
      </c>
      <c r="B79" s="23" t="str">
        <f>VLOOKUP($A79,ACTIVITIES!$B$2:$C$110,2,FALSE)</f>
        <v>ACTIVITY CATEGORY 6 60</v>
      </c>
      <c r="C79" s="24"/>
      <c r="D79" s="24"/>
      <c r="E79" s="24"/>
      <c r="F79" s="24"/>
      <c r="G79" s="24"/>
      <c r="H79" s="24"/>
      <c r="I79" s="85" t="str">
        <f t="shared" si="1"/>
        <v/>
      </c>
      <c r="K79" s="89" t="str">
        <f t="shared" si="2"/>
        <v>X</v>
      </c>
    </row>
    <row r="80" spans="1:11" ht="14.25" hidden="1" customHeight="1">
      <c r="A80" s="87" t="str">
        <f>ACTIVITIES!$H$8</f>
        <v>ACTIVITY CATEGORY 7</v>
      </c>
      <c r="B80" s="87"/>
      <c r="C80" s="29"/>
      <c r="D80" s="29"/>
      <c r="E80" s="29"/>
      <c r="F80" s="29"/>
      <c r="G80" s="29"/>
      <c r="H80" s="35"/>
      <c r="I80" s="36" t="str">
        <f t="shared" ref="I80:I143" si="9">IF(AND(C80="",D80="",E80="",F80="",G80="",H80=""),"",MAX(C80:H80))</f>
        <v/>
      </c>
      <c r="K80" s="89" t="str">
        <f t="shared" ref="K80:K143" si="10">IF(AND(NOT(IFERROR(AVERAGE(A80),-9)=-9),IFERROR(VALUE(RIGHT(B80,1)),-9)=-9),"",IF(AND(B80="",IFERROR(VALUE(RIGHT(A80,1)),-99)=-99),"","X"))</f>
        <v>X</v>
      </c>
    </row>
    <row r="81" spans="1:11" ht="13.95" hidden="1" customHeight="1">
      <c r="A81" s="23">
        <f>SUM(A79+1)</f>
        <v>61</v>
      </c>
      <c r="B81" s="23" t="str">
        <f>VLOOKUP($A81,ACTIVITIES!$B$2:$C$110,2,FALSE)</f>
        <v>ACTIVITY CATEGORY 7 61</v>
      </c>
      <c r="C81" s="24"/>
      <c r="D81" s="24"/>
      <c r="E81" s="24"/>
      <c r="F81" s="24"/>
      <c r="G81" s="24"/>
      <c r="H81" s="24"/>
      <c r="I81" s="85" t="str">
        <f t="shared" si="9"/>
        <v/>
      </c>
      <c r="K81" s="89" t="str">
        <f t="shared" si="10"/>
        <v>X</v>
      </c>
    </row>
    <row r="82" spans="1:11" ht="14.25" hidden="1" customHeight="1">
      <c r="A82" s="23">
        <f t="shared" ref="A82:A90" si="11">SUM(A81+1)</f>
        <v>62</v>
      </c>
      <c r="B82" s="23" t="str">
        <f>VLOOKUP($A82,ACTIVITIES!$B$2:$C$110,2,FALSE)</f>
        <v>ACTIVITY CATEGORY 7 62</v>
      </c>
      <c r="C82" s="24"/>
      <c r="D82" s="24"/>
      <c r="E82" s="24"/>
      <c r="F82" s="24"/>
      <c r="G82" s="24"/>
      <c r="H82" s="24"/>
      <c r="I82" s="85" t="str">
        <f t="shared" si="9"/>
        <v/>
      </c>
      <c r="K82" s="89" t="str">
        <f t="shared" si="10"/>
        <v>X</v>
      </c>
    </row>
    <row r="83" spans="1:11" ht="14.25" hidden="1" customHeight="1">
      <c r="A83" s="23">
        <f t="shared" si="11"/>
        <v>63</v>
      </c>
      <c r="B83" s="23" t="str">
        <f>VLOOKUP($A83,ACTIVITIES!$B$2:$C$110,2,FALSE)</f>
        <v>ACTIVITY CATEGORY 7 63</v>
      </c>
      <c r="C83" s="24"/>
      <c r="D83" s="24"/>
      <c r="E83" s="24"/>
      <c r="F83" s="24"/>
      <c r="G83" s="24"/>
      <c r="H83" s="24"/>
      <c r="I83" s="85" t="str">
        <f t="shared" si="9"/>
        <v/>
      </c>
      <c r="K83" s="89" t="str">
        <f t="shared" si="10"/>
        <v>X</v>
      </c>
    </row>
    <row r="84" spans="1:11" ht="14.25" hidden="1" customHeight="1">
      <c r="A84" s="23">
        <f t="shared" si="11"/>
        <v>64</v>
      </c>
      <c r="B84" s="23" t="str">
        <f>VLOOKUP($A84,ACTIVITIES!$B$2:$C$110,2,FALSE)</f>
        <v>ACTIVITY CATEGORY 7 64</v>
      </c>
      <c r="C84" s="24"/>
      <c r="D84" s="24"/>
      <c r="E84" s="24"/>
      <c r="F84" s="24"/>
      <c r="G84" s="24"/>
      <c r="H84" s="24"/>
      <c r="I84" s="85" t="str">
        <f t="shared" si="9"/>
        <v/>
      </c>
      <c r="K84" s="89" t="str">
        <f t="shared" si="10"/>
        <v>X</v>
      </c>
    </row>
    <row r="85" spans="1:11" ht="14.25" hidden="1" customHeight="1">
      <c r="A85" s="23">
        <f t="shared" si="11"/>
        <v>65</v>
      </c>
      <c r="B85" s="23" t="str">
        <f>VLOOKUP($A85,ACTIVITIES!$B$2:$C$110,2,FALSE)</f>
        <v>ACTIVITY CATEGORY 7 65</v>
      </c>
      <c r="C85" s="24"/>
      <c r="D85" s="24"/>
      <c r="E85" s="24"/>
      <c r="F85" s="24"/>
      <c r="G85" s="24"/>
      <c r="H85" s="24"/>
      <c r="I85" s="85" t="str">
        <f t="shared" si="9"/>
        <v/>
      </c>
      <c r="K85" s="89" t="str">
        <f t="shared" si="10"/>
        <v>X</v>
      </c>
    </row>
    <row r="86" spans="1:11" ht="14.25" hidden="1" customHeight="1">
      <c r="A86" s="23">
        <f t="shared" si="11"/>
        <v>66</v>
      </c>
      <c r="B86" s="23" t="str">
        <f>VLOOKUP($A86,ACTIVITIES!$B$2:$C$110,2,FALSE)</f>
        <v>ACTIVITY CATEGORY 7 66</v>
      </c>
      <c r="C86" s="24"/>
      <c r="D86" s="24"/>
      <c r="E86" s="24"/>
      <c r="F86" s="24"/>
      <c r="G86" s="24"/>
      <c r="H86" s="24"/>
      <c r="I86" s="85" t="str">
        <f t="shared" si="9"/>
        <v/>
      </c>
      <c r="K86" s="89" t="str">
        <f t="shared" si="10"/>
        <v>X</v>
      </c>
    </row>
    <row r="87" spans="1:11" ht="14.25" hidden="1" customHeight="1">
      <c r="A87" s="23">
        <f t="shared" si="11"/>
        <v>67</v>
      </c>
      <c r="B87" s="23" t="str">
        <f>VLOOKUP($A87,ACTIVITIES!$B$2:$C$110,2,FALSE)</f>
        <v>ACTIVITY CATEGORY 7 67</v>
      </c>
      <c r="C87" s="24"/>
      <c r="D87" s="24"/>
      <c r="E87" s="24"/>
      <c r="F87" s="24"/>
      <c r="G87" s="24"/>
      <c r="H87" s="24"/>
      <c r="I87" s="85" t="str">
        <f t="shared" si="9"/>
        <v/>
      </c>
      <c r="K87" s="89" t="str">
        <f t="shared" si="10"/>
        <v>X</v>
      </c>
    </row>
    <row r="88" spans="1:11" ht="14.25" hidden="1" customHeight="1">
      <c r="A88" s="23">
        <f t="shared" si="11"/>
        <v>68</v>
      </c>
      <c r="B88" s="23" t="str">
        <f>VLOOKUP($A88,ACTIVITIES!$B$2:$C$110,2,FALSE)</f>
        <v>ACTIVITY CATEGORY 7 68</v>
      </c>
      <c r="C88" s="24"/>
      <c r="D88" s="24"/>
      <c r="E88" s="24"/>
      <c r="F88" s="24"/>
      <c r="G88" s="24"/>
      <c r="H88" s="24"/>
      <c r="I88" s="85" t="str">
        <f t="shared" si="9"/>
        <v/>
      </c>
      <c r="K88" s="89" t="str">
        <f t="shared" si="10"/>
        <v>X</v>
      </c>
    </row>
    <row r="89" spans="1:11" ht="14.25" hidden="1" customHeight="1">
      <c r="A89" s="23">
        <f t="shared" si="11"/>
        <v>69</v>
      </c>
      <c r="B89" s="23" t="str">
        <f>VLOOKUP($A89,ACTIVITIES!$B$2:$C$110,2,FALSE)</f>
        <v>ACTIVITY CATEGORY 7 69</v>
      </c>
      <c r="C89" s="24"/>
      <c r="D89" s="24"/>
      <c r="E89" s="24"/>
      <c r="F89" s="24"/>
      <c r="G89" s="24"/>
      <c r="H89" s="24"/>
      <c r="I89" s="85" t="str">
        <f t="shared" si="9"/>
        <v/>
      </c>
      <c r="K89" s="89" t="str">
        <f t="shared" si="10"/>
        <v>X</v>
      </c>
    </row>
    <row r="90" spans="1:11" ht="14.25" hidden="1" customHeight="1">
      <c r="A90" s="23">
        <f t="shared" si="11"/>
        <v>70</v>
      </c>
      <c r="B90" s="23" t="str">
        <f>VLOOKUP($A90,ACTIVITIES!$B$2:$C$110,2,FALSE)</f>
        <v>ACTIVITY CATEGORY 7 70</v>
      </c>
      <c r="C90" s="24"/>
      <c r="D90" s="24"/>
      <c r="E90" s="24"/>
      <c r="F90" s="24"/>
      <c r="G90" s="24"/>
      <c r="H90" s="24"/>
      <c r="I90" s="85" t="str">
        <f t="shared" si="9"/>
        <v/>
      </c>
      <c r="K90" s="89" t="str">
        <f t="shared" si="10"/>
        <v>X</v>
      </c>
    </row>
    <row r="91" spans="1:11" ht="16.2" hidden="1" customHeight="1">
      <c r="A91" s="87" t="str">
        <f>ACTIVITIES!$H$9</f>
        <v>ACTIVITY CATEGORY 8</v>
      </c>
      <c r="B91" s="87"/>
      <c r="C91" s="29"/>
      <c r="D91" s="29"/>
      <c r="E91" s="29"/>
      <c r="F91" s="29"/>
      <c r="G91" s="29"/>
      <c r="H91" s="35"/>
      <c r="I91" s="36" t="str">
        <f t="shared" si="9"/>
        <v/>
      </c>
      <c r="K91" s="89" t="str">
        <f t="shared" si="10"/>
        <v>X</v>
      </c>
    </row>
    <row r="92" spans="1:11" ht="13.95" hidden="1" customHeight="1">
      <c r="A92" s="23">
        <f>SUM(A90+1)</f>
        <v>71</v>
      </c>
      <c r="B92" s="23" t="str">
        <f>VLOOKUP($A92,ACTIVITIES!$B$2:$C$110,2,FALSE)</f>
        <v>ACTIVITY CATEGORY 8 71</v>
      </c>
      <c r="C92" s="24"/>
      <c r="D92" s="24"/>
      <c r="E92" s="24"/>
      <c r="F92" s="24"/>
      <c r="G92" s="24"/>
      <c r="H92" s="24"/>
      <c r="I92" s="85" t="str">
        <f t="shared" si="9"/>
        <v/>
      </c>
      <c r="K92" s="89" t="str">
        <f t="shared" si="10"/>
        <v>X</v>
      </c>
    </row>
    <row r="93" spans="1:11" ht="14.25" hidden="1" customHeight="1">
      <c r="A93" s="23">
        <f t="shared" ref="A93:A101" si="12">SUM(A92+1)</f>
        <v>72</v>
      </c>
      <c r="B93" s="23" t="str">
        <f>VLOOKUP($A93,ACTIVITIES!$B$2:$C$110,2,FALSE)</f>
        <v>ACTIVITY CATEGORY 8 72</v>
      </c>
      <c r="C93" s="24"/>
      <c r="D93" s="24"/>
      <c r="E93" s="24"/>
      <c r="F93" s="24"/>
      <c r="G93" s="24"/>
      <c r="H93" s="24"/>
      <c r="I93" s="85" t="str">
        <f t="shared" si="9"/>
        <v/>
      </c>
      <c r="K93" s="89" t="str">
        <f t="shared" si="10"/>
        <v>X</v>
      </c>
    </row>
    <row r="94" spans="1:11" ht="14.25" hidden="1" customHeight="1">
      <c r="A94" s="23">
        <f t="shared" si="12"/>
        <v>73</v>
      </c>
      <c r="B94" s="23" t="str">
        <f>VLOOKUP($A94,ACTIVITIES!$B$2:$C$110,2,FALSE)</f>
        <v>ACTIVITY CATEGORY 8 73</v>
      </c>
      <c r="C94" s="24"/>
      <c r="D94" s="24"/>
      <c r="E94" s="24"/>
      <c r="F94" s="24"/>
      <c r="G94" s="24"/>
      <c r="H94" s="24"/>
      <c r="I94" s="85" t="str">
        <f t="shared" si="9"/>
        <v/>
      </c>
      <c r="K94" s="89" t="str">
        <f t="shared" si="10"/>
        <v>X</v>
      </c>
    </row>
    <row r="95" spans="1:11" ht="14.25" hidden="1" customHeight="1">
      <c r="A95" s="23">
        <f t="shared" si="12"/>
        <v>74</v>
      </c>
      <c r="B95" s="23" t="str">
        <f>VLOOKUP($A95,ACTIVITIES!$B$2:$C$110,2,FALSE)</f>
        <v>ACTIVITY CATEGORY 8 74</v>
      </c>
      <c r="C95" s="24"/>
      <c r="D95" s="24"/>
      <c r="E95" s="24"/>
      <c r="F95" s="24"/>
      <c r="G95" s="24"/>
      <c r="H95" s="24"/>
      <c r="I95" s="85" t="str">
        <f t="shared" si="9"/>
        <v/>
      </c>
      <c r="K95" s="89" t="str">
        <f t="shared" si="10"/>
        <v>X</v>
      </c>
    </row>
    <row r="96" spans="1:11" ht="14.25" hidden="1" customHeight="1">
      <c r="A96" s="23">
        <f t="shared" si="12"/>
        <v>75</v>
      </c>
      <c r="B96" s="23" t="str">
        <f>VLOOKUP($A96,ACTIVITIES!$B$2:$C$110,2,FALSE)</f>
        <v>ACTIVITY CATEGORY 8 75</v>
      </c>
      <c r="C96" s="24"/>
      <c r="D96" s="24"/>
      <c r="E96" s="24"/>
      <c r="F96" s="24"/>
      <c r="G96" s="24"/>
      <c r="H96" s="24"/>
      <c r="I96" s="85" t="str">
        <f t="shared" si="9"/>
        <v/>
      </c>
      <c r="K96" s="89" t="str">
        <f t="shared" si="10"/>
        <v>X</v>
      </c>
    </row>
    <row r="97" spans="1:11" ht="14.25" hidden="1" customHeight="1">
      <c r="A97" s="23">
        <f t="shared" si="12"/>
        <v>76</v>
      </c>
      <c r="B97" s="23" t="str">
        <f>VLOOKUP($A97,ACTIVITIES!$B$2:$C$110,2,FALSE)</f>
        <v>ACTIVITY CATEGORY 8 76</v>
      </c>
      <c r="C97" s="24"/>
      <c r="D97" s="24"/>
      <c r="E97" s="24"/>
      <c r="F97" s="24"/>
      <c r="G97" s="24"/>
      <c r="H97" s="24"/>
      <c r="I97" s="85" t="str">
        <f t="shared" si="9"/>
        <v/>
      </c>
      <c r="K97" s="89" t="str">
        <f t="shared" si="10"/>
        <v>X</v>
      </c>
    </row>
    <row r="98" spans="1:11" ht="14.25" hidden="1" customHeight="1">
      <c r="A98" s="23">
        <f t="shared" si="12"/>
        <v>77</v>
      </c>
      <c r="B98" s="23" t="str">
        <f>VLOOKUP($A98,ACTIVITIES!$B$2:$C$110,2,FALSE)</f>
        <v>ACTIVITY CATEGORY 8 77</v>
      </c>
      <c r="C98" s="24"/>
      <c r="D98" s="24"/>
      <c r="E98" s="24"/>
      <c r="F98" s="24"/>
      <c r="G98" s="24"/>
      <c r="H98" s="24"/>
      <c r="I98" s="85" t="str">
        <f t="shared" si="9"/>
        <v/>
      </c>
      <c r="K98" s="89" t="str">
        <f t="shared" si="10"/>
        <v>X</v>
      </c>
    </row>
    <row r="99" spans="1:11" ht="14.25" hidden="1" customHeight="1">
      <c r="A99" s="23">
        <f t="shared" si="12"/>
        <v>78</v>
      </c>
      <c r="B99" s="23" t="str">
        <f>VLOOKUP($A99,ACTIVITIES!$B$2:$C$110,2,FALSE)</f>
        <v>ACTIVITY CATEGORY 8 78</v>
      </c>
      <c r="C99" s="24"/>
      <c r="D99" s="24"/>
      <c r="E99" s="24"/>
      <c r="F99" s="24"/>
      <c r="G99" s="24"/>
      <c r="H99" s="24"/>
      <c r="I99" s="85" t="str">
        <f t="shared" si="9"/>
        <v/>
      </c>
      <c r="K99" s="89" t="str">
        <f t="shared" si="10"/>
        <v>X</v>
      </c>
    </row>
    <row r="100" spans="1:11" ht="14.25" hidden="1" customHeight="1">
      <c r="A100" s="23">
        <f t="shared" si="12"/>
        <v>79</v>
      </c>
      <c r="B100" s="23" t="str">
        <f>VLOOKUP($A100,ACTIVITIES!$B$2:$C$110,2,FALSE)</f>
        <v>ACTIVITY CATEGORY 8 79</v>
      </c>
      <c r="C100" s="24"/>
      <c r="D100" s="24"/>
      <c r="E100" s="24"/>
      <c r="F100" s="24"/>
      <c r="G100" s="24"/>
      <c r="H100" s="24"/>
      <c r="I100" s="85" t="str">
        <f t="shared" si="9"/>
        <v/>
      </c>
      <c r="K100" s="89" t="str">
        <f t="shared" si="10"/>
        <v>X</v>
      </c>
    </row>
    <row r="101" spans="1:11" ht="14.25" hidden="1" customHeight="1">
      <c r="A101" s="23">
        <f t="shared" si="12"/>
        <v>80</v>
      </c>
      <c r="B101" s="23" t="str">
        <f>VLOOKUP($A101,ACTIVITIES!$B$2:$C$110,2,FALSE)</f>
        <v>ACTIVITY CATEGORY 8 80</v>
      </c>
      <c r="C101" s="24"/>
      <c r="D101" s="24"/>
      <c r="E101" s="24"/>
      <c r="F101" s="24"/>
      <c r="G101" s="24"/>
      <c r="H101" s="24"/>
      <c r="I101" s="85" t="str">
        <f t="shared" si="9"/>
        <v/>
      </c>
      <c r="K101" s="89" t="str">
        <f t="shared" si="10"/>
        <v>X</v>
      </c>
    </row>
    <row r="102" spans="1:11" ht="16.2" hidden="1" customHeight="1">
      <c r="A102" s="87" t="str">
        <f>ACTIVITIES!$H$10</f>
        <v>ACTIVITY CATEGORY 9</v>
      </c>
      <c r="B102" s="87"/>
      <c r="C102" s="29"/>
      <c r="D102" s="29"/>
      <c r="E102" s="29"/>
      <c r="F102" s="29"/>
      <c r="G102" s="29"/>
      <c r="H102" s="35"/>
      <c r="I102" s="36" t="str">
        <f t="shared" si="9"/>
        <v/>
      </c>
      <c r="K102" s="89" t="str">
        <f t="shared" si="10"/>
        <v>X</v>
      </c>
    </row>
    <row r="103" spans="1:11" ht="13.95" hidden="1" customHeight="1">
      <c r="A103" s="23">
        <f>SUM(A101+1)</f>
        <v>81</v>
      </c>
      <c r="B103" s="23" t="str">
        <f>VLOOKUP($A103,ACTIVITIES!$B$2:$C$110,2,FALSE)</f>
        <v>ACTIVITY CATEGORY 9 81</v>
      </c>
      <c r="C103" s="24"/>
      <c r="D103" s="24"/>
      <c r="E103" s="24"/>
      <c r="F103" s="24"/>
      <c r="G103" s="24"/>
      <c r="H103" s="24"/>
      <c r="I103" s="85" t="str">
        <f t="shared" si="9"/>
        <v/>
      </c>
      <c r="K103" s="89" t="str">
        <f t="shared" si="10"/>
        <v>X</v>
      </c>
    </row>
    <row r="104" spans="1:11" ht="14.25" hidden="1" customHeight="1">
      <c r="A104" s="23">
        <f t="shared" ref="A104:A112" si="13">SUM(A103+1)</f>
        <v>82</v>
      </c>
      <c r="B104" s="23" t="str">
        <f>VLOOKUP($A104,ACTIVITIES!$B$2:$C$110,2,FALSE)</f>
        <v>ACTIVITY CATEGORY 9 82</v>
      </c>
      <c r="C104" s="24"/>
      <c r="D104" s="24"/>
      <c r="E104" s="24"/>
      <c r="F104" s="24"/>
      <c r="G104" s="24"/>
      <c r="H104" s="24"/>
      <c r="I104" s="85" t="str">
        <f t="shared" si="9"/>
        <v/>
      </c>
      <c r="K104" s="89" t="str">
        <f t="shared" si="10"/>
        <v>X</v>
      </c>
    </row>
    <row r="105" spans="1:11" ht="14.25" hidden="1" customHeight="1">
      <c r="A105" s="23">
        <f t="shared" si="13"/>
        <v>83</v>
      </c>
      <c r="B105" s="23" t="str">
        <f>VLOOKUP($A105,ACTIVITIES!$B$2:$C$110,2,FALSE)</f>
        <v>ACTIVITY CATEGORY 9 83</v>
      </c>
      <c r="C105" s="24"/>
      <c r="D105" s="24"/>
      <c r="E105" s="24"/>
      <c r="F105" s="24"/>
      <c r="G105" s="24"/>
      <c r="H105" s="24"/>
      <c r="I105" s="85" t="str">
        <f t="shared" si="9"/>
        <v/>
      </c>
      <c r="K105" s="89" t="str">
        <f t="shared" si="10"/>
        <v>X</v>
      </c>
    </row>
    <row r="106" spans="1:11" ht="14.25" hidden="1" customHeight="1">
      <c r="A106" s="23">
        <f t="shared" si="13"/>
        <v>84</v>
      </c>
      <c r="B106" s="23" t="str">
        <f>VLOOKUP($A106,ACTIVITIES!$B$2:$C$110,2,FALSE)</f>
        <v>ACTIVITY CATEGORY 9 84</v>
      </c>
      <c r="C106" s="24"/>
      <c r="D106" s="24"/>
      <c r="E106" s="24"/>
      <c r="F106" s="24"/>
      <c r="G106" s="24"/>
      <c r="H106" s="24"/>
      <c r="I106" s="85" t="str">
        <f t="shared" si="9"/>
        <v/>
      </c>
      <c r="K106" s="89" t="str">
        <f t="shared" si="10"/>
        <v>X</v>
      </c>
    </row>
    <row r="107" spans="1:11" ht="14.25" hidden="1" customHeight="1">
      <c r="A107" s="23">
        <f t="shared" si="13"/>
        <v>85</v>
      </c>
      <c r="B107" s="23" t="str">
        <f>VLOOKUP($A107,ACTIVITIES!$B$2:$C$110,2,FALSE)</f>
        <v>ACTIVITY CATEGORY 9 85</v>
      </c>
      <c r="C107" s="24"/>
      <c r="D107" s="24"/>
      <c r="E107" s="24"/>
      <c r="F107" s="24"/>
      <c r="G107" s="24"/>
      <c r="H107" s="24"/>
      <c r="I107" s="85" t="str">
        <f t="shared" si="9"/>
        <v/>
      </c>
      <c r="K107" s="89" t="str">
        <f t="shared" si="10"/>
        <v>X</v>
      </c>
    </row>
    <row r="108" spans="1:11" ht="14.25" hidden="1" customHeight="1">
      <c r="A108" s="23">
        <f t="shared" si="13"/>
        <v>86</v>
      </c>
      <c r="B108" s="23" t="str">
        <f>VLOOKUP($A108,ACTIVITIES!$B$2:$C$110,2,FALSE)</f>
        <v>ACTIVITY CATEGORY 9 86</v>
      </c>
      <c r="C108" s="24"/>
      <c r="D108" s="24"/>
      <c r="E108" s="24"/>
      <c r="F108" s="24"/>
      <c r="G108" s="24"/>
      <c r="H108" s="24"/>
      <c r="I108" s="85" t="str">
        <f t="shared" si="9"/>
        <v/>
      </c>
      <c r="K108" s="89" t="str">
        <f t="shared" si="10"/>
        <v>X</v>
      </c>
    </row>
    <row r="109" spans="1:11" ht="14.25" hidden="1" customHeight="1">
      <c r="A109" s="23">
        <f t="shared" si="13"/>
        <v>87</v>
      </c>
      <c r="B109" s="23" t="str">
        <f>VLOOKUP($A109,ACTIVITIES!$B$2:$C$110,2,FALSE)</f>
        <v>ACTIVITY CATEGORY 9 87</v>
      </c>
      <c r="C109" s="24"/>
      <c r="D109" s="24"/>
      <c r="E109" s="24"/>
      <c r="F109" s="24"/>
      <c r="G109" s="24"/>
      <c r="H109" s="24"/>
      <c r="I109" s="85" t="str">
        <f t="shared" si="9"/>
        <v/>
      </c>
      <c r="K109" s="89" t="str">
        <f t="shared" si="10"/>
        <v>X</v>
      </c>
    </row>
    <row r="110" spans="1:11" ht="14.25" hidden="1" customHeight="1">
      <c r="A110" s="23">
        <f t="shared" si="13"/>
        <v>88</v>
      </c>
      <c r="B110" s="23" t="str">
        <f>VLOOKUP($A110,ACTIVITIES!$B$2:$C$110,2,FALSE)</f>
        <v>ACTIVITY CATEGORY 9 88</v>
      </c>
      <c r="C110" s="24"/>
      <c r="D110" s="24"/>
      <c r="E110" s="24"/>
      <c r="F110" s="24"/>
      <c r="G110" s="24"/>
      <c r="H110" s="24"/>
      <c r="I110" s="85" t="str">
        <f t="shared" si="9"/>
        <v/>
      </c>
      <c r="K110" s="89" t="str">
        <f t="shared" si="10"/>
        <v>X</v>
      </c>
    </row>
    <row r="111" spans="1:11" ht="14.25" hidden="1" customHeight="1">
      <c r="A111" s="23">
        <f t="shared" si="13"/>
        <v>89</v>
      </c>
      <c r="B111" s="23" t="str">
        <f>VLOOKUP($A111,ACTIVITIES!$B$2:$C$110,2,FALSE)</f>
        <v>ACTIVITY CATEGORY 9 89</v>
      </c>
      <c r="C111" s="24"/>
      <c r="D111" s="24"/>
      <c r="E111" s="24"/>
      <c r="F111" s="24"/>
      <c r="G111" s="24"/>
      <c r="H111" s="24"/>
      <c r="I111" s="85" t="str">
        <f t="shared" si="9"/>
        <v/>
      </c>
      <c r="K111" s="89" t="str">
        <f t="shared" si="10"/>
        <v>X</v>
      </c>
    </row>
    <row r="112" spans="1:11" ht="14.25" hidden="1" customHeight="1">
      <c r="A112" s="23">
        <f t="shared" si="13"/>
        <v>90</v>
      </c>
      <c r="B112" s="23" t="str">
        <f>VLOOKUP($A112,ACTIVITIES!$B$2:$C$110,2,FALSE)</f>
        <v>ACTIVITY CATEGORY 9 90</v>
      </c>
      <c r="C112" s="24"/>
      <c r="D112" s="24"/>
      <c r="E112" s="24"/>
      <c r="F112" s="24"/>
      <c r="G112" s="24"/>
      <c r="H112" s="24"/>
      <c r="I112" s="85" t="str">
        <f t="shared" si="9"/>
        <v/>
      </c>
      <c r="K112" s="89" t="str">
        <f t="shared" si="10"/>
        <v>X</v>
      </c>
    </row>
    <row r="113" spans="1:11" ht="16.2" hidden="1" customHeight="1">
      <c r="A113" s="87" t="str">
        <f>ACTIVITIES!$H$11</f>
        <v>ACTIVITY CATEGORY 10</v>
      </c>
      <c r="B113" s="87"/>
      <c r="C113" s="29"/>
      <c r="D113" s="29"/>
      <c r="E113" s="29"/>
      <c r="F113" s="29"/>
      <c r="G113" s="29"/>
      <c r="H113" s="35"/>
      <c r="I113" s="36" t="str">
        <f t="shared" si="9"/>
        <v/>
      </c>
      <c r="K113" s="89" t="str">
        <f t="shared" si="10"/>
        <v>X</v>
      </c>
    </row>
    <row r="114" spans="1:11" ht="13.95" hidden="1" customHeight="1">
      <c r="A114" s="23">
        <f>SUM(A112+1)</f>
        <v>91</v>
      </c>
      <c r="B114" s="23" t="str">
        <f>VLOOKUP($A114,ACTIVITIES!$B$2:$C$110,2,FALSE)</f>
        <v>ACTIVITY CATEGORY 10 91</v>
      </c>
      <c r="C114" s="24"/>
      <c r="D114" s="24"/>
      <c r="E114" s="24"/>
      <c r="F114" s="24"/>
      <c r="G114" s="24"/>
      <c r="H114" s="24"/>
      <c r="I114" s="85" t="str">
        <f t="shared" si="9"/>
        <v/>
      </c>
      <c r="K114" s="89" t="str">
        <f t="shared" si="10"/>
        <v>X</v>
      </c>
    </row>
    <row r="115" spans="1:11" ht="14.25" hidden="1" customHeight="1">
      <c r="A115" s="23">
        <f t="shared" ref="A115:A123" si="14">SUM(A114+1)</f>
        <v>92</v>
      </c>
      <c r="B115" s="23" t="str">
        <f>VLOOKUP($A115,ACTIVITIES!$B$2:$C$110,2,FALSE)</f>
        <v>ACTIVITY CATEGORY 10 92</v>
      </c>
      <c r="C115" s="24"/>
      <c r="D115" s="24"/>
      <c r="E115" s="24"/>
      <c r="F115" s="24"/>
      <c r="G115" s="24"/>
      <c r="H115" s="24"/>
      <c r="I115" s="85" t="str">
        <f t="shared" si="9"/>
        <v/>
      </c>
      <c r="K115" s="89" t="str">
        <f t="shared" si="10"/>
        <v>X</v>
      </c>
    </row>
    <row r="116" spans="1:11" ht="14.25" hidden="1" customHeight="1">
      <c r="A116" s="23">
        <f t="shared" si="14"/>
        <v>93</v>
      </c>
      <c r="B116" s="23" t="str">
        <f>VLOOKUP($A116,ACTIVITIES!$B$2:$C$110,2,FALSE)</f>
        <v>ACTIVITY CATEGORY 10 93</v>
      </c>
      <c r="C116" s="24"/>
      <c r="D116" s="24"/>
      <c r="E116" s="24"/>
      <c r="F116" s="24"/>
      <c r="G116" s="24"/>
      <c r="H116" s="24"/>
      <c r="I116" s="85" t="str">
        <f t="shared" si="9"/>
        <v/>
      </c>
      <c r="K116" s="89" t="str">
        <f t="shared" si="10"/>
        <v>X</v>
      </c>
    </row>
    <row r="117" spans="1:11" ht="14.25" hidden="1" customHeight="1">
      <c r="A117" s="23">
        <f t="shared" si="14"/>
        <v>94</v>
      </c>
      <c r="B117" s="23" t="str">
        <f>VLOOKUP($A117,ACTIVITIES!$B$2:$C$110,2,FALSE)</f>
        <v>ACTIVITY CATEGORY 10 94</v>
      </c>
      <c r="C117" s="24"/>
      <c r="D117" s="24"/>
      <c r="E117" s="24"/>
      <c r="F117" s="24"/>
      <c r="G117" s="24"/>
      <c r="H117" s="24"/>
      <c r="I117" s="85" t="str">
        <f t="shared" si="9"/>
        <v/>
      </c>
      <c r="K117" s="89" t="str">
        <f t="shared" si="10"/>
        <v>X</v>
      </c>
    </row>
    <row r="118" spans="1:11" ht="14.25" hidden="1" customHeight="1">
      <c r="A118" s="23">
        <f t="shared" si="14"/>
        <v>95</v>
      </c>
      <c r="B118" s="23" t="str">
        <f>VLOOKUP($A118,ACTIVITIES!$B$2:$C$110,2,FALSE)</f>
        <v>ACTIVITY CATEGORY 10 95</v>
      </c>
      <c r="C118" s="24"/>
      <c r="D118" s="24"/>
      <c r="E118" s="24"/>
      <c r="F118" s="24"/>
      <c r="G118" s="24"/>
      <c r="H118" s="24"/>
      <c r="I118" s="85" t="str">
        <f t="shared" si="9"/>
        <v/>
      </c>
      <c r="K118" s="89" t="str">
        <f t="shared" si="10"/>
        <v>X</v>
      </c>
    </row>
    <row r="119" spans="1:11" ht="14.25" hidden="1" customHeight="1">
      <c r="A119" s="23">
        <f t="shared" si="14"/>
        <v>96</v>
      </c>
      <c r="B119" s="23" t="str">
        <f>VLOOKUP($A119,ACTIVITIES!$B$2:$C$110,2,FALSE)</f>
        <v>ACTIVITY CATEGORY 10 96</v>
      </c>
      <c r="C119" s="24"/>
      <c r="D119" s="24"/>
      <c r="E119" s="24"/>
      <c r="F119" s="24"/>
      <c r="G119" s="24"/>
      <c r="H119" s="24"/>
      <c r="I119" s="85" t="str">
        <f t="shared" si="9"/>
        <v/>
      </c>
      <c r="K119" s="89" t="str">
        <f t="shared" si="10"/>
        <v>X</v>
      </c>
    </row>
    <row r="120" spans="1:11" ht="14.25" hidden="1" customHeight="1">
      <c r="A120" s="23">
        <f t="shared" si="14"/>
        <v>97</v>
      </c>
      <c r="B120" s="23" t="str">
        <f>VLOOKUP($A120,ACTIVITIES!$B$2:$C$110,2,FALSE)</f>
        <v>ACTIVITY CATEGORY 10 97</v>
      </c>
      <c r="C120" s="24"/>
      <c r="D120" s="24"/>
      <c r="E120" s="24"/>
      <c r="F120" s="24"/>
      <c r="G120" s="24"/>
      <c r="H120" s="24"/>
      <c r="I120" s="85" t="str">
        <f t="shared" si="9"/>
        <v/>
      </c>
      <c r="K120" s="89" t="str">
        <f t="shared" si="10"/>
        <v>X</v>
      </c>
    </row>
    <row r="121" spans="1:11" ht="14.25" hidden="1" customHeight="1">
      <c r="A121" s="23">
        <f t="shared" si="14"/>
        <v>98</v>
      </c>
      <c r="B121" s="23" t="str">
        <f>VLOOKUP($A121,ACTIVITIES!$B$2:$C$110,2,FALSE)</f>
        <v>ACTIVITY CATEGORY 10 98</v>
      </c>
      <c r="C121" s="24"/>
      <c r="D121" s="24"/>
      <c r="E121" s="24"/>
      <c r="F121" s="24"/>
      <c r="G121" s="24"/>
      <c r="H121" s="24"/>
      <c r="I121" s="85" t="str">
        <f t="shared" si="9"/>
        <v/>
      </c>
      <c r="K121" s="89" t="str">
        <f t="shared" si="10"/>
        <v>X</v>
      </c>
    </row>
    <row r="122" spans="1:11" ht="14.25" hidden="1" customHeight="1">
      <c r="A122" s="23">
        <f t="shared" si="14"/>
        <v>99</v>
      </c>
      <c r="B122" s="23" t="str">
        <f>VLOOKUP($A122,ACTIVITIES!$B$2:$C$110,2,FALSE)</f>
        <v>ACTIVITY CATEGORY 10 99</v>
      </c>
      <c r="C122" s="24"/>
      <c r="D122" s="24"/>
      <c r="E122" s="24"/>
      <c r="F122" s="24"/>
      <c r="G122" s="24"/>
      <c r="H122" s="24"/>
      <c r="I122" s="85" t="str">
        <f t="shared" si="9"/>
        <v/>
      </c>
      <c r="K122" s="89" t="str">
        <f t="shared" si="10"/>
        <v>X</v>
      </c>
    </row>
    <row r="123" spans="1:11" ht="14.25" hidden="1" customHeight="1">
      <c r="A123" s="23">
        <f t="shared" si="14"/>
        <v>100</v>
      </c>
      <c r="B123" s="23" t="str">
        <f>VLOOKUP($A123,ACTIVITIES!$B$2:$C$110,2,FALSE)</f>
        <v>ACTIVITY CATEGORY 10 100</v>
      </c>
      <c r="C123" s="24"/>
      <c r="D123" s="24"/>
      <c r="E123" s="24"/>
      <c r="F123" s="24"/>
      <c r="G123" s="24"/>
      <c r="H123" s="24"/>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v>1</v>
      </c>
      <c r="D127" s="236">
        <v>2</v>
      </c>
      <c r="E127" s="236">
        <v>0</v>
      </c>
      <c r="F127" s="236">
        <v>0</v>
      </c>
      <c r="G127" s="236">
        <v>1</v>
      </c>
      <c r="H127" s="236">
        <v>2</v>
      </c>
      <c r="I127" s="84">
        <f t="shared" si="9"/>
        <v>2</v>
      </c>
      <c r="K127" s="89" t="str">
        <f t="shared" si="10"/>
        <v/>
      </c>
    </row>
    <row r="128" spans="1:11" ht="15.75" customHeight="1">
      <c r="A128" s="23">
        <f t="shared" ref="A128:A136" si="15">SUM(A127+1)</f>
        <v>2</v>
      </c>
      <c r="B128" s="23" t="str">
        <f>VLOOKUP($A128,ACTIVITIES!$B$2:$C$110,2,FALSE)</f>
        <v>Install overhead cable and taller utility poles</v>
      </c>
      <c r="C128" s="236">
        <v>0</v>
      </c>
      <c r="D128" s="236">
        <v>2</v>
      </c>
      <c r="E128" s="236">
        <v>0</v>
      </c>
      <c r="F128" s="236">
        <v>0</v>
      </c>
      <c r="G128" s="236">
        <v>1</v>
      </c>
      <c r="H128" s="236">
        <v>2</v>
      </c>
      <c r="I128" s="84">
        <f t="shared" si="9"/>
        <v>2</v>
      </c>
      <c r="K128" s="89" t="str">
        <f t="shared" si="10"/>
        <v/>
      </c>
    </row>
    <row r="129" spans="1:11" ht="15.75" customHeight="1">
      <c r="A129" s="23">
        <f t="shared" si="15"/>
        <v>3</v>
      </c>
      <c r="B129" s="23" t="str">
        <f>VLOOKUP($A129,ACTIVITIES!$B$2:$C$110,2,FALSE)</f>
        <v>Install cables and trench excavation</v>
      </c>
      <c r="C129" s="236">
        <v>0</v>
      </c>
      <c r="D129" s="236">
        <v>2</v>
      </c>
      <c r="E129" s="236">
        <v>0</v>
      </c>
      <c r="F129" s="236">
        <v>0</v>
      </c>
      <c r="G129" s="236">
        <v>1</v>
      </c>
      <c r="H129" s="236">
        <v>2</v>
      </c>
      <c r="I129" s="84">
        <f t="shared" si="9"/>
        <v>2</v>
      </c>
      <c r="K129" s="89" t="str">
        <f t="shared" si="10"/>
        <v/>
      </c>
    </row>
    <row r="130" spans="1:11" ht="15.75" customHeight="1">
      <c r="A130" s="23">
        <f t="shared" si="15"/>
        <v>4</v>
      </c>
      <c r="B130" s="23" t="str">
        <f>VLOOKUP($A130,ACTIVITIES!$B$2:$C$110,2,FALSE)</f>
        <v>Install onshore cable ROW construction</v>
      </c>
      <c r="C130" s="236">
        <v>0</v>
      </c>
      <c r="D130" s="236">
        <v>2</v>
      </c>
      <c r="E130" s="236">
        <v>0</v>
      </c>
      <c r="F130" s="236">
        <v>0</v>
      </c>
      <c r="G130" s="236">
        <v>1</v>
      </c>
      <c r="H130" s="236">
        <v>2</v>
      </c>
      <c r="I130" s="84">
        <f t="shared" si="9"/>
        <v>2</v>
      </c>
      <c r="K130" s="89" t="str">
        <f t="shared" si="10"/>
        <v/>
      </c>
    </row>
    <row r="131" spans="1:11" ht="15.75" customHeight="1">
      <c r="A131" s="23">
        <f t="shared" si="15"/>
        <v>5</v>
      </c>
      <c r="B131" s="23" t="str">
        <f>VLOOKUP($A131,ACTIVITIES!$B$2:$C$110,2,FALSE)</f>
        <v>Install onshore vehicle use and travel</v>
      </c>
      <c r="C131" s="236">
        <v>0</v>
      </c>
      <c r="D131" s="236">
        <v>2</v>
      </c>
      <c r="E131" s="236">
        <v>0</v>
      </c>
      <c r="F131" s="236">
        <v>0</v>
      </c>
      <c r="G131" s="236">
        <v>1</v>
      </c>
      <c r="H131" s="236">
        <v>2</v>
      </c>
      <c r="I131" s="84">
        <f t="shared" si="9"/>
        <v>2</v>
      </c>
      <c r="K131" s="89" t="str">
        <f t="shared" si="10"/>
        <v/>
      </c>
    </row>
    <row r="132" spans="1:11" ht="15.75" hidden="1" customHeight="1">
      <c r="A132" s="23">
        <f t="shared" si="15"/>
        <v>6</v>
      </c>
      <c r="B132" s="23" t="str">
        <f>VLOOKUP($A132,ACTIVITIES!$B$2:$C$110,2,FALSE)</f>
        <v>ONSHORE CONSTRUCTION 6</v>
      </c>
      <c r="C132" s="24"/>
      <c r="D132" s="24"/>
      <c r="E132" s="24"/>
      <c r="F132" s="24"/>
      <c r="G132" s="24"/>
      <c r="H132" s="24"/>
      <c r="I132" s="84" t="str">
        <f t="shared" si="9"/>
        <v/>
      </c>
      <c r="K132" s="89" t="str">
        <f t="shared" si="10"/>
        <v>X</v>
      </c>
    </row>
    <row r="133" spans="1:11" ht="15.75" hidden="1" customHeight="1">
      <c r="A133" s="23">
        <f t="shared" si="15"/>
        <v>7</v>
      </c>
      <c r="B133" s="23" t="str">
        <f>VLOOKUP($A133,ACTIVITIES!$B$2:$C$110,2,FALSE)</f>
        <v>ONSHORE CONSTRUCTION 7</v>
      </c>
      <c r="C133" s="24"/>
      <c r="D133" s="24"/>
      <c r="E133" s="24"/>
      <c r="F133" s="24"/>
      <c r="G133" s="24"/>
      <c r="H133" s="24"/>
      <c r="I133" s="84" t="str">
        <f t="shared" si="9"/>
        <v/>
      </c>
      <c r="K133" s="89" t="str">
        <f t="shared" si="10"/>
        <v>X</v>
      </c>
    </row>
    <row r="134" spans="1:11" ht="15.75" hidden="1" customHeight="1">
      <c r="A134" s="23">
        <f t="shared" si="15"/>
        <v>8</v>
      </c>
      <c r="B134" s="23" t="str">
        <f>VLOOKUP($A134,ACTIVITIES!$B$2:$C$110,2,FALSE)</f>
        <v>ONSHORE CONSTRUCTION 8</v>
      </c>
      <c r="C134" s="24"/>
      <c r="D134" s="24"/>
      <c r="E134" s="24"/>
      <c r="F134" s="24"/>
      <c r="G134" s="24"/>
      <c r="H134" s="24"/>
      <c r="I134" s="84" t="str">
        <f t="shared" si="9"/>
        <v/>
      </c>
      <c r="K134" s="89" t="str">
        <f t="shared" si="10"/>
        <v>X</v>
      </c>
    </row>
    <row r="135" spans="1:11" ht="15.75" hidden="1" customHeight="1">
      <c r="A135" s="23">
        <f t="shared" si="15"/>
        <v>9</v>
      </c>
      <c r="B135" s="23" t="str">
        <f>VLOOKUP($A135,ACTIVITIES!$B$2:$C$110,2,FALSE)</f>
        <v>ONSHORE CONSTRUCTION 9</v>
      </c>
      <c r="C135" s="24"/>
      <c r="D135" s="24"/>
      <c r="E135" s="24"/>
      <c r="F135" s="24"/>
      <c r="G135" s="24"/>
      <c r="H135" s="24"/>
      <c r="I135" s="84" t="str">
        <f t="shared" si="9"/>
        <v/>
      </c>
      <c r="K135" s="89" t="str">
        <f t="shared" si="10"/>
        <v>X</v>
      </c>
    </row>
    <row r="136" spans="1:11" ht="15.75" hidden="1" customHeight="1">
      <c r="A136" s="23">
        <f t="shared" si="15"/>
        <v>10</v>
      </c>
      <c r="B136" s="23" t="str">
        <f>VLOOKUP($A136,ACTIVITIES!$B$2:$C$110,2,FALSE)</f>
        <v>ONSHORE CONSTRUCTION 10</v>
      </c>
      <c r="C136" s="24"/>
      <c r="D136" s="24"/>
      <c r="E136" s="24"/>
      <c r="F136" s="24"/>
      <c r="G136" s="24"/>
      <c r="H136" s="24"/>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6">
        <v>2</v>
      </c>
      <c r="D138" s="236">
        <v>2</v>
      </c>
      <c r="E138" s="236">
        <v>2</v>
      </c>
      <c r="F138" s="236">
        <v>2</v>
      </c>
      <c r="G138" s="236">
        <v>1</v>
      </c>
      <c r="H138" s="236">
        <v>1</v>
      </c>
      <c r="I138" s="84">
        <f t="shared" si="9"/>
        <v>2</v>
      </c>
      <c r="K138" s="89" t="str">
        <f t="shared" si="10"/>
        <v/>
      </c>
    </row>
    <row r="139" spans="1:11" ht="15.75" customHeight="1">
      <c r="A139" s="23">
        <f t="shared" ref="A139:A147" si="16">SUM(A138+1)</f>
        <v>12</v>
      </c>
      <c r="B139" s="23" t="str">
        <f>VLOOKUP($A139,ACTIVITIES!$B$2:$C$110,2,FALSE)</f>
        <v>Landfall HDD short and long distance</v>
      </c>
      <c r="C139" s="236">
        <v>2</v>
      </c>
      <c r="D139" s="236">
        <v>2</v>
      </c>
      <c r="E139" s="236">
        <v>2</v>
      </c>
      <c r="F139" s="236">
        <v>2</v>
      </c>
      <c r="G139" s="236">
        <v>1</v>
      </c>
      <c r="H139" s="236">
        <v>1</v>
      </c>
      <c r="I139" s="84">
        <f t="shared" si="9"/>
        <v>2</v>
      </c>
      <c r="K139" s="89" t="str">
        <f t="shared" si="10"/>
        <v/>
      </c>
    </row>
    <row r="140" spans="1:11" ht="15.75" hidden="1" customHeight="1">
      <c r="A140" s="23">
        <f t="shared" si="16"/>
        <v>13</v>
      </c>
      <c r="B140" s="23" t="str">
        <f>VLOOKUP($A140,ACTIVITIES!$B$2:$C$110,2,FALSE)</f>
        <v>LANDFALL CONSTRUCTION 13</v>
      </c>
      <c r="C140" s="24"/>
      <c r="D140" s="24"/>
      <c r="E140" s="24"/>
      <c r="F140" s="24"/>
      <c r="G140" s="24"/>
      <c r="H140" s="24"/>
      <c r="I140" s="84" t="str">
        <f t="shared" si="9"/>
        <v/>
      </c>
      <c r="K140" s="89" t="str">
        <f t="shared" si="10"/>
        <v>X</v>
      </c>
    </row>
    <row r="141" spans="1:11" ht="15.75" hidden="1" customHeight="1">
      <c r="A141" s="23">
        <f t="shared" si="16"/>
        <v>14</v>
      </c>
      <c r="B141" s="23" t="str">
        <f>VLOOKUP($A141,ACTIVITIES!$B$2:$C$110,2,FALSE)</f>
        <v>LANDFALL CONSTRUCTION 14</v>
      </c>
      <c r="C141" s="24"/>
      <c r="D141" s="24"/>
      <c r="E141" s="24"/>
      <c r="F141" s="24"/>
      <c r="G141" s="24"/>
      <c r="H141" s="24"/>
      <c r="I141" s="84" t="str">
        <f t="shared" si="9"/>
        <v/>
      </c>
      <c r="K141" s="89" t="str">
        <f t="shared" si="10"/>
        <v>X</v>
      </c>
    </row>
    <row r="142" spans="1:11" ht="15.75" hidden="1" customHeight="1">
      <c r="A142" s="23">
        <f t="shared" si="16"/>
        <v>15</v>
      </c>
      <c r="B142" s="23" t="str">
        <f>VLOOKUP($A142,ACTIVITIES!$B$2:$C$110,2,FALSE)</f>
        <v>LANDFALL CONSTRUCTION 15</v>
      </c>
      <c r="C142" s="24"/>
      <c r="D142" s="24"/>
      <c r="E142" s="24"/>
      <c r="F142" s="24"/>
      <c r="G142" s="24"/>
      <c r="H142" s="24"/>
      <c r="I142" s="84" t="str">
        <f t="shared" si="9"/>
        <v/>
      </c>
      <c r="K142" s="89" t="str">
        <f t="shared" si="10"/>
        <v>X</v>
      </c>
    </row>
    <row r="143" spans="1:11" ht="15.75" hidden="1" customHeight="1">
      <c r="A143" s="23">
        <f t="shared" si="16"/>
        <v>16</v>
      </c>
      <c r="B143" s="23" t="str">
        <f>VLOOKUP($A143,ACTIVITIES!$B$2:$C$110,2,FALSE)</f>
        <v>LANDFALL CONSTRUCTION 16</v>
      </c>
      <c r="C143" s="24"/>
      <c r="D143" s="24"/>
      <c r="E143" s="24"/>
      <c r="F143" s="24"/>
      <c r="G143" s="24"/>
      <c r="H143" s="24"/>
      <c r="I143" s="84" t="str">
        <f t="shared" si="9"/>
        <v/>
      </c>
      <c r="K143" s="89" t="str">
        <f t="shared" si="10"/>
        <v>X</v>
      </c>
    </row>
    <row r="144" spans="1:11" ht="15.75" hidden="1" customHeight="1">
      <c r="A144" s="23">
        <f t="shared" si="16"/>
        <v>17</v>
      </c>
      <c r="B144" s="23" t="str">
        <f>VLOOKUP($A144,ACTIVITIES!$B$2:$C$110,2,FALSE)</f>
        <v>LANDFALL CONSTRUCTION 17</v>
      </c>
      <c r="C144" s="24"/>
      <c r="D144" s="24"/>
      <c r="E144" s="24"/>
      <c r="F144" s="24"/>
      <c r="G144" s="24"/>
      <c r="H144" s="24"/>
      <c r="I144" s="84" t="str">
        <f t="shared" ref="I144:I207" si="17">IF(AND(C144="",D144="",E144="",F144="",G144="",H144=""),"",MAX(C144:H144))</f>
        <v/>
      </c>
      <c r="K144" s="89" t="str">
        <f t="shared" ref="K144:K207" si="18">IF(AND(NOT(IFERROR(AVERAGE(A144),-9)=-9),IFERROR(VALUE(RIGHT(B144,1)),-9)=-9),"",IF(AND(B144="",IFERROR(VALUE(RIGHT(A144,1)),-99)=-99),"","X"))</f>
        <v>X</v>
      </c>
    </row>
    <row r="145" spans="1:11" ht="15.75" hidden="1" customHeight="1">
      <c r="A145" s="23">
        <f t="shared" si="16"/>
        <v>18</v>
      </c>
      <c r="B145" s="23" t="str">
        <f>VLOOKUP($A145,ACTIVITIES!$B$2:$C$110,2,FALSE)</f>
        <v>LANDFALL CONSTRUCTION 18</v>
      </c>
      <c r="C145" s="24"/>
      <c r="D145" s="24"/>
      <c r="E145" s="24"/>
      <c r="F145" s="24"/>
      <c r="G145" s="24"/>
      <c r="H145" s="24"/>
      <c r="I145" s="84" t="str">
        <f t="shared" si="17"/>
        <v/>
      </c>
      <c r="K145" s="89" t="str">
        <f t="shared" si="18"/>
        <v>X</v>
      </c>
    </row>
    <row r="146" spans="1:11" ht="15.75" hidden="1" customHeight="1">
      <c r="A146" s="23">
        <f t="shared" si="16"/>
        <v>19</v>
      </c>
      <c r="B146" s="23" t="str">
        <f>VLOOKUP($A146,ACTIVITIES!$B$2:$C$110,2,FALSE)</f>
        <v>LANDFALL CONSTRUCTION 19</v>
      </c>
      <c r="C146" s="24"/>
      <c r="D146" s="24"/>
      <c r="E146" s="24"/>
      <c r="F146" s="24"/>
      <c r="G146" s="24"/>
      <c r="H146" s="24"/>
      <c r="I146" s="84" t="str">
        <f t="shared" si="17"/>
        <v/>
      </c>
      <c r="K146" s="89" t="str">
        <f t="shared" si="18"/>
        <v>X</v>
      </c>
    </row>
    <row r="147" spans="1:11" ht="15.75" hidden="1" customHeight="1">
      <c r="A147" s="23">
        <f t="shared" si="16"/>
        <v>20</v>
      </c>
      <c r="B147" s="23" t="str">
        <f>VLOOKUP($A147,ACTIVITIES!$B$2:$C$110,2,FALSE)</f>
        <v>LANDFALL CONSTRUCTION 20</v>
      </c>
      <c r="C147" s="24"/>
      <c r="D147" s="24"/>
      <c r="E147" s="24"/>
      <c r="F147" s="24"/>
      <c r="G147" s="24"/>
      <c r="H147" s="24"/>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v>0</v>
      </c>
      <c r="D149" s="236">
        <v>0</v>
      </c>
      <c r="E149" s="236">
        <v>0</v>
      </c>
      <c r="F149" s="236">
        <v>0</v>
      </c>
      <c r="G149" s="236">
        <v>0</v>
      </c>
      <c r="H149" s="236">
        <v>0</v>
      </c>
      <c r="I149" s="84">
        <f t="shared" si="17"/>
        <v>0</v>
      </c>
      <c r="K149" s="89" t="str">
        <f t="shared" si="18"/>
        <v/>
      </c>
    </row>
    <row r="150" spans="1:11" ht="15.75" customHeight="1">
      <c r="A150" s="23">
        <f t="shared" ref="A150:A158" si="19">SUM(A149+1)</f>
        <v>22</v>
      </c>
      <c r="B150" s="23" t="str">
        <f>VLOOKUP($A150,ACTIVITIES!$B$2:$C$110,2,FALSE)</f>
        <v>Export cable to shore installation</v>
      </c>
      <c r="C150" s="236">
        <v>0</v>
      </c>
      <c r="D150" s="236">
        <v>0</v>
      </c>
      <c r="E150" s="236">
        <v>0</v>
      </c>
      <c r="F150" s="236">
        <v>0</v>
      </c>
      <c r="G150" s="236">
        <v>0</v>
      </c>
      <c r="H150" s="236">
        <v>0</v>
      </c>
      <c r="I150" s="84">
        <f t="shared" si="17"/>
        <v>0</v>
      </c>
      <c r="K150" s="89" t="str">
        <f t="shared" si="18"/>
        <v/>
      </c>
    </row>
    <row r="151" spans="1:11" ht="15.75" customHeight="1">
      <c r="A151" s="23">
        <f t="shared" si="19"/>
        <v>23</v>
      </c>
      <c r="B151" s="23" t="str">
        <f>VLOOKUP($A151,ACTIVITIES!$B$2:$C$110,2,FALSE)</f>
        <v>Substation installation</v>
      </c>
      <c r="C151" s="236">
        <v>0</v>
      </c>
      <c r="D151" s="236">
        <v>0</v>
      </c>
      <c r="E151" s="236">
        <v>0</v>
      </c>
      <c r="F151" s="236">
        <v>0</v>
      </c>
      <c r="G151" s="236">
        <v>0</v>
      </c>
      <c r="H151" s="236">
        <v>0</v>
      </c>
      <c r="I151" s="84">
        <f t="shared" si="17"/>
        <v>0</v>
      </c>
      <c r="K151" s="89" t="str">
        <f t="shared" si="18"/>
        <v/>
      </c>
    </row>
    <row r="152" spans="1:11" ht="15.75" customHeight="1">
      <c r="A152" s="23">
        <f t="shared" si="19"/>
        <v>24</v>
      </c>
      <c r="B152" s="23" t="str">
        <f>VLOOKUP($A152,ACTIVITIES!$B$2:$C$110,2,FALSE)</f>
        <v>Offshore foundation installation</v>
      </c>
      <c r="C152" s="236">
        <v>0</v>
      </c>
      <c r="D152" s="236">
        <v>0</v>
      </c>
      <c r="E152" s="236">
        <v>0</v>
      </c>
      <c r="F152" s="236">
        <v>0</v>
      </c>
      <c r="G152" s="236">
        <v>0</v>
      </c>
      <c r="H152" s="236">
        <v>0</v>
      </c>
      <c r="I152" s="84">
        <f t="shared" si="17"/>
        <v>0</v>
      </c>
      <c r="K152" s="89" t="str">
        <f t="shared" si="18"/>
        <v/>
      </c>
    </row>
    <row r="153" spans="1:11" ht="15.75" customHeight="1">
      <c r="A153" s="23">
        <f t="shared" si="19"/>
        <v>25</v>
      </c>
      <c r="B153" s="23" t="str">
        <f>VLOOKUP($A153,ACTIVITIES!$B$2:$C$110,2,FALSE)</f>
        <v xml:space="preserve">Offshore pile driving </v>
      </c>
      <c r="C153" s="236">
        <v>0</v>
      </c>
      <c r="D153" s="236">
        <v>0</v>
      </c>
      <c r="E153" s="236">
        <v>0</v>
      </c>
      <c r="F153" s="236">
        <v>0</v>
      </c>
      <c r="G153" s="236">
        <v>0</v>
      </c>
      <c r="H153" s="236">
        <v>0</v>
      </c>
      <c r="I153" s="84">
        <f t="shared" si="17"/>
        <v>0</v>
      </c>
      <c r="K153" s="89" t="str">
        <f t="shared" si="18"/>
        <v/>
      </c>
    </row>
    <row r="154" spans="1:11" ht="15.75" customHeight="1">
      <c r="A154" s="23">
        <f t="shared" si="19"/>
        <v>26</v>
      </c>
      <c r="B154" s="23" t="str">
        <f>VLOOKUP($A154,ACTIVITIES!$B$2:$C$110,2,FALSE)</f>
        <v>Temporary cofferdam for long dist. HDD</v>
      </c>
      <c r="C154" s="236">
        <v>0</v>
      </c>
      <c r="D154" s="236">
        <v>0</v>
      </c>
      <c r="E154" s="236">
        <v>0</v>
      </c>
      <c r="F154" s="236">
        <v>0</v>
      </c>
      <c r="G154" s="236">
        <v>0</v>
      </c>
      <c r="H154" s="236">
        <v>0</v>
      </c>
      <c r="I154" s="84">
        <f t="shared" si="17"/>
        <v>0</v>
      </c>
      <c r="K154" s="89" t="str">
        <f t="shared" si="18"/>
        <v/>
      </c>
    </row>
    <row r="155" spans="1:11" ht="15.75" customHeight="1">
      <c r="A155" s="23">
        <f t="shared" si="19"/>
        <v>27</v>
      </c>
      <c r="B155" s="23" t="str">
        <f>VLOOKUP($A155,ACTIVITIES!$B$2:$C$110,2,FALSE)</f>
        <v>Barge and tug  WTG transportation</v>
      </c>
      <c r="C155" s="236">
        <v>1</v>
      </c>
      <c r="D155" s="236">
        <v>1</v>
      </c>
      <c r="E155" s="236">
        <v>0</v>
      </c>
      <c r="F155" s="236">
        <v>0</v>
      </c>
      <c r="G155" s="236">
        <v>0</v>
      </c>
      <c r="H155" s="236">
        <v>1</v>
      </c>
      <c r="I155" s="84">
        <f t="shared" si="17"/>
        <v>1</v>
      </c>
      <c r="K155" s="89" t="str">
        <f t="shared" si="18"/>
        <v/>
      </c>
    </row>
    <row r="156" spans="1:11" ht="15.75" customHeight="1">
      <c r="A156" s="23">
        <f t="shared" si="19"/>
        <v>28</v>
      </c>
      <c r="B156" s="23" t="str">
        <f>VLOOKUP($A156,ACTIVITIES!$B$2:$C$110,2,FALSE)</f>
        <v>WTG installation 5 weeks/WTG</v>
      </c>
      <c r="C156" s="236">
        <v>1</v>
      </c>
      <c r="D156" s="236">
        <v>1</v>
      </c>
      <c r="E156" s="236">
        <v>0</v>
      </c>
      <c r="F156" s="236">
        <v>0</v>
      </c>
      <c r="G156" s="236">
        <v>0</v>
      </c>
      <c r="H156" s="236">
        <v>1</v>
      </c>
      <c r="I156" s="84">
        <f t="shared" si="17"/>
        <v>1</v>
      </c>
      <c r="K156" s="89" t="str">
        <f t="shared" si="18"/>
        <v/>
      </c>
    </row>
    <row r="157" spans="1:11" ht="15.75" customHeight="1">
      <c r="A157" s="23">
        <f t="shared" si="19"/>
        <v>29</v>
      </c>
      <c r="B157" s="23" t="str">
        <f>VLOOKUP($A157,ACTIVITIES!$B$2:$C$110,2,FALSE)</f>
        <v>Crew boat travel</v>
      </c>
      <c r="C157" s="236">
        <v>1</v>
      </c>
      <c r="D157" s="236">
        <v>1</v>
      </c>
      <c r="E157" s="236">
        <v>0</v>
      </c>
      <c r="F157" s="236">
        <v>0</v>
      </c>
      <c r="G157" s="236">
        <v>0</v>
      </c>
      <c r="H157" s="236">
        <v>1</v>
      </c>
      <c r="I157" s="84">
        <f t="shared" si="17"/>
        <v>1</v>
      </c>
      <c r="K157" s="89" t="str">
        <f t="shared" si="18"/>
        <v/>
      </c>
    </row>
    <row r="158" spans="1:11" ht="15.75" hidden="1" customHeight="1">
      <c r="A158" s="23">
        <f t="shared" si="19"/>
        <v>30</v>
      </c>
      <c r="B158" s="23" t="str">
        <f>VLOOKUP($A158,ACTIVITIES!$B$2:$C$110,2,FALSE)</f>
        <v>OFFSHORE CONSTRUCTION 30</v>
      </c>
      <c r="C158" s="80"/>
      <c r="D158" s="80"/>
      <c r="E158" s="80"/>
      <c r="F158" s="80"/>
      <c r="G158" s="80"/>
      <c r="H158" s="80"/>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v>1</v>
      </c>
      <c r="D160" s="236">
        <v>1</v>
      </c>
      <c r="E160" s="236">
        <v>0</v>
      </c>
      <c r="F160" s="236">
        <v>0</v>
      </c>
      <c r="G160" s="236">
        <v>0</v>
      </c>
      <c r="H160" s="236">
        <v>1</v>
      </c>
      <c r="I160" s="84">
        <f t="shared" si="17"/>
        <v>1</v>
      </c>
      <c r="K160" s="89" t="str">
        <f t="shared" si="18"/>
        <v/>
      </c>
    </row>
    <row r="161" spans="1:11" ht="15.75" customHeight="1">
      <c r="A161" s="23">
        <f t="shared" ref="A161:A169" si="20">SUM(A160+1)</f>
        <v>32</v>
      </c>
      <c r="B161" s="23" t="str">
        <f>VLOOKUP($A161,ACTIVITIES!$B$2:$C$110,2,FALSE)</f>
        <v>ROV inspections at 5 year intervals</v>
      </c>
      <c r="C161" s="236">
        <v>0</v>
      </c>
      <c r="D161" s="236">
        <v>0</v>
      </c>
      <c r="E161" s="236">
        <v>0</v>
      </c>
      <c r="F161" s="236">
        <v>0</v>
      </c>
      <c r="G161" s="236">
        <v>0</v>
      </c>
      <c r="H161" s="236">
        <v>1</v>
      </c>
      <c r="I161" s="84">
        <f t="shared" si="17"/>
        <v>1</v>
      </c>
      <c r="K161" s="89" t="str">
        <f t="shared" si="18"/>
        <v/>
      </c>
    </row>
    <row r="162" spans="1:11" ht="15.75" customHeight="1">
      <c r="A162" s="23">
        <f t="shared" si="20"/>
        <v>33</v>
      </c>
      <c r="B162" s="23" t="str">
        <f>VLOOKUP($A162,ACTIVITIES!$B$2:$C$110,2,FALSE)</f>
        <v>Subbottom profiles at 5 year intervals</v>
      </c>
      <c r="C162" s="236">
        <v>1</v>
      </c>
      <c r="D162" s="236">
        <v>0</v>
      </c>
      <c r="E162" s="236">
        <v>0</v>
      </c>
      <c r="F162" s="236">
        <v>0</v>
      </c>
      <c r="G162" s="236">
        <v>0</v>
      </c>
      <c r="H162" s="236">
        <v>1</v>
      </c>
      <c r="I162" s="84">
        <f t="shared" si="17"/>
        <v>1</v>
      </c>
      <c r="K162" s="89" t="str">
        <f t="shared" si="18"/>
        <v/>
      </c>
    </row>
    <row r="163" spans="1:11" ht="15.75" customHeight="1">
      <c r="A163" s="23">
        <f t="shared" si="20"/>
        <v>34</v>
      </c>
      <c r="B163" s="23" t="str">
        <f>VLOOKUP($A163,ACTIVITIES!$B$2:$C$110,2,FALSE)</f>
        <v>Substation ROW maintenance</v>
      </c>
      <c r="C163" s="236">
        <v>1</v>
      </c>
      <c r="D163" s="236">
        <v>1</v>
      </c>
      <c r="E163" s="236">
        <v>0</v>
      </c>
      <c r="F163" s="236">
        <v>0</v>
      </c>
      <c r="G163" s="236">
        <v>0</v>
      </c>
      <c r="H163" s="236">
        <v>1</v>
      </c>
      <c r="I163" s="84">
        <f t="shared" si="17"/>
        <v>1</v>
      </c>
      <c r="K163" s="89" t="str">
        <f t="shared" si="18"/>
        <v/>
      </c>
    </row>
    <row r="164" spans="1:11" ht="15.75" customHeight="1">
      <c r="A164" s="23">
        <f t="shared" si="20"/>
        <v>35</v>
      </c>
      <c r="B164" s="23" t="str">
        <f>VLOOKUP($A164,ACTIVITIES!$B$2:$C$110,2,FALSE)</f>
        <v>On and off shore environmental monitoring</v>
      </c>
      <c r="C164" s="236">
        <v>0</v>
      </c>
      <c r="D164" s="236">
        <v>0</v>
      </c>
      <c r="E164" s="236">
        <v>0</v>
      </c>
      <c r="F164" s="236">
        <v>0</v>
      </c>
      <c r="G164" s="236">
        <v>0</v>
      </c>
      <c r="H164" s="236">
        <v>0</v>
      </c>
      <c r="I164" s="84">
        <f t="shared" si="17"/>
        <v>0</v>
      </c>
      <c r="K164" s="89" t="str">
        <f t="shared" si="18"/>
        <v/>
      </c>
    </row>
    <row r="165" spans="1:11" ht="15.75" hidden="1" customHeight="1">
      <c r="A165" s="23">
        <f t="shared" si="20"/>
        <v>36</v>
      </c>
      <c r="B165" s="23" t="str">
        <f>VLOOKUP($A165,ACTIVITIES!$B$2:$C$110,2,FALSE)</f>
        <v>OPERATION AND MAINTENANCE 36</v>
      </c>
      <c r="C165" s="80"/>
      <c r="D165" s="80"/>
      <c r="E165" s="80"/>
      <c r="F165" s="80"/>
      <c r="G165" s="80"/>
      <c r="H165" s="24"/>
      <c r="I165" s="84" t="str">
        <f t="shared" si="17"/>
        <v/>
      </c>
      <c r="K165" s="89" t="str">
        <f t="shared" si="18"/>
        <v>X</v>
      </c>
    </row>
    <row r="166" spans="1:11" ht="15.75" hidden="1" customHeight="1">
      <c r="A166" s="23">
        <f t="shared" si="20"/>
        <v>37</v>
      </c>
      <c r="B166" s="23" t="str">
        <f>VLOOKUP($A166,ACTIVITIES!$B$2:$C$110,2,FALSE)</f>
        <v>OPERATION AND MAINTENANCE 37</v>
      </c>
      <c r="C166" s="80"/>
      <c r="D166" s="80"/>
      <c r="E166" s="80"/>
      <c r="F166" s="80"/>
      <c r="G166" s="80"/>
      <c r="H166" s="24"/>
      <c r="I166" s="84" t="str">
        <f t="shared" si="17"/>
        <v/>
      </c>
      <c r="K166" s="89" t="str">
        <f t="shared" si="18"/>
        <v>X</v>
      </c>
    </row>
    <row r="167" spans="1:11" ht="15.75" hidden="1" customHeight="1">
      <c r="A167" s="23">
        <f t="shared" si="20"/>
        <v>38</v>
      </c>
      <c r="B167" s="23" t="str">
        <f>VLOOKUP($A167,ACTIVITIES!$B$2:$C$110,2,FALSE)</f>
        <v>OPERATION AND MAINTENANCE 38</v>
      </c>
      <c r="C167" s="80"/>
      <c r="D167" s="80"/>
      <c r="E167" s="80"/>
      <c r="F167" s="80"/>
      <c r="G167" s="80"/>
      <c r="H167" s="24"/>
      <c r="I167" s="84" t="str">
        <f t="shared" si="17"/>
        <v/>
      </c>
      <c r="K167" s="89" t="str">
        <f t="shared" si="18"/>
        <v>X</v>
      </c>
    </row>
    <row r="168" spans="1:11" ht="15.75" hidden="1" customHeight="1">
      <c r="A168" s="23">
        <f t="shared" si="20"/>
        <v>39</v>
      </c>
      <c r="B168" s="23" t="str">
        <f>VLOOKUP($A168,ACTIVITIES!$B$2:$C$110,2,FALSE)</f>
        <v>OPERATION AND MAINTENANCE 39</v>
      </c>
      <c r="C168" s="80"/>
      <c r="D168" s="80"/>
      <c r="E168" s="80"/>
      <c r="F168" s="80"/>
      <c r="G168" s="80"/>
      <c r="H168" s="24"/>
      <c r="I168" s="84" t="str">
        <f t="shared" si="17"/>
        <v/>
      </c>
      <c r="K168" s="89" t="str">
        <f t="shared" si="18"/>
        <v>X</v>
      </c>
    </row>
    <row r="169" spans="1:11" ht="15.75" hidden="1" customHeight="1">
      <c r="A169" s="23">
        <f t="shared" si="20"/>
        <v>40</v>
      </c>
      <c r="B169" s="23" t="str">
        <f>VLOOKUP($A169,ACTIVITIES!$B$2:$C$110,2,FALSE)</f>
        <v>OPERATION AND MAINTENANCE 40</v>
      </c>
      <c r="C169" s="80"/>
      <c r="D169" s="80"/>
      <c r="E169" s="80"/>
      <c r="F169" s="80"/>
      <c r="G169" s="80"/>
      <c r="H169" s="24"/>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v>1</v>
      </c>
      <c r="D171" s="236">
        <v>1</v>
      </c>
      <c r="E171" s="236">
        <v>0</v>
      </c>
      <c r="F171" s="236">
        <v>0</v>
      </c>
      <c r="G171" s="236">
        <v>0</v>
      </c>
      <c r="H171" s="236">
        <v>0</v>
      </c>
      <c r="I171" s="85">
        <f t="shared" si="17"/>
        <v>1</v>
      </c>
      <c r="K171" s="89" t="str">
        <f t="shared" si="18"/>
        <v/>
      </c>
    </row>
    <row r="172" spans="1:11" ht="15.75" customHeight="1">
      <c r="A172" s="23">
        <f t="shared" ref="A172:A180" si="21">SUM(A171+1)</f>
        <v>42</v>
      </c>
      <c r="B172" s="23" t="str">
        <f>VLOOKUP($A172,ACTIVITIES!$B$2:$C$110,2,FALSE)</f>
        <v>Offshore cable abandonent</v>
      </c>
      <c r="C172" s="236">
        <v>0</v>
      </c>
      <c r="D172" s="236">
        <v>0</v>
      </c>
      <c r="E172" s="236">
        <v>0</v>
      </c>
      <c r="F172" s="236">
        <v>0</v>
      </c>
      <c r="G172" s="236">
        <v>0</v>
      </c>
      <c r="H172" s="236">
        <v>0</v>
      </c>
      <c r="I172" s="85">
        <f t="shared" si="17"/>
        <v>0</v>
      </c>
      <c r="K172" s="89" t="str">
        <f t="shared" si="18"/>
        <v/>
      </c>
    </row>
    <row r="173" spans="1:11" ht="15.75" customHeight="1">
      <c r="A173" s="23">
        <f t="shared" si="21"/>
        <v>43</v>
      </c>
      <c r="B173" s="23" t="str">
        <f>VLOOKUP($A173,ACTIVITIES!$B$2:$C$110,2,FALSE)</f>
        <v>Demobilization</v>
      </c>
      <c r="C173" s="236">
        <v>1</v>
      </c>
      <c r="D173" s="236">
        <v>1</v>
      </c>
      <c r="E173" s="236">
        <v>0</v>
      </c>
      <c r="F173" s="236">
        <v>0</v>
      </c>
      <c r="G173" s="236">
        <v>0</v>
      </c>
      <c r="H173" s="236">
        <v>0</v>
      </c>
      <c r="I173" s="85">
        <f t="shared" si="17"/>
        <v>1</v>
      </c>
      <c r="K173" s="89" t="str">
        <f t="shared" si="18"/>
        <v/>
      </c>
    </row>
    <row r="174" spans="1:11" ht="15.75" hidden="1" customHeight="1">
      <c r="A174" s="23">
        <f t="shared" si="21"/>
        <v>44</v>
      </c>
      <c r="B174" s="23" t="str">
        <f>VLOOKUP($A174,ACTIVITIES!$B$2:$C$110,2,FALSE)</f>
        <v>DECOMMISSIONING 44</v>
      </c>
      <c r="C174" s="24"/>
      <c r="D174" s="24"/>
      <c r="E174" s="24"/>
      <c r="F174" s="24"/>
      <c r="G174" s="24"/>
      <c r="H174" s="24"/>
      <c r="I174" s="85" t="str">
        <f t="shared" si="17"/>
        <v/>
      </c>
      <c r="K174" s="89" t="str">
        <f t="shared" si="18"/>
        <v>X</v>
      </c>
    </row>
    <row r="175" spans="1:11" ht="15.75" hidden="1" customHeight="1">
      <c r="A175" s="23">
        <f t="shared" si="21"/>
        <v>45</v>
      </c>
      <c r="B175" s="23" t="str">
        <f>VLOOKUP($A175,ACTIVITIES!$B$2:$C$110,2,FALSE)</f>
        <v>DECOMMISSIONING 45</v>
      </c>
      <c r="C175" s="24"/>
      <c r="D175" s="24"/>
      <c r="E175" s="24"/>
      <c r="F175" s="24"/>
      <c r="G175" s="24"/>
      <c r="H175" s="24"/>
      <c r="I175" s="85" t="str">
        <f t="shared" si="17"/>
        <v/>
      </c>
      <c r="K175" s="89" t="str">
        <f t="shared" si="18"/>
        <v>X</v>
      </c>
    </row>
    <row r="176" spans="1:11" ht="15.75" hidden="1" customHeight="1">
      <c r="A176" s="23">
        <f t="shared" si="21"/>
        <v>46</v>
      </c>
      <c r="B176" s="23" t="str">
        <f>VLOOKUP($A176,ACTIVITIES!$B$2:$C$110,2,FALSE)</f>
        <v>DECOMMISSIONING 46</v>
      </c>
      <c r="C176" s="24"/>
      <c r="D176" s="24"/>
      <c r="E176" s="24"/>
      <c r="F176" s="24"/>
      <c r="G176" s="24"/>
      <c r="H176" s="24"/>
      <c r="I176" s="85" t="str">
        <f t="shared" si="17"/>
        <v/>
      </c>
      <c r="K176" s="89" t="str">
        <f t="shared" si="18"/>
        <v>X</v>
      </c>
    </row>
    <row r="177" spans="1:11" ht="15.75" hidden="1" customHeight="1">
      <c r="A177" s="23">
        <f t="shared" si="21"/>
        <v>47</v>
      </c>
      <c r="B177" s="23" t="str">
        <f>VLOOKUP($A177,ACTIVITIES!$B$2:$C$110,2,FALSE)</f>
        <v>DECOMMISSIONING 47</v>
      </c>
      <c r="C177" s="24"/>
      <c r="D177" s="24"/>
      <c r="E177" s="24"/>
      <c r="F177" s="24"/>
      <c r="G177" s="24"/>
      <c r="H177" s="24"/>
      <c r="I177" s="85" t="str">
        <f t="shared" si="17"/>
        <v/>
      </c>
      <c r="K177" s="89" t="str">
        <f t="shared" si="18"/>
        <v>X</v>
      </c>
    </row>
    <row r="178" spans="1:11" ht="15.75" hidden="1" customHeight="1">
      <c r="A178" s="23">
        <f t="shared" si="21"/>
        <v>48</v>
      </c>
      <c r="B178" s="23" t="str">
        <f>VLOOKUP($A178,ACTIVITIES!$B$2:$C$110,2,FALSE)</f>
        <v>DECOMMISSIONING 48</v>
      </c>
      <c r="C178" s="24"/>
      <c r="D178" s="24"/>
      <c r="E178" s="24"/>
      <c r="F178" s="24"/>
      <c r="G178" s="24"/>
      <c r="H178" s="24"/>
      <c r="I178" s="85" t="str">
        <f t="shared" si="17"/>
        <v/>
      </c>
      <c r="K178" s="89" t="str">
        <f t="shared" si="18"/>
        <v>X</v>
      </c>
    </row>
    <row r="179" spans="1:11" ht="15.75" hidden="1" customHeight="1">
      <c r="A179" s="23">
        <f t="shared" si="21"/>
        <v>49</v>
      </c>
      <c r="B179" s="23" t="str">
        <f>VLOOKUP($A179,ACTIVITIES!$B$2:$C$110,2,FALSE)</f>
        <v>DECOMMISSIONING 49</v>
      </c>
      <c r="C179" s="24"/>
      <c r="D179" s="24"/>
      <c r="E179" s="24"/>
      <c r="F179" s="24"/>
      <c r="G179" s="24"/>
      <c r="H179" s="24"/>
      <c r="I179" s="85" t="str">
        <f t="shared" si="17"/>
        <v/>
      </c>
      <c r="K179" s="89" t="str">
        <f t="shared" si="18"/>
        <v>X</v>
      </c>
    </row>
    <row r="180" spans="1:11" ht="15.75" hidden="1" customHeight="1">
      <c r="A180" s="23">
        <f t="shared" si="21"/>
        <v>50</v>
      </c>
      <c r="B180" s="23" t="str">
        <f>VLOOKUP($A180,ACTIVITIES!$B$2:$C$110,2,FALSE)</f>
        <v>DECOMMISSIONING 50</v>
      </c>
      <c r="C180" s="24"/>
      <c r="D180" s="24"/>
      <c r="E180" s="24"/>
      <c r="F180" s="24"/>
      <c r="G180" s="24"/>
      <c r="H180" s="24"/>
      <c r="I180" s="85" t="str">
        <f t="shared" si="17"/>
        <v/>
      </c>
      <c r="K180" s="89" t="str">
        <f t="shared" si="18"/>
        <v>X</v>
      </c>
    </row>
    <row r="181" spans="1:11" ht="15.75" hidden="1" customHeight="1">
      <c r="A181" s="107" t="str">
        <f>ACTIVITIES!$H$7</f>
        <v>ACTIVITY CATEGORY 6</v>
      </c>
      <c r="B181" s="107"/>
      <c r="C181" s="30"/>
      <c r="D181" s="30"/>
      <c r="E181" s="30"/>
      <c r="F181" s="30"/>
      <c r="G181" s="30"/>
      <c r="H181" s="105"/>
      <c r="I181" s="106" t="str">
        <f t="shared" si="17"/>
        <v/>
      </c>
      <c r="K181" s="89" t="str">
        <f t="shared" si="18"/>
        <v>X</v>
      </c>
    </row>
    <row r="182" spans="1:11" ht="15.75" hidden="1" customHeight="1">
      <c r="A182" s="23">
        <f>SUM(A180+1)</f>
        <v>51</v>
      </c>
      <c r="B182" s="23" t="str">
        <f>VLOOKUP($A182,ACTIVITIES!$B$2:$C$110,2,FALSE)</f>
        <v>ACTIVITY CATEGORY 6 51</v>
      </c>
      <c r="C182" s="24"/>
      <c r="D182" s="24"/>
      <c r="E182" s="24"/>
      <c r="F182" s="24"/>
      <c r="G182" s="24"/>
      <c r="H182" s="24"/>
      <c r="I182" s="85" t="str">
        <f t="shared" si="17"/>
        <v/>
      </c>
      <c r="K182" s="89" t="str">
        <f t="shared" si="18"/>
        <v>X</v>
      </c>
    </row>
    <row r="183" spans="1:11" ht="15.75" hidden="1" customHeight="1">
      <c r="A183" s="23">
        <f t="shared" ref="A183:A191" si="22">SUM(A182+1)</f>
        <v>52</v>
      </c>
      <c r="B183" s="23" t="str">
        <f>VLOOKUP($A183,ACTIVITIES!$B$2:$C$110,2,FALSE)</f>
        <v>ACTIVITY CATEGORY 6 52</v>
      </c>
      <c r="C183" s="24"/>
      <c r="D183" s="24"/>
      <c r="E183" s="24"/>
      <c r="F183" s="24"/>
      <c r="G183" s="24"/>
      <c r="H183" s="24"/>
      <c r="I183" s="85" t="str">
        <f t="shared" si="17"/>
        <v/>
      </c>
      <c r="K183" s="89" t="str">
        <f t="shared" si="18"/>
        <v>X</v>
      </c>
    </row>
    <row r="184" spans="1:11" ht="15.75" hidden="1" customHeight="1">
      <c r="A184" s="23">
        <f t="shared" si="22"/>
        <v>53</v>
      </c>
      <c r="B184" s="23" t="str">
        <f>VLOOKUP($A184,ACTIVITIES!$B$2:$C$110,2,FALSE)</f>
        <v>ACTIVITY CATEGORY 6 53</v>
      </c>
      <c r="C184" s="24"/>
      <c r="D184" s="24"/>
      <c r="E184" s="24"/>
      <c r="F184" s="24"/>
      <c r="G184" s="24"/>
      <c r="H184" s="24"/>
      <c r="I184" s="85" t="str">
        <f t="shared" si="17"/>
        <v/>
      </c>
      <c r="K184" s="89" t="str">
        <f t="shared" si="18"/>
        <v>X</v>
      </c>
    </row>
    <row r="185" spans="1:11" ht="15.75" hidden="1" customHeight="1">
      <c r="A185" s="23">
        <f t="shared" si="22"/>
        <v>54</v>
      </c>
      <c r="B185" s="23" t="str">
        <f>VLOOKUP($A185,ACTIVITIES!$B$2:$C$110,2,FALSE)</f>
        <v>ACTIVITY CATEGORY 6 54</v>
      </c>
      <c r="C185" s="24"/>
      <c r="D185" s="24"/>
      <c r="E185" s="24"/>
      <c r="F185" s="24"/>
      <c r="G185" s="24"/>
      <c r="H185" s="24"/>
      <c r="I185" s="85" t="str">
        <f t="shared" si="17"/>
        <v/>
      </c>
      <c r="K185" s="89" t="str">
        <f t="shared" si="18"/>
        <v>X</v>
      </c>
    </row>
    <row r="186" spans="1:11" ht="15.75" hidden="1" customHeight="1">
      <c r="A186" s="23">
        <f t="shared" si="22"/>
        <v>55</v>
      </c>
      <c r="B186" s="23" t="str">
        <f>VLOOKUP($A186,ACTIVITIES!$B$2:$C$110,2,FALSE)</f>
        <v>ACTIVITY CATEGORY 6 55</v>
      </c>
      <c r="C186" s="24"/>
      <c r="D186" s="24"/>
      <c r="E186" s="24"/>
      <c r="F186" s="24"/>
      <c r="G186" s="24"/>
      <c r="H186" s="24"/>
      <c r="I186" s="85" t="str">
        <f t="shared" si="17"/>
        <v/>
      </c>
      <c r="K186" s="89" t="str">
        <f t="shared" si="18"/>
        <v>X</v>
      </c>
    </row>
    <row r="187" spans="1:11" ht="15.75" hidden="1" customHeight="1">
      <c r="A187" s="23">
        <f t="shared" si="22"/>
        <v>56</v>
      </c>
      <c r="B187" s="23" t="str">
        <f>VLOOKUP($A187,ACTIVITIES!$B$2:$C$110,2,FALSE)</f>
        <v>ACTIVITY CATEGORY 6 56</v>
      </c>
      <c r="C187" s="24"/>
      <c r="D187" s="24"/>
      <c r="E187" s="24"/>
      <c r="F187" s="24"/>
      <c r="G187" s="24"/>
      <c r="H187" s="24"/>
      <c r="I187" s="85" t="str">
        <f t="shared" si="17"/>
        <v/>
      </c>
      <c r="K187" s="89" t="str">
        <f t="shared" si="18"/>
        <v>X</v>
      </c>
    </row>
    <row r="188" spans="1:11" ht="15.75" hidden="1" customHeight="1">
      <c r="A188" s="23">
        <f t="shared" si="22"/>
        <v>57</v>
      </c>
      <c r="B188" s="23" t="str">
        <f>VLOOKUP($A188,ACTIVITIES!$B$2:$C$110,2,FALSE)</f>
        <v>ACTIVITY CATEGORY 6 57</v>
      </c>
      <c r="C188" s="24"/>
      <c r="D188" s="24"/>
      <c r="E188" s="24"/>
      <c r="F188" s="24"/>
      <c r="G188" s="24"/>
      <c r="H188" s="24"/>
      <c r="I188" s="85" t="str">
        <f t="shared" si="17"/>
        <v/>
      </c>
      <c r="K188" s="89" t="str">
        <f t="shared" si="18"/>
        <v>X</v>
      </c>
    </row>
    <row r="189" spans="1:11" ht="15.75" hidden="1" customHeight="1">
      <c r="A189" s="23">
        <f t="shared" si="22"/>
        <v>58</v>
      </c>
      <c r="B189" s="23" t="str">
        <f>VLOOKUP($A189,ACTIVITIES!$B$2:$C$110,2,FALSE)</f>
        <v>ACTIVITY CATEGORY 6 58</v>
      </c>
      <c r="C189" s="24"/>
      <c r="D189" s="24"/>
      <c r="E189" s="24"/>
      <c r="F189" s="24"/>
      <c r="G189" s="24"/>
      <c r="H189" s="24"/>
      <c r="I189" s="85" t="str">
        <f t="shared" si="17"/>
        <v/>
      </c>
      <c r="K189" s="89" t="str">
        <f t="shared" si="18"/>
        <v>X</v>
      </c>
    </row>
    <row r="190" spans="1:11" ht="15.75" hidden="1" customHeight="1">
      <c r="A190" s="23">
        <f t="shared" si="22"/>
        <v>59</v>
      </c>
      <c r="B190" s="23" t="str">
        <f>VLOOKUP($A190,ACTIVITIES!$B$2:$C$110,2,FALSE)</f>
        <v>ACTIVITY CATEGORY 6 59</v>
      </c>
      <c r="C190" s="24"/>
      <c r="D190" s="24"/>
      <c r="E190" s="24"/>
      <c r="F190" s="24"/>
      <c r="G190" s="24"/>
      <c r="H190" s="24"/>
      <c r="I190" s="85" t="str">
        <f t="shared" si="17"/>
        <v/>
      </c>
      <c r="K190" s="89" t="str">
        <f t="shared" si="18"/>
        <v>X</v>
      </c>
    </row>
    <row r="191" spans="1:11" ht="15.75" hidden="1" customHeight="1">
      <c r="A191" s="23">
        <f t="shared" si="22"/>
        <v>60</v>
      </c>
      <c r="B191" s="23" t="str">
        <f>VLOOKUP($A191,ACTIVITIES!$B$2:$C$110,2,FALSE)</f>
        <v>ACTIVITY CATEGORY 6 60</v>
      </c>
      <c r="C191" s="24"/>
      <c r="D191" s="24"/>
      <c r="E191" s="24"/>
      <c r="F191" s="24"/>
      <c r="G191" s="24"/>
      <c r="H191" s="24"/>
      <c r="I191" s="85" t="str">
        <f t="shared" si="17"/>
        <v/>
      </c>
      <c r="K191" s="89" t="str">
        <f t="shared" si="18"/>
        <v>X</v>
      </c>
    </row>
    <row r="192" spans="1:11" ht="15.75" hidden="1" customHeight="1">
      <c r="A192" s="107" t="str">
        <f>ACTIVITIES!$H$8</f>
        <v>ACTIVITY CATEGORY 7</v>
      </c>
      <c r="B192" s="107"/>
      <c r="C192" s="30"/>
      <c r="D192" s="30"/>
      <c r="E192" s="30"/>
      <c r="F192" s="30"/>
      <c r="G192" s="30"/>
      <c r="H192" s="105"/>
      <c r="I192" s="106" t="str">
        <f t="shared" si="17"/>
        <v/>
      </c>
      <c r="K192" s="89" t="str">
        <f t="shared" si="18"/>
        <v>X</v>
      </c>
    </row>
    <row r="193" spans="1:11" ht="15.75" hidden="1" customHeight="1">
      <c r="A193" s="23">
        <f>SUM(A191+1)</f>
        <v>61</v>
      </c>
      <c r="B193" s="23" t="str">
        <f>VLOOKUP($A193,ACTIVITIES!$B$2:$C$110,2,FALSE)</f>
        <v>ACTIVITY CATEGORY 7 61</v>
      </c>
      <c r="C193" s="24"/>
      <c r="D193" s="24"/>
      <c r="E193" s="24"/>
      <c r="F193" s="24"/>
      <c r="G193" s="24"/>
      <c r="H193" s="24"/>
      <c r="I193" s="85" t="str">
        <f t="shared" si="17"/>
        <v/>
      </c>
      <c r="K193" s="89" t="str">
        <f t="shared" si="18"/>
        <v>X</v>
      </c>
    </row>
    <row r="194" spans="1:11" ht="15.75" hidden="1" customHeight="1">
      <c r="A194" s="23">
        <f t="shared" ref="A194:A202" si="23">SUM(A193+1)</f>
        <v>62</v>
      </c>
      <c r="B194" s="23" t="str">
        <f>VLOOKUP($A194,ACTIVITIES!$B$2:$C$110,2,FALSE)</f>
        <v>ACTIVITY CATEGORY 7 62</v>
      </c>
      <c r="C194" s="24"/>
      <c r="D194" s="24"/>
      <c r="E194" s="24"/>
      <c r="F194" s="24"/>
      <c r="G194" s="24"/>
      <c r="H194" s="24"/>
      <c r="I194" s="85" t="str">
        <f t="shared" si="17"/>
        <v/>
      </c>
      <c r="K194" s="89" t="str">
        <f t="shared" si="18"/>
        <v>X</v>
      </c>
    </row>
    <row r="195" spans="1:11" ht="15.75" hidden="1" customHeight="1">
      <c r="A195" s="23">
        <f t="shared" si="23"/>
        <v>63</v>
      </c>
      <c r="B195" s="23" t="str">
        <f>VLOOKUP($A195,ACTIVITIES!$B$2:$C$110,2,FALSE)</f>
        <v>ACTIVITY CATEGORY 7 63</v>
      </c>
      <c r="C195" s="24"/>
      <c r="D195" s="24"/>
      <c r="E195" s="24"/>
      <c r="F195" s="24"/>
      <c r="G195" s="24"/>
      <c r="H195" s="24"/>
      <c r="I195" s="85" t="str">
        <f t="shared" si="17"/>
        <v/>
      </c>
      <c r="K195" s="89" t="str">
        <f t="shared" si="18"/>
        <v>X</v>
      </c>
    </row>
    <row r="196" spans="1:11" ht="15.75" hidden="1" customHeight="1">
      <c r="A196" s="23">
        <f t="shared" si="23"/>
        <v>64</v>
      </c>
      <c r="B196" s="23" t="str">
        <f>VLOOKUP($A196,ACTIVITIES!$B$2:$C$110,2,FALSE)</f>
        <v>ACTIVITY CATEGORY 7 64</v>
      </c>
      <c r="C196" s="24"/>
      <c r="D196" s="24"/>
      <c r="E196" s="24"/>
      <c r="F196" s="24"/>
      <c r="G196" s="24"/>
      <c r="H196" s="24"/>
      <c r="I196" s="85" t="str">
        <f t="shared" si="17"/>
        <v/>
      </c>
      <c r="K196" s="89" t="str">
        <f t="shared" si="18"/>
        <v>X</v>
      </c>
    </row>
    <row r="197" spans="1:11" ht="15.75" hidden="1" customHeight="1">
      <c r="A197" s="23">
        <f t="shared" si="23"/>
        <v>65</v>
      </c>
      <c r="B197" s="23" t="str">
        <f>VLOOKUP($A197,ACTIVITIES!$B$2:$C$110,2,FALSE)</f>
        <v>ACTIVITY CATEGORY 7 65</v>
      </c>
      <c r="C197" s="24"/>
      <c r="D197" s="24"/>
      <c r="E197" s="24"/>
      <c r="F197" s="24"/>
      <c r="G197" s="24"/>
      <c r="H197" s="24"/>
      <c r="I197" s="85" t="str">
        <f t="shared" si="17"/>
        <v/>
      </c>
      <c r="K197" s="89" t="str">
        <f t="shared" si="18"/>
        <v>X</v>
      </c>
    </row>
    <row r="198" spans="1:11" ht="15.75" hidden="1" customHeight="1">
      <c r="A198" s="23">
        <f t="shared" si="23"/>
        <v>66</v>
      </c>
      <c r="B198" s="23" t="str">
        <f>VLOOKUP($A198,ACTIVITIES!$B$2:$C$110,2,FALSE)</f>
        <v>ACTIVITY CATEGORY 7 66</v>
      </c>
      <c r="C198" s="24"/>
      <c r="D198" s="24"/>
      <c r="E198" s="24"/>
      <c r="F198" s="24"/>
      <c r="G198" s="24"/>
      <c r="H198" s="24"/>
      <c r="I198" s="85" t="str">
        <f t="shared" si="17"/>
        <v/>
      </c>
      <c r="K198" s="89" t="str">
        <f t="shared" si="18"/>
        <v>X</v>
      </c>
    </row>
    <row r="199" spans="1:11" ht="15.75" hidden="1" customHeight="1">
      <c r="A199" s="23">
        <f t="shared" si="23"/>
        <v>67</v>
      </c>
      <c r="B199" s="23" t="str">
        <f>VLOOKUP($A199,ACTIVITIES!$B$2:$C$110,2,FALSE)</f>
        <v>ACTIVITY CATEGORY 7 67</v>
      </c>
      <c r="C199" s="24"/>
      <c r="D199" s="24"/>
      <c r="E199" s="24"/>
      <c r="F199" s="24"/>
      <c r="G199" s="24"/>
      <c r="H199" s="24"/>
      <c r="I199" s="85" t="str">
        <f t="shared" si="17"/>
        <v/>
      </c>
      <c r="K199" s="89" t="str">
        <f t="shared" si="18"/>
        <v>X</v>
      </c>
    </row>
    <row r="200" spans="1:11" ht="15.75" hidden="1" customHeight="1">
      <c r="A200" s="23">
        <f t="shared" si="23"/>
        <v>68</v>
      </c>
      <c r="B200" s="23" t="str">
        <f>VLOOKUP($A200,ACTIVITIES!$B$2:$C$110,2,FALSE)</f>
        <v>ACTIVITY CATEGORY 7 68</v>
      </c>
      <c r="C200" s="24"/>
      <c r="D200" s="24"/>
      <c r="E200" s="24"/>
      <c r="F200" s="24"/>
      <c r="G200" s="24"/>
      <c r="H200" s="24"/>
      <c r="I200" s="85" t="str">
        <f t="shared" si="17"/>
        <v/>
      </c>
      <c r="K200" s="89" t="str">
        <f t="shared" si="18"/>
        <v>X</v>
      </c>
    </row>
    <row r="201" spans="1:11" ht="15.75" hidden="1" customHeight="1">
      <c r="A201" s="23">
        <f t="shared" si="23"/>
        <v>69</v>
      </c>
      <c r="B201" s="23" t="str">
        <f>VLOOKUP($A201,ACTIVITIES!$B$2:$C$110,2,FALSE)</f>
        <v>ACTIVITY CATEGORY 7 69</v>
      </c>
      <c r="C201" s="24"/>
      <c r="D201" s="24"/>
      <c r="E201" s="24"/>
      <c r="F201" s="24"/>
      <c r="G201" s="24"/>
      <c r="H201" s="24"/>
      <c r="I201" s="85" t="str">
        <f t="shared" si="17"/>
        <v/>
      </c>
      <c r="K201" s="89" t="str">
        <f t="shared" si="18"/>
        <v>X</v>
      </c>
    </row>
    <row r="202" spans="1:11" ht="15.75" hidden="1" customHeight="1">
      <c r="A202" s="23">
        <f t="shared" si="23"/>
        <v>70</v>
      </c>
      <c r="B202" s="23" t="str">
        <f>VLOOKUP($A202,ACTIVITIES!$B$2:$C$110,2,FALSE)</f>
        <v>ACTIVITY CATEGORY 7 70</v>
      </c>
      <c r="C202" s="24"/>
      <c r="D202" s="24"/>
      <c r="E202" s="24"/>
      <c r="F202" s="24"/>
      <c r="G202" s="24"/>
      <c r="H202" s="24"/>
      <c r="I202" s="85" t="str">
        <f t="shared" si="17"/>
        <v/>
      </c>
      <c r="K202" s="89" t="str">
        <f t="shared" si="18"/>
        <v>X</v>
      </c>
    </row>
    <row r="203" spans="1:11" ht="15.75" hidden="1" customHeight="1">
      <c r="A203" s="107" t="str">
        <f>ACTIVITIES!$H$9</f>
        <v>ACTIVITY CATEGORY 8</v>
      </c>
      <c r="B203" s="107"/>
      <c r="C203" s="30"/>
      <c r="D203" s="30"/>
      <c r="E203" s="30"/>
      <c r="F203" s="30"/>
      <c r="G203" s="30"/>
      <c r="H203" s="105"/>
      <c r="I203" s="106" t="str">
        <f t="shared" si="17"/>
        <v/>
      </c>
      <c r="K203" s="89" t="str">
        <f t="shared" si="18"/>
        <v>X</v>
      </c>
    </row>
    <row r="204" spans="1:11" ht="15.75" hidden="1" customHeight="1">
      <c r="A204" s="23">
        <f>SUM(A202+1)</f>
        <v>71</v>
      </c>
      <c r="B204" s="23" t="str">
        <f>VLOOKUP($A204,ACTIVITIES!$B$2:$C$110,2,FALSE)</f>
        <v>ACTIVITY CATEGORY 8 71</v>
      </c>
      <c r="C204" s="24"/>
      <c r="D204" s="24"/>
      <c r="E204" s="24"/>
      <c r="F204" s="24"/>
      <c r="G204" s="24"/>
      <c r="H204" s="24"/>
      <c r="I204" s="85" t="str">
        <f t="shared" si="17"/>
        <v/>
      </c>
      <c r="K204" s="89" t="str">
        <f t="shared" si="18"/>
        <v>X</v>
      </c>
    </row>
    <row r="205" spans="1:11" ht="15.75" hidden="1" customHeight="1">
      <c r="A205" s="23">
        <f t="shared" ref="A205:A213" si="24">SUM(A204+1)</f>
        <v>72</v>
      </c>
      <c r="B205" s="23" t="str">
        <f>VLOOKUP($A205,ACTIVITIES!$B$2:$C$110,2,FALSE)</f>
        <v>ACTIVITY CATEGORY 8 72</v>
      </c>
      <c r="C205" s="24"/>
      <c r="D205" s="24"/>
      <c r="E205" s="24"/>
      <c r="F205" s="24"/>
      <c r="G205" s="24"/>
      <c r="H205" s="24"/>
      <c r="I205" s="85" t="str">
        <f t="shared" si="17"/>
        <v/>
      </c>
      <c r="K205" s="89" t="str">
        <f t="shared" si="18"/>
        <v>X</v>
      </c>
    </row>
    <row r="206" spans="1:11" ht="15.75" hidden="1" customHeight="1">
      <c r="A206" s="23">
        <f t="shared" si="24"/>
        <v>73</v>
      </c>
      <c r="B206" s="23" t="str">
        <f>VLOOKUP($A206,ACTIVITIES!$B$2:$C$110,2,FALSE)</f>
        <v>ACTIVITY CATEGORY 8 73</v>
      </c>
      <c r="C206" s="24"/>
      <c r="D206" s="24"/>
      <c r="E206" s="24"/>
      <c r="F206" s="24"/>
      <c r="G206" s="24"/>
      <c r="H206" s="24"/>
      <c r="I206" s="85" t="str">
        <f t="shared" si="17"/>
        <v/>
      </c>
      <c r="K206" s="89" t="str">
        <f t="shared" si="18"/>
        <v>X</v>
      </c>
    </row>
    <row r="207" spans="1:11" ht="15.75" hidden="1" customHeight="1">
      <c r="A207" s="23">
        <f t="shared" si="24"/>
        <v>74</v>
      </c>
      <c r="B207" s="23" t="str">
        <f>VLOOKUP($A207,ACTIVITIES!$B$2:$C$110,2,FALSE)</f>
        <v>ACTIVITY CATEGORY 8 74</v>
      </c>
      <c r="C207" s="24"/>
      <c r="D207" s="24"/>
      <c r="E207" s="24"/>
      <c r="F207" s="24"/>
      <c r="G207" s="24"/>
      <c r="H207" s="24"/>
      <c r="I207" s="85" t="str">
        <f t="shared" si="17"/>
        <v/>
      </c>
      <c r="K207" s="89" t="str">
        <f t="shared" si="18"/>
        <v>X</v>
      </c>
    </row>
    <row r="208" spans="1:11" ht="15.75" hidden="1" customHeight="1">
      <c r="A208" s="23">
        <f t="shared" si="24"/>
        <v>75</v>
      </c>
      <c r="B208" s="23" t="str">
        <f>VLOOKUP($A208,ACTIVITIES!$B$2:$C$110,2,FALSE)</f>
        <v>ACTIVITY CATEGORY 8 75</v>
      </c>
      <c r="C208" s="24"/>
      <c r="D208" s="24"/>
      <c r="E208" s="24"/>
      <c r="F208" s="24"/>
      <c r="G208" s="24"/>
      <c r="H208" s="24"/>
      <c r="I208" s="85" t="str">
        <f t="shared" ref="I208:I271" si="25">IF(AND(C208="",D208="",E208="",F208="",G208="",H208=""),"",MAX(C208:H208))</f>
        <v/>
      </c>
      <c r="K208" s="89" t="str">
        <f t="shared" ref="K208:K271" si="26">IF(AND(NOT(IFERROR(AVERAGE(A208),-9)=-9),IFERROR(VALUE(RIGHT(B208,1)),-9)=-9),"",IF(AND(B208="",IFERROR(VALUE(RIGHT(A208,1)),-99)=-99),"","X"))</f>
        <v>X</v>
      </c>
    </row>
    <row r="209" spans="1:11" ht="15.75" hidden="1" customHeight="1">
      <c r="A209" s="23">
        <f t="shared" si="24"/>
        <v>76</v>
      </c>
      <c r="B209" s="23" t="str">
        <f>VLOOKUP($A209,ACTIVITIES!$B$2:$C$110,2,FALSE)</f>
        <v>ACTIVITY CATEGORY 8 76</v>
      </c>
      <c r="C209" s="24"/>
      <c r="D209" s="24"/>
      <c r="E209" s="24"/>
      <c r="F209" s="24"/>
      <c r="G209" s="24"/>
      <c r="H209" s="24"/>
      <c r="I209" s="85" t="str">
        <f t="shared" si="25"/>
        <v/>
      </c>
      <c r="K209" s="89" t="str">
        <f t="shared" si="26"/>
        <v>X</v>
      </c>
    </row>
    <row r="210" spans="1:11" ht="15.75" hidden="1" customHeight="1">
      <c r="A210" s="23">
        <f t="shared" si="24"/>
        <v>77</v>
      </c>
      <c r="B210" s="23" t="str">
        <f>VLOOKUP($A210,ACTIVITIES!$B$2:$C$110,2,FALSE)</f>
        <v>ACTIVITY CATEGORY 8 77</v>
      </c>
      <c r="C210" s="24"/>
      <c r="D210" s="24"/>
      <c r="E210" s="24"/>
      <c r="F210" s="24"/>
      <c r="G210" s="24"/>
      <c r="H210" s="24"/>
      <c r="I210" s="85" t="str">
        <f t="shared" si="25"/>
        <v/>
      </c>
      <c r="K210" s="89" t="str">
        <f t="shared" si="26"/>
        <v>X</v>
      </c>
    </row>
    <row r="211" spans="1:11" ht="15.75" hidden="1" customHeight="1">
      <c r="A211" s="23">
        <f t="shared" si="24"/>
        <v>78</v>
      </c>
      <c r="B211" s="23" t="str">
        <f>VLOOKUP($A211,ACTIVITIES!$B$2:$C$110,2,FALSE)</f>
        <v>ACTIVITY CATEGORY 8 78</v>
      </c>
      <c r="C211" s="24"/>
      <c r="D211" s="24"/>
      <c r="E211" s="24"/>
      <c r="F211" s="24"/>
      <c r="G211" s="24"/>
      <c r="H211" s="24"/>
      <c r="I211" s="85" t="str">
        <f t="shared" si="25"/>
        <v/>
      </c>
      <c r="K211" s="89" t="str">
        <f t="shared" si="26"/>
        <v>X</v>
      </c>
    </row>
    <row r="212" spans="1:11" ht="15.75" hidden="1" customHeight="1">
      <c r="A212" s="23">
        <f t="shared" si="24"/>
        <v>79</v>
      </c>
      <c r="B212" s="23" t="str">
        <f>VLOOKUP($A212,ACTIVITIES!$B$2:$C$110,2,FALSE)</f>
        <v>ACTIVITY CATEGORY 8 79</v>
      </c>
      <c r="C212" s="24"/>
      <c r="D212" s="24"/>
      <c r="E212" s="24"/>
      <c r="F212" s="24"/>
      <c r="G212" s="24"/>
      <c r="H212" s="24"/>
      <c r="I212" s="85" t="str">
        <f t="shared" si="25"/>
        <v/>
      </c>
      <c r="K212" s="89" t="str">
        <f t="shared" si="26"/>
        <v>X</v>
      </c>
    </row>
    <row r="213" spans="1:11" ht="15.75" hidden="1" customHeight="1">
      <c r="A213" s="23">
        <f t="shared" si="24"/>
        <v>80</v>
      </c>
      <c r="B213" s="23" t="str">
        <f>VLOOKUP($A213,ACTIVITIES!$B$2:$C$110,2,FALSE)</f>
        <v>ACTIVITY CATEGORY 8 80</v>
      </c>
      <c r="C213" s="24"/>
      <c r="D213" s="24"/>
      <c r="E213" s="24"/>
      <c r="F213" s="24"/>
      <c r="G213" s="24"/>
      <c r="H213" s="24"/>
      <c r="I213" s="85" t="str">
        <f t="shared" si="25"/>
        <v/>
      </c>
      <c r="K213" s="89" t="str">
        <f t="shared" si="26"/>
        <v>X</v>
      </c>
    </row>
    <row r="214" spans="1:11" ht="15.75" hidden="1" customHeight="1">
      <c r="A214" s="107" t="str">
        <f>ACTIVITIES!$H$10</f>
        <v>ACTIVITY CATEGORY 9</v>
      </c>
      <c r="B214" s="107"/>
      <c r="C214" s="30"/>
      <c r="D214" s="30"/>
      <c r="E214" s="30"/>
      <c r="F214" s="30"/>
      <c r="G214" s="30"/>
      <c r="H214" s="105"/>
      <c r="I214" s="106" t="str">
        <f t="shared" si="25"/>
        <v/>
      </c>
      <c r="K214" s="89" t="str">
        <f t="shared" si="26"/>
        <v>X</v>
      </c>
    </row>
    <row r="215" spans="1:11" ht="15.75" hidden="1" customHeight="1">
      <c r="A215" s="23">
        <f>SUM(A213+1)</f>
        <v>81</v>
      </c>
      <c r="B215" s="23" t="str">
        <f>VLOOKUP($A215,ACTIVITIES!$B$2:$C$110,2,FALSE)</f>
        <v>ACTIVITY CATEGORY 9 81</v>
      </c>
      <c r="C215" s="24"/>
      <c r="D215" s="24"/>
      <c r="E215" s="24"/>
      <c r="F215" s="24"/>
      <c r="G215" s="24"/>
      <c r="H215" s="24"/>
      <c r="I215" s="85" t="str">
        <f t="shared" si="25"/>
        <v/>
      </c>
      <c r="K215" s="89" t="str">
        <f t="shared" si="26"/>
        <v>X</v>
      </c>
    </row>
    <row r="216" spans="1:11" ht="15.75" hidden="1" customHeight="1">
      <c r="A216" s="23">
        <f t="shared" ref="A216:A224" si="27">SUM(A215+1)</f>
        <v>82</v>
      </c>
      <c r="B216" s="23" t="str">
        <f>VLOOKUP($A216,ACTIVITIES!$B$2:$C$110,2,FALSE)</f>
        <v>ACTIVITY CATEGORY 9 82</v>
      </c>
      <c r="C216" s="24"/>
      <c r="D216" s="24"/>
      <c r="E216" s="24"/>
      <c r="F216" s="24"/>
      <c r="G216" s="24"/>
      <c r="H216" s="24"/>
      <c r="I216" s="85" t="str">
        <f t="shared" si="25"/>
        <v/>
      </c>
      <c r="K216" s="89" t="str">
        <f t="shared" si="26"/>
        <v>X</v>
      </c>
    </row>
    <row r="217" spans="1:11" ht="15.75" hidden="1" customHeight="1">
      <c r="A217" s="23">
        <f t="shared" si="27"/>
        <v>83</v>
      </c>
      <c r="B217" s="23" t="str">
        <f>VLOOKUP($A217,ACTIVITIES!$B$2:$C$110,2,FALSE)</f>
        <v>ACTIVITY CATEGORY 9 83</v>
      </c>
      <c r="C217" s="24"/>
      <c r="D217" s="24"/>
      <c r="E217" s="24"/>
      <c r="F217" s="24"/>
      <c r="G217" s="24"/>
      <c r="H217" s="24"/>
      <c r="I217" s="85" t="str">
        <f t="shared" si="25"/>
        <v/>
      </c>
      <c r="K217" s="89" t="str">
        <f t="shared" si="26"/>
        <v>X</v>
      </c>
    </row>
    <row r="218" spans="1:11" ht="15.75" hidden="1" customHeight="1">
      <c r="A218" s="23">
        <f t="shared" si="27"/>
        <v>84</v>
      </c>
      <c r="B218" s="23" t="str">
        <f>VLOOKUP($A218,ACTIVITIES!$B$2:$C$110,2,FALSE)</f>
        <v>ACTIVITY CATEGORY 9 84</v>
      </c>
      <c r="C218" s="24"/>
      <c r="D218" s="24"/>
      <c r="E218" s="24"/>
      <c r="F218" s="24"/>
      <c r="G218" s="24"/>
      <c r="H218" s="24"/>
      <c r="I218" s="85" t="str">
        <f t="shared" si="25"/>
        <v/>
      </c>
      <c r="K218" s="89" t="str">
        <f t="shared" si="26"/>
        <v>X</v>
      </c>
    </row>
    <row r="219" spans="1:11" ht="15.75" hidden="1" customHeight="1">
      <c r="A219" s="23">
        <f t="shared" si="27"/>
        <v>85</v>
      </c>
      <c r="B219" s="23" t="str">
        <f>VLOOKUP($A219,ACTIVITIES!$B$2:$C$110,2,FALSE)</f>
        <v>ACTIVITY CATEGORY 9 85</v>
      </c>
      <c r="C219" s="24"/>
      <c r="D219" s="24"/>
      <c r="E219" s="24"/>
      <c r="F219" s="24"/>
      <c r="G219" s="24"/>
      <c r="H219" s="24"/>
      <c r="I219" s="85" t="str">
        <f t="shared" si="25"/>
        <v/>
      </c>
      <c r="K219" s="89" t="str">
        <f t="shared" si="26"/>
        <v>X</v>
      </c>
    </row>
    <row r="220" spans="1:11" ht="15.75" hidden="1" customHeight="1">
      <c r="A220" s="23">
        <f t="shared" si="27"/>
        <v>86</v>
      </c>
      <c r="B220" s="23" t="str">
        <f>VLOOKUP($A220,ACTIVITIES!$B$2:$C$110,2,FALSE)</f>
        <v>ACTIVITY CATEGORY 9 86</v>
      </c>
      <c r="C220" s="24"/>
      <c r="D220" s="24"/>
      <c r="E220" s="24"/>
      <c r="F220" s="24"/>
      <c r="G220" s="24"/>
      <c r="H220" s="24"/>
      <c r="I220" s="85" t="str">
        <f t="shared" si="25"/>
        <v/>
      </c>
      <c r="K220" s="89" t="str">
        <f t="shared" si="26"/>
        <v>X</v>
      </c>
    </row>
    <row r="221" spans="1:11" ht="15.75" hidden="1" customHeight="1">
      <c r="A221" s="23">
        <f t="shared" si="27"/>
        <v>87</v>
      </c>
      <c r="B221" s="23" t="str">
        <f>VLOOKUP($A221,ACTIVITIES!$B$2:$C$110,2,FALSE)</f>
        <v>ACTIVITY CATEGORY 9 87</v>
      </c>
      <c r="C221" s="24"/>
      <c r="D221" s="24"/>
      <c r="E221" s="24"/>
      <c r="F221" s="24"/>
      <c r="G221" s="24"/>
      <c r="H221" s="24"/>
      <c r="I221" s="85" t="str">
        <f t="shared" si="25"/>
        <v/>
      </c>
      <c r="K221" s="89" t="str">
        <f t="shared" si="26"/>
        <v>X</v>
      </c>
    </row>
    <row r="222" spans="1:11" ht="15.75" hidden="1" customHeight="1">
      <c r="A222" s="23">
        <f t="shared" si="27"/>
        <v>88</v>
      </c>
      <c r="B222" s="23" t="str">
        <f>VLOOKUP($A222,ACTIVITIES!$B$2:$C$110,2,FALSE)</f>
        <v>ACTIVITY CATEGORY 9 88</v>
      </c>
      <c r="C222" s="24"/>
      <c r="D222" s="24"/>
      <c r="E222" s="24"/>
      <c r="F222" s="24"/>
      <c r="G222" s="24"/>
      <c r="H222" s="24"/>
      <c r="I222" s="85" t="str">
        <f t="shared" si="25"/>
        <v/>
      </c>
      <c r="K222" s="89" t="str">
        <f t="shared" si="26"/>
        <v>X</v>
      </c>
    </row>
    <row r="223" spans="1:11" ht="15.75" hidden="1" customHeight="1">
      <c r="A223" s="23">
        <f t="shared" si="27"/>
        <v>89</v>
      </c>
      <c r="B223" s="23" t="str">
        <f>VLOOKUP($A223,ACTIVITIES!$B$2:$C$110,2,FALSE)</f>
        <v>ACTIVITY CATEGORY 9 89</v>
      </c>
      <c r="C223" s="24"/>
      <c r="D223" s="24"/>
      <c r="E223" s="24"/>
      <c r="F223" s="24"/>
      <c r="G223" s="24"/>
      <c r="H223" s="24"/>
      <c r="I223" s="85" t="str">
        <f t="shared" si="25"/>
        <v/>
      </c>
      <c r="K223" s="89" t="str">
        <f t="shared" si="26"/>
        <v>X</v>
      </c>
    </row>
    <row r="224" spans="1:11" ht="15.75" hidden="1" customHeight="1">
      <c r="A224" s="23">
        <f t="shared" si="27"/>
        <v>90</v>
      </c>
      <c r="B224" s="23" t="str">
        <f>VLOOKUP($A224,ACTIVITIES!$B$2:$C$110,2,FALSE)</f>
        <v>ACTIVITY CATEGORY 9 90</v>
      </c>
      <c r="C224" s="24"/>
      <c r="D224" s="24"/>
      <c r="E224" s="24"/>
      <c r="F224" s="24"/>
      <c r="G224" s="24"/>
      <c r="H224" s="24"/>
      <c r="I224" s="85" t="str">
        <f t="shared" si="25"/>
        <v/>
      </c>
      <c r="K224" s="89" t="str">
        <f t="shared" si="26"/>
        <v>X</v>
      </c>
    </row>
    <row r="225" spans="1:11" ht="15.75" hidden="1" customHeight="1">
      <c r="A225" s="107" t="str">
        <f>ACTIVITIES!$H$11</f>
        <v>ACTIVITY CATEGORY 10</v>
      </c>
      <c r="B225" s="107"/>
      <c r="C225" s="30"/>
      <c r="D225" s="30"/>
      <c r="E225" s="30"/>
      <c r="F225" s="30"/>
      <c r="G225" s="30"/>
      <c r="H225" s="105"/>
      <c r="I225" s="106" t="str">
        <f t="shared" si="25"/>
        <v/>
      </c>
      <c r="K225" s="89" t="str">
        <f t="shared" si="26"/>
        <v>X</v>
      </c>
    </row>
    <row r="226" spans="1:11" ht="15.75" hidden="1" customHeight="1">
      <c r="A226" s="23">
        <f>SUM(A224+1)</f>
        <v>91</v>
      </c>
      <c r="B226" s="23" t="str">
        <f>VLOOKUP($A226,ACTIVITIES!$B$2:$C$110,2,FALSE)</f>
        <v>ACTIVITY CATEGORY 10 91</v>
      </c>
      <c r="C226" s="24"/>
      <c r="D226" s="24"/>
      <c r="E226" s="24"/>
      <c r="F226" s="24"/>
      <c r="G226" s="24"/>
      <c r="H226" s="24"/>
      <c r="I226" s="85" t="str">
        <f t="shared" si="25"/>
        <v/>
      </c>
      <c r="K226" s="89" t="str">
        <f t="shared" si="26"/>
        <v>X</v>
      </c>
    </row>
    <row r="227" spans="1:11" ht="15.75" hidden="1" customHeight="1">
      <c r="A227" s="23">
        <f t="shared" ref="A227:A235" si="28">SUM(A226+1)</f>
        <v>92</v>
      </c>
      <c r="B227" s="23" t="str">
        <f>VLOOKUP($A227,ACTIVITIES!$B$2:$C$110,2,FALSE)</f>
        <v>ACTIVITY CATEGORY 10 92</v>
      </c>
      <c r="C227" s="24"/>
      <c r="D227" s="24"/>
      <c r="E227" s="24"/>
      <c r="F227" s="24"/>
      <c r="G227" s="24"/>
      <c r="H227" s="24"/>
      <c r="I227" s="85" t="str">
        <f t="shared" si="25"/>
        <v/>
      </c>
      <c r="K227" s="89" t="str">
        <f t="shared" si="26"/>
        <v>X</v>
      </c>
    </row>
    <row r="228" spans="1:11" ht="15.75" hidden="1" customHeight="1">
      <c r="A228" s="23">
        <f t="shared" si="28"/>
        <v>93</v>
      </c>
      <c r="B228" s="23" t="str">
        <f>VLOOKUP($A228,ACTIVITIES!$B$2:$C$110,2,FALSE)</f>
        <v>ACTIVITY CATEGORY 10 93</v>
      </c>
      <c r="C228" s="24"/>
      <c r="D228" s="24"/>
      <c r="E228" s="24"/>
      <c r="F228" s="24"/>
      <c r="G228" s="24"/>
      <c r="H228" s="24"/>
      <c r="I228" s="85" t="str">
        <f t="shared" si="25"/>
        <v/>
      </c>
      <c r="K228" s="89" t="str">
        <f t="shared" si="26"/>
        <v>X</v>
      </c>
    </row>
    <row r="229" spans="1:11" ht="15.75" hidden="1" customHeight="1">
      <c r="A229" s="23">
        <f t="shared" si="28"/>
        <v>94</v>
      </c>
      <c r="B229" s="23" t="str">
        <f>VLOOKUP($A229,ACTIVITIES!$B$2:$C$110,2,FALSE)</f>
        <v>ACTIVITY CATEGORY 10 94</v>
      </c>
      <c r="C229" s="24"/>
      <c r="D229" s="24"/>
      <c r="E229" s="24"/>
      <c r="F229" s="24"/>
      <c r="G229" s="24"/>
      <c r="H229" s="24"/>
      <c r="I229" s="85" t="str">
        <f t="shared" si="25"/>
        <v/>
      </c>
      <c r="K229" s="89" t="str">
        <f t="shared" si="26"/>
        <v>X</v>
      </c>
    </row>
    <row r="230" spans="1:11" ht="15.75" hidden="1" customHeight="1">
      <c r="A230" s="23">
        <f t="shared" si="28"/>
        <v>95</v>
      </c>
      <c r="B230" s="23" t="str">
        <f>VLOOKUP($A230,ACTIVITIES!$B$2:$C$110,2,FALSE)</f>
        <v>ACTIVITY CATEGORY 10 95</v>
      </c>
      <c r="C230" s="24"/>
      <c r="D230" s="24"/>
      <c r="E230" s="24"/>
      <c r="F230" s="24"/>
      <c r="G230" s="24"/>
      <c r="H230" s="24"/>
      <c r="I230" s="85" t="str">
        <f t="shared" si="25"/>
        <v/>
      </c>
      <c r="K230" s="89" t="str">
        <f t="shared" si="26"/>
        <v>X</v>
      </c>
    </row>
    <row r="231" spans="1:11" ht="15.75" hidden="1" customHeight="1">
      <c r="A231" s="23">
        <f t="shared" si="28"/>
        <v>96</v>
      </c>
      <c r="B231" s="23" t="str">
        <f>VLOOKUP($A231,ACTIVITIES!$B$2:$C$110,2,FALSE)</f>
        <v>ACTIVITY CATEGORY 10 96</v>
      </c>
      <c r="C231" s="24"/>
      <c r="D231" s="24"/>
      <c r="E231" s="24"/>
      <c r="F231" s="24"/>
      <c r="G231" s="24"/>
      <c r="H231" s="24"/>
      <c r="I231" s="85" t="str">
        <f t="shared" si="25"/>
        <v/>
      </c>
      <c r="K231" s="89" t="str">
        <f t="shared" si="26"/>
        <v>X</v>
      </c>
    </row>
    <row r="232" spans="1:11" ht="15.75" hidden="1" customHeight="1">
      <c r="A232" s="23">
        <f t="shared" si="28"/>
        <v>97</v>
      </c>
      <c r="B232" s="23" t="str">
        <f>VLOOKUP($A232,ACTIVITIES!$B$2:$C$110,2,FALSE)</f>
        <v>ACTIVITY CATEGORY 10 97</v>
      </c>
      <c r="C232" s="24"/>
      <c r="D232" s="24"/>
      <c r="E232" s="24"/>
      <c r="F232" s="24"/>
      <c r="G232" s="24"/>
      <c r="H232" s="24"/>
      <c r="I232" s="85" t="str">
        <f t="shared" si="25"/>
        <v/>
      </c>
      <c r="K232" s="89" t="str">
        <f t="shared" si="26"/>
        <v>X</v>
      </c>
    </row>
    <row r="233" spans="1:11" ht="15.75" hidden="1" customHeight="1">
      <c r="A233" s="23">
        <f t="shared" si="28"/>
        <v>98</v>
      </c>
      <c r="B233" s="23" t="str">
        <f>VLOOKUP($A233,ACTIVITIES!$B$2:$C$110,2,FALSE)</f>
        <v>ACTIVITY CATEGORY 10 98</v>
      </c>
      <c r="C233" s="24"/>
      <c r="D233" s="24"/>
      <c r="E233" s="24"/>
      <c r="F233" s="24"/>
      <c r="G233" s="24"/>
      <c r="H233" s="24"/>
      <c r="I233" s="85" t="str">
        <f t="shared" si="25"/>
        <v/>
      </c>
      <c r="K233" s="89" t="str">
        <f t="shared" si="26"/>
        <v>X</v>
      </c>
    </row>
    <row r="234" spans="1:11" ht="15.75" hidden="1" customHeight="1">
      <c r="A234" s="23">
        <f t="shared" si="28"/>
        <v>99</v>
      </c>
      <c r="B234" s="23" t="str">
        <f>VLOOKUP($A234,ACTIVITIES!$B$2:$C$110,2,FALSE)</f>
        <v>ACTIVITY CATEGORY 10 99</v>
      </c>
      <c r="C234" s="24"/>
      <c r="D234" s="24"/>
      <c r="E234" s="24"/>
      <c r="F234" s="24"/>
      <c r="G234" s="24"/>
      <c r="H234" s="24"/>
      <c r="I234" s="85" t="str">
        <f t="shared" si="25"/>
        <v/>
      </c>
      <c r="K234" s="89" t="str">
        <f t="shared" si="26"/>
        <v>X</v>
      </c>
    </row>
    <row r="235" spans="1:11" ht="15.75" hidden="1" customHeight="1">
      <c r="A235" s="23">
        <f t="shared" si="28"/>
        <v>100</v>
      </c>
      <c r="B235" s="23" t="str">
        <f>VLOOKUP($A235,ACTIVITIES!$B$2:$C$110,2,FALSE)</f>
        <v>ACTIVITY CATEGORY 10 100</v>
      </c>
      <c r="C235" s="24"/>
      <c r="D235" s="24"/>
      <c r="E235" s="24"/>
      <c r="F235" s="24"/>
      <c r="G235" s="24"/>
      <c r="H235" s="24"/>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v>2</v>
      </c>
      <c r="D239" s="236">
        <v>2</v>
      </c>
      <c r="E239" s="236">
        <v>0</v>
      </c>
      <c r="F239" s="236">
        <v>0</v>
      </c>
      <c r="G239" s="236">
        <v>2</v>
      </c>
      <c r="H239" s="236">
        <v>2</v>
      </c>
      <c r="I239" s="84">
        <f t="shared" si="25"/>
        <v>2</v>
      </c>
      <c r="K239" s="89" t="str">
        <f t="shared" si="26"/>
        <v/>
      </c>
    </row>
    <row r="240" spans="1:11" ht="15.75" customHeight="1">
      <c r="A240" s="23">
        <f t="shared" ref="A240:A248" si="29">SUM(A239+1)</f>
        <v>2</v>
      </c>
      <c r="B240" s="23" t="str">
        <f>VLOOKUP($A240,ACTIVITIES!$B$2:$C$110,2,FALSE)</f>
        <v>Install overhead cable and taller utility poles</v>
      </c>
      <c r="C240" s="236">
        <v>0</v>
      </c>
      <c r="D240" s="236">
        <v>2</v>
      </c>
      <c r="E240" s="236">
        <v>0</v>
      </c>
      <c r="F240" s="236">
        <v>0</v>
      </c>
      <c r="G240" s="236">
        <v>2</v>
      </c>
      <c r="H240" s="236">
        <v>2</v>
      </c>
      <c r="I240" s="84">
        <f t="shared" si="25"/>
        <v>2</v>
      </c>
      <c r="K240" s="89" t="str">
        <f t="shared" si="26"/>
        <v/>
      </c>
    </row>
    <row r="241" spans="1:11" ht="15.75" customHeight="1">
      <c r="A241" s="23">
        <f t="shared" si="29"/>
        <v>3</v>
      </c>
      <c r="B241" s="23" t="str">
        <f>VLOOKUP($A241,ACTIVITIES!$B$2:$C$110,2,FALSE)</f>
        <v>Install cables and trench excavation</v>
      </c>
      <c r="C241" s="236">
        <v>0</v>
      </c>
      <c r="D241" s="236">
        <v>1</v>
      </c>
      <c r="E241" s="236">
        <v>0</v>
      </c>
      <c r="F241" s="236">
        <v>0</v>
      </c>
      <c r="G241" s="236">
        <v>1</v>
      </c>
      <c r="H241" s="236">
        <v>1</v>
      </c>
      <c r="I241" s="84">
        <f t="shared" si="25"/>
        <v>1</v>
      </c>
      <c r="K241" s="89" t="str">
        <f t="shared" si="26"/>
        <v/>
      </c>
    </row>
    <row r="242" spans="1:11" ht="15.75" customHeight="1">
      <c r="A242" s="23">
        <f t="shared" si="29"/>
        <v>4</v>
      </c>
      <c r="B242" s="23" t="str">
        <f>VLOOKUP($A242,ACTIVITIES!$B$2:$C$110,2,FALSE)</f>
        <v>Install onshore cable ROW construction</v>
      </c>
      <c r="C242" s="236">
        <v>0</v>
      </c>
      <c r="D242" s="236">
        <v>1</v>
      </c>
      <c r="E242" s="236">
        <v>0</v>
      </c>
      <c r="F242" s="236">
        <v>0</v>
      </c>
      <c r="G242" s="236">
        <v>1</v>
      </c>
      <c r="H242" s="236">
        <v>1</v>
      </c>
      <c r="I242" s="84">
        <f t="shared" si="25"/>
        <v>1</v>
      </c>
      <c r="K242" s="89" t="str">
        <f t="shared" si="26"/>
        <v/>
      </c>
    </row>
    <row r="243" spans="1:11" ht="15.75" customHeight="1">
      <c r="A243" s="23">
        <f t="shared" si="29"/>
        <v>5</v>
      </c>
      <c r="B243" s="23" t="str">
        <f>VLOOKUP($A243,ACTIVITIES!$B$2:$C$110,2,FALSE)</f>
        <v>Install onshore vehicle use and travel</v>
      </c>
      <c r="C243" s="236">
        <v>0</v>
      </c>
      <c r="D243" s="236">
        <v>1</v>
      </c>
      <c r="E243" s="236">
        <v>0</v>
      </c>
      <c r="F243" s="236">
        <v>0</v>
      </c>
      <c r="G243" s="236">
        <v>1</v>
      </c>
      <c r="H243" s="236">
        <v>1</v>
      </c>
      <c r="I243" s="84">
        <f t="shared" si="25"/>
        <v>1</v>
      </c>
      <c r="K243" s="89" t="str">
        <f t="shared" si="26"/>
        <v/>
      </c>
    </row>
    <row r="244" spans="1:11" ht="15.75" hidden="1" customHeight="1">
      <c r="A244" s="23">
        <f t="shared" si="29"/>
        <v>6</v>
      </c>
      <c r="B244" s="23" t="str">
        <f>VLOOKUP($A244,ACTIVITIES!$B$2:$C$110,2,FALSE)</f>
        <v>ONSHORE CONSTRUCTION 6</v>
      </c>
      <c r="C244" s="24"/>
      <c r="D244" s="24"/>
      <c r="E244" s="24"/>
      <c r="F244" s="24"/>
      <c r="G244" s="24"/>
      <c r="H244" s="24"/>
      <c r="I244" s="84" t="str">
        <f t="shared" si="25"/>
        <v/>
      </c>
      <c r="K244" s="89" t="str">
        <f t="shared" si="26"/>
        <v>X</v>
      </c>
    </row>
    <row r="245" spans="1:11" ht="15.75" hidden="1" customHeight="1">
      <c r="A245" s="23">
        <f t="shared" si="29"/>
        <v>7</v>
      </c>
      <c r="B245" s="23" t="str">
        <f>VLOOKUP($A245,ACTIVITIES!$B$2:$C$110,2,FALSE)</f>
        <v>ONSHORE CONSTRUCTION 7</v>
      </c>
      <c r="C245" s="24"/>
      <c r="D245" s="24"/>
      <c r="E245" s="24"/>
      <c r="F245" s="24"/>
      <c r="G245" s="24"/>
      <c r="H245" s="24"/>
      <c r="I245" s="84" t="str">
        <f t="shared" si="25"/>
        <v/>
      </c>
      <c r="K245" s="89" t="str">
        <f t="shared" si="26"/>
        <v>X</v>
      </c>
    </row>
    <row r="246" spans="1:11" ht="15.75" hidden="1" customHeight="1">
      <c r="A246" s="23">
        <f t="shared" si="29"/>
        <v>8</v>
      </c>
      <c r="B246" s="23" t="str">
        <f>VLOOKUP($A246,ACTIVITIES!$B$2:$C$110,2,FALSE)</f>
        <v>ONSHORE CONSTRUCTION 8</v>
      </c>
      <c r="C246" s="24"/>
      <c r="D246" s="24"/>
      <c r="E246" s="24"/>
      <c r="F246" s="24"/>
      <c r="G246" s="24"/>
      <c r="H246" s="24"/>
      <c r="I246" s="84" t="str">
        <f t="shared" si="25"/>
        <v/>
      </c>
      <c r="K246" s="89" t="str">
        <f t="shared" si="26"/>
        <v>X</v>
      </c>
    </row>
    <row r="247" spans="1:11" ht="15.75" hidden="1" customHeight="1">
      <c r="A247" s="23">
        <f t="shared" si="29"/>
        <v>9</v>
      </c>
      <c r="B247" s="23" t="str">
        <f>VLOOKUP($A247,ACTIVITIES!$B$2:$C$110,2,FALSE)</f>
        <v>ONSHORE CONSTRUCTION 9</v>
      </c>
      <c r="C247" s="24"/>
      <c r="D247" s="24"/>
      <c r="E247" s="24"/>
      <c r="F247" s="24"/>
      <c r="G247" s="24"/>
      <c r="H247" s="24"/>
      <c r="I247" s="84" t="str">
        <f t="shared" si="25"/>
        <v/>
      </c>
      <c r="K247" s="89" t="str">
        <f t="shared" si="26"/>
        <v>X</v>
      </c>
    </row>
    <row r="248" spans="1:11" ht="15.75" hidden="1" customHeight="1">
      <c r="A248" s="23">
        <f t="shared" si="29"/>
        <v>10</v>
      </c>
      <c r="B248" s="23" t="str">
        <f>VLOOKUP($A248,ACTIVITIES!$B$2:$C$110,2,FALSE)</f>
        <v>ONSHORE CONSTRUCTION 10</v>
      </c>
      <c r="C248" s="24"/>
      <c r="D248" s="24"/>
      <c r="E248" s="24"/>
      <c r="F248" s="24"/>
      <c r="G248" s="24"/>
      <c r="H248" s="24"/>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6">
        <v>1</v>
      </c>
      <c r="D250" s="236">
        <v>1</v>
      </c>
      <c r="E250" s="236">
        <v>1</v>
      </c>
      <c r="F250" s="236">
        <v>1</v>
      </c>
      <c r="G250" s="236">
        <v>1</v>
      </c>
      <c r="H250" s="236">
        <v>1</v>
      </c>
      <c r="I250" s="84">
        <f t="shared" si="25"/>
        <v>1</v>
      </c>
      <c r="K250" s="89" t="str">
        <f t="shared" si="26"/>
        <v/>
      </c>
    </row>
    <row r="251" spans="1:11" ht="15.75" customHeight="1">
      <c r="A251" s="23">
        <f t="shared" ref="A251:A259" si="30">SUM(A250+1)</f>
        <v>12</v>
      </c>
      <c r="B251" s="23" t="str">
        <f>VLOOKUP($A251,ACTIVITIES!$B$2:$C$110,2,FALSE)</f>
        <v>Landfall HDD short and long distance</v>
      </c>
      <c r="C251" s="236">
        <v>1</v>
      </c>
      <c r="D251" s="236">
        <v>1</v>
      </c>
      <c r="E251" s="236">
        <v>1</v>
      </c>
      <c r="F251" s="236">
        <v>1</v>
      </c>
      <c r="G251" s="236">
        <v>1</v>
      </c>
      <c r="H251" s="236">
        <v>1</v>
      </c>
      <c r="I251" s="84">
        <f t="shared" si="25"/>
        <v>1</v>
      </c>
      <c r="K251" s="89" t="str">
        <f t="shared" si="26"/>
        <v/>
      </c>
    </row>
    <row r="252" spans="1:11" ht="15.75" hidden="1" customHeight="1">
      <c r="A252" s="23">
        <f t="shared" si="30"/>
        <v>13</v>
      </c>
      <c r="B252" s="23" t="str">
        <f>VLOOKUP($A252,ACTIVITIES!$B$2:$C$110,2,FALSE)</f>
        <v>LANDFALL CONSTRUCTION 13</v>
      </c>
      <c r="C252" s="24"/>
      <c r="D252" s="24"/>
      <c r="E252" s="24"/>
      <c r="F252" s="24"/>
      <c r="G252" s="24"/>
      <c r="H252" s="24"/>
      <c r="I252" s="84" t="str">
        <f t="shared" si="25"/>
        <v/>
      </c>
      <c r="K252" s="89" t="str">
        <f t="shared" si="26"/>
        <v>X</v>
      </c>
    </row>
    <row r="253" spans="1:11" ht="15.75" hidden="1" customHeight="1">
      <c r="A253" s="23">
        <f t="shared" si="30"/>
        <v>14</v>
      </c>
      <c r="B253" s="23" t="str">
        <f>VLOOKUP($A253,ACTIVITIES!$B$2:$C$110,2,FALSE)</f>
        <v>LANDFALL CONSTRUCTION 14</v>
      </c>
      <c r="C253" s="24"/>
      <c r="D253" s="24"/>
      <c r="E253" s="24"/>
      <c r="F253" s="24"/>
      <c r="G253" s="24"/>
      <c r="H253" s="24"/>
      <c r="I253" s="84" t="str">
        <f t="shared" si="25"/>
        <v/>
      </c>
      <c r="K253" s="89" t="str">
        <f t="shared" si="26"/>
        <v>X</v>
      </c>
    </row>
    <row r="254" spans="1:11" ht="15.75" hidden="1" customHeight="1">
      <c r="A254" s="23">
        <f t="shared" si="30"/>
        <v>15</v>
      </c>
      <c r="B254" s="23" t="str">
        <f>VLOOKUP($A254,ACTIVITIES!$B$2:$C$110,2,FALSE)</f>
        <v>LANDFALL CONSTRUCTION 15</v>
      </c>
      <c r="C254" s="24"/>
      <c r="D254" s="24"/>
      <c r="E254" s="24"/>
      <c r="F254" s="24"/>
      <c r="G254" s="24"/>
      <c r="H254" s="24"/>
      <c r="I254" s="84" t="str">
        <f t="shared" si="25"/>
        <v/>
      </c>
      <c r="K254" s="89" t="str">
        <f t="shared" si="26"/>
        <v>X</v>
      </c>
    </row>
    <row r="255" spans="1:11" ht="15.75" hidden="1" customHeight="1">
      <c r="A255" s="23">
        <f t="shared" si="30"/>
        <v>16</v>
      </c>
      <c r="B255" s="23" t="str">
        <f>VLOOKUP($A255,ACTIVITIES!$B$2:$C$110,2,FALSE)</f>
        <v>LANDFALL CONSTRUCTION 16</v>
      </c>
      <c r="C255" s="24"/>
      <c r="D255" s="24"/>
      <c r="E255" s="24"/>
      <c r="F255" s="24"/>
      <c r="G255" s="24"/>
      <c r="H255" s="24"/>
      <c r="I255" s="84" t="str">
        <f t="shared" si="25"/>
        <v/>
      </c>
      <c r="K255" s="89" t="str">
        <f t="shared" si="26"/>
        <v>X</v>
      </c>
    </row>
    <row r="256" spans="1:11" ht="15.75" hidden="1" customHeight="1">
      <c r="A256" s="23">
        <f t="shared" si="30"/>
        <v>17</v>
      </c>
      <c r="B256" s="23" t="str">
        <f>VLOOKUP($A256,ACTIVITIES!$B$2:$C$110,2,FALSE)</f>
        <v>LANDFALL CONSTRUCTION 17</v>
      </c>
      <c r="C256" s="24"/>
      <c r="D256" s="24"/>
      <c r="E256" s="24"/>
      <c r="F256" s="24"/>
      <c r="G256" s="24"/>
      <c r="H256" s="24"/>
      <c r="I256" s="84" t="str">
        <f t="shared" si="25"/>
        <v/>
      </c>
      <c r="K256" s="89" t="str">
        <f t="shared" si="26"/>
        <v>X</v>
      </c>
    </row>
    <row r="257" spans="1:11" ht="15.75" hidden="1" customHeight="1">
      <c r="A257" s="23">
        <f t="shared" si="30"/>
        <v>18</v>
      </c>
      <c r="B257" s="23" t="str">
        <f>VLOOKUP($A257,ACTIVITIES!$B$2:$C$110,2,FALSE)</f>
        <v>LANDFALL CONSTRUCTION 18</v>
      </c>
      <c r="C257" s="24"/>
      <c r="D257" s="24"/>
      <c r="E257" s="24"/>
      <c r="F257" s="24"/>
      <c r="G257" s="24"/>
      <c r="H257" s="24"/>
      <c r="I257" s="84" t="str">
        <f t="shared" si="25"/>
        <v/>
      </c>
      <c r="K257" s="89" t="str">
        <f t="shared" si="26"/>
        <v>X</v>
      </c>
    </row>
    <row r="258" spans="1:11" ht="15.75" hidden="1" customHeight="1">
      <c r="A258" s="23">
        <f t="shared" si="30"/>
        <v>19</v>
      </c>
      <c r="B258" s="23" t="str">
        <f>VLOOKUP($A258,ACTIVITIES!$B$2:$C$110,2,FALSE)</f>
        <v>LANDFALL CONSTRUCTION 19</v>
      </c>
      <c r="C258" s="24"/>
      <c r="D258" s="24"/>
      <c r="E258" s="24"/>
      <c r="F258" s="24"/>
      <c r="G258" s="24"/>
      <c r="H258" s="24"/>
      <c r="I258" s="84" t="str">
        <f t="shared" si="25"/>
        <v/>
      </c>
      <c r="K258" s="89" t="str">
        <f t="shared" si="26"/>
        <v>X</v>
      </c>
    </row>
    <row r="259" spans="1:11" ht="15.75" hidden="1" customHeight="1">
      <c r="A259" s="23">
        <f t="shared" si="30"/>
        <v>20</v>
      </c>
      <c r="B259" s="23" t="str">
        <f>VLOOKUP($A259,ACTIVITIES!$B$2:$C$110,2,FALSE)</f>
        <v>LANDFALL CONSTRUCTION 20</v>
      </c>
      <c r="C259" s="24"/>
      <c r="D259" s="24"/>
      <c r="E259" s="24"/>
      <c r="F259" s="24"/>
      <c r="G259" s="24"/>
      <c r="H259" s="24"/>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v>0</v>
      </c>
      <c r="D261" s="236">
        <v>0</v>
      </c>
      <c r="E261" s="236">
        <v>0</v>
      </c>
      <c r="F261" s="236">
        <v>0</v>
      </c>
      <c r="G261" s="236">
        <v>0</v>
      </c>
      <c r="H261" s="236">
        <v>0</v>
      </c>
      <c r="I261" s="84">
        <f t="shared" si="25"/>
        <v>0</v>
      </c>
      <c r="K261" s="89" t="str">
        <f t="shared" si="26"/>
        <v/>
      </c>
    </row>
    <row r="262" spans="1:11" ht="15.75" customHeight="1">
      <c r="A262" s="23">
        <f t="shared" ref="A262:A270" si="31">SUM(A261+1)</f>
        <v>22</v>
      </c>
      <c r="B262" s="23" t="str">
        <f>VLOOKUP($A262,ACTIVITIES!$B$2:$C$110,2,FALSE)</f>
        <v>Export cable to shore installation</v>
      </c>
      <c r="C262" s="236">
        <v>0</v>
      </c>
      <c r="D262" s="236">
        <v>0</v>
      </c>
      <c r="E262" s="236">
        <v>0</v>
      </c>
      <c r="F262" s="236">
        <v>0</v>
      </c>
      <c r="G262" s="236">
        <v>0</v>
      </c>
      <c r="H262" s="236">
        <v>0</v>
      </c>
      <c r="I262" s="84">
        <f t="shared" si="25"/>
        <v>0</v>
      </c>
      <c r="K262" s="89" t="str">
        <f t="shared" si="26"/>
        <v/>
      </c>
    </row>
    <row r="263" spans="1:11" ht="15.75" customHeight="1">
      <c r="A263" s="23">
        <f t="shared" si="31"/>
        <v>23</v>
      </c>
      <c r="B263" s="23" t="str">
        <f>VLOOKUP($A263,ACTIVITIES!$B$2:$C$110,2,FALSE)</f>
        <v>Substation installation</v>
      </c>
      <c r="C263" s="236">
        <v>0</v>
      </c>
      <c r="D263" s="236">
        <v>0</v>
      </c>
      <c r="E263" s="236">
        <v>0</v>
      </c>
      <c r="F263" s="236">
        <v>0</v>
      </c>
      <c r="G263" s="236">
        <v>0</v>
      </c>
      <c r="H263" s="236">
        <v>0</v>
      </c>
      <c r="I263" s="84">
        <f t="shared" si="25"/>
        <v>0</v>
      </c>
      <c r="K263" s="89" t="str">
        <f t="shared" si="26"/>
        <v/>
      </c>
    </row>
    <row r="264" spans="1:11" ht="15.75" customHeight="1">
      <c r="A264" s="23">
        <f t="shared" si="31"/>
        <v>24</v>
      </c>
      <c r="B264" s="23" t="str">
        <f>VLOOKUP($A264,ACTIVITIES!$B$2:$C$110,2,FALSE)</f>
        <v>Offshore foundation installation</v>
      </c>
      <c r="C264" s="236">
        <v>0</v>
      </c>
      <c r="D264" s="236">
        <v>0</v>
      </c>
      <c r="E264" s="236">
        <v>0</v>
      </c>
      <c r="F264" s="236">
        <v>0</v>
      </c>
      <c r="G264" s="236">
        <v>0</v>
      </c>
      <c r="H264" s="236">
        <v>0</v>
      </c>
      <c r="I264" s="84">
        <f t="shared" si="25"/>
        <v>0</v>
      </c>
      <c r="K264" s="89" t="str">
        <f t="shared" si="26"/>
        <v/>
      </c>
    </row>
    <row r="265" spans="1:11" ht="15.75" customHeight="1">
      <c r="A265" s="23">
        <f t="shared" si="31"/>
        <v>25</v>
      </c>
      <c r="B265" s="23" t="str">
        <f>VLOOKUP($A265,ACTIVITIES!$B$2:$C$110,2,FALSE)</f>
        <v xml:space="preserve">Offshore pile driving </v>
      </c>
      <c r="C265" s="236">
        <v>0</v>
      </c>
      <c r="D265" s="236">
        <v>0</v>
      </c>
      <c r="E265" s="236">
        <v>0</v>
      </c>
      <c r="F265" s="236">
        <v>0</v>
      </c>
      <c r="G265" s="236">
        <v>0</v>
      </c>
      <c r="H265" s="236">
        <v>0</v>
      </c>
      <c r="I265" s="84">
        <f t="shared" si="25"/>
        <v>0</v>
      </c>
      <c r="K265" s="89" t="str">
        <f t="shared" si="26"/>
        <v/>
      </c>
    </row>
    <row r="266" spans="1:11" ht="15.75" customHeight="1">
      <c r="A266" s="23">
        <f t="shared" si="31"/>
        <v>26</v>
      </c>
      <c r="B266" s="23" t="str">
        <f>VLOOKUP($A266,ACTIVITIES!$B$2:$C$110,2,FALSE)</f>
        <v>Temporary cofferdam for long dist. HDD</v>
      </c>
      <c r="C266" s="236">
        <v>0</v>
      </c>
      <c r="D266" s="236">
        <v>0</v>
      </c>
      <c r="E266" s="236">
        <v>0</v>
      </c>
      <c r="F266" s="236">
        <v>0</v>
      </c>
      <c r="G266" s="236">
        <v>0</v>
      </c>
      <c r="H266" s="236">
        <v>0</v>
      </c>
      <c r="I266" s="84">
        <f t="shared" si="25"/>
        <v>0</v>
      </c>
      <c r="K266" s="89" t="str">
        <f t="shared" si="26"/>
        <v/>
      </c>
    </row>
    <row r="267" spans="1:11" ht="15.75" customHeight="1">
      <c r="A267" s="23">
        <f t="shared" si="31"/>
        <v>27</v>
      </c>
      <c r="B267" s="23" t="str">
        <f>VLOOKUP($A267,ACTIVITIES!$B$2:$C$110,2,FALSE)</f>
        <v>Barge and tug  WTG transportation</v>
      </c>
      <c r="C267" s="236">
        <v>2</v>
      </c>
      <c r="D267" s="236">
        <v>2</v>
      </c>
      <c r="E267" s="236">
        <v>0</v>
      </c>
      <c r="F267" s="236">
        <v>0</v>
      </c>
      <c r="G267" s="236">
        <v>0</v>
      </c>
      <c r="H267" s="236">
        <v>2</v>
      </c>
      <c r="I267" s="84">
        <f t="shared" si="25"/>
        <v>2</v>
      </c>
      <c r="K267" s="89" t="str">
        <f t="shared" si="26"/>
        <v/>
      </c>
    </row>
    <row r="268" spans="1:11" ht="15.75" customHeight="1">
      <c r="A268" s="23">
        <f t="shared" si="31"/>
        <v>28</v>
      </c>
      <c r="B268" s="23" t="str">
        <f>VLOOKUP($A268,ACTIVITIES!$B$2:$C$110,2,FALSE)</f>
        <v>WTG installation 5 weeks/WTG</v>
      </c>
      <c r="C268" s="236">
        <v>2</v>
      </c>
      <c r="D268" s="236">
        <v>2</v>
      </c>
      <c r="E268" s="236">
        <v>0</v>
      </c>
      <c r="F268" s="236">
        <v>0</v>
      </c>
      <c r="G268" s="236">
        <v>0</v>
      </c>
      <c r="H268" s="236">
        <v>2</v>
      </c>
      <c r="I268" s="84">
        <f t="shared" si="25"/>
        <v>2</v>
      </c>
      <c r="K268" s="89" t="str">
        <f t="shared" si="26"/>
        <v/>
      </c>
    </row>
    <row r="269" spans="1:11" ht="15.75" customHeight="1">
      <c r="A269" s="23">
        <f t="shared" si="31"/>
        <v>29</v>
      </c>
      <c r="B269" s="23" t="str">
        <f>VLOOKUP($A269,ACTIVITIES!$B$2:$C$110,2,FALSE)</f>
        <v>Crew boat travel</v>
      </c>
      <c r="C269" s="236">
        <v>2</v>
      </c>
      <c r="D269" s="236">
        <v>2</v>
      </c>
      <c r="E269" s="236">
        <v>0</v>
      </c>
      <c r="F269" s="236">
        <v>0</v>
      </c>
      <c r="G269" s="236">
        <v>0</v>
      </c>
      <c r="H269" s="236">
        <v>2</v>
      </c>
      <c r="I269" s="84">
        <f t="shared" si="25"/>
        <v>2</v>
      </c>
      <c r="K269" s="89" t="str">
        <f t="shared" si="26"/>
        <v/>
      </c>
    </row>
    <row r="270" spans="1:11" ht="15.75" hidden="1" customHeight="1">
      <c r="A270" s="23">
        <f t="shared" si="31"/>
        <v>30</v>
      </c>
      <c r="B270" s="23" t="str">
        <f>VLOOKUP($A270,ACTIVITIES!$B$2:$C$110,2,FALSE)</f>
        <v>OFFSHORE CONSTRUCTION 30</v>
      </c>
      <c r="C270" s="80"/>
      <c r="D270" s="80"/>
      <c r="E270" s="80"/>
      <c r="F270" s="80"/>
      <c r="G270" s="80"/>
      <c r="H270" s="80"/>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v>2</v>
      </c>
      <c r="D272" s="236">
        <v>2</v>
      </c>
      <c r="E272" s="236">
        <v>0</v>
      </c>
      <c r="F272" s="236">
        <v>0</v>
      </c>
      <c r="G272" s="236">
        <v>0</v>
      </c>
      <c r="H272" s="236">
        <v>2</v>
      </c>
      <c r="I272" s="84">
        <f t="shared" ref="I272:I335" si="32">IF(AND(C272="",D272="",E272="",F272="",G272="",H272=""),"",MAX(C272:H272))</f>
        <v>2</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v>0</v>
      </c>
      <c r="D273" s="236">
        <v>0</v>
      </c>
      <c r="E273" s="236">
        <v>0</v>
      </c>
      <c r="F273" s="236">
        <v>0</v>
      </c>
      <c r="G273" s="236">
        <v>0</v>
      </c>
      <c r="H273" s="236">
        <v>2</v>
      </c>
      <c r="I273" s="84">
        <f t="shared" si="32"/>
        <v>2</v>
      </c>
      <c r="K273" s="89" t="str">
        <f t="shared" si="33"/>
        <v/>
      </c>
    </row>
    <row r="274" spans="1:11" ht="15.75" customHeight="1">
      <c r="A274" s="23">
        <f t="shared" si="34"/>
        <v>33</v>
      </c>
      <c r="B274" s="23" t="str">
        <f>VLOOKUP($A274,ACTIVITIES!$B$2:$C$110,2,FALSE)</f>
        <v>Subbottom profiles at 5 year intervals</v>
      </c>
      <c r="C274" s="236">
        <v>2</v>
      </c>
      <c r="D274" s="236">
        <v>0</v>
      </c>
      <c r="E274" s="236">
        <v>0</v>
      </c>
      <c r="F274" s="236">
        <v>0</v>
      </c>
      <c r="G274" s="236">
        <v>0</v>
      </c>
      <c r="H274" s="236">
        <v>2</v>
      </c>
      <c r="I274" s="84">
        <f t="shared" si="32"/>
        <v>2</v>
      </c>
      <c r="K274" s="89" t="str">
        <f t="shared" si="33"/>
        <v/>
      </c>
    </row>
    <row r="275" spans="1:11" ht="15.75" customHeight="1">
      <c r="A275" s="23">
        <f t="shared" si="34"/>
        <v>34</v>
      </c>
      <c r="B275" s="23" t="str">
        <f>VLOOKUP($A275,ACTIVITIES!$B$2:$C$110,2,FALSE)</f>
        <v>Substation ROW maintenance</v>
      </c>
      <c r="C275" s="236">
        <v>2</v>
      </c>
      <c r="D275" s="236">
        <v>2</v>
      </c>
      <c r="E275" s="236">
        <v>0</v>
      </c>
      <c r="F275" s="236">
        <v>0</v>
      </c>
      <c r="G275" s="236">
        <v>0</v>
      </c>
      <c r="H275" s="236">
        <v>2</v>
      </c>
      <c r="I275" s="84">
        <f t="shared" si="32"/>
        <v>2</v>
      </c>
      <c r="K275" s="89" t="str">
        <f t="shared" si="33"/>
        <v/>
      </c>
    </row>
    <row r="276" spans="1:11" ht="15.75" customHeight="1">
      <c r="A276" s="23">
        <f t="shared" ref="A276:A281" si="35">SUM(A275+1)</f>
        <v>35</v>
      </c>
      <c r="B276" s="23" t="str">
        <f>VLOOKUP($A276,ACTIVITIES!$B$2:$C$110,2,FALSE)</f>
        <v>On and off shore environmental monitoring</v>
      </c>
      <c r="C276" s="236">
        <v>0</v>
      </c>
      <c r="D276" s="236">
        <v>0</v>
      </c>
      <c r="E276" s="236">
        <v>0</v>
      </c>
      <c r="F276" s="236">
        <v>0</v>
      </c>
      <c r="G276" s="236">
        <v>0</v>
      </c>
      <c r="H276" s="236">
        <v>0</v>
      </c>
      <c r="I276" s="84">
        <f t="shared" si="32"/>
        <v>0</v>
      </c>
      <c r="K276" s="89" t="str">
        <f t="shared" si="33"/>
        <v/>
      </c>
    </row>
    <row r="277" spans="1:11" ht="15.75" hidden="1" customHeight="1">
      <c r="A277" s="23">
        <f t="shared" si="35"/>
        <v>36</v>
      </c>
      <c r="B277" s="23" t="str">
        <f>VLOOKUP($A277,ACTIVITIES!$B$2:$C$110,2,FALSE)</f>
        <v>OPERATION AND MAINTENANCE 36</v>
      </c>
      <c r="C277" s="80"/>
      <c r="D277" s="80"/>
      <c r="E277" s="80"/>
      <c r="F277" s="80"/>
      <c r="G277" s="80"/>
      <c r="H277" s="24"/>
      <c r="I277" s="84" t="str">
        <f t="shared" si="32"/>
        <v/>
      </c>
      <c r="K277" s="89" t="str">
        <f t="shared" si="33"/>
        <v>X</v>
      </c>
    </row>
    <row r="278" spans="1:11" ht="15.75" hidden="1" customHeight="1">
      <c r="A278" s="23">
        <f t="shared" si="35"/>
        <v>37</v>
      </c>
      <c r="B278" s="23" t="str">
        <f>VLOOKUP($A278,ACTIVITIES!$B$2:$C$110,2,FALSE)</f>
        <v>OPERATION AND MAINTENANCE 37</v>
      </c>
      <c r="C278" s="80"/>
      <c r="D278" s="80"/>
      <c r="E278" s="80"/>
      <c r="F278" s="80"/>
      <c r="G278" s="80"/>
      <c r="H278" s="24"/>
      <c r="I278" s="84" t="str">
        <f t="shared" si="32"/>
        <v/>
      </c>
      <c r="K278" s="89" t="str">
        <f t="shared" si="33"/>
        <v>X</v>
      </c>
    </row>
    <row r="279" spans="1:11" ht="15.75" hidden="1" customHeight="1">
      <c r="A279" s="23">
        <f t="shared" si="35"/>
        <v>38</v>
      </c>
      <c r="B279" s="23" t="str">
        <f>VLOOKUP($A279,ACTIVITIES!$B$2:$C$110,2,FALSE)</f>
        <v>OPERATION AND MAINTENANCE 38</v>
      </c>
      <c r="C279" s="80"/>
      <c r="D279" s="80"/>
      <c r="E279" s="80"/>
      <c r="F279" s="80"/>
      <c r="G279" s="80"/>
      <c r="H279" s="24"/>
      <c r="I279" s="84" t="str">
        <f t="shared" si="32"/>
        <v/>
      </c>
      <c r="K279" s="89" t="str">
        <f t="shared" si="33"/>
        <v>X</v>
      </c>
    </row>
    <row r="280" spans="1:11" ht="15.75" hidden="1" customHeight="1">
      <c r="A280" s="23">
        <f t="shared" si="35"/>
        <v>39</v>
      </c>
      <c r="B280" s="23" t="str">
        <f>VLOOKUP($A280,ACTIVITIES!$B$2:$C$110,2,FALSE)</f>
        <v>OPERATION AND MAINTENANCE 39</v>
      </c>
      <c r="C280" s="80"/>
      <c r="D280" s="80"/>
      <c r="E280" s="80"/>
      <c r="F280" s="80"/>
      <c r="G280" s="80"/>
      <c r="H280" s="24"/>
      <c r="I280" s="84" t="str">
        <f t="shared" si="32"/>
        <v/>
      </c>
      <c r="K280" s="89" t="str">
        <f t="shared" si="33"/>
        <v>X</v>
      </c>
    </row>
    <row r="281" spans="1:11" ht="15.75" hidden="1" customHeight="1">
      <c r="A281" s="23">
        <f t="shared" si="35"/>
        <v>40</v>
      </c>
      <c r="B281" s="23" t="str">
        <f>VLOOKUP($A281,ACTIVITIES!$B$2:$C$110,2,FALSE)</f>
        <v>OPERATION AND MAINTENANCE 40</v>
      </c>
      <c r="C281" s="80"/>
      <c r="D281" s="80"/>
      <c r="E281" s="80"/>
      <c r="F281" s="80"/>
      <c r="G281" s="80"/>
      <c r="H281" s="24"/>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v>1</v>
      </c>
      <c r="D283" s="236">
        <v>1</v>
      </c>
      <c r="E283" s="236">
        <v>0</v>
      </c>
      <c r="F283" s="236">
        <v>0</v>
      </c>
      <c r="G283" s="236">
        <v>0</v>
      </c>
      <c r="H283" s="236">
        <v>0</v>
      </c>
      <c r="I283" s="85">
        <f t="shared" si="32"/>
        <v>1</v>
      </c>
      <c r="K283" s="89" t="str">
        <f t="shared" si="33"/>
        <v/>
      </c>
    </row>
    <row r="284" spans="1:11" ht="15.75" customHeight="1">
      <c r="A284" s="23">
        <f t="shared" ref="A284:A292" si="36">SUM(A283+1)</f>
        <v>42</v>
      </c>
      <c r="B284" s="23" t="str">
        <f>VLOOKUP($A284,ACTIVITIES!$B$2:$C$110,2,FALSE)</f>
        <v>Offshore cable abandonent</v>
      </c>
      <c r="C284" s="236">
        <v>0</v>
      </c>
      <c r="D284" s="236">
        <v>0</v>
      </c>
      <c r="E284" s="236">
        <v>0</v>
      </c>
      <c r="F284" s="236">
        <v>0</v>
      </c>
      <c r="G284" s="236">
        <v>0</v>
      </c>
      <c r="H284" s="236">
        <v>0</v>
      </c>
      <c r="I284" s="85">
        <f t="shared" si="32"/>
        <v>0</v>
      </c>
      <c r="K284" s="89" t="str">
        <f t="shared" si="33"/>
        <v/>
      </c>
    </row>
    <row r="285" spans="1:11" ht="15.75" customHeight="1">
      <c r="A285" s="23">
        <f t="shared" si="36"/>
        <v>43</v>
      </c>
      <c r="B285" s="23" t="str">
        <f>VLOOKUP($A285,ACTIVITIES!$B$2:$C$110,2,FALSE)</f>
        <v>Demobilization</v>
      </c>
      <c r="C285" s="236">
        <v>1</v>
      </c>
      <c r="D285" s="236">
        <v>1</v>
      </c>
      <c r="E285" s="236">
        <v>0</v>
      </c>
      <c r="F285" s="236">
        <v>0</v>
      </c>
      <c r="G285" s="236">
        <v>0</v>
      </c>
      <c r="H285" s="236">
        <v>0</v>
      </c>
      <c r="I285" s="85">
        <f t="shared" si="32"/>
        <v>1</v>
      </c>
      <c r="K285" s="89" t="str">
        <f t="shared" si="33"/>
        <v/>
      </c>
    </row>
    <row r="286" spans="1:11" ht="15.75" hidden="1" customHeight="1">
      <c r="A286" s="23">
        <f t="shared" si="36"/>
        <v>44</v>
      </c>
      <c r="B286" s="23" t="str">
        <f>VLOOKUP($A286,ACTIVITIES!$B$2:$C$110,2,FALSE)</f>
        <v>DECOMMISSIONING 44</v>
      </c>
      <c r="C286" s="24"/>
      <c r="D286" s="24"/>
      <c r="E286" s="24"/>
      <c r="F286" s="24"/>
      <c r="G286" s="24"/>
      <c r="H286" s="24"/>
      <c r="I286" s="85" t="str">
        <f t="shared" si="32"/>
        <v/>
      </c>
      <c r="K286" s="89" t="str">
        <f t="shared" si="33"/>
        <v>X</v>
      </c>
    </row>
    <row r="287" spans="1:11" ht="15.75" hidden="1" customHeight="1">
      <c r="A287" s="23">
        <f t="shared" si="36"/>
        <v>45</v>
      </c>
      <c r="B287" s="23" t="str">
        <f>VLOOKUP($A287,ACTIVITIES!$B$2:$C$110,2,FALSE)</f>
        <v>DECOMMISSIONING 45</v>
      </c>
      <c r="C287" s="24"/>
      <c r="D287" s="24"/>
      <c r="E287" s="24"/>
      <c r="F287" s="24"/>
      <c r="G287" s="24"/>
      <c r="H287" s="24"/>
      <c r="I287" s="85" t="str">
        <f t="shared" si="32"/>
        <v/>
      </c>
      <c r="K287" s="89" t="str">
        <f t="shared" si="33"/>
        <v>X</v>
      </c>
    </row>
    <row r="288" spans="1:11" ht="15.75" hidden="1" customHeight="1">
      <c r="A288" s="23">
        <f t="shared" si="36"/>
        <v>46</v>
      </c>
      <c r="B288" s="23" t="str">
        <f>VLOOKUP($A288,ACTIVITIES!$B$2:$C$110,2,FALSE)</f>
        <v>DECOMMISSIONING 46</v>
      </c>
      <c r="C288" s="24"/>
      <c r="D288" s="24"/>
      <c r="E288" s="24"/>
      <c r="F288" s="24"/>
      <c r="G288" s="24"/>
      <c r="H288" s="24"/>
      <c r="I288" s="85" t="str">
        <f t="shared" si="32"/>
        <v/>
      </c>
      <c r="K288" s="89" t="str">
        <f t="shared" si="33"/>
        <v>X</v>
      </c>
    </row>
    <row r="289" spans="1:11" ht="15.75" hidden="1" customHeight="1">
      <c r="A289" s="23">
        <f t="shared" si="36"/>
        <v>47</v>
      </c>
      <c r="B289" s="23" t="str">
        <f>VLOOKUP($A289,ACTIVITIES!$B$2:$C$110,2,FALSE)</f>
        <v>DECOMMISSIONING 47</v>
      </c>
      <c r="C289" s="24"/>
      <c r="D289" s="24"/>
      <c r="E289" s="24"/>
      <c r="F289" s="24"/>
      <c r="G289" s="24"/>
      <c r="H289" s="24"/>
      <c r="I289" s="85" t="str">
        <f t="shared" si="32"/>
        <v/>
      </c>
      <c r="K289" s="89" t="str">
        <f t="shared" si="33"/>
        <v>X</v>
      </c>
    </row>
    <row r="290" spans="1:11" ht="15.75" hidden="1" customHeight="1">
      <c r="A290" s="23">
        <f t="shared" si="36"/>
        <v>48</v>
      </c>
      <c r="B290" s="23" t="str">
        <f>VLOOKUP($A290,ACTIVITIES!$B$2:$C$110,2,FALSE)</f>
        <v>DECOMMISSIONING 48</v>
      </c>
      <c r="C290" s="24"/>
      <c r="D290" s="24"/>
      <c r="E290" s="24"/>
      <c r="F290" s="24"/>
      <c r="G290" s="24"/>
      <c r="H290" s="24"/>
      <c r="I290" s="85" t="str">
        <f t="shared" si="32"/>
        <v/>
      </c>
      <c r="K290" s="89" t="str">
        <f t="shared" si="33"/>
        <v>X</v>
      </c>
    </row>
    <row r="291" spans="1:11" ht="15.75" hidden="1" customHeight="1">
      <c r="A291" s="23">
        <f t="shared" si="36"/>
        <v>49</v>
      </c>
      <c r="B291" s="23" t="str">
        <f>VLOOKUP($A291,ACTIVITIES!$B$2:$C$110,2,FALSE)</f>
        <v>DECOMMISSIONING 49</v>
      </c>
      <c r="C291" s="24"/>
      <c r="D291" s="24"/>
      <c r="E291" s="24"/>
      <c r="F291" s="24"/>
      <c r="G291" s="24"/>
      <c r="H291" s="24"/>
      <c r="I291" s="85" t="str">
        <f t="shared" si="32"/>
        <v/>
      </c>
      <c r="K291" s="89" t="str">
        <f t="shared" si="33"/>
        <v>X</v>
      </c>
    </row>
    <row r="292" spans="1:11" ht="15.75" hidden="1" customHeight="1">
      <c r="A292" s="23">
        <f t="shared" si="36"/>
        <v>50</v>
      </c>
      <c r="B292" s="23" t="str">
        <f>VLOOKUP($A292,ACTIVITIES!$B$2:$C$110,2,FALSE)</f>
        <v>DECOMMISSIONING 50</v>
      </c>
      <c r="C292" s="24"/>
      <c r="D292" s="24"/>
      <c r="E292" s="24"/>
      <c r="F292" s="24"/>
      <c r="G292" s="24"/>
      <c r="H292" s="24"/>
      <c r="I292" s="85" t="str">
        <f t="shared" si="32"/>
        <v/>
      </c>
      <c r="K292" s="89" t="str">
        <f t="shared" si="33"/>
        <v>X</v>
      </c>
    </row>
    <row r="293" spans="1:11" ht="15.75" hidden="1" customHeight="1">
      <c r="A293" s="99" t="str">
        <f>ACTIVITIES!$H$7</f>
        <v>ACTIVITY CATEGORY 6</v>
      </c>
      <c r="B293" s="99"/>
      <c r="C293" s="31"/>
      <c r="D293" s="31"/>
      <c r="E293" s="31"/>
      <c r="F293" s="31"/>
      <c r="G293" s="31"/>
      <c r="H293" s="97"/>
      <c r="I293" s="98" t="str">
        <f t="shared" si="32"/>
        <v/>
      </c>
      <c r="K293" s="89" t="str">
        <f t="shared" si="33"/>
        <v>X</v>
      </c>
    </row>
    <row r="294" spans="1:11" ht="15.75" hidden="1" customHeight="1">
      <c r="A294" s="23">
        <f>SUM(A292+1)</f>
        <v>51</v>
      </c>
      <c r="B294" s="23" t="str">
        <f>VLOOKUP($A294,ACTIVITIES!$B$2:$C$110,2,FALSE)</f>
        <v>ACTIVITY CATEGORY 6 51</v>
      </c>
      <c r="C294" s="24"/>
      <c r="D294" s="24"/>
      <c r="E294" s="24"/>
      <c r="F294" s="24"/>
      <c r="G294" s="24"/>
      <c r="H294" s="24"/>
      <c r="I294" s="85" t="str">
        <f t="shared" si="32"/>
        <v/>
      </c>
      <c r="K294" s="89" t="str">
        <f t="shared" si="33"/>
        <v>X</v>
      </c>
    </row>
    <row r="295" spans="1:11" ht="15.75" hidden="1" customHeight="1">
      <c r="A295" s="23">
        <f t="shared" ref="A295:A303" si="37">SUM(A294+1)</f>
        <v>52</v>
      </c>
      <c r="B295" s="23" t="str">
        <f>VLOOKUP($A295,ACTIVITIES!$B$2:$C$110,2,FALSE)</f>
        <v>ACTIVITY CATEGORY 6 52</v>
      </c>
      <c r="C295" s="24"/>
      <c r="D295" s="24"/>
      <c r="E295" s="24"/>
      <c r="F295" s="24"/>
      <c r="G295" s="24"/>
      <c r="H295" s="24"/>
      <c r="I295" s="85" t="str">
        <f t="shared" si="32"/>
        <v/>
      </c>
      <c r="K295" s="89" t="str">
        <f t="shared" si="33"/>
        <v>X</v>
      </c>
    </row>
    <row r="296" spans="1:11" ht="15.75" hidden="1" customHeight="1">
      <c r="A296" s="23">
        <f t="shared" si="37"/>
        <v>53</v>
      </c>
      <c r="B296" s="23" t="str">
        <f>VLOOKUP($A296,ACTIVITIES!$B$2:$C$110,2,FALSE)</f>
        <v>ACTIVITY CATEGORY 6 53</v>
      </c>
      <c r="C296" s="24"/>
      <c r="D296" s="24"/>
      <c r="E296" s="24"/>
      <c r="F296" s="24"/>
      <c r="G296" s="24"/>
      <c r="H296" s="24"/>
      <c r="I296" s="85" t="str">
        <f t="shared" si="32"/>
        <v/>
      </c>
      <c r="K296" s="89" t="str">
        <f t="shared" si="33"/>
        <v>X</v>
      </c>
    </row>
    <row r="297" spans="1:11" ht="15.75" hidden="1" customHeight="1">
      <c r="A297" s="23">
        <f t="shared" si="37"/>
        <v>54</v>
      </c>
      <c r="B297" s="23" t="str">
        <f>VLOOKUP($A297,ACTIVITIES!$B$2:$C$110,2,FALSE)</f>
        <v>ACTIVITY CATEGORY 6 54</v>
      </c>
      <c r="C297" s="24"/>
      <c r="D297" s="24"/>
      <c r="E297" s="24"/>
      <c r="F297" s="24"/>
      <c r="G297" s="24"/>
      <c r="H297" s="24"/>
      <c r="I297" s="85" t="str">
        <f t="shared" si="32"/>
        <v/>
      </c>
      <c r="K297" s="89" t="str">
        <f t="shared" si="33"/>
        <v>X</v>
      </c>
    </row>
    <row r="298" spans="1:11" ht="15.75" hidden="1" customHeight="1">
      <c r="A298" s="23">
        <f t="shared" si="37"/>
        <v>55</v>
      </c>
      <c r="B298" s="23" t="str">
        <f>VLOOKUP($A298,ACTIVITIES!$B$2:$C$110,2,FALSE)</f>
        <v>ACTIVITY CATEGORY 6 55</v>
      </c>
      <c r="C298" s="24"/>
      <c r="D298" s="24"/>
      <c r="E298" s="24"/>
      <c r="F298" s="24"/>
      <c r="G298" s="24"/>
      <c r="H298" s="24"/>
      <c r="I298" s="85" t="str">
        <f t="shared" si="32"/>
        <v/>
      </c>
      <c r="K298" s="89" t="str">
        <f t="shared" si="33"/>
        <v>X</v>
      </c>
    </row>
    <row r="299" spans="1:11" ht="15.75" hidden="1" customHeight="1">
      <c r="A299" s="23">
        <f t="shared" si="37"/>
        <v>56</v>
      </c>
      <c r="B299" s="23" t="str">
        <f>VLOOKUP($A299,ACTIVITIES!$B$2:$C$110,2,FALSE)</f>
        <v>ACTIVITY CATEGORY 6 56</v>
      </c>
      <c r="C299" s="24"/>
      <c r="D299" s="24"/>
      <c r="E299" s="24"/>
      <c r="F299" s="24"/>
      <c r="G299" s="24"/>
      <c r="H299" s="24"/>
      <c r="I299" s="85" t="str">
        <f t="shared" si="32"/>
        <v/>
      </c>
      <c r="K299" s="89" t="str">
        <f t="shared" si="33"/>
        <v>X</v>
      </c>
    </row>
    <row r="300" spans="1:11" ht="15.75" hidden="1" customHeight="1">
      <c r="A300" s="23">
        <f t="shared" si="37"/>
        <v>57</v>
      </c>
      <c r="B300" s="23" t="str">
        <f>VLOOKUP($A300,ACTIVITIES!$B$2:$C$110,2,FALSE)</f>
        <v>ACTIVITY CATEGORY 6 57</v>
      </c>
      <c r="C300" s="24"/>
      <c r="D300" s="24"/>
      <c r="E300" s="24"/>
      <c r="F300" s="24"/>
      <c r="G300" s="24"/>
      <c r="H300" s="24"/>
      <c r="I300" s="85" t="str">
        <f t="shared" si="32"/>
        <v/>
      </c>
      <c r="K300" s="89" t="str">
        <f t="shared" si="33"/>
        <v>X</v>
      </c>
    </row>
    <row r="301" spans="1:11" ht="15.75" hidden="1" customHeight="1">
      <c r="A301" s="23">
        <f t="shared" si="37"/>
        <v>58</v>
      </c>
      <c r="B301" s="23" t="str">
        <f>VLOOKUP($A301,ACTIVITIES!$B$2:$C$110,2,FALSE)</f>
        <v>ACTIVITY CATEGORY 6 58</v>
      </c>
      <c r="C301" s="24"/>
      <c r="D301" s="24"/>
      <c r="E301" s="24"/>
      <c r="F301" s="24"/>
      <c r="G301" s="24"/>
      <c r="H301" s="24"/>
      <c r="I301" s="85" t="str">
        <f t="shared" si="32"/>
        <v/>
      </c>
      <c r="K301" s="89" t="str">
        <f t="shared" si="33"/>
        <v>X</v>
      </c>
    </row>
    <row r="302" spans="1:11" ht="15.75" hidden="1" customHeight="1">
      <c r="A302" s="23">
        <f t="shared" si="37"/>
        <v>59</v>
      </c>
      <c r="B302" s="23" t="str">
        <f>VLOOKUP($A302,ACTIVITIES!$B$2:$C$110,2,FALSE)</f>
        <v>ACTIVITY CATEGORY 6 59</v>
      </c>
      <c r="C302" s="24"/>
      <c r="D302" s="24"/>
      <c r="E302" s="24"/>
      <c r="F302" s="24"/>
      <c r="G302" s="24"/>
      <c r="H302" s="24"/>
      <c r="I302" s="85" t="str">
        <f t="shared" si="32"/>
        <v/>
      </c>
      <c r="K302" s="89" t="str">
        <f t="shared" si="33"/>
        <v>X</v>
      </c>
    </row>
    <row r="303" spans="1:11" ht="15.75" hidden="1" customHeight="1">
      <c r="A303" s="23">
        <f t="shared" si="37"/>
        <v>60</v>
      </c>
      <c r="B303" s="23" t="str">
        <f>VLOOKUP($A303,ACTIVITIES!$B$2:$C$110,2,FALSE)</f>
        <v>ACTIVITY CATEGORY 6 60</v>
      </c>
      <c r="C303" s="24"/>
      <c r="D303" s="24"/>
      <c r="E303" s="24"/>
      <c r="F303" s="24"/>
      <c r="G303" s="24"/>
      <c r="H303" s="24"/>
      <c r="I303" s="85" t="str">
        <f t="shared" si="32"/>
        <v/>
      </c>
      <c r="K303" s="89" t="str">
        <f t="shared" si="33"/>
        <v>X</v>
      </c>
    </row>
    <row r="304" spans="1:11" ht="15.75" hidden="1" customHeight="1">
      <c r="A304" s="99" t="str">
        <f>ACTIVITIES!$H$8</f>
        <v>ACTIVITY CATEGORY 7</v>
      </c>
      <c r="B304" s="99"/>
      <c r="C304" s="31"/>
      <c r="D304" s="31"/>
      <c r="E304" s="31"/>
      <c r="F304" s="31"/>
      <c r="G304" s="31"/>
      <c r="H304" s="97"/>
      <c r="I304" s="98" t="str">
        <f t="shared" si="32"/>
        <v/>
      </c>
      <c r="K304" s="89" t="str">
        <f t="shared" si="33"/>
        <v>X</v>
      </c>
    </row>
    <row r="305" spans="1:11" ht="15.75" hidden="1" customHeight="1">
      <c r="A305" s="23">
        <f>SUM(A303+1)</f>
        <v>61</v>
      </c>
      <c r="B305" s="23" t="str">
        <f>VLOOKUP($A305,ACTIVITIES!$B$2:$C$110,2,FALSE)</f>
        <v>ACTIVITY CATEGORY 7 61</v>
      </c>
      <c r="C305" s="24"/>
      <c r="D305" s="24"/>
      <c r="E305" s="24"/>
      <c r="F305" s="24"/>
      <c r="G305" s="24"/>
      <c r="H305" s="24"/>
      <c r="I305" s="85" t="str">
        <f t="shared" si="32"/>
        <v/>
      </c>
      <c r="K305" s="89" t="str">
        <f t="shared" si="33"/>
        <v>X</v>
      </c>
    </row>
    <row r="306" spans="1:11" ht="15.75" hidden="1" customHeight="1">
      <c r="A306" s="23">
        <f t="shared" ref="A306:A314" si="38">SUM(A305+1)</f>
        <v>62</v>
      </c>
      <c r="B306" s="23" t="str">
        <f>VLOOKUP($A306,ACTIVITIES!$B$2:$C$110,2,FALSE)</f>
        <v>ACTIVITY CATEGORY 7 62</v>
      </c>
      <c r="C306" s="24"/>
      <c r="D306" s="24"/>
      <c r="E306" s="24"/>
      <c r="F306" s="24"/>
      <c r="G306" s="24"/>
      <c r="H306" s="24"/>
      <c r="I306" s="85" t="str">
        <f t="shared" si="32"/>
        <v/>
      </c>
      <c r="K306" s="89" t="str">
        <f t="shared" si="33"/>
        <v>X</v>
      </c>
    </row>
    <row r="307" spans="1:11" ht="15.75" hidden="1" customHeight="1">
      <c r="A307" s="23">
        <f t="shared" si="38"/>
        <v>63</v>
      </c>
      <c r="B307" s="23" t="str">
        <f>VLOOKUP($A307,ACTIVITIES!$B$2:$C$110,2,FALSE)</f>
        <v>ACTIVITY CATEGORY 7 63</v>
      </c>
      <c r="C307" s="24"/>
      <c r="D307" s="24"/>
      <c r="E307" s="24"/>
      <c r="F307" s="24"/>
      <c r="G307" s="24"/>
      <c r="H307" s="24"/>
      <c r="I307" s="85" t="str">
        <f t="shared" si="32"/>
        <v/>
      </c>
      <c r="K307" s="89" t="str">
        <f t="shared" si="33"/>
        <v>X</v>
      </c>
    </row>
    <row r="308" spans="1:11" ht="15.75" hidden="1" customHeight="1">
      <c r="A308" s="23">
        <f t="shared" si="38"/>
        <v>64</v>
      </c>
      <c r="B308" s="23" t="str">
        <f>VLOOKUP($A308,ACTIVITIES!$B$2:$C$110,2,FALSE)</f>
        <v>ACTIVITY CATEGORY 7 64</v>
      </c>
      <c r="C308" s="24"/>
      <c r="D308" s="24"/>
      <c r="E308" s="24"/>
      <c r="F308" s="24"/>
      <c r="G308" s="24"/>
      <c r="H308" s="24"/>
      <c r="I308" s="85" t="str">
        <f t="shared" si="32"/>
        <v/>
      </c>
      <c r="K308" s="89" t="str">
        <f t="shared" si="33"/>
        <v>X</v>
      </c>
    </row>
    <row r="309" spans="1:11" ht="15.75" hidden="1" customHeight="1">
      <c r="A309" s="23">
        <f t="shared" si="38"/>
        <v>65</v>
      </c>
      <c r="B309" s="23" t="str">
        <f>VLOOKUP($A309,ACTIVITIES!$B$2:$C$110,2,FALSE)</f>
        <v>ACTIVITY CATEGORY 7 65</v>
      </c>
      <c r="C309" s="24"/>
      <c r="D309" s="24"/>
      <c r="E309" s="24"/>
      <c r="F309" s="24"/>
      <c r="G309" s="24"/>
      <c r="H309" s="24"/>
      <c r="I309" s="85" t="str">
        <f t="shared" si="32"/>
        <v/>
      </c>
      <c r="K309" s="89" t="str">
        <f t="shared" si="33"/>
        <v>X</v>
      </c>
    </row>
    <row r="310" spans="1:11" ht="15.75" hidden="1" customHeight="1">
      <c r="A310" s="23">
        <f t="shared" si="38"/>
        <v>66</v>
      </c>
      <c r="B310" s="23" t="str">
        <f>VLOOKUP($A310,ACTIVITIES!$B$2:$C$110,2,FALSE)</f>
        <v>ACTIVITY CATEGORY 7 66</v>
      </c>
      <c r="C310" s="24"/>
      <c r="D310" s="24"/>
      <c r="E310" s="24"/>
      <c r="F310" s="24"/>
      <c r="G310" s="24"/>
      <c r="H310" s="24"/>
      <c r="I310" s="85" t="str">
        <f t="shared" si="32"/>
        <v/>
      </c>
      <c r="K310" s="89" t="str">
        <f t="shared" si="33"/>
        <v>X</v>
      </c>
    </row>
    <row r="311" spans="1:11" ht="15.75" hidden="1" customHeight="1">
      <c r="A311" s="23">
        <f t="shared" si="38"/>
        <v>67</v>
      </c>
      <c r="B311" s="23" t="str">
        <f>VLOOKUP($A311,ACTIVITIES!$B$2:$C$110,2,FALSE)</f>
        <v>ACTIVITY CATEGORY 7 67</v>
      </c>
      <c r="C311" s="24"/>
      <c r="D311" s="24"/>
      <c r="E311" s="24"/>
      <c r="F311" s="24"/>
      <c r="G311" s="24"/>
      <c r="H311" s="24"/>
      <c r="I311" s="85" t="str">
        <f t="shared" si="32"/>
        <v/>
      </c>
      <c r="K311" s="89" t="str">
        <f t="shared" si="33"/>
        <v>X</v>
      </c>
    </row>
    <row r="312" spans="1:11" ht="15.75" hidden="1" customHeight="1">
      <c r="A312" s="23">
        <f t="shared" si="38"/>
        <v>68</v>
      </c>
      <c r="B312" s="23" t="str">
        <f>VLOOKUP($A312,ACTIVITIES!$B$2:$C$110,2,FALSE)</f>
        <v>ACTIVITY CATEGORY 7 68</v>
      </c>
      <c r="C312" s="24"/>
      <c r="D312" s="24"/>
      <c r="E312" s="24"/>
      <c r="F312" s="24"/>
      <c r="G312" s="24"/>
      <c r="H312" s="24"/>
      <c r="I312" s="85" t="str">
        <f t="shared" si="32"/>
        <v/>
      </c>
      <c r="K312" s="89" t="str">
        <f t="shared" si="33"/>
        <v>X</v>
      </c>
    </row>
    <row r="313" spans="1:11" ht="15.75" hidden="1" customHeight="1">
      <c r="A313" s="23">
        <f t="shared" si="38"/>
        <v>69</v>
      </c>
      <c r="B313" s="23" t="str">
        <f>VLOOKUP($A313,ACTIVITIES!$B$2:$C$110,2,FALSE)</f>
        <v>ACTIVITY CATEGORY 7 69</v>
      </c>
      <c r="C313" s="24"/>
      <c r="D313" s="24"/>
      <c r="E313" s="24"/>
      <c r="F313" s="24"/>
      <c r="G313" s="24"/>
      <c r="H313" s="24"/>
      <c r="I313" s="85" t="str">
        <f t="shared" si="32"/>
        <v/>
      </c>
      <c r="K313" s="89" t="str">
        <f t="shared" si="33"/>
        <v>X</v>
      </c>
    </row>
    <row r="314" spans="1:11" ht="15.75" hidden="1" customHeight="1">
      <c r="A314" s="23">
        <f t="shared" si="38"/>
        <v>70</v>
      </c>
      <c r="B314" s="23" t="str">
        <f>VLOOKUP($A314,ACTIVITIES!$B$2:$C$110,2,FALSE)</f>
        <v>ACTIVITY CATEGORY 7 70</v>
      </c>
      <c r="C314" s="24"/>
      <c r="D314" s="24"/>
      <c r="E314" s="24"/>
      <c r="F314" s="24"/>
      <c r="G314" s="24"/>
      <c r="H314" s="24"/>
      <c r="I314" s="85" t="str">
        <f t="shared" si="32"/>
        <v/>
      </c>
      <c r="K314" s="89" t="str">
        <f t="shared" si="33"/>
        <v>X</v>
      </c>
    </row>
    <row r="315" spans="1:11" ht="15.75" hidden="1" customHeight="1">
      <c r="A315" s="99" t="str">
        <f>ACTIVITIES!$H$9</f>
        <v>ACTIVITY CATEGORY 8</v>
      </c>
      <c r="B315" s="99"/>
      <c r="C315" s="31"/>
      <c r="D315" s="31"/>
      <c r="E315" s="31"/>
      <c r="F315" s="31"/>
      <c r="G315" s="31"/>
      <c r="H315" s="97"/>
      <c r="I315" s="98" t="str">
        <f t="shared" si="32"/>
        <v/>
      </c>
      <c r="K315" s="89" t="str">
        <f t="shared" si="33"/>
        <v>X</v>
      </c>
    </row>
    <row r="316" spans="1:11" ht="15.75" hidden="1" customHeight="1">
      <c r="A316" s="23">
        <f>SUM(A314+1)</f>
        <v>71</v>
      </c>
      <c r="B316" s="23" t="str">
        <f>VLOOKUP($A316,ACTIVITIES!$B$2:$C$110,2,FALSE)</f>
        <v>ACTIVITY CATEGORY 8 71</v>
      </c>
      <c r="C316" s="24"/>
      <c r="D316" s="24"/>
      <c r="E316" s="24"/>
      <c r="F316" s="24"/>
      <c r="G316" s="24"/>
      <c r="H316" s="24"/>
      <c r="I316" s="85" t="str">
        <f t="shared" si="32"/>
        <v/>
      </c>
      <c r="K316" s="89" t="str">
        <f t="shared" si="33"/>
        <v>X</v>
      </c>
    </row>
    <row r="317" spans="1:11" ht="15.75" hidden="1" customHeight="1">
      <c r="A317" s="23">
        <f t="shared" ref="A317:A325" si="39">SUM(A316+1)</f>
        <v>72</v>
      </c>
      <c r="B317" s="23" t="str">
        <f>VLOOKUP($A317,ACTIVITIES!$B$2:$C$110,2,FALSE)</f>
        <v>ACTIVITY CATEGORY 8 72</v>
      </c>
      <c r="C317" s="24"/>
      <c r="D317" s="24"/>
      <c r="E317" s="24"/>
      <c r="F317" s="24"/>
      <c r="G317" s="24"/>
      <c r="H317" s="24"/>
      <c r="I317" s="85" t="str">
        <f t="shared" si="32"/>
        <v/>
      </c>
      <c r="K317" s="89" t="str">
        <f t="shared" si="33"/>
        <v>X</v>
      </c>
    </row>
    <row r="318" spans="1:11" ht="15.75" hidden="1" customHeight="1">
      <c r="A318" s="23">
        <f t="shared" si="39"/>
        <v>73</v>
      </c>
      <c r="B318" s="23" t="str">
        <f>VLOOKUP($A318,ACTIVITIES!$B$2:$C$110,2,FALSE)</f>
        <v>ACTIVITY CATEGORY 8 73</v>
      </c>
      <c r="C318" s="24"/>
      <c r="D318" s="24"/>
      <c r="E318" s="24"/>
      <c r="F318" s="24"/>
      <c r="G318" s="24"/>
      <c r="H318" s="24"/>
      <c r="I318" s="85" t="str">
        <f t="shared" si="32"/>
        <v/>
      </c>
      <c r="K318" s="89" t="str">
        <f t="shared" si="33"/>
        <v>X</v>
      </c>
    </row>
    <row r="319" spans="1:11" ht="15.75" hidden="1" customHeight="1">
      <c r="A319" s="23">
        <f t="shared" si="39"/>
        <v>74</v>
      </c>
      <c r="B319" s="23" t="str">
        <f>VLOOKUP($A319,ACTIVITIES!$B$2:$C$110,2,FALSE)</f>
        <v>ACTIVITY CATEGORY 8 74</v>
      </c>
      <c r="C319" s="24"/>
      <c r="D319" s="24"/>
      <c r="E319" s="24"/>
      <c r="F319" s="24"/>
      <c r="G319" s="24"/>
      <c r="H319" s="24"/>
      <c r="I319" s="85" t="str">
        <f t="shared" si="32"/>
        <v/>
      </c>
      <c r="K319" s="89" t="str">
        <f t="shared" si="33"/>
        <v>X</v>
      </c>
    </row>
    <row r="320" spans="1:11" ht="15.75" hidden="1" customHeight="1">
      <c r="A320" s="23">
        <f t="shared" si="39"/>
        <v>75</v>
      </c>
      <c r="B320" s="23" t="str">
        <f>VLOOKUP($A320,ACTIVITIES!$B$2:$C$110,2,FALSE)</f>
        <v>ACTIVITY CATEGORY 8 75</v>
      </c>
      <c r="C320" s="24"/>
      <c r="D320" s="24"/>
      <c r="E320" s="24"/>
      <c r="F320" s="24"/>
      <c r="G320" s="24"/>
      <c r="H320" s="24"/>
      <c r="I320" s="85" t="str">
        <f t="shared" si="32"/>
        <v/>
      </c>
      <c r="K320" s="89" t="str">
        <f t="shared" si="33"/>
        <v>X</v>
      </c>
    </row>
    <row r="321" spans="1:11" ht="15.75" hidden="1" customHeight="1">
      <c r="A321" s="23">
        <f t="shared" si="39"/>
        <v>76</v>
      </c>
      <c r="B321" s="23" t="str">
        <f>VLOOKUP($A321,ACTIVITIES!$B$2:$C$110,2,FALSE)</f>
        <v>ACTIVITY CATEGORY 8 76</v>
      </c>
      <c r="C321" s="24"/>
      <c r="D321" s="24"/>
      <c r="E321" s="24"/>
      <c r="F321" s="24"/>
      <c r="G321" s="24"/>
      <c r="H321" s="24"/>
      <c r="I321" s="85" t="str">
        <f t="shared" si="32"/>
        <v/>
      </c>
      <c r="K321" s="89" t="str">
        <f t="shared" si="33"/>
        <v>X</v>
      </c>
    </row>
    <row r="322" spans="1:11" ht="15.75" hidden="1" customHeight="1">
      <c r="A322" s="23">
        <f t="shared" si="39"/>
        <v>77</v>
      </c>
      <c r="B322" s="23" t="str">
        <f>VLOOKUP($A322,ACTIVITIES!$B$2:$C$110,2,FALSE)</f>
        <v>ACTIVITY CATEGORY 8 77</v>
      </c>
      <c r="C322" s="24"/>
      <c r="D322" s="24"/>
      <c r="E322" s="24"/>
      <c r="F322" s="24"/>
      <c r="G322" s="24"/>
      <c r="H322" s="24"/>
      <c r="I322" s="85" t="str">
        <f t="shared" si="32"/>
        <v/>
      </c>
      <c r="K322" s="89" t="str">
        <f t="shared" si="33"/>
        <v>X</v>
      </c>
    </row>
    <row r="323" spans="1:11" ht="15.75" hidden="1" customHeight="1">
      <c r="A323" s="23">
        <f t="shared" si="39"/>
        <v>78</v>
      </c>
      <c r="B323" s="23" t="str">
        <f>VLOOKUP($A323,ACTIVITIES!$B$2:$C$110,2,FALSE)</f>
        <v>ACTIVITY CATEGORY 8 78</v>
      </c>
      <c r="C323" s="24"/>
      <c r="D323" s="24"/>
      <c r="E323" s="24"/>
      <c r="F323" s="24"/>
      <c r="G323" s="24"/>
      <c r="H323" s="24"/>
      <c r="I323" s="85" t="str">
        <f t="shared" si="32"/>
        <v/>
      </c>
      <c r="K323" s="89" t="str">
        <f t="shared" si="33"/>
        <v>X</v>
      </c>
    </row>
    <row r="324" spans="1:11" ht="15.75" hidden="1" customHeight="1">
      <c r="A324" s="23">
        <f t="shared" si="39"/>
        <v>79</v>
      </c>
      <c r="B324" s="23" t="str">
        <f>VLOOKUP($A324,ACTIVITIES!$B$2:$C$110,2,FALSE)</f>
        <v>ACTIVITY CATEGORY 8 79</v>
      </c>
      <c r="C324" s="24"/>
      <c r="D324" s="24"/>
      <c r="E324" s="24"/>
      <c r="F324" s="24"/>
      <c r="G324" s="24"/>
      <c r="H324" s="24"/>
      <c r="I324" s="85" t="str">
        <f t="shared" si="32"/>
        <v/>
      </c>
      <c r="K324" s="89" t="str">
        <f t="shared" si="33"/>
        <v>X</v>
      </c>
    </row>
    <row r="325" spans="1:11" ht="15.75" hidden="1" customHeight="1">
      <c r="A325" s="23">
        <f t="shared" si="39"/>
        <v>80</v>
      </c>
      <c r="B325" s="23" t="str">
        <f>VLOOKUP($A325,ACTIVITIES!$B$2:$C$110,2,FALSE)</f>
        <v>ACTIVITY CATEGORY 8 80</v>
      </c>
      <c r="C325" s="24"/>
      <c r="D325" s="24"/>
      <c r="E325" s="24"/>
      <c r="F325" s="24"/>
      <c r="G325" s="24"/>
      <c r="H325" s="24"/>
      <c r="I325" s="85" t="str">
        <f t="shared" si="32"/>
        <v/>
      </c>
      <c r="K325" s="89" t="str">
        <f t="shared" si="33"/>
        <v>X</v>
      </c>
    </row>
    <row r="326" spans="1:11" ht="15.75" hidden="1" customHeight="1">
      <c r="A326" s="99" t="str">
        <f>ACTIVITIES!$H$10</f>
        <v>ACTIVITY CATEGORY 9</v>
      </c>
      <c r="B326" s="99"/>
      <c r="C326" s="31"/>
      <c r="D326" s="31"/>
      <c r="E326" s="31"/>
      <c r="F326" s="31"/>
      <c r="G326" s="31"/>
      <c r="H326" s="97"/>
      <c r="I326" s="98" t="str">
        <f t="shared" si="32"/>
        <v/>
      </c>
      <c r="K326" s="89" t="str">
        <f t="shared" si="33"/>
        <v>X</v>
      </c>
    </row>
    <row r="327" spans="1:11" ht="15.75" hidden="1" customHeight="1">
      <c r="A327" s="23">
        <f>SUM(A325+1)</f>
        <v>81</v>
      </c>
      <c r="B327" s="23" t="str">
        <f>VLOOKUP($A327,ACTIVITIES!$B$2:$C$110,2,FALSE)</f>
        <v>ACTIVITY CATEGORY 9 81</v>
      </c>
      <c r="C327" s="24"/>
      <c r="D327" s="24"/>
      <c r="E327" s="24"/>
      <c r="F327" s="24"/>
      <c r="G327" s="24"/>
      <c r="H327" s="24"/>
      <c r="I327" s="85" t="str">
        <f t="shared" si="32"/>
        <v/>
      </c>
      <c r="K327" s="89" t="str">
        <f t="shared" si="33"/>
        <v>X</v>
      </c>
    </row>
    <row r="328" spans="1:11" ht="15.75" hidden="1" customHeight="1">
      <c r="A328" s="23">
        <f t="shared" ref="A328:A336" si="40">SUM(A327+1)</f>
        <v>82</v>
      </c>
      <c r="B328" s="23" t="str">
        <f>VLOOKUP($A328,ACTIVITIES!$B$2:$C$110,2,FALSE)</f>
        <v>ACTIVITY CATEGORY 9 82</v>
      </c>
      <c r="C328" s="24"/>
      <c r="D328" s="24"/>
      <c r="E328" s="24"/>
      <c r="F328" s="24"/>
      <c r="G328" s="24"/>
      <c r="H328" s="24"/>
      <c r="I328" s="85" t="str">
        <f t="shared" si="32"/>
        <v/>
      </c>
      <c r="K328" s="89" t="str">
        <f t="shared" si="33"/>
        <v>X</v>
      </c>
    </row>
    <row r="329" spans="1:11" ht="15.75" hidden="1" customHeight="1">
      <c r="A329" s="23">
        <f t="shared" si="40"/>
        <v>83</v>
      </c>
      <c r="B329" s="23" t="str">
        <f>VLOOKUP($A329,ACTIVITIES!$B$2:$C$110,2,FALSE)</f>
        <v>ACTIVITY CATEGORY 9 83</v>
      </c>
      <c r="C329" s="24"/>
      <c r="D329" s="24"/>
      <c r="E329" s="24"/>
      <c r="F329" s="24"/>
      <c r="G329" s="24"/>
      <c r="H329" s="24"/>
      <c r="I329" s="85" t="str">
        <f t="shared" si="32"/>
        <v/>
      </c>
      <c r="K329" s="89" t="str">
        <f t="shared" si="33"/>
        <v>X</v>
      </c>
    </row>
    <row r="330" spans="1:11" ht="15.75" hidden="1" customHeight="1">
      <c r="A330" s="23">
        <f t="shared" si="40"/>
        <v>84</v>
      </c>
      <c r="B330" s="23" t="str">
        <f>VLOOKUP($A330,ACTIVITIES!$B$2:$C$110,2,FALSE)</f>
        <v>ACTIVITY CATEGORY 9 84</v>
      </c>
      <c r="C330" s="24"/>
      <c r="D330" s="24"/>
      <c r="E330" s="24"/>
      <c r="F330" s="24"/>
      <c r="G330" s="24"/>
      <c r="H330" s="24"/>
      <c r="I330" s="85" t="str">
        <f t="shared" si="32"/>
        <v/>
      </c>
      <c r="K330" s="89" t="str">
        <f t="shared" si="33"/>
        <v>X</v>
      </c>
    </row>
    <row r="331" spans="1:11" ht="15.75" hidden="1" customHeight="1">
      <c r="A331" s="23">
        <f t="shared" si="40"/>
        <v>85</v>
      </c>
      <c r="B331" s="23" t="str">
        <f>VLOOKUP($A331,ACTIVITIES!$B$2:$C$110,2,FALSE)</f>
        <v>ACTIVITY CATEGORY 9 85</v>
      </c>
      <c r="C331" s="24"/>
      <c r="D331" s="24"/>
      <c r="E331" s="24"/>
      <c r="F331" s="24"/>
      <c r="G331" s="24"/>
      <c r="H331" s="24"/>
      <c r="I331" s="85" t="str">
        <f t="shared" si="32"/>
        <v/>
      </c>
      <c r="K331" s="89" t="str">
        <f t="shared" si="33"/>
        <v>X</v>
      </c>
    </row>
    <row r="332" spans="1:11" ht="15.75" hidden="1" customHeight="1">
      <c r="A332" s="23">
        <f t="shared" si="40"/>
        <v>86</v>
      </c>
      <c r="B332" s="23" t="str">
        <f>VLOOKUP($A332,ACTIVITIES!$B$2:$C$110,2,FALSE)</f>
        <v>ACTIVITY CATEGORY 9 86</v>
      </c>
      <c r="C332" s="24"/>
      <c r="D332" s="24"/>
      <c r="E332" s="24"/>
      <c r="F332" s="24"/>
      <c r="G332" s="24"/>
      <c r="H332" s="24"/>
      <c r="I332" s="85" t="str">
        <f t="shared" si="32"/>
        <v/>
      </c>
      <c r="K332" s="89" t="str">
        <f t="shared" si="33"/>
        <v>X</v>
      </c>
    </row>
    <row r="333" spans="1:11" ht="15.75" hidden="1" customHeight="1">
      <c r="A333" s="23">
        <f t="shared" si="40"/>
        <v>87</v>
      </c>
      <c r="B333" s="23" t="str">
        <f>VLOOKUP($A333,ACTIVITIES!$B$2:$C$110,2,FALSE)</f>
        <v>ACTIVITY CATEGORY 9 87</v>
      </c>
      <c r="C333" s="24"/>
      <c r="D333" s="24"/>
      <c r="E333" s="24"/>
      <c r="F333" s="24"/>
      <c r="G333" s="24"/>
      <c r="H333" s="24"/>
      <c r="I333" s="85" t="str">
        <f t="shared" si="32"/>
        <v/>
      </c>
      <c r="K333" s="89" t="str">
        <f t="shared" si="33"/>
        <v>X</v>
      </c>
    </row>
    <row r="334" spans="1:11" ht="15.75" hidden="1" customHeight="1">
      <c r="A334" s="23">
        <f t="shared" si="40"/>
        <v>88</v>
      </c>
      <c r="B334" s="23" t="str">
        <f>VLOOKUP($A334,ACTIVITIES!$B$2:$C$110,2,FALSE)</f>
        <v>ACTIVITY CATEGORY 9 88</v>
      </c>
      <c r="C334" s="24"/>
      <c r="D334" s="24"/>
      <c r="E334" s="24"/>
      <c r="F334" s="24"/>
      <c r="G334" s="24"/>
      <c r="H334" s="24"/>
      <c r="I334" s="85" t="str">
        <f t="shared" si="32"/>
        <v/>
      </c>
      <c r="K334" s="89" t="str">
        <f t="shared" si="33"/>
        <v>X</v>
      </c>
    </row>
    <row r="335" spans="1:11" ht="15.75" hidden="1" customHeight="1">
      <c r="A335" s="23">
        <f t="shared" si="40"/>
        <v>89</v>
      </c>
      <c r="B335" s="23" t="str">
        <f>VLOOKUP($A335,ACTIVITIES!$B$2:$C$110,2,FALSE)</f>
        <v>ACTIVITY CATEGORY 9 89</v>
      </c>
      <c r="C335" s="24"/>
      <c r="D335" s="24"/>
      <c r="E335" s="24"/>
      <c r="F335" s="24"/>
      <c r="G335" s="24"/>
      <c r="H335" s="24"/>
      <c r="I335" s="85" t="str">
        <f t="shared" si="32"/>
        <v/>
      </c>
      <c r="K335" s="89" t="str">
        <f t="shared" si="33"/>
        <v>X</v>
      </c>
    </row>
    <row r="336" spans="1:11" ht="15.75" hidden="1" customHeight="1">
      <c r="A336" s="23">
        <f t="shared" si="40"/>
        <v>90</v>
      </c>
      <c r="B336" s="23" t="str">
        <f>VLOOKUP($A336,ACTIVITIES!$B$2:$C$110,2,FALSE)</f>
        <v>ACTIVITY CATEGORY 9 90</v>
      </c>
      <c r="C336" s="24"/>
      <c r="D336" s="24"/>
      <c r="E336" s="24"/>
      <c r="F336" s="24"/>
      <c r="G336" s="24"/>
      <c r="H336" s="24"/>
      <c r="I336" s="85" t="str">
        <f t="shared" ref="I336:I347" si="41">IF(AND(C336="",D336="",E336="",F336="",G336="",H336=""),"",MAX(C336:H336))</f>
        <v/>
      </c>
      <c r="K336" s="89" t="str">
        <f t="shared" ref="K336:K347" si="42">IF(AND(NOT(IFERROR(AVERAGE(A336),-9)=-9),IFERROR(VALUE(RIGHT(B336,1)),-9)=-9),"",IF(AND(B336="",IFERROR(VALUE(RIGHT(A336,1)),-99)=-99),"","X"))</f>
        <v>X</v>
      </c>
    </row>
    <row r="337" spans="1:11" ht="15.75" hidden="1" customHeight="1">
      <c r="A337" s="99" t="str">
        <f>ACTIVITIES!$H$11</f>
        <v>ACTIVITY CATEGORY 10</v>
      </c>
      <c r="B337" s="99"/>
      <c r="C337" s="31"/>
      <c r="D337" s="31"/>
      <c r="E337" s="31"/>
      <c r="F337" s="31"/>
      <c r="G337" s="31"/>
      <c r="H337" s="97"/>
      <c r="I337" s="98" t="str">
        <f t="shared" si="41"/>
        <v/>
      </c>
      <c r="K337" s="89" t="str">
        <f t="shared" si="42"/>
        <v>X</v>
      </c>
    </row>
    <row r="338" spans="1:11" ht="15.75" hidden="1" customHeight="1">
      <c r="A338" s="23">
        <f>SUM(A336+1)</f>
        <v>91</v>
      </c>
      <c r="B338" s="23" t="str">
        <f>VLOOKUP($A338,ACTIVITIES!$B$2:$C$110,2,FALSE)</f>
        <v>ACTIVITY CATEGORY 10 91</v>
      </c>
      <c r="C338" s="24"/>
      <c r="D338" s="24"/>
      <c r="E338" s="24"/>
      <c r="F338" s="24"/>
      <c r="G338" s="24"/>
      <c r="H338" s="24"/>
      <c r="I338" s="85" t="str">
        <f t="shared" si="41"/>
        <v/>
      </c>
      <c r="K338" s="89" t="str">
        <f t="shared" si="42"/>
        <v>X</v>
      </c>
    </row>
    <row r="339" spans="1:11" ht="15.75" hidden="1" customHeight="1">
      <c r="A339" s="23">
        <f t="shared" ref="A339:A347" si="43">SUM(A338+1)</f>
        <v>92</v>
      </c>
      <c r="B339" s="23" t="str">
        <f>VLOOKUP($A339,ACTIVITIES!$B$2:$C$110,2,FALSE)</f>
        <v>ACTIVITY CATEGORY 10 92</v>
      </c>
      <c r="C339" s="24"/>
      <c r="D339" s="24"/>
      <c r="E339" s="24"/>
      <c r="F339" s="24"/>
      <c r="G339" s="24"/>
      <c r="H339" s="24"/>
      <c r="I339" s="85" t="str">
        <f t="shared" si="41"/>
        <v/>
      </c>
      <c r="K339" s="89" t="str">
        <f t="shared" si="42"/>
        <v>X</v>
      </c>
    </row>
    <row r="340" spans="1:11" ht="15.75" hidden="1" customHeight="1">
      <c r="A340" s="23">
        <f t="shared" si="43"/>
        <v>93</v>
      </c>
      <c r="B340" s="23" t="str">
        <f>VLOOKUP($A340,ACTIVITIES!$B$2:$C$110,2,FALSE)</f>
        <v>ACTIVITY CATEGORY 10 93</v>
      </c>
      <c r="C340" s="24"/>
      <c r="D340" s="24"/>
      <c r="E340" s="24"/>
      <c r="F340" s="24"/>
      <c r="G340" s="24"/>
      <c r="H340" s="24"/>
      <c r="I340" s="85" t="str">
        <f t="shared" si="41"/>
        <v/>
      </c>
      <c r="K340" s="89" t="str">
        <f t="shared" si="42"/>
        <v>X</v>
      </c>
    </row>
    <row r="341" spans="1:11" ht="15.75" hidden="1" customHeight="1">
      <c r="A341" s="23">
        <f t="shared" si="43"/>
        <v>94</v>
      </c>
      <c r="B341" s="23" t="str">
        <f>VLOOKUP($A341,ACTIVITIES!$B$2:$C$110,2,FALSE)</f>
        <v>ACTIVITY CATEGORY 10 94</v>
      </c>
      <c r="C341" s="24"/>
      <c r="D341" s="24"/>
      <c r="E341" s="24"/>
      <c r="F341" s="24"/>
      <c r="G341" s="24"/>
      <c r="H341" s="24"/>
      <c r="I341" s="85" t="str">
        <f t="shared" si="41"/>
        <v/>
      </c>
      <c r="K341" s="89" t="str">
        <f t="shared" si="42"/>
        <v>X</v>
      </c>
    </row>
    <row r="342" spans="1:11" ht="15.75" hidden="1" customHeight="1">
      <c r="A342" s="23">
        <f t="shared" si="43"/>
        <v>95</v>
      </c>
      <c r="B342" s="23" t="str">
        <f>VLOOKUP($A342,ACTIVITIES!$B$2:$C$110,2,FALSE)</f>
        <v>ACTIVITY CATEGORY 10 95</v>
      </c>
      <c r="C342" s="24"/>
      <c r="D342" s="24"/>
      <c r="E342" s="24"/>
      <c r="F342" s="24"/>
      <c r="G342" s="24"/>
      <c r="H342" s="24"/>
      <c r="I342" s="85" t="str">
        <f t="shared" si="41"/>
        <v/>
      </c>
      <c r="K342" s="89" t="str">
        <f t="shared" si="42"/>
        <v>X</v>
      </c>
    </row>
    <row r="343" spans="1:11" ht="15.75" hidden="1" customHeight="1">
      <c r="A343" s="23">
        <f t="shared" si="43"/>
        <v>96</v>
      </c>
      <c r="B343" s="23" t="str">
        <f>VLOOKUP($A343,ACTIVITIES!$B$2:$C$110,2,FALSE)</f>
        <v>ACTIVITY CATEGORY 10 96</v>
      </c>
      <c r="C343" s="24"/>
      <c r="D343" s="24"/>
      <c r="E343" s="24"/>
      <c r="F343" s="24"/>
      <c r="G343" s="24"/>
      <c r="H343" s="24"/>
      <c r="I343" s="85" t="str">
        <f t="shared" si="41"/>
        <v/>
      </c>
      <c r="K343" s="89" t="str">
        <f t="shared" si="42"/>
        <v>X</v>
      </c>
    </row>
    <row r="344" spans="1:11" ht="15.75" hidden="1" customHeight="1">
      <c r="A344" s="23">
        <f t="shared" si="43"/>
        <v>97</v>
      </c>
      <c r="B344" s="23" t="str">
        <f>VLOOKUP($A344,ACTIVITIES!$B$2:$C$110,2,FALSE)</f>
        <v>ACTIVITY CATEGORY 10 97</v>
      </c>
      <c r="C344" s="24"/>
      <c r="D344" s="24"/>
      <c r="E344" s="24"/>
      <c r="F344" s="24"/>
      <c r="G344" s="24"/>
      <c r="H344" s="24"/>
      <c r="I344" s="85" t="str">
        <f t="shared" si="41"/>
        <v/>
      </c>
      <c r="K344" s="89" t="str">
        <f t="shared" si="42"/>
        <v>X</v>
      </c>
    </row>
    <row r="345" spans="1:11" ht="15.75" hidden="1" customHeight="1">
      <c r="A345" s="23">
        <f t="shared" si="43"/>
        <v>98</v>
      </c>
      <c r="B345" s="23" t="str">
        <f>VLOOKUP($A345,ACTIVITIES!$B$2:$C$110,2,FALSE)</f>
        <v>ACTIVITY CATEGORY 10 98</v>
      </c>
      <c r="C345" s="24"/>
      <c r="D345" s="24"/>
      <c r="E345" s="24"/>
      <c r="F345" s="24"/>
      <c r="G345" s="24"/>
      <c r="H345" s="24"/>
      <c r="I345" s="85" t="str">
        <f t="shared" si="41"/>
        <v/>
      </c>
      <c r="K345" s="89" t="str">
        <f t="shared" si="42"/>
        <v>X</v>
      </c>
    </row>
    <row r="346" spans="1:11" ht="15.75" hidden="1" customHeight="1">
      <c r="A346" s="23">
        <f t="shared" si="43"/>
        <v>99</v>
      </c>
      <c r="B346" s="23" t="str">
        <f>VLOOKUP($A346,ACTIVITIES!$B$2:$C$110,2,FALSE)</f>
        <v>ACTIVITY CATEGORY 10 99</v>
      </c>
      <c r="C346" s="24"/>
      <c r="D346" s="24"/>
      <c r="E346" s="24"/>
      <c r="F346" s="24"/>
      <c r="G346" s="24"/>
      <c r="H346" s="24"/>
      <c r="I346" s="85" t="str">
        <f t="shared" si="41"/>
        <v/>
      </c>
      <c r="K346" s="89" t="str">
        <f t="shared" si="42"/>
        <v>X</v>
      </c>
    </row>
    <row r="347" spans="1:11" ht="15.75" hidden="1" customHeight="1">
      <c r="A347" s="23">
        <f t="shared" si="43"/>
        <v>100</v>
      </c>
      <c r="B347" s="23" t="str">
        <f>VLOOKUP($A347,ACTIVITIES!$B$2:$C$110,2,FALSE)</f>
        <v>ACTIVITY CATEGORY 10 100</v>
      </c>
      <c r="C347" s="24"/>
      <c r="D347" s="24"/>
      <c r="E347" s="24"/>
      <c r="F347" s="24"/>
      <c r="G347" s="24"/>
      <c r="H347" s="24"/>
      <c r="I347" s="85" t="str">
        <f t="shared" si="41"/>
        <v/>
      </c>
      <c r="K347" s="89" t="str">
        <f t="shared" si="42"/>
        <v>X</v>
      </c>
    </row>
    <row r="348" spans="1:11">
      <c r="C348" s="226"/>
      <c r="D348" s="226"/>
      <c r="E348" s="226"/>
      <c r="F348" s="226"/>
      <c r="G348" s="226"/>
      <c r="H348" s="226"/>
    </row>
  </sheetData>
  <sheetProtection password="CACF" sheet="1" objects="1" scenarios="1"/>
  <autoFilter ref="K11:K347">
    <filterColumn colId="0">
      <filters blank="1"/>
    </filterColumn>
  </autoFilter>
  <mergeCells count="6">
    <mergeCell ref="A237:B237"/>
    <mergeCell ref="A2:I2"/>
    <mergeCell ref="A10:B11"/>
    <mergeCell ref="C10:H10"/>
    <mergeCell ref="A13:B13"/>
    <mergeCell ref="A125:B125"/>
  </mergeCells>
  <dataValidations count="1">
    <dataValidation type="whole" allowBlank="1" showInputMessage="1" showErrorMessage="1" sqref="C15:H19 C26:H27 C37:H45 C48:H52 C59:H61 C127:H131 C138:H139 C149:H157 C160:H164 C171:H173 C239:H243 C250:H251 C261:H269 C272:H276 C283:H285">
      <formula1>0</formula1>
      <formula2>3</formula2>
    </dataValidation>
  </dataValidations>
  <hyperlinks>
    <hyperlink ref="I8" location="DISPLAY!A1" display="Back to DISPLAY"/>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L348"/>
  <sheetViews>
    <sheetView zoomScale="55" zoomScaleNormal="55" workbookViewId="0">
      <pane xSplit="9" ySplit="11" topLeftCell="J12" activePane="bottomRight" state="frozen"/>
      <selection activeCell="A17" sqref="A17"/>
      <selection pane="topRight" activeCell="A17" sqref="A17"/>
      <selection pane="bottomLeft" activeCell="A17" sqref="A17"/>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UPPER(HABITATS!G5)</f>
        <v>MARSHES</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HYPERLINK("#"&amp;"'"&amp;$A$2&amp;"'!"&amp;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HYPERLINK("#"&amp;"'"&amp;$A$2&amp;"'!"&amp;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HYPERLINK("#"&amp;"'"&amp;$A$2&amp;"'!"&amp;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77"/>
      <c r="C10" s="380" t="str">
        <f>HABITATS!G24</f>
        <v>COP Effects</v>
      </c>
      <c r="D10" s="381"/>
      <c r="E10" s="381"/>
      <c r="F10" s="381"/>
      <c r="G10" s="381"/>
      <c r="H10" s="382"/>
      <c r="I10" s="11"/>
    </row>
    <row r="11" spans="1:12" ht="26.4">
      <c r="A11" s="378"/>
      <c r="B11" s="379"/>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v>1</v>
      </c>
      <c r="D15" s="236">
        <v>2</v>
      </c>
      <c r="E15" s="236">
        <v>0</v>
      </c>
      <c r="F15" s="236">
        <v>0</v>
      </c>
      <c r="G15" s="236">
        <v>1</v>
      </c>
      <c r="H15" s="236">
        <v>2</v>
      </c>
      <c r="I15" s="84">
        <f>IF(AND(C15="",D15="",E15="",F15="",G15="",H15=""),"",MAX(C15:H15))</f>
        <v>2</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v>0</v>
      </c>
      <c r="D16" s="236">
        <v>2</v>
      </c>
      <c r="E16" s="236">
        <v>0</v>
      </c>
      <c r="F16" s="236">
        <v>0</v>
      </c>
      <c r="G16" s="236">
        <v>1</v>
      </c>
      <c r="H16" s="236">
        <v>2</v>
      </c>
      <c r="I16" s="84">
        <f t="shared" ref="I16:I79" si="1">IF(AND(C16="",D16="",E16="",F16="",G16="",H16=""),"",MAX(C16:H16))</f>
        <v>2</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v>0</v>
      </c>
      <c r="D17" s="236">
        <v>2</v>
      </c>
      <c r="E17" s="236">
        <v>0</v>
      </c>
      <c r="F17" s="236">
        <v>0</v>
      </c>
      <c r="G17" s="236">
        <v>1</v>
      </c>
      <c r="H17" s="236">
        <v>2</v>
      </c>
      <c r="I17" s="84">
        <f t="shared" si="1"/>
        <v>2</v>
      </c>
      <c r="K17" s="89" t="str">
        <f t="shared" si="2"/>
        <v/>
      </c>
    </row>
    <row r="18" spans="1:11" ht="15.75" customHeight="1">
      <c r="A18" s="23">
        <f t="shared" si="0"/>
        <v>4</v>
      </c>
      <c r="B18" s="23" t="str">
        <f>VLOOKUP($A18,ACTIVITIES!$B$2:$C$110,2,FALSE)</f>
        <v>Install onshore cable ROW construction</v>
      </c>
      <c r="C18" s="236">
        <v>0</v>
      </c>
      <c r="D18" s="236">
        <v>2</v>
      </c>
      <c r="E18" s="236">
        <v>0</v>
      </c>
      <c r="F18" s="236">
        <v>0</v>
      </c>
      <c r="G18" s="236">
        <v>1</v>
      </c>
      <c r="H18" s="236">
        <v>2</v>
      </c>
      <c r="I18" s="84">
        <f t="shared" si="1"/>
        <v>2</v>
      </c>
      <c r="K18" s="89" t="str">
        <f t="shared" si="2"/>
        <v/>
      </c>
    </row>
    <row r="19" spans="1:11" ht="15.75" customHeight="1">
      <c r="A19" s="23">
        <f t="shared" ref="A19:A24" si="3">SUM(A18+1)</f>
        <v>5</v>
      </c>
      <c r="B19" s="23" t="str">
        <f>VLOOKUP($A19,ACTIVITIES!$B$2:$C$110,2,FALSE)</f>
        <v>Install onshore vehicle use and travel</v>
      </c>
      <c r="C19" s="236">
        <v>0</v>
      </c>
      <c r="D19" s="236">
        <v>2</v>
      </c>
      <c r="E19" s="236">
        <v>0</v>
      </c>
      <c r="F19" s="236">
        <v>0</v>
      </c>
      <c r="G19" s="236">
        <v>1</v>
      </c>
      <c r="H19" s="236">
        <v>2</v>
      </c>
      <c r="I19" s="84">
        <f t="shared" si="1"/>
        <v>2</v>
      </c>
      <c r="K19" s="89" t="str">
        <f t="shared" si="2"/>
        <v/>
      </c>
    </row>
    <row r="20" spans="1:11" ht="15.75" hidden="1" customHeight="1">
      <c r="A20" s="23">
        <f t="shared" si="3"/>
        <v>6</v>
      </c>
      <c r="B20" s="23" t="str">
        <f>VLOOKUP($A20,ACTIVITIES!$B$2:$C$110,2,FALSE)</f>
        <v>ONSHORE CONSTRUCTION 6</v>
      </c>
      <c r="C20" s="24"/>
      <c r="D20" s="24"/>
      <c r="E20" s="24"/>
      <c r="F20" s="24"/>
      <c r="G20" s="24"/>
      <c r="H20" s="24"/>
      <c r="I20" s="84" t="str">
        <f t="shared" si="1"/>
        <v/>
      </c>
      <c r="K20" s="89" t="str">
        <f t="shared" si="2"/>
        <v>X</v>
      </c>
    </row>
    <row r="21" spans="1:11" ht="15.75" hidden="1" customHeight="1">
      <c r="A21" s="23">
        <f t="shared" si="3"/>
        <v>7</v>
      </c>
      <c r="B21" s="23" t="str">
        <f>VLOOKUP($A21,ACTIVITIES!$B$2:$C$110,2,FALSE)</f>
        <v>ONSHORE CONSTRUCTION 7</v>
      </c>
      <c r="C21" s="24"/>
      <c r="D21" s="24"/>
      <c r="E21" s="24"/>
      <c r="F21" s="24"/>
      <c r="G21" s="24"/>
      <c r="H21" s="24"/>
      <c r="I21" s="84" t="str">
        <f t="shared" si="1"/>
        <v/>
      </c>
      <c r="K21" s="89" t="str">
        <f t="shared" si="2"/>
        <v>X</v>
      </c>
    </row>
    <row r="22" spans="1:11" ht="15.75" hidden="1" customHeight="1">
      <c r="A22" s="23">
        <f t="shared" si="3"/>
        <v>8</v>
      </c>
      <c r="B22" s="23" t="str">
        <f>VLOOKUP($A22,ACTIVITIES!$B$2:$C$110,2,FALSE)</f>
        <v>ONSHORE CONSTRUCTION 8</v>
      </c>
      <c r="C22" s="24"/>
      <c r="D22" s="24"/>
      <c r="E22" s="24"/>
      <c r="F22" s="24"/>
      <c r="G22" s="24"/>
      <c r="H22" s="24"/>
      <c r="I22" s="84" t="str">
        <f t="shared" si="1"/>
        <v/>
      </c>
      <c r="K22" s="89" t="str">
        <f t="shared" si="2"/>
        <v>X</v>
      </c>
    </row>
    <row r="23" spans="1:11" ht="15.75" hidden="1" customHeight="1">
      <c r="A23" s="23">
        <f t="shared" si="3"/>
        <v>9</v>
      </c>
      <c r="B23" s="23" t="str">
        <f>VLOOKUP($A23,ACTIVITIES!$B$2:$C$110,2,FALSE)</f>
        <v>ONSHORE CONSTRUCTION 9</v>
      </c>
      <c r="C23" s="24"/>
      <c r="D23" s="24"/>
      <c r="E23" s="24"/>
      <c r="F23" s="24"/>
      <c r="G23" s="24"/>
      <c r="H23" s="24"/>
      <c r="I23" s="84" t="str">
        <f t="shared" si="1"/>
        <v/>
      </c>
      <c r="K23" s="89" t="str">
        <f t="shared" si="2"/>
        <v>X</v>
      </c>
    </row>
    <row r="24" spans="1:11" ht="15.75" hidden="1" customHeight="1">
      <c r="A24" s="23">
        <f t="shared" si="3"/>
        <v>10</v>
      </c>
      <c r="B24" s="23" t="str">
        <f>VLOOKUP($A24,ACTIVITIES!$B$2:$C$110,2,FALSE)</f>
        <v>ONSHORE CONSTRUCTION 10</v>
      </c>
      <c r="C24" s="24"/>
      <c r="D24" s="24"/>
      <c r="E24" s="24"/>
      <c r="F24" s="24"/>
      <c r="G24" s="24"/>
      <c r="H24" s="24"/>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v>2</v>
      </c>
      <c r="D26" s="236">
        <v>2</v>
      </c>
      <c r="E26" s="236">
        <v>2</v>
      </c>
      <c r="F26" s="236">
        <v>2</v>
      </c>
      <c r="G26" s="236">
        <v>2</v>
      </c>
      <c r="H26" s="236">
        <v>1</v>
      </c>
      <c r="I26" s="84">
        <f t="shared" si="1"/>
        <v>2</v>
      </c>
      <c r="K26" s="89" t="str">
        <f t="shared" si="2"/>
        <v/>
      </c>
    </row>
    <row r="27" spans="1:11" ht="16.2" customHeight="1">
      <c r="A27" s="23">
        <f t="shared" ref="A27:A35" si="4">SUM(A26+1)</f>
        <v>12</v>
      </c>
      <c r="B27" s="23" t="str">
        <f>VLOOKUP($A27,ACTIVITIES!$B$2:$C$110,2,FALSE)</f>
        <v>Landfall HDD short and long distance</v>
      </c>
      <c r="C27" s="236">
        <v>2</v>
      </c>
      <c r="D27" s="236">
        <v>2</v>
      </c>
      <c r="E27" s="236">
        <v>2</v>
      </c>
      <c r="F27" s="236">
        <v>2</v>
      </c>
      <c r="G27" s="236">
        <v>2</v>
      </c>
      <c r="H27" s="236">
        <v>1</v>
      </c>
      <c r="I27" s="84">
        <f t="shared" si="1"/>
        <v>2</v>
      </c>
      <c r="K27" s="89" t="str">
        <f t="shared" si="2"/>
        <v/>
      </c>
    </row>
    <row r="28" spans="1:11" ht="16.2" hidden="1" customHeight="1">
      <c r="A28" s="23">
        <f t="shared" si="4"/>
        <v>13</v>
      </c>
      <c r="B28" s="23" t="str">
        <f>VLOOKUP($A28,ACTIVITIES!$B$2:$C$110,2,FALSE)</f>
        <v>LANDFALL CONSTRUCTION 13</v>
      </c>
      <c r="C28" s="24"/>
      <c r="D28" s="24"/>
      <c r="E28" s="24"/>
      <c r="F28" s="24"/>
      <c r="G28" s="24"/>
      <c r="H28" s="24"/>
      <c r="I28" s="84" t="str">
        <f t="shared" si="1"/>
        <v/>
      </c>
      <c r="K28" s="89" t="str">
        <f t="shared" si="2"/>
        <v>X</v>
      </c>
    </row>
    <row r="29" spans="1:11" ht="16.2" hidden="1" customHeight="1">
      <c r="A29" s="23">
        <f t="shared" si="4"/>
        <v>14</v>
      </c>
      <c r="B29" s="23" t="str">
        <f>VLOOKUP($A29,ACTIVITIES!$B$2:$C$110,2,FALSE)</f>
        <v>LANDFALL CONSTRUCTION 14</v>
      </c>
      <c r="C29" s="24"/>
      <c r="D29" s="24"/>
      <c r="E29" s="24"/>
      <c r="F29" s="24"/>
      <c r="G29" s="24"/>
      <c r="H29" s="24"/>
      <c r="I29" s="84" t="str">
        <f t="shared" si="1"/>
        <v/>
      </c>
      <c r="K29" s="89" t="str">
        <f t="shared" si="2"/>
        <v>X</v>
      </c>
    </row>
    <row r="30" spans="1:11" ht="16.2" hidden="1" customHeight="1">
      <c r="A30" s="23">
        <f t="shared" si="4"/>
        <v>15</v>
      </c>
      <c r="B30" s="23" t="str">
        <f>VLOOKUP($A30,ACTIVITIES!$B$2:$C$110,2,FALSE)</f>
        <v>LANDFALL CONSTRUCTION 15</v>
      </c>
      <c r="C30" s="24"/>
      <c r="D30" s="24"/>
      <c r="E30" s="24"/>
      <c r="F30" s="24"/>
      <c r="G30" s="24"/>
      <c r="H30" s="24"/>
      <c r="I30" s="84" t="str">
        <f t="shared" si="1"/>
        <v/>
      </c>
      <c r="K30" s="89" t="str">
        <f t="shared" si="2"/>
        <v>X</v>
      </c>
    </row>
    <row r="31" spans="1:11" ht="16.2" hidden="1" customHeight="1">
      <c r="A31" s="23">
        <f t="shared" si="4"/>
        <v>16</v>
      </c>
      <c r="B31" s="23" t="str">
        <f>VLOOKUP($A31,ACTIVITIES!$B$2:$C$110,2,FALSE)</f>
        <v>LANDFALL CONSTRUCTION 16</v>
      </c>
      <c r="C31" s="24"/>
      <c r="D31" s="24"/>
      <c r="E31" s="24"/>
      <c r="F31" s="24"/>
      <c r="G31" s="24"/>
      <c r="H31" s="24"/>
      <c r="I31" s="84" t="str">
        <f t="shared" si="1"/>
        <v/>
      </c>
      <c r="K31" s="89" t="str">
        <f t="shared" si="2"/>
        <v>X</v>
      </c>
    </row>
    <row r="32" spans="1:11" ht="16.2" hidden="1" customHeight="1">
      <c r="A32" s="23">
        <f t="shared" si="4"/>
        <v>17</v>
      </c>
      <c r="B32" s="23" t="str">
        <f>VLOOKUP($A32,ACTIVITIES!$B$2:$C$110,2,FALSE)</f>
        <v>LANDFALL CONSTRUCTION 17</v>
      </c>
      <c r="C32" s="24"/>
      <c r="D32" s="24"/>
      <c r="E32" s="24"/>
      <c r="F32" s="24"/>
      <c r="G32" s="24"/>
      <c r="H32" s="24"/>
      <c r="I32" s="84" t="str">
        <f t="shared" si="1"/>
        <v/>
      </c>
      <c r="K32" s="89" t="str">
        <f t="shared" si="2"/>
        <v>X</v>
      </c>
    </row>
    <row r="33" spans="1:11" ht="16.2" hidden="1" customHeight="1">
      <c r="A33" s="23">
        <f t="shared" si="4"/>
        <v>18</v>
      </c>
      <c r="B33" s="23" t="str">
        <f>VLOOKUP($A33,ACTIVITIES!$B$2:$C$110,2,FALSE)</f>
        <v>LANDFALL CONSTRUCTION 18</v>
      </c>
      <c r="C33" s="24"/>
      <c r="D33" s="24"/>
      <c r="E33" s="24"/>
      <c r="F33" s="24"/>
      <c r="G33" s="24"/>
      <c r="H33" s="24"/>
      <c r="I33" s="84" t="str">
        <f t="shared" si="1"/>
        <v/>
      </c>
      <c r="K33" s="89" t="str">
        <f t="shared" si="2"/>
        <v>X</v>
      </c>
    </row>
    <row r="34" spans="1:11" ht="15.75" hidden="1" customHeight="1">
      <c r="A34" s="23">
        <f t="shared" si="4"/>
        <v>19</v>
      </c>
      <c r="B34" s="23" t="str">
        <f>VLOOKUP($A34,ACTIVITIES!$B$2:$C$110,2,FALSE)</f>
        <v>LANDFALL CONSTRUCTION 19</v>
      </c>
      <c r="C34" s="24"/>
      <c r="D34" s="24"/>
      <c r="E34" s="24"/>
      <c r="F34" s="24"/>
      <c r="G34" s="24"/>
      <c r="H34" s="24"/>
      <c r="I34" s="84" t="str">
        <f t="shared" si="1"/>
        <v/>
      </c>
      <c r="K34" s="89" t="str">
        <f t="shared" si="2"/>
        <v>X</v>
      </c>
    </row>
    <row r="35" spans="1:11" ht="15.75" hidden="1" customHeight="1">
      <c r="A35" s="23">
        <f t="shared" si="4"/>
        <v>20</v>
      </c>
      <c r="B35" s="23" t="str">
        <f>VLOOKUP($A35,ACTIVITIES!$B$2:$C$110,2,FALSE)</f>
        <v>LANDFALL CONSTRUCTION 20</v>
      </c>
      <c r="C35" s="24"/>
      <c r="D35" s="24"/>
      <c r="E35" s="24"/>
      <c r="F35" s="24"/>
      <c r="G35" s="24"/>
      <c r="H35" s="24"/>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v>0</v>
      </c>
      <c r="D37" s="236">
        <v>0</v>
      </c>
      <c r="E37" s="236">
        <v>0</v>
      </c>
      <c r="F37" s="236">
        <v>0</v>
      </c>
      <c r="G37" s="236">
        <v>0</v>
      </c>
      <c r="H37" s="236">
        <v>0</v>
      </c>
      <c r="I37" s="84">
        <f t="shared" si="1"/>
        <v>0</v>
      </c>
      <c r="K37" s="89" t="str">
        <f t="shared" si="2"/>
        <v/>
      </c>
    </row>
    <row r="38" spans="1:11" ht="15.75" customHeight="1">
      <c r="A38" s="23">
        <f t="shared" ref="A38:A46" si="5">SUM(A37+1)</f>
        <v>22</v>
      </c>
      <c r="B38" s="23" t="str">
        <f>VLOOKUP($A38,ACTIVITIES!$B$2:$C$110,2,FALSE)</f>
        <v>Export cable to shore installation</v>
      </c>
      <c r="C38" s="236">
        <v>0</v>
      </c>
      <c r="D38" s="236">
        <v>0</v>
      </c>
      <c r="E38" s="236">
        <v>0</v>
      </c>
      <c r="F38" s="236">
        <v>0</v>
      </c>
      <c r="G38" s="236">
        <v>0</v>
      </c>
      <c r="H38" s="236">
        <v>0</v>
      </c>
      <c r="I38" s="84">
        <f t="shared" si="1"/>
        <v>0</v>
      </c>
      <c r="K38" s="89" t="str">
        <f t="shared" si="2"/>
        <v/>
      </c>
    </row>
    <row r="39" spans="1:11" ht="15.75" customHeight="1">
      <c r="A39" s="23">
        <f t="shared" si="5"/>
        <v>23</v>
      </c>
      <c r="B39" s="23" t="str">
        <f>VLOOKUP($A39,ACTIVITIES!$B$2:$C$110,2,FALSE)</f>
        <v>Substation installation</v>
      </c>
      <c r="C39" s="236">
        <v>0</v>
      </c>
      <c r="D39" s="236">
        <v>0</v>
      </c>
      <c r="E39" s="236">
        <v>0</v>
      </c>
      <c r="F39" s="236">
        <v>0</v>
      </c>
      <c r="G39" s="236">
        <v>0</v>
      </c>
      <c r="H39" s="236">
        <v>0</v>
      </c>
      <c r="I39" s="84">
        <f t="shared" si="1"/>
        <v>0</v>
      </c>
      <c r="K39" s="89" t="str">
        <f t="shared" si="2"/>
        <v/>
      </c>
    </row>
    <row r="40" spans="1:11" ht="15.75" customHeight="1">
      <c r="A40" s="23">
        <f t="shared" si="5"/>
        <v>24</v>
      </c>
      <c r="B40" s="23" t="str">
        <f>VLOOKUP($A40,ACTIVITIES!$B$2:$C$110,2,FALSE)</f>
        <v>Offshore foundation installation</v>
      </c>
      <c r="C40" s="236">
        <v>0</v>
      </c>
      <c r="D40" s="236">
        <v>0</v>
      </c>
      <c r="E40" s="236">
        <v>0</v>
      </c>
      <c r="F40" s="236">
        <v>0</v>
      </c>
      <c r="G40" s="236">
        <v>0</v>
      </c>
      <c r="H40" s="236">
        <v>0</v>
      </c>
      <c r="I40" s="84">
        <f t="shared" si="1"/>
        <v>0</v>
      </c>
      <c r="K40" s="89" t="str">
        <f t="shared" si="2"/>
        <v/>
      </c>
    </row>
    <row r="41" spans="1:11" ht="15.75" customHeight="1">
      <c r="A41" s="23">
        <f t="shared" si="5"/>
        <v>25</v>
      </c>
      <c r="B41" s="23" t="str">
        <f>VLOOKUP($A41,ACTIVITIES!$B$2:$C$110,2,FALSE)</f>
        <v xml:space="preserve">Offshore pile driving </v>
      </c>
      <c r="C41" s="236">
        <v>0</v>
      </c>
      <c r="D41" s="236">
        <v>0</v>
      </c>
      <c r="E41" s="236">
        <v>0</v>
      </c>
      <c r="F41" s="236">
        <v>0</v>
      </c>
      <c r="G41" s="236">
        <v>0</v>
      </c>
      <c r="H41" s="236">
        <v>0</v>
      </c>
      <c r="I41" s="84">
        <f t="shared" si="1"/>
        <v>0</v>
      </c>
      <c r="K41" s="89" t="str">
        <f t="shared" si="2"/>
        <v/>
      </c>
    </row>
    <row r="42" spans="1:11" ht="15.75" customHeight="1">
      <c r="A42" s="23">
        <f t="shared" si="5"/>
        <v>26</v>
      </c>
      <c r="B42" s="23" t="str">
        <f>VLOOKUP($A42,ACTIVITIES!$B$2:$C$110,2,FALSE)</f>
        <v>Temporary cofferdam for long dist. HDD</v>
      </c>
      <c r="C42" s="236">
        <v>0</v>
      </c>
      <c r="D42" s="236">
        <v>0</v>
      </c>
      <c r="E42" s="236">
        <v>0</v>
      </c>
      <c r="F42" s="236">
        <v>0</v>
      </c>
      <c r="G42" s="236">
        <v>0</v>
      </c>
      <c r="H42" s="236">
        <v>0</v>
      </c>
      <c r="I42" s="84">
        <f t="shared" si="1"/>
        <v>0</v>
      </c>
      <c r="K42" s="89" t="str">
        <f t="shared" si="2"/>
        <v/>
      </c>
    </row>
    <row r="43" spans="1:11" ht="15.75" customHeight="1">
      <c r="A43" s="23">
        <f t="shared" si="5"/>
        <v>27</v>
      </c>
      <c r="B43" s="23" t="str">
        <f>VLOOKUP($A43,ACTIVITIES!$B$2:$C$110,2,FALSE)</f>
        <v>Barge and tug  WTG transportation</v>
      </c>
      <c r="C43" s="236">
        <v>1</v>
      </c>
      <c r="D43" s="236">
        <v>2</v>
      </c>
      <c r="E43" s="236">
        <v>0</v>
      </c>
      <c r="F43" s="236">
        <v>0</v>
      </c>
      <c r="G43" s="236">
        <v>0</v>
      </c>
      <c r="H43" s="236">
        <v>1</v>
      </c>
      <c r="I43" s="84">
        <f t="shared" si="1"/>
        <v>2</v>
      </c>
      <c r="K43" s="89" t="str">
        <f t="shared" si="2"/>
        <v/>
      </c>
    </row>
    <row r="44" spans="1:11">
      <c r="A44" s="23">
        <f t="shared" si="5"/>
        <v>28</v>
      </c>
      <c r="B44" s="23" t="str">
        <f>VLOOKUP($A44,ACTIVITIES!$B$2:$C$110,2,FALSE)</f>
        <v>WTG installation 5 weeks/WTG</v>
      </c>
      <c r="C44" s="236">
        <v>1</v>
      </c>
      <c r="D44" s="236">
        <v>2</v>
      </c>
      <c r="E44" s="236">
        <v>0</v>
      </c>
      <c r="F44" s="236">
        <v>0</v>
      </c>
      <c r="G44" s="236">
        <v>0</v>
      </c>
      <c r="H44" s="236">
        <v>1</v>
      </c>
      <c r="I44" s="84">
        <f t="shared" si="1"/>
        <v>2</v>
      </c>
      <c r="K44" s="89" t="str">
        <f t="shared" si="2"/>
        <v/>
      </c>
    </row>
    <row r="45" spans="1:11">
      <c r="A45" s="23">
        <f t="shared" si="5"/>
        <v>29</v>
      </c>
      <c r="B45" s="23" t="str">
        <f>VLOOKUP($A45,ACTIVITIES!$B$2:$C$110,2,FALSE)</f>
        <v>Crew boat travel</v>
      </c>
      <c r="C45" s="236">
        <v>1</v>
      </c>
      <c r="D45" s="236">
        <v>2</v>
      </c>
      <c r="E45" s="236">
        <v>0</v>
      </c>
      <c r="F45" s="236">
        <v>0</v>
      </c>
      <c r="G45" s="236">
        <v>0</v>
      </c>
      <c r="H45" s="236">
        <v>1</v>
      </c>
      <c r="I45" s="84">
        <f t="shared" si="1"/>
        <v>2</v>
      </c>
      <c r="K45" s="89" t="str">
        <f t="shared" si="2"/>
        <v/>
      </c>
    </row>
    <row r="46" spans="1:11" hidden="1">
      <c r="A46" s="23">
        <f t="shared" si="5"/>
        <v>30</v>
      </c>
      <c r="B46" s="23" t="str">
        <f>VLOOKUP($A46,ACTIVITIES!$B$2:$C$110,2,FALSE)</f>
        <v>OFFSHORE CONSTRUCTION 30</v>
      </c>
      <c r="C46" s="24"/>
      <c r="D46" s="24"/>
      <c r="E46" s="24"/>
      <c r="F46" s="24"/>
      <c r="G46" s="24"/>
      <c r="H46" s="24"/>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v>1</v>
      </c>
      <c r="D48" s="236">
        <v>1</v>
      </c>
      <c r="E48" s="236">
        <v>0</v>
      </c>
      <c r="F48" s="236">
        <v>0</v>
      </c>
      <c r="G48" s="236">
        <v>0</v>
      </c>
      <c r="H48" s="236">
        <v>1</v>
      </c>
      <c r="I48" s="84">
        <f t="shared" si="1"/>
        <v>1</v>
      </c>
      <c r="K48" s="89" t="str">
        <f t="shared" si="2"/>
        <v/>
      </c>
    </row>
    <row r="49" spans="1:11" ht="14.25" customHeight="1">
      <c r="A49" s="23">
        <f t="shared" ref="A49:A57" si="6">SUM(A48+1)</f>
        <v>32</v>
      </c>
      <c r="B49" s="23" t="str">
        <f>VLOOKUP($A49,ACTIVITIES!$B$2:$C$110,2,FALSE)</f>
        <v>ROV inspections at 5 year intervals</v>
      </c>
      <c r="C49" s="236">
        <v>0</v>
      </c>
      <c r="D49" s="236">
        <v>0</v>
      </c>
      <c r="E49" s="236">
        <v>0</v>
      </c>
      <c r="F49" s="236">
        <v>0</v>
      </c>
      <c r="G49" s="236">
        <v>0</v>
      </c>
      <c r="H49" s="236">
        <v>1</v>
      </c>
      <c r="I49" s="84">
        <f t="shared" si="1"/>
        <v>1</v>
      </c>
      <c r="K49" s="89" t="str">
        <f t="shared" si="2"/>
        <v/>
      </c>
    </row>
    <row r="50" spans="1:11" ht="14.25" customHeight="1">
      <c r="A50" s="23">
        <f t="shared" si="6"/>
        <v>33</v>
      </c>
      <c r="B50" s="23" t="str">
        <f>VLOOKUP($A50,ACTIVITIES!$B$2:$C$110,2,FALSE)</f>
        <v>Subbottom profiles at 5 year intervals</v>
      </c>
      <c r="C50" s="236">
        <v>1</v>
      </c>
      <c r="D50" s="236">
        <v>0</v>
      </c>
      <c r="E50" s="236">
        <v>0</v>
      </c>
      <c r="F50" s="236">
        <v>0</v>
      </c>
      <c r="G50" s="236">
        <v>0</v>
      </c>
      <c r="H50" s="236">
        <v>1</v>
      </c>
      <c r="I50" s="84">
        <f t="shared" si="1"/>
        <v>1</v>
      </c>
      <c r="K50" s="89" t="str">
        <f t="shared" si="2"/>
        <v/>
      </c>
    </row>
    <row r="51" spans="1:11" ht="14.25" customHeight="1">
      <c r="A51" s="23">
        <f t="shared" si="6"/>
        <v>34</v>
      </c>
      <c r="B51" s="23" t="str">
        <f>VLOOKUP($A51,ACTIVITIES!$B$2:$C$110,2,FALSE)</f>
        <v>Substation ROW maintenance</v>
      </c>
      <c r="C51" s="236">
        <v>1</v>
      </c>
      <c r="D51" s="236">
        <v>1</v>
      </c>
      <c r="E51" s="236">
        <v>0</v>
      </c>
      <c r="F51" s="236">
        <v>0</v>
      </c>
      <c r="G51" s="236">
        <v>0</v>
      </c>
      <c r="H51" s="236">
        <v>1</v>
      </c>
      <c r="I51" s="84">
        <f t="shared" si="1"/>
        <v>1</v>
      </c>
      <c r="K51" s="89" t="str">
        <f t="shared" si="2"/>
        <v/>
      </c>
    </row>
    <row r="52" spans="1:11" ht="14.25" customHeight="1">
      <c r="A52" s="23">
        <f t="shared" si="6"/>
        <v>35</v>
      </c>
      <c r="B52" s="23" t="str">
        <f>VLOOKUP($A52,ACTIVITIES!$B$2:$C$110,2,FALSE)</f>
        <v>On and off shore environmental monitoring</v>
      </c>
      <c r="C52" s="236">
        <v>0</v>
      </c>
      <c r="D52" s="236">
        <v>0</v>
      </c>
      <c r="E52" s="236">
        <v>0</v>
      </c>
      <c r="F52" s="236">
        <v>0</v>
      </c>
      <c r="G52" s="236">
        <v>0</v>
      </c>
      <c r="H52" s="236">
        <v>0</v>
      </c>
      <c r="I52" s="84">
        <f t="shared" si="1"/>
        <v>0</v>
      </c>
      <c r="K52" s="89" t="str">
        <f t="shared" si="2"/>
        <v/>
      </c>
    </row>
    <row r="53" spans="1:11" ht="14.25" hidden="1" customHeight="1">
      <c r="A53" s="23">
        <f t="shared" si="6"/>
        <v>36</v>
      </c>
      <c r="B53" s="23" t="str">
        <f>VLOOKUP($A53,ACTIVITIES!$B$2:$C$110,2,FALSE)</f>
        <v>OPERATION AND MAINTENANCE 36</v>
      </c>
      <c r="C53" s="24"/>
      <c r="D53" s="24"/>
      <c r="E53" s="24"/>
      <c r="F53" s="24"/>
      <c r="G53" s="24"/>
      <c r="H53" s="24"/>
      <c r="I53" s="84" t="str">
        <f t="shared" si="1"/>
        <v/>
      </c>
      <c r="K53" s="89" t="str">
        <f t="shared" si="2"/>
        <v>X</v>
      </c>
    </row>
    <row r="54" spans="1:11" ht="14.25" hidden="1" customHeight="1">
      <c r="A54" s="23">
        <f t="shared" si="6"/>
        <v>37</v>
      </c>
      <c r="B54" s="23" t="str">
        <f>VLOOKUP($A54,ACTIVITIES!$B$2:$C$110,2,FALSE)</f>
        <v>OPERATION AND MAINTENANCE 37</v>
      </c>
      <c r="C54" s="24"/>
      <c r="D54" s="24"/>
      <c r="E54" s="24"/>
      <c r="F54" s="24"/>
      <c r="G54" s="24"/>
      <c r="H54" s="24"/>
      <c r="I54" s="84" t="str">
        <f t="shared" si="1"/>
        <v/>
      </c>
      <c r="K54" s="89" t="str">
        <f t="shared" si="2"/>
        <v>X</v>
      </c>
    </row>
    <row r="55" spans="1:11" ht="14.25" hidden="1" customHeight="1">
      <c r="A55" s="23">
        <f t="shared" si="6"/>
        <v>38</v>
      </c>
      <c r="B55" s="23" t="str">
        <f>VLOOKUP($A55,ACTIVITIES!$B$2:$C$110,2,FALSE)</f>
        <v>OPERATION AND MAINTENANCE 38</v>
      </c>
      <c r="C55" s="24"/>
      <c r="D55" s="24"/>
      <c r="E55" s="24"/>
      <c r="F55" s="24"/>
      <c r="G55" s="24"/>
      <c r="H55" s="24"/>
      <c r="I55" s="84" t="str">
        <f t="shared" si="1"/>
        <v/>
      </c>
      <c r="K55" s="89" t="str">
        <f t="shared" si="2"/>
        <v>X</v>
      </c>
    </row>
    <row r="56" spans="1:11" ht="14.25" hidden="1" customHeight="1">
      <c r="A56" s="23">
        <f t="shared" si="6"/>
        <v>39</v>
      </c>
      <c r="B56" s="23" t="str">
        <f>VLOOKUP($A56,ACTIVITIES!$B$2:$C$110,2,FALSE)</f>
        <v>OPERATION AND MAINTENANCE 39</v>
      </c>
      <c r="C56" s="24"/>
      <c r="D56" s="24"/>
      <c r="E56" s="24"/>
      <c r="F56" s="24"/>
      <c r="G56" s="24"/>
      <c r="H56" s="24"/>
      <c r="I56" s="84" t="str">
        <f t="shared" si="1"/>
        <v/>
      </c>
      <c r="K56" s="89" t="str">
        <f t="shared" si="2"/>
        <v>X</v>
      </c>
    </row>
    <row r="57" spans="1:11" ht="14.25" hidden="1" customHeight="1">
      <c r="A57" s="23">
        <f t="shared" si="6"/>
        <v>40</v>
      </c>
      <c r="B57" s="23" t="str">
        <f>VLOOKUP($A57,ACTIVITIES!$B$2:$C$110,2,FALSE)</f>
        <v>OPERATION AND MAINTENANCE 40</v>
      </c>
      <c r="C57" s="24"/>
      <c r="D57" s="24"/>
      <c r="E57" s="24"/>
      <c r="F57" s="24"/>
      <c r="G57" s="24"/>
      <c r="H57" s="24"/>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v>2</v>
      </c>
      <c r="D59" s="236">
        <v>2</v>
      </c>
      <c r="E59" s="236">
        <v>2</v>
      </c>
      <c r="F59" s="236">
        <v>2</v>
      </c>
      <c r="G59" s="236">
        <v>2</v>
      </c>
      <c r="H59" s="236">
        <v>2</v>
      </c>
      <c r="I59" s="85">
        <f t="shared" si="1"/>
        <v>2</v>
      </c>
      <c r="K59" s="89" t="str">
        <f t="shared" si="2"/>
        <v/>
      </c>
    </row>
    <row r="60" spans="1:11" ht="14.25" customHeight="1">
      <c r="A60" s="23">
        <f t="shared" ref="A60:A68" si="7">SUM(A59+1)</f>
        <v>42</v>
      </c>
      <c r="B60" s="23" t="str">
        <f>VLOOKUP($A60,ACTIVITIES!$B$2:$C$110,2,FALSE)</f>
        <v>Offshore cable abandonent</v>
      </c>
      <c r="C60" s="236">
        <v>1</v>
      </c>
      <c r="D60" s="236">
        <v>1</v>
      </c>
      <c r="E60" s="236">
        <v>0</v>
      </c>
      <c r="F60" s="236">
        <v>0</v>
      </c>
      <c r="G60" s="236">
        <v>0</v>
      </c>
      <c r="H60" s="236">
        <v>1</v>
      </c>
      <c r="I60" s="85">
        <f t="shared" si="1"/>
        <v>1</v>
      </c>
      <c r="K60" s="89" t="str">
        <f t="shared" si="2"/>
        <v/>
      </c>
    </row>
    <row r="61" spans="1:11" ht="14.25" customHeight="1">
      <c r="A61" s="23">
        <f t="shared" si="7"/>
        <v>43</v>
      </c>
      <c r="B61" s="23" t="str">
        <f>VLOOKUP($A61,ACTIVITIES!$B$2:$C$110,2,FALSE)</f>
        <v>Demobilization</v>
      </c>
      <c r="C61" s="236">
        <v>0</v>
      </c>
      <c r="D61" s="236">
        <v>0</v>
      </c>
      <c r="E61" s="236">
        <v>0</v>
      </c>
      <c r="F61" s="236">
        <v>0</v>
      </c>
      <c r="G61" s="236">
        <v>0</v>
      </c>
      <c r="H61" s="236">
        <v>0</v>
      </c>
      <c r="I61" s="85">
        <f t="shared" si="1"/>
        <v>0</v>
      </c>
      <c r="K61" s="89" t="str">
        <f t="shared" si="2"/>
        <v/>
      </c>
    </row>
    <row r="62" spans="1:11" ht="14.25" hidden="1" customHeight="1">
      <c r="A62" s="23">
        <f t="shared" si="7"/>
        <v>44</v>
      </c>
      <c r="B62" s="23" t="str">
        <f>VLOOKUP($A62,ACTIVITIES!$B$2:$C$110,2,FALSE)</f>
        <v>DECOMMISSIONING 44</v>
      </c>
      <c r="C62" s="24"/>
      <c r="D62" s="24"/>
      <c r="E62" s="24"/>
      <c r="F62" s="24"/>
      <c r="G62" s="24"/>
      <c r="H62" s="24"/>
      <c r="I62" s="85" t="str">
        <f t="shared" si="1"/>
        <v/>
      </c>
      <c r="K62" s="89" t="str">
        <f t="shared" si="2"/>
        <v>X</v>
      </c>
    </row>
    <row r="63" spans="1:11" ht="14.25" hidden="1" customHeight="1">
      <c r="A63" s="23">
        <f t="shared" si="7"/>
        <v>45</v>
      </c>
      <c r="B63" s="23" t="str">
        <f>VLOOKUP($A63,ACTIVITIES!$B$2:$C$110,2,FALSE)</f>
        <v>DECOMMISSIONING 45</v>
      </c>
      <c r="C63" s="24"/>
      <c r="D63" s="24"/>
      <c r="E63" s="24"/>
      <c r="F63" s="24"/>
      <c r="G63" s="24"/>
      <c r="H63" s="24"/>
      <c r="I63" s="85" t="str">
        <f t="shared" si="1"/>
        <v/>
      </c>
      <c r="K63" s="89" t="str">
        <f t="shared" si="2"/>
        <v>X</v>
      </c>
    </row>
    <row r="64" spans="1:11" ht="14.25" hidden="1" customHeight="1">
      <c r="A64" s="23">
        <f t="shared" si="7"/>
        <v>46</v>
      </c>
      <c r="B64" s="23" t="str">
        <f>VLOOKUP($A64,ACTIVITIES!$B$2:$C$110,2,FALSE)</f>
        <v>DECOMMISSIONING 46</v>
      </c>
      <c r="C64" s="24"/>
      <c r="D64" s="24"/>
      <c r="E64" s="24"/>
      <c r="F64" s="24"/>
      <c r="G64" s="24"/>
      <c r="H64" s="24"/>
      <c r="I64" s="85" t="str">
        <f t="shared" si="1"/>
        <v/>
      </c>
      <c r="K64" s="89" t="str">
        <f t="shared" si="2"/>
        <v>X</v>
      </c>
    </row>
    <row r="65" spans="1:11" ht="14.25" hidden="1" customHeight="1">
      <c r="A65" s="23">
        <f t="shared" si="7"/>
        <v>47</v>
      </c>
      <c r="B65" s="23" t="str">
        <f>VLOOKUP($A65,ACTIVITIES!$B$2:$C$110,2,FALSE)</f>
        <v>DECOMMISSIONING 47</v>
      </c>
      <c r="C65" s="24"/>
      <c r="D65" s="24"/>
      <c r="E65" s="24"/>
      <c r="F65" s="24"/>
      <c r="G65" s="24"/>
      <c r="H65" s="24"/>
      <c r="I65" s="85" t="str">
        <f t="shared" si="1"/>
        <v/>
      </c>
      <c r="K65" s="89" t="str">
        <f t="shared" si="2"/>
        <v>X</v>
      </c>
    </row>
    <row r="66" spans="1:11" ht="14.25" hidden="1" customHeight="1">
      <c r="A66" s="23">
        <f t="shared" si="7"/>
        <v>48</v>
      </c>
      <c r="B66" s="23" t="str">
        <f>VLOOKUP($A66,ACTIVITIES!$B$2:$C$110,2,FALSE)</f>
        <v>DECOMMISSIONING 48</v>
      </c>
      <c r="C66" s="24"/>
      <c r="D66" s="24"/>
      <c r="E66" s="24"/>
      <c r="F66" s="24"/>
      <c r="G66" s="24"/>
      <c r="H66" s="24"/>
      <c r="I66" s="85" t="str">
        <f t="shared" si="1"/>
        <v/>
      </c>
      <c r="K66" s="89" t="str">
        <f t="shared" si="2"/>
        <v>X</v>
      </c>
    </row>
    <row r="67" spans="1:11" ht="14.25" hidden="1" customHeight="1">
      <c r="A67" s="23">
        <f t="shared" si="7"/>
        <v>49</v>
      </c>
      <c r="B67" s="23" t="str">
        <f>VLOOKUP($A67,ACTIVITIES!$B$2:$C$110,2,FALSE)</f>
        <v>DECOMMISSIONING 49</v>
      </c>
      <c r="C67" s="24"/>
      <c r="D67" s="24"/>
      <c r="E67" s="24"/>
      <c r="F67" s="24"/>
      <c r="G67" s="24"/>
      <c r="H67" s="24"/>
      <c r="I67" s="85" t="str">
        <f t="shared" si="1"/>
        <v/>
      </c>
      <c r="K67" s="89" t="str">
        <f t="shared" si="2"/>
        <v>X</v>
      </c>
    </row>
    <row r="68" spans="1:11" ht="14.25" hidden="1" customHeight="1">
      <c r="A68" s="23">
        <f t="shared" si="7"/>
        <v>50</v>
      </c>
      <c r="B68" s="23" t="str">
        <f>VLOOKUP($A68,ACTIVITIES!$B$2:$C$110,2,FALSE)</f>
        <v>DECOMMISSIONING 50</v>
      </c>
      <c r="C68" s="24"/>
      <c r="D68" s="24"/>
      <c r="E68" s="24"/>
      <c r="F68" s="24"/>
      <c r="G68" s="24"/>
      <c r="H68" s="24"/>
      <c r="I68" s="85" t="str">
        <f t="shared" si="1"/>
        <v/>
      </c>
      <c r="K68" s="89" t="str">
        <f t="shared" si="2"/>
        <v>X</v>
      </c>
    </row>
    <row r="69" spans="1:11" ht="14.25" hidden="1" customHeight="1">
      <c r="A69" s="87" t="str">
        <f>ACTIVITIES!$H$7</f>
        <v>ACTIVITY CATEGORY 6</v>
      </c>
      <c r="B69" s="87"/>
      <c r="C69" s="29"/>
      <c r="D69" s="29"/>
      <c r="E69" s="29"/>
      <c r="F69" s="29"/>
      <c r="G69" s="29"/>
      <c r="H69" s="35"/>
      <c r="I69" s="36" t="str">
        <f t="shared" si="1"/>
        <v/>
      </c>
      <c r="K69" s="89" t="str">
        <f t="shared" si="2"/>
        <v>X</v>
      </c>
    </row>
    <row r="70" spans="1:11" ht="14.25" hidden="1" customHeight="1">
      <c r="A70" s="23">
        <f>SUM(A68+1)</f>
        <v>51</v>
      </c>
      <c r="B70" s="23" t="str">
        <f>VLOOKUP($A70,ACTIVITIES!$B$2:$C$110,2,FALSE)</f>
        <v>ACTIVITY CATEGORY 6 51</v>
      </c>
      <c r="C70" s="24"/>
      <c r="D70" s="24"/>
      <c r="E70" s="24"/>
      <c r="F70" s="24"/>
      <c r="G70" s="24"/>
      <c r="H70" s="24"/>
      <c r="I70" s="85" t="str">
        <f t="shared" si="1"/>
        <v/>
      </c>
      <c r="K70" s="89" t="str">
        <f t="shared" si="2"/>
        <v>X</v>
      </c>
    </row>
    <row r="71" spans="1:11" ht="14.25" hidden="1" customHeight="1">
      <c r="A71" s="23">
        <f t="shared" ref="A71:A79" si="8">SUM(A70+1)</f>
        <v>52</v>
      </c>
      <c r="B71" s="23" t="str">
        <f>VLOOKUP($A71,ACTIVITIES!$B$2:$C$110,2,FALSE)</f>
        <v>ACTIVITY CATEGORY 6 52</v>
      </c>
      <c r="C71" s="24"/>
      <c r="D71" s="24"/>
      <c r="E71" s="24"/>
      <c r="F71" s="24"/>
      <c r="G71" s="24"/>
      <c r="H71" s="24"/>
      <c r="I71" s="85" t="str">
        <f t="shared" si="1"/>
        <v/>
      </c>
      <c r="K71" s="89" t="str">
        <f t="shared" si="2"/>
        <v>X</v>
      </c>
    </row>
    <row r="72" spans="1:11" ht="14.25" hidden="1" customHeight="1">
      <c r="A72" s="23">
        <f t="shared" si="8"/>
        <v>53</v>
      </c>
      <c r="B72" s="23" t="str">
        <f>VLOOKUP($A72,ACTIVITIES!$B$2:$C$110,2,FALSE)</f>
        <v>ACTIVITY CATEGORY 6 53</v>
      </c>
      <c r="C72" s="24"/>
      <c r="D72" s="24"/>
      <c r="E72" s="24"/>
      <c r="F72" s="24"/>
      <c r="G72" s="24"/>
      <c r="H72" s="24"/>
      <c r="I72" s="85" t="str">
        <f t="shared" si="1"/>
        <v/>
      </c>
      <c r="K72" s="89" t="str">
        <f t="shared" si="2"/>
        <v>X</v>
      </c>
    </row>
    <row r="73" spans="1:11" ht="14.25" hidden="1" customHeight="1">
      <c r="A73" s="23">
        <f t="shared" si="8"/>
        <v>54</v>
      </c>
      <c r="B73" s="23" t="str">
        <f>VLOOKUP($A73,ACTIVITIES!$B$2:$C$110,2,FALSE)</f>
        <v>ACTIVITY CATEGORY 6 54</v>
      </c>
      <c r="C73" s="24"/>
      <c r="D73" s="24"/>
      <c r="E73" s="24"/>
      <c r="F73" s="24"/>
      <c r="G73" s="24"/>
      <c r="H73" s="24"/>
      <c r="I73" s="85" t="str">
        <f t="shared" si="1"/>
        <v/>
      </c>
      <c r="K73" s="89" t="str">
        <f t="shared" si="2"/>
        <v>X</v>
      </c>
    </row>
    <row r="74" spans="1:11" ht="14.25" hidden="1" customHeight="1">
      <c r="A74" s="23">
        <f t="shared" si="8"/>
        <v>55</v>
      </c>
      <c r="B74" s="23" t="str">
        <f>VLOOKUP($A74,ACTIVITIES!$B$2:$C$110,2,FALSE)</f>
        <v>ACTIVITY CATEGORY 6 55</v>
      </c>
      <c r="C74" s="24"/>
      <c r="D74" s="24"/>
      <c r="E74" s="24"/>
      <c r="F74" s="24"/>
      <c r="G74" s="24"/>
      <c r="H74" s="24"/>
      <c r="I74" s="85" t="str">
        <f t="shared" si="1"/>
        <v/>
      </c>
      <c r="K74" s="89" t="str">
        <f t="shared" si="2"/>
        <v>X</v>
      </c>
    </row>
    <row r="75" spans="1:11" ht="14.25" hidden="1" customHeight="1">
      <c r="A75" s="23">
        <f t="shared" si="8"/>
        <v>56</v>
      </c>
      <c r="B75" s="23" t="str">
        <f>VLOOKUP($A75,ACTIVITIES!$B$2:$C$110,2,FALSE)</f>
        <v>ACTIVITY CATEGORY 6 56</v>
      </c>
      <c r="C75" s="24"/>
      <c r="D75" s="24"/>
      <c r="E75" s="24"/>
      <c r="F75" s="24"/>
      <c r="G75" s="24"/>
      <c r="H75" s="24"/>
      <c r="I75" s="85" t="str">
        <f t="shared" si="1"/>
        <v/>
      </c>
      <c r="K75" s="89" t="str">
        <f t="shared" si="2"/>
        <v>X</v>
      </c>
    </row>
    <row r="76" spans="1:11" ht="14.25" hidden="1" customHeight="1">
      <c r="A76" s="23">
        <f t="shared" si="8"/>
        <v>57</v>
      </c>
      <c r="B76" s="23" t="str">
        <f>VLOOKUP($A76,ACTIVITIES!$B$2:$C$110,2,FALSE)</f>
        <v>ACTIVITY CATEGORY 6 57</v>
      </c>
      <c r="C76" s="24"/>
      <c r="D76" s="24"/>
      <c r="E76" s="24"/>
      <c r="F76" s="24"/>
      <c r="G76" s="24"/>
      <c r="H76" s="24"/>
      <c r="I76" s="85" t="str">
        <f t="shared" si="1"/>
        <v/>
      </c>
      <c r="K76" s="89" t="str">
        <f t="shared" si="2"/>
        <v>X</v>
      </c>
    </row>
    <row r="77" spans="1:11" ht="14.25" hidden="1" customHeight="1">
      <c r="A77" s="23">
        <f t="shared" si="8"/>
        <v>58</v>
      </c>
      <c r="B77" s="23" t="str">
        <f>VLOOKUP($A77,ACTIVITIES!$B$2:$C$110,2,FALSE)</f>
        <v>ACTIVITY CATEGORY 6 58</v>
      </c>
      <c r="C77" s="24"/>
      <c r="D77" s="24"/>
      <c r="E77" s="24"/>
      <c r="F77" s="24"/>
      <c r="G77" s="24"/>
      <c r="H77" s="24"/>
      <c r="I77" s="85" t="str">
        <f t="shared" si="1"/>
        <v/>
      </c>
      <c r="K77" s="89" t="str">
        <f t="shared" si="2"/>
        <v>X</v>
      </c>
    </row>
    <row r="78" spans="1:11" ht="14.25" hidden="1" customHeight="1">
      <c r="A78" s="23">
        <f t="shared" si="8"/>
        <v>59</v>
      </c>
      <c r="B78" s="23" t="str">
        <f>VLOOKUP($A78,ACTIVITIES!$B$2:$C$110,2,FALSE)</f>
        <v>ACTIVITY CATEGORY 6 59</v>
      </c>
      <c r="C78" s="24"/>
      <c r="D78" s="24"/>
      <c r="E78" s="24"/>
      <c r="F78" s="24"/>
      <c r="G78" s="24"/>
      <c r="H78" s="24"/>
      <c r="I78" s="85" t="str">
        <f t="shared" si="1"/>
        <v/>
      </c>
      <c r="K78" s="89" t="str">
        <f t="shared" si="2"/>
        <v>X</v>
      </c>
    </row>
    <row r="79" spans="1:11" ht="14.25" hidden="1" customHeight="1">
      <c r="A79" s="23">
        <f t="shared" si="8"/>
        <v>60</v>
      </c>
      <c r="B79" s="23" t="str">
        <f>VLOOKUP($A79,ACTIVITIES!$B$2:$C$110,2,FALSE)</f>
        <v>ACTIVITY CATEGORY 6 60</v>
      </c>
      <c r="C79" s="24"/>
      <c r="D79" s="24"/>
      <c r="E79" s="24"/>
      <c r="F79" s="24"/>
      <c r="G79" s="24"/>
      <c r="H79" s="24"/>
      <c r="I79" s="85" t="str">
        <f t="shared" si="1"/>
        <v/>
      </c>
      <c r="K79" s="89" t="str">
        <f t="shared" si="2"/>
        <v>X</v>
      </c>
    </row>
    <row r="80" spans="1:11" ht="14.25" hidden="1" customHeight="1">
      <c r="A80" s="87" t="str">
        <f>ACTIVITIES!$H$8</f>
        <v>ACTIVITY CATEGORY 7</v>
      </c>
      <c r="B80" s="87"/>
      <c r="C80" s="29"/>
      <c r="D80" s="29"/>
      <c r="E80" s="29"/>
      <c r="F80" s="29"/>
      <c r="G80" s="29"/>
      <c r="H80" s="35"/>
      <c r="I80" s="36" t="str">
        <f t="shared" ref="I80:I143" si="9">IF(AND(C80="",D80="",E80="",F80="",G80="",H80=""),"",MAX(C80:H80))</f>
        <v/>
      </c>
      <c r="K80" s="89" t="str">
        <f t="shared" ref="K80:K143" si="10">IF(AND(NOT(IFERROR(AVERAGE(A80),-9)=-9),IFERROR(VALUE(RIGHT(B80,1)),-9)=-9),"",IF(AND(B80="",IFERROR(VALUE(RIGHT(A80,1)),-99)=-99),"","X"))</f>
        <v>X</v>
      </c>
    </row>
    <row r="81" spans="1:11" ht="13.95" hidden="1" customHeight="1">
      <c r="A81" s="23">
        <f>SUM(A79+1)</f>
        <v>61</v>
      </c>
      <c r="B81" s="23" t="str">
        <f>VLOOKUP($A81,ACTIVITIES!$B$2:$C$110,2,FALSE)</f>
        <v>ACTIVITY CATEGORY 7 61</v>
      </c>
      <c r="C81" s="24"/>
      <c r="D81" s="24"/>
      <c r="E81" s="24"/>
      <c r="F81" s="24"/>
      <c r="G81" s="24"/>
      <c r="H81" s="24"/>
      <c r="I81" s="85" t="str">
        <f t="shared" si="9"/>
        <v/>
      </c>
      <c r="K81" s="89" t="str">
        <f t="shared" si="10"/>
        <v>X</v>
      </c>
    </row>
    <row r="82" spans="1:11" ht="14.25" hidden="1" customHeight="1">
      <c r="A82" s="23">
        <f t="shared" ref="A82:A90" si="11">SUM(A81+1)</f>
        <v>62</v>
      </c>
      <c r="B82" s="23" t="str">
        <f>VLOOKUP($A82,ACTIVITIES!$B$2:$C$110,2,FALSE)</f>
        <v>ACTIVITY CATEGORY 7 62</v>
      </c>
      <c r="C82" s="24"/>
      <c r="D82" s="24"/>
      <c r="E82" s="24"/>
      <c r="F82" s="24"/>
      <c r="G82" s="24"/>
      <c r="H82" s="24"/>
      <c r="I82" s="85" t="str">
        <f t="shared" si="9"/>
        <v/>
      </c>
      <c r="K82" s="89" t="str">
        <f t="shared" si="10"/>
        <v>X</v>
      </c>
    </row>
    <row r="83" spans="1:11" ht="14.25" hidden="1" customHeight="1">
      <c r="A83" s="23">
        <f t="shared" si="11"/>
        <v>63</v>
      </c>
      <c r="B83" s="23" t="str">
        <f>VLOOKUP($A83,ACTIVITIES!$B$2:$C$110,2,FALSE)</f>
        <v>ACTIVITY CATEGORY 7 63</v>
      </c>
      <c r="C83" s="24"/>
      <c r="D83" s="24"/>
      <c r="E83" s="24"/>
      <c r="F83" s="24"/>
      <c r="G83" s="24"/>
      <c r="H83" s="24"/>
      <c r="I83" s="85" t="str">
        <f t="shared" si="9"/>
        <v/>
      </c>
      <c r="K83" s="89" t="str">
        <f t="shared" si="10"/>
        <v>X</v>
      </c>
    </row>
    <row r="84" spans="1:11" ht="14.25" hidden="1" customHeight="1">
      <c r="A84" s="23">
        <f t="shared" si="11"/>
        <v>64</v>
      </c>
      <c r="B84" s="23" t="str">
        <f>VLOOKUP($A84,ACTIVITIES!$B$2:$C$110,2,FALSE)</f>
        <v>ACTIVITY CATEGORY 7 64</v>
      </c>
      <c r="C84" s="24"/>
      <c r="D84" s="24"/>
      <c r="E84" s="24"/>
      <c r="F84" s="24"/>
      <c r="G84" s="24"/>
      <c r="H84" s="24"/>
      <c r="I84" s="85" t="str">
        <f t="shared" si="9"/>
        <v/>
      </c>
      <c r="K84" s="89" t="str">
        <f t="shared" si="10"/>
        <v>X</v>
      </c>
    </row>
    <row r="85" spans="1:11" ht="14.25" hidden="1" customHeight="1">
      <c r="A85" s="23">
        <f t="shared" si="11"/>
        <v>65</v>
      </c>
      <c r="B85" s="23" t="str">
        <f>VLOOKUP($A85,ACTIVITIES!$B$2:$C$110,2,FALSE)</f>
        <v>ACTIVITY CATEGORY 7 65</v>
      </c>
      <c r="C85" s="24"/>
      <c r="D85" s="24"/>
      <c r="E85" s="24"/>
      <c r="F85" s="24"/>
      <c r="G85" s="24"/>
      <c r="H85" s="24"/>
      <c r="I85" s="85" t="str">
        <f t="shared" si="9"/>
        <v/>
      </c>
      <c r="K85" s="89" t="str">
        <f t="shared" si="10"/>
        <v>X</v>
      </c>
    </row>
    <row r="86" spans="1:11" ht="14.25" hidden="1" customHeight="1">
      <c r="A86" s="23">
        <f t="shared" si="11"/>
        <v>66</v>
      </c>
      <c r="B86" s="23" t="str">
        <f>VLOOKUP($A86,ACTIVITIES!$B$2:$C$110,2,FALSE)</f>
        <v>ACTIVITY CATEGORY 7 66</v>
      </c>
      <c r="C86" s="24"/>
      <c r="D86" s="24"/>
      <c r="E86" s="24"/>
      <c r="F86" s="24"/>
      <c r="G86" s="24"/>
      <c r="H86" s="24"/>
      <c r="I86" s="85" t="str">
        <f t="shared" si="9"/>
        <v/>
      </c>
      <c r="K86" s="89" t="str">
        <f t="shared" si="10"/>
        <v>X</v>
      </c>
    </row>
    <row r="87" spans="1:11" ht="14.25" hidden="1" customHeight="1">
      <c r="A87" s="23">
        <f t="shared" si="11"/>
        <v>67</v>
      </c>
      <c r="B87" s="23" t="str">
        <f>VLOOKUP($A87,ACTIVITIES!$B$2:$C$110,2,FALSE)</f>
        <v>ACTIVITY CATEGORY 7 67</v>
      </c>
      <c r="C87" s="24"/>
      <c r="D87" s="24"/>
      <c r="E87" s="24"/>
      <c r="F87" s="24"/>
      <c r="G87" s="24"/>
      <c r="H87" s="24"/>
      <c r="I87" s="85" t="str">
        <f t="shared" si="9"/>
        <v/>
      </c>
      <c r="K87" s="89" t="str">
        <f t="shared" si="10"/>
        <v>X</v>
      </c>
    </row>
    <row r="88" spans="1:11" ht="14.25" hidden="1" customHeight="1">
      <c r="A88" s="23">
        <f t="shared" si="11"/>
        <v>68</v>
      </c>
      <c r="B88" s="23" t="str">
        <f>VLOOKUP($A88,ACTIVITIES!$B$2:$C$110,2,FALSE)</f>
        <v>ACTIVITY CATEGORY 7 68</v>
      </c>
      <c r="C88" s="24"/>
      <c r="D88" s="24"/>
      <c r="E88" s="24"/>
      <c r="F88" s="24"/>
      <c r="G88" s="24"/>
      <c r="H88" s="24"/>
      <c r="I88" s="85" t="str">
        <f t="shared" si="9"/>
        <v/>
      </c>
      <c r="K88" s="89" t="str">
        <f t="shared" si="10"/>
        <v>X</v>
      </c>
    </row>
    <row r="89" spans="1:11" ht="14.25" hidden="1" customHeight="1">
      <c r="A89" s="23">
        <f t="shared" si="11"/>
        <v>69</v>
      </c>
      <c r="B89" s="23" t="str">
        <f>VLOOKUP($A89,ACTIVITIES!$B$2:$C$110,2,FALSE)</f>
        <v>ACTIVITY CATEGORY 7 69</v>
      </c>
      <c r="C89" s="24"/>
      <c r="D89" s="24"/>
      <c r="E89" s="24"/>
      <c r="F89" s="24"/>
      <c r="G89" s="24"/>
      <c r="H89" s="24"/>
      <c r="I89" s="85" t="str">
        <f t="shared" si="9"/>
        <v/>
      </c>
      <c r="K89" s="89" t="str">
        <f t="shared" si="10"/>
        <v>X</v>
      </c>
    </row>
    <row r="90" spans="1:11" ht="14.25" hidden="1" customHeight="1">
      <c r="A90" s="23">
        <f t="shared" si="11"/>
        <v>70</v>
      </c>
      <c r="B90" s="23" t="str">
        <f>VLOOKUP($A90,ACTIVITIES!$B$2:$C$110,2,FALSE)</f>
        <v>ACTIVITY CATEGORY 7 70</v>
      </c>
      <c r="C90" s="24"/>
      <c r="D90" s="24"/>
      <c r="E90" s="24"/>
      <c r="F90" s="24"/>
      <c r="G90" s="24"/>
      <c r="H90" s="24"/>
      <c r="I90" s="85" t="str">
        <f t="shared" si="9"/>
        <v/>
      </c>
      <c r="K90" s="89" t="str">
        <f t="shared" si="10"/>
        <v>X</v>
      </c>
    </row>
    <row r="91" spans="1:11" ht="16.2" hidden="1" customHeight="1">
      <c r="A91" s="87" t="str">
        <f>ACTIVITIES!$H$9</f>
        <v>ACTIVITY CATEGORY 8</v>
      </c>
      <c r="B91" s="87"/>
      <c r="C91" s="29"/>
      <c r="D91" s="29"/>
      <c r="E91" s="29"/>
      <c r="F91" s="29"/>
      <c r="G91" s="29"/>
      <c r="H91" s="35"/>
      <c r="I91" s="36" t="str">
        <f t="shared" si="9"/>
        <v/>
      </c>
      <c r="K91" s="89" t="str">
        <f t="shared" si="10"/>
        <v>X</v>
      </c>
    </row>
    <row r="92" spans="1:11" ht="13.95" hidden="1" customHeight="1">
      <c r="A92" s="23">
        <f>SUM(A90+1)</f>
        <v>71</v>
      </c>
      <c r="B92" s="23" t="str">
        <f>VLOOKUP($A92,ACTIVITIES!$B$2:$C$110,2,FALSE)</f>
        <v>ACTIVITY CATEGORY 8 71</v>
      </c>
      <c r="C92" s="24"/>
      <c r="D92" s="24"/>
      <c r="E92" s="24"/>
      <c r="F92" s="24"/>
      <c r="G92" s="24"/>
      <c r="H92" s="24"/>
      <c r="I92" s="85" t="str">
        <f t="shared" si="9"/>
        <v/>
      </c>
      <c r="K92" s="89" t="str">
        <f t="shared" si="10"/>
        <v>X</v>
      </c>
    </row>
    <row r="93" spans="1:11" ht="14.25" hidden="1" customHeight="1">
      <c r="A93" s="23">
        <f t="shared" ref="A93:A101" si="12">SUM(A92+1)</f>
        <v>72</v>
      </c>
      <c r="B93" s="23" t="str">
        <f>VLOOKUP($A93,ACTIVITIES!$B$2:$C$110,2,FALSE)</f>
        <v>ACTIVITY CATEGORY 8 72</v>
      </c>
      <c r="C93" s="24"/>
      <c r="D93" s="24"/>
      <c r="E93" s="24"/>
      <c r="F93" s="24"/>
      <c r="G93" s="24"/>
      <c r="H93" s="24"/>
      <c r="I93" s="85" t="str">
        <f t="shared" si="9"/>
        <v/>
      </c>
      <c r="K93" s="89" t="str">
        <f t="shared" si="10"/>
        <v>X</v>
      </c>
    </row>
    <row r="94" spans="1:11" ht="14.25" hidden="1" customHeight="1">
      <c r="A94" s="23">
        <f t="shared" si="12"/>
        <v>73</v>
      </c>
      <c r="B94" s="23" t="str">
        <f>VLOOKUP($A94,ACTIVITIES!$B$2:$C$110,2,FALSE)</f>
        <v>ACTIVITY CATEGORY 8 73</v>
      </c>
      <c r="C94" s="24"/>
      <c r="D94" s="24"/>
      <c r="E94" s="24"/>
      <c r="F94" s="24"/>
      <c r="G94" s="24"/>
      <c r="H94" s="24"/>
      <c r="I94" s="85" t="str">
        <f t="shared" si="9"/>
        <v/>
      </c>
      <c r="K94" s="89" t="str">
        <f t="shared" si="10"/>
        <v>X</v>
      </c>
    </row>
    <row r="95" spans="1:11" ht="14.25" hidden="1" customHeight="1">
      <c r="A95" s="23">
        <f t="shared" si="12"/>
        <v>74</v>
      </c>
      <c r="B95" s="23" t="str">
        <f>VLOOKUP($A95,ACTIVITIES!$B$2:$C$110,2,FALSE)</f>
        <v>ACTIVITY CATEGORY 8 74</v>
      </c>
      <c r="C95" s="24"/>
      <c r="D95" s="24"/>
      <c r="E95" s="24"/>
      <c r="F95" s="24"/>
      <c r="G95" s="24"/>
      <c r="H95" s="24"/>
      <c r="I95" s="85" t="str">
        <f t="shared" si="9"/>
        <v/>
      </c>
      <c r="K95" s="89" t="str">
        <f t="shared" si="10"/>
        <v>X</v>
      </c>
    </row>
    <row r="96" spans="1:11" ht="14.25" hidden="1" customHeight="1">
      <c r="A96" s="23">
        <f t="shared" si="12"/>
        <v>75</v>
      </c>
      <c r="B96" s="23" t="str">
        <f>VLOOKUP($A96,ACTIVITIES!$B$2:$C$110,2,FALSE)</f>
        <v>ACTIVITY CATEGORY 8 75</v>
      </c>
      <c r="C96" s="24"/>
      <c r="D96" s="24"/>
      <c r="E96" s="24"/>
      <c r="F96" s="24"/>
      <c r="G96" s="24"/>
      <c r="H96" s="24"/>
      <c r="I96" s="85" t="str">
        <f t="shared" si="9"/>
        <v/>
      </c>
      <c r="K96" s="89" t="str">
        <f t="shared" si="10"/>
        <v>X</v>
      </c>
    </row>
    <row r="97" spans="1:11" ht="14.25" hidden="1" customHeight="1">
      <c r="A97" s="23">
        <f t="shared" si="12"/>
        <v>76</v>
      </c>
      <c r="B97" s="23" t="str">
        <f>VLOOKUP($A97,ACTIVITIES!$B$2:$C$110,2,FALSE)</f>
        <v>ACTIVITY CATEGORY 8 76</v>
      </c>
      <c r="C97" s="24"/>
      <c r="D97" s="24"/>
      <c r="E97" s="24"/>
      <c r="F97" s="24"/>
      <c r="G97" s="24"/>
      <c r="H97" s="24"/>
      <c r="I97" s="85" t="str">
        <f t="shared" si="9"/>
        <v/>
      </c>
      <c r="K97" s="89" t="str">
        <f t="shared" si="10"/>
        <v>X</v>
      </c>
    </row>
    <row r="98" spans="1:11" ht="14.25" hidden="1" customHeight="1">
      <c r="A98" s="23">
        <f t="shared" si="12"/>
        <v>77</v>
      </c>
      <c r="B98" s="23" t="str">
        <f>VLOOKUP($A98,ACTIVITIES!$B$2:$C$110,2,FALSE)</f>
        <v>ACTIVITY CATEGORY 8 77</v>
      </c>
      <c r="C98" s="24"/>
      <c r="D98" s="24"/>
      <c r="E98" s="24"/>
      <c r="F98" s="24"/>
      <c r="G98" s="24"/>
      <c r="H98" s="24"/>
      <c r="I98" s="85" t="str">
        <f t="shared" si="9"/>
        <v/>
      </c>
      <c r="K98" s="89" t="str">
        <f t="shared" si="10"/>
        <v>X</v>
      </c>
    </row>
    <row r="99" spans="1:11" ht="14.25" hidden="1" customHeight="1">
      <c r="A99" s="23">
        <f t="shared" si="12"/>
        <v>78</v>
      </c>
      <c r="B99" s="23" t="str">
        <f>VLOOKUP($A99,ACTIVITIES!$B$2:$C$110,2,FALSE)</f>
        <v>ACTIVITY CATEGORY 8 78</v>
      </c>
      <c r="C99" s="24"/>
      <c r="D99" s="24"/>
      <c r="E99" s="24"/>
      <c r="F99" s="24"/>
      <c r="G99" s="24"/>
      <c r="H99" s="24"/>
      <c r="I99" s="85" t="str">
        <f t="shared" si="9"/>
        <v/>
      </c>
      <c r="K99" s="89" t="str">
        <f t="shared" si="10"/>
        <v>X</v>
      </c>
    </row>
    <row r="100" spans="1:11" ht="14.25" hidden="1" customHeight="1">
      <c r="A100" s="23">
        <f t="shared" si="12"/>
        <v>79</v>
      </c>
      <c r="B100" s="23" t="str">
        <f>VLOOKUP($A100,ACTIVITIES!$B$2:$C$110,2,FALSE)</f>
        <v>ACTIVITY CATEGORY 8 79</v>
      </c>
      <c r="C100" s="24"/>
      <c r="D100" s="24"/>
      <c r="E100" s="24"/>
      <c r="F100" s="24"/>
      <c r="G100" s="24"/>
      <c r="H100" s="24"/>
      <c r="I100" s="85" t="str">
        <f t="shared" si="9"/>
        <v/>
      </c>
      <c r="K100" s="89" t="str">
        <f t="shared" si="10"/>
        <v>X</v>
      </c>
    </row>
    <row r="101" spans="1:11" ht="14.25" hidden="1" customHeight="1">
      <c r="A101" s="23">
        <f t="shared" si="12"/>
        <v>80</v>
      </c>
      <c r="B101" s="23" t="str">
        <f>VLOOKUP($A101,ACTIVITIES!$B$2:$C$110,2,FALSE)</f>
        <v>ACTIVITY CATEGORY 8 80</v>
      </c>
      <c r="C101" s="24"/>
      <c r="D101" s="24"/>
      <c r="E101" s="24"/>
      <c r="F101" s="24"/>
      <c r="G101" s="24"/>
      <c r="H101" s="24"/>
      <c r="I101" s="85" t="str">
        <f t="shared" si="9"/>
        <v/>
      </c>
      <c r="K101" s="89" t="str">
        <f t="shared" si="10"/>
        <v>X</v>
      </c>
    </row>
    <row r="102" spans="1:11" ht="16.2" hidden="1" customHeight="1">
      <c r="A102" s="87" t="str">
        <f>ACTIVITIES!$H$10</f>
        <v>ACTIVITY CATEGORY 9</v>
      </c>
      <c r="B102" s="87"/>
      <c r="C102" s="29"/>
      <c r="D102" s="29"/>
      <c r="E102" s="29"/>
      <c r="F102" s="29"/>
      <c r="G102" s="29"/>
      <c r="H102" s="35"/>
      <c r="I102" s="36" t="str">
        <f t="shared" si="9"/>
        <v/>
      </c>
      <c r="K102" s="89" t="str">
        <f t="shared" si="10"/>
        <v>X</v>
      </c>
    </row>
    <row r="103" spans="1:11" ht="13.95" hidden="1" customHeight="1">
      <c r="A103" s="23">
        <f>SUM(A101+1)</f>
        <v>81</v>
      </c>
      <c r="B103" s="23" t="str">
        <f>VLOOKUP($A103,ACTIVITIES!$B$2:$C$110,2,FALSE)</f>
        <v>ACTIVITY CATEGORY 9 81</v>
      </c>
      <c r="C103" s="24"/>
      <c r="D103" s="24"/>
      <c r="E103" s="24"/>
      <c r="F103" s="24"/>
      <c r="G103" s="24"/>
      <c r="H103" s="24"/>
      <c r="I103" s="85" t="str">
        <f t="shared" si="9"/>
        <v/>
      </c>
      <c r="K103" s="89" t="str">
        <f t="shared" si="10"/>
        <v>X</v>
      </c>
    </row>
    <row r="104" spans="1:11" ht="14.25" hidden="1" customHeight="1">
      <c r="A104" s="23">
        <f t="shared" ref="A104:A112" si="13">SUM(A103+1)</f>
        <v>82</v>
      </c>
      <c r="B104" s="23" t="str">
        <f>VLOOKUP($A104,ACTIVITIES!$B$2:$C$110,2,FALSE)</f>
        <v>ACTIVITY CATEGORY 9 82</v>
      </c>
      <c r="C104" s="24"/>
      <c r="D104" s="24"/>
      <c r="E104" s="24"/>
      <c r="F104" s="24"/>
      <c r="G104" s="24"/>
      <c r="H104" s="24"/>
      <c r="I104" s="85" t="str">
        <f t="shared" si="9"/>
        <v/>
      </c>
      <c r="K104" s="89" t="str">
        <f t="shared" si="10"/>
        <v>X</v>
      </c>
    </row>
    <row r="105" spans="1:11" ht="14.25" hidden="1" customHeight="1">
      <c r="A105" s="23">
        <f t="shared" si="13"/>
        <v>83</v>
      </c>
      <c r="B105" s="23" t="str">
        <f>VLOOKUP($A105,ACTIVITIES!$B$2:$C$110,2,FALSE)</f>
        <v>ACTIVITY CATEGORY 9 83</v>
      </c>
      <c r="C105" s="24"/>
      <c r="D105" s="24"/>
      <c r="E105" s="24"/>
      <c r="F105" s="24"/>
      <c r="G105" s="24"/>
      <c r="H105" s="24"/>
      <c r="I105" s="85" t="str">
        <f t="shared" si="9"/>
        <v/>
      </c>
      <c r="K105" s="89" t="str">
        <f t="shared" si="10"/>
        <v>X</v>
      </c>
    </row>
    <row r="106" spans="1:11" ht="14.25" hidden="1" customHeight="1">
      <c r="A106" s="23">
        <f t="shared" si="13"/>
        <v>84</v>
      </c>
      <c r="B106" s="23" t="str">
        <f>VLOOKUP($A106,ACTIVITIES!$B$2:$C$110,2,FALSE)</f>
        <v>ACTIVITY CATEGORY 9 84</v>
      </c>
      <c r="C106" s="24"/>
      <c r="D106" s="24"/>
      <c r="E106" s="24"/>
      <c r="F106" s="24"/>
      <c r="G106" s="24"/>
      <c r="H106" s="24"/>
      <c r="I106" s="85" t="str">
        <f t="shared" si="9"/>
        <v/>
      </c>
      <c r="K106" s="89" t="str">
        <f t="shared" si="10"/>
        <v>X</v>
      </c>
    </row>
    <row r="107" spans="1:11" ht="14.25" hidden="1" customHeight="1">
      <c r="A107" s="23">
        <f t="shared" si="13"/>
        <v>85</v>
      </c>
      <c r="B107" s="23" t="str">
        <f>VLOOKUP($A107,ACTIVITIES!$B$2:$C$110,2,FALSE)</f>
        <v>ACTIVITY CATEGORY 9 85</v>
      </c>
      <c r="C107" s="24"/>
      <c r="D107" s="24"/>
      <c r="E107" s="24"/>
      <c r="F107" s="24"/>
      <c r="G107" s="24"/>
      <c r="H107" s="24"/>
      <c r="I107" s="85" t="str">
        <f t="shared" si="9"/>
        <v/>
      </c>
      <c r="K107" s="89" t="str">
        <f t="shared" si="10"/>
        <v>X</v>
      </c>
    </row>
    <row r="108" spans="1:11" ht="14.25" hidden="1" customHeight="1">
      <c r="A108" s="23">
        <f t="shared" si="13"/>
        <v>86</v>
      </c>
      <c r="B108" s="23" t="str">
        <f>VLOOKUP($A108,ACTIVITIES!$B$2:$C$110,2,FALSE)</f>
        <v>ACTIVITY CATEGORY 9 86</v>
      </c>
      <c r="C108" s="24"/>
      <c r="D108" s="24"/>
      <c r="E108" s="24"/>
      <c r="F108" s="24"/>
      <c r="G108" s="24"/>
      <c r="H108" s="24"/>
      <c r="I108" s="85" t="str">
        <f t="shared" si="9"/>
        <v/>
      </c>
      <c r="K108" s="89" t="str">
        <f t="shared" si="10"/>
        <v>X</v>
      </c>
    </row>
    <row r="109" spans="1:11" ht="14.25" hidden="1" customHeight="1">
      <c r="A109" s="23">
        <f t="shared" si="13"/>
        <v>87</v>
      </c>
      <c r="B109" s="23" t="str">
        <f>VLOOKUP($A109,ACTIVITIES!$B$2:$C$110,2,FALSE)</f>
        <v>ACTIVITY CATEGORY 9 87</v>
      </c>
      <c r="C109" s="24"/>
      <c r="D109" s="24"/>
      <c r="E109" s="24"/>
      <c r="F109" s="24"/>
      <c r="G109" s="24"/>
      <c r="H109" s="24"/>
      <c r="I109" s="85" t="str">
        <f t="shared" si="9"/>
        <v/>
      </c>
      <c r="K109" s="89" t="str">
        <f t="shared" si="10"/>
        <v>X</v>
      </c>
    </row>
    <row r="110" spans="1:11" ht="14.25" hidden="1" customHeight="1">
      <c r="A110" s="23">
        <f t="shared" si="13"/>
        <v>88</v>
      </c>
      <c r="B110" s="23" t="str">
        <f>VLOOKUP($A110,ACTIVITIES!$B$2:$C$110,2,FALSE)</f>
        <v>ACTIVITY CATEGORY 9 88</v>
      </c>
      <c r="C110" s="24"/>
      <c r="D110" s="24"/>
      <c r="E110" s="24"/>
      <c r="F110" s="24"/>
      <c r="G110" s="24"/>
      <c r="H110" s="24"/>
      <c r="I110" s="85" t="str">
        <f t="shared" si="9"/>
        <v/>
      </c>
      <c r="K110" s="89" t="str">
        <f t="shared" si="10"/>
        <v>X</v>
      </c>
    </row>
    <row r="111" spans="1:11" ht="14.25" hidden="1" customHeight="1">
      <c r="A111" s="23">
        <f t="shared" si="13"/>
        <v>89</v>
      </c>
      <c r="B111" s="23" t="str">
        <f>VLOOKUP($A111,ACTIVITIES!$B$2:$C$110,2,FALSE)</f>
        <v>ACTIVITY CATEGORY 9 89</v>
      </c>
      <c r="C111" s="24"/>
      <c r="D111" s="24"/>
      <c r="E111" s="24"/>
      <c r="F111" s="24"/>
      <c r="G111" s="24"/>
      <c r="H111" s="24"/>
      <c r="I111" s="85" t="str">
        <f t="shared" si="9"/>
        <v/>
      </c>
      <c r="K111" s="89" t="str">
        <f t="shared" si="10"/>
        <v>X</v>
      </c>
    </row>
    <row r="112" spans="1:11" ht="14.25" hidden="1" customHeight="1">
      <c r="A112" s="23">
        <f t="shared" si="13"/>
        <v>90</v>
      </c>
      <c r="B112" s="23" t="str">
        <f>VLOOKUP($A112,ACTIVITIES!$B$2:$C$110,2,FALSE)</f>
        <v>ACTIVITY CATEGORY 9 90</v>
      </c>
      <c r="C112" s="24"/>
      <c r="D112" s="24"/>
      <c r="E112" s="24"/>
      <c r="F112" s="24"/>
      <c r="G112" s="24"/>
      <c r="H112" s="24"/>
      <c r="I112" s="85" t="str">
        <f t="shared" si="9"/>
        <v/>
      </c>
      <c r="K112" s="89" t="str">
        <f t="shared" si="10"/>
        <v>X</v>
      </c>
    </row>
    <row r="113" spans="1:11" ht="16.2" hidden="1" customHeight="1">
      <c r="A113" s="87" t="str">
        <f>ACTIVITIES!$H$11</f>
        <v>ACTIVITY CATEGORY 10</v>
      </c>
      <c r="B113" s="87"/>
      <c r="C113" s="29"/>
      <c r="D113" s="29"/>
      <c r="E113" s="29"/>
      <c r="F113" s="29"/>
      <c r="G113" s="29"/>
      <c r="H113" s="35"/>
      <c r="I113" s="36" t="str">
        <f t="shared" si="9"/>
        <v/>
      </c>
      <c r="K113" s="89" t="str">
        <f t="shared" si="10"/>
        <v>X</v>
      </c>
    </row>
    <row r="114" spans="1:11" ht="13.95" hidden="1" customHeight="1">
      <c r="A114" s="23">
        <f>SUM(A112+1)</f>
        <v>91</v>
      </c>
      <c r="B114" s="23" t="str">
        <f>VLOOKUP($A114,ACTIVITIES!$B$2:$C$110,2,FALSE)</f>
        <v>ACTIVITY CATEGORY 10 91</v>
      </c>
      <c r="C114" s="24"/>
      <c r="D114" s="24"/>
      <c r="E114" s="24"/>
      <c r="F114" s="24"/>
      <c r="G114" s="24"/>
      <c r="H114" s="24"/>
      <c r="I114" s="85" t="str">
        <f t="shared" si="9"/>
        <v/>
      </c>
      <c r="K114" s="89" t="str">
        <f t="shared" si="10"/>
        <v>X</v>
      </c>
    </row>
    <row r="115" spans="1:11" ht="14.25" hidden="1" customHeight="1">
      <c r="A115" s="23">
        <f t="shared" ref="A115:A123" si="14">SUM(A114+1)</f>
        <v>92</v>
      </c>
      <c r="B115" s="23" t="str">
        <f>VLOOKUP($A115,ACTIVITIES!$B$2:$C$110,2,FALSE)</f>
        <v>ACTIVITY CATEGORY 10 92</v>
      </c>
      <c r="C115" s="24"/>
      <c r="D115" s="24"/>
      <c r="E115" s="24"/>
      <c r="F115" s="24"/>
      <c r="G115" s="24"/>
      <c r="H115" s="24"/>
      <c r="I115" s="85" t="str">
        <f t="shared" si="9"/>
        <v/>
      </c>
      <c r="K115" s="89" t="str">
        <f t="shared" si="10"/>
        <v>X</v>
      </c>
    </row>
    <row r="116" spans="1:11" ht="14.25" hidden="1" customHeight="1">
      <c r="A116" s="23">
        <f t="shared" si="14"/>
        <v>93</v>
      </c>
      <c r="B116" s="23" t="str">
        <f>VLOOKUP($A116,ACTIVITIES!$B$2:$C$110,2,FALSE)</f>
        <v>ACTIVITY CATEGORY 10 93</v>
      </c>
      <c r="C116" s="24"/>
      <c r="D116" s="24"/>
      <c r="E116" s="24"/>
      <c r="F116" s="24"/>
      <c r="G116" s="24"/>
      <c r="H116" s="24"/>
      <c r="I116" s="85" t="str">
        <f t="shared" si="9"/>
        <v/>
      </c>
      <c r="K116" s="89" t="str">
        <f t="shared" si="10"/>
        <v>X</v>
      </c>
    </row>
    <row r="117" spans="1:11" ht="14.25" hidden="1" customHeight="1">
      <c r="A117" s="23">
        <f t="shared" si="14"/>
        <v>94</v>
      </c>
      <c r="B117" s="23" t="str">
        <f>VLOOKUP($A117,ACTIVITIES!$B$2:$C$110,2,FALSE)</f>
        <v>ACTIVITY CATEGORY 10 94</v>
      </c>
      <c r="C117" s="24"/>
      <c r="D117" s="24"/>
      <c r="E117" s="24"/>
      <c r="F117" s="24"/>
      <c r="G117" s="24"/>
      <c r="H117" s="24"/>
      <c r="I117" s="85" t="str">
        <f t="shared" si="9"/>
        <v/>
      </c>
      <c r="K117" s="89" t="str">
        <f t="shared" si="10"/>
        <v>X</v>
      </c>
    </row>
    <row r="118" spans="1:11" ht="14.25" hidden="1" customHeight="1">
      <c r="A118" s="23">
        <f t="shared" si="14"/>
        <v>95</v>
      </c>
      <c r="B118" s="23" t="str">
        <f>VLOOKUP($A118,ACTIVITIES!$B$2:$C$110,2,FALSE)</f>
        <v>ACTIVITY CATEGORY 10 95</v>
      </c>
      <c r="C118" s="24"/>
      <c r="D118" s="24"/>
      <c r="E118" s="24"/>
      <c r="F118" s="24"/>
      <c r="G118" s="24"/>
      <c r="H118" s="24"/>
      <c r="I118" s="85" t="str">
        <f t="shared" si="9"/>
        <v/>
      </c>
      <c r="K118" s="89" t="str">
        <f t="shared" si="10"/>
        <v>X</v>
      </c>
    </row>
    <row r="119" spans="1:11" ht="14.25" hidden="1" customHeight="1">
      <c r="A119" s="23">
        <f t="shared" si="14"/>
        <v>96</v>
      </c>
      <c r="B119" s="23" t="str">
        <f>VLOOKUP($A119,ACTIVITIES!$B$2:$C$110,2,FALSE)</f>
        <v>ACTIVITY CATEGORY 10 96</v>
      </c>
      <c r="C119" s="24"/>
      <c r="D119" s="24"/>
      <c r="E119" s="24"/>
      <c r="F119" s="24"/>
      <c r="G119" s="24"/>
      <c r="H119" s="24"/>
      <c r="I119" s="85" t="str">
        <f t="shared" si="9"/>
        <v/>
      </c>
      <c r="K119" s="89" t="str">
        <f t="shared" si="10"/>
        <v>X</v>
      </c>
    </row>
    <row r="120" spans="1:11" ht="14.25" hidden="1" customHeight="1">
      <c r="A120" s="23">
        <f t="shared" si="14"/>
        <v>97</v>
      </c>
      <c r="B120" s="23" t="str">
        <f>VLOOKUP($A120,ACTIVITIES!$B$2:$C$110,2,FALSE)</f>
        <v>ACTIVITY CATEGORY 10 97</v>
      </c>
      <c r="C120" s="24"/>
      <c r="D120" s="24"/>
      <c r="E120" s="24"/>
      <c r="F120" s="24"/>
      <c r="G120" s="24"/>
      <c r="H120" s="24"/>
      <c r="I120" s="85" t="str">
        <f t="shared" si="9"/>
        <v/>
      </c>
      <c r="K120" s="89" t="str">
        <f t="shared" si="10"/>
        <v>X</v>
      </c>
    </row>
    <row r="121" spans="1:11" ht="14.25" hidden="1" customHeight="1">
      <c r="A121" s="23">
        <f t="shared" si="14"/>
        <v>98</v>
      </c>
      <c r="B121" s="23" t="str">
        <f>VLOOKUP($A121,ACTIVITIES!$B$2:$C$110,2,FALSE)</f>
        <v>ACTIVITY CATEGORY 10 98</v>
      </c>
      <c r="C121" s="24"/>
      <c r="D121" s="24"/>
      <c r="E121" s="24"/>
      <c r="F121" s="24"/>
      <c r="G121" s="24"/>
      <c r="H121" s="24"/>
      <c r="I121" s="85" t="str">
        <f t="shared" si="9"/>
        <v/>
      </c>
      <c r="K121" s="89" t="str">
        <f t="shared" si="10"/>
        <v>X</v>
      </c>
    </row>
    <row r="122" spans="1:11" ht="14.25" hidden="1" customHeight="1">
      <c r="A122" s="23">
        <f t="shared" si="14"/>
        <v>99</v>
      </c>
      <c r="B122" s="23" t="str">
        <f>VLOOKUP($A122,ACTIVITIES!$B$2:$C$110,2,FALSE)</f>
        <v>ACTIVITY CATEGORY 10 99</v>
      </c>
      <c r="C122" s="24"/>
      <c r="D122" s="24"/>
      <c r="E122" s="24"/>
      <c r="F122" s="24"/>
      <c r="G122" s="24"/>
      <c r="H122" s="24"/>
      <c r="I122" s="85" t="str">
        <f t="shared" si="9"/>
        <v/>
      </c>
      <c r="K122" s="89" t="str">
        <f t="shared" si="10"/>
        <v>X</v>
      </c>
    </row>
    <row r="123" spans="1:11" ht="14.25" hidden="1" customHeight="1">
      <c r="A123" s="23">
        <f t="shared" si="14"/>
        <v>100</v>
      </c>
      <c r="B123" s="23" t="str">
        <f>VLOOKUP($A123,ACTIVITIES!$B$2:$C$110,2,FALSE)</f>
        <v>ACTIVITY CATEGORY 10 100</v>
      </c>
      <c r="C123" s="24"/>
      <c r="D123" s="24"/>
      <c r="E123" s="24"/>
      <c r="F123" s="24"/>
      <c r="G123" s="24"/>
      <c r="H123" s="24"/>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v>1</v>
      </c>
      <c r="D127" s="236">
        <v>2</v>
      </c>
      <c r="E127" s="236">
        <v>0</v>
      </c>
      <c r="F127" s="236">
        <v>0</v>
      </c>
      <c r="G127" s="236">
        <v>1</v>
      </c>
      <c r="H127" s="236">
        <v>2</v>
      </c>
      <c r="I127" s="84">
        <f t="shared" si="9"/>
        <v>2</v>
      </c>
      <c r="K127" s="89" t="str">
        <f t="shared" si="10"/>
        <v/>
      </c>
    </row>
    <row r="128" spans="1:11" ht="15.75" customHeight="1">
      <c r="A128" s="23">
        <f t="shared" ref="A128:A136" si="15">SUM(A127+1)</f>
        <v>2</v>
      </c>
      <c r="B128" s="23" t="str">
        <f>VLOOKUP($A128,ACTIVITIES!$B$2:$C$110,2,FALSE)</f>
        <v>Install overhead cable and taller utility poles</v>
      </c>
      <c r="C128" s="236">
        <v>0</v>
      </c>
      <c r="D128" s="236">
        <v>2</v>
      </c>
      <c r="E128" s="236">
        <v>0</v>
      </c>
      <c r="F128" s="236">
        <v>0</v>
      </c>
      <c r="G128" s="236">
        <v>1</v>
      </c>
      <c r="H128" s="236">
        <v>2</v>
      </c>
      <c r="I128" s="84">
        <f t="shared" si="9"/>
        <v>2</v>
      </c>
      <c r="K128" s="89" t="str">
        <f t="shared" si="10"/>
        <v/>
      </c>
    </row>
    <row r="129" spans="1:11" ht="15.75" customHeight="1">
      <c r="A129" s="23">
        <f t="shared" si="15"/>
        <v>3</v>
      </c>
      <c r="B129" s="23" t="str">
        <f>VLOOKUP($A129,ACTIVITIES!$B$2:$C$110,2,FALSE)</f>
        <v>Install cables and trench excavation</v>
      </c>
      <c r="C129" s="236">
        <v>0</v>
      </c>
      <c r="D129" s="236">
        <v>2</v>
      </c>
      <c r="E129" s="236">
        <v>0</v>
      </c>
      <c r="F129" s="236">
        <v>0</v>
      </c>
      <c r="G129" s="236">
        <v>1</v>
      </c>
      <c r="H129" s="236">
        <v>2</v>
      </c>
      <c r="I129" s="84">
        <f t="shared" si="9"/>
        <v>2</v>
      </c>
      <c r="K129" s="89" t="str">
        <f t="shared" si="10"/>
        <v/>
      </c>
    </row>
    <row r="130" spans="1:11" ht="15.75" customHeight="1">
      <c r="A130" s="23">
        <f t="shared" si="15"/>
        <v>4</v>
      </c>
      <c r="B130" s="23" t="str">
        <f>VLOOKUP($A130,ACTIVITIES!$B$2:$C$110,2,FALSE)</f>
        <v>Install onshore cable ROW construction</v>
      </c>
      <c r="C130" s="236">
        <v>0</v>
      </c>
      <c r="D130" s="236">
        <v>2</v>
      </c>
      <c r="E130" s="236">
        <v>0</v>
      </c>
      <c r="F130" s="236">
        <v>0</v>
      </c>
      <c r="G130" s="236">
        <v>1</v>
      </c>
      <c r="H130" s="236">
        <v>2</v>
      </c>
      <c r="I130" s="84">
        <f t="shared" si="9"/>
        <v>2</v>
      </c>
      <c r="K130" s="89" t="str">
        <f t="shared" si="10"/>
        <v/>
      </c>
    </row>
    <row r="131" spans="1:11" ht="15.75" customHeight="1">
      <c r="A131" s="23">
        <f t="shared" si="15"/>
        <v>5</v>
      </c>
      <c r="B131" s="23" t="str">
        <f>VLOOKUP($A131,ACTIVITIES!$B$2:$C$110,2,FALSE)</f>
        <v>Install onshore vehicle use and travel</v>
      </c>
      <c r="C131" s="236">
        <v>0</v>
      </c>
      <c r="D131" s="236">
        <v>2</v>
      </c>
      <c r="E131" s="236">
        <v>0</v>
      </c>
      <c r="F131" s="236">
        <v>0</v>
      </c>
      <c r="G131" s="236">
        <v>1</v>
      </c>
      <c r="H131" s="236">
        <v>2</v>
      </c>
      <c r="I131" s="84">
        <f t="shared" si="9"/>
        <v>2</v>
      </c>
      <c r="K131" s="89" t="str">
        <f t="shared" si="10"/>
        <v/>
      </c>
    </row>
    <row r="132" spans="1:11" ht="15.75" hidden="1" customHeight="1">
      <c r="A132" s="23">
        <f t="shared" si="15"/>
        <v>6</v>
      </c>
      <c r="B132" s="23" t="str">
        <f>VLOOKUP($A132,ACTIVITIES!$B$2:$C$110,2,FALSE)</f>
        <v>ONSHORE CONSTRUCTION 6</v>
      </c>
      <c r="C132" s="24"/>
      <c r="D132" s="24"/>
      <c r="E132" s="24"/>
      <c r="F132" s="24"/>
      <c r="G132" s="24"/>
      <c r="H132" s="24"/>
      <c r="I132" s="84" t="str">
        <f t="shared" si="9"/>
        <v/>
      </c>
      <c r="K132" s="89" t="str">
        <f t="shared" si="10"/>
        <v>X</v>
      </c>
    </row>
    <row r="133" spans="1:11" ht="15.75" hidden="1" customHeight="1">
      <c r="A133" s="23">
        <f t="shared" si="15"/>
        <v>7</v>
      </c>
      <c r="B133" s="23" t="str">
        <f>VLOOKUP($A133,ACTIVITIES!$B$2:$C$110,2,FALSE)</f>
        <v>ONSHORE CONSTRUCTION 7</v>
      </c>
      <c r="C133" s="24"/>
      <c r="D133" s="24"/>
      <c r="E133" s="24"/>
      <c r="F133" s="24"/>
      <c r="G133" s="24"/>
      <c r="H133" s="24"/>
      <c r="I133" s="84" t="str">
        <f t="shared" si="9"/>
        <v/>
      </c>
      <c r="K133" s="89" t="str">
        <f t="shared" si="10"/>
        <v>X</v>
      </c>
    </row>
    <row r="134" spans="1:11" ht="15.75" hidden="1" customHeight="1">
      <c r="A134" s="23">
        <f t="shared" si="15"/>
        <v>8</v>
      </c>
      <c r="B134" s="23" t="str">
        <f>VLOOKUP($A134,ACTIVITIES!$B$2:$C$110,2,FALSE)</f>
        <v>ONSHORE CONSTRUCTION 8</v>
      </c>
      <c r="C134" s="24"/>
      <c r="D134" s="24"/>
      <c r="E134" s="24"/>
      <c r="F134" s="24"/>
      <c r="G134" s="24"/>
      <c r="H134" s="24"/>
      <c r="I134" s="84" t="str">
        <f t="shared" si="9"/>
        <v/>
      </c>
      <c r="K134" s="89" t="str">
        <f t="shared" si="10"/>
        <v>X</v>
      </c>
    </row>
    <row r="135" spans="1:11" ht="15.75" hidden="1" customHeight="1">
      <c r="A135" s="23">
        <f t="shared" si="15"/>
        <v>9</v>
      </c>
      <c r="B135" s="23" t="str">
        <f>VLOOKUP($A135,ACTIVITIES!$B$2:$C$110,2,FALSE)</f>
        <v>ONSHORE CONSTRUCTION 9</v>
      </c>
      <c r="C135" s="24"/>
      <c r="D135" s="24"/>
      <c r="E135" s="24"/>
      <c r="F135" s="24"/>
      <c r="G135" s="24"/>
      <c r="H135" s="24"/>
      <c r="I135" s="84" t="str">
        <f t="shared" si="9"/>
        <v/>
      </c>
      <c r="K135" s="89" t="str">
        <f t="shared" si="10"/>
        <v>X</v>
      </c>
    </row>
    <row r="136" spans="1:11" ht="15.75" hidden="1" customHeight="1">
      <c r="A136" s="23">
        <f t="shared" si="15"/>
        <v>10</v>
      </c>
      <c r="B136" s="23" t="str">
        <f>VLOOKUP($A136,ACTIVITIES!$B$2:$C$110,2,FALSE)</f>
        <v>ONSHORE CONSTRUCTION 10</v>
      </c>
      <c r="C136" s="24"/>
      <c r="D136" s="24"/>
      <c r="E136" s="24"/>
      <c r="F136" s="24"/>
      <c r="G136" s="24"/>
      <c r="H136" s="24"/>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6">
        <v>2</v>
      </c>
      <c r="D138" s="236">
        <v>2</v>
      </c>
      <c r="E138" s="236">
        <v>2</v>
      </c>
      <c r="F138" s="236">
        <v>2</v>
      </c>
      <c r="G138" s="236">
        <v>1</v>
      </c>
      <c r="H138" s="236">
        <v>1</v>
      </c>
      <c r="I138" s="84">
        <f t="shared" si="9"/>
        <v>2</v>
      </c>
      <c r="K138" s="89" t="str">
        <f t="shared" si="10"/>
        <v/>
      </c>
    </row>
    <row r="139" spans="1:11" ht="15.75" customHeight="1">
      <c r="A139" s="23">
        <f t="shared" ref="A139:A147" si="16">SUM(A138+1)</f>
        <v>12</v>
      </c>
      <c r="B139" s="23" t="str">
        <f>VLOOKUP($A139,ACTIVITIES!$B$2:$C$110,2,FALSE)</f>
        <v>Landfall HDD short and long distance</v>
      </c>
      <c r="C139" s="236">
        <v>2</v>
      </c>
      <c r="D139" s="236">
        <v>2</v>
      </c>
      <c r="E139" s="236">
        <v>2</v>
      </c>
      <c r="F139" s="236">
        <v>2</v>
      </c>
      <c r="G139" s="236">
        <v>1</v>
      </c>
      <c r="H139" s="236">
        <v>1</v>
      </c>
      <c r="I139" s="84">
        <f t="shared" si="9"/>
        <v>2</v>
      </c>
      <c r="K139" s="89" t="str">
        <f t="shared" si="10"/>
        <v/>
      </c>
    </row>
    <row r="140" spans="1:11" ht="15.75" hidden="1" customHeight="1">
      <c r="A140" s="23">
        <f t="shared" si="16"/>
        <v>13</v>
      </c>
      <c r="B140" s="23" t="str">
        <f>VLOOKUP($A140,ACTIVITIES!$B$2:$C$110,2,FALSE)</f>
        <v>LANDFALL CONSTRUCTION 13</v>
      </c>
      <c r="C140" s="24"/>
      <c r="D140" s="24"/>
      <c r="E140" s="24"/>
      <c r="F140" s="24"/>
      <c r="G140" s="24"/>
      <c r="H140" s="24"/>
      <c r="I140" s="84" t="str">
        <f t="shared" si="9"/>
        <v/>
      </c>
      <c r="K140" s="89" t="str">
        <f t="shared" si="10"/>
        <v>X</v>
      </c>
    </row>
    <row r="141" spans="1:11" ht="15.75" hidden="1" customHeight="1">
      <c r="A141" s="23">
        <f t="shared" si="16"/>
        <v>14</v>
      </c>
      <c r="B141" s="23" t="str">
        <f>VLOOKUP($A141,ACTIVITIES!$B$2:$C$110,2,FALSE)</f>
        <v>LANDFALL CONSTRUCTION 14</v>
      </c>
      <c r="C141" s="24"/>
      <c r="D141" s="24"/>
      <c r="E141" s="24"/>
      <c r="F141" s="24"/>
      <c r="G141" s="24"/>
      <c r="H141" s="24"/>
      <c r="I141" s="84" t="str">
        <f t="shared" si="9"/>
        <v/>
      </c>
      <c r="K141" s="89" t="str">
        <f t="shared" si="10"/>
        <v>X</v>
      </c>
    </row>
    <row r="142" spans="1:11" ht="15.75" hidden="1" customHeight="1">
      <c r="A142" s="23">
        <f t="shared" si="16"/>
        <v>15</v>
      </c>
      <c r="B142" s="23" t="str">
        <f>VLOOKUP($A142,ACTIVITIES!$B$2:$C$110,2,FALSE)</f>
        <v>LANDFALL CONSTRUCTION 15</v>
      </c>
      <c r="C142" s="24"/>
      <c r="D142" s="24"/>
      <c r="E142" s="24"/>
      <c r="F142" s="24"/>
      <c r="G142" s="24"/>
      <c r="H142" s="24"/>
      <c r="I142" s="84" t="str">
        <f t="shared" si="9"/>
        <v/>
      </c>
      <c r="K142" s="89" t="str">
        <f t="shared" si="10"/>
        <v>X</v>
      </c>
    </row>
    <row r="143" spans="1:11" ht="15.75" hidden="1" customHeight="1">
      <c r="A143" s="23">
        <f t="shared" si="16"/>
        <v>16</v>
      </c>
      <c r="B143" s="23" t="str">
        <f>VLOOKUP($A143,ACTIVITIES!$B$2:$C$110,2,FALSE)</f>
        <v>LANDFALL CONSTRUCTION 16</v>
      </c>
      <c r="C143" s="24"/>
      <c r="D143" s="24"/>
      <c r="E143" s="24"/>
      <c r="F143" s="24"/>
      <c r="G143" s="24"/>
      <c r="H143" s="24"/>
      <c r="I143" s="84" t="str">
        <f t="shared" si="9"/>
        <v/>
      </c>
      <c r="K143" s="89" t="str">
        <f t="shared" si="10"/>
        <v>X</v>
      </c>
    </row>
    <row r="144" spans="1:11" ht="15.75" hidden="1" customHeight="1">
      <c r="A144" s="23">
        <f t="shared" si="16"/>
        <v>17</v>
      </c>
      <c r="B144" s="23" t="str">
        <f>VLOOKUP($A144,ACTIVITIES!$B$2:$C$110,2,FALSE)</f>
        <v>LANDFALL CONSTRUCTION 17</v>
      </c>
      <c r="C144" s="24"/>
      <c r="D144" s="24"/>
      <c r="E144" s="24"/>
      <c r="F144" s="24"/>
      <c r="G144" s="24"/>
      <c r="H144" s="24"/>
      <c r="I144" s="84" t="str">
        <f t="shared" ref="I144:I207" si="17">IF(AND(C144="",D144="",E144="",F144="",G144="",H144=""),"",MAX(C144:H144))</f>
        <v/>
      </c>
      <c r="K144" s="89" t="str">
        <f t="shared" ref="K144:K207" si="18">IF(AND(NOT(IFERROR(AVERAGE(A144),-9)=-9),IFERROR(VALUE(RIGHT(B144,1)),-9)=-9),"",IF(AND(B144="",IFERROR(VALUE(RIGHT(A144,1)),-99)=-99),"","X"))</f>
        <v>X</v>
      </c>
    </row>
    <row r="145" spans="1:11" ht="15.75" hidden="1" customHeight="1">
      <c r="A145" s="23">
        <f t="shared" si="16"/>
        <v>18</v>
      </c>
      <c r="B145" s="23" t="str">
        <f>VLOOKUP($A145,ACTIVITIES!$B$2:$C$110,2,FALSE)</f>
        <v>LANDFALL CONSTRUCTION 18</v>
      </c>
      <c r="C145" s="24"/>
      <c r="D145" s="24"/>
      <c r="E145" s="24"/>
      <c r="F145" s="24"/>
      <c r="G145" s="24"/>
      <c r="H145" s="24"/>
      <c r="I145" s="84" t="str">
        <f t="shared" si="17"/>
        <v/>
      </c>
      <c r="K145" s="89" t="str">
        <f t="shared" si="18"/>
        <v>X</v>
      </c>
    </row>
    <row r="146" spans="1:11" ht="15.75" hidden="1" customHeight="1">
      <c r="A146" s="23">
        <f t="shared" si="16"/>
        <v>19</v>
      </c>
      <c r="B146" s="23" t="str">
        <f>VLOOKUP($A146,ACTIVITIES!$B$2:$C$110,2,FALSE)</f>
        <v>LANDFALL CONSTRUCTION 19</v>
      </c>
      <c r="C146" s="24"/>
      <c r="D146" s="24"/>
      <c r="E146" s="24"/>
      <c r="F146" s="24"/>
      <c r="G146" s="24"/>
      <c r="H146" s="24"/>
      <c r="I146" s="84" t="str">
        <f t="shared" si="17"/>
        <v/>
      </c>
      <c r="K146" s="89" t="str">
        <f t="shared" si="18"/>
        <v>X</v>
      </c>
    </row>
    <row r="147" spans="1:11" ht="15.75" hidden="1" customHeight="1">
      <c r="A147" s="23">
        <f t="shared" si="16"/>
        <v>20</v>
      </c>
      <c r="B147" s="23" t="str">
        <f>VLOOKUP($A147,ACTIVITIES!$B$2:$C$110,2,FALSE)</f>
        <v>LANDFALL CONSTRUCTION 20</v>
      </c>
      <c r="C147" s="24"/>
      <c r="D147" s="24"/>
      <c r="E147" s="24"/>
      <c r="F147" s="24"/>
      <c r="G147" s="24"/>
      <c r="H147" s="24"/>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v>0</v>
      </c>
      <c r="D149" s="236">
        <v>0</v>
      </c>
      <c r="E149" s="236">
        <v>0</v>
      </c>
      <c r="F149" s="236">
        <v>0</v>
      </c>
      <c r="G149" s="236">
        <v>0</v>
      </c>
      <c r="H149" s="236">
        <v>0</v>
      </c>
      <c r="I149" s="84">
        <f t="shared" si="17"/>
        <v>0</v>
      </c>
      <c r="K149" s="89" t="str">
        <f t="shared" si="18"/>
        <v/>
      </c>
    </row>
    <row r="150" spans="1:11" ht="15.75" customHeight="1">
      <c r="A150" s="23">
        <f t="shared" ref="A150:A158" si="19">SUM(A149+1)</f>
        <v>22</v>
      </c>
      <c r="B150" s="23" t="str">
        <f>VLOOKUP($A150,ACTIVITIES!$B$2:$C$110,2,FALSE)</f>
        <v>Export cable to shore installation</v>
      </c>
      <c r="C150" s="236">
        <v>0</v>
      </c>
      <c r="D150" s="236">
        <v>0</v>
      </c>
      <c r="E150" s="236">
        <v>0</v>
      </c>
      <c r="F150" s="236">
        <v>0</v>
      </c>
      <c r="G150" s="236">
        <v>0</v>
      </c>
      <c r="H150" s="236">
        <v>0</v>
      </c>
      <c r="I150" s="84">
        <f t="shared" si="17"/>
        <v>0</v>
      </c>
      <c r="K150" s="89" t="str">
        <f t="shared" si="18"/>
        <v/>
      </c>
    </row>
    <row r="151" spans="1:11" ht="15.75" customHeight="1">
      <c r="A151" s="23">
        <f t="shared" si="19"/>
        <v>23</v>
      </c>
      <c r="B151" s="23" t="str">
        <f>VLOOKUP($A151,ACTIVITIES!$B$2:$C$110,2,FALSE)</f>
        <v>Substation installation</v>
      </c>
      <c r="C151" s="236">
        <v>0</v>
      </c>
      <c r="D151" s="236">
        <v>0</v>
      </c>
      <c r="E151" s="236">
        <v>0</v>
      </c>
      <c r="F151" s="236">
        <v>0</v>
      </c>
      <c r="G151" s="236">
        <v>0</v>
      </c>
      <c r="H151" s="236">
        <v>0</v>
      </c>
      <c r="I151" s="84">
        <f t="shared" si="17"/>
        <v>0</v>
      </c>
      <c r="K151" s="89" t="str">
        <f t="shared" si="18"/>
        <v/>
      </c>
    </row>
    <row r="152" spans="1:11" ht="15.75" customHeight="1">
      <c r="A152" s="23">
        <f t="shared" si="19"/>
        <v>24</v>
      </c>
      <c r="B152" s="23" t="str">
        <f>VLOOKUP($A152,ACTIVITIES!$B$2:$C$110,2,FALSE)</f>
        <v>Offshore foundation installation</v>
      </c>
      <c r="C152" s="236">
        <v>0</v>
      </c>
      <c r="D152" s="236">
        <v>0</v>
      </c>
      <c r="E152" s="236">
        <v>0</v>
      </c>
      <c r="F152" s="236">
        <v>0</v>
      </c>
      <c r="G152" s="236">
        <v>0</v>
      </c>
      <c r="H152" s="236">
        <v>0</v>
      </c>
      <c r="I152" s="84">
        <f t="shared" si="17"/>
        <v>0</v>
      </c>
      <c r="K152" s="89" t="str">
        <f t="shared" si="18"/>
        <v/>
      </c>
    </row>
    <row r="153" spans="1:11" ht="15.75" customHeight="1">
      <c r="A153" s="23">
        <f t="shared" si="19"/>
        <v>25</v>
      </c>
      <c r="B153" s="23" t="str">
        <f>VLOOKUP($A153,ACTIVITIES!$B$2:$C$110,2,FALSE)</f>
        <v xml:space="preserve">Offshore pile driving </v>
      </c>
      <c r="C153" s="236">
        <v>0</v>
      </c>
      <c r="D153" s="236">
        <v>0</v>
      </c>
      <c r="E153" s="236">
        <v>0</v>
      </c>
      <c r="F153" s="236">
        <v>0</v>
      </c>
      <c r="G153" s="236">
        <v>0</v>
      </c>
      <c r="H153" s="236">
        <v>0</v>
      </c>
      <c r="I153" s="84">
        <f t="shared" si="17"/>
        <v>0</v>
      </c>
      <c r="K153" s="89" t="str">
        <f t="shared" si="18"/>
        <v/>
      </c>
    </row>
    <row r="154" spans="1:11" ht="15.75" customHeight="1">
      <c r="A154" s="23">
        <f t="shared" si="19"/>
        <v>26</v>
      </c>
      <c r="B154" s="23" t="str">
        <f>VLOOKUP($A154,ACTIVITIES!$B$2:$C$110,2,FALSE)</f>
        <v>Temporary cofferdam for long dist. HDD</v>
      </c>
      <c r="C154" s="236">
        <v>0</v>
      </c>
      <c r="D154" s="236">
        <v>0</v>
      </c>
      <c r="E154" s="236">
        <v>0</v>
      </c>
      <c r="F154" s="236">
        <v>0</v>
      </c>
      <c r="G154" s="236">
        <v>0</v>
      </c>
      <c r="H154" s="236">
        <v>0</v>
      </c>
      <c r="I154" s="84">
        <f t="shared" si="17"/>
        <v>0</v>
      </c>
      <c r="K154" s="89" t="str">
        <f t="shared" si="18"/>
        <v/>
      </c>
    </row>
    <row r="155" spans="1:11" ht="15.75" customHeight="1">
      <c r="A155" s="23">
        <f t="shared" si="19"/>
        <v>27</v>
      </c>
      <c r="B155" s="23" t="str">
        <f>VLOOKUP($A155,ACTIVITIES!$B$2:$C$110,2,FALSE)</f>
        <v>Barge and tug  WTG transportation</v>
      </c>
      <c r="C155" s="236">
        <v>1</v>
      </c>
      <c r="D155" s="236">
        <v>1</v>
      </c>
      <c r="E155" s="236">
        <v>0</v>
      </c>
      <c r="F155" s="236">
        <v>0</v>
      </c>
      <c r="G155" s="236">
        <v>0</v>
      </c>
      <c r="H155" s="236">
        <v>1</v>
      </c>
      <c r="I155" s="84">
        <f t="shared" si="17"/>
        <v>1</v>
      </c>
      <c r="K155" s="89" t="str">
        <f t="shared" si="18"/>
        <v/>
      </c>
    </row>
    <row r="156" spans="1:11" ht="15.75" customHeight="1">
      <c r="A156" s="23">
        <f t="shared" si="19"/>
        <v>28</v>
      </c>
      <c r="B156" s="23" t="str">
        <f>VLOOKUP($A156,ACTIVITIES!$B$2:$C$110,2,FALSE)</f>
        <v>WTG installation 5 weeks/WTG</v>
      </c>
      <c r="C156" s="236">
        <v>1</v>
      </c>
      <c r="D156" s="236">
        <v>1</v>
      </c>
      <c r="E156" s="236">
        <v>0</v>
      </c>
      <c r="F156" s="236">
        <v>0</v>
      </c>
      <c r="G156" s="236">
        <v>0</v>
      </c>
      <c r="H156" s="236">
        <v>1</v>
      </c>
      <c r="I156" s="84">
        <f t="shared" si="17"/>
        <v>1</v>
      </c>
      <c r="K156" s="89" t="str">
        <f t="shared" si="18"/>
        <v/>
      </c>
    </row>
    <row r="157" spans="1:11" ht="15.75" customHeight="1">
      <c r="A157" s="23">
        <f t="shared" si="19"/>
        <v>29</v>
      </c>
      <c r="B157" s="23" t="str">
        <f>VLOOKUP($A157,ACTIVITIES!$B$2:$C$110,2,FALSE)</f>
        <v>Crew boat travel</v>
      </c>
      <c r="C157" s="236">
        <v>1</v>
      </c>
      <c r="D157" s="236">
        <v>1</v>
      </c>
      <c r="E157" s="236">
        <v>0</v>
      </c>
      <c r="F157" s="236">
        <v>0</v>
      </c>
      <c r="G157" s="236">
        <v>0</v>
      </c>
      <c r="H157" s="236">
        <v>1</v>
      </c>
      <c r="I157" s="84">
        <f t="shared" si="17"/>
        <v>1</v>
      </c>
      <c r="K157" s="89" t="str">
        <f t="shared" si="18"/>
        <v/>
      </c>
    </row>
    <row r="158" spans="1:11" ht="15.75" hidden="1" customHeight="1">
      <c r="A158" s="23">
        <f t="shared" si="19"/>
        <v>30</v>
      </c>
      <c r="B158" s="23" t="str">
        <f>VLOOKUP($A158,ACTIVITIES!$B$2:$C$110,2,FALSE)</f>
        <v>OFFSHORE CONSTRUCTION 30</v>
      </c>
      <c r="C158" s="80"/>
      <c r="D158" s="80"/>
      <c r="E158" s="80"/>
      <c r="F158" s="80"/>
      <c r="G158" s="80"/>
      <c r="H158" s="80"/>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v>1</v>
      </c>
      <c r="D160" s="236">
        <v>1</v>
      </c>
      <c r="E160" s="236">
        <v>0</v>
      </c>
      <c r="F160" s="236">
        <v>0</v>
      </c>
      <c r="G160" s="236">
        <v>0</v>
      </c>
      <c r="H160" s="236">
        <v>1</v>
      </c>
      <c r="I160" s="84">
        <f t="shared" si="17"/>
        <v>1</v>
      </c>
      <c r="K160" s="89" t="str">
        <f t="shared" si="18"/>
        <v/>
      </c>
    </row>
    <row r="161" spans="1:11" ht="15.75" customHeight="1">
      <c r="A161" s="23">
        <f t="shared" ref="A161:A169" si="20">SUM(A160+1)</f>
        <v>32</v>
      </c>
      <c r="B161" s="23" t="str">
        <f>VLOOKUP($A161,ACTIVITIES!$B$2:$C$110,2,FALSE)</f>
        <v>ROV inspections at 5 year intervals</v>
      </c>
      <c r="C161" s="236">
        <v>0</v>
      </c>
      <c r="D161" s="236">
        <v>0</v>
      </c>
      <c r="E161" s="236">
        <v>0</v>
      </c>
      <c r="F161" s="236">
        <v>0</v>
      </c>
      <c r="G161" s="236">
        <v>0</v>
      </c>
      <c r="H161" s="236">
        <v>1</v>
      </c>
      <c r="I161" s="84">
        <f t="shared" si="17"/>
        <v>1</v>
      </c>
      <c r="K161" s="89" t="str">
        <f t="shared" si="18"/>
        <v/>
      </c>
    </row>
    <row r="162" spans="1:11" ht="15.75" customHeight="1">
      <c r="A162" s="23">
        <f t="shared" si="20"/>
        <v>33</v>
      </c>
      <c r="B162" s="23" t="str">
        <f>VLOOKUP($A162,ACTIVITIES!$B$2:$C$110,2,FALSE)</f>
        <v>Subbottom profiles at 5 year intervals</v>
      </c>
      <c r="C162" s="236">
        <v>1</v>
      </c>
      <c r="D162" s="236">
        <v>0</v>
      </c>
      <c r="E162" s="236">
        <v>0</v>
      </c>
      <c r="F162" s="236">
        <v>0</v>
      </c>
      <c r="G162" s="236">
        <v>0</v>
      </c>
      <c r="H162" s="236">
        <v>1</v>
      </c>
      <c r="I162" s="84">
        <f t="shared" si="17"/>
        <v>1</v>
      </c>
      <c r="K162" s="89" t="str">
        <f t="shared" si="18"/>
        <v/>
      </c>
    </row>
    <row r="163" spans="1:11" ht="15.75" customHeight="1">
      <c r="A163" s="23">
        <f t="shared" si="20"/>
        <v>34</v>
      </c>
      <c r="B163" s="23" t="str">
        <f>VLOOKUP($A163,ACTIVITIES!$B$2:$C$110,2,FALSE)</f>
        <v>Substation ROW maintenance</v>
      </c>
      <c r="C163" s="236">
        <v>1</v>
      </c>
      <c r="D163" s="236">
        <v>1</v>
      </c>
      <c r="E163" s="236">
        <v>0</v>
      </c>
      <c r="F163" s="236">
        <v>0</v>
      </c>
      <c r="G163" s="236">
        <v>0</v>
      </c>
      <c r="H163" s="236">
        <v>1</v>
      </c>
      <c r="I163" s="84">
        <f t="shared" si="17"/>
        <v>1</v>
      </c>
      <c r="K163" s="89" t="str">
        <f t="shared" si="18"/>
        <v/>
      </c>
    </row>
    <row r="164" spans="1:11" ht="15.75" customHeight="1">
      <c r="A164" s="23">
        <f t="shared" si="20"/>
        <v>35</v>
      </c>
      <c r="B164" s="23" t="str">
        <f>VLOOKUP($A164,ACTIVITIES!$B$2:$C$110,2,FALSE)</f>
        <v>On and off shore environmental monitoring</v>
      </c>
      <c r="C164" s="236">
        <v>0</v>
      </c>
      <c r="D164" s="236">
        <v>0</v>
      </c>
      <c r="E164" s="236">
        <v>0</v>
      </c>
      <c r="F164" s="236">
        <v>0</v>
      </c>
      <c r="G164" s="236">
        <v>0</v>
      </c>
      <c r="H164" s="236">
        <v>0</v>
      </c>
      <c r="I164" s="84">
        <f t="shared" si="17"/>
        <v>0</v>
      </c>
      <c r="K164" s="89" t="str">
        <f t="shared" si="18"/>
        <v/>
      </c>
    </row>
    <row r="165" spans="1:11" ht="15.75" hidden="1" customHeight="1">
      <c r="A165" s="23">
        <f t="shared" si="20"/>
        <v>36</v>
      </c>
      <c r="B165" s="23" t="str">
        <f>VLOOKUP($A165,ACTIVITIES!$B$2:$C$110,2,FALSE)</f>
        <v>OPERATION AND MAINTENANCE 36</v>
      </c>
      <c r="C165" s="80"/>
      <c r="D165" s="80"/>
      <c r="E165" s="80"/>
      <c r="F165" s="80"/>
      <c r="G165" s="80"/>
      <c r="H165" s="24"/>
      <c r="I165" s="84" t="str">
        <f t="shared" si="17"/>
        <v/>
      </c>
      <c r="K165" s="89" t="str">
        <f t="shared" si="18"/>
        <v>X</v>
      </c>
    </row>
    <row r="166" spans="1:11" ht="15.75" hidden="1" customHeight="1">
      <c r="A166" s="23">
        <f t="shared" si="20"/>
        <v>37</v>
      </c>
      <c r="B166" s="23" t="str">
        <f>VLOOKUP($A166,ACTIVITIES!$B$2:$C$110,2,FALSE)</f>
        <v>OPERATION AND MAINTENANCE 37</v>
      </c>
      <c r="C166" s="80"/>
      <c r="D166" s="80"/>
      <c r="E166" s="80"/>
      <c r="F166" s="80"/>
      <c r="G166" s="80"/>
      <c r="H166" s="24"/>
      <c r="I166" s="84" t="str">
        <f t="shared" si="17"/>
        <v/>
      </c>
      <c r="K166" s="89" t="str">
        <f t="shared" si="18"/>
        <v>X</v>
      </c>
    </row>
    <row r="167" spans="1:11" ht="15.75" hidden="1" customHeight="1">
      <c r="A167" s="23">
        <f t="shared" si="20"/>
        <v>38</v>
      </c>
      <c r="B167" s="23" t="str">
        <f>VLOOKUP($A167,ACTIVITIES!$B$2:$C$110,2,FALSE)</f>
        <v>OPERATION AND MAINTENANCE 38</v>
      </c>
      <c r="C167" s="80"/>
      <c r="D167" s="80"/>
      <c r="E167" s="80"/>
      <c r="F167" s="80"/>
      <c r="G167" s="80"/>
      <c r="H167" s="24"/>
      <c r="I167" s="84" t="str">
        <f t="shared" si="17"/>
        <v/>
      </c>
      <c r="K167" s="89" t="str">
        <f t="shared" si="18"/>
        <v>X</v>
      </c>
    </row>
    <row r="168" spans="1:11" ht="15.75" hidden="1" customHeight="1">
      <c r="A168" s="23">
        <f t="shared" si="20"/>
        <v>39</v>
      </c>
      <c r="B168" s="23" t="str">
        <f>VLOOKUP($A168,ACTIVITIES!$B$2:$C$110,2,FALSE)</f>
        <v>OPERATION AND MAINTENANCE 39</v>
      </c>
      <c r="C168" s="80"/>
      <c r="D168" s="80"/>
      <c r="E168" s="80"/>
      <c r="F168" s="80"/>
      <c r="G168" s="80"/>
      <c r="H168" s="24"/>
      <c r="I168" s="84" t="str">
        <f t="shared" si="17"/>
        <v/>
      </c>
      <c r="K168" s="89" t="str">
        <f t="shared" si="18"/>
        <v>X</v>
      </c>
    </row>
    <row r="169" spans="1:11" ht="15.75" hidden="1" customHeight="1">
      <c r="A169" s="23">
        <f t="shared" si="20"/>
        <v>40</v>
      </c>
      <c r="B169" s="23" t="str">
        <f>VLOOKUP($A169,ACTIVITIES!$B$2:$C$110,2,FALSE)</f>
        <v>OPERATION AND MAINTENANCE 40</v>
      </c>
      <c r="C169" s="80"/>
      <c r="D169" s="80"/>
      <c r="E169" s="80"/>
      <c r="F169" s="80"/>
      <c r="G169" s="80"/>
      <c r="H169" s="24"/>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v>2</v>
      </c>
      <c r="D171" s="236">
        <v>2</v>
      </c>
      <c r="E171" s="236">
        <v>2</v>
      </c>
      <c r="F171" s="236">
        <v>1</v>
      </c>
      <c r="G171" s="236">
        <v>1</v>
      </c>
      <c r="H171" s="236">
        <v>1</v>
      </c>
      <c r="I171" s="85">
        <f t="shared" si="17"/>
        <v>2</v>
      </c>
      <c r="K171" s="89" t="str">
        <f t="shared" si="18"/>
        <v/>
      </c>
    </row>
    <row r="172" spans="1:11" ht="15.75" customHeight="1">
      <c r="A172" s="23">
        <f t="shared" ref="A172:A180" si="21">SUM(A171+1)</f>
        <v>42</v>
      </c>
      <c r="B172" s="23" t="str">
        <f>VLOOKUP($A172,ACTIVITIES!$B$2:$C$110,2,FALSE)</f>
        <v>Offshore cable abandonent</v>
      </c>
      <c r="C172" s="236">
        <v>0</v>
      </c>
      <c r="D172" s="236">
        <v>0</v>
      </c>
      <c r="E172" s="236">
        <v>0</v>
      </c>
      <c r="F172" s="236">
        <v>0</v>
      </c>
      <c r="G172" s="236">
        <v>0</v>
      </c>
      <c r="H172" s="236">
        <v>0</v>
      </c>
      <c r="I172" s="85">
        <f t="shared" si="17"/>
        <v>0</v>
      </c>
      <c r="K172" s="89" t="str">
        <f t="shared" si="18"/>
        <v/>
      </c>
    </row>
    <row r="173" spans="1:11" ht="15.75" customHeight="1">
      <c r="A173" s="23">
        <f t="shared" si="21"/>
        <v>43</v>
      </c>
      <c r="B173" s="23" t="str">
        <f>VLOOKUP($A173,ACTIVITIES!$B$2:$C$110,2,FALSE)</f>
        <v>Demobilization</v>
      </c>
      <c r="C173" s="236">
        <v>1</v>
      </c>
      <c r="D173" s="236">
        <v>1</v>
      </c>
      <c r="E173" s="236">
        <v>1</v>
      </c>
      <c r="F173" s="236">
        <v>1</v>
      </c>
      <c r="G173" s="236">
        <v>0</v>
      </c>
      <c r="H173" s="236">
        <v>0</v>
      </c>
      <c r="I173" s="85">
        <f t="shared" si="17"/>
        <v>1</v>
      </c>
      <c r="K173" s="89" t="str">
        <f t="shared" si="18"/>
        <v/>
      </c>
    </row>
    <row r="174" spans="1:11" ht="15.75" hidden="1" customHeight="1">
      <c r="A174" s="23">
        <f t="shared" si="21"/>
        <v>44</v>
      </c>
      <c r="B174" s="23" t="str">
        <f>VLOOKUP($A174,ACTIVITIES!$B$2:$C$110,2,FALSE)</f>
        <v>DECOMMISSIONING 44</v>
      </c>
      <c r="C174" s="24"/>
      <c r="D174" s="24"/>
      <c r="E174" s="24"/>
      <c r="F174" s="24"/>
      <c r="G174" s="24"/>
      <c r="H174" s="24"/>
      <c r="I174" s="85" t="str">
        <f t="shared" si="17"/>
        <v/>
      </c>
      <c r="K174" s="89" t="str">
        <f t="shared" si="18"/>
        <v>X</v>
      </c>
    </row>
    <row r="175" spans="1:11" ht="15.75" hidden="1" customHeight="1">
      <c r="A175" s="23">
        <f t="shared" si="21"/>
        <v>45</v>
      </c>
      <c r="B175" s="23" t="str">
        <f>VLOOKUP($A175,ACTIVITIES!$B$2:$C$110,2,FALSE)</f>
        <v>DECOMMISSIONING 45</v>
      </c>
      <c r="C175" s="24"/>
      <c r="D175" s="24"/>
      <c r="E175" s="24"/>
      <c r="F175" s="24"/>
      <c r="G175" s="24"/>
      <c r="H175" s="24"/>
      <c r="I175" s="85" t="str">
        <f t="shared" si="17"/>
        <v/>
      </c>
      <c r="K175" s="89" t="str">
        <f t="shared" si="18"/>
        <v>X</v>
      </c>
    </row>
    <row r="176" spans="1:11" ht="15.75" hidden="1" customHeight="1">
      <c r="A176" s="23">
        <f t="shared" si="21"/>
        <v>46</v>
      </c>
      <c r="B176" s="23" t="str">
        <f>VLOOKUP($A176,ACTIVITIES!$B$2:$C$110,2,FALSE)</f>
        <v>DECOMMISSIONING 46</v>
      </c>
      <c r="C176" s="24"/>
      <c r="D176" s="24"/>
      <c r="E176" s="24"/>
      <c r="F176" s="24"/>
      <c r="G176" s="24"/>
      <c r="H176" s="24"/>
      <c r="I176" s="85" t="str">
        <f t="shared" si="17"/>
        <v/>
      </c>
      <c r="K176" s="89" t="str">
        <f t="shared" si="18"/>
        <v>X</v>
      </c>
    </row>
    <row r="177" spans="1:11" ht="15.75" hidden="1" customHeight="1">
      <c r="A177" s="23">
        <f t="shared" si="21"/>
        <v>47</v>
      </c>
      <c r="B177" s="23" t="str">
        <f>VLOOKUP($A177,ACTIVITIES!$B$2:$C$110,2,FALSE)</f>
        <v>DECOMMISSIONING 47</v>
      </c>
      <c r="C177" s="24"/>
      <c r="D177" s="24"/>
      <c r="E177" s="24"/>
      <c r="F177" s="24"/>
      <c r="G177" s="24"/>
      <c r="H177" s="24"/>
      <c r="I177" s="85" t="str">
        <f t="shared" si="17"/>
        <v/>
      </c>
      <c r="K177" s="89" t="str">
        <f t="shared" si="18"/>
        <v>X</v>
      </c>
    </row>
    <row r="178" spans="1:11" ht="15.75" hidden="1" customHeight="1">
      <c r="A178" s="23">
        <f t="shared" si="21"/>
        <v>48</v>
      </c>
      <c r="B178" s="23" t="str">
        <f>VLOOKUP($A178,ACTIVITIES!$B$2:$C$110,2,FALSE)</f>
        <v>DECOMMISSIONING 48</v>
      </c>
      <c r="C178" s="24"/>
      <c r="D178" s="24"/>
      <c r="E178" s="24"/>
      <c r="F178" s="24"/>
      <c r="G178" s="24"/>
      <c r="H178" s="24"/>
      <c r="I178" s="85" t="str">
        <f t="shared" si="17"/>
        <v/>
      </c>
      <c r="K178" s="89" t="str">
        <f t="shared" si="18"/>
        <v>X</v>
      </c>
    </row>
    <row r="179" spans="1:11" ht="15.75" hidden="1" customHeight="1">
      <c r="A179" s="23">
        <f t="shared" si="21"/>
        <v>49</v>
      </c>
      <c r="B179" s="23" t="str">
        <f>VLOOKUP($A179,ACTIVITIES!$B$2:$C$110,2,FALSE)</f>
        <v>DECOMMISSIONING 49</v>
      </c>
      <c r="C179" s="24"/>
      <c r="D179" s="24"/>
      <c r="E179" s="24"/>
      <c r="F179" s="24"/>
      <c r="G179" s="24"/>
      <c r="H179" s="24"/>
      <c r="I179" s="85" t="str">
        <f t="shared" si="17"/>
        <v/>
      </c>
      <c r="K179" s="89" t="str">
        <f t="shared" si="18"/>
        <v>X</v>
      </c>
    </row>
    <row r="180" spans="1:11" ht="15.75" hidden="1" customHeight="1">
      <c r="A180" s="23">
        <f t="shared" si="21"/>
        <v>50</v>
      </c>
      <c r="B180" s="23" t="str">
        <f>VLOOKUP($A180,ACTIVITIES!$B$2:$C$110,2,FALSE)</f>
        <v>DECOMMISSIONING 50</v>
      </c>
      <c r="C180" s="24"/>
      <c r="D180" s="24"/>
      <c r="E180" s="24"/>
      <c r="F180" s="24"/>
      <c r="G180" s="24"/>
      <c r="H180" s="24"/>
      <c r="I180" s="85" t="str">
        <f t="shared" si="17"/>
        <v/>
      </c>
      <c r="K180" s="89" t="str">
        <f t="shared" si="18"/>
        <v>X</v>
      </c>
    </row>
    <row r="181" spans="1:11" ht="15.75" hidden="1" customHeight="1">
      <c r="A181" s="107" t="str">
        <f>ACTIVITIES!$H$7</f>
        <v>ACTIVITY CATEGORY 6</v>
      </c>
      <c r="B181" s="107"/>
      <c r="C181" s="30"/>
      <c r="D181" s="30"/>
      <c r="E181" s="30"/>
      <c r="F181" s="30"/>
      <c r="G181" s="30"/>
      <c r="H181" s="105"/>
      <c r="I181" s="106" t="str">
        <f t="shared" si="17"/>
        <v/>
      </c>
      <c r="K181" s="89" t="str">
        <f t="shared" si="18"/>
        <v>X</v>
      </c>
    </row>
    <row r="182" spans="1:11" ht="15.75" hidden="1" customHeight="1">
      <c r="A182" s="23">
        <f>SUM(A180+1)</f>
        <v>51</v>
      </c>
      <c r="B182" s="23" t="str">
        <f>VLOOKUP($A182,ACTIVITIES!$B$2:$C$110,2,FALSE)</f>
        <v>ACTIVITY CATEGORY 6 51</v>
      </c>
      <c r="C182" s="24"/>
      <c r="D182" s="24"/>
      <c r="E182" s="24"/>
      <c r="F182" s="24"/>
      <c r="G182" s="24"/>
      <c r="H182" s="24"/>
      <c r="I182" s="85" t="str">
        <f t="shared" si="17"/>
        <v/>
      </c>
      <c r="K182" s="89" t="str">
        <f t="shared" si="18"/>
        <v>X</v>
      </c>
    </row>
    <row r="183" spans="1:11" ht="15.75" hidden="1" customHeight="1">
      <c r="A183" s="23">
        <f t="shared" ref="A183:A191" si="22">SUM(A182+1)</f>
        <v>52</v>
      </c>
      <c r="B183" s="23" t="str">
        <f>VLOOKUP($A183,ACTIVITIES!$B$2:$C$110,2,FALSE)</f>
        <v>ACTIVITY CATEGORY 6 52</v>
      </c>
      <c r="C183" s="24"/>
      <c r="D183" s="24"/>
      <c r="E183" s="24"/>
      <c r="F183" s="24"/>
      <c r="G183" s="24"/>
      <c r="H183" s="24"/>
      <c r="I183" s="85" t="str">
        <f t="shared" si="17"/>
        <v/>
      </c>
      <c r="K183" s="89" t="str">
        <f t="shared" si="18"/>
        <v>X</v>
      </c>
    </row>
    <row r="184" spans="1:11" ht="15.75" hidden="1" customHeight="1">
      <c r="A184" s="23">
        <f t="shared" si="22"/>
        <v>53</v>
      </c>
      <c r="B184" s="23" t="str">
        <f>VLOOKUP($A184,ACTIVITIES!$B$2:$C$110,2,FALSE)</f>
        <v>ACTIVITY CATEGORY 6 53</v>
      </c>
      <c r="C184" s="24"/>
      <c r="D184" s="24"/>
      <c r="E184" s="24"/>
      <c r="F184" s="24"/>
      <c r="G184" s="24"/>
      <c r="H184" s="24"/>
      <c r="I184" s="85" t="str">
        <f t="shared" si="17"/>
        <v/>
      </c>
      <c r="K184" s="89" t="str">
        <f t="shared" si="18"/>
        <v>X</v>
      </c>
    </row>
    <row r="185" spans="1:11" ht="15.75" hidden="1" customHeight="1">
      <c r="A185" s="23">
        <f t="shared" si="22"/>
        <v>54</v>
      </c>
      <c r="B185" s="23" t="str">
        <f>VLOOKUP($A185,ACTIVITIES!$B$2:$C$110,2,FALSE)</f>
        <v>ACTIVITY CATEGORY 6 54</v>
      </c>
      <c r="C185" s="24"/>
      <c r="D185" s="24"/>
      <c r="E185" s="24"/>
      <c r="F185" s="24"/>
      <c r="G185" s="24"/>
      <c r="H185" s="24"/>
      <c r="I185" s="85" t="str">
        <f t="shared" si="17"/>
        <v/>
      </c>
      <c r="K185" s="89" t="str">
        <f t="shared" si="18"/>
        <v>X</v>
      </c>
    </row>
    <row r="186" spans="1:11" ht="15.75" hidden="1" customHeight="1">
      <c r="A186" s="23">
        <f t="shared" si="22"/>
        <v>55</v>
      </c>
      <c r="B186" s="23" t="str">
        <f>VLOOKUP($A186,ACTIVITIES!$B$2:$C$110,2,FALSE)</f>
        <v>ACTIVITY CATEGORY 6 55</v>
      </c>
      <c r="C186" s="24"/>
      <c r="D186" s="24"/>
      <c r="E186" s="24"/>
      <c r="F186" s="24"/>
      <c r="G186" s="24"/>
      <c r="H186" s="24"/>
      <c r="I186" s="85" t="str">
        <f t="shared" si="17"/>
        <v/>
      </c>
      <c r="K186" s="89" t="str">
        <f t="shared" si="18"/>
        <v>X</v>
      </c>
    </row>
    <row r="187" spans="1:11" ht="15.75" hidden="1" customHeight="1">
      <c r="A187" s="23">
        <f t="shared" si="22"/>
        <v>56</v>
      </c>
      <c r="B187" s="23" t="str">
        <f>VLOOKUP($A187,ACTIVITIES!$B$2:$C$110,2,FALSE)</f>
        <v>ACTIVITY CATEGORY 6 56</v>
      </c>
      <c r="C187" s="24"/>
      <c r="D187" s="24"/>
      <c r="E187" s="24"/>
      <c r="F187" s="24"/>
      <c r="G187" s="24"/>
      <c r="H187" s="24"/>
      <c r="I187" s="85" t="str">
        <f t="shared" si="17"/>
        <v/>
      </c>
      <c r="K187" s="89" t="str">
        <f t="shared" si="18"/>
        <v>X</v>
      </c>
    </row>
    <row r="188" spans="1:11" ht="15.75" hidden="1" customHeight="1">
      <c r="A188" s="23">
        <f t="shared" si="22"/>
        <v>57</v>
      </c>
      <c r="B188" s="23" t="str">
        <f>VLOOKUP($A188,ACTIVITIES!$B$2:$C$110,2,FALSE)</f>
        <v>ACTIVITY CATEGORY 6 57</v>
      </c>
      <c r="C188" s="24"/>
      <c r="D188" s="24"/>
      <c r="E188" s="24"/>
      <c r="F188" s="24"/>
      <c r="G188" s="24"/>
      <c r="H188" s="24"/>
      <c r="I188" s="85" t="str">
        <f t="shared" si="17"/>
        <v/>
      </c>
      <c r="K188" s="89" t="str">
        <f t="shared" si="18"/>
        <v>X</v>
      </c>
    </row>
    <row r="189" spans="1:11" ht="15.75" hidden="1" customHeight="1">
      <c r="A189" s="23">
        <f t="shared" si="22"/>
        <v>58</v>
      </c>
      <c r="B189" s="23" t="str">
        <f>VLOOKUP($A189,ACTIVITIES!$B$2:$C$110,2,FALSE)</f>
        <v>ACTIVITY CATEGORY 6 58</v>
      </c>
      <c r="C189" s="24"/>
      <c r="D189" s="24"/>
      <c r="E189" s="24"/>
      <c r="F189" s="24"/>
      <c r="G189" s="24"/>
      <c r="H189" s="24"/>
      <c r="I189" s="85" t="str">
        <f t="shared" si="17"/>
        <v/>
      </c>
      <c r="K189" s="89" t="str">
        <f t="shared" si="18"/>
        <v>X</v>
      </c>
    </row>
    <row r="190" spans="1:11" ht="15.75" hidden="1" customHeight="1">
      <c r="A190" s="23">
        <f t="shared" si="22"/>
        <v>59</v>
      </c>
      <c r="B190" s="23" t="str">
        <f>VLOOKUP($A190,ACTIVITIES!$B$2:$C$110,2,FALSE)</f>
        <v>ACTIVITY CATEGORY 6 59</v>
      </c>
      <c r="C190" s="24"/>
      <c r="D190" s="24"/>
      <c r="E190" s="24"/>
      <c r="F190" s="24"/>
      <c r="G190" s="24"/>
      <c r="H190" s="24"/>
      <c r="I190" s="85" t="str">
        <f t="shared" si="17"/>
        <v/>
      </c>
      <c r="K190" s="89" t="str">
        <f t="shared" si="18"/>
        <v>X</v>
      </c>
    </row>
    <row r="191" spans="1:11" ht="15.75" hidden="1" customHeight="1">
      <c r="A191" s="23">
        <f t="shared" si="22"/>
        <v>60</v>
      </c>
      <c r="B191" s="23" t="str">
        <f>VLOOKUP($A191,ACTIVITIES!$B$2:$C$110,2,FALSE)</f>
        <v>ACTIVITY CATEGORY 6 60</v>
      </c>
      <c r="C191" s="24"/>
      <c r="D191" s="24"/>
      <c r="E191" s="24"/>
      <c r="F191" s="24"/>
      <c r="G191" s="24"/>
      <c r="H191" s="24"/>
      <c r="I191" s="85" t="str">
        <f t="shared" si="17"/>
        <v/>
      </c>
      <c r="K191" s="89" t="str">
        <f t="shared" si="18"/>
        <v>X</v>
      </c>
    </row>
    <row r="192" spans="1:11" ht="15.75" hidden="1" customHeight="1">
      <c r="A192" s="107" t="str">
        <f>ACTIVITIES!$H$8</f>
        <v>ACTIVITY CATEGORY 7</v>
      </c>
      <c r="B192" s="107"/>
      <c r="C192" s="30"/>
      <c r="D192" s="30"/>
      <c r="E192" s="30"/>
      <c r="F192" s="30"/>
      <c r="G192" s="30"/>
      <c r="H192" s="105"/>
      <c r="I192" s="106" t="str">
        <f t="shared" si="17"/>
        <v/>
      </c>
      <c r="K192" s="89" t="str">
        <f t="shared" si="18"/>
        <v>X</v>
      </c>
    </row>
    <row r="193" spans="1:11" ht="15.75" hidden="1" customHeight="1">
      <c r="A193" s="23">
        <f>SUM(A191+1)</f>
        <v>61</v>
      </c>
      <c r="B193" s="23" t="str">
        <f>VLOOKUP($A193,ACTIVITIES!$B$2:$C$110,2,FALSE)</f>
        <v>ACTIVITY CATEGORY 7 61</v>
      </c>
      <c r="C193" s="24"/>
      <c r="D193" s="24"/>
      <c r="E193" s="24"/>
      <c r="F193" s="24"/>
      <c r="G193" s="24"/>
      <c r="H193" s="24"/>
      <c r="I193" s="85" t="str">
        <f t="shared" si="17"/>
        <v/>
      </c>
      <c r="K193" s="89" t="str">
        <f t="shared" si="18"/>
        <v>X</v>
      </c>
    </row>
    <row r="194" spans="1:11" ht="15.75" hidden="1" customHeight="1">
      <c r="A194" s="23">
        <f t="shared" ref="A194:A202" si="23">SUM(A193+1)</f>
        <v>62</v>
      </c>
      <c r="B194" s="23" t="str">
        <f>VLOOKUP($A194,ACTIVITIES!$B$2:$C$110,2,FALSE)</f>
        <v>ACTIVITY CATEGORY 7 62</v>
      </c>
      <c r="C194" s="24"/>
      <c r="D194" s="24"/>
      <c r="E194" s="24"/>
      <c r="F194" s="24"/>
      <c r="G194" s="24"/>
      <c r="H194" s="24"/>
      <c r="I194" s="85" t="str">
        <f t="shared" si="17"/>
        <v/>
      </c>
      <c r="K194" s="89" t="str">
        <f t="shared" si="18"/>
        <v>X</v>
      </c>
    </row>
    <row r="195" spans="1:11" ht="15.75" hidden="1" customHeight="1">
      <c r="A195" s="23">
        <f t="shared" si="23"/>
        <v>63</v>
      </c>
      <c r="B195" s="23" t="str">
        <f>VLOOKUP($A195,ACTIVITIES!$B$2:$C$110,2,FALSE)</f>
        <v>ACTIVITY CATEGORY 7 63</v>
      </c>
      <c r="C195" s="24"/>
      <c r="D195" s="24"/>
      <c r="E195" s="24"/>
      <c r="F195" s="24"/>
      <c r="G195" s="24"/>
      <c r="H195" s="24"/>
      <c r="I195" s="85" t="str">
        <f t="shared" si="17"/>
        <v/>
      </c>
      <c r="K195" s="89" t="str">
        <f t="shared" si="18"/>
        <v>X</v>
      </c>
    </row>
    <row r="196" spans="1:11" ht="15.75" hidden="1" customHeight="1">
      <c r="A196" s="23">
        <f t="shared" si="23"/>
        <v>64</v>
      </c>
      <c r="B196" s="23" t="str">
        <f>VLOOKUP($A196,ACTIVITIES!$B$2:$C$110,2,FALSE)</f>
        <v>ACTIVITY CATEGORY 7 64</v>
      </c>
      <c r="C196" s="24"/>
      <c r="D196" s="24"/>
      <c r="E196" s="24"/>
      <c r="F196" s="24"/>
      <c r="G196" s="24"/>
      <c r="H196" s="24"/>
      <c r="I196" s="85" t="str">
        <f t="shared" si="17"/>
        <v/>
      </c>
      <c r="K196" s="89" t="str">
        <f t="shared" si="18"/>
        <v>X</v>
      </c>
    </row>
    <row r="197" spans="1:11" ht="15.75" hidden="1" customHeight="1">
      <c r="A197" s="23">
        <f t="shared" si="23"/>
        <v>65</v>
      </c>
      <c r="B197" s="23" t="str">
        <f>VLOOKUP($A197,ACTIVITIES!$B$2:$C$110,2,FALSE)</f>
        <v>ACTIVITY CATEGORY 7 65</v>
      </c>
      <c r="C197" s="24"/>
      <c r="D197" s="24"/>
      <c r="E197" s="24"/>
      <c r="F197" s="24"/>
      <c r="G197" s="24"/>
      <c r="H197" s="24"/>
      <c r="I197" s="85" t="str">
        <f t="shared" si="17"/>
        <v/>
      </c>
      <c r="K197" s="89" t="str">
        <f t="shared" si="18"/>
        <v>X</v>
      </c>
    </row>
    <row r="198" spans="1:11" ht="15.75" hidden="1" customHeight="1">
      <c r="A198" s="23">
        <f t="shared" si="23"/>
        <v>66</v>
      </c>
      <c r="B198" s="23" t="str">
        <f>VLOOKUP($A198,ACTIVITIES!$B$2:$C$110,2,FALSE)</f>
        <v>ACTIVITY CATEGORY 7 66</v>
      </c>
      <c r="C198" s="24"/>
      <c r="D198" s="24"/>
      <c r="E198" s="24"/>
      <c r="F198" s="24"/>
      <c r="G198" s="24"/>
      <c r="H198" s="24"/>
      <c r="I198" s="85" t="str">
        <f t="shared" si="17"/>
        <v/>
      </c>
      <c r="K198" s="89" t="str">
        <f t="shared" si="18"/>
        <v>X</v>
      </c>
    </row>
    <row r="199" spans="1:11" ht="15.75" hidden="1" customHeight="1">
      <c r="A199" s="23">
        <f t="shared" si="23"/>
        <v>67</v>
      </c>
      <c r="B199" s="23" t="str">
        <f>VLOOKUP($A199,ACTIVITIES!$B$2:$C$110,2,FALSE)</f>
        <v>ACTIVITY CATEGORY 7 67</v>
      </c>
      <c r="C199" s="24"/>
      <c r="D199" s="24"/>
      <c r="E199" s="24"/>
      <c r="F199" s="24"/>
      <c r="G199" s="24"/>
      <c r="H199" s="24"/>
      <c r="I199" s="85" t="str">
        <f t="shared" si="17"/>
        <v/>
      </c>
      <c r="K199" s="89" t="str">
        <f t="shared" si="18"/>
        <v>X</v>
      </c>
    </row>
    <row r="200" spans="1:11" ht="15.75" hidden="1" customHeight="1">
      <c r="A200" s="23">
        <f t="shared" si="23"/>
        <v>68</v>
      </c>
      <c r="B200" s="23" t="str">
        <f>VLOOKUP($A200,ACTIVITIES!$B$2:$C$110,2,FALSE)</f>
        <v>ACTIVITY CATEGORY 7 68</v>
      </c>
      <c r="C200" s="24"/>
      <c r="D200" s="24"/>
      <c r="E200" s="24"/>
      <c r="F200" s="24"/>
      <c r="G200" s="24"/>
      <c r="H200" s="24"/>
      <c r="I200" s="85" t="str">
        <f t="shared" si="17"/>
        <v/>
      </c>
      <c r="K200" s="89" t="str">
        <f t="shared" si="18"/>
        <v>X</v>
      </c>
    </row>
    <row r="201" spans="1:11" ht="15.75" hidden="1" customHeight="1">
      <c r="A201" s="23">
        <f t="shared" si="23"/>
        <v>69</v>
      </c>
      <c r="B201" s="23" t="str">
        <f>VLOOKUP($A201,ACTIVITIES!$B$2:$C$110,2,FALSE)</f>
        <v>ACTIVITY CATEGORY 7 69</v>
      </c>
      <c r="C201" s="24"/>
      <c r="D201" s="24"/>
      <c r="E201" s="24"/>
      <c r="F201" s="24"/>
      <c r="G201" s="24"/>
      <c r="H201" s="24"/>
      <c r="I201" s="85" t="str">
        <f t="shared" si="17"/>
        <v/>
      </c>
      <c r="K201" s="89" t="str">
        <f t="shared" si="18"/>
        <v>X</v>
      </c>
    </row>
    <row r="202" spans="1:11" ht="15.75" hidden="1" customHeight="1">
      <c r="A202" s="23">
        <f t="shared" si="23"/>
        <v>70</v>
      </c>
      <c r="B202" s="23" t="str">
        <f>VLOOKUP($A202,ACTIVITIES!$B$2:$C$110,2,FALSE)</f>
        <v>ACTIVITY CATEGORY 7 70</v>
      </c>
      <c r="C202" s="24"/>
      <c r="D202" s="24"/>
      <c r="E202" s="24"/>
      <c r="F202" s="24"/>
      <c r="G202" s="24"/>
      <c r="H202" s="24"/>
      <c r="I202" s="85" t="str">
        <f t="shared" si="17"/>
        <v/>
      </c>
      <c r="K202" s="89" t="str">
        <f t="shared" si="18"/>
        <v>X</v>
      </c>
    </row>
    <row r="203" spans="1:11" ht="15.75" hidden="1" customHeight="1">
      <c r="A203" s="107" t="str">
        <f>ACTIVITIES!$H$9</f>
        <v>ACTIVITY CATEGORY 8</v>
      </c>
      <c r="B203" s="107"/>
      <c r="C203" s="30"/>
      <c r="D203" s="30"/>
      <c r="E203" s="30"/>
      <c r="F203" s="30"/>
      <c r="G203" s="30"/>
      <c r="H203" s="105"/>
      <c r="I203" s="106" t="str">
        <f t="shared" si="17"/>
        <v/>
      </c>
      <c r="K203" s="89" t="str">
        <f t="shared" si="18"/>
        <v>X</v>
      </c>
    </row>
    <row r="204" spans="1:11" ht="15.75" hidden="1" customHeight="1">
      <c r="A204" s="23">
        <f>SUM(A202+1)</f>
        <v>71</v>
      </c>
      <c r="B204" s="23" t="str">
        <f>VLOOKUP($A204,ACTIVITIES!$B$2:$C$110,2,FALSE)</f>
        <v>ACTIVITY CATEGORY 8 71</v>
      </c>
      <c r="C204" s="24"/>
      <c r="D204" s="24"/>
      <c r="E204" s="24"/>
      <c r="F204" s="24"/>
      <c r="G204" s="24"/>
      <c r="H204" s="24"/>
      <c r="I204" s="85" t="str">
        <f t="shared" si="17"/>
        <v/>
      </c>
      <c r="K204" s="89" t="str">
        <f t="shared" si="18"/>
        <v>X</v>
      </c>
    </row>
    <row r="205" spans="1:11" ht="15.75" hidden="1" customHeight="1">
      <c r="A205" s="23">
        <f t="shared" ref="A205:A213" si="24">SUM(A204+1)</f>
        <v>72</v>
      </c>
      <c r="B205" s="23" t="str">
        <f>VLOOKUP($A205,ACTIVITIES!$B$2:$C$110,2,FALSE)</f>
        <v>ACTIVITY CATEGORY 8 72</v>
      </c>
      <c r="C205" s="24"/>
      <c r="D205" s="24"/>
      <c r="E205" s="24"/>
      <c r="F205" s="24"/>
      <c r="G205" s="24"/>
      <c r="H205" s="24"/>
      <c r="I205" s="85" t="str">
        <f t="shared" si="17"/>
        <v/>
      </c>
      <c r="K205" s="89" t="str">
        <f t="shared" si="18"/>
        <v>X</v>
      </c>
    </row>
    <row r="206" spans="1:11" ht="15.75" hidden="1" customHeight="1">
      <c r="A206" s="23">
        <f t="shared" si="24"/>
        <v>73</v>
      </c>
      <c r="B206" s="23" t="str">
        <f>VLOOKUP($A206,ACTIVITIES!$B$2:$C$110,2,FALSE)</f>
        <v>ACTIVITY CATEGORY 8 73</v>
      </c>
      <c r="C206" s="24"/>
      <c r="D206" s="24"/>
      <c r="E206" s="24"/>
      <c r="F206" s="24"/>
      <c r="G206" s="24"/>
      <c r="H206" s="24"/>
      <c r="I206" s="85" t="str">
        <f t="shared" si="17"/>
        <v/>
      </c>
      <c r="K206" s="89" t="str">
        <f t="shared" si="18"/>
        <v>X</v>
      </c>
    </row>
    <row r="207" spans="1:11" ht="15.75" hidden="1" customHeight="1">
      <c r="A207" s="23">
        <f t="shared" si="24"/>
        <v>74</v>
      </c>
      <c r="B207" s="23" t="str">
        <f>VLOOKUP($A207,ACTIVITIES!$B$2:$C$110,2,FALSE)</f>
        <v>ACTIVITY CATEGORY 8 74</v>
      </c>
      <c r="C207" s="24"/>
      <c r="D207" s="24"/>
      <c r="E207" s="24"/>
      <c r="F207" s="24"/>
      <c r="G207" s="24"/>
      <c r="H207" s="24"/>
      <c r="I207" s="85" t="str">
        <f t="shared" si="17"/>
        <v/>
      </c>
      <c r="K207" s="89" t="str">
        <f t="shared" si="18"/>
        <v>X</v>
      </c>
    </row>
    <row r="208" spans="1:11" ht="15.75" hidden="1" customHeight="1">
      <c r="A208" s="23">
        <f t="shared" si="24"/>
        <v>75</v>
      </c>
      <c r="B208" s="23" t="str">
        <f>VLOOKUP($A208,ACTIVITIES!$B$2:$C$110,2,FALSE)</f>
        <v>ACTIVITY CATEGORY 8 75</v>
      </c>
      <c r="C208" s="24"/>
      <c r="D208" s="24"/>
      <c r="E208" s="24"/>
      <c r="F208" s="24"/>
      <c r="G208" s="24"/>
      <c r="H208" s="24"/>
      <c r="I208" s="85" t="str">
        <f t="shared" ref="I208:I271" si="25">IF(AND(C208="",D208="",E208="",F208="",G208="",H208=""),"",MAX(C208:H208))</f>
        <v/>
      </c>
      <c r="K208" s="89" t="str">
        <f t="shared" ref="K208:K271" si="26">IF(AND(NOT(IFERROR(AVERAGE(A208),-9)=-9),IFERROR(VALUE(RIGHT(B208,1)),-9)=-9),"",IF(AND(B208="",IFERROR(VALUE(RIGHT(A208,1)),-99)=-99),"","X"))</f>
        <v>X</v>
      </c>
    </row>
    <row r="209" spans="1:11" ht="15.75" hidden="1" customHeight="1">
      <c r="A209" s="23">
        <f t="shared" si="24"/>
        <v>76</v>
      </c>
      <c r="B209" s="23" t="str">
        <f>VLOOKUP($A209,ACTIVITIES!$B$2:$C$110,2,FALSE)</f>
        <v>ACTIVITY CATEGORY 8 76</v>
      </c>
      <c r="C209" s="24"/>
      <c r="D209" s="24"/>
      <c r="E209" s="24"/>
      <c r="F209" s="24"/>
      <c r="G209" s="24"/>
      <c r="H209" s="24"/>
      <c r="I209" s="85" t="str">
        <f t="shared" si="25"/>
        <v/>
      </c>
      <c r="K209" s="89" t="str">
        <f t="shared" si="26"/>
        <v>X</v>
      </c>
    </row>
    <row r="210" spans="1:11" ht="15.75" hidden="1" customHeight="1">
      <c r="A210" s="23">
        <f t="shared" si="24"/>
        <v>77</v>
      </c>
      <c r="B210" s="23" t="str">
        <f>VLOOKUP($A210,ACTIVITIES!$B$2:$C$110,2,FALSE)</f>
        <v>ACTIVITY CATEGORY 8 77</v>
      </c>
      <c r="C210" s="24"/>
      <c r="D210" s="24"/>
      <c r="E210" s="24"/>
      <c r="F210" s="24"/>
      <c r="G210" s="24"/>
      <c r="H210" s="24"/>
      <c r="I210" s="85" t="str">
        <f t="shared" si="25"/>
        <v/>
      </c>
      <c r="K210" s="89" t="str">
        <f t="shared" si="26"/>
        <v>X</v>
      </c>
    </row>
    <row r="211" spans="1:11" ht="15.75" hidden="1" customHeight="1">
      <c r="A211" s="23">
        <f t="shared" si="24"/>
        <v>78</v>
      </c>
      <c r="B211" s="23" t="str">
        <f>VLOOKUP($A211,ACTIVITIES!$B$2:$C$110,2,FALSE)</f>
        <v>ACTIVITY CATEGORY 8 78</v>
      </c>
      <c r="C211" s="24"/>
      <c r="D211" s="24"/>
      <c r="E211" s="24"/>
      <c r="F211" s="24"/>
      <c r="G211" s="24"/>
      <c r="H211" s="24"/>
      <c r="I211" s="85" t="str">
        <f t="shared" si="25"/>
        <v/>
      </c>
      <c r="K211" s="89" t="str">
        <f t="shared" si="26"/>
        <v>X</v>
      </c>
    </row>
    <row r="212" spans="1:11" ht="15.75" hidden="1" customHeight="1">
      <c r="A212" s="23">
        <f t="shared" si="24"/>
        <v>79</v>
      </c>
      <c r="B212" s="23" t="str">
        <f>VLOOKUP($A212,ACTIVITIES!$B$2:$C$110,2,FALSE)</f>
        <v>ACTIVITY CATEGORY 8 79</v>
      </c>
      <c r="C212" s="24"/>
      <c r="D212" s="24"/>
      <c r="E212" s="24"/>
      <c r="F212" s="24"/>
      <c r="G212" s="24"/>
      <c r="H212" s="24"/>
      <c r="I212" s="85" t="str">
        <f t="shared" si="25"/>
        <v/>
      </c>
      <c r="K212" s="89" t="str">
        <f t="shared" si="26"/>
        <v>X</v>
      </c>
    </row>
    <row r="213" spans="1:11" ht="15.75" hidden="1" customHeight="1">
      <c r="A213" s="23">
        <f t="shared" si="24"/>
        <v>80</v>
      </c>
      <c r="B213" s="23" t="str">
        <f>VLOOKUP($A213,ACTIVITIES!$B$2:$C$110,2,FALSE)</f>
        <v>ACTIVITY CATEGORY 8 80</v>
      </c>
      <c r="C213" s="24"/>
      <c r="D213" s="24"/>
      <c r="E213" s="24"/>
      <c r="F213" s="24"/>
      <c r="G213" s="24"/>
      <c r="H213" s="24"/>
      <c r="I213" s="85" t="str">
        <f t="shared" si="25"/>
        <v/>
      </c>
      <c r="K213" s="89" t="str">
        <f t="shared" si="26"/>
        <v>X</v>
      </c>
    </row>
    <row r="214" spans="1:11" ht="15.75" hidden="1" customHeight="1">
      <c r="A214" s="107" t="str">
        <f>ACTIVITIES!$H$10</f>
        <v>ACTIVITY CATEGORY 9</v>
      </c>
      <c r="B214" s="107"/>
      <c r="C214" s="30"/>
      <c r="D214" s="30"/>
      <c r="E214" s="30"/>
      <c r="F214" s="30"/>
      <c r="G214" s="30"/>
      <c r="H214" s="105"/>
      <c r="I214" s="106" t="str">
        <f t="shared" si="25"/>
        <v/>
      </c>
      <c r="K214" s="89" t="str">
        <f t="shared" si="26"/>
        <v>X</v>
      </c>
    </row>
    <row r="215" spans="1:11" ht="15.75" hidden="1" customHeight="1">
      <c r="A215" s="23">
        <f>SUM(A213+1)</f>
        <v>81</v>
      </c>
      <c r="B215" s="23" t="str">
        <f>VLOOKUP($A215,ACTIVITIES!$B$2:$C$110,2,FALSE)</f>
        <v>ACTIVITY CATEGORY 9 81</v>
      </c>
      <c r="C215" s="24"/>
      <c r="D215" s="24"/>
      <c r="E215" s="24"/>
      <c r="F215" s="24"/>
      <c r="G215" s="24"/>
      <c r="H215" s="24"/>
      <c r="I215" s="85" t="str">
        <f t="shared" si="25"/>
        <v/>
      </c>
      <c r="K215" s="89" t="str">
        <f t="shared" si="26"/>
        <v>X</v>
      </c>
    </row>
    <row r="216" spans="1:11" ht="15.75" hidden="1" customHeight="1">
      <c r="A216" s="23">
        <f t="shared" ref="A216:A224" si="27">SUM(A215+1)</f>
        <v>82</v>
      </c>
      <c r="B216" s="23" t="str">
        <f>VLOOKUP($A216,ACTIVITIES!$B$2:$C$110,2,FALSE)</f>
        <v>ACTIVITY CATEGORY 9 82</v>
      </c>
      <c r="C216" s="24"/>
      <c r="D216" s="24"/>
      <c r="E216" s="24"/>
      <c r="F216" s="24"/>
      <c r="G216" s="24"/>
      <c r="H216" s="24"/>
      <c r="I216" s="85" t="str">
        <f t="shared" si="25"/>
        <v/>
      </c>
      <c r="K216" s="89" t="str">
        <f t="shared" si="26"/>
        <v>X</v>
      </c>
    </row>
    <row r="217" spans="1:11" ht="15.75" hidden="1" customHeight="1">
      <c r="A217" s="23">
        <f t="shared" si="27"/>
        <v>83</v>
      </c>
      <c r="B217" s="23" t="str">
        <f>VLOOKUP($A217,ACTIVITIES!$B$2:$C$110,2,FALSE)</f>
        <v>ACTIVITY CATEGORY 9 83</v>
      </c>
      <c r="C217" s="24"/>
      <c r="D217" s="24"/>
      <c r="E217" s="24"/>
      <c r="F217" s="24"/>
      <c r="G217" s="24"/>
      <c r="H217" s="24"/>
      <c r="I217" s="85" t="str">
        <f t="shared" si="25"/>
        <v/>
      </c>
      <c r="K217" s="89" t="str">
        <f t="shared" si="26"/>
        <v>X</v>
      </c>
    </row>
    <row r="218" spans="1:11" ht="15.75" hidden="1" customHeight="1">
      <c r="A218" s="23">
        <f t="shared" si="27"/>
        <v>84</v>
      </c>
      <c r="B218" s="23" t="str">
        <f>VLOOKUP($A218,ACTIVITIES!$B$2:$C$110,2,FALSE)</f>
        <v>ACTIVITY CATEGORY 9 84</v>
      </c>
      <c r="C218" s="24"/>
      <c r="D218" s="24"/>
      <c r="E218" s="24"/>
      <c r="F218" s="24"/>
      <c r="G218" s="24"/>
      <c r="H218" s="24"/>
      <c r="I218" s="85" t="str">
        <f t="shared" si="25"/>
        <v/>
      </c>
      <c r="K218" s="89" t="str">
        <f t="shared" si="26"/>
        <v>X</v>
      </c>
    </row>
    <row r="219" spans="1:11" ht="15.75" hidden="1" customHeight="1">
      <c r="A219" s="23">
        <f t="shared" si="27"/>
        <v>85</v>
      </c>
      <c r="B219" s="23" t="str">
        <f>VLOOKUP($A219,ACTIVITIES!$B$2:$C$110,2,FALSE)</f>
        <v>ACTIVITY CATEGORY 9 85</v>
      </c>
      <c r="C219" s="24"/>
      <c r="D219" s="24"/>
      <c r="E219" s="24"/>
      <c r="F219" s="24"/>
      <c r="G219" s="24"/>
      <c r="H219" s="24"/>
      <c r="I219" s="85" t="str">
        <f t="shared" si="25"/>
        <v/>
      </c>
      <c r="K219" s="89" t="str">
        <f t="shared" si="26"/>
        <v>X</v>
      </c>
    </row>
    <row r="220" spans="1:11" ht="15.75" hidden="1" customHeight="1">
      <c r="A220" s="23">
        <f t="shared" si="27"/>
        <v>86</v>
      </c>
      <c r="B220" s="23" t="str">
        <f>VLOOKUP($A220,ACTIVITIES!$B$2:$C$110,2,FALSE)</f>
        <v>ACTIVITY CATEGORY 9 86</v>
      </c>
      <c r="C220" s="24"/>
      <c r="D220" s="24"/>
      <c r="E220" s="24"/>
      <c r="F220" s="24"/>
      <c r="G220" s="24"/>
      <c r="H220" s="24"/>
      <c r="I220" s="85" t="str">
        <f t="shared" si="25"/>
        <v/>
      </c>
      <c r="K220" s="89" t="str">
        <f t="shared" si="26"/>
        <v>X</v>
      </c>
    </row>
    <row r="221" spans="1:11" ht="15.75" hidden="1" customHeight="1">
      <c r="A221" s="23">
        <f t="shared" si="27"/>
        <v>87</v>
      </c>
      <c r="B221" s="23" t="str">
        <f>VLOOKUP($A221,ACTIVITIES!$B$2:$C$110,2,FALSE)</f>
        <v>ACTIVITY CATEGORY 9 87</v>
      </c>
      <c r="C221" s="24"/>
      <c r="D221" s="24"/>
      <c r="E221" s="24"/>
      <c r="F221" s="24"/>
      <c r="G221" s="24"/>
      <c r="H221" s="24"/>
      <c r="I221" s="85" t="str">
        <f t="shared" si="25"/>
        <v/>
      </c>
      <c r="K221" s="89" t="str">
        <f t="shared" si="26"/>
        <v>X</v>
      </c>
    </row>
    <row r="222" spans="1:11" ht="15.75" hidden="1" customHeight="1">
      <c r="A222" s="23">
        <f t="shared" si="27"/>
        <v>88</v>
      </c>
      <c r="B222" s="23" t="str">
        <f>VLOOKUP($A222,ACTIVITIES!$B$2:$C$110,2,FALSE)</f>
        <v>ACTIVITY CATEGORY 9 88</v>
      </c>
      <c r="C222" s="24"/>
      <c r="D222" s="24"/>
      <c r="E222" s="24"/>
      <c r="F222" s="24"/>
      <c r="G222" s="24"/>
      <c r="H222" s="24"/>
      <c r="I222" s="85" t="str">
        <f t="shared" si="25"/>
        <v/>
      </c>
      <c r="K222" s="89" t="str">
        <f t="shared" si="26"/>
        <v>X</v>
      </c>
    </row>
    <row r="223" spans="1:11" ht="15.75" hidden="1" customHeight="1">
      <c r="A223" s="23">
        <f t="shared" si="27"/>
        <v>89</v>
      </c>
      <c r="B223" s="23" t="str">
        <f>VLOOKUP($A223,ACTIVITIES!$B$2:$C$110,2,FALSE)</f>
        <v>ACTIVITY CATEGORY 9 89</v>
      </c>
      <c r="C223" s="24"/>
      <c r="D223" s="24"/>
      <c r="E223" s="24"/>
      <c r="F223" s="24"/>
      <c r="G223" s="24"/>
      <c r="H223" s="24"/>
      <c r="I223" s="85" t="str">
        <f t="shared" si="25"/>
        <v/>
      </c>
      <c r="K223" s="89" t="str">
        <f t="shared" si="26"/>
        <v>X</v>
      </c>
    </row>
    <row r="224" spans="1:11" ht="15.75" hidden="1" customHeight="1">
      <c r="A224" s="23">
        <f t="shared" si="27"/>
        <v>90</v>
      </c>
      <c r="B224" s="23" t="str">
        <f>VLOOKUP($A224,ACTIVITIES!$B$2:$C$110,2,FALSE)</f>
        <v>ACTIVITY CATEGORY 9 90</v>
      </c>
      <c r="C224" s="24"/>
      <c r="D224" s="24"/>
      <c r="E224" s="24"/>
      <c r="F224" s="24"/>
      <c r="G224" s="24"/>
      <c r="H224" s="24"/>
      <c r="I224" s="85" t="str">
        <f t="shared" si="25"/>
        <v/>
      </c>
      <c r="K224" s="89" t="str">
        <f t="shared" si="26"/>
        <v>X</v>
      </c>
    </row>
    <row r="225" spans="1:11" ht="15.75" hidden="1" customHeight="1">
      <c r="A225" s="107" t="str">
        <f>ACTIVITIES!$H$11</f>
        <v>ACTIVITY CATEGORY 10</v>
      </c>
      <c r="B225" s="107"/>
      <c r="C225" s="30"/>
      <c r="D225" s="30"/>
      <c r="E225" s="30"/>
      <c r="F225" s="30"/>
      <c r="G225" s="30"/>
      <c r="H225" s="105"/>
      <c r="I225" s="106" t="str">
        <f t="shared" si="25"/>
        <v/>
      </c>
      <c r="K225" s="89" t="str">
        <f t="shared" si="26"/>
        <v>X</v>
      </c>
    </row>
    <row r="226" spans="1:11" ht="15.75" hidden="1" customHeight="1">
      <c r="A226" s="23">
        <f>SUM(A224+1)</f>
        <v>91</v>
      </c>
      <c r="B226" s="23" t="str">
        <f>VLOOKUP($A226,ACTIVITIES!$B$2:$C$110,2,FALSE)</f>
        <v>ACTIVITY CATEGORY 10 91</v>
      </c>
      <c r="C226" s="24"/>
      <c r="D226" s="24"/>
      <c r="E226" s="24"/>
      <c r="F226" s="24"/>
      <c r="G226" s="24"/>
      <c r="H226" s="24"/>
      <c r="I226" s="85" t="str">
        <f t="shared" si="25"/>
        <v/>
      </c>
      <c r="K226" s="89" t="str">
        <f t="shared" si="26"/>
        <v>X</v>
      </c>
    </row>
    <row r="227" spans="1:11" ht="15.75" hidden="1" customHeight="1">
      <c r="A227" s="23">
        <f t="shared" ref="A227:A235" si="28">SUM(A226+1)</f>
        <v>92</v>
      </c>
      <c r="B227" s="23" t="str">
        <f>VLOOKUP($A227,ACTIVITIES!$B$2:$C$110,2,FALSE)</f>
        <v>ACTIVITY CATEGORY 10 92</v>
      </c>
      <c r="C227" s="24"/>
      <c r="D227" s="24"/>
      <c r="E227" s="24"/>
      <c r="F227" s="24"/>
      <c r="G227" s="24"/>
      <c r="H227" s="24"/>
      <c r="I227" s="85" t="str">
        <f t="shared" si="25"/>
        <v/>
      </c>
      <c r="K227" s="89" t="str">
        <f t="shared" si="26"/>
        <v>X</v>
      </c>
    </row>
    <row r="228" spans="1:11" ht="15.75" hidden="1" customHeight="1">
      <c r="A228" s="23">
        <f t="shared" si="28"/>
        <v>93</v>
      </c>
      <c r="B228" s="23" t="str">
        <f>VLOOKUP($A228,ACTIVITIES!$B$2:$C$110,2,FALSE)</f>
        <v>ACTIVITY CATEGORY 10 93</v>
      </c>
      <c r="C228" s="24"/>
      <c r="D228" s="24"/>
      <c r="E228" s="24"/>
      <c r="F228" s="24"/>
      <c r="G228" s="24"/>
      <c r="H228" s="24"/>
      <c r="I228" s="85" t="str">
        <f t="shared" si="25"/>
        <v/>
      </c>
      <c r="K228" s="89" t="str">
        <f t="shared" si="26"/>
        <v>X</v>
      </c>
    </row>
    <row r="229" spans="1:11" ht="15.75" hidden="1" customHeight="1">
      <c r="A229" s="23">
        <f t="shared" si="28"/>
        <v>94</v>
      </c>
      <c r="B229" s="23" t="str">
        <f>VLOOKUP($A229,ACTIVITIES!$B$2:$C$110,2,FALSE)</f>
        <v>ACTIVITY CATEGORY 10 94</v>
      </c>
      <c r="C229" s="24"/>
      <c r="D229" s="24"/>
      <c r="E229" s="24"/>
      <c r="F229" s="24"/>
      <c r="G229" s="24"/>
      <c r="H229" s="24"/>
      <c r="I229" s="85" t="str">
        <f t="shared" si="25"/>
        <v/>
      </c>
      <c r="K229" s="89" t="str">
        <f t="shared" si="26"/>
        <v>X</v>
      </c>
    </row>
    <row r="230" spans="1:11" ht="15.75" hidden="1" customHeight="1">
      <c r="A230" s="23">
        <f t="shared" si="28"/>
        <v>95</v>
      </c>
      <c r="B230" s="23" t="str">
        <f>VLOOKUP($A230,ACTIVITIES!$B$2:$C$110,2,FALSE)</f>
        <v>ACTIVITY CATEGORY 10 95</v>
      </c>
      <c r="C230" s="24"/>
      <c r="D230" s="24"/>
      <c r="E230" s="24"/>
      <c r="F230" s="24"/>
      <c r="G230" s="24"/>
      <c r="H230" s="24"/>
      <c r="I230" s="85" t="str">
        <f t="shared" si="25"/>
        <v/>
      </c>
      <c r="K230" s="89" t="str">
        <f t="shared" si="26"/>
        <v>X</v>
      </c>
    </row>
    <row r="231" spans="1:11" ht="15.75" hidden="1" customHeight="1">
      <c r="A231" s="23">
        <f t="shared" si="28"/>
        <v>96</v>
      </c>
      <c r="B231" s="23" t="str">
        <f>VLOOKUP($A231,ACTIVITIES!$B$2:$C$110,2,FALSE)</f>
        <v>ACTIVITY CATEGORY 10 96</v>
      </c>
      <c r="C231" s="24"/>
      <c r="D231" s="24"/>
      <c r="E231" s="24"/>
      <c r="F231" s="24"/>
      <c r="G231" s="24"/>
      <c r="H231" s="24"/>
      <c r="I231" s="85" t="str">
        <f t="shared" si="25"/>
        <v/>
      </c>
      <c r="K231" s="89" t="str">
        <f t="shared" si="26"/>
        <v>X</v>
      </c>
    </row>
    <row r="232" spans="1:11" ht="15.75" hidden="1" customHeight="1">
      <c r="A232" s="23">
        <f t="shared" si="28"/>
        <v>97</v>
      </c>
      <c r="B232" s="23" t="str">
        <f>VLOOKUP($A232,ACTIVITIES!$B$2:$C$110,2,FALSE)</f>
        <v>ACTIVITY CATEGORY 10 97</v>
      </c>
      <c r="C232" s="24"/>
      <c r="D232" s="24"/>
      <c r="E232" s="24"/>
      <c r="F232" s="24"/>
      <c r="G232" s="24"/>
      <c r="H232" s="24"/>
      <c r="I232" s="85" t="str">
        <f t="shared" si="25"/>
        <v/>
      </c>
      <c r="K232" s="89" t="str">
        <f t="shared" si="26"/>
        <v>X</v>
      </c>
    </row>
    <row r="233" spans="1:11" ht="15.75" hidden="1" customHeight="1">
      <c r="A233" s="23">
        <f t="shared" si="28"/>
        <v>98</v>
      </c>
      <c r="B233" s="23" t="str">
        <f>VLOOKUP($A233,ACTIVITIES!$B$2:$C$110,2,FALSE)</f>
        <v>ACTIVITY CATEGORY 10 98</v>
      </c>
      <c r="C233" s="24"/>
      <c r="D233" s="24"/>
      <c r="E233" s="24"/>
      <c r="F233" s="24"/>
      <c r="G233" s="24"/>
      <c r="H233" s="24"/>
      <c r="I233" s="85" t="str">
        <f t="shared" si="25"/>
        <v/>
      </c>
      <c r="K233" s="89" t="str">
        <f t="shared" si="26"/>
        <v>X</v>
      </c>
    </row>
    <row r="234" spans="1:11" ht="15.75" hidden="1" customHeight="1">
      <c r="A234" s="23">
        <f t="shared" si="28"/>
        <v>99</v>
      </c>
      <c r="B234" s="23" t="str">
        <f>VLOOKUP($A234,ACTIVITIES!$B$2:$C$110,2,FALSE)</f>
        <v>ACTIVITY CATEGORY 10 99</v>
      </c>
      <c r="C234" s="24"/>
      <c r="D234" s="24"/>
      <c r="E234" s="24"/>
      <c r="F234" s="24"/>
      <c r="G234" s="24"/>
      <c r="H234" s="24"/>
      <c r="I234" s="85" t="str">
        <f t="shared" si="25"/>
        <v/>
      </c>
      <c r="K234" s="89" t="str">
        <f t="shared" si="26"/>
        <v>X</v>
      </c>
    </row>
    <row r="235" spans="1:11" ht="15.75" hidden="1" customHeight="1">
      <c r="A235" s="23">
        <f t="shared" si="28"/>
        <v>100</v>
      </c>
      <c r="B235" s="23" t="str">
        <f>VLOOKUP($A235,ACTIVITIES!$B$2:$C$110,2,FALSE)</f>
        <v>ACTIVITY CATEGORY 10 100</v>
      </c>
      <c r="C235" s="24"/>
      <c r="D235" s="24"/>
      <c r="E235" s="24"/>
      <c r="F235" s="24"/>
      <c r="G235" s="24"/>
      <c r="H235" s="24"/>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v>2</v>
      </c>
      <c r="D239" s="236">
        <v>2</v>
      </c>
      <c r="E239" s="236">
        <v>0</v>
      </c>
      <c r="F239" s="236">
        <v>0</v>
      </c>
      <c r="G239" s="236">
        <v>2</v>
      </c>
      <c r="H239" s="236">
        <v>2</v>
      </c>
      <c r="I239" s="84">
        <f t="shared" si="25"/>
        <v>2</v>
      </c>
      <c r="K239" s="89" t="str">
        <f t="shared" si="26"/>
        <v/>
      </c>
    </row>
    <row r="240" spans="1:11" ht="15.75" customHeight="1">
      <c r="A240" s="23">
        <f t="shared" ref="A240:A248" si="29">SUM(A239+1)</f>
        <v>2</v>
      </c>
      <c r="B240" s="23" t="str">
        <f>VLOOKUP($A240,ACTIVITIES!$B$2:$C$110,2,FALSE)</f>
        <v>Install overhead cable and taller utility poles</v>
      </c>
      <c r="C240" s="236">
        <v>0</v>
      </c>
      <c r="D240" s="236">
        <v>2</v>
      </c>
      <c r="E240" s="236">
        <v>0</v>
      </c>
      <c r="F240" s="236">
        <v>0</v>
      </c>
      <c r="G240" s="236">
        <v>2</v>
      </c>
      <c r="H240" s="236">
        <v>2</v>
      </c>
      <c r="I240" s="84">
        <f t="shared" si="25"/>
        <v>2</v>
      </c>
      <c r="K240" s="89" t="str">
        <f t="shared" si="26"/>
        <v/>
      </c>
    </row>
    <row r="241" spans="1:11" ht="15.75" customHeight="1">
      <c r="A241" s="23">
        <f t="shared" si="29"/>
        <v>3</v>
      </c>
      <c r="B241" s="23" t="str">
        <f>VLOOKUP($A241,ACTIVITIES!$B$2:$C$110,2,FALSE)</f>
        <v>Install cables and trench excavation</v>
      </c>
      <c r="C241" s="236">
        <v>0</v>
      </c>
      <c r="D241" s="236">
        <v>1</v>
      </c>
      <c r="E241" s="236">
        <v>0</v>
      </c>
      <c r="F241" s="236">
        <v>0</v>
      </c>
      <c r="G241" s="236">
        <v>1</v>
      </c>
      <c r="H241" s="236">
        <v>1</v>
      </c>
      <c r="I241" s="84">
        <f t="shared" si="25"/>
        <v>1</v>
      </c>
      <c r="K241" s="89" t="str">
        <f t="shared" si="26"/>
        <v/>
      </c>
    </row>
    <row r="242" spans="1:11" ht="15.75" customHeight="1">
      <c r="A242" s="23">
        <f t="shared" si="29"/>
        <v>4</v>
      </c>
      <c r="B242" s="23" t="str">
        <f>VLOOKUP($A242,ACTIVITIES!$B$2:$C$110,2,FALSE)</f>
        <v>Install onshore cable ROW construction</v>
      </c>
      <c r="C242" s="236">
        <v>0</v>
      </c>
      <c r="D242" s="236">
        <v>1</v>
      </c>
      <c r="E242" s="236">
        <v>0</v>
      </c>
      <c r="F242" s="236">
        <v>0</v>
      </c>
      <c r="G242" s="236">
        <v>1</v>
      </c>
      <c r="H242" s="236">
        <v>1</v>
      </c>
      <c r="I242" s="84">
        <f t="shared" si="25"/>
        <v>1</v>
      </c>
      <c r="K242" s="89" t="str">
        <f t="shared" si="26"/>
        <v/>
      </c>
    </row>
    <row r="243" spans="1:11" ht="15.75" customHeight="1">
      <c r="A243" s="23">
        <f t="shared" si="29"/>
        <v>5</v>
      </c>
      <c r="B243" s="23" t="str">
        <f>VLOOKUP($A243,ACTIVITIES!$B$2:$C$110,2,FALSE)</f>
        <v>Install onshore vehicle use and travel</v>
      </c>
      <c r="C243" s="236">
        <v>0</v>
      </c>
      <c r="D243" s="236">
        <v>1</v>
      </c>
      <c r="E243" s="236">
        <v>0</v>
      </c>
      <c r="F243" s="236">
        <v>0</v>
      </c>
      <c r="G243" s="236">
        <v>1</v>
      </c>
      <c r="H243" s="236">
        <v>1</v>
      </c>
      <c r="I243" s="84">
        <f t="shared" si="25"/>
        <v>1</v>
      </c>
      <c r="K243" s="89" t="str">
        <f t="shared" si="26"/>
        <v/>
      </c>
    </row>
    <row r="244" spans="1:11" ht="15.75" hidden="1" customHeight="1">
      <c r="A244" s="23">
        <f t="shared" si="29"/>
        <v>6</v>
      </c>
      <c r="B244" s="23" t="str">
        <f>VLOOKUP($A244,ACTIVITIES!$B$2:$C$110,2,FALSE)</f>
        <v>ONSHORE CONSTRUCTION 6</v>
      </c>
      <c r="C244" s="24"/>
      <c r="D244" s="24"/>
      <c r="E244" s="24"/>
      <c r="F244" s="24"/>
      <c r="G244" s="24"/>
      <c r="H244" s="24"/>
      <c r="I244" s="84" t="str">
        <f t="shared" si="25"/>
        <v/>
      </c>
      <c r="K244" s="89" t="str">
        <f t="shared" si="26"/>
        <v>X</v>
      </c>
    </row>
    <row r="245" spans="1:11" ht="15.75" hidden="1" customHeight="1">
      <c r="A245" s="23">
        <f t="shared" si="29"/>
        <v>7</v>
      </c>
      <c r="B245" s="23" t="str">
        <f>VLOOKUP($A245,ACTIVITIES!$B$2:$C$110,2,FALSE)</f>
        <v>ONSHORE CONSTRUCTION 7</v>
      </c>
      <c r="C245" s="24"/>
      <c r="D245" s="24"/>
      <c r="E245" s="24"/>
      <c r="F245" s="24"/>
      <c r="G245" s="24"/>
      <c r="H245" s="24"/>
      <c r="I245" s="84" t="str">
        <f t="shared" si="25"/>
        <v/>
      </c>
      <c r="K245" s="89" t="str">
        <f t="shared" si="26"/>
        <v>X</v>
      </c>
    </row>
    <row r="246" spans="1:11" ht="15.75" hidden="1" customHeight="1">
      <c r="A246" s="23">
        <f t="shared" si="29"/>
        <v>8</v>
      </c>
      <c r="B246" s="23" t="str">
        <f>VLOOKUP($A246,ACTIVITIES!$B$2:$C$110,2,FALSE)</f>
        <v>ONSHORE CONSTRUCTION 8</v>
      </c>
      <c r="C246" s="24"/>
      <c r="D246" s="24"/>
      <c r="E246" s="24"/>
      <c r="F246" s="24"/>
      <c r="G246" s="24"/>
      <c r="H246" s="24"/>
      <c r="I246" s="84" t="str">
        <f t="shared" si="25"/>
        <v/>
      </c>
      <c r="K246" s="89" t="str">
        <f t="shared" si="26"/>
        <v>X</v>
      </c>
    </row>
    <row r="247" spans="1:11" ht="15.75" hidden="1" customHeight="1">
      <c r="A247" s="23">
        <f t="shared" si="29"/>
        <v>9</v>
      </c>
      <c r="B247" s="23" t="str">
        <f>VLOOKUP($A247,ACTIVITIES!$B$2:$C$110,2,FALSE)</f>
        <v>ONSHORE CONSTRUCTION 9</v>
      </c>
      <c r="C247" s="24"/>
      <c r="D247" s="24"/>
      <c r="E247" s="24"/>
      <c r="F247" s="24"/>
      <c r="G247" s="24"/>
      <c r="H247" s="24"/>
      <c r="I247" s="84" t="str">
        <f t="shared" si="25"/>
        <v/>
      </c>
      <c r="K247" s="89" t="str">
        <f t="shared" si="26"/>
        <v>X</v>
      </c>
    </row>
    <row r="248" spans="1:11" ht="15.75" hidden="1" customHeight="1">
      <c r="A248" s="23">
        <f t="shared" si="29"/>
        <v>10</v>
      </c>
      <c r="B248" s="23" t="str">
        <f>VLOOKUP($A248,ACTIVITIES!$B$2:$C$110,2,FALSE)</f>
        <v>ONSHORE CONSTRUCTION 10</v>
      </c>
      <c r="C248" s="24"/>
      <c r="D248" s="24"/>
      <c r="E248" s="24"/>
      <c r="F248" s="24"/>
      <c r="G248" s="24"/>
      <c r="H248" s="24"/>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6">
        <v>0</v>
      </c>
      <c r="D250" s="236">
        <v>1</v>
      </c>
      <c r="E250" s="236">
        <v>0</v>
      </c>
      <c r="F250" s="236">
        <v>0</v>
      </c>
      <c r="G250" s="236">
        <v>1</v>
      </c>
      <c r="H250" s="236">
        <v>1</v>
      </c>
      <c r="I250" s="84">
        <f t="shared" si="25"/>
        <v>1</v>
      </c>
      <c r="K250" s="89" t="str">
        <f t="shared" si="26"/>
        <v/>
      </c>
    </row>
    <row r="251" spans="1:11" ht="15.75" customHeight="1">
      <c r="A251" s="23">
        <f t="shared" ref="A251:A259" si="30">SUM(A250+1)</f>
        <v>12</v>
      </c>
      <c r="B251" s="23" t="str">
        <f>VLOOKUP($A251,ACTIVITIES!$B$2:$C$110,2,FALSE)</f>
        <v>Landfall HDD short and long distance</v>
      </c>
      <c r="C251" s="236">
        <v>0</v>
      </c>
      <c r="D251" s="236">
        <v>1</v>
      </c>
      <c r="E251" s="236">
        <v>0</v>
      </c>
      <c r="F251" s="236">
        <v>0</v>
      </c>
      <c r="G251" s="236">
        <v>1</v>
      </c>
      <c r="H251" s="236">
        <v>1</v>
      </c>
      <c r="I251" s="84">
        <f t="shared" si="25"/>
        <v>1</v>
      </c>
      <c r="K251" s="89" t="str">
        <f t="shared" si="26"/>
        <v/>
      </c>
    </row>
    <row r="252" spans="1:11" ht="15.75" hidden="1" customHeight="1">
      <c r="A252" s="23">
        <f t="shared" si="30"/>
        <v>13</v>
      </c>
      <c r="B252" s="23" t="str">
        <f>VLOOKUP($A252,ACTIVITIES!$B$2:$C$110,2,FALSE)</f>
        <v>LANDFALL CONSTRUCTION 13</v>
      </c>
      <c r="C252" s="24"/>
      <c r="D252" s="24"/>
      <c r="E252" s="24"/>
      <c r="F252" s="24"/>
      <c r="G252" s="24"/>
      <c r="H252" s="24"/>
      <c r="I252" s="84" t="str">
        <f t="shared" si="25"/>
        <v/>
      </c>
      <c r="K252" s="89" t="str">
        <f t="shared" si="26"/>
        <v>X</v>
      </c>
    </row>
    <row r="253" spans="1:11" ht="15.75" hidden="1" customHeight="1">
      <c r="A253" s="23">
        <f t="shared" si="30"/>
        <v>14</v>
      </c>
      <c r="B253" s="23" t="str">
        <f>VLOOKUP($A253,ACTIVITIES!$B$2:$C$110,2,FALSE)</f>
        <v>LANDFALL CONSTRUCTION 14</v>
      </c>
      <c r="C253" s="24"/>
      <c r="D253" s="24"/>
      <c r="E253" s="24"/>
      <c r="F253" s="24"/>
      <c r="G253" s="24"/>
      <c r="H253" s="24"/>
      <c r="I253" s="84" t="str">
        <f t="shared" si="25"/>
        <v/>
      </c>
      <c r="K253" s="89" t="str">
        <f t="shared" si="26"/>
        <v>X</v>
      </c>
    </row>
    <row r="254" spans="1:11" ht="15.75" hidden="1" customHeight="1">
      <c r="A254" s="23">
        <f t="shared" si="30"/>
        <v>15</v>
      </c>
      <c r="B254" s="23" t="str">
        <f>VLOOKUP($A254,ACTIVITIES!$B$2:$C$110,2,FALSE)</f>
        <v>LANDFALL CONSTRUCTION 15</v>
      </c>
      <c r="C254" s="24"/>
      <c r="D254" s="24"/>
      <c r="E254" s="24"/>
      <c r="F254" s="24"/>
      <c r="G254" s="24"/>
      <c r="H254" s="24"/>
      <c r="I254" s="84" t="str">
        <f t="shared" si="25"/>
        <v/>
      </c>
      <c r="K254" s="89" t="str">
        <f t="shared" si="26"/>
        <v>X</v>
      </c>
    </row>
    <row r="255" spans="1:11" ht="15.75" hidden="1" customHeight="1">
      <c r="A255" s="23">
        <f t="shared" si="30"/>
        <v>16</v>
      </c>
      <c r="B255" s="23" t="str">
        <f>VLOOKUP($A255,ACTIVITIES!$B$2:$C$110,2,FALSE)</f>
        <v>LANDFALL CONSTRUCTION 16</v>
      </c>
      <c r="C255" s="24"/>
      <c r="D255" s="24"/>
      <c r="E255" s="24"/>
      <c r="F255" s="24"/>
      <c r="G255" s="24"/>
      <c r="H255" s="24"/>
      <c r="I255" s="84" t="str">
        <f t="shared" si="25"/>
        <v/>
      </c>
      <c r="K255" s="89" t="str">
        <f t="shared" si="26"/>
        <v>X</v>
      </c>
    </row>
    <row r="256" spans="1:11" ht="15.75" hidden="1" customHeight="1">
      <c r="A256" s="23">
        <f t="shared" si="30"/>
        <v>17</v>
      </c>
      <c r="B256" s="23" t="str">
        <f>VLOOKUP($A256,ACTIVITIES!$B$2:$C$110,2,FALSE)</f>
        <v>LANDFALL CONSTRUCTION 17</v>
      </c>
      <c r="C256" s="24"/>
      <c r="D256" s="24"/>
      <c r="E256" s="24"/>
      <c r="F256" s="24"/>
      <c r="G256" s="24"/>
      <c r="H256" s="24"/>
      <c r="I256" s="84" t="str">
        <f t="shared" si="25"/>
        <v/>
      </c>
      <c r="K256" s="89" t="str">
        <f t="shared" si="26"/>
        <v>X</v>
      </c>
    </row>
    <row r="257" spans="1:11" ht="15.75" hidden="1" customHeight="1">
      <c r="A257" s="23">
        <f t="shared" si="30"/>
        <v>18</v>
      </c>
      <c r="B257" s="23" t="str">
        <f>VLOOKUP($A257,ACTIVITIES!$B$2:$C$110,2,FALSE)</f>
        <v>LANDFALL CONSTRUCTION 18</v>
      </c>
      <c r="C257" s="24"/>
      <c r="D257" s="24"/>
      <c r="E257" s="24"/>
      <c r="F257" s="24"/>
      <c r="G257" s="24"/>
      <c r="H257" s="24"/>
      <c r="I257" s="84" t="str">
        <f t="shared" si="25"/>
        <v/>
      </c>
      <c r="K257" s="89" t="str">
        <f t="shared" si="26"/>
        <v>X</v>
      </c>
    </row>
    <row r="258" spans="1:11" ht="15.75" hidden="1" customHeight="1">
      <c r="A258" s="23">
        <f t="shared" si="30"/>
        <v>19</v>
      </c>
      <c r="B258" s="23" t="str">
        <f>VLOOKUP($A258,ACTIVITIES!$B$2:$C$110,2,FALSE)</f>
        <v>LANDFALL CONSTRUCTION 19</v>
      </c>
      <c r="C258" s="24"/>
      <c r="D258" s="24"/>
      <c r="E258" s="24"/>
      <c r="F258" s="24"/>
      <c r="G258" s="24"/>
      <c r="H258" s="24"/>
      <c r="I258" s="84" t="str">
        <f t="shared" si="25"/>
        <v/>
      </c>
      <c r="K258" s="89" t="str">
        <f t="shared" si="26"/>
        <v>X</v>
      </c>
    </row>
    <row r="259" spans="1:11" ht="15.75" hidden="1" customHeight="1">
      <c r="A259" s="23">
        <f t="shared" si="30"/>
        <v>20</v>
      </c>
      <c r="B259" s="23" t="str">
        <f>VLOOKUP($A259,ACTIVITIES!$B$2:$C$110,2,FALSE)</f>
        <v>LANDFALL CONSTRUCTION 20</v>
      </c>
      <c r="C259" s="24"/>
      <c r="D259" s="24"/>
      <c r="E259" s="24"/>
      <c r="F259" s="24"/>
      <c r="G259" s="24"/>
      <c r="H259" s="24"/>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v>0</v>
      </c>
      <c r="D261" s="236">
        <v>0</v>
      </c>
      <c r="E261" s="236">
        <v>0</v>
      </c>
      <c r="F261" s="236">
        <v>0</v>
      </c>
      <c r="G261" s="236">
        <v>0</v>
      </c>
      <c r="H261" s="236">
        <v>0</v>
      </c>
      <c r="I261" s="84">
        <f t="shared" si="25"/>
        <v>0</v>
      </c>
      <c r="K261" s="89" t="str">
        <f t="shared" si="26"/>
        <v/>
      </c>
    </row>
    <row r="262" spans="1:11" ht="15.75" customHeight="1">
      <c r="A262" s="23">
        <f t="shared" ref="A262:A270" si="31">SUM(A261+1)</f>
        <v>22</v>
      </c>
      <c r="B262" s="23" t="str">
        <f>VLOOKUP($A262,ACTIVITIES!$B$2:$C$110,2,FALSE)</f>
        <v>Export cable to shore installation</v>
      </c>
      <c r="C262" s="236">
        <v>0</v>
      </c>
      <c r="D262" s="236">
        <v>0</v>
      </c>
      <c r="E262" s="236">
        <v>0</v>
      </c>
      <c r="F262" s="236">
        <v>0</v>
      </c>
      <c r="G262" s="236">
        <v>0</v>
      </c>
      <c r="H262" s="236">
        <v>0</v>
      </c>
      <c r="I262" s="84">
        <f t="shared" si="25"/>
        <v>0</v>
      </c>
      <c r="K262" s="89" t="str">
        <f t="shared" si="26"/>
        <v/>
      </c>
    </row>
    <row r="263" spans="1:11" ht="15.75" customHeight="1">
      <c r="A263" s="23">
        <f t="shared" si="31"/>
        <v>23</v>
      </c>
      <c r="B263" s="23" t="str">
        <f>VLOOKUP($A263,ACTIVITIES!$B$2:$C$110,2,FALSE)</f>
        <v>Substation installation</v>
      </c>
      <c r="C263" s="236">
        <v>0</v>
      </c>
      <c r="D263" s="236">
        <v>0</v>
      </c>
      <c r="E263" s="236">
        <v>0</v>
      </c>
      <c r="F263" s="236">
        <v>0</v>
      </c>
      <c r="G263" s="236">
        <v>0</v>
      </c>
      <c r="H263" s="236">
        <v>0</v>
      </c>
      <c r="I263" s="84">
        <f t="shared" si="25"/>
        <v>0</v>
      </c>
      <c r="K263" s="89" t="str">
        <f t="shared" si="26"/>
        <v/>
      </c>
    </row>
    <row r="264" spans="1:11" ht="15.75" customHeight="1">
      <c r="A264" s="23">
        <f t="shared" si="31"/>
        <v>24</v>
      </c>
      <c r="B264" s="23" t="str">
        <f>VLOOKUP($A264,ACTIVITIES!$B$2:$C$110,2,FALSE)</f>
        <v>Offshore foundation installation</v>
      </c>
      <c r="C264" s="236">
        <v>0</v>
      </c>
      <c r="D264" s="236">
        <v>0</v>
      </c>
      <c r="E264" s="236">
        <v>0</v>
      </c>
      <c r="F264" s="236">
        <v>0</v>
      </c>
      <c r="G264" s="236">
        <v>0</v>
      </c>
      <c r="H264" s="236">
        <v>0</v>
      </c>
      <c r="I264" s="84">
        <f t="shared" si="25"/>
        <v>0</v>
      </c>
      <c r="K264" s="89" t="str">
        <f t="shared" si="26"/>
        <v/>
      </c>
    </row>
    <row r="265" spans="1:11" ht="15.75" customHeight="1">
      <c r="A265" s="23">
        <f t="shared" si="31"/>
        <v>25</v>
      </c>
      <c r="B265" s="23" t="str">
        <f>VLOOKUP($A265,ACTIVITIES!$B$2:$C$110,2,FALSE)</f>
        <v xml:space="preserve">Offshore pile driving </v>
      </c>
      <c r="C265" s="236">
        <v>0</v>
      </c>
      <c r="D265" s="236">
        <v>0</v>
      </c>
      <c r="E265" s="236">
        <v>0</v>
      </c>
      <c r="F265" s="236">
        <v>0</v>
      </c>
      <c r="G265" s="236">
        <v>0</v>
      </c>
      <c r="H265" s="236">
        <v>0</v>
      </c>
      <c r="I265" s="84">
        <f t="shared" si="25"/>
        <v>0</v>
      </c>
      <c r="K265" s="89" t="str">
        <f t="shared" si="26"/>
        <v/>
      </c>
    </row>
    <row r="266" spans="1:11" ht="15.75" customHeight="1">
      <c r="A266" s="23">
        <f t="shared" si="31"/>
        <v>26</v>
      </c>
      <c r="B266" s="23" t="str">
        <f>VLOOKUP($A266,ACTIVITIES!$B$2:$C$110,2,FALSE)</f>
        <v>Temporary cofferdam for long dist. HDD</v>
      </c>
      <c r="C266" s="236">
        <v>0</v>
      </c>
      <c r="D266" s="236">
        <v>0</v>
      </c>
      <c r="E266" s="236">
        <v>0</v>
      </c>
      <c r="F266" s="236">
        <v>0</v>
      </c>
      <c r="G266" s="236">
        <v>0</v>
      </c>
      <c r="H266" s="236">
        <v>0</v>
      </c>
      <c r="I266" s="84">
        <f t="shared" si="25"/>
        <v>0</v>
      </c>
      <c r="K266" s="89" t="str">
        <f t="shared" si="26"/>
        <v/>
      </c>
    </row>
    <row r="267" spans="1:11" ht="15.75" customHeight="1">
      <c r="A267" s="23">
        <f t="shared" si="31"/>
        <v>27</v>
      </c>
      <c r="B267" s="23" t="str">
        <f>VLOOKUP($A267,ACTIVITIES!$B$2:$C$110,2,FALSE)</f>
        <v>Barge and tug  WTG transportation</v>
      </c>
      <c r="C267" s="236">
        <v>2</v>
      </c>
      <c r="D267" s="236">
        <v>2</v>
      </c>
      <c r="E267" s="236">
        <v>0</v>
      </c>
      <c r="F267" s="236">
        <v>0</v>
      </c>
      <c r="G267" s="236">
        <v>0</v>
      </c>
      <c r="H267" s="236">
        <v>2</v>
      </c>
      <c r="I267" s="84">
        <f t="shared" si="25"/>
        <v>2</v>
      </c>
      <c r="K267" s="89" t="str">
        <f t="shared" si="26"/>
        <v/>
      </c>
    </row>
    <row r="268" spans="1:11" ht="15.75" customHeight="1">
      <c r="A268" s="23">
        <f t="shared" si="31"/>
        <v>28</v>
      </c>
      <c r="B268" s="23" t="str">
        <f>VLOOKUP($A268,ACTIVITIES!$B$2:$C$110,2,FALSE)</f>
        <v>WTG installation 5 weeks/WTG</v>
      </c>
      <c r="C268" s="236">
        <v>2</v>
      </c>
      <c r="D268" s="236">
        <v>2</v>
      </c>
      <c r="E268" s="236">
        <v>0</v>
      </c>
      <c r="F268" s="236">
        <v>0</v>
      </c>
      <c r="G268" s="236">
        <v>0</v>
      </c>
      <c r="H268" s="236">
        <v>2</v>
      </c>
      <c r="I268" s="84">
        <f t="shared" si="25"/>
        <v>2</v>
      </c>
      <c r="K268" s="89" t="str">
        <f t="shared" si="26"/>
        <v/>
      </c>
    </row>
    <row r="269" spans="1:11" ht="15.75" customHeight="1">
      <c r="A269" s="23">
        <f t="shared" si="31"/>
        <v>29</v>
      </c>
      <c r="B269" s="23" t="str">
        <f>VLOOKUP($A269,ACTIVITIES!$B$2:$C$110,2,FALSE)</f>
        <v>Crew boat travel</v>
      </c>
      <c r="C269" s="236">
        <v>2</v>
      </c>
      <c r="D269" s="236">
        <v>2</v>
      </c>
      <c r="E269" s="236">
        <v>0</v>
      </c>
      <c r="F269" s="236">
        <v>0</v>
      </c>
      <c r="G269" s="236">
        <v>0</v>
      </c>
      <c r="H269" s="236">
        <v>2</v>
      </c>
      <c r="I269" s="84">
        <f t="shared" si="25"/>
        <v>2</v>
      </c>
      <c r="K269" s="89" t="str">
        <f t="shared" si="26"/>
        <v/>
      </c>
    </row>
    <row r="270" spans="1:11" ht="15.75" hidden="1" customHeight="1">
      <c r="A270" s="23">
        <f t="shared" si="31"/>
        <v>30</v>
      </c>
      <c r="B270" s="23" t="str">
        <f>VLOOKUP($A270,ACTIVITIES!$B$2:$C$110,2,FALSE)</f>
        <v>OFFSHORE CONSTRUCTION 30</v>
      </c>
      <c r="C270" s="80"/>
      <c r="D270" s="80"/>
      <c r="E270" s="80"/>
      <c r="F270" s="80"/>
      <c r="G270" s="80"/>
      <c r="H270" s="80"/>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v>2</v>
      </c>
      <c r="D272" s="236">
        <v>2</v>
      </c>
      <c r="E272" s="236">
        <v>0</v>
      </c>
      <c r="F272" s="236">
        <v>0</v>
      </c>
      <c r="G272" s="236">
        <v>0</v>
      </c>
      <c r="H272" s="236">
        <v>2</v>
      </c>
      <c r="I272" s="84">
        <f t="shared" ref="I272:I335" si="32">IF(AND(C272="",D272="",E272="",F272="",G272="",H272=""),"",MAX(C272:H272))</f>
        <v>2</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v>0</v>
      </c>
      <c r="D273" s="236">
        <v>0</v>
      </c>
      <c r="E273" s="236">
        <v>0</v>
      </c>
      <c r="F273" s="236">
        <v>0</v>
      </c>
      <c r="G273" s="236">
        <v>0</v>
      </c>
      <c r="H273" s="236">
        <v>2</v>
      </c>
      <c r="I273" s="84">
        <f t="shared" si="32"/>
        <v>2</v>
      </c>
      <c r="K273" s="89" t="str">
        <f t="shared" si="33"/>
        <v/>
      </c>
    </row>
    <row r="274" spans="1:11" ht="15.75" customHeight="1">
      <c r="A274" s="23">
        <f t="shared" si="34"/>
        <v>33</v>
      </c>
      <c r="B274" s="23" t="str">
        <f>VLOOKUP($A274,ACTIVITIES!$B$2:$C$110,2,FALSE)</f>
        <v>Subbottom profiles at 5 year intervals</v>
      </c>
      <c r="C274" s="236">
        <v>2</v>
      </c>
      <c r="D274" s="236">
        <v>0</v>
      </c>
      <c r="E274" s="236">
        <v>0</v>
      </c>
      <c r="F274" s="236">
        <v>0</v>
      </c>
      <c r="G274" s="236">
        <v>0</v>
      </c>
      <c r="H274" s="236">
        <v>2</v>
      </c>
      <c r="I274" s="84">
        <f t="shared" si="32"/>
        <v>2</v>
      </c>
      <c r="K274" s="89" t="str">
        <f t="shared" si="33"/>
        <v/>
      </c>
    </row>
    <row r="275" spans="1:11" ht="15.75" customHeight="1">
      <c r="A275" s="23">
        <f t="shared" si="34"/>
        <v>34</v>
      </c>
      <c r="B275" s="23" t="str">
        <f>VLOOKUP($A275,ACTIVITIES!$B$2:$C$110,2,FALSE)</f>
        <v>Substation ROW maintenance</v>
      </c>
      <c r="C275" s="236">
        <v>2</v>
      </c>
      <c r="D275" s="236">
        <v>2</v>
      </c>
      <c r="E275" s="236">
        <v>0</v>
      </c>
      <c r="F275" s="236">
        <v>0</v>
      </c>
      <c r="G275" s="236">
        <v>0</v>
      </c>
      <c r="H275" s="236">
        <v>2</v>
      </c>
      <c r="I275" s="84">
        <f t="shared" si="32"/>
        <v>2</v>
      </c>
      <c r="K275" s="89" t="str">
        <f t="shared" si="33"/>
        <v/>
      </c>
    </row>
    <row r="276" spans="1:11" ht="15.75" customHeight="1">
      <c r="A276" s="23">
        <f t="shared" ref="A276:A281" si="35">SUM(A275+1)</f>
        <v>35</v>
      </c>
      <c r="B276" s="23" t="str">
        <f>VLOOKUP($A276,ACTIVITIES!$B$2:$C$110,2,FALSE)</f>
        <v>On and off shore environmental monitoring</v>
      </c>
      <c r="C276" s="236">
        <v>0</v>
      </c>
      <c r="D276" s="236">
        <v>0</v>
      </c>
      <c r="E276" s="236">
        <v>0</v>
      </c>
      <c r="F276" s="236">
        <v>0</v>
      </c>
      <c r="G276" s="236">
        <v>0</v>
      </c>
      <c r="H276" s="236">
        <v>0</v>
      </c>
      <c r="I276" s="84">
        <f t="shared" si="32"/>
        <v>0</v>
      </c>
      <c r="K276" s="89" t="str">
        <f t="shared" si="33"/>
        <v/>
      </c>
    </row>
    <row r="277" spans="1:11" ht="15.75" hidden="1" customHeight="1">
      <c r="A277" s="23">
        <f t="shared" si="35"/>
        <v>36</v>
      </c>
      <c r="B277" s="23" t="str">
        <f>VLOOKUP($A277,ACTIVITIES!$B$2:$C$110,2,FALSE)</f>
        <v>OPERATION AND MAINTENANCE 36</v>
      </c>
      <c r="C277" s="80"/>
      <c r="D277" s="80"/>
      <c r="E277" s="80"/>
      <c r="F277" s="80"/>
      <c r="G277" s="80"/>
      <c r="H277" s="24"/>
      <c r="I277" s="84" t="str">
        <f t="shared" si="32"/>
        <v/>
      </c>
      <c r="K277" s="89" t="str">
        <f t="shared" si="33"/>
        <v>X</v>
      </c>
    </row>
    <row r="278" spans="1:11" ht="15.75" hidden="1" customHeight="1">
      <c r="A278" s="23">
        <f t="shared" si="35"/>
        <v>37</v>
      </c>
      <c r="B278" s="23" t="str">
        <f>VLOOKUP($A278,ACTIVITIES!$B$2:$C$110,2,FALSE)</f>
        <v>OPERATION AND MAINTENANCE 37</v>
      </c>
      <c r="C278" s="80"/>
      <c r="D278" s="80"/>
      <c r="E278" s="80"/>
      <c r="F278" s="80"/>
      <c r="G278" s="80"/>
      <c r="H278" s="24"/>
      <c r="I278" s="84" t="str">
        <f t="shared" si="32"/>
        <v/>
      </c>
      <c r="K278" s="89" t="str">
        <f t="shared" si="33"/>
        <v>X</v>
      </c>
    </row>
    <row r="279" spans="1:11" ht="15.75" hidden="1" customHeight="1">
      <c r="A279" s="23">
        <f t="shared" si="35"/>
        <v>38</v>
      </c>
      <c r="B279" s="23" t="str">
        <f>VLOOKUP($A279,ACTIVITIES!$B$2:$C$110,2,FALSE)</f>
        <v>OPERATION AND MAINTENANCE 38</v>
      </c>
      <c r="C279" s="80"/>
      <c r="D279" s="80"/>
      <c r="E279" s="80"/>
      <c r="F279" s="80"/>
      <c r="G279" s="80"/>
      <c r="H279" s="24"/>
      <c r="I279" s="84" t="str">
        <f t="shared" si="32"/>
        <v/>
      </c>
      <c r="K279" s="89" t="str">
        <f t="shared" si="33"/>
        <v>X</v>
      </c>
    </row>
    <row r="280" spans="1:11" ht="15.75" hidden="1" customHeight="1">
      <c r="A280" s="23">
        <f t="shared" si="35"/>
        <v>39</v>
      </c>
      <c r="B280" s="23" t="str">
        <f>VLOOKUP($A280,ACTIVITIES!$B$2:$C$110,2,FALSE)</f>
        <v>OPERATION AND MAINTENANCE 39</v>
      </c>
      <c r="C280" s="80"/>
      <c r="D280" s="80"/>
      <c r="E280" s="80"/>
      <c r="F280" s="80"/>
      <c r="G280" s="80"/>
      <c r="H280" s="24"/>
      <c r="I280" s="84" t="str">
        <f t="shared" si="32"/>
        <v/>
      </c>
      <c r="K280" s="89" t="str">
        <f t="shared" si="33"/>
        <v>X</v>
      </c>
    </row>
    <row r="281" spans="1:11" ht="15.75" hidden="1" customHeight="1">
      <c r="A281" s="23">
        <f t="shared" si="35"/>
        <v>40</v>
      </c>
      <c r="B281" s="23" t="str">
        <f>VLOOKUP($A281,ACTIVITIES!$B$2:$C$110,2,FALSE)</f>
        <v>OPERATION AND MAINTENANCE 40</v>
      </c>
      <c r="C281" s="80"/>
      <c r="D281" s="80"/>
      <c r="E281" s="80"/>
      <c r="F281" s="80"/>
      <c r="G281" s="80"/>
      <c r="H281" s="24"/>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v>1</v>
      </c>
      <c r="D283" s="236">
        <v>1</v>
      </c>
      <c r="E283" s="236">
        <v>1</v>
      </c>
      <c r="F283" s="236">
        <v>1</v>
      </c>
      <c r="G283" s="236">
        <v>0</v>
      </c>
      <c r="H283" s="236">
        <v>1</v>
      </c>
      <c r="I283" s="85">
        <f t="shared" si="32"/>
        <v>1</v>
      </c>
      <c r="K283" s="89" t="str">
        <f t="shared" si="33"/>
        <v/>
      </c>
    </row>
    <row r="284" spans="1:11" ht="15.75" customHeight="1">
      <c r="A284" s="23">
        <f t="shared" ref="A284:A292" si="36">SUM(A283+1)</f>
        <v>42</v>
      </c>
      <c r="B284" s="23" t="str">
        <f>VLOOKUP($A284,ACTIVITIES!$B$2:$C$110,2,FALSE)</f>
        <v>Offshore cable abandonent</v>
      </c>
      <c r="C284" s="236">
        <v>0</v>
      </c>
      <c r="D284" s="236">
        <v>0</v>
      </c>
      <c r="E284" s="236">
        <v>0</v>
      </c>
      <c r="F284" s="236">
        <v>0</v>
      </c>
      <c r="G284" s="236">
        <v>0</v>
      </c>
      <c r="H284" s="236">
        <v>0</v>
      </c>
      <c r="I284" s="85">
        <f t="shared" si="32"/>
        <v>0</v>
      </c>
      <c r="K284" s="89" t="str">
        <f t="shared" si="33"/>
        <v/>
      </c>
    </row>
    <row r="285" spans="1:11" ht="15.75" customHeight="1">
      <c r="A285" s="23">
        <f t="shared" si="36"/>
        <v>43</v>
      </c>
      <c r="B285" s="23" t="str">
        <f>VLOOKUP($A285,ACTIVITIES!$B$2:$C$110,2,FALSE)</f>
        <v>Demobilization</v>
      </c>
      <c r="C285" s="236">
        <v>1</v>
      </c>
      <c r="D285" s="236">
        <v>1</v>
      </c>
      <c r="E285" s="236">
        <v>1</v>
      </c>
      <c r="F285" s="236">
        <v>1</v>
      </c>
      <c r="G285" s="236">
        <v>0</v>
      </c>
      <c r="H285" s="236">
        <v>0</v>
      </c>
      <c r="I285" s="85">
        <f t="shared" si="32"/>
        <v>1</v>
      </c>
      <c r="K285" s="89" t="str">
        <f t="shared" si="33"/>
        <v/>
      </c>
    </row>
    <row r="286" spans="1:11" ht="15.75" hidden="1" customHeight="1">
      <c r="A286" s="23">
        <f t="shared" si="36"/>
        <v>44</v>
      </c>
      <c r="B286" s="23" t="str">
        <f>VLOOKUP($A286,ACTIVITIES!$B$2:$C$110,2,FALSE)</f>
        <v>DECOMMISSIONING 44</v>
      </c>
      <c r="C286" s="24"/>
      <c r="D286" s="24"/>
      <c r="E286" s="24"/>
      <c r="F286" s="24"/>
      <c r="G286" s="24"/>
      <c r="H286" s="24"/>
      <c r="I286" s="85" t="str">
        <f t="shared" si="32"/>
        <v/>
      </c>
      <c r="K286" s="89" t="str">
        <f t="shared" si="33"/>
        <v>X</v>
      </c>
    </row>
    <row r="287" spans="1:11" ht="15.75" hidden="1" customHeight="1">
      <c r="A287" s="23">
        <f t="shared" si="36"/>
        <v>45</v>
      </c>
      <c r="B287" s="23" t="str">
        <f>VLOOKUP($A287,ACTIVITIES!$B$2:$C$110,2,FALSE)</f>
        <v>DECOMMISSIONING 45</v>
      </c>
      <c r="C287" s="24"/>
      <c r="D287" s="24"/>
      <c r="E287" s="24"/>
      <c r="F287" s="24"/>
      <c r="G287" s="24"/>
      <c r="H287" s="24"/>
      <c r="I287" s="85" t="str">
        <f t="shared" si="32"/>
        <v/>
      </c>
      <c r="K287" s="89" t="str">
        <f t="shared" si="33"/>
        <v>X</v>
      </c>
    </row>
    <row r="288" spans="1:11" ht="15.75" hidden="1" customHeight="1">
      <c r="A288" s="23">
        <f t="shared" si="36"/>
        <v>46</v>
      </c>
      <c r="B288" s="23" t="str">
        <f>VLOOKUP($A288,ACTIVITIES!$B$2:$C$110,2,FALSE)</f>
        <v>DECOMMISSIONING 46</v>
      </c>
      <c r="C288" s="24"/>
      <c r="D288" s="24"/>
      <c r="E288" s="24"/>
      <c r="F288" s="24"/>
      <c r="G288" s="24"/>
      <c r="H288" s="24"/>
      <c r="I288" s="85" t="str">
        <f t="shared" si="32"/>
        <v/>
      </c>
      <c r="K288" s="89" t="str">
        <f t="shared" si="33"/>
        <v>X</v>
      </c>
    </row>
    <row r="289" spans="1:11" ht="15.75" hidden="1" customHeight="1">
      <c r="A289" s="23">
        <f t="shared" si="36"/>
        <v>47</v>
      </c>
      <c r="B289" s="23" t="str">
        <f>VLOOKUP($A289,ACTIVITIES!$B$2:$C$110,2,FALSE)</f>
        <v>DECOMMISSIONING 47</v>
      </c>
      <c r="C289" s="24"/>
      <c r="D289" s="24"/>
      <c r="E289" s="24"/>
      <c r="F289" s="24"/>
      <c r="G289" s="24"/>
      <c r="H289" s="24"/>
      <c r="I289" s="85" t="str">
        <f t="shared" si="32"/>
        <v/>
      </c>
      <c r="K289" s="89" t="str">
        <f t="shared" si="33"/>
        <v>X</v>
      </c>
    </row>
    <row r="290" spans="1:11" ht="15.75" hidden="1" customHeight="1">
      <c r="A290" s="23">
        <f t="shared" si="36"/>
        <v>48</v>
      </c>
      <c r="B290" s="23" t="str">
        <f>VLOOKUP($A290,ACTIVITIES!$B$2:$C$110,2,FALSE)</f>
        <v>DECOMMISSIONING 48</v>
      </c>
      <c r="C290" s="24"/>
      <c r="D290" s="24"/>
      <c r="E290" s="24"/>
      <c r="F290" s="24"/>
      <c r="G290" s="24"/>
      <c r="H290" s="24"/>
      <c r="I290" s="85" t="str">
        <f t="shared" si="32"/>
        <v/>
      </c>
      <c r="K290" s="89" t="str">
        <f t="shared" si="33"/>
        <v>X</v>
      </c>
    </row>
    <row r="291" spans="1:11" ht="15.75" hidden="1" customHeight="1">
      <c r="A291" s="23">
        <f t="shared" si="36"/>
        <v>49</v>
      </c>
      <c r="B291" s="23" t="str">
        <f>VLOOKUP($A291,ACTIVITIES!$B$2:$C$110,2,FALSE)</f>
        <v>DECOMMISSIONING 49</v>
      </c>
      <c r="C291" s="24"/>
      <c r="D291" s="24"/>
      <c r="E291" s="24"/>
      <c r="F291" s="24"/>
      <c r="G291" s="24"/>
      <c r="H291" s="24"/>
      <c r="I291" s="85" t="str">
        <f t="shared" si="32"/>
        <v/>
      </c>
      <c r="K291" s="89" t="str">
        <f t="shared" si="33"/>
        <v>X</v>
      </c>
    </row>
    <row r="292" spans="1:11" ht="15.75" hidden="1" customHeight="1">
      <c r="A292" s="23">
        <f t="shared" si="36"/>
        <v>50</v>
      </c>
      <c r="B292" s="23" t="str">
        <f>VLOOKUP($A292,ACTIVITIES!$B$2:$C$110,2,FALSE)</f>
        <v>DECOMMISSIONING 50</v>
      </c>
      <c r="C292" s="24"/>
      <c r="D292" s="24"/>
      <c r="E292" s="24"/>
      <c r="F292" s="24"/>
      <c r="G292" s="24"/>
      <c r="H292" s="24"/>
      <c r="I292" s="85" t="str">
        <f t="shared" si="32"/>
        <v/>
      </c>
      <c r="K292" s="89" t="str">
        <f t="shared" si="33"/>
        <v>X</v>
      </c>
    </row>
    <row r="293" spans="1:11" ht="15.75" hidden="1" customHeight="1">
      <c r="A293" s="99" t="str">
        <f>ACTIVITIES!$H$7</f>
        <v>ACTIVITY CATEGORY 6</v>
      </c>
      <c r="B293" s="99"/>
      <c r="C293" s="31"/>
      <c r="D293" s="31"/>
      <c r="E293" s="31"/>
      <c r="F293" s="31"/>
      <c r="G293" s="31"/>
      <c r="H293" s="97"/>
      <c r="I293" s="98" t="str">
        <f t="shared" si="32"/>
        <v/>
      </c>
      <c r="K293" s="89" t="str">
        <f t="shared" si="33"/>
        <v>X</v>
      </c>
    </row>
    <row r="294" spans="1:11" ht="15.75" hidden="1" customHeight="1">
      <c r="A294" s="23">
        <f>SUM(A292+1)</f>
        <v>51</v>
      </c>
      <c r="B294" s="23" t="str">
        <f>VLOOKUP($A294,ACTIVITIES!$B$2:$C$110,2,FALSE)</f>
        <v>ACTIVITY CATEGORY 6 51</v>
      </c>
      <c r="C294" s="24"/>
      <c r="D294" s="24"/>
      <c r="E294" s="24"/>
      <c r="F294" s="24"/>
      <c r="G294" s="24"/>
      <c r="H294" s="24"/>
      <c r="I294" s="85" t="str">
        <f t="shared" si="32"/>
        <v/>
      </c>
      <c r="K294" s="89" t="str">
        <f t="shared" si="33"/>
        <v>X</v>
      </c>
    </row>
    <row r="295" spans="1:11" ht="15.75" hidden="1" customHeight="1">
      <c r="A295" s="23">
        <f t="shared" ref="A295:A303" si="37">SUM(A294+1)</f>
        <v>52</v>
      </c>
      <c r="B295" s="23" t="str">
        <f>VLOOKUP($A295,ACTIVITIES!$B$2:$C$110,2,FALSE)</f>
        <v>ACTIVITY CATEGORY 6 52</v>
      </c>
      <c r="C295" s="24"/>
      <c r="D295" s="24"/>
      <c r="E295" s="24"/>
      <c r="F295" s="24"/>
      <c r="G295" s="24"/>
      <c r="H295" s="24"/>
      <c r="I295" s="85" t="str">
        <f t="shared" si="32"/>
        <v/>
      </c>
      <c r="K295" s="89" t="str">
        <f t="shared" si="33"/>
        <v>X</v>
      </c>
    </row>
    <row r="296" spans="1:11" ht="15.75" hidden="1" customHeight="1">
      <c r="A296" s="23">
        <f t="shared" si="37"/>
        <v>53</v>
      </c>
      <c r="B296" s="23" t="str">
        <f>VLOOKUP($A296,ACTIVITIES!$B$2:$C$110,2,FALSE)</f>
        <v>ACTIVITY CATEGORY 6 53</v>
      </c>
      <c r="C296" s="24"/>
      <c r="D296" s="24"/>
      <c r="E296" s="24"/>
      <c r="F296" s="24"/>
      <c r="G296" s="24"/>
      <c r="H296" s="24"/>
      <c r="I296" s="85" t="str">
        <f t="shared" si="32"/>
        <v/>
      </c>
      <c r="K296" s="89" t="str">
        <f t="shared" si="33"/>
        <v>X</v>
      </c>
    </row>
    <row r="297" spans="1:11" ht="15.75" hidden="1" customHeight="1">
      <c r="A297" s="23">
        <f t="shared" si="37"/>
        <v>54</v>
      </c>
      <c r="B297" s="23" t="str">
        <f>VLOOKUP($A297,ACTIVITIES!$B$2:$C$110,2,FALSE)</f>
        <v>ACTIVITY CATEGORY 6 54</v>
      </c>
      <c r="C297" s="24"/>
      <c r="D297" s="24"/>
      <c r="E297" s="24"/>
      <c r="F297" s="24"/>
      <c r="G297" s="24"/>
      <c r="H297" s="24"/>
      <c r="I297" s="85" t="str">
        <f t="shared" si="32"/>
        <v/>
      </c>
      <c r="K297" s="89" t="str">
        <f t="shared" si="33"/>
        <v>X</v>
      </c>
    </row>
    <row r="298" spans="1:11" ht="15.75" hidden="1" customHeight="1">
      <c r="A298" s="23">
        <f t="shared" si="37"/>
        <v>55</v>
      </c>
      <c r="B298" s="23" t="str">
        <f>VLOOKUP($A298,ACTIVITIES!$B$2:$C$110,2,FALSE)</f>
        <v>ACTIVITY CATEGORY 6 55</v>
      </c>
      <c r="C298" s="24"/>
      <c r="D298" s="24"/>
      <c r="E298" s="24"/>
      <c r="F298" s="24"/>
      <c r="G298" s="24"/>
      <c r="H298" s="24"/>
      <c r="I298" s="85" t="str">
        <f t="shared" si="32"/>
        <v/>
      </c>
      <c r="K298" s="89" t="str">
        <f t="shared" si="33"/>
        <v>X</v>
      </c>
    </row>
    <row r="299" spans="1:11" ht="15.75" hidden="1" customHeight="1">
      <c r="A299" s="23">
        <f t="shared" si="37"/>
        <v>56</v>
      </c>
      <c r="B299" s="23" t="str">
        <f>VLOOKUP($A299,ACTIVITIES!$B$2:$C$110,2,FALSE)</f>
        <v>ACTIVITY CATEGORY 6 56</v>
      </c>
      <c r="C299" s="24"/>
      <c r="D299" s="24"/>
      <c r="E299" s="24"/>
      <c r="F299" s="24"/>
      <c r="G299" s="24"/>
      <c r="H299" s="24"/>
      <c r="I299" s="85" t="str">
        <f t="shared" si="32"/>
        <v/>
      </c>
      <c r="K299" s="89" t="str">
        <f t="shared" si="33"/>
        <v>X</v>
      </c>
    </row>
    <row r="300" spans="1:11" ht="15.75" hidden="1" customHeight="1">
      <c r="A300" s="23">
        <f t="shared" si="37"/>
        <v>57</v>
      </c>
      <c r="B300" s="23" t="str">
        <f>VLOOKUP($A300,ACTIVITIES!$B$2:$C$110,2,FALSE)</f>
        <v>ACTIVITY CATEGORY 6 57</v>
      </c>
      <c r="C300" s="24"/>
      <c r="D300" s="24"/>
      <c r="E300" s="24"/>
      <c r="F300" s="24"/>
      <c r="G300" s="24"/>
      <c r="H300" s="24"/>
      <c r="I300" s="85" t="str">
        <f t="shared" si="32"/>
        <v/>
      </c>
      <c r="K300" s="89" t="str">
        <f t="shared" si="33"/>
        <v>X</v>
      </c>
    </row>
    <row r="301" spans="1:11" ht="15.75" hidden="1" customHeight="1">
      <c r="A301" s="23">
        <f t="shared" si="37"/>
        <v>58</v>
      </c>
      <c r="B301" s="23" t="str">
        <f>VLOOKUP($A301,ACTIVITIES!$B$2:$C$110,2,FALSE)</f>
        <v>ACTIVITY CATEGORY 6 58</v>
      </c>
      <c r="C301" s="24"/>
      <c r="D301" s="24"/>
      <c r="E301" s="24"/>
      <c r="F301" s="24"/>
      <c r="G301" s="24"/>
      <c r="H301" s="24"/>
      <c r="I301" s="85" t="str">
        <f t="shared" si="32"/>
        <v/>
      </c>
      <c r="K301" s="89" t="str">
        <f t="shared" si="33"/>
        <v>X</v>
      </c>
    </row>
    <row r="302" spans="1:11" ht="15.75" hidden="1" customHeight="1">
      <c r="A302" s="23">
        <f t="shared" si="37"/>
        <v>59</v>
      </c>
      <c r="B302" s="23" t="str">
        <f>VLOOKUP($A302,ACTIVITIES!$B$2:$C$110,2,FALSE)</f>
        <v>ACTIVITY CATEGORY 6 59</v>
      </c>
      <c r="C302" s="24"/>
      <c r="D302" s="24"/>
      <c r="E302" s="24"/>
      <c r="F302" s="24"/>
      <c r="G302" s="24"/>
      <c r="H302" s="24"/>
      <c r="I302" s="85" t="str">
        <f t="shared" si="32"/>
        <v/>
      </c>
      <c r="K302" s="89" t="str">
        <f t="shared" si="33"/>
        <v>X</v>
      </c>
    </row>
    <row r="303" spans="1:11" ht="15.75" hidden="1" customHeight="1">
      <c r="A303" s="23">
        <f t="shared" si="37"/>
        <v>60</v>
      </c>
      <c r="B303" s="23" t="str">
        <f>VLOOKUP($A303,ACTIVITIES!$B$2:$C$110,2,FALSE)</f>
        <v>ACTIVITY CATEGORY 6 60</v>
      </c>
      <c r="C303" s="24"/>
      <c r="D303" s="24"/>
      <c r="E303" s="24"/>
      <c r="F303" s="24"/>
      <c r="G303" s="24"/>
      <c r="H303" s="24"/>
      <c r="I303" s="85" t="str">
        <f t="shared" si="32"/>
        <v/>
      </c>
      <c r="K303" s="89" t="str">
        <f t="shared" si="33"/>
        <v>X</v>
      </c>
    </row>
    <row r="304" spans="1:11" ht="15.75" hidden="1" customHeight="1">
      <c r="A304" s="99" t="str">
        <f>ACTIVITIES!$H$8</f>
        <v>ACTIVITY CATEGORY 7</v>
      </c>
      <c r="B304" s="99"/>
      <c r="C304" s="31"/>
      <c r="D304" s="31"/>
      <c r="E304" s="31"/>
      <c r="F304" s="31"/>
      <c r="G304" s="31"/>
      <c r="H304" s="97"/>
      <c r="I304" s="98" t="str">
        <f t="shared" si="32"/>
        <v/>
      </c>
      <c r="K304" s="89" t="str">
        <f t="shared" si="33"/>
        <v>X</v>
      </c>
    </row>
    <row r="305" spans="1:11" ht="15.75" hidden="1" customHeight="1">
      <c r="A305" s="23">
        <f>SUM(A303+1)</f>
        <v>61</v>
      </c>
      <c r="B305" s="23" t="str">
        <f>VLOOKUP($A305,ACTIVITIES!$B$2:$C$110,2,FALSE)</f>
        <v>ACTIVITY CATEGORY 7 61</v>
      </c>
      <c r="C305" s="24"/>
      <c r="D305" s="24"/>
      <c r="E305" s="24"/>
      <c r="F305" s="24"/>
      <c r="G305" s="24"/>
      <c r="H305" s="24"/>
      <c r="I305" s="85" t="str">
        <f t="shared" si="32"/>
        <v/>
      </c>
      <c r="K305" s="89" t="str">
        <f t="shared" si="33"/>
        <v>X</v>
      </c>
    </row>
    <row r="306" spans="1:11" ht="15.75" hidden="1" customHeight="1">
      <c r="A306" s="23">
        <f t="shared" ref="A306:A314" si="38">SUM(A305+1)</f>
        <v>62</v>
      </c>
      <c r="B306" s="23" t="str">
        <f>VLOOKUP($A306,ACTIVITIES!$B$2:$C$110,2,FALSE)</f>
        <v>ACTIVITY CATEGORY 7 62</v>
      </c>
      <c r="C306" s="24"/>
      <c r="D306" s="24"/>
      <c r="E306" s="24"/>
      <c r="F306" s="24"/>
      <c r="G306" s="24"/>
      <c r="H306" s="24"/>
      <c r="I306" s="85" t="str">
        <f t="shared" si="32"/>
        <v/>
      </c>
      <c r="K306" s="89" t="str">
        <f t="shared" si="33"/>
        <v>X</v>
      </c>
    </row>
    <row r="307" spans="1:11" ht="15.75" hidden="1" customHeight="1">
      <c r="A307" s="23">
        <f t="shared" si="38"/>
        <v>63</v>
      </c>
      <c r="B307" s="23" t="str">
        <f>VLOOKUP($A307,ACTIVITIES!$B$2:$C$110,2,FALSE)</f>
        <v>ACTIVITY CATEGORY 7 63</v>
      </c>
      <c r="C307" s="24"/>
      <c r="D307" s="24"/>
      <c r="E307" s="24"/>
      <c r="F307" s="24"/>
      <c r="G307" s="24"/>
      <c r="H307" s="24"/>
      <c r="I307" s="85" t="str">
        <f t="shared" si="32"/>
        <v/>
      </c>
      <c r="K307" s="89" t="str">
        <f t="shared" si="33"/>
        <v>X</v>
      </c>
    </row>
    <row r="308" spans="1:11" ht="15.75" hidden="1" customHeight="1">
      <c r="A308" s="23">
        <f t="shared" si="38"/>
        <v>64</v>
      </c>
      <c r="B308" s="23" t="str">
        <f>VLOOKUP($A308,ACTIVITIES!$B$2:$C$110,2,FALSE)</f>
        <v>ACTIVITY CATEGORY 7 64</v>
      </c>
      <c r="C308" s="24"/>
      <c r="D308" s="24"/>
      <c r="E308" s="24"/>
      <c r="F308" s="24"/>
      <c r="G308" s="24"/>
      <c r="H308" s="24"/>
      <c r="I308" s="85" t="str">
        <f t="shared" si="32"/>
        <v/>
      </c>
      <c r="K308" s="89" t="str">
        <f t="shared" si="33"/>
        <v>X</v>
      </c>
    </row>
    <row r="309" spans="1:11" ht="15.75" hidden="1" customHeight="1">
      <c r="A309" s="23">
        <f t="shared" si="38"/>
        <v>65</v>
      </c>
      <c r="B309" s="23" t="str">
        <f>VLOOKUP($A309,ACTIVITIES!$B$2:$C$110,2,FALSE)</f>
        <v>ACTIVITY CATEGORY 7 65</v>
      </c>
      <c r="C309" s="24"/>
      <c r="D309" s="24"/>
      <c r="E309" s="24"/>
      <c r="F309" s="24"/>
      <c r="G309" s="24"/>
      <c r="H309" s="24"/>
      <c r="I309" s="85" t="str">
        <f t="shared" si="32"/>
        <v/>
      </c>
      <c r="K309" s="89" t="str">
        <f t="shared" si="33"/>
        <v>X</v>
      </c>
    </row>
    <row r="310" spans="1:11" ht="15.75" hidden="1" customHeight="1">
      <c r="A310" s="23">
        <f t="shared" si="38"/>
        <v>66</v>
      </c>
      <c r="B310" s="23" t="str">
        <f>VLOOKUP($A310,ACTIVITIES!$B$2:$C$110,2,FALSE)</f>
        <v>ACTIVITY CATEGORY 7 66</v>
      </c>
      <c r="C310" s="24"/>
      <c r="D310" s="24"/>
      <c r="E310" s="24"/>
      <c r="F310" s="24"/>
      <c r="G310" s="24"/>
      <c r="H310" s="24"/>
      <c r="I310" s="85" t="str">
        <f t="shared" si="32"/>
        <v/>
      </c>
      <c r="K310" s="89" t="str">
        <f t="shared" si="33"/>
        <v>X</v>
      </c>
    </row>
    <row r="311" spans="1:11" ht="15.75" hidden="1" customHeight="1">
      <c r="A311" s="23">
        <f t="shared" si="38"/>
        <v>67</v>
      </c>
      <c r="B311" s="23" t="str">
        <f>VLOOKUP($A311,ACTIVITIES!$B$2:$C$110,2,FALSE)</f>
        <v>ACTIVITY CATEGORY 7 67</v>
      </c>
      <c r="C311" s="24"/>
      <c r="D311" s="24"/>
      <c r="E311" s="24"/>
      <c r="F311" s="24"/>
      <c r="G311" s="24"/>
      <c r="H311" s="24"/>
      <c r="I311" s="85" t="str">
        <f t="shared" si="32"/>
        <v/>
      </c>
      <c r="K311" s="89" t="str">
        <f t="shared" si="33"/>
        <v>X</v>
      </c>
    </row>
    <row r="312" spans="1:11" ht="15.75" hidden="1" customHeight="1">
      <c r="A312" s="23">
        <f t="shared" si="38"/>
        <v>68</v>
      </c>
      <c r="B312" s="23" t="str">
        <f>VLOOKUP($A312,ACTIVITIES!$B$2:$C$110,2,FALSE)</f>
        <v>ACTIVITY CATEGORY 7 68</v>
      </c>
      <c r="C312" s="24"/>
      <c r="D312" s="24"/>
      <c r="E312" s="24"/>
      <c r="F312" s="24"/>
      <c r="G312" s="24"/>
      <c r="H312" s="24"/>
      <c r="I312" s="85" t="str">
        <f t="shared" si="32"/>
        <v/>
      </c>
      <c r="K312" s="89" t="str">
        <f t="shared" si="33"/>
        <v>X</v>
      </c>
    </row>
    <row r="313" spans="1:11" ht="15.75" hidden="1" customHeight="1">
      <c r="A313" s="23">
        <f t="shared" si="38"/>
        <v>69</v>
      </c>
      <c r="B313" s="23" t="str">
        <f>VLOOKUP($A313,ACTIVITIES!$B$2:$C$110,2,FALSE)</f>
        <v>ACTIVITY CATEGORY 7 69</v>
      </c>
      <c r="C313" s="24"/>
      <c r="D313" s="24"/>
      <c r="E313" s="24"/>
      <c r="F313" s="24"/>
      <c r="G313" s="24"/>
      <c r="H313" s="24"/>
      <c r="I313" s="85" t="str">
        <f t="shared" si="32"/>
        <v/>
      </c>
      <c r="K313" s="89" t="str">
        <f t="shared" si="33"/>
        <v>X</v>
      </c>
    </row>
    <row r="314" spans="1:11" ht="15.75" hidden="1" customHeight="1">
      <c r="A314" s="23">
        <f t="shared" si="38"/>
        <v>70</v>
      </c>
      <c r="B314" s="23" t="str">
        <f>VLOOKUP($A314,ACTIVITIES!$B$2:$C$110,2,FALSE)</f>
        <v>ACTIVITY CATEGORY 7 70</v>
      </c>
      <c r="C314" s="24"/>
      <c r="D314" s="24"/>
      <c r="E314" s="24"/>
      <c r="F314" s="24"/>
      <c r="G314" s="24"/>
      <c r="H314" s="24"/>
      <c r="I314" s="85" t="str">
        <f t="shared" si="32"/>
        <v/>
      </c>
      <c r="K314" s="89" t="str">
        <f t="shared" si="33"/>
        <v>X</v>
      </c>
    </row>
    <row r="315" spans="1:11" ht="15.75" hidden="1" customHeight="1">
      <c r="A315" s="99" t="str">
        <f>ACTIVITIES!$H$9</f>
        <v>ACTIVITY CATEGORY 8</v>
      </c>
      <c r="B315" s="99"/>
      <c r="C315" s="31"/>
      <c r="D315" s="31"/>
      <c r="E315" s="31"/>
      <c r="F315" s="31"/>
      <c r="G315" s="31"/>
      <c r="H315" s="97"/>
      <c r="I315" s="98" t="str">
        <f t="shared" si="32"/>
        <v/>
      </c>
      <c r="K315" s="89" t="str">
        <f t="shared" si="33"/>
        <v>X</v>
      </c>
    </row>
    <row r="316" spans="1:11" ht="15.75" hidden="1" customHeight="1">
      <c r="A316" s="23">
        <f>SUM(A314+1)</f>
        <v>71</v>
      </c>
      <c r="B316" s="23" t="str">
        <f>VLOOKUP($A316,ACTIVITIES!$B$2:$C$110,2,FALSE)</f>
        <v>ACTIVITY CATEGORY 8 71</v>
      </c>
      <c r="C316" s="24"/>
      <c r="D316" s="24"/>
      <c r="E316" s="24"/>
      <c r="F316" s="24"/>
      <c r="G316" s="24"/>
      <c r="H316" s="24"/>
      <c r="I316" s="85" t="str">
        <f t="shared" si="32"/>
        <v/>
      </c>
      <c r="K316" s="89" t="str">
        <f t="shared" si="33"/>
        <v>X</v>
      </c>
    </row>
    <row r="317" spans="1:11" ht="15.75" hidden="1" customHeight="1">
      <c r="A317" s="23">
        <f t="shared" ref="A317:A325" si="39">SUM(A316+1)</f>
        <v>72</v>
      </c>
      <c r="B317" s="23" t="str">
        <f>VLOOKUP($A317,ACTIVITIES!$B$2:$C$110,2,FALSE)</f>
        <v>ACTIVITY CATEGORY 8 72</v>
      </c>
      <c r="C317" s="24"/>
      <c r="D317" s="24"/>
      <c r="E317" s="24"/>
      <c r="F317" s="24"/>
      <c r="G317" s="24"/>
      <c r="H317" s="24"/>
      <c r="I317" s="85" t="str">
        <f t="shared" si="32"/>
        <v/>
      </c>
      <c r="K317" s="89" t="str">
        <f t="shared" si="33"/>
        <v>X</v>
      </c>
    </row>
    <row r="318" spans="1:11" ht="15.75" hidden="1" customHeight="1">
      <c r="A318" s="23">
        <f t="shared" si="39"/>
        <v>73</v>
      </c>
      <c r="B318" s="23" t="str">
        <f>VLOOKUP($A318,ACTIVITIES!$B$2:$C$110,2,FALSE)</f>
        <v>ACTIVITY CATEGORY 8 73</v>
      </c>
      <c r="C318" s="24"/>
      <c r="D318" s="24"/>
      <c r="E318" s="24"/>
      <c r="F318" s="24"/>
      <c r="G318" s="24"/>
      <c r="H318" s="24"/>
      <c r="I318" s="85" t="str">
        <f t="shared" si="32"/>
        <v/>
      </c>
      <c r="K318" s="89" t="str">
        <f t="shared" si="33"/>
        <v>X</v>
      </c>
    </row>
    <row r="319" spans="1:11" ht="15.75" hidden="1" customHeight="1">
      <c r="A319" s="23">
        <f t="shared" si="39"/>
        <v>74</v>
      </c>
      <c r="B319" s="23" t="str">
        <f>VLOOKUP($A319,ACTIVITIES!$B$2:$C$110,2,FALSE)</f>
        <v>ACTIVITY CATEGORY 8 74</v>
      </c>
      <c r="C319" s="24"/>
      <c r="D319" s="24"/>
      <c r="E319" s="24"/>
      <c r="F319" s="24"/>
      <c r="G319" s="24"/>
      <c r="H319" s="24"/>
      <c r="I319" s="85" t="str">
        <f t="shared" si="32"/>
        <v/>
      </c>
      <c r="K319" s="89" t="str">
        <f t="shared" si="33"/>
        <v>X</v>
      </c>
    </row>
    <row r="320" spans="1:11" ht="15.75" hidden="1" customHeight="1">
      <c r="A320" s="23">
        <f t="shared" si="39"/>
        <v>75</v>
      </c>
      <c r="B320" s="23" t="str">
        <f>VLOOKUP($A320,ACTIVITIES!$B$2:$C$110,2,FALSE)</f>
        <v>ACTIVITY CATEGORY 8 75</v>
      </c>
      <c r="C320" s="24"/>
      <c r="D320" s="24"/>
      <c r="E320" s="24"/>
      <c r="F320" s="24"/>
      <c r="G320" s="24"/>
      <c r="H320" s="24"/>
      <c r="I320" s="85" t="str">
        <f t="shared" si="32"/>
        <v/>
      </c>
      <c r="K320" s="89" t="str">
        <f t="shared" si="33"/>
        <v>X</v>
      </c>
    </row>
    <row r="321" spans="1:11" ht="15.75" hidden="1" customHeight="1">
      <c r="A321" s="23">
        <f t="shared" si="39"/>
        <v>76</v>
      </c>
      <c r="B321" s="23" t="str">
        <f>VLOOKUP($A321,ACTIVITIES!$B$2:$C$110,2,FALSE)</f>
        <v>ACTIVITY CATEGORY 8 76</v>
      </c>
      <c r="C321" s="24"/>
      <c r="D321" s="24"/>
      <c r="E321" s="24"/>
      <c r="F321" s="24"/>
      <c r="G321" s="24"/>
      <c r="H321" s="24"/>
      <c r="I321" s="85" t="str">
        <f t="shared" si="32"/>
        <v/>
      </c>
      <c r="K321" s="89" t="str">
        <f t="shared" si="33"/>
        <v>X</v>
      </c>
    </row>
    <row r="322" spans="1:11" ht="15.75" hidden="1" customHeight="1">
      <c r="A322" s="23">
        <f t="shared" si="39"/>
        <v>77</v>
      </c>
      <c r="B322" s="23" t="str">
        <f>VLOOKUP($A322,ACTIVITIES!$B$2:$C$110,2,FALSE)</f>
        <v>ACTIVITY CATEGORY 8 77</v>
      </c>
      <c r="C322" s="24"/>
      <c r="D322" s="24"/>
      <c r="E322" s="24"/>
      <c r="F322" s="24"/>
      <c r="G322" s="24"/>
      <c r="H322" s="24"/>
      <c r="I322" s="85" t="str">
        <f t="shared" si="32"/>
        <v/>
      </c>
      <c r="K322" s="89" t="str">
        <f t="shared" si="33"/>
        <v>X</v>
      </c>
    </row>
    <row r="323" spans="1:11" ht="15.75" hidden="1" customHeight="1">
      <c r="A323" s="23">
        <f t="shared" si="39"/>
        <v>78</v>
      </c>
      <c r="B323" s="23" t="str">
        <f>VLOOKUP($A323,ACTIVITIES!$B$2:$C$110,2,FALSE)</f>
        <v>ACTIVITY CATEGORY 8 78</v>
      </c>
      <c r="C323" s="24"/>
      <c r="D323" s="24"/>
      <c r="E323" s="24"/>
      <c r="F323" s="24"/>
      <c r="G323" s="24"/>
      <c r="H323" s="24"/>
      <c r="I323" s="85" t="str">
        <f t="shared" si="32"/>
        <v/>
      </c>
      <c r="K323" s="89" t="str">
        <f t="shared" si="33"/>
        <v>X</v>
      </c>
    </row>
    <row r="324" spans="1:11" ht="15.75" hidden="1" customHeight="1">
      <c r="A324" s="23">
        <f t="shared" si="39"/>
        <v>79</v>
      </c>
      <c r="B324" s="23" t="str">
        <f>VLOOKUP($A324,ACTIVITIES!$B$2:$C$110,2,FALSE)</f>
        <v>ACTIVITY CATEGORY 8 79</v>
      </c>
      <c r="C324" s="24"/>
      <c r="D324" s="24"/>
      <c r="E324" s="24"/>
      <c r="F324" s="24"/>
      <c r="G324" s="24"/>
      <c r="H324" s="24"/>
      <c r="I324" s="85" t="str">
        <f t="shared" si="32"/>
        <v/>
      </c>
      <c r="K324" s="89" t="str">
        <f t="shared" si="33"/>
        <v>X</v>
      </c>
    </row>
    <row r="325" spans="1:11" ht="15.75" hidden="1" customHeight="1">
      <c r="A325" s="23">
        <f t="shared" si="39"/>
        <v>80</v>
      </c>
      <c r="B325" s="23" t="str">
        <f>VLOOKUP($A325,ACTIVITIES!$B$2:$C$110,2,FALSE)</f>
        <v>ACTIVITY CATEGORY 8 80</v>
      </c>
      <c r="C325" s="24"/>
      <c r="D325" s="24"/>
      <c r="E325" s="24"/>
      <c r="F325" s="24"/>
      <c r="G325" s="24"/>
      <c r="H325" s="24"/>
      <c r="I325" s="85" t="str">
        <f t="shared" si="32"/>
        <v/>
      </c>
      <c r="K325" s="89" t="str">
        <f t="shared" si="33"/>
        <v>X</v>
      </c>
    </row>
    <row r="326" spans="1:11" ht="15.75" hidden="1" customHeight="1">
      <c r="A326" s="99" t="str">
        <f>ACTIVITIES!$H$10</f>
        <v>ACTIVITY CATEGORY 9</v>
      </c>
      <c r="B326" s="99"/>
      <c r="C326" s="31"/>
      <c r="D326" s="31"/>
      <c r="E326" s="31"/>
      <c r="F326" s="31"/>
      <c r="G326" s="31"/>
      <c r="H326" s="97"/>
      <c r="I326" s="98" t="str">
        <f t="shared" si="32"/>
        <v/>
      </c>
      <c r="K326" s="89" t="str">
        <f t="shared" si="33"/>
        <v>X</v>
      </c>
    </row>
    <row r="327" spans="1:11" ht="15.75" hidden="1" customHeight="1">
      <c r="A327" s="23">
        <f>SUM(A325+1)</f>
        <v>81</v>
      </c>
      <c r="B327" s="23" t="str">
        <f>VLOOKUP($A327,ACTIVITIES!$B$2:$C$110,2,FALSE)</f>
        <v>ACTIVITY CATEGORY 9 81</v>
      </c>
      <c r="C327" s="24"/>
      <c r="D327" s="24"/>
      <c r="E327" s="24"/>
      <c r="F327" s="24"/>
      <c r="G327" s="24"/>
      <c r="H327" s="24"/>
      <c r="I327" s="85" t="str">
        <f t="shared" si="32"/>
        <v/>
      </c>
      <c r="K327" s="89" t="str">
        <f t="shared" si="33"/>
        <v>X</v>
      </c>
    </row>
    <row r="328" spans="1:11" ht="15.75" hidden="1" customHeight="1">
      <c r="A328" s="23">
        <f t="shared" ref="A328:A336" si="40">SUM(A327+1)</f>
        <v>82</v>
      </c>
      <c r="B328" s="23" t="str">
        <f>VLOOKUP($A328,ACTIVITIES!$B$2:$C$110,2,FALSE)</f>
        <v>ACTIVITY CATEGORY 9 82</v>
      </c>
      <c r="C328" s="24"/>
      <c r="D328" s="24"/>
      <c r="E328" s="24"/>
      <c r="F328" s="24"/>
      <c r="G328" s="24"/>
      <c r="H328" s="24"/>
      <c r="I328" s="85" t="str">
        <f t="shared" si="32"/>
        <v/>
      </c>
      <c r="K328" s="89" t="str">
        <f t="shared" si="33"/>
        <v>X</v>
      </c>
    </row>
    <row r="329" spans="1:11" ht="15.75" hidden="1" customHeight="1">
      <c r="A329" s="23">
        <f t="shared" si="40"/>
        <v>83</v>
      </c>
      <c r="B329" s="23" t="str">
        <f>VLOOKUP($A329,ACTIVITIES!$B$2:$C$110,2,FALSE)</f>
        <v>ACTIVITY CATEGORY 9 83</v>
      </c>
      <c r="C329" s="24"/>
      <c r="D329" s="24"/>
      <c r="E329" s="24"/>
      <c r="F329" s="24"/>
      <c r="G329" s="24"/>
      <c r="H329" s="24"/>
      <c r="I329" s="85" t="str">
        <f t="shared" si="32"/>
        <v/>
      </c>
      <c r="K329" s="89" t="str">
        <f t="shared" si="33"/>
        <v>X</v>
      </c>
    </row>
    <row r="330" spans="1:11" ht="15.75" hidden="1" customHeight="1">
      <c r="A330" s="23">
        <f t="shared" si="40"/>
        <v>84</v>
      </c>
      <c r="B330" s="23" t="str">
        <f>VLOOKUP($A330,ACTIVITIES!$B$2:$C$110,2,FALSE)</f>
        <v>ACTIVITY CATEGORY 9 84</v>
      </c>
      <c r="C330" s="24"/>
      <c r="D330" s="24"/>
      <c r="E330" s="24"/>
      <c r="F330" s="24"/>
      <c r="G330" s="24"/>
      <c r="H330" s="24"/>
      <c r="I330" s="85" t="str">
        <f t="shared" si="32"/>
        <v/>
      </c>
      <c r="K330" s="89" t="str">
        <f t="shared" si="33"/>
        <v>X</v>
      </c>
    </row>
    <row r="331" spans="1:11" ht="15.75" hidden="1" customHeight="1">
      <c r="A331" s="23">
        <f t="shared" si="40"/>
        <v>85</v>
      </c>
      <c r="B331" s="23" t="str">
        <f>VLOOKUP($A331,ACTIVITIES!$B$2:$C$110,2,FALSE)</f>
        <v>ACTIVITY CATEGORY 9 85</v>
      </c>
      <c r="C331" s="24"/>
      <c r="D331" s="24"/>
      <c r="E331" s="24"/>
      <c r="F331" s="24"/>
      <c r="G331" s="24"/>
      <c r="H331" s="24"/>
      <c r="I331" s="85" t="str">
        <f t="shared" si="32"/>
        <v/>
      </c>
      <c r="K331" s="89" t="str">
        <f t="shared" si="33"/>
        <v>X</v>
      </c>
    </row>
    <row r="332" spans="1:11" ht="15.75" hidden="1" customHeight="1">
      <c r="A332" s="23">
        <f t="shared" si="40"/>
        <v>86</v>
      </c>
      <c r="B332" s="23" t="str">
        <f>VLOOKUP($A332,ACTIVITIES!$B$2:$C$110,2,FALSE)</f>
        <v>ACTIVITY CATEGORY 9 86</v>
      </c>
      <c r="C332" s="24"/>
      <c r="D332" s="24"/>
      <c r="E332" s="24"/>
      <c r="F332" s="24"/>
      <c r="G332" s="24"/>
      <c r="H332" s="24"/>
      <c r="I332" s="85" t="str">
        <f t="shared" si="32"/>
        <v/>
      </c>
      <c r="K332" s="89" t="str">
        <f t="shared" si="33"/>
        <v>X</v>
      </c>
    </row>
    <row r="333" spans="1:11" ht="15.75" hidden="1" customHeight="1">
      <c r="A333" s="23">
        <f t="shared" si="40"/>
        <v>87</v>
      </c>
      <c r="B333" s="23" t="str">
        <f>VLOOKUP($A333,ACTIVITIES!$B$2:$C$110,2,FALSE)</f>
        <v>ACTIVITY CATEGORY 9 87</v>
      </c>
      <c r="C333" s="24"/>
      <c r="D333" s="24"/>
      <c r="E333" s="24"/>
      <c r="F333" s="24"/>
      <c r="G333" s="24"/>
      <c r="H333" s="24"/>
      <c r="I333" s="85" t="str">
        <f t="shared" si="32"/>
        <v/>
      </c>
      <c r="K333" s="89" t="str">
        <f t="shared" si="33"/>
        <v>X</v>
      </c>
    </row>
    <row r="334" spans="1:11" ht="15.75" hidden="1" customHeight="1">
      <c r="A334" s="23">
        <f t="shared" si="40"/>
        <v>88</v>
      </c>
      <c r="B334" s="23" t="str">
        <f>VLOOKUP($A334,ACTIVITIES!$B$2:$C$110,2,FALSE)</f>
        <v>ACTIVITY CATEGORY 9 88</v>
      </c>
      <c r="C334" s="24"/>
      <c r="D334" s="24"/>
      <c r="E334" s="24"/>
      <c r="F334" s="24"/>
      <c r="G334" s="24"/>
      <c r="H334" s="24"/>
      <c r="I334" s="85" t="str">
        <f t="shared" si="32"/>
        <v/>
      </c>
      <c r="K334" s="89" t="str">
        <f t="shared" si="33"/>
        <v>X</v>
      </c>
    </row>
    <row r="335" spans="1:11" ht="15.75" hidden="1" customHeight="1">
      <c r="A335" s="23">
        <f t="shared" si="40"/>
        <v>89</v>
      </c>
      <c r="B335" s="23" t="str">
        <f>VLOOKUP($A335,ACTIVITIES!$B$2:$C$110,2,FALSE)</f>
        <v>ACTIVITY CATEGORY 9 89</v>
      </c>
      <c r="C335" s="24"/>
      <c r="D335" s="24"/>
      <c r="E335" s="24"/>
      <c r="F335" s="24"/>
      <c r="G335" s="24"/>
      <c r="H335" s="24"/>
      <c r="I335" s="85" t="str">
        <f t="shared" si="32"/>
        <v/>
      </c>
      <c r="K335" s="89" t="str">
        <f t="shared" si="33"/>
        <v>X</v>
      </c>
    </row>
    <row r="336" spans="1:11" ht="15.75" hidden="1" customHeight="1">
      <c r="A336" s="23">
        <f t="shared" si="40"/>
        <v>90</v>
      </c>
      <c r="B336" s="23" t="str">
        <f>VLOOKUP($A336,ACTIVITIES!$B$2:$C$110,2,FALSE)</f>
        <v>ACTIVITY CATEGORY 9 90</v>
      </c>
      <c r="C336" s="24"/>
      <c r="D336" s="24"/>
      <c r="E336" s="24"/>
      <c r="F336" s="24"/>
      <c r="G336" s="24"/>
      <c r="H336" s="24"/>
      <c r="I336" s="85" t="str">
        <f t="shared" ref="I336:I347" si="41">IF(AND(C336="",D336="",E336="",F336="",G336="",H336=""),"",MAX(C336:H336))</f>
        <v/>
      </c>
      <c r="K336" s="89" t="str">
        <f t="shared" ref="K336:K347" si="42">IF(AND(NOT(IFERROR(AVERAGE(A336),-9)=-9),IFERROR(VALUE(RIGHT(B336,1)),-9)=-9),"",IF(AND(B336="",IFERROR(VALUE(RIGHT(A336,1)),-99)=-99),"","X"))</f>
        <v>X</v>
      </c>
    </row>
    <row r="337" spans="1:11" ht="15.75" hidden="1" customHeight="1">
      <c r="A337" s="99" t="str">
        <f>ACTIVITIES!$H$11</f>
        <v>ACTIVITY CATEGORY 10</v>
      </c>
      <c r="B337" s="99"/>
      <c r="C337" s="31"/>
      <c r="D337" s="31"/>
      <c r="E337" s="31"/>
      <c r="F337" s="31"/>
      <c r="G337" s="31"/>
      <c r="H337" s="97"/>
      <c r="I337" s="98" t="str">
        <f t="shared" si="41"/>
        <v/>
      </c>
      <c r="K337" s="89" t="str">
        <f t="shared" si="42"/>
        <v>X</v>
      </c>
    </row>
    <row r="338" spans="1:11" ht="15.75" hidden="1" customHeight="1">
      <c r="A338" s="23">
        <f>SUM(A336+1)</f>
        <v>91</v>
      </c>
      <c r="B338" s="23" t="str">
        <f>VLOOKUP($A338,ACTIVITIES!$B$2:$C$110,2,FALSE)</f>
        <v>ACTIVITY CATEGORY 10 91</v>
      </c>
      <c r="C338" s="24"/>
      <c r="D338" s="24"/>
      <c r="E338" s="24"/>
      <c r="F338" s="24"/>
      <c r="G338" s="24"/>
      <c r="H338" s="24"/>
      <c r="I338" s="85" t="str">
        <f t="shared" si="41"/>
        <v/>
      </c>
      <c r="K338" s="89" t="str">
        <f t="shared" si="42"/>
        <v>X</v>
      </c>
    </row>
    <row r="339" spans="1:11" ht="15.75" hidden="1" customHeight="1">
      <c r="A339" s="23">
        <f t="shared" ref="A339:A347" si="43">SUM(A338+1)</f>
        <v>92</v>
      </c>
      <c r="B339" s="23" t="str">
        <f>VLOOKUP($A339,ACTIVITIES!$B$2:$C$110,2,FALSE)</f>
        <v>ACTIVITY CATEGORY 10 92</v>
      </c>
      <c r="C339" s="24"/>
      <c r="D339" s="24"/>
      <c r="E339" s="24"/>
      <c r="F339" s="24"/>
      <c r="G339" s="24"/>
      <c r="H339" s="24"/>
      <c r="I339" s="85" t="str">
        <f t="shared" si="41"/>
        <v/>
      </c>
      <c r="K339" s="89" t="str">
        <f t="shared" si="42"/>
        <v>X</v>
      </c>
    </row>
    <row r="340" spans="1:11" ht="15.75" hidden="1" customHeight="1">
      <c r="A340" s="23">
        <f t="shared" si="43"/>
        <v>93</v>
      </c>
      <c r="B340" s="23" t="str">
        <f>VLOOKUP($A340,ACTIVITIES!$B$2:$C$110,2,FALSE)</f>
        <v>ACTIVITY CATEGORY 10 93</v>
      </c>
      <c r="C340" s="24"/>
      <c r="D340" s="24"/>
      <c r="E340" s="24"/>
      <c r="F340" s="24"/>
      <c r="G340" s="24"/>
      <c r="H340" s="24"/>
      <c r="I340" s="85" t="str">
        <f t="shared" si="41"/>
        <v/>
      </c>
      <c r="K340" s="89" t="str">
        <f t="shared" si="42"/>
        <v>X</v>
      </c>
    </row>
    <row r="341" spans="1:11" ht="15.75" hidden="1" customHeight="1">
      <c r="A341" s="23">
        <f t="shared" si="43"/>
        <v>94</v>
      </c>
      <c r="B341" s="23" t="str">
        <f>VLOOKUP($A341,ACTIVITIES!$B$2:$C$110,2,FALSE)</f>
        <v>ACTIVITY CATEGORY 10 94</v>
      </c>
      <c r="C341" s="24"/>
      <c r="D341" s="24"/>
      <c r="E341" s="24"/>
      <c r="F341" s="24"/>
      <c r="G341" s="24"/>
      <c r="H341" s="24"/>
      <c r="I341" s="85" t="str">
        <f t="shared" si="41"/>
        <v/>
      </c>
      <c r="K341" s="89" t="str">
        <f t="shared" si="42"/>
        <v>X</v>
      </c>
    </row>
    <row r="342" spans="1:11" ht="15.75" hidden="1" customHeight="1">
      <c r="A342" s="23">
        <f t="shared" si="43"/>
        <v>95</v>
      </c>
      <c r="B342" s="23" t="str">
        <f>VLOOKUP($A342,ACTIVITIES!$B$2:$C$110,2,FALSE)</f>
        <v>ACTIVITY CATEGORY 10 95</v>
      </c>
      <c r="C342" s="24"/>
      <c r="D342" s="24"/>
      <c r="E342" s="24"/>
      <c r="F342" s="24"/>
      <c r="G342" s="24"/>
      <c r="H342" s="24"/>
      <c r="I342" s="85" t="str">
        <f t="shared" si="41"/>
        <v/>
      </c>
      <c r="K342" s="89" t="str">
        <f t="shared" si="42"/>
        <v>X</v>
      </c>
    </row>
    <row r="343" spans="1:11" ht="15.75" hidden="1" customHeight="1">
      <c r="A343" s="23">
        <f t="shared" si="43"/>
        <v>96</v>
      </c>
      <c r="B343" s="23" t="str">
        <f>VLOOKUP($A343,ACTIVITIES!$B$2:$C$110,2,FALSE)</f>
        <v>ACTIVITY CATEGORY 10 96</v>
      </c>
      <c r="C343" s="24"/>
      <c r="D343" s="24"/>
      <c r="E343" s="24"/>
      <c r="F343" s="24"/>
      <c r="G343" s="24"/>
      <c r="H343" s="24"/>
      <c r="I343" s="85" t="str">
        <f t="shared" si="41"/>
        <v/>
      </c>
      <c r="K343" s="89" t="str">
        <f t="shared" si="42"/>
        <v>X</v>
      </c>
    </row>
    <row r="344" spans="1:11" ht="15.75" hidden="1" customHeight="1">
      <c r="A344" s="23">
        <f t="shared" si="43"/>
        <v>97</v>
      </c>
      <c r="B344" s="23" t="str">
        <f>VLOOKUP($A344,ACTIVITIES!$B$2:$C$110,2,FALSE)</f>
        <v>ACTIVITY CATEGORY 10 97</v>
      </c>
      <c r="C344" s="24"/>
      <c r="D344" s="24"/>
      <c r="E344" s="24"/>
      <c r="F344" s="24"/>
      <c r="G344" s="24"/>
      <c r="H344" s="24"/>
      <c r="I344" s="85" t="str">
        <f t="shared" si="41"/>
        <v/>
      </c>
      <c r="K344" s="89" t="str">
        <f t="shared" si="42"/>
        <v>X</v>
      </c>
    </row>
    <row r="345" spans="1:11" ht="15.75" hidden="1" customHeight="1">
      <c r="A345" s="23">
        <f t="shared" si="43"/>
        <v>98</v>
      </c>
      <c r="B345" s="23" t="str">
        <f>VLOOKUP($A345,ACTIVITIES!$B$2:$C$110,2,FALSE)</f>
        <v>ACTIVITY CATEGORY 10 98</v>
      </c>
      <c r="C345" s="24"/>
      <c r="D345" s="24"/>
      <c r="E345" s="24"/>
      <c r="F345" s="24"/>
      <c r="G345" s="24"/>
      <c r="H345" s="24"/>
      <c r="I345" s="85" t="str">
        <f t="shared" si="41"/>
        <v/>
      </c>
      <c r="K345" s="89" t="str">
        <f t="shared" si="42"/>
        <v>X</v>
      </c>
    </row>
    <row r="346" spans="1:11" ht="15.75" hidden="1" customHeight="1">
      <c r="A346" s="23">
        <f t="shared" si="43"/>
        <v>99</v>
      </c>
      <c r="B346" s="23" t="str">
        <f>VLOOKUP($A346,ACTIVITIES!$B$2:$C$110,2,FALSE)</f>
        <v>ACTIVITY CATEGORY 10 99</v>
      </c>
      <c r="C346" s="24"/>
      <c r="D346" s="24"/>
      <c r="E346" s="24"/>
      <c r="F346" s="24"/>
      <c r="G346" s="24"/>
      <c r="H346" s="24"/>
      <c r="I346" s="85" t="str">
        <f t="shared" si="41"/>
        <v/>
      </c>
      <c r="K346" s="89" t="str">
        <f t="shared" si="42"/>
        <v>X</v>
      </c>
    </row>
    <row r="347" spans="1:11" ht="15.75" hidden="1" customHeight="1">
      <c r="A347" s="23">
        <f t="shared" si="43"/>
        <v>100</v>
      </c>
      <c r="B347" s="23" t="str">
        <f>VLOOKUP($A347,ACTIVITIES!$B$2:$C$110,2,FALSE)</f>
        <v>ACTIVITY CATEGORY 10 100</v>
      </c>
      <c r="C347" s="24"/>
      <c r="D347" s="24"/>
      <c r="E347" s="24"/>
      <c r="F347" s="24"/>
      <c r="G347" s="24"/>
      <c r="H347" s="24"/>
      <c r="I347" s="85" t="str">
        <f t="shared" si="41"/>
        <v/>
      </c>
      <c r="K347" s="89" t="str">
        <f t="shared" si="42"/>
        <v>X</v>
      </c>
    </row>
    <row r="348" spans="1:11">
      <c r="C348" s="226"/>
      <c r="D348" s="226"/>
      <c r="E348" s="226"/>
      <c r="F348" s="226"/>
      <c r="G348" s="226"/>
      <c r="H348" s="226"/>
    </row>
  </sheetData>
  <sheetProtection password="CACF" sheet="1" objects="1" scenarios="1"/>
  <autoFilter ref="K11:K347">
    <filterColumn colId="0">
      <filters blank="1"/>
    </filterColumn>
  </autoFilter>
  <mergeCells count="6">
    <mergeCell ref="A237:B237"/>
    <mergeCell ref="A2:I2"/>
    <mergeCell ref="A10:B11"/>
    <mergeCell ref="C10:H10"/>
    <mergeCell ref="A13:B13"/>
    <mergeCell ref="A125:B125"/>
  </mergeCells>
  <dataValidations count="1">
    <dataValidation type="whole" allowBlank="1" showInputMessage="1" showErrorMessage="1" sqref="C15:H19 C26:H27 C37:H45 C48:H52 C59:H61 C127:H131 C138:H139 C149:H157 C160:H164 C171:H173 C239:H243 C250:H251 C261:H269 C272:H276 C283:H285">
      <formula1>0</formula1>
      <formula2>3</formula2>
    </dataValidation>
  </dataValidations>
  <hyperlinks>
    <hyperlink ref="I8" location="DISPLAY!A1" display="Back to DISPLAY"/>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L348"/>
  <sheetViews>
    <sheetView zoomScale="55" zoomScaleNormal="55" workbookViewId="0">
      <pane xSplit="9" ySplit="11" topLeftCell="J12" activePane="bottomRight" state="frozen"/>
      <selection activeCell="A17" sqref="A17"/>
      <selection pane="topRight" activeCell="A17" sqref="A17"/>
      <selection pane="bottomLeft" activeCell="A17" sqref="A17"/>
      <selection pane="bottomRight" activeCell="I8" sqref="I8"/>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UPPER(HABITATS!G6)</f>
        <v>SUBMERSED HABITATS</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HYPERLINK("#"&amp;"'"&amp;$A$2&amp;"'!"&amp;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HYPERLINK("#"&amp;"'"&amp;$A$2&amp;"'!"&amp;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HYPERLINK("#"&amp;"'"&amp;$A$2&amp;"'!"&amp;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85"/>
      <c r="C10" s="380" t="str">
        <f>HABITATS!G24</f>
        <v>COP Effects</v>
      </c>
      <c r="D10" s="381"/>
      <c r="E10" s="381"/>
      <c r="F10" s="381"/>
      <c r="G10" s="381"/>
      <c r="H10" s="382"/>
      <c r="I10" s="11"/>
    </row>
    <row r="11" spans="1:12" ht="26.4" customHeight="1">
      <c r="A11" s="378"/>
      <c r="B11" s="386"/>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v>0</v>
      </c>
      <c r="D15" s="236">
        <v>2</v>
      </c>
      <c r="E15" s="236">
        <v>0</v>
      </c>
      <c r="F15" s="236">
        <v>0</v>
      </c>
      <c r="G15" s="236">
        <v>1</v>
      </c>
      <c r="H15" s="236">
        <v>2</v>
      </c>
      <c r="I15" s="84">
        <f>IF(AND(C15="",D15="",E15="",F15="",G15="",H15=""),"",MAX(C15:H15))</f>
        <v>2</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v>0</v>
      </c>
      <c r="D16" s="236">
        <v>2</v>
      </c>
      <c r="E16" s="236">
        <v>0</v>
      </c>
      <c r="F16" s="236">
        <v>0</v>
      </c>
      <c r="G16" s="236">
        <v>1</v>
      </c>
      <c r="H16" s="236">
        <v>2</v>
      </c>
      <c r="I16" s="84">
        <f t="shared" ref="I16:I79" si="1">IF(AND(C16="",D16="",E16="",F16="",G16="",H16=""),"",MAX(C16:H16))</f>
        <v>2</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v>0</v>
      </c>
      <c r="D17" s="236">
        <v>2</v>
      </c>
      <c r="E17" s="236">
        <v>0</v>
      </c>
      <c r="F17" s="236">
        <v>0</v>
      </c>
      <c r="G17" s="236">
        <v>1</v>
      </c>
      <c r="H17" s="236">
        <v>2</v>
      </c>
      <c r="I17" s="84">
        <f t="shared" si="1"/>
        <v>2</v>
      </c>
      <c r="K17" s="89" t="str">
        <f t="shared" si="2"/>
        <v/>
      </c>
    </row>
    <row r="18" spans="1:11" ht="15.75" customHeight="1">
      <c r="A18" s="23">
        <f t="shared" si="0"/>
        <v>4</v>
      </c>
      <c r="B18" s="23" t="str">
        <f>VLOOKUP($A18,ACTIVITIES!$B$2:$C$110,2,FALSE)</f>
        <v>Install onshore cable ROW construction</v>
      </c>
      <c r="C18" s="236">
        <v>0</v>
      </c>
      <c r="D18" s="236">
        <v>2</v>
      </c>
      <c r="E18" s="236">
        <v>0</v>
      </c>
      <c r="F18" s="236">
        <v>0</v>
      </c>
      <c r="G18" s="236">
        <v>1</v>
      </c>
      <c r="H18" s="236">
        <v>2</v>
      </c>
      <c r="I18" s="84">
        <f t="shared" si="1"/>
        <v>2</v>
      </c>
      <c r="K18" s="89" t="str">
        <f t="shared" si="2"/>
        <v/>
      </c>
    </row>
    <row r="19" spans="1:11" ht="15.75" customHeight="1">
      <c r="A19" s="23">
        <f t="shared" ref="A19:A24" si="3">SUM(A18+1)</f>
        <v>5</v>
      </c>
      <c r="B19" s="23" t="str">
        <f>VLOOKUP($A19,ACTIVITIES!$B$2:$C$110,2,FALSE)</f>
        <v>Install onshore vehicle use and travel</v>
      </c>
      <c r="C19" s="236">
        <v>0</v>
      </c>
      <c r="D19" s="236">
        <v>2</v>
      </c>
      <c r="E19" s="236">
        <v>0</v>
      </c>
      <c r="F19" s="236">
        <v>0</v>
      </c>
      <c r="G19" s="236">
        <v>1</v>
      </c>
      <c r="H19" s="236">
        <v>2</v>
      </c>
      <c r="I19" s="84">
        <f t="shared" si="1"/>
        <v>2</v>
      </c>
      <c r="K19" s="89" t="str">
        <f t="shared" si="2"/>
        <v/>
      </c>
    </row>
    <row r="20" spans="1:11" ht="15.75" hidden="1" customHeight="1">
      <c r="A20" s="23">
        <f t="shared" si="3"/>
        <v>6</v>
      </c>
      <c r="B20" s="23" t="str">
        <f>VLOOKUP($A20,ACTIVITIES!$B$2:$C$110,2,FALSE)</f>
        <v>ONSHORE CONSTRUCTION 6</v>
      </c>
      <c r="C20" s="24"/>
      <c r="D20" s="24"/>
      <c r="E20" s="24"/>
      <c r="F20" s="24"/>
      <c r="G20" s="24"/>
      <c r="H20" s="24"/>
      <c r="I20" s="84" t="str">
        <f t="shared" si="1"/>
        <v/>
      </c>
      <c r="K20" s="89" t="str">
        <f t="shared" si="2"/>
        <v>X</v>
      </c>
    </row>
    <row r="21" spans="1:11" ht="15.75" hidden="1" customHeight="1">
      <c r="A21" s="23">
        <f t="shared" si="3"/>
        <v>7</v>
      </c>
      <c r="B21" s="23" t="str">
        <f>VLOOKUP($A21,ACTIVITIES!$B$2:$C$110,2,FALSE)</f>
        <v>ONSHORE CONSTRUCTION 7</v>
      </c>
      <c r="C21" s="24"/>
      <c r="D21" s="24"/>
      <c r="E21" s="24"/>
      <c r="F21" s="24"/>
      <c r="G21" s="24"/>
      <c r="H21" s="24"/>
      <c r="I21" s="84" t="str">
        <f t="shared" si="1"/>
        <v/>
      </c>
      <c r="K21" s="89" t="str">
        <f t="shared" si="2"/>
        <v>X</v>
      </c>
    </row>
    <row r="22" spans="1:11" ht="15.75" hidden="1" customHeight="1">
      <c r="A22" s="23">
        <f t="shared" si="3"/>
        <v>8</v>
      </c>
      <c r="B22" s="23" t="str">
        <f>VLOOKUP($A22,ACTIVITIES!$B$2:$C$110,2,FALSE)</f>
        <v>ONSHORE CONSTRUCTION 8</v>
      </c>
      <c r="C22" s="24"/>
      <c r="D22" s="24"/>
      <c r="E22" s="24"/>
      <c r="F22" s="24"/>
      <c r="G22" s="24"/>
      <c r="H22" s="24"/>
      <c r="I22" s="84" t="str">
        <f t="shared" si="1"/>
        <v/>
      </c>
      <c r="K22" s="89" t="str">
        <f t="shared" si="2"/>
        <v>X</v>
      </c>
    </row>
    <row r="23" spans="1:11" ht="15.75" hidden="1" customHeight="1">
      <c r="A23" s="23">
        <f t="shared" si="3"/>
        <v>9</v>
      </c>
      <c r="B23" s="23" t="str">
        <f>VLOOKUP($A23,ACTIVITIES!$B$2:$C$110,2,FALSE)</f>
        <v>ONSHORE CONSTRUCTION 9</v>
      </c>
      <c r="C23" s="24"/>
      <c r="D23" s="24"/>
      <c r="E23" s="24"/>
      <c r="F23" s="24"/>
      <c r="G23" s="24"/>
      <c r="H23" s="24"/>
      <c r="I23" s="84" t="str">
        <f t="shared" si="1"/>
        <v/>
      </c>
      <c r="K23" s="89" t="str">
        <f t="shared" si="2"/>
        <v>X</v>
      </c>
    </row>
    <row r="24" spans="1:11" ht="15.75" hidden="1" customHeight="1">
      <c r="A24" s="23">
        <f t="shared" si="3"/>
        <v>10</v>
      </c>
      <c r="B24" s="23" t="str">
        <f>VLOOKUP($A24,ACTIVITIES!$B$2:$C$110,2,FALSE)</f>
        <v>ONSHORE CONSTRUCTION 10</v>
      </c>
      <c r="C24" s="24"/>
      <c r="D24" s="24"/>
      <c r="E24" s="24"/>
      <c r="F24" s="24"/>
      <c r="G24" s="24"/>
      <c r="H24" s="24"/>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v>2</v>
      </c>
      <c r="D26" s="236">
        <v>2</v>
      </c>
      <c r="E26" s="236">
        <v>2</v>
      </c>
      <c r="F26" s="236">
        <v>2</v>
      </c>
      <c r="G26" s="236">
        <v>1</v>
      </c>
      <c r="H26" s="236">
        <v>1</v>
      </c>
      <c r="I26" s="84">
        <f t="shared" si="1"/>
        <v>2</v>
      </c>
      <c r="K26" s="89" t="str">
        <f t="shared" si="2"/>
        <v/>
      </c>
    </row>
    <row r="27" spans="1:11" ht="16.2" customHeight="1">
      <c r="A27" s="23">
        <f t="shared" ref="A27:A35" si="4">SUM(A26+1)</f>
        <v>12</v>
      </c>
      <c r="B27" s="23" t="str">
        <f>VLOOKUP($A27,ACTIVITIES!$B$2:$C$110,2,FALSE)</f>
        <v>Landfall HDD short and long distance</v>
      </c>
      <c r="C27" s="236">
        <v>2</v>
      </c>
      <c r="D27" s="236">
        <v>2</v>
      </c>
      <c r="E27" s="236">
        <v>2</v>
      </c>
      <c r="F27" s="236">
        <v>2</v>
      </c>
      <c r="G27" s="236">
        <v>1</v>
      </c>
      <c r="H27" s="236">
        <v>1</v>
      </c>
      <c r="I27" s="84">
        <f t="shared" si="1"/>
        <v>2</v>
      </c>
      <c r="K27" s="89" t="str">
        <f t="shared" si="2"/>
        <v/>
      </c>
    </row>
    <row r="28" spans="1:11" ht="16.2" hidden="1" customHeight="1">
      <c r="A28" s="23">
        <f t="shared" si="4"/>
        <v>13</v>
      </c>
      <c r="B28" s="23" t="str">
        <f>VLOOKUP($A28,ACTIVITIES!$B$2:$C$110,2,FALSE)</f>
        <v>LANDFALL CONSTRUCTION 13</v>
      </c>
      <c r="C28" s="24"/>
      <c r="D28" s="24"/>
      <c r="E28" s="24"/>
      <c r="F28" s="24"/>
      <c r="G28" s="24"/>
      <c r="H28" s="24"/>
      <c r="I28" s="84" t="str">
        <f t="shared" si="1"/>
        <v/>
      </c>
      <c r="K28" s="89" t="str">
        <f t="shared" si="2"/>
        <v>X</v>
      </c>
    </row>
    <row r="29" spans="1:11" ht="16.2" hidden="1" customHeight="1">
      <c r="A29" s="23">
        <f t="shared" si="4"/>
        <v>14</v>
      </c>
      <c r="B29" s="23" t="str">
        <f>VLOOKUP($A29,ACTIVITIES!$B$2:$C$110,2,FALSE)</f>
        <v>LANDFALL CONSTRUCTION 14</v>
      </c>
      <c r="C29" s="24"/>
      <c r="D29" s="24"/>
      <c r="E29" s="24"/>
      <c r="F29" s="24"/>
      <c r="G29" s="24"/>
      <c r="H29" s="24"/>
      <c r="I29" s="84" t="str">
        <f t="shared" si="1"/>
        <v/>
      </c>
      <c r="K29" s="89" t="str">
        <f t="shared" si="2"/>
        <v>X</v>
      </c>
    </row>
    <row r="30" spans="1:11" ht="16.2" hidden="1" customHeight="1">
      <c r="A30" s="23">
        <f t="shared" si="4"/>
        <v>15</v>
      </c>
      <c r="B30" s="23" t="str">
        <f>VLOOKUP($A30,ACTIVITIES!$B$2:$C$110,2,FALSE)</f>
        <v>LANDFALL CONSTRUCTION 15</v>
      </c>
      <c r="C30" s="24"/>
      <c r="D30" s="24"/>
      <c r="E30" s="24"/>
      <c r="F30" s="24"/>
      <c r="G30" s="24"/>
      <c r="H30" s="24"/>
      <c r="I30" s="84" t="str">
        <f t="shared" si="1"/>
        <v/>
      </c>
      <c r="K30" s="89" t="str">
        <f t="shared" si="2"/>
        <v>X</v>
      </c>
    </row>
    <row r="31" spans="1:11" ht="16.2" hidden="1" customHeight="1">
      <c r="A31" s="23">
        <f t="shared" si="4"/>
        <v>16</v>
      </c>
      <c r="B31" s="23" t="str">
        <f>VLOOKUP($A31,ACTIVITIES!$B$2:$C$110,2,FALSE)</f>
        <v>LANDFALL CONSTRUCTION 16</v>
      </c>
      <c r="C31" s="24"/>
      <c r="D31" s="24"/>
      <c r="E31" s="24"/>
      <c r="F31" s="24"/>
      <c r="G31" s="24"/>
      <c r="H31" s="24"/>
      <c r="I31" s="84" t="str">
        <f t="shared" si="1"/>
        <v/>
      </c>
      <c r="K31" s="89" t="str">
        <f t="shared" si="2"/>
        <v>X</v>
      </c>
    </row>
    <row r="32" spans="1:11" ht="16.2" hidden="1" customHeight="1">
      <c r="A32" s="23">
        <f t="shared" si="4"/>
        <v>17</v>
      </c>
      <c r="B32" s="23" t="str">
        <f>VLOOKUP($A32,ACTIVITIES!$B$2:$C$110,2,FALSE)</f>
        <v>LANDFALL CONSTRUCTION 17</v>
      </c>
      <c r="C32" s="24"/>
      <c r="D32" s="24"/>
      <c r="E32" s="24"/>
      <c r="F32" s="24"/>
      <c r="G32" s="24"/>
      <c r="H32" s="24"/>
      <c r="I32" s="84" t="str">
        <f t="shared" si="1"/>
        <v/>
      </c>
      <c r="K32" s="89" t="str">
        <f t="shared" si="2"/>
        <v>X</v>
      </c>
    </row>
    <row r="33" spans="1:11" ht="16.2" hidden="1" customHeight="1">
      <c r="A33" s="23">
        <f t="shared" si="4"/>
        <v>18</v>
      </c>
      <c r="B33" s="23" t="str">
        <f>VLOOKUP($A33,ACTIVITIES!$B$2:$C$110,2,FALSE)</f>
        <v>LANDFALL CONSTRUCTION 18</v>
      </c>
      <c r="C33" s="24"/>
      <c r="D33" s="24"/>
      <c r="E33" s="24"/>
      <c r="F33" s="24"/>
      <c r="G33" s="24"/>
      <c r="H33" s="24"/>
      <c r="I33" s="84" t="str">
        <f t="shared" si="1"/>
        <v/>
      </c>
      <c r="K33" s="89" t="str">
        <f t="shared" si="2"/>
        <v>X</v>
      </c>
    </row>
    <row r="34" spans="1:11" ht="15.75" hidden="1" customHeight="1">
      <c r="A34" s="23">
        <f t="shared" si="4"/>
        <v>19</v>
      </c>
      <c r="B34" s="23" t="str">
        <f>VLOOKUP($A34,ACTIVITIES!$B$2:$C$110,2,FALSE)</f>
        <v>LANDFALL CONSTRUCTION 19</v>
      </c>
      <c r="C34" s="24"/>
      <c r="D34" s="24"/>
      <c r="E34" s="24"/>
      <c r="F34" s="24"/>
      <c r="G34" s="24"/>
      <c r="H34" s="24"/>
      <c r="I34" s="84" t="str">
        <f t="shared" si="1"/>
        <v/>
      </c>
      <c r="K34" s="89" t="str">
        <f t="shared" si="2"/>
        <v>X</v>
      </c>
    </row>
    <row r="35" spans="1:11" ht="15.75" hidden="1" customHeight="1">
      <c r="A35" s="23">
        <f t="shared" si="4"/>
        <v>20</v>
      </c>
      <c r="B35" s="23" t="str">
        <f>VLOOKUP($A35,ACTIVITIES!$B$2:$C$110,2,FALSE)</f>
        <v>LANDFALL CONSTRUCTION 20</v>
      </c>
      <c r="C35" s="24"/>
      <c r="D35" s="24"/>
      <c r="E35" s="24"/>
      <c r="F35" s="24"/>
      <c r="G35" s="24"/>
      <c r="H35" s="24"/>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v>1</v>
      </c>
      <c r="D37" s="236">
        <v>1</v>
      </c>
      <c r="E37" s="236">
        <v>0</v>
      </c>
      <c r="F37" s="236">
        <v>0</v>
      </c>
      <c r="G37" s="236">
        <v>0</v>
      </c>
      <c r="H37" s="236">
        <v>0</v>
      </c>
      <c r="I37" s="84">
        <f t="shared" si="1"/>
        <v>1</v>
      </c>
      <c r="K37" s="89" t="str">
        <f t="shared" si="2"/>
        <v/>
      </c>
    </row>
    <row r="38" spans="1:11" ht="15.75" customHeight="1">
      <c r="A38" s="23">
        <f t="shared" ref="A38:A46" si="5">SUM(A37+1)</f>
        <v>22</v>
      </c>
      <c r="B38" s="23" t="str">
        <f>VLOOKUP($A38,ACTIVITIES!$B$2:$C$110,2,FALSE)</f>
        <v>Export cable to shore installation</v>
      </c>
      <c r="C38" s="236">
        <v>1</v>
      </c>
      <c r="D38" s="236">
        <v>1</v>
      </c>
      <c r="E38" s="236">
        <v>0</v>
      </c>
      <c r="F38" s="236">
        <v>0</v>
      </c>
      <c r="G38" s="236">
        <v>0</v>
      </c>
      <c r="H38" s="236">
        <v>0</v>
      </c>
      <c r="I38" s="84">
        <f t="shared" si="1"/>
        <v>1</v>
      </c>
      <c r="K38" s="89" t="str">
        <f t="shared" si="2"/>
        <v/>
      </c>
    </row>
    <row r="39" spans="1:11" ht="15.75" customHeight="1">
      <c r="A39" s="23">
        <f t="shared" si="5"/>
        <v>23</v>
      </c>
      <c r="B39" s="23" t="str">
        <f>VLOOKUP($A39,ACTIVITIES!$B$2:$C$110,2,FALSE)</f>
        <v>Substation installation</v>
      </c>
      <c r="C39" s="236">
        <v>1</v>
      </c>
      <c r="D39" s="236">
        <v>1</v>
      </c>
      <c r="E39" s="236">
        <v>0</v>
      </c>
      <c r="F39" s="236">
        <v>0</v>
      </c>
      <c r="G39" s="236">
        <v>0</v>
      </c>
      <c r="H39" s="236">
        <v>0</v>
      </c>
      <c r="I39" s="84">
        <f t="shared" si="1"/>
        <v>1</v>
      </c>
      <c r="K39" s="89" t="str">
        <f t="shared" si="2"/>
        <v/>
      </c>
    </row>
    <row r="40" spans="1:11" ht="15.75" customHeight="1">
      <c r="A40" s="23">
        <f t="shared" si="5"/>
        <v>24</v>
      </c>
      <c r="B40" s="23" t="str">
        <f>VLOOKUP($A40,ACTIVITIES!$B$2:$C$110,2,FALSE)</f>
        <v>Offshore foundation installation</v>
      </c>
      <c r="C40" s="236">
        <v>1</v>
      </c>
      <c r="D40" s="236">
        <v>1</v>
      </c>
      <c r="E40" s="236">
        <v>0</v>
      </c>
      <c r="F40" s="236">
        <v>0</v>
      </c>
      <c r="G40" s="236">
        <v>0</v>
      </c>
      <c r="H40" s="236">
        <v>0</v>
      </c>
      <c r="I40" s="84">
        <f t="shared" si="1"/>
        <v>1</v>
      </c>
      <c r="K40" s="89" t="str">
        <f t="shared" si="2"/>
        <v/>
      </c>
    </row>
    <row r="41" spans="1:11" ht="15.75" customHeight="1">
      <c r="A41" s="23">
        <f t="shared" si="5"/>
        <v>25</v>
      </c>
      <c r="B41" s="23" t="str">
        <f>VLOOKUP($A41,ACTIVITIES!$B$2:$C$110,2,FALSE)</f>
        <v xml:space="preserve">Offshore pile driving </v>
      </c>
      <c r="C41" s="236">
        <v>1</v>
      </c>
      <c r="D41" s="236">
        <v>1</v>
      </c>
      <c r="E41" s="236">
        <v>0</v>
      </c>
      <c r="F41" s="236">
        <v>0</v>
      </c>
      <c r="G41" s="236">
        <v>0</v>
      </c>
      <c r="H41" s="236">
        <v>0</v>
      </c>
      <c r="I41" s="84">
        <f t="shared" si="1"/>
        <v>1</v>
      </c>
      <c r="K41" s="89" t="str">
        <f t="shared" si="2"/>
        <v/>
      </c>
    </row>
    <row r="42" spans="1:11" ht="15.75" customHeight="1">
      <c r="A42" s="23">
        <f t="shared" si="5"/>
        <v>26</v>
      </c>
      <c r="B42" s="23" t="str">
        <f>VLOOKUP($A42,ACTIVITIES!$B$2:$C$110,2,FALSE)</f>
        <v>Temporary cofferdam for long dist. HDD</v>
      </c>
      <c r="C42" s="236">
        <v>1</v>
      </c>
      <c r="D42" s="236">
        <v>1</v>
      </c>
      <c r="E42" s="236">
        <v>0</v>
      </c>
      <c r="F42" s="236">
        <v>0</v>
      </c>
      <c r="G42" s="236">
        <v>0</v>
      </c>
      <c r="H42" s="236">
        <v>0</v>
      </c>
      <c r="I42" s="84">
        <f t="shared" si="1"/>
        <v>1</v>
      </c>
      <c r="K42" s="89" t="str">
        <f t="shared" si="2"/>
        <v/>
      </c>
    </row>
    <row r="43" spans="1:11" ht="15.75" customHeight="1">
      <c r="A43" s="23">
        <f t="shared" si="5"/>
        <v>27</v>
      </c>
      <c r="B43" s="23" t="str">
        <f>VLOOKUP($A43,ACTIVITIES!$B$2:$C$110,2,FALSE)</f>
        <v>Barge and tug  WTG transportation</v>
      </c>
      <c r="C43" s="236">
        <v>1</v>
      </c>
      <c r="D43" s="236">
        <v>1</v>
      </c>
      <c r="E43" s="236">
        <v>0</v>
      </c>
      <c r="F43" s="236">
        <v>0</v>
      </c>
      <c r="G43" s="236">
        <v>0</v>
      </c>
      <c r="H43" s="236">
        <v>1</v>
      </c>
      <c r="I43" s="84">
        <f t="shared" si="1"/>
        <v>1</v>
      </c>
      <c r="K43" s="89" t="str">
        <f t="shared" si="2"/>
        <v/>
      </c>
    </row>
    <row r="44" spans="1:11">
      <c r="A44" s="23">
        <f t="shared" si="5"/>
        <v>28</v>
      </c>
      <c r="B44" s="23" t="str">
        <f>VLOOKUP($A44,ACTIVITIES!$B$2:$C$110,2,FALSE)</f>
        <v>WTG installation 5 weeks/WTG</v>
      </c>
      <c r="C44" s="236">
        <v>1</v>
      </c>
      <c r="D44" s="236">
        <v>1</v>
      </c>
      <c r="E44" s="236">
        <v>0</v>
      </c>
      <c r="F44" s="236">
        <v>0</v>
      </c>
      <c r="G44" s="236">
        <v>0</v>
      </c>
      <c r="H44" s="236">
        <v>1</v>
      </c>
      <c r="I44" s="84">
        <f t="shared" si="1"/>
        <v>1</v>
      </c>
      <c r="K44" s="89" t="str">
        <f t="shared" si="2"/>
        <v/>
      </c>
    </row>
    <row r="45" spans="1:11">
      <c r="A45" s="23">
        <f t="shared" si="5"/>
        <v>29</v>
      </c>
      <c r="B45" s="23" t="str">
        <f>VLOOKUP($A45,ACTIVITIES!$B$2:$C$110,2,FALSE)</f>
        <v>Crew boat travel</v>
      </c>
      <c r="C45" s="236">
        <v>1</v>
      </c>
      <c r="D45" s="236">
        <v>1</v>
      </c>
      <c r="E45" s="236">
        <v>0</v>
      </c>
      <c r="F45" s="236">
        <v>0</v>
      </c>
      <c r="G45" s="236">
        <v>0</v>
      </c>
      <c r="H45" s="236">
        <v>1</v>
      </c>
      <c r="I45" s="84">
        <f t="shared" si="1"/>
        <v>1</v>
      </c>
      <c r="K45" s="89" t="str">
        <f t="shared" si="2"/>
        <v/>
      </c>
    </row>
    <row r="46" spans="1:11" hidden="1">
      <c r="A46" s="23">
        <f t="shared" si="5"/>
        <v>30</v>
      </c>
      <c r="B46" s="23" t="str">
        <f>VLOOKUP($A46,ACTIVITIES!$B$2:$C$110,2,FALSE)</f>
        <v>OFFSHORE CONSTRUCTION 30</v>
      </c>
      <c r="C46" s="24"/>
      <c r="D46" s="24"/>
      <c r="E46" s="24"/>
      <c r="F46" s="24"/>
      <c r="G46" s="24"/>
      <c r="H46" s="24"/>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v>1</v>
      </c>
      <c r="D48" s="236">
        <v>1</v>
      </c>
      <c r="E48" s="236">
        <v>0</v>
      </c>
      <c r="F48" s="236">
        <v>0</v>
      </c>
      <c r="G48" s="236">
        <v>0</v>
      </c>
      <c r="H48" s="236">
        <v>1</v>
      </c>
      <c r="I48" s="84">
        <f t="shared" si="1"/>
        <v>1</v>
      </c>
      <c r="K48" s="89" t="str">
        <f t="shared" si="2"/>
        <v/>
      </c>
    </row>
    <row r="49" spans="1:11" ht="14.25" customHeight="1">
      <c r="A49" s="23">
        <f t="shared" ref="A49:A57" si="6">SUM(A48+1)</f>
        <v>32</v>
      </c>
      <c r="B49" s="23" t="str">
        <f>VLOOKUP($A49,ACTIVITIES!$B$2:$C$110,2,FALSE)</f>
        <v>ROV inspections at 5 year intervals</v>
      </c>
      <c r="C49" s="236">
        <v>0</v>
      </c>
      <c r="D49" s="236">
        <v>0</v>
      </c>
      <c r="E49" s="236">
        <v>0</v>
      </c>
      <c r="F49" s="236">
        <v>0</v>
      </c>
      <c r="G49" s="236">
        <v>0</v>
      </c>
      <c r="H49" s="236">
        <v>1</v>
      </c>
      <c r="I49" s="84">
        <f t="shared" si="1"/>
        <v>1</v>
      </c>
      <c r="K49" s="89" t="str">
        <f t="shared" si="2"/>
        <v/>
      </c>
    </row>
    <row r="50" spans="1:11" ht="14.25" customHeight="1">
      <c r="A50" s="23">
        <f t="shared" si="6"/>
        <v>33</v>
      </c>
      <c r="B50" s="23" t="str">
        <f>VLOOKUP($A50,ACTIVITIES!$B$2:$C$110,2,FALSE)</f>
        <v>Subbottom profiles at 5 year intervals</v>
      </c>
      <c r="C50" s="236">
        <v>1</v>
      </c>
      <c r="D50" s="236">
        <v>0</v>
      </c>
      <c r="E50" s="236">
        <v>0</v>
      </c>
      <c r="F50" s="236">
        <v>0</v>
      </c>
      <c r="G50" s="236">
        <v>0</v>
      </c>
      <c r="H50" s="236">
        <v>1</v>
      </c>
      <c r="I50" s="84">
        <f t="shared" si="1"/>
        <v>1</v>
      </c>
      <c r="K50" s="89" t="str">
        <f t="shared" si="2"/>
        <v/>
      </c>
    </row>
    <row r="51" spans="1:11" ht="14.25" customHeight="1">
      <c r="A51" s="23">
        <f t="shared" si="6"/>
        <v>34</v>
      </c>
      <c r="B51" s="23" t="str">
        <f>VLOOKUP($A51,ACTIVITIES!$B$2:$C$110,2,FALSE)</f>
        <v>Substation ROW maintenance</v>
      </c>
      <c r="C51" s="236">
        <v>1</v>
      </c>
      <c r="D51" s="236">
        <v>1</v>
      </c>
      <c r="E51" s="236">
        <v>0</v>
      </c>
      <c r="F51" s="236">
        <v>0</v>
      </c>
      <c r="G51" s="236">
        <v>0</v>
      </c>
      <c r="H51" s="236">
        <v>1</v>
      </c>
      <c r="I51" s="84">
        <f t="shared" si="1"/>
        <v>1</v>
      </c>
      <c r="K51" s="89" t="str">
        <f t="shared" si="2"/>
        <v/>
      </c>
    </row>
    <row r="52" spans="1:11" ht="14.25" customHeight="1">
      <c r="A52" s="23">
        <f t="shared" si="6"/>
        <v>35</v>
      </c>
      <c r="B52" s="23" t="str">
        <f>VLOOKUP($A52,ACTIVITIES!$B$2:$C$110,2,FALSE)</f>
        <v>On and off shore environmental monitoring</v>
      </c>
      <c r="C52" s="236">
        <v>0</v>
      </c>
      <c r="D52" s="236">
        <v>0</v>
      </c>
      <c r="E52" s="236">
        <v>0</v>
      </c>
      <c r="F52" s="236">
        <v>0</v>
      </c>
      <c r="G52" s="236">
        <v>0</v>
      </c>
      <c r="H52" s="236">
        <v>0</v>
      </c>
      <c r="I52" s="84">
        <f t="shared" si="1"/>
        <v>0</v>
      </c>
      <c r="K52" s="89" t="str">
        <f t="shared" si="2"/>
        <v/>
      </c>
    </row>
    <row r="53" spans="1:11" ht="14.25" hidden="1" customHeight="1">
      <c r="A53" s="23">
        <f t="shared" si="6"/>
        <v>36</v>
      </c>
      <c r="B53" s="23" t="str">
        <f>VLOOKUP($A53,ACTIVITIES!$B$2:$C$110,2,FALSE)</f>
        <v>OPERATION AND MAINTENANCE 36</v>
      </c>
      <c r="C53" s="24"/>
      <c r="D53" s="24"/>
      <c r="E53" s="24"/>
      <c r="F53" s="24"/>
      <c r="G53" s="24"/>
      <c r="H53" s="24"/>
      <c r="I53" s="84" t="str">
        <f t="shared" si="1"/>
        <v/>
      </c>
      <c r="K53" s="89" t="str">
        <f t="shared" si="2"/>
        <v>X</v>
      </c>
    </row>
    <row r="54" spans="1:11" ht="14.25" hidden="1" customHeight="1">
      <c r="A54" s="23">
        <f t="shared" si="6"/>
        <v>37</v>
      </c>
      <c r="B54" s="23" t="str">
        <f>VLOOKUP($A54,ACTIVITIES!$B$2:$C$110,2,FALSE)</f>
        <v>OPERATION AND MAINTENANCE 37</v>
      </c>
      <c r="C54" s="24"/>
      <c r="D54" s="24"/>
      <c r="E54" s="24"/>
      <c r="F54" s="24"/>
      <c r="G54" s="24"/>
      <c r="H54" s="24"/>
      <c r="I54" s="84" t="str">
        <f t="shared" si="1"/>
        <v/>
      </c>
      <c r="K54" s="89" t="str">
        <f t="shared" si="2"/>
        <v>X</v>
      </c>
    </row>
    <row r="55" spans="1:11" ht="14.25" hidden="1" customHeight="1">
      <c r="A55" s="23">
        <f t="shared" si="6"/>
        <v>38</v>
      </c>
      <c r="B55" s="23" t="str">
        <f>VLOOKUP($A55,ACTIVITIES!$B$2:$C$110,2,FALSE)</f>
        <v>OPERATION AND MAINTENANCE 38</v>
      </c>
      <c r="C55" s="24"/>
      <c r="D55" s="24"/>
      <c r="E55" s="24"/>
      <c r="F55" s="24"/>
      <c r="G55" s="24"/>
      <c r="H55" s="24"/>
      <c r="I55" s="84" t="str">
        <f t="shared" si="1"/>
        <v/>
      </c>
      <c r="K55" s="89" t="str">
        <f t="shared" si="2"/>
        <v>X</v>
      </c>
    </row>
    <row r="56" spans="1:11" ht="14.25" hidden="1" customHeight="1">
      <c r="A56" s="23">
        <f t="shared" si="6"/>
        <v>39</v>
      </c>
      <c r="B56" s="23" t="str">
        <f>VLOOKUP($A56,ACTIVITIES!$B$2:$C$110,2,FALSE)</f>
        <v>OPERATION AND MAINTENANCE 39</v>
      </c>
      <c r="C56" s="24"/>
      <c r="D56" s="24"/>
      <c r="E56" s="24"/>
      <c r="F56" s="24"/>
      <c r="G56" s="24"/>
      <c r="H56" s="24"/>
      <c r="I56" s="84" t="str">
        <f t="shared" si="1"/>
        <v/>
      </c>
      <c r="K56" s="89" t="str">
        <f t="shared" si="2"/>
        <v>X</v>
      </c>
    </row>
    <row r="57" spans="1:11" ht="14.25" hidden="1" customHeight="1">
      <c r="A57" s="23">
        <f t="shared" si="6"/>
        <v>40</v>
      </c>
      <c r="B57" s="23" t="str">
        <f>VLOOKUP($A57,ACTIVITIES!$B$2:$C$110,2,FALSE)</f>
        <v>OPERATION AND MAINTENANCE 40</v>
      </c>
      <c r="C57" s="24"/>
      <c r="D57" s="24"/>
      <c r="E57" s="24"/>
      <c r="F57" s="24"/>
      <c r="G57" s="24"/>
      <c r="H57" s="24"/>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v>1</v>
      </c>
      <c r="D59" s="236">
        <v>1</v>
      </c>
      <c r="E59" s="236">
        <v>1</v>
      </c>
      <c r="F59" s="236">
        <v>1</v>
      </c>
      <c r="G59" s="236">
        <v>1</v>
      </c>
      <c r="H59" s="236">
        <v>1</v>
      </c>
      <c r="I59" s="85">
        <f t="shared" si="1"/>
        <v>1</v>
      </c>
      <c r="K59" s="89" t="str">
        <f t="shared" si="2"/>
        <v/>
      </c>
    </row>
    <row r="60" spans="1:11" ht="14.25" customHeight="1">
      <c r="A60" s="23">
        <f t="shared" ref="A60:A68" si="7">SUM(A59+1)</f>
        <v>42</v>
      </c>
      <c r="B60" s="23" t="str">
        <f>VLOOKUP($A60,ACTIVITIES!$B$2:$C$110,2,FALSE)</f>
        <v>Offshore cable abandonent</v>
      </c>
      <c r="C60" s="236">
        <v>1</v>
      </c>
      <c r="D60" s="236">
        <v>1</v>
      </c>
      <c r="E60" s="236">
        <v>1</v>
      </c>
      <c r="F60" s="236">
        <v>1</v>
      </c>
      <c r="G60" s="236">
        <v>0</v>
      </c>
      <c r="H60" s="236">
        <v>1</v>
      </c>
      <c r="I60" s="85">
        <f t="shared" si="1"/>
        <v>1</v>
      </c>
      <c r="K60" s="89" t="str">
        <f t="shared" si="2"/>
        <v/>
      </c>
    </row>
    <row r="61" spans="1:11" ht="14.25" customHeight="1">
      <c r="A61" s="23">
        <f t="shared" si="7"/>
        <v>43</v>
      </c>
      <c r="B61" s="23" t="str">
        <f>VLOOKUP($A61,ACTIVITIES!$B$2:$C$110,2,FALSE)</f>
        <v>Demobilization</v>
      </c>
      <c r="C61" s="236">
        <v>0</v>
      </c>
      <c r="D61" s="236">
        <v>0</v>
      </c>
      <c r="E61" s="236">
        <v>0</v>
      </c>
      <c r="F61" s="236">
        <v>0</v>
      </c>
      <c r="G61" s="236">
        <v>0</v>
      </c>
      <c r="H61" s="236">
        <v>0</v>
      </c>
      <c r="I61" s="85">
        <f t="shared" si="1"/>
        <v>0</v>
      </c>
      <c r="K61" s="89" t="str">
        <f t="shared" si="2"/>
        <v/>
      </c>
    </row>
    <row r="62" spans="1:11" ht="14.25" hidden="1" customHeight="1">
      <c r="A62" s="23">
        <f t="shared" si="7"/>
        <v>44</v>
      </c>
      <c r="B62" s="23" t="str">
        <f>VLOOKUP($A62,ACTIVITIES!$B$2:$C$110,2,FALSE)</f>
        <v>DECOMMISSIONING 44</v>
      </c>
      <c r="C62" s="24"/>
      <c r="D62" s="24"/>
      <c r="E62" s="24"/>
      <c r="F62" s="24"/>
      <c r="G62" s="24"/>
      <c r="H62" s="24"/>
      <c r="I62" s="85" t="str">
        <f t="shared" si="1"/>
        <v/>
      </c>
      <c r="K62" s="89" t="str">
        <f t="shared" si="2"/>
        <v>X</v>
      </c>
    </row>
    <row r="63" spans="1:11" ht="14.25" hidden="1" customHeight="1">
      <c r="A63" s="23">
        <f t="shared" si="7"/>
        <v>45</v>
      </c>
      <c r="B63" s="23" t="str">
        <f>VLOOKUP($A63,ACTIVITIES!$B$2:$C$110,2,FALSE)</f>
        <v>DECOMMISSIONING 45</v>
      </c>
      <c r="C63" s="24"/>
      <c r="D63" s="24"/>
      <c r="E63" s="24"/>
      <c r="F63" s="24"/>
      <c r="G63" s="24"/>
      <c r="H63" s="24"/>
      <c r="I63" s="85" t="str">
        <f t="shared" si="1"/>
        <v/>
      </c>
      <c r="K63" s="89" t="str">
        <f t="shared" si="2"/>
        <v>X</v>
      </c>
    </row>
    <row r="64" spans="1:11" ht="14.25" hidden="1" customHeight="1">
      <c r="A64" s="23">
        <f t="shared" si="7"/>
        <v>46</v>
      </c>
      <c r="B64" s="23" t="str">
        <f>VLOOKUP($A64,ACTIVITIES!$B$2:$C$110,2,FALSE)</f>
        <v>DECOMMISSIONING 46</v>
      </c>
      <c r="C64" s="24"/>
      <c r="D64" s="24"/>
      <c r="E64" s="24"/>
      <c r="F64" s="24"/>
      <c r="G64" s="24"/>
      <c r="H64" s="24"/>
      <c r="I64" s="85" t="str">
        <f t="shared" si="1"/>
        <v/>
      </c>
      <c r="K64" s="89" t="str">
        <f t="shared" si="2"/>
        <v>X</v>
      </c>
    </row>
    <row r="65" spans="1:11" ht="14.25" hidden="1" customHeight="1">
      <c r="A65" s="23">
        <f t="shared" si="7"/>
        <v>47</v>
      </c>
      <c r="B65" s="23" t="str">
        <f>VLOOKUP($A65,ACTIVITIES!$B$2:$C$110,2,FALSE)</f>
        <v>DECOMMISSIONING 47</v>
      </c>
      <c r="C65" s="24"/>
      <c r="D65" s="24"/>
      <c r="E65" s="24"/>
      <c r="F65" s="24"/>
      <c r="G65" s="24"/>
      <c r="H65" s="24"/>
      <c r="I65" s="85" t="str">
        <f t="shared" si="1"/>
        <v/>
      </c>
      <c r="K65" s="89" t="str">
        <f t="shared" si="2"/>
        <v>X</v>
      </c>
    </row>
    <row r="66" spans="1:11" ht="14.25" hidden="1" customHeight="1">
      <c r="A66" s="23">
        <f t="shared" si="7"/>
        <v>48</v>
      </c>
      <c r="B66" s="23" t="str">
        <f>VLOOKUP($A66,ACTIVITIES!$B$2:$C$110,2,FALSE)</f>
        <v>DECOMMISSIONING 48</v>
      </c>
      <c r="C66" s="24"/>
      <c r="D66" s="24"/>
      <c r="E66" s="24"/>
      <c r="F66" s="24"/>
      <c r="G66" s="24"/>
      <c r="H66" s="24"/>
      <c r="I66" s="85" t="str">
        <f t="shared" si="1"/>
        <v/>
      </c>
      <c r="K66" s="89" t="str">
        <f t="shared" si="2"/>
        <v>X</v>
      </c>
    </row>
    <row r="67" spans="1:11" ht="14.25" hidden="1" customHeight="1">
      <c r="A67" s="23">
        <f t="shared" si="7"/>
        <v>49</v>
      </c>
      <c r="B67" s="23" t="str">
        <f>VLOOKUP($A67,ACTIVITIES!$B$2:$C$110,2,FALSE)</f>
        <v>DECOMMISSIONING 49</v>
      </c>
      <c r="C67" s="24"/>
      <c r="D67" s="24"/>
      <c r="E67" s="24"/>
      <c r="F67" s="24"/>
      <c r="G67" s="24"/>
      <c r="H67" s="24"/>
      <c r="I67" s="85" t="str">
        <f t="shared" si="1"/>
        <v/>
      </c>
      <c r="K67" s="89" t="str">
        <f t="shared" si="2"/>
        <v>X</v>
      </c>
    </row>
    <row r="68" spans="1:11" ht="14.25" hidden="1" customHeight="1">
      <c r="A68" s="23">
        <f t="shared" si="7"/>
        <v>50</v>
      </c>
      <c r="B68" s="23" t="str">
        <f>VLOOKUP($A68,ACTIVITIES!$B$2:$C$110,2,FALSE)</f>
        <v>DECOMMISSIONING 50</v>
      </c>
      <c r="C68" s="24"/>
      <c r="D68" s="24"/>
      <c r="E68" s="24"/>
      <c r="F68" s="24"/>
      <c r="G68" s="24"/>
      <c r="H68" s="24"/>
      <c r="I68" s="85" t="str">
        <f t="shared" si="1"/>
        <v/>
      </c>
      <c r="K68" s="89" t="str">
        <f t="shared" si="2"/>
        <v>X</v>
      </c>
    </row>
    <row r="69" spans="1:11" ht="14.25" hidden="1" customHeight="1">
      <c r="A69" s="87" t="str">
        <f>ACTIVITIES!$H$7</f>
        <v>ACTIVITY CATEGORY 6</v>
      </c>
      <c r="B69" s="87"/>
      <c r="C69" s="29"/>
      <c r="D69" s="29"/>
      <c r="E69" s="29"/>
      <c r="F69" s="29"/>
      <c r="G69" s="29"/>
      <c r="H69" s="35"/>
      <c r="I69" s="36" t="str">
        <f t="shared" si="1"/>
        <v/>
      </c>
      <c r="K69" s="89" t="str">
        <f t="shared" si="2"/>
        <v>X</v>
      </c>
    </row>
    <row r="70" spans="1:11" ht="14.25" hidden="1" customHeight="1">
      <c r="A70" s="23">
        <f>SUM(A68+1)</f>
        <v>51</v>
      </c>
      <c r="B70" s="23" t="str">
        <f>VLOOKUP($A70,ACTIVITIES!$B$2:$C$110,2,FALSE)</f>
        <v>ACTIVITY CATEGORY 6 51</v>
      </c>
      <c r="C70" s="24"/>
      <c r="D70" s="24"/>
      <c r="E70" s="24"/>
      <c r="F70" s="24"/>
      <c r="G70" s="24"/>
      <c r="H70" s="24"/>
      <c r="I70" s="85" t="str">
        <f t="shared" si="1"/>
        <v/>
      </c>
      <c r="K70" s="89" t="str">
        <f t="shared" si="2"/>
        <v>X</v>
      </c>
    </row>
    <row r="71" spans="1:11" ht="14.25" hidden="1" customHeight="1">
      <c r="A71" s="23">
        <f t="shared" ref="A71:A79" si="8">SUM(A70+1)</f>
        <v>52</v>
      </c>
      <c r="B71" s="23" t="str">
        <f>VLOOKUP($A71,ACTIVITIES!$B$2:$C$110,2,FALSE)</f>
        <v>ACTIVITY CATEGORY 6 52</v>
      </c>
      <c r="C71" s="24"/>
      <c r="D71" s="24"/>
      <c r="E71" s="24"/>
      <c r="F71" s="24"/>
      <c r="G71" s="24"/>
      <c r="H71" s="24"/>
      <c r="I71" s="85" t="str">
        <f t="shared" si="1"/>
        <v/>
      </c>
      <c r="K71" s="89" t="str">
        <f t="shared" si="2"/>
        <v>X</v>
      </c>
    </row>
    <row r="72" spans="1:11" ht="14.25" hidden="1" customHeight="1">
      <c r="A72" s="23">
        <f t="shared" si="8"/>
        <v>53</v>
      </c>
      <c r="B72" s="23" t="str">
        <f>VLOOKUP($A72,ACTIVITIES!$B$2:$C$110,2,FALSE)</f>
        <v>ACTIVITY CATEGORY 6 53</v>
      </c>
      <c r="C72" s="24"/>
      <c r="D72" s="24"/>
      <c r="E72" s="24"/>
      <c r="F72" s="24"/>
      <c r="G72" s="24"/>
      <c r="H72" s="24"/>
      <c r="I72" s="85" t="str">
        <f t="shared" si="1"/>
        <v/>
      </c>
      <c r="K72" s="89" t="str">
        <f t="shared" si="2"/>
        <v>X</v>
      </c>
    </row>
    <row r="73" spans="1:11" ht="14.25" hidden="1" customHeight="1">
      <c r="A73" s="23">
        <f t="shared" si="8"/>
        <v>54</v>
      </c>
      <c r="B73" s="23" t="str">
        <f>VLOOKUP($A73,ACTIVITIES!$B$2:$C$110,2,FALSE)</f>
        <v>ACTIVITY CATEGORY 6 54</v>
      </c>
      <c r="C73" s="24"/>
      <c r="D73" s="24"/>
      <c r="E73" s="24"/>
      <c r="F73" s="24"/>
      <c r="G73" s="24"/>
      <c r="H73" s="24"/>
      <c r="I73" s="85" t="str">
        <f t="shared" si="1"/>
        <v/>
      </c>
      <c r="K73" s="89" t="str">
        <f t="shared" si="2"/>
        <v>X</v>
      </c>
    </row>
    <row r="74" spans="1:11" ht="14.25" hidden="1" customHeight="1">
      <c r="A74" s="23">
        <f t="shared" si="8"/>
        <v>55</v>
      </c>
      <c r="B74" s="23" t="str">
        <f>VLOOKUP($A74,ACTIVITIES!$B$2:$C$110,2,FALSE)</f>
        <v>ACTIVITY CATEGORY 6 55</v>
      </c>
      <c r="C74" s="24"/>
      <c r="D74" s="24"/>
      <c r="E74" s="24"/>
      <c r="F74" s="24"/>
      <c r="G74" s="24"/>
      <c r="H74" s="24"/>
      <c r="I74" s="85" t="str">
        <f t="shared" si="1"/>
        <v/>
      </c>
      <c r="K74" s="89" t="str">
        <f t="shared" si="2"/>
        <v>X</v>
      </c>
    </row>
    <row r="75" spans="1:11" ht="14.25" hidden="1" customHeight="1">
      <c r="A75" s="23">
        <f t="shared" si="8"/>
        <v>56</v>
      </c>
      <c r="B75" s="23" t="str">
        <f>VLOOKUP($A75,ACTIVITIES!$B$2:$C$110,2,FALSE)</f>
        <v>ACTIVITY CATEGORY 6 56</v>
      </c>
      <c r="C75" s="24"/>
      <c r="D75" s="24"/>
      <c r="E75" s="24"/>
      <c r="F75" s="24"/>
      <c r="G75" s="24"/>
      <c r="H75" s="24"/>
      <c r="I75" s="85" t="str">
        <f t="shared" si="1"/>
        <v/>
      </c>
      <c r="K75" s="89" t="str">
        <f t="shared" si="2"/>
        <v>X</v>
      </c>
    </row>
    <row r="76" spans="1:11" ht="14.25" hidden="1" customHeight="1">
      <c r="A76" s="23">
        <f t="shared" si="8"/>
        <v>57</v>
      </c>
      <c r="B76" s="23" t="str">
        <f>VLOOKUP($A76,ACTIVITIES!$B$2:$C$110,2,FALSE)</f>
        <v>ACTIVITY CATEGORY 6 57</v>
      </c>
      <c r="C76" s="24"/>
      <c r="D76" s="24"/>
      <c r="E76" s="24"/>
      <c r="F76" s="24"/>
      <c r="G76" s="24"/>
      <c r="H76" s="24"/>
      <c r="I76" s="85" t="str">
        <f t="shared" si="1"/>
        <v/>
      </c>
      <c r="K76" s="89" t="str">
        <f t="shared" si="2"/>
        <v>X</v>
      </c>
    </row>
    <row r="77" spans="1:11" ht="14.25" hidden="1" customHeight="1">
      <c r="A77" s="23">
        <f t="shared" si="8"/>
        <v>58</v>
      </c>
      <c r="B77" s="23" t="str">
        <f>VLOOKUP($A77,ACTIVITIES!$B$2:$C$110,2,FALSE)</f>
        <v>ACTIVITY CATEGORY 6 58</v>
      </c>
      <c r="C77" s="24"/>
      <c r="D77" s="24"/>
      <c r="E77" s="24"/>
      <c r="F77" s="24"/>
      <c r="G77" s="24"/>
      <c r="H77" s="24"/>
      <c r="I77" s="85" t="str">
        <f t="shared" si="1"/>
        <v/>
      </c>
      <c r="K77" s="89" t="str">
        <f t="shared" si="2"/>
        <v>X</v>
      </c>
    </row>
    <row r="78" spans="1:11" ht="14.25" hidden="1" customHeight="1">
      <c r="A78" s="23">
        <f t="shared" si="8"/>
        <v>59</v>
      </c>
      <c r="B78" s="23" t="str">
        <f>VLOOKUP($A78,ACTIVITIES!$B$2:$C$110,2,FALSE)</f>
        <v>ACTIVITY CATEGORY 6 59</v>
      </c>
      <c r="C78" s="24"/>
      <c r="D78" s="24"/>
      <c r="E78" s="24"/>
      <c r="F78" s="24"/>
      <c r="G78" s="24"/>
      <c r="H78" s="24"/>
      <c r="I78" s="85" t="str">
        <f t="shared" si="1"/>
        <v/>
      </c>
      <c r="K78" s="89" t="str">
        <f t="shared" si="2"/>
        <v>X</v>
      </c>
    </row>
    <row r="79" spans="1:11" ht="14.25" hidden="1" customHeight="1">
      <c r="A79" s="23">
        <f t="shared" si="8"/>
        <v>60</v>
      </c>
      <c r="B79" s="23" t="str">
        <f>VLOOKUP($A79,ACTIVITIES!$B$2:$C$110,2,FALSE)</f>
        <v>ACTIVITY CATEGORY 6 60</v>
      </c>
      <c r="C79" s="24"/>
      <c r="D79" s="24"/>
      <c r="E79" s="24"/>
      <c r="F79" s="24"/>
      <c r="G79" s="24"/>
      <c r="H79" s="24"/>
      <c r="I79" s="85" t="str">
        <f t="shared" si="1"/>
        <v/>
      </c>
      <c r="K79" s="89" t="str">
        <f t="shared" si="2"/>
        <v>X</v>
      </c>
    </row>
    <row r="80" spans="1:11" ht="14.25" hidden="1" customHeight="1">
      <c r="A80" s="87" t="str">
        <f>ACTIVITIES!$H$8</f>
        <v>ACTIVITY CATEGORY 7</v>
      </c>
      <c r="B80" s="87"/>
      <c r="C80" s="29"/>
      <c r="D80" s="29"/>
      <c r="E80" s="29"/>
      <c r="F80" s="29"/>
      <c r="G80" s="29"/>
      <c r="H80" s="35"/>
      <c r="I80" s="36" t="str">
        <f t="shared" ref="I80:I143" si="9">IF(AND(C80="",D80="",E80="",F80="",G80="",H80=""),"",MAX(C80:H80))</f>
        <v/>
      </c>
      <c r="K80" s="89" t="str">
        <f t="shared" ref="K80:K143" si="10">IF(AND(NOT(IFERROR(AVERAGE(A80),-9)=-9),IFERROR(VALUE(RIGHT(B80,1)),-9)=-9),"",IF(AND(B80="",IFERROR(VALUE(RIGHT(A80,1)),-99)=-99),"","X"))</f>
        <v>X</v>
      </c>
    </row>
    <row r="81" spans="1:11" ht="13.95" hidden="1" customHeight="1">
      <c r="A81" s="23">
        <f>SUM(A79+1)</f>
        <v>61</v>
      </c>
      <c r="B81" s="23" t="str">
        <f>VLOOKUP($A81,ACTIVITIES!$B$2:$C$110,2,FALSE)</f>
        <v>ACTIVITY CATEGORY 7 61</v>
      </c>
      <c r="C81" s="24"/>
      <c r="D81" s="24"/>
      <c r="E81" s="24"/>
      <c r="F81" s="24"/>
      <c r="G81" s="24"/>
      <c r="H81" s="24"/>
      <c r="I81" s="85" t="str">
        <f t="shared" si="9"/>
        <v/>
      </c>
      <c r="K81" s="89" t="str">
        <f t="shared" si="10"/>
        <v>X</v>
      </c>
    </row>
    <row r="82" spans="1:11" ht="14.25" hidden="1" customHeight="1">
      <c r="A82" s="23">
        <f t="shared" ref="A82:A90" si="11">SUM(A81+1)</f>
        <v>62</v>
      </c>
      <c r="B82" s="23" t="str">
        <f>VLOOKUP($A82,ACTIVITIES!$B$2:$C$110,2,FALSE)</f>
        <v>ACTIVITY CATEGORY 7 62</v>
      </c>
      <c r="C82" s="24"/>
      <c r="D82" s="24"/>
      <c r="E82" s="24"/>
      <c r="F82" s="24"/>
      <c r="G82" s="24"/>
      <c r="H82" s="24"/>
      <c r="I82" s="85" t="str">
        <f t="shared" si="9"/>
        <v/>
      </c>
      <c r="K82" s="89" t="str">
        <f t="shared" si="10"/>
        <v>X</v>
      </c>
    </row>
    <row r="83" spans="1:11" ht="14.25" hidden="1" customHeight="1">
      <c r="A83" s="23">
        <f t="shared" si="11"/>
        <v>63</v>
      </c>
      <c r="B83" s="23" t="str">
        <f>VLOOKUP($A83,ACTIVITIES!$B$2:$C$110,2,FALSE)</f>
        <v>ACTIVITY CATEGORY 7 63</v>
      </c>
      <c r="C83" s="24"/>
      <c r="D83" s="24"/>
      <c r="E83" s="24"/>
      <c r="F83" s="24"/>
      <c r="G83" s="24"/>
      <c r="H83" s="24"/>
      <c r="I83" s="85" t="str">
        <f t="shared" si="9"/>
        <v/>
      </c>
      <c r="K83" s="89" t="str">
        <f t="shared" si="10"/>
        <v>X</v>
      </c>
    </row>
    <row r="84" spans="1:11" ht="14.25" hidden="1" customHeight="1">
      <c r="A84" s="23">
        <f t="shared" si="11"/>
        <v>64</v>
      </c>
      <c r="B84" s="23" t="str">
        <f>VLOOKUP($A84,ACTIVITIES!$B$2:$C$110,2,FALSE)</f>
        <v>ACTIVITY CATEGORY 7 64</v>
      </c>
      <c r="C84" s="24"/>
      <c r="D84" s="24"/>
      <c r="E84" s="24"/>
      <c r="F84" s="24"/>
      <c r="G84" s="24"/>
      <c r="H84" s="24"/>
      <c r="I84" s="85" t="str">
        <f t="shared" si="9"/>
        <v/>
      </c>
      <c r="K84" s="89" t="str">
        <f t="shared" si="10"/>
        <v>X</v>
      </c>
    </row>
    <row r="85" spans="1:11" ht="14.25" hidden="1" customHeight="1">
      <c r="A85" s="23">
        <f t="shared" si="11"/>
        <v>65</v>
      </c>
      <c r="B85" s="23" t="str">
        <f>VLOOKUP($A85,ACTIVITIES!$B$2:$C$110,2,FALSE)</f>
        <v>ACTIVITY CATEGORY 7 65</v>
      </c>
      <c r="C85" s="24"/>
      <c r="D85" s="24"/>
      <c r="E85" s="24"/>
      <c r="F85" s="24"/>
      <c r="G85" s="24"/>
      <c r="H85" s="24"/>
      <c r="I85" s="85" t="str">
        <f t="shared" si="9"/>
        <v/>
      </c>
      <c r="K85" s="89" t="str">
        <f t="shared" si="10"/>
        <v>X</v>
      </c>
    </row>
    <row r="86" spans="1:11" ht="14.25" hidden="1" customHeight="1">
      <c r="A86" s="23">
        <f t="shared" si="11"/>
        <v>66</v>
      </c>
      <c r="B86" s="23" t="str">
        <f>VLOOKUP($A86,ACTIVITIES!$B$2:$C$110,2,FALSE)</f>
        <v>ACTIVITY CATEGORY 7 66</v>
      </c>
      <c r="C86" s="24"/>
      <c r="D86" s="24"/>
      <c r="E86" s="24"/>
      <c r="F86" s="24"/>
      <c r="G86" s="24"/>
      <c r="H86" s="24"/>
      <c r="I86" s="85" t="str">
        <f t="shared" si="9"/>
        <v/>
      </c>
      <c r="K86" s="89" t="str">
        <f t="shared" si="10"/>
        <v>X</v>
      </c>
    </row>
    <row r="87" spans="1:11" ht="14.25" hidden="1" customHeight="1">
      <c r="A87" s="23">
        <f t="shared" si="11"/>
        <v>67</v>
      </c>
      <c r="B87" s="23" t="str">
        <f>VLOOKUP($A87,ACTIVITIES!$B$2:$C$110,2,FALSE)</f>
        <v>ACTIVITY CATEGORY 7 67</v>
      </c>
      <c r="C87" s="24"/>
      <c r="D87" s="24"/>
      <c r="E87" s="24"/>
      <c r="F87" s="24"/>
      <c r="G87" s="24"/>
      <c r="H87" s="24"/>
      <c r="I87" s="85" t="str">
        <f t="shared" si="9"/>
        <v/>
      </c>
      <c r="K87" s="89" t="str">
        <f t="shared" si="10"/>
        <v>X</v>
      </c>
    </row>
    <row r="88" spans="1:11" ht="14.25" hidden="1" customHeight="1">
      <c r="A88" s="23">
        <f t="shared" si="11"/>
        <v>68</v>
      </c>
      <c r="B88" s="23" t="str">
        <f>VLOOKUP($A88,ACTIVITIES!$B$2:$C$110,2,FALSE)</f>
        <v>ACTIVITY CATEGORY 7 68</v>
      </c>
      <c r="C88" s="24"/>
      <c r="D88" s="24"/>
      <c r="E88" s="24"/>
      <c r="F88" s="24"/>
      <c r="G88" s="24"/>
      <c r="H88" s="24"/>
      <c r="I88" s="85" t="str">
        <f t="shared" si="9"/>
        <v/>
      </c>
      <c r="K88" s="89" t="str">
        <f t="shared" si="10"/>
        <v>X</v>
      </c>
    </row>
    <row r="89" spans="1:11" ht="14.25" hidden="1" customHeight="1">
      <c r="A89" s="23">
        <f t="shared" si="11"/>
        <v>69</v>
      </c>
      <c r="B89" s="23" t="str">
        <f>VLOOKUP($A89,ACTIVITIES!$B$2:$C$110,2,FALSE)</f>
        <v>ACTIVITY CATEGORY 7 69</v>
      </c>
      <c r="C89" s="24"/>
      <c r="D89" s="24"/>
      <c r="E89" s="24"/>
      <c r="F89" s="24"/>
      <c r="G89" s="24"/>
      <c r="H89" s="24"/>
      <c r="I89" s="85" t="str">
        <f t="shared" si="9"/>
        <v/>
      </c>
      <c r="K89" s="89" t="str">
        <f t="shared" si="10"/>
        <v>X</v>
      </c>
    </row>
    <row r="90" spans="1:11" ht="14.25" hidden="1" customHeight="1">
      <c r="A90" s="23">
        <f t="shared" si="11"/>
        <v>70</v>
      </c>
      <c r="B90" s="23" t="str">
        <f>VLOOKUP($A90,ACTIVITIES!$B$2:$C$110,2,FALSE)</f>
        <v>ACTIVITY CATEGORY 7 70</v>
      </c>
      <c r="C90" s="24"/>
      <c r="D90" s="24"/>
      <c r="E90" s="24"/>
      <c r="F90" s="24"/>
      <c r="G90" s="24"/>
      <c r="H90" s="24"/>
      <c r="I90" s="85" t="str">
        <f t="shared" si="9"/>
        <v/>
      </c>
      <c r="K90" s="89" t="str">
        <f t="shared" si="10"/>
        <v>X</v>
      </c>
    </row>
    <row r="91" spans="1:11" ht="16.2" hidden="1" customHeight="1">
      <c r="A91" s="87" t="str">
        <f>ACTIVITIES!$H$9</f>
        <v>ACTIVITY CATEGORY 8</v>
      </c>
      <c r="B91" s="87"/>
      <c r="C91" s="29"/>
      <c r="D91" s="29"/>
      <c r="E91" s="29"/>
      <c r="F91" s="29"/>
      <c r="G91" s="29"/>
      <c r="H91" s="35"/>
      <c r="I91" s="36" t="str">
        <f t="shared" si="9"/>
        <v/>
      </c>
      <c r="K91" s="89" t="str">
        <f t="shared" si="10"/>
        <v>X</v>
      </c>
    </row>
    <row r="92" spans="1:11" ht="13.95" hidden="1" customHeight="1">
      <c r="A92" s="23">
        <f>SUM(A90+1)</f>
        <v>71</v>
      </c>
      <c r="B92" s="23" t="str">
        <f>VLOOKUP($A92,ACTIVITIES!$B$2:$C$110,2,FALSE)</f>
        <v>ACTIVITY CATEGORY 8 71</v>
      </c>
      <c r="C92" s="24"/>
      <c r="D92" s="24"/>
      <c r="E92" s="24"/>
      <c r="F92" s="24"/>
      <c r="G92" s="24"/>
      <c r="H92" s="24"/>
      <c r="I92" s="85" t="str">
        <f t="shared" si="9"/>
        <v/>
      </c>
      <c r="K92" s="89" t="str">
        <f t="shared" si="10"/>
        <v>X</v>
      </c>
    </row>
    <row r="93" spans="1:11" ht="14.25" hidden="1" customHeight="1">
      <c r="A93" s="23">
        <f t="shared" ref="A93:A101" si="12">SUM(A92+1)</f>
        <v>72</v>
      </c>
      <c r="B93" s="23" t="str">
        <f>VLOOKUP($A93,ACTIVITIES!$B$2:$C$110,2,FALSE)</f>
        <v>ACTIVITY CATEGORY 8 72</v>
      </c>
      <c r="C93" s="24"/>
      <c r="D93" s="24"/>
      <c r="E93" s="24"/>
      <c r="F93" s="24"/>
      <c r="G93" s="24"/>
      <c r="H93" s="24"/>
      <c r="I93" s="85" t="str">
        <f t="shared" si="9"/>
        <v/>
      </c>
      <c r="K93" s="89" t="str">
        <f t="shared" si="10"/>
        <v>X</v>
      </c>
    </row>
    <row r="94" spans="1:11" ht="14.25" hidden="1" customHeight="1">
      <c r="A94" s="23">
        <f t="shared" si="12"/>
        <v>73</v>
      </c>
      <c r="B94" s="23" t="str">
        <f>VLOOKUP($A94,ACTIVITIES!$B$2:$C$110,2,FALSE)</f>
        <v>ACTIVITY CATEGORY 8 73</v>
      </c>
      <c r="C94" s="24"/>
      <c r="D94" s="24"/>
      <c r="E94" s="24"/>
      <c r="F94" s="24"/>
      <c r="G94" s="24"/>
      <c r="H94" s="24"/>
      <c r="I94" s="85" t="str">
        <f t="shared" si="9"/>
        <v/>
      </c>
      <c r="K94" s="89" t="str">
        <f t="shared" si="10"/>
        <v>X</v>
      </c>
    </row>
    <row r="95" spans="1:11" ht="14.25" hidden="1" customHeight="1">
      <c r="A95" s="23">
        <f t="shared" si="12"/>
        <v>74</v>
      </c>
      <c r="B95" s="23" t="str">
        <f>VLOOKUP($A95,ACTIVITIES!$B$2:$C$110,2,FALSE)</f>
        <v>ACTIVITY CATEGORY 8 74</v>
      </c>
      <c r="C95" s="24"/>
      <c r="D95" s="24"/>
      <c r="E95" s="24"/>
      <c r="F95" s="24"/>
      <c r="G95" s="24"/>
      <c r="H95" s="24"/>
      <c r="I95" s="85" t="str">
        <f t="shared" si="9"/>
        <v/>
      </c>
      <c r="K95" s="89" t="str">
        <f t="shared" si="10"/>
        <v>X</v>
      </c>
    </row>
    <row r="96" spans="1:11" ht="14.25" hidden="1" customHeight="1">
      <c r="A96" s="23">
        <f t="shared" si="12"/>
        <v>75</v>
      </c>
      <c r="B96" s="23" t="str">
        <f>VLOOKUP($A96,ACTIVITIES!$B$2:$C$110,2,FALSE)</f>
        <v>ACTIVITY CATEGORY 8 75</v>
      </c>
      <c r="C96" s="24"/>
      <c r="D96" s="24"/>
      <c r="E96" s="24"/>
      <c r="F96" s="24"/>
      <c r="G96" s="24"/>
      <c r="H96" s="24"/>
      <c r="I96" s="85" t="str">
        <f t="shared" si="9"/>
        <v/>
      </c>
      <c r="K96" s="89" t="str">
        <f t="shared" si="10"/>
        <v>X</v>
      </c>
    </row>
    <row r="97" spans="1:11" ht="14.25" hidden="1" customHeight="1">
      <c r="A97" s="23">
        <f t="shared" si="12"/>
        <v>76</v>
      </c>
      <c r="B97" s="23" t="str">
        <f>VLOOKUP($A97,ACTIVITIES!$B$2:$C$110,2,FALSE)</f>
        <v>ACTIVITY CATEGORY 8 76</v>
      </c>
      <c r="C97" s="24"/>
      <c r="D97" s="24"/>
      <c r="E97" s="24"/>
      <c r="F97" s="24"/>
      <c r="G97" s="24"/>
      <c r="H97" s="24"/>
      <c r="I97" s="85" t="str">
        <f t="shared" si="9"/>
        <v/>
      </c>
      <c r="K97" s="89" t="str">
        <f t="shared" si="10"/>
        <v>X</v>
      </c>
    </row>
    <row r="98" spans="1:11" ht="14.25" hidden="1" customHeight="1">
      <c r="A98" s="23">
        <f t="shared" si="12"/>
        <v>77</v>
      </c>
      <c r="B98" s="23" t="str">
        <f>VLOOKUP($A98,ACTIVITIES!$B$2:$C$110,2,FALSE)</f>
        <v>ACTIVITY CATEGORY 8 77</v>
      </c>
      <c r="C98" s="24"/>
      <c r="D98" s="24"/>
      <c r="E98" s="24"/>
      <c r="F98" s="24"/>
      <c r="G98" s="24"/>
      <c r="H98" s="24"/>
      <c r="I98" s="85" t="str">
        <f t="shared" si="9"/>
        <v/>
      </c>
      <c r="K98" s="89" t="str">
        <f t="shared" si="10"/>
        <v>X</v>
      </c>
    </row>
    <row r="99" spans="1:11" ht="14.25" hidden="1" customHeight="1">
      <c r="A99" s="23">
        <f t="shared" si="12"/>
        <v>78</v>
      </c>
      <c r="B99" s="23" t="str">
        <f>VLOOKUP($A99,ACTIVITIES!$B$2:$C$110,2,FALSE)</f>
        <v>ACTIVITY CATEGORY 8 78</v>
      </c>
      <c r="C99" s="24"/>
      <c r="D99" s="24"/>
      <c r="E99" s="24"/>
      <c r="F99" s="24"/>
      <c r="G99" s="24"/>
      <c r="H99" s="24"/>
      <c r="I99" s="85" t="str">
        <f t="shared" si="9"/>
        <v/>
      </c>
      <c r="K99" s="89" t="str">
        <f t="shared" si="10"/>
        <v>X</v>
      </c>
    </row>
    <row r="100" spans="1:11" ht="14.25" hidden="1" customHeight="1">
      <c r="A100" s="23">
        <f t="shared" si="12"/>
        <v>79</v>
      </c>
      <c r="B100" s="23" t="str">
        <f>VLOOKUP($A100,ACTIVITIES!$B$2:$C$110,2,FALSE)</f>
        <v>ACTIVITY CATEGORY 8 79</v>
      </c>
      <c r="C100" s="24"/>
      <c r="D100" s="24"/>
      <c r="E100" s="24"/>
      <c r="F100" s="24"/>
      <c r="G100" s="24"/>
      <c r="H100" s="24"/>
      <c r="I100" s="85" t="str">
        <f t="shared" si="9"/>
        <v/>
      </c>
      <c r="K100" s="89" t="str">
        <f t="shared" si="10"/>
        <v>X</v>
      </c>
    </row>
    <row r="101" spans="1:11" ht="14.25" hidden="1" customHeight="1">
      <c r="A101" s="23">
        <f t="shared" si="12"/>
        <v>80</v>
      </c>
      <c r="B101" s="23" t="str">
        <f>VLOOKUP($A101,ACTIVITIES!$B$2:$C$110,2,FALSE)</f>
        <v>ACTIVITY CATEGORY 8 80</v>
      </c>
      <c r="C101" s="24"/>
      <c r="D101" s="24"/>
      <c r="E101" s="24"/>
      <c r="F101" s="24"/>
      <c r="G101" s="24"/>
      <c r="H101" s="24"/>
      <c r="I101" s="85" t="str">
        <f t="shared" si="9"/>
        <v/>
      </c>
      <c r="K101" s="89" t="str">
        <f t="shared" si="10"/>
        <v>X</v>
      </c>
    </row>
    <row r="102" spans="1:11" ht="16.2" hidden="1" customHeight="1">
      <c r="A102" s="87" t="str">
        <f>ACTIVITIES!$H$10</f>
        <v>ACTIVITY CATEGORY 9</v>
      </c>
      <c r="B102" s="87"/>
      <c r="C102" s="29"/>
      <c r="D102" s="29"/>
      <c r="E102" s="29"/>
      <c r="F102" s="29"/>
      <c r="G102" s="29"/>
      <c r="H102" s="35"/>
      <c r="I102" s="36" t="str">
        <f t="shared" si="9"/>
        <v/>
      </c>
      <c r="K102" s="89" t="str">
        <f t="shared" si="10"/>
        <v>X</v>
      </c>
    </row>
    <row r="103" spans="1:11" ht="13.95" hidden="1" customHeight="1">
      <c r="A103" s="23">
        <f>SUM(A101+1)</f>
        <v>81</v>
      </c>
      <c r="B103" s="23" t="str">
        <f>VLOOKUP($A103,ACTIVITIES!$B$2:$C$110,2,FALSE)</f>
        <v>ACTIVITY CATEGORY 9 81</v>
      </c>
      <c r="C103" s="24"/>
      <c r="D103" s="24"/>
      <c r="E103" s="24"/>
      <c r="F103" s="24"/>
      <c r="G103" s="24"/>
      <c r="H103" s="24"/>
      <c r="I103" s="85" t="str">
        <f t="shared" si="9"/>
        <v/>
      </c>
      <c r="K103" s="89" t="str">
        <f t="shared" si="10"/>
        <v>X</v>
      </c>
    </row>
    <row r="104" spans="1:11" ht="14.25" hidden="1" customHeight="1">
      <c r="A104" s="23">
        <f t="shared" ref="A104:A112" si="13">SUM(A103+1)</f>
        <v>82</v>
      </c>
      <c r="B104" s="23" t="str">
        <f>VLOOKUP($A104,ACTIVITIES!$B$2:$C$110,2,FALSE)</f>
        <v>ACTIVITY CATEGORY 9 82</v>
      </c>
      <c r="C104" s="24"/>
      <c r="D104" s="24"/>
      <c r="E104" s="24"/>
      <c r="F104" s="24"/>
      <c r="G104" s="24"/>
      <c r="H104" s="24"/>
      <c r="I104" s="85" t="str">
        <f t="shared" si="9"/>
        <v/>
      </c>
      <c r="K104" s="89" t="str">
        <f t="shared" si="10"/>
        <v>X</v>
      </c>
    </row>
    <row r="105" spans="1:11" ht="14.25" hidden="1" customHeight="1">
      <c r="A105" s="23">
        <f t="shared" si="13"/>
        <v>83</v>
      </c>
      <c r="B105" s="23" t="str">
        <f>VLOOKUP($A105,ACTIVITIES!$B$2:$C$110,2,FALSE)</f>
        <v>ACTIVITY CATEGORY 9 83</v>
      </c>
      <c r="C105" s="24"/>
      <c r="D105" s="24"/>
      <c r="E105" s="24"/>
      <c r="F105" s="24"/>
      <c r="G105" s="24"/>
      <c r="H105" s="24"/>
      <c r="I105" s="85" t="str">
        <f t="shared" si="9"/>
        <v/>
      </c>
      <c r="K105" s="89" t="str">
        <f t="shared" si="10"/>
        <v>X</v>
      </c>
    </row>
    <row r="106" spans="1:11" ht="14.25" hidden="1" customHeight="1">
      <c r="A106" s="23">
        <f t="shared" si="13"/>
        <v>84</v>
      </c>
      <c r="B106" s="23" t="str">
        <f>VLOOKUP($A106,ACTIVITIES!$B$2:$C$110,2,FALSE)</f>
        <v>ACTIVITY CATEGORY 9 84</v>
      </c>
      <c r="C106" s="24"/>
      <c r="D106" s="24"/>
      <c r="E106" s="24"/>
      <c r="F106" s="24"/>
      <c r="G106" s="24"/>
      <c r="H106" s="24"/>
      <c r="I106" s="85" t="str">
        <f t="shared" si="9"/>
        <v/>
      </c>
      <c r="K106" s="89" t="str">
        <f t="shared" si="10"/>
        <v>X</v>
      </c>
    </row>
    <row r="107" spans="1:11" ht="14.25" hidden="1" customHeight="1">
      <c r="A107" s="23">
        <f t="shared" si="13"/>
        <v>85</v>
      </c>
      <c r="B107" s="23" t="str">
        <f>VLOOKUP($A107,ACTIVITIES!$B$2:$C$110,2,FALSE)</f>
        <v>ACTIVITY CATEGORY 9 85</v>
      </c>
      <c r="C107" s="24"/>
      <c r="D107" s="24"/>
      <c r="E107" s="24"/>
      <c r="F107" s="24"/>
      <c r="G107" s="24"/>
      <c r="H107" s="24"/>
      <c r="I107" s="85" t="str">
        <f t="shared" si="9"/>
        <v/>
      </c>
      <c r="K107" s="89" t="str">
        <f t="shared" si="10"/>
        <v>X</v>
      </c>
    </row>
    <row r="108" spans="1:11" ht="14.25" hidden="1" customHeight="1">
      <c r="A108" s="23">
        <f t="shared" si="13"/>
        <v>86</v>
      </c>
      <c r="B108" s="23" t="str">
        <f>VLOOKUP($A108,ACTIVITIES!$B$2:$C$110,2,FALSE)</f>
        <v>ACTIVITY CATEGORY 9 86</v>
      </c>
      <c r="C108" s="24"/>
      <c r="D108" s="24"/>
      <c r="E108" s="24"/>
      <c r="F108" s="24"/>
      <c r="G108" s="24"/>
      <c r="H108" s="24"/>
      <c r="I108" s="85" t="str">
        <f t="shared" si="9"/>
        <v/>
      </c>
      <c r="K108" s="89" t="str">
        <f t="shared" si="10"/>
        <v>X</v>
      </c>
    </row>
    <row r="109" spans="1:11" ht="14.25" hidden="1" customHeight="1">
      <c r="A109" s="23">
        <f t="shared" si="13"/>
        <v>87</v>
      </c>
      <c r="B109" s="23" t="str">
        <f>VLOOKUP($A109,ACTIVITIES!$B$2:$C$110,2,FALSE)</f>
        <v>ACTIVITY CATEGORY 9 87</v>
      </c>
      <c r="C109" s="24"/>
      <c r="D109" s="24"/>
      <c r="E109" s="24"/>
      <c r="F109" s="24"/>
      <c r="G109" s="24"/>
      <c r="H109" s="24"/>
      <c r="I109" s="85" t="str">
        <f t="shared" si="9"/>
        <v/>
      </c>
      <c r="K109" s="89" t="str">
        <f t="shared" si="10"/>
        <v>X</v>
      </c>
    </row>
    <row r="110" spans="1:11" ht="14.25" hidden="1" customHeight="1">
      <c r="A110" s="23">
        <f t="shared" si="13"/>
        <v>88</v>
      </c>
      <c r="B110" s="23" t="str">
        <f>VLOOKUP($A110,ACTIVITIES!$B$2:$C$110,2,FALSE)</f>
        <v>ACTIVITY CATEGORY 9 88</v>
      </c>
      <c r="C110" s="24"/>
      <c r="D110" s="24"/>
      <c r="E110" s="24"/>
      <c r="F110" s="24"/>
      <c r="G110" s="24"/>
      <c r="H110" s="24"/>
      <c r="I110" s="85" t="str">
        <f t="shared" si="9"/>
        <v/>
      </c>
      <c r="K110" s="89" t="str">
        <f t="shared" si="10"/>
        <v>X</v>
      </c>
    </row>
    <row r="111" spans="1:11" ht="14.25" hidden="1" customHeight="1">
      <c r="A111" s="23">
        <f t="shared" si="13"/>
        <v>89</v>
      </c>
      <c r="B111" s="23" t="str">
        <f>VLOOKUP($A111,ACTIVITIES!$B$2:$C$110,2,FALSE)</f>
        <v>ACTIVITY CATEGORY 9 89</v>
      </c>
      <c r="C111" s="24"/>
      <c r="D111" s="24"/>
      <c r="E111" s="24"/>
      <c r="F111" s="24"/>
      <c r="G111" s="24"/>
      <c r="H111" s="24"/>
      <c r="I111" s="85" t="str">
        <f t="shared" si="9"/>
        <v/>
      </c>
      <c r="K111" s="89" t="str">
        <f t="shared" si="10"/>
        <v>X</v>
      </c>
    </row>
    <row r="112" spans="1:11" ht="14.25" hidden="1" customHeight="1">
      <c r="A112" s="23">
        <f t="shared" si="13"/>
        <v>90</v>
      </c>
      <c r="B112" s="23" t="str">
        <f>VLOOKUP($A112,ACTIVITIES!$B$2:$C$110,2,FALSE)</f>
        <v>ACTIVITY CATEGORY 9 90</v>
      </c>
      <c r="C112" s="24"/>
      <c r="D112" s="24"/>
      <c r="E112" s="24"/>
      <c r="F112" s="24"/>
      <c r="G112" s="24"/>
      <c r="H112" s="24"/>
      <c r="I112" s="85" t="str">
        <f t="shared" si="9"/>
        <v/>
      </c>
      <c r="K112" s="89" t="str">
        <f t="shared" si="10"/>
        <v>X</v>
      </c>
    </row>
    <row r="113" spans="1:11" ht="16.2" hidden="1" customHeight="1">
      <c r="A113" s="87" t="str">
        <f>ACTIVITIES!$H$11</f>
        <v>ACTIVITY CATEGORY 10</v>
      </c>
      <c r="B113" s="87"/>
      <c r="C113" s="29"/>
      <c r="D113" s="29"/>
      <c r="E113" s="29"/>
      <c r="F113" s="29"/>
      <c r="G113" s="29"/>
      <c r="H113" s="35"/>
      <c r="I113" s="36" t="str">
        <f t="shared" si="9"/>
        <v/>
      </c>
      <c r="K113" s="89" t="str">
        <f t="shared" si="10"/>
        <v>X</v>
      </c>
    </row>
    <row r="114" spans="1:11" ht="13.95" hidden="1" customHeight="1">
      <c r="A114" s="23">
        <f>SUM(A112+1)</f>
        <v>91</v>
      </c>
      <c r="B114" s="23" t="str">
        <f>VLOOKUP($A114,ACTIVITIES!$B$2:$C$110,2,FALSE)</f>
        <v>ACTIVITY CATEGORY 10 91</v>
      </c>
      <c r="C114" s="24"/>
      <c r="D114" s="24"/>
      <c r="E114" s="24"/>
      <c r="F114" s="24"/>
      <c r="G114" s="24"/>
      <c r="H114" s="24"/>
      <c r="I114" s="85" t="str">
        <f t="shared" si="9"/>
        <v/>
      </c>
      <c r="K114" s="89" t="str">
        <f t="shared" si="10"/>
        <v>X</v>
      </c>
    </row>
    <row r="115" spans="1:11" ht="14.25" hidden="1" customHeight="1">
      <c r="A115" s="23">
        <f t="shared" ref="A115:A123" si="14">SUM(A114+1)</f>
        <v>92</v>
      </c>
      <c r="B115" s="23" t="str">
        <f>VLOOKUP($A115,ACTIVITIES!$B$2:$C$110,2,FALSE)</f>
        <v>ACTIVITY CATEGORY 10 92</v>
      </c>
      <c r="C115" s="24"/>
      <c r="D115" s="24"/>
      <c r="E115" s="24"/>
      <c r="F115" s="24"/>
      <c r="G115" s="24"/>
      <c r="H115" s="24"/>
      <c r="I115" s="85" t="str">
        <f t="shared" si="9"/>
        <v/>
      </c>
      <c r="K115" s="89" t="str">
        <f t="shared" si="10"/>
        <v>X</v>
      </c>
    </row>
    <row r="116" spans="1:11" ht="14.25" hidden="1" customHeight="1">
      <c r="A116" s="23">
        <f t="shared" si="14"/>
        <v>93</v>
      </c>
      <c r="B116" s="23" t="str">
        <f>VLOOKUP($A116,ACTIVITIES!$B$2:$C$110,2,FALSE)</f>
        <v>ACTIVITY CATEGORY 10 93</v>
      </c>
      <c r="C116" s="24"/>
      <c r="D116" s="24"/>
      <c r="E116" s="24"/>
      <c r="F116" s="24"/>
      <c r="G116" s="24"/>
      <c r="H116" s="24"/>
      <c r="I116" s="85" t="str">
        <f t="shared" si="9"/>
        <v/>
      </c>
      <c r="K116" s="89" t="str">
        <f t="shared" si="10"/>
        <v>X</v>
      </c>
    </row>
    <row r="117" spans="1:11" ht="14.25" hidden="1" customHeight="1">
      <c r="A117" s="23">
        <f t="shared" si="14"/>
        <v>94</v>
      </c>
      <c r="B117" s="23" t="str">
        <f>VLOOKUP($A117,ACTIVITIES!$B$2:$C$110,2,FALSE)</f>
        <v>ACTIVITY CATEGORY 10 94</v>
      </c>
      <c r="C117" s="24"/>
      <c r="D117" s="24"/>
      <c r="E117" s="24"/>
      <c r="F117" s="24"/>
      <c r="G117" s="24"/>
      <c r="H117" s="24"/>
      <c r="I117" s="85" t="str">
        <f t="shared" si="9"/>
        <v/>
      </c>
      <c r="K117" s="89" t="str">
        <f t="shared" si="10"/>
        <v>X</v>
      </c>
    </row>
    <row r="118" spans="1:11" ht="14.25" hidden="1" customHeight="1">
      <c r="A118" s="23">
        <f t="shared" si="14"/>
        <v>95</v>
      </c>
      <c r="B118" s="23" t="str">
        <f>VLOOKUP($A118,ACTIVITIES!$B$2:$C$110,2,FALSE)</f>
        <v>ACTIVITY CATEGORY 10 95</v>
      </c>
      <c r="C118" s="24"/>
      <c r="D118" s="24"/>
      <c r="E118" s="24"/>
      <c r="F118" s="24"/>
      <c r="G118" s="24"/>
      <c r="H118" s="24"/>
      <c r="I118" s="85" t="str">
        <f t="shared" si="9"/>
        <v/>
      </c>
      <c r="K118" s="89" t="str">
        <f t="shared" si="10"/>
        <v>X</v>
      </c>
    </row>
    <row r="119" spans="1:11" ht="14.25" hidden="1" customHeight="1">
      <c r="A119" s="23">
        <f t="shared" si="14"/>
        <v>96</v>
      </c>
      <c r="B119" s="23" t="str">
        <f>VLOOKUP($A119,ACTIVITIES!$B$2:$C$110,2,FALSE)</f>
        <v>ACTIVITY CATEGORY 10 96</v>
      </c>
      <c r="C119" s="24"/>
      <c r="D119" s="24"/>
      <c r="E119" s="24"/>
      <c r="F119" s="24"/>
      <c r="G119" s="24"/>
      <c r="H119" s="24"/>
      <c r="I119" s="85" t="str">
        <f t="shared" si="9"/>
        <v/>
      </c>
      <c r="K119" s="89" t="str">
        <f t="shared" si="10"/>
        <v>X</v>
      </c>
    </row>
    <row r="120" spans="1:11" ht="14.25" hidden="1" customHeight="1">
      <c r="A120" s="23">
        <f t="shared" si="14"/>
        <v>97</v>
      </c>
      <c r="B120" s="23" t="str">
        <f>VLOOKUP($A120,ACTIVITIES!$B$2:$C$110,2,FALSE)</f>
        <v>ACTIVITY CATEGORY 10 97</v>
      </c>
      <c r="C120" s="24"/>
      <c r="D120" s="24"/>
      <c r="E120" s="24"/>
      <c r="F120" s="24"/>
      <c r="G120" s="24"/>
      <c r="H120" s="24"/>
      <c r="I120" s="85" t="str">
        <f t="shared" si="9"/>
        <v/>
      </c>
      <c r="K120" s="89" t="str">
        <f t="shared" si="10"/>
        <v>X</v>
      </c>
    </row>
    <row r="121" spans="1:11" ht="14.25" hidden="1" customHeight="1">
      <c r="A121" s="23">
        <f t="shared" si="14"/>
        <v>98</v>
      </c>
      <c r="B121" s="23" t="str">
        <f>VLOOKUP($A121,ACTIVITIES!$B$2:$C$110,2,FALSE)</f>
        <v>ACTIVITY CATEGORY 10 98</v>
      </c>
      <c r="C121" s="24"/>
      <c r="D121" s="24"/>
      <c r="E121" s="24"/>
      <c r="F121" s="24"/>
      <c r="G121" s="24"/>
      <c r="H121" s="24"/>
      <c r="I121" s="85" t="str">
        <f t="shared" si="9"/>
        <v/>
      </c>
      <c r="K121" s="89" t="str">
        <f t="shared" si="10"/>
        <v>X</v>
      </c>
    </row>
    <row r="122" spans="1:11" ht="14.25" hidden="1" customHeight="1">
      <c r="A122" s="23">
        <f t="shared" si="14"/>
        <v>99</v>
      </c>
      <c r="B122" s="23" t="str">
        <f>VLOOKUP($A122,ACTIVITIES!$B$2:$C$110,2,FALSE)</f>
        <v>ACTIVITY CATEGORY 10 99</v>
      </c>
      <c r="C122" s="24"/>
      <c r="D122" s="24"/>
      <c r="E122" s="24"/>
      <c r="F122" s="24"/>
      <c r="G122" s="24"/>
      <c r="H122" s="24"/>
      <c r="I122" s="85" t="str">
        <f t="shared" si="9"/>
        <v/>
      </c>
      <c r="K122" s="89" t="str">
        <f t="shared" si="10"/>
        <v>X</v>
      </c>
    </row>
    <row r="123" spans="1:11" ht="14.25" hidden="1" customHeight="1">
      <c r="A123" s="23">
        <f t="shared" si="14"/>
        <v>100</v>
      </c>
      <c r="B123" s="23" t="str">
        <f>VLOOKUP($A123,ACTIVITIES!$B$2:$C$110,2,FALSE)</f>
        <v>ACTIVITY CATEGORY 10 100</v>
      </c>
      <c r="C123" s="24"/>
      <c r="D123" s="24"/>
      <c r="E123" s="24"/>
      <c r="F123" s="24"/>
      <c r="G123" s="24"/>
      <c r="H123" s="24"/>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v>0</v>
      </c>
      <c r="D127" s="236">
        <v>2</v>
      </c>
      <c r="E127" s="236">
        <v>0</v>
      </c>
      <c r="F127" s="236">
        <v>0</v>
      </c>
      <c r="G127" s="236">
        <v>1</v>
      </c>
      <c r="H127" s="236">
        <v>2</v>
      </c>
      <c r="I127" s="84">
        <f t="shared" si="9"/>
        <v>2</v>
      </c>
      <c r="K127" s="89" t="str">
        <f t="shared" si="10"/>
        <v/>
      </c>
    </row>
    <row r="128" spans="1:11" ht="15.75" customHeight="1">
      <c r="A128" s="23">
        <f t="shared" ref="A128:A136" si="15">SUM(A127+1)</f>
        <v>2</v>
      </c>
      <c r="B128" s="23" t="str">
        <f>VLOOKUP($A128,ACTIVITIES!$B$2:$C$110,2,FALSE)</f>
        <v>Install overhead cable and taller utility poles</v>
      </c>
      <c r="C128" s="236">
        <v>0</v>
      </c>
      <c r="D128" s="236">
        <v>2</v>
      </c>
      <c r="E128" s="236">
        <v>0</v>
      </c>
      <c r="F128" s="236">
        <v>0</v>
      </c>
      <c r="G128" s="236">
        <v>1</v>
      </c>
      <c r="H128" s="236">
        <v>2</v>
      </c>
      <c r="I128" s="84">
        <f t="shared" si="9"/>
        <v>2</v>
      </c>
      <c r="K128" s="89" t="str">
        <f t="shared" si="10"/>
        <v/>
      </c>
    </row>
    <row r="129" spans="1:11" ht="15.75" customHeight="1">
      <c r="A129" s="23">
        <f t="shared" si="15"/>
        <v>3</v>
      </c>
      <c r="B129" s="23" t="str">
        <f>VLOOKUP($A129,ACTIVITIES!$B$2:$C$110,2,FALSE)</f>
        <v>Install cables and trench excavation</v>
      </c>
      <c r="C129" s="236">
        <v>0</v>
      </c>
      <c r="D129" s="236">
        <v>2</v>
      </c>
      <c r="E129" s="236">
        <v>0</v>
      </c>
      <c r="F129" s="236">
        <v>0</v>
      </c>
      <c r="G129" s="236">
        <v>1</v>
      </c>
      <c r="H129" s="236">
        <v>2</v>
      </c>
      <c r="I129" s="84">
        <f t="shared" si="9"/>
        <v>2</v>
      </c>
      <c r="K129" s="89" t="str">
        <f t="shared" si="10"/>
        <v/>
      </c>
    </row>
    <row r="130" spans="1:11" ht="15.75" customHeight="1">
      <c r="A130" s="23">
        <f t="shared" si="15"/>
        <v>4</v>
      </c>
      <c r="B130" s="23" t="str">
        <f>VLOOKUP($A130,ACTIVITIES!$B$2:$C$110,2,FALSE)</f>
        <v>Install onshore cable ROW construction</v>
      </c>
      <c r="C130" s="236">
        <v>0</v>
      </c>
      <c r="D130" s="236">
        <v>2</v>
      </c>
      <c r="E130" s="236">
        <v>0</v>
      </c>
      <c r="F130" s="236">
        <v>0</v>
      </c>
      <c r="G130" s="236">
        <v>1</v>
      </c>
      <c r="H130" s="236">
        <v>2</v>
      </c>
      <c r="I130" s="84">
        <f t="shared" si="9"/>
        <v>2</v>
      </c>
      <c r="K130" s="89" t="str">
        <f t="shared" si="10"/>
        <v/>
      </c>
    </row>
    <row r="131" spans="1:11" ht="15.75" customHeight="1">
      <c r="A131" s="23">
        <f t="shared" si="15"/>
        <v>5</v>
      </c>
      <c r="B131" s="23" t="str">
        <f>VLOOKUP($A131,ACTIVITIES!$B$2:$C$110,2,FALSE)</f>
        <v>Install onshore vehicle use and travel</v>
      </c>
      <c r="C131" s="236">
        <v>0</v>
      </c>
      <c r="D131" s="236">
        <v>2</v>
      </c>
      <c r="E131" s="236">
        <v>0</v>
      </c>
      <c r="F131" s="236">
        <v>0</v>
      </c>
      <c r="G131" s="236">
        <v>1</v>
      </c>
      <c r="H131" s="236">
        <v>2</v>
      </c>
      <c r="I131" s="84">
        <f t="shared" si="9"/>
        <v>2</v>
      </c>
      <c r="K131" s="89" t="str">
        <f t="shared" si="10"/>
        <v/>
      </c>
    </row>
    <row r="132" spans="1:11" ht="15.75" hidden="1" customHeight="1">
      <c r="A132" s="23">
        <f t="shared" si="15"/>
        <v>6</v>
      </c>
      <c r="B132" s="23" t="str">
        <f>VLOOKUP($A132,ACTIVITIES!$B$2:$C$110,2,FALSE)</f>
        <v>ONSHORE CONSTRUCTION 6</v>
      </c>
      <c r="C132" s="24"/>
      <c r="D132" s="24"/>
      <c r="E132" s="24"/>
      <c r="F132" s="24"/>
      <c r="G132" s="24"/>
      <c r="H132" s="24"/>
      <c r="I132" s="84" t="str">
        <f t="shared" si="9"/>
        <v/>
      </c>
      <c r="K132" s="89" t="str">
        <f t="shared" si="10"/>
        <v>X</v>
      </c>
    </row>
    <row r="133" spans="1:11" ht="15.75" hidden="1" customHeight="1">
      <c r="A133" s="23">
        <f t="shared" si="15"/>
        <v>7</v>
      </c>
      <c r="B133" s="23" t="str">
        <f>VLOOKUP($A133,ACTIVITIES!$B$2:$C$110,2,FALSE)</f>
        <v>ONSHORE CONSTRUCTION 7</v>
      </c>
      <c r="C133" s="24"/>
      <c r="D133" s="24"/>
      <c r="E133" s="24"/>
      <c r="F133" s="24"/>
      <c r="G133" s="24"/>
      <c r="H133" s="24"/>
      <c r="I133" s="84" t="str">
        <f t="shared" si="9"/>
        <v/>
      </c>
      <c r="K133" s="89" t="str">
        <f t="shared" si="10"/>
        <v>X</v>
      </c>
    </row>
    <row r="134" spans="1:11" ht="15.75" hidden="1" customHeight="1">
      <c r="A134" s="23">
        <f t="shared" si="15"/>
        <v>8</v>
      </c>
      <c r="B134" s="23" t="str">
        <f>VLOOKUP($A134,ACTIVITIES!$B$2:$C$110,2,FALSE)</f>
        <v>ONSHORE CONSTRUCTION 8</v>
      </c>
      <c r="C134" s="24"/>
      <c r="D134" s="24"/>
      <c r="E134" s="24"/>
      <c r="F134" s="24"/>
      <c r="G134" s="24"/>
      <c r="H134" s="24"/>
      <c r="I134" s="84" t="str">
        <f t="shared" si="9"/>
        <v/>
      </c>
      <c r="K134" s="89" t="str">
        <f t="shared" si="10"/>
        <v>X</v>
      </c>
    </row>
    <row r="135" spans="1:11" ht="15.75" hidden="1" customHeight="1">
      <c r="A135" s="23">
        <f t="shared" si="15"/>
        <v>9</v>
      </c>
      <c r="B135" s="23" t="str">
        <f>VLOOKUP($A135,ACTIVITIES!$B$2:$C$110,2,FALSE)</f>
        <v>ONSHORE CONSTRUCTION 9</v>
      </c>
      <c r="C135" s="24"/>
      <c r="D135" s="24"/>
      <c r="E135" s="24"/>
      <c r="F135" s="24"/>
      <c r="G135" s="24"/>
      <c r="H135" s="24"/>
      <c r="I135" s="84" t="str">
        <f t="shared" si="9"/>
        <v/>
      </c>
      <c r="K135" s="89" t="str">
        <f t="shared" si="10"/>
        <v>X</v>
      </c>
    </row>
    <row r="136" spans="1:11" ht="15.75" hidden="1" customHeight="1">
      <c r="A136" s="23">
        <f t="shared" si="15"/>
        <v>10</v>
      </c>
      <c r="B136" s="23" t="str">
        <f>VLOOKUP($A136,ACTIVITIES!$B$2:$C$110,2,FALSE)</f>
        <v>ONSHORE CONSTRUCTION 10</v>
      </c>
      <c r="C136" s="24"/>
      <c r="D136" s="24"/>
      <c r="E136" s="24"/>
      <c r="F136" s="24"/>
      <c r="G136" s="24"/>
      <c r="H136" s="24"/>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6">
        <v>2</v>
      </c>
      <c r="D138" s="236">
        <v>2</v>
      </c>
      <c r="E138" s="236">
        <v>2</v>
      </c>
      <c r="F138" s="236">
        <v>2</v>
      </c>
      <c r="G138" s="236">
        <v>1</v>
      </c>
      <c r="H138" s="236">
        <v>1</v>
      </c>
      <c r="I138" s="84">
        <f t="shared" si="9"/>
        <v>2</v>
      </c>
      <c r="K138" s="89" t="str">
        <f t="shared" si="10"/>
        <v/>
      </c>
    </row>
    <row r="139" spans="1:11" ht="15.75" customHeight="1">
      <c r="A139" s="23">
        <f t="shared" ref="A139:A147" si="16">SUM(A138+1)</f>
        <v>12</v>
      </c>
      <c r="B139" s="23" t="str">
        <f>VLOOKUP($A139,ACTIVITIES!$B$2:$C$110,2,FALSE)</f>
        <v>Landfall HDD short and long distance</v>
      </c>
      <c r="C139" s="236">
        <v>2</v>
      </c>
      <c r="D139" s="236">
        <v>2</v>
      </c>
      <c r="E139" s="236">
        <v>2</v>
      </c>
      <c r="F139" s="236">
        <v>2</v>
      </c>
      <c r="G139" s="236">
        <v>1</v>
      </c>
      <c r="H139" s="236">
        <v>1</v>
      </c>
      <c r="I139" s="84">
        <f t="shared" si="9"/>
        <v>2</v>
      </c>
      <c r="K139" s="89" t="str">
        <f t="shared" si="10"/>
        <v/>
      </c>
    </row>
    <row r="140" spans="1:11" ht="15.75" hidden="1" customHeight="1">
      <c r="A140" s="23">
        <f t="shared" si="16"/>
        <v>13</v>
      </c>
      <c r="B140" s="23" t="str">
        <f>VLOOKUP($A140,ACTIVITIES!$B$2:$C$110,2,FALSE)</f>
        <v>LANDFALL CONSTRUCTION 13</v>
      </c>
      <c r="C140" s="24"/>
      <c r="D140" s="24"/>
      <c r="E140" s="24"/>
      <c r="F140" s="24"/>
      <c r="G140" s="24"/>
      <c r="H140" s="24"/>
      <c r="I140" s="84" t="str">
        <f t="shared" si="9"/>
        <v/>
      </c>
      <c r="K140" s="89" t="str">
        <f t="shared" si="10"/>
        <v>X</v>
      </c>
    </row>
    <row r="141" spans="1:11" ht="15.75" hidden="1" customHeight="1">
      <c r="A141" s="23">
        <f t="shared" si="16"/>
        <v>14</v>
      </c>
      <c r="B141" s="23" t="str">
        <f>VLOOKUP($A141,ACTIVITIES!$B$2:$C$110,2,FALSE)</f>
        <v>LANDFALL CONSTRUCTION 14</v>
      </c>
      <c r="C141" s="24"/>
      <c r="D141" s="24"/>
      <c r="E141" s="24"/>
      <c r="F141" s="24"/>
      <c r="G141" s="24"/>
      <c r="H141" s="24"/>
      <c r="I141" s="84" t="str">
        <f t="shared" si="9"/>
        <v/>
      </c>
      <c r="K141" s="89" t="str">
        <f t="shared" si="10"/>
        <v>X</v>
      </c>
    </row>
    <row r="142" spans="1:11" ht="15.75" hidden="1" customHeight="1">
      <c r="A142" s="23">
        <f t="shared" si="16"/>
        <v>15</v>
      </c>
      <c r="B142" s="23" t="str">
        <f>VLOOKUP($A142,ACTIVITIES!$B$2:$C$110,2,FALSE)</f>
        <v>LANDFALL CONSTRUCTION 15</v>
      </c>
      <c r="C142" s="24"/>
      <c r="D142" s="24"/>
      <c r="E142" s="24"/>
      <c r="F142" s="24"/>
      <c r="G142" s="24"/>
      <c r="H142" s="24"/>
      <c r="I142" s="84" t="str">
        <f t="shared" si="9"/>
        <v/>
      </c>
      <c r="K142" s="89" t="str">
        <f t="shared" si="10"/>
        <v>X</v>
      </c>
    </row>
    <row r="143" spans="1:11" ht="15.75" hidden="1" customHeight="1">
      <c r="A143" s="23">
        <f t="shared" si="16"/>
        <v>16</v>
      </c>
      <c r="B143" s="23" t="str">
        <f>VLOOKUP($A143,ACTIVITIES!$B$2:$C$110,2,FALSE)</f>
        <v>LANDFALL CONSTRUCTION 16</v>
      </c>
      <c r="C143" s="24"/>
      <c r="D143" s="24"/>
      <c r="E143" s="24"/>
      <c r="F143" s="24"/>
      <c r="G143" s="24"/>
      <c r="H143" s="24"/>
      <c r="I143" s="84" t="str">
        <f t="shared" si="9"/>
        <v/>
      </c>
      <c r="K143" s="89" t="str">
        <f t="shared" si="10"/>
        <v>X</v>
      </c>
    </row>
    <row r="144" spans="1:11" ht="15.75" hidden="1" customHeight="1">
      <c r="A144" s="23">
        <f t="shared" si="16"/>
        <v>17</v>
      </c>
      <c r="B144" s="23" t="str">
        <f>VLOOKUP($A144,ACTIVITIES!$B$2:$C$110,2,FALSE)</f>
        <v>LANDFALL CONSTRUCTION 17</v>
      </c>
      <c r="C144" s="24"/>
      <c r="D144" s="24"/>
      <c r="E144" s="24"/>
      <c r="F144" s="24"/>
      <c r="G144" s="24"/>
      <c r="H144" s="24"/>
      <c r="I144" s="84" t="str">
        <f t="shared" ref="I144:I207" si="17">IF(AND(C144="",D144="",E144="",F144="",G144="",H144=""),"",MAX(C144:H144))</f>
        <v/>
      </c>
      <c r="K144" s="89" t="str">
        <f t="shared" ref="K144:K207" si="18">IF(AND(NOT(IFERROR(AVERAGE(A144),-9)=-9),IFERROR(VALUE(RIGHT(B144,1)),-9)=-9),"",IF(AND(B144="",IFERROR(VALUE(RIGHT(A144,1)),-99)=-99),"","X"))</f>
        <v>X</v>
      </c>
    </row>
    <row r="145" spans="1:11" ht="15.75" hidden="1" customHeight="1">
      <c r="A145" s="23">
        <f t="shared" si="16"/>
        <v>18</v>
      </c>
      <c r="B145" s="23" t="str">
        <f>VLOOKUP($A145,ACTIVITIES!$B$2:$C$110,2,FALSE)</f>
        <v>LANDFALL CONSTRUCTION 18</v>
      </c>
      <c r="C145" s="24"/>
      <c r="D145" s="24"/>
      <c r="E145" s="24"/>
      <c r="F145" s="24"/>
      <c r="G145" s="24"/>
      <c r="H145" s="24"/>
      <c r="I145" s="84" t="str">
        <f t="shared" si="17"/>
        <v/>
      </c>
      <c r="K145" s="89" t="str">
        <f t="shared" si="18"/>
        <v>X</v>
      </c>
    </row>
    <row r="146" spans="1:11" ht="15.75" hidden="1" customHeight="1">
      <c r="A146" s="23">
        <f t="shared" si="16"/>
        <v>19</v>
      </c>
      <c r="B146" s="23" t="str">
        <f>VLOOKUP($A146,ACTIVITIES!$B$2:$C$110,2,FALSE)</f>
        <v>LANDFALL CONSTRUCTION 19</v>
      </c>
      <c r="C146" s="24"/>
      <c r="D146" s="24"/>
      <c r="E146" s="24"/>
      <c r="F146" s="24"/>
      <c r="G146" s="24"/>
      <c r="H146" s="24"/>
      <c r="I146" s="84" t="str">
        <f t="shared" si="17"/>
        <v/>
      </c>
      <c r="K146" s="89" t="str">
        <f t="shared" si="18"/>
        <v>X</v>
      </c>
    </row>
    <row r="147" spans="1:11" ht="15.75" hidden="1" customHeight="1">
      <c r="A147" s="23">
        <f t="shared" si="16"/>
        <v>20</v>
      </c>
      <c r="B147" s="23" t="str">
        <f>VLOOKUP($A147,ACTIVITIES!$B$2:$C$110,2,FALSE)</f>
        <v>LANDFALL CONSTRUCTION 20</v>
      </c>
      <c r="C147" s="24"/>
      <c r="D147" s="24"/>
      <c r="E147" s="24"/>
      <c r="F147" s="24"/>
      <c r="G147" s="24"/>
      <c r="H147" s="24"/>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v>1</v>
      </c>
      <c r="D149" s="236">
        <v>1</v>
      </c>
      <c r="E149" s="236">
        <v>0</v>
      </c>
      <c r="F149" s="236">
        <v>0</v>
      </c>
      <c r="G149" s="236">
        <v>0</v>
      </c>
      <c r="H149" s="236">
        <v>0</v>
      </c>
      <c r="I149" s="84">
        <f t="shared" si="17"/>
        <v>1</v>
      </c>
      <c r="K149" s="89" t="str">
        <f t="shared" si="18"/>
        <v/>
      </c>
    </row>
    <row r="150" spans="1:11" ht="15.75" customHeight="1">
      <c r="A150" s="23">
        <f t="shared" ref="A150:A158" si="19">SUM(A149+1)</f>
        <v>22</v>
      </c>
      <c r="B150" s="23" t="str">
        <f>VLOOKUP($A150,ACTIVITIES!$B$2:$C$110,2,FALSE)</f>
        <v>Export cable to shore installation</v>
      </c>
      <c r="C150" s="236">
        <v>1</v>
      </c>
      <c r="D150" s="236">
        <v>1</v>
      </c>
      <c r="E150" s="236">
        <v>0</v>
      </c>
      <c r="F150" s="236">
        <v>0</v>
      </c>
      <c r="G150" s="236">
        <v>0</v>
      </c>
      <c r="H150" s="236">
        <v>0</v>
      </c>
      <c r="I150" s="84">
        <f t="shared" si="17"/>
        <v>1</v>
      </c>
      <c r="K150" s="89" t="str">
        <f t="shared" si="18"/>
        <v/>
      </c>
    </row>
    <row r="151" spans="1:11" ht="15.75" customHeight="1">
      <c r="A151" s="23">
        <f t="shared" si="19"/>
        <v>23</v>
      </c>
      <c r="B151" s="23" t="str">
        <f>VLOOKUP($A151,ACTIVITIES!$B$2:$C$110,2,FALSE)</f>
        <v>Substation installation</v>
      </c>
      <c r="C151" s="236">
        <v>1</v>
      </c>
      <c r="D151" s="236">
        <v>1</v>
      </c>
      <c r="E151" s="236">
        <v>0</v>
      </c>
      <c r="F151" s="236">
        <v>0</v>
      </c>
      <c r="G151" s="236">
        <v>0</v>
      </c>
      <c r="H151" s="236">
        <v>0</v>
      </c>
      <c r="I151" s="84">
        <f t="shared" si="17"/>
        <v>1</v>
      </c>
      <c r="K151" s="89" t="str">
        <f t="shared" si="18"/>
        <v/>
      </c>
    </row>
    <row r="152" spans="1:11" ht="15.75" customHeight="1">
      <c r="A152" s="23">
        <f t="shared" si="19"/>
        <v>24</v>
      </c>
      <c r="B152" s="23" t="str">
        <f>VLOOKUP($A152,ACTIVITIES!$B$2:$C$110,2,FALSE)</f>
        <v>Offshore foundation installation</v>
      </c>
      <c r="C152" s="236">
        <v>1</v>
      </c>
      <c r="D152" s="236">
        <v>1</v>
      </c>
      <c r="E152" s="236">
        <v>0</v>
      </c>
      <c r="F152" s="236">
        <v>0</v>
      </c>
      <c r="G152" s="236">
        <v>0</v>
      </c>
      <c r="H152" s="236">
        <v>0</v>
      </c>
      <c r="I152" s="84">
        <f t="shared" si="17"/>
        <v>1</v>
      </c>
      <c r="K152" s="89" t="str">
        <f t="shared" si="18"/>
        <v/>
      </c>
    </row>
    <row r="153" spans="1:11" ht="15.75" customHeight="1">
      <c r="A153" s="23">
        <f t="shared" si="19"/>
        <v>25</v>
      </c>
      <c r="B153" s="23" t="str">
        <f>VLOOKUP($A153,ACTIVITIES!$B$2:$C$110,2,FALSE)</f>
        <v xml:space="preserve">Offshore pile driving </v>
      </c>
      <c r="C153" s="236">
        <v>1</v>
      </c>
      <c r="D153" s="236">
        <v>1</v>
      </c>
      <c r="E153" s="236">
        <v>0</v>
      </c>
      <c r="F153" s="236">
        <v>0</v>
      </c>
      <c r="G153" s="236">
        <v>0</v>
      </c>
      <c r="H153" s="236">
        <v>0</v>
      </c>
      <c r="I153" s="84">
        <f t="shared" si="17"/>
        <v>1</v>
      </c>
      <c r="K153" s="89" t="str">
        <f t="shared" si="18"/>
        <v/>
      </c>
    </row>
    <row r="154" spans="1:11" ht="15.75" customHeight="1">
      <c r="A154" s="23">
        <f t="shared" si="19"/>
        <v>26</v>
      </c>
      <c r="B154" s="23" t="str">
        <f>VLOOKUP($A154,ACTIVITIES!$B$2:$C$110,2,FALSE)</f>
        <v>Temporary cofferdam for long dist. HDD</v>
      </c>
      <c r="C154" s="236">
        <v>1</v>
      </c>
      <c r="D154" s="236">
        <v>1</v>
      </c>
      <c r="E154" s="236">
        <v>0</v>
      </c>
      <c r="F154" s="236">
        <v>0</v>
      </c>
      <c r="G154" s="236">
        <v>0</v>
      </c>
      <c r="H154" s="236">
        <v>0</v>
      </c>
      <c r="I154" s="84">
        <f t="shared" si="17"/>
        <v>1</v>
      </c>
      <c r="K154" s="89" t="str">
        <f t="shared" si="18"/>
        <v/>
      </c>
    </row>
    <row r="155" spans="1:11" ht="15.75" customHeight="1">
      <c r="A155" s="23">
        <f t="shared" si="19"/>
        <v>27</v>
      </c>
      <c r="B155" s="23" t="str">
        <f>VLOOKUP($A155,ACTIVITIES!$B$2:$C$110,2,FALSE)</f>
        <v>Barge and tug  WTG transportation</v>
      </c>
      <c r="C155" s="236">
        <v>1</v>
      </c>
      <c r="D155" s="236">
        <v>1</v>
      </c>
      <c r="E155" s="236">
        <v>0</v>
      </c>
      <c r="F155" s="236">
        <v>0</v>
      </c>
      <c r="G155" s="236">
        <v>0</v>
      </c>
      <c r="H155" s="236">
        <v>1</v>
      </c>
      <c r="I155" s="84">
        <f t="shared" si="17"/>
        <v>1</v>
      </c>
      <c r="K155" s="89" t="str">
        <f t="shared" si="18"/>
        <v/>
      </c>
    </row>
    <row r="156" spans="1:11" ht="15.75" customHeight="1">
      <c r="A156" s="23">
        <f t="shared" si="19"/>
        <v>28</v>
      </c>
      <c r="B156" s="23" t="str">
        <f>VLOOKUP($A156,ACTIVITIES!$B$2:$C$110,2,FALSE)</f>
        <v>WTG installation 5 weeks/WTG</v>
      </c>
      <c r="C156" s="236">
        <v>1</v>
      </c>
      <c r="D156" s="236">
        <v>1</v>
      </c>
      <c r="E156" s="236">
        <v>0</v>
      </c>
      <c r="F156" s="236">
        <v>0</v>
      </c>
      <c r="G156" s="236">
        <v>0</v>
      </c>
      <c r="H156" s="236">
        <v>1</v>
      </c>
      <c r="I156" s="84">
        <f t="shared" si="17"/>
        <v>1</v>
      </c>
      <c r="K156" s="89" t="str">
        <f t="shared" si="18"/>
        <v/>
      </c>
    </row>
    <row r="157" spans="1:11" ht="15.75" customHeight="1">
      <c r="A157" s="23">
        <f t="shared" si="19"/>
        <v>29</v>
      </c>
      <c r="B157" s="23" t="str">
        <f>VLOOKUP($A157,ACTIVITIES!$B$2:$C$110,2,FALSE)</f>
        <v>Crew boat travel</v>
      </c>
      <c r="C157" s="236">
        <v>1</v>
      </c>
      <c r="D157" s="236">
        <v>1</v>
      </c>
      <c r="E157" s="236">
        <v>0</v>
      </c>
      <c r="F157" s="236">
        <v>0</v>
      </c>
      <c r="G157" s="236">
        <v>0</v>
      </c>
      <c r="H157" s="236">
        <v>1</v>
      </c>
      <c r="I157" s="84">
        <f t="shared" si="17"/>
        <v>1</v>
      </c>
      <c r="K157" s="89" t="str">
        <f t="shared" si="18"/>
        <v/>
      </c>
    </row>
    <row r="158" spans="1:11" ht="15.75" hidden="1" customHeight="1">
      <c r="A158" s="23">
        <f t="shared" si="19"/>
        <v>30</v>
      </c>
      <c r="B158" s="23" t="str">
        <f>VLOOKUP($A158,ACTIVITIES!$B$2:$C$110,2,FALSE)</f>
        <v>OFFSHORE CONSTRUCTION 30</v>
      </c>
      <c r="C158" s="80"/>
      <c r="D158" s="80"/>
      <c r="E158" s="80"/>
      <c r="F158" s="80"/>
      <c r="G158" s="80"/>
      <c r="H158" s="80"/>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v>1</v>
      </c>
      <c r="D160" s="236">
        <v>1</v>
      </c>
      <c r="E160" s="236">
        <v>0</v>
      </c>
      <c r="F160" s="236">
        <v>0</v>
      </c>
      <c r="G160" s="236">
        <v>0</v>
      </c>
      <c r="H160" s="236">
        <v>1</v>
      </c>
      <c r="I160" s="84">
        <f t="shared" si="17"/>
        <v>1</v>
      </c>
      <c r="K160" s="89" t="str">
        <f t="shared" si="18"/>
        <v/>
      </c>
    </row>
    <row r="161" spans="1:11" ht="15.75" customHeight="1">
      <c r="A161" s="23">
        <f t="shared" ref="A161:A169" si="20">SUM(A160+1)</f>
        <v>32</v>
      </c>
      <c r="B161" s="23" t="str">
        <f>VLOOKUP($A161,ACTIVITIES!$B$2:$C$110,2,FALSE)</f>
        <v>ROV inspections at 5 year intervals</v>
      </c>
      <c r="C161" s="236">
        <v>0</v>
      </c>
      <c r="D161" s="236">
        <v>0</v>
      </c>
      <c r="E161" s="236">
        <v>0</v>
      </c>
      <c r="F161" s="236">
        <v>0</v>
      </c>
      <c r="G161" s="236">
        <v>0</v>
      </c>
      <c r="H161" s="236">
        <v>1</v>
      </c>
      <c r="I161" s="84">
        <f t="shared" si="17"/>
        <v>1</v>
      </c>
      <c r="K161" s="89" t="str">
        <f t="shared" si="18"/>
        <v/>
      </c>
    </row>
    <row r="162" spans="1:11" ht="15.75" customHeight="1">
      <c r="A162" s="23">
        <f t="shared" si="20"/>
        <v>33</v>
      </c>
      <c r="B162" s="23" t="str">
        <f>VLOOKUP($A162,ACTIVITIES!$B$2:$C$110,2,FALSE)</f>
        <v>Subbottom profiles at 5 year intervals</v>
      </c>
      <c r="C162" s="236">
        <v>1</v>
      </c>
      <c r="D162" s="236">
        <v>0</v>
      </c>
      <c r="E162" s="236">
        <v>0</v>
      </c>
      <c r="F162" s="236">
        <v>0</v>
      </c>
      <c r="G162" s="236">
        <v>0</v>
      </c>
      <c r="H162" s="236">
        <v>1</v>
      </c>
      <c r="I162" s="84">
        <f t="shared" si="17"/>
        <v>1</v>
      </c>
      <c r="K162" s="89" t="str">
        <f t="shared" si="18"/>
        <v/>
      </c>
    </row>
    <row r="163" spans="1:11" ht="15.75" customHeight="1">
      <c r="A163" s="23">
        <f t="shared" si="20"/>
        <v>34</v>
      </c>
      <c r="B163" s="23" t="str">
        <f>VLOOKUP($A163,ACTIVITIES!$B$2:$C$110,2,FALSE)</f>
        <v>Substation ROW maintenance</v>
      </c>
      <c r="C163" s="236">
        <v>1</v>
      </c>
      <c r="D163" s="236">
        <v>1</v>
      </c>
      <c r="E163" s="236">
        <v>0</v>
      </c>
      <c r="F163" s="236">
        <v>0</v>
      </c>
      <c r="G163" s="236">
        <v>0</v>
      </c>
      <c r="H163" s="236">
        <v>1</v>
      </c>
      <c r="I163" s="84">
        <f t="shared" si="17"/>
        <v>1</v>
      </c>
      <c r="K163" s="89" t="str">
        <f t="shared" si="18"/>
        <v/>
      </c>
    </row>
    <row r="164" spans="1:11" ht="15.75" customHeight="1">
      <c r="A164" s="23">
        <f t="shared" si="20"/>
        <v>35</v>
      </c>
      <c r="B164" s="23" t="str">
        <f>VLOOKUP($A164,ACTIVITIES!$B$2:$C$110,2,FALSE)</f>
        <v>On and off shore environmental monitoring</v>
      </c>
      <c r="C164" s="236">
        <v>0</v>
      </c>
      <c r="D164" s="236">
        <v>0</v>
      </c>
      <c r="E164" s="236">
        <v>0</v>
      </c>
      <c r="F164" s="236">
        <v>0</v>
      </c>
      <c r="G164" s="236">
        <v>0</v>
      </c>
      <c r="H164" s="236">
        <v>0</v>
      </c>
      <c r="I164" s="84">
        <f t="shared" si="17"/>
        <v>0</v>
      </c>
      <c r="K164" s="89" t="str">
        <f t="shared" si="18"/>
        <v/>
      </c>
    </row>
    <row r="165" spans="1:11" ht="15.75" hidden="1" customHeight="1">
      <c r="A165" s="23">
        <f t="shared" si="20"/>
        <v>36</v>
      </c>
      <c r="B165" s="23" t="str">
        <f>VLOOKUP($A165,ACTIVITIES!$B$2:$C$110,2,FALSE)</f>
        <v>OPERATION AND MAINTENANCE 36</v>
      </c>
      <c r="C165" s="80"/>
      <c r="D165" s="80"/>
      <c r="E165" s="80"/>
      <c r="F165" s="80"/>
      <c r="G165" s="80"/>
      <c r="H165" s="24"/>
      <c r="I165" s="84" t="str">
        <f t="shared" si="17"/>
        <v/>
      </c>
      <c r="K165" s="89" t="str">
        <f t="shared" si="18"/>
        <v>X</v>
      </c>
    </row>
    <row r="166" spans="1:11" ht="15.75" hidden="1" customHeight="1">
      <c r="A166" s="23">
        <f t="shared" si="20"/>
        <v>37</v>
      </c>
      <c r="B166" s="23" t="str">
        <f>VLOOKUP($A166,ACTIVITIES!$B$2:$C$110,2,FALSE)</f>
        <v>OPERATION AND MAINTENANCE 37</v>
      </c>
      <c r="C166" s="80"/>
      <c r="D166" s="80"/>
      <c r="E166" s="80"/>
      <c r="F166" s="80"/>
      <c r="G166" s="80"/>
      <c r="H166" s="24"/>
      <c r="I166" s="84" t="str">
        <f t="shared" si="17"/>
        <v/>
      </c>
      <c r="K166" s="89" t="str">
        <f t="shared" si="18"/>
        <v>X</v>
      </c>
    </row>
    <row r="167" spans="1:11" ht="15.75" hidden="1" customHeight="1">
      <c r="A167" s="23">
        <f t="shared" si="20"/>
        <v>38</v>
      </c>
      <c r="B167" s="23" t="str">
        <f>VLOOKUP($A167,ACTIVITIES!$B$2:$C$110,2,FALSE)</f>
        <v>OPERATION AND MAINTENANCE 38</v>
      </c>
      <c r="C167" s="80"/>
      <c r="D167" s="80"/>
      <c r="E167" s="80"/>
      <c r="F167" s="80"/>
      <c r="G167" s="80"/>
      <c r="H167" s="24"/>
      <c r="I167" s="84" t="str">
        <f t="shared" si="17"/>
        <v/>
      </c>
      <c r="K167" s="89" t="str">
        <f t="shared" si="18"/>
        <v>X</v>
      </c>
    </row>
    <row r="168" spans="1:11" ht="15.75" hidden="1" customHeight="1">
      <c r="A168" s="23">
        <f t="shared" si="20"/>
        <v>39</v>
      </c>
      <c r="B168" s="23" t="str">
        <f>VLOOKUP($A168,ACTIVITIES!$B$2:$C$110,2,FALSE)</f>
        <v>OPERATION AND MAINTENANCE 39</v>
      </c>
      <c r="C168" s="80"/>
      <c r="D168" s="80"/>
      <c r="E168" s="80"/>
      <c r="F168" s="80"/>
      <c r="G168" s="80"/>
      <c r="H168" s="24"/>
      <c r="I168" s="84" t="str">
        <f t="shared" si="17"/>
        <v/>
      </c>
      <c r="K168" s="89" t="str">
        <f t="shared" si="18"/>
        <v>X</v>
      </c>
    </row>
    <row r="169" spans="1:11" ht="15.75" hidden="1" customHeight="1">
      <c r="A169" s="23">
        <f t="shared" si="20"/>
        <v>40</v>
      </c>
      <c r="B169" s="23" t="str">
        <f>VLOOKUP($A169,ACTIVITIES!$B$2:$C$110,2,FALSE)</f>
        <v>OPERATION AND MAINTENANCE 40</v>
      </c>
      <c r="C169" s="80"/>
      <c r="D169" s="80"/>
      <c r="E169" s="80"/>
      <c r="F169" s="80"/>
      <c r="G169" s="80"/>
      <c r="H169" s="24"/>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v>1</v>
      </c>
      <c r="D171" s="236">
        <v>1</v>
      </c>
      <c r="E171" s="236">
        <v>0</v>
      </c>
      <c r="F171" s="236">
        <v>0</v>
      </c>
      <c r="G171" s="236">
        <v>0</v>
      </c>
      <c r="H171" s="236">
        <v>1</v>
      </c>
      <c r="I171" s="85">
        <f t="shared" si="17"/>
        <v>1</v>
      </c>
      <c r="K171" s="89" t="str">
        <f t="shared" si="18"/>
        <v/>
      </c>
    </row>
    <row r="172" spans="1:11" ht="15.75" customHeight="1">
      <c r="A172" s="23">
        <f t="shared" ref="A172:A180" si="21">SUM(A171+1)</f>
        <v>42</v>
      </c>
      <c r="B172" s="23" t="str">
        <f>VLOOKUP($A172,ACTIVITIES!$B$2:$C$110,2,FALSE)</f>
        <v>Offshore cable abandonent</v>
      </c>
      <c r="C172" s="236">
        <v>0</v>
      </c>
      <c r="D172" s="236">
        <v>0</v>
      </c>
      <c r="E172" s="236">
        <v>0</v>
      </c>
      <c r="F172" s="236">
        <v>0</v>
      </c>
      <c r="G172" s="236">
        <v>0</v>
      </c>
      <c r="H172" s="236">
        <v>0</v>
      </c>
      <c r="I172" s="85">
        <f t="shared" si="17"/>
        <v>0</v>
      </c>
      <c r="K172" s="89" t="str">
        <f t="shared" si="18"/>
        <v/>
      </c>
    </row>
    <row r="173" spans="1:11" ht="15.75" customHeight="1">
      <c r="A173" s="23">
        <f t="shared" si="21"/>
        <v>43</v>
      </c>
      <c r="B173" s="23" t="str">
        <f>VLOOKUP($A173,ACTIVITIES!$B$2:$C$110,2,FALSE)</f>
        <v>Demobilization</v>
      </c>
      <c r="C173" s="236">
        <v>1</v>
      </c>
      <c r="D173" s="236">
        <v>1</v>
      </c>
      <c r="E173" s="236">
        <v>0</v>
      </c>
      <c r="F173" s="236">
        <v>0</v>
      </c>
      <c r="G173" s="236">
        <v>0</v>
      </c>
      <c r="H173" s="236">
        <v>1</v>
      </c>
      <c r="I173" s="85">
        <f t="shared" si="17"/>
        <v>1</v>
      </c>
      <c r="K173" s="89" t="str">
        <f t="shared" si="18"/>
        <v/>
      </c>
    </row>
    <row r="174" spans="1:11" ht="15.75" hidden="1" customHeight="1">
      <c r="A174" s="23">
        <f t="shared" si="21"/>
        <v>44</v>
      </c>
      <c r="B174" s="23" t="str">
        <f>VLOOKUP($A174,ACTIVITIES!$B$2:$C$110,2,FALSE)</f>
        <v>DECOMMISSIONING 44</v>
      </c>
      <c r="C174" s="24"/>
      <c r="D174" s="24"/>
      <c r="E174" s="24"/>
      <c r="F174" s="24"/>
      <c r="G174" s="24"/>
      <c r="H174" s="24"/>
      <c r="I174" s="85" t="str">
        <f t="shared" si="17"/>
        <v/>
      </c>
      <c r="K174" s="89" t="str">
        <f t="shared" si="18"/>
        <v>X</v>
      </c>
    </row>
    <row r="175" spans="1:11" ht="15.75" hidden="1" customHeight="1">
      <c r="A175" s="23">
        <f t="shared" si="21"/>
        <v>45</v>
      </c>
      <c r="B175" s="23" t="str">
        <f>VLOOKUP($A175,ACTIVITIES!$B$2:$C$110,2,FALSE)</f>
        <v>DECOMMISSIONING 45</v>
      </c>
      <c r="C175" s="24"/>
      <c r="D175" s="24"/>
      <c r="E175" s="24"/>
      <c r="F175" s="24"/>
      <c r="G175" s="24"/>
      <c r="H175" s="24"/>
      <c r="I175" s="85" t="str">
        <f t="shared" si="17"/>
        <v/>
      </c>
      <c r="K175" s="89" t="str">
        <f t="shared" si="18"/>
        <v>X</v>
      </c>
    </row>
    <row r="176" spans="1:11" ht="15.75" hidden="1" customHeight="1">
      <c r="A176" s="23">
        <f t="shared" si="21"/>
        <v>46</v>
      </c>
      <c r="B176" s="23" t="str">
        <f>VLOOKUP($A176,ACTIVITIES!$B$2:$C$110,2,FALSE)</f>
        <v>DECOMMISSIONING 46</v>
      </c>
      <c r="C176" s="24"/>
      <c r="D176" s="24"/>
      <c r="E176" s="24"/>
      <c r="F176" s="24"/>
      <c r="G176" s="24"/>
      <c r="H176" s="24"/>
      <c r="I176" s="85" t="str">
        <f t="shared" si="17"/>
        <v/>
      </c>
      <c r="K176" s="89" t="str">
        <f t="shared" si="18"/>
        <v>X</v>
      </c>
    </row>
    <row r="177" spans="1:11" ht="15.75" hidden="1" customHeight="1">
      <c r="A177" s="23">
        <f t="shared" si="21"/>
        <v>47</v>
      </c>
      <c r="B177" s="23" t="str">
        <f>VLOOKUP($A177,ACTIVITIES!$B$2:$C$110,2,FALSE)</f>
        <v>DECOMMISSIONING 47</v>
      </c>
      <c r="C177" s="24"/>
      <c r="D177" s="24"/>
      <c r="E177" s="24"/>
      <c r="F177" s="24"/>
      <c r="G177" s="24"/>
      <c r="H177" s="24"/>
      <c r="I177" s="85" t="str">
        <f t="shared" si="17"/>
        <v/>
      </c>
      <c r="K177" s="89" t="str">
        <f t="shared" si="18"/>
        <v>X</v>
      </c>
    </row>
    <row r="178" spans="1:11" ht="15.75" hidden="1" customHeight="1">
      <c r="A178" s="23">
        <f t="shared" si="21"/>
        <v>48</v>
      </c>
      <c r="B178" s="23" t="str">
        <f>VLOOKUP($A178,ACTIVITIES!$B$2:$C$110,2,FALSE)</f>
        <v>DECOMMISSIONING 48</v>
      </c>
      <c r="C178" s="24"/>
      <c r="D178" s="24"/>
      <c r="E178" s="24"/>
      <c r="F178" s="24"/>
      <c r="G178" s="24"/>
      <c r="H178" s="24"/>
      <c r="I178" s="85" t="str">
        <f t="shared" si="17"/>
        <v/>
      </c>
      <c r="K178" s="89" t="str">
        <f t="shared" si="18"/>
        <v>X</v>
      </c>
    </row>
    <row r="179" spans="1:11" ht="15.75" hidden="1" customHeight="1">
      <c r="A179" s="23">
        <f t="shared" si="21"/>
        <v>49</v>
      </c>
      <c r="B179" s="23" t="str">
        <f>VLOOKUP($A179,ACTIVITIES!$B$2:$C$110,2,FALSE)</f>
        <v>DECOMMISSIONING 49</v>
      </c>
      <c r="C179" s="24"/>
      <c r="D179" s="24"/>
      <c r="E179" s="24"/>
      <c r="F179" s="24"/>
      <c r="G179" s="24"/>
      <c r="H179" s="24"/>
      <c r="I179" s="85" t="str">
        <f t="shared" si="17"/>
        <v/>
      </c>
      <c r="K179" s="89" t="str">
        <f t="shared" si="18"/>
        <v>X</v>
      </c>
    </row>
    <row r="180" spans="1:11" ht="15.75" hidden="1" customHeight="1">
      <c r="A180" s="23">
        <f t="shared" si="21"/>
        <v>50</v>
      </c>
      <c r="B180" s="23" t="str">
        <f>VLOOKUP($A180,ACTIVITIES!$B$2:$C$110,2,FALSE)</f>
        <v>DECOMMISSIONING 50</v>
      </c>
      <c r="C180" s="24"/>
      <c r="D180" s="24"/>
      <c r="E180" s="24"/>
      <c r="F180" s="24"/>
      <c r="G180" s="24"/>
      <c r="H180" s="24"/>
      <c r="I180" s="85" t="str">
        <f t="shared" si="17"/>
        <v/>
      </c>
      <c r="K180" s="89" t="str">
        <f t="shared" si="18"/>
        <v>X</v>
      </c>
    </row>
    <row r="181" spans="1:11" ht="15.75" hidden="1" customHeight="1">
      <c r="A181" s="107" t="str">
        <f>ACTIVITIES!$H$7</f>
        <v>ACTIVITY CATEGORY 6</v>
      </c>
      <c r="B181" s="107"/>
      <c r="C181" s="30"/>
      <c r="D181" s="30"/>
      <c r="E181" s="30"/>
      <c r="F181" s="30"/>
      <c r="G181" s="30"/>
      <c r="H181" s="105"/>
      <c r="I181" s="106" t="str">
        <f t="shared" si="17"/>
        <v/>
      </c>
      <c r="K181" s="89" t="str">
        <f t="shared" si="18"/>
        <v>X</v>
      </c>
    </row>
    <row r="182" spans="1:11" ht="15.75" hidden="1" customHeight="1">
      <c r="A182" s="23">
        <f>SUM(A180+1)</f>
        <v>51</v>
      </c>
      <c r="B182" s="23" t="str">
        <f>VLOOKUP($A182,ACTIVITIES!$B$2:$C$110,2,FALSE)</f>
        <v>ACTIVITY CATEGORY 6 51</v>
      </c>
      <c r="C182" s="24"/>
      <c r="D182" s="24"/>
      <c r="E182" s="24"/>
      <c r="F182" s="24"/>
      <c r="G182" s="24"/>
      <c r="H182" s="24"/>
      <c r="I182" s="85" t="str">
        <f t="shared" si="17"/>
        <v/>
      </c>
      <c r="K182" s="89" t="str">
        <f t="shared" si="18"/>
        <v>X</v>
      </c>
    </row>
    <row r="183" spans="1:11" ht="15.75" hidden="1" customHeight="1">
      <c r="A183" s="23">
        <f t="shared" ref="A183:A191" si="22">SUM(A182+1)</f>
        <v>52</v>
      </c>
      <c r="B183" s="23" t="str">
        <f>VLOOKUP($A183,ACTIVITIES!$B$2:$C$110,2,FALSE)</f>
        <v>ACTIVITY CATEGORY 6 52</v>
      </c>
      <c r="C183" s="24"/>
      <c r="D183" s="24"/>
      <c r="E183" s="24"/>
      <c r="F183" s="24"/>
      <c r="G183" s="24"/>
      <c r="H183" s="24"/>
      <c r="I183" s="85" t="str">
        <f t="shared" si="17"/>
        <v/>
      </c>
      <c r="K183" s="89" t="str">
        <f t="shared" si="18"/>
        <v>X</v>
      </c>
    </row>
    <row r="184" spans="1:11" ht="15.75" hidden="1" customHeight="1">
      <c r="A184" s="23">
        <f t="shared" si="22"/>
        <v>53</v>
      </c>
      <c r="B184" s="23" t="str">
        <f>VLOOKUP($A184,ACTIVITIES!$B$2:$C$110,2,FALSE)</f>
        <v>ACTIVITY CATEGORY 6 53</v>
      </c>
      <c r="C184" s="24"/>
      <c r="D184" s="24"/>
      <c r="E184" s="24"/>
      <c r="F184" s="24"/>
      <c r="G184" s="24"/>
      <c r="H184" s="24"/>
      <c r="I184" s="85" t="str">
        <f t="shared" si="17"/>
        <v/>
      </c>
      <c r="K184" s="89" t="str">
        <f t="shared" si="18"/>
        <v>X</v>
      </c>
    </row>
    <row r="185" spans="1:11" ht="15.75" hidden="1" customHeight="1">
      <c r="A185" s="23">
        <f t="shared" si="22"/>
        <v>54</v>
      </c>
      <c r="B185" s="23" t="str">
        <f>VLOOKUP($A185,ACTIVITIES!$B$2:$C$110,2,FALSE)</f>
        <v>ACTIVITY CATEGORY 6 54</v>
      </c>
      <c r="C185" s="24"/>
      <c r="D185" s="24"/>
      <c r="E185" s="24"/>
      <c r="F185" s="24"/>
      <c r="G185" s="24"/>
      <c r="H185" s="24"/>
      <c r="I185" s="85" t="str">
        <f t="shared" si="17"/>
        <v/>
      </c>
      <c r="K185" s="89" t="str">
        <f t="shared" si="18"/>
        <v>X</v>
      </c>
    </row>
    <row r="186" spans="1:11" ht="15.75" hidden="1" customHeight="1">
      <c r="A186" s="23">
        <f t="shared" si="22"/>
        <v>55</v>
      </c>
      <c r="B186" s="23" t="str">
        <f>VLOOKUP($A186,ACTIVITIES!$B$2:$C$110,2,FALSE)</f>
        <v>ACTIVITY CATEGORY 6 55</v>
      </c>
      <c r="C186" s="24"/>
      <c r="D186" s="24"/>
      <c r="E186" s="24"/>
      <c r="F186" s="24"/>
      <c r="G186" s="24"/>
      <c r="H186" s="24"/>
      <c r="I186" s="85" t="str">
        <f t="shared" si="17"/>
        <v/>
      </c>
      <c r="K186" s="89" t="str">
        <f t="shared" si="18"/>
        <v>X</v>
      </c>
    </row>
    <row r="187" spans="1:11" ht="15.75" hidden="1" customHeight="1">
      <c r="A187" s="23">
        <f t="shared" si="22"/>
        <v>56</v>
      </c>
      <c r="B187" s="23" t="str">
        <f>VLOOKUP($A187,ACTIVITIES!$B$2:$C$110,2,FALSE)</f>
        <v>ACTIVITY CATEGORY 6 56</v>
      </c>
      <c r="C187" s="24"/>
      <c r="D187" s="24"/>
      <c r="E187" s="24"/>
      <c r="F187" s="24"/>
      <c r="G187" s="24"/>
      <c r="H187" s="24"/>
      <c r="I187" s="85" t="str">
        <f t="shared" si="17"/>
        <v/>
      </c>
      <c r="K187" s="89" t="str">
        <f t="shared" si="18"/>
        <v>X</v>
      </c>
    </row>
    <row r="188" spans="1:11" ht="15.75" hidden="1" customHeight="1">
      <c r="A188" s="23">
        <f t="shared" si="22"/>
        <v>57</v>
      </c>
      <c r="B188" s="23" t="str">
        <f>VLOOKUP($A188,ACTIVITIES!$B$2:$C$110,2,FALSE)</f>
        <v>ACTIVITY CATEGORY 6 57</v>
      </c>
      <c r="C188" s="24"/>
      <c r="D188" s="24"/>
      <c r="E188" s="24"/>
      <c r="F188" s="24"/>
      <c r="G188" s="24"/>
      <c r="H188" s="24"/>
      <c r="I188" s="85" t="str">
        <f t="shared" si="17"/>
        <v/>
      </c>
      <c r="K188" s="89" t="str">
        <f t="shared" si="18"/>
        <v>X</v>
      </c>
    </row>
    <row r="189" spans="1:11" ht="15.75" hidden="1" customHeight="1">
      <c r="A189" s="23">
        <f t="shared" si="22"/>
        <v>58</v>
      </c>
      <c r="B189" s="23" t="str">
        <f>VLOOKUP($A189,ACTIVITIES!$B$2:$C$110,2,FALSE)</f>
        <v>ACTIVITY CATEGORY 6 58</v>
      </c>
      <c r="C189" s="24"/>
      <c r="D189" s="24"/>
      <c r="E189" s="24"/>
      <c r="F189" s="24"/>
      <c r="G189" s="24"/>
      <c r="H189" s="24"/>
      <c r="I189" s="85" t="str">
        <f t="shared" si="17"/>
        <v/>
      </c>
      <c r="K189" s="89" t="str">
        <f t="shared" si="18"/>
        <v>X</v>
      </c>
    </row>
    <row r="190" spans="1:11" ht="15.75" hidden="1" customHeight="1">
      <c r="A190" s="23">
        <f t="shared" si="22"/>
        <v>59</v>
      </c>
      <c r="B190" s="23" t="str">
        <f>VLOOKUP($A190,ACTIVITIES!$B$2:$C$110,2,FALSE)</f>
        <v>ACTIVITY CATEGORY 6 59</v>
      </c>
      <c r="C190" s="24"/>
      <c r="D190" s="24"/>
      <c r="E190" s="24"/>
      <c r="F190" s="24"/>
      <c r="G190" s="24"/>
      <c r="H190" s="24"/>
      <c r="I190" s="85" t="str">
        <f t="shared" si="17"/>
        <v/>
      </c>
      <c r="K190" s="89" t="str">
        <f t="shared" si="18"/>
        <v>X</v>
      </c>
    </row>
    <row r="191" spans="1:11" ht="15.75" hidden="1" customHeight="1">
      <c r="A191" s="23">
        <f t="shared" si="22"/>
        <v>60</v>
      </c>
      <c r="B191" s="23" t="str">
        <f>VLOOKUP($A191,ACTIVITIES!$B$2:$C$110,2,FALSE)</f>
        <v>ACTIVITY CATEGORY 6 60</v>
      </c>
      <c r="C191" s="24"/>
      <c r="D191" s="24"/>
      <c r="E191" s="24"/>
      <c r="F191" s="24"/>
      <c r="G191" s="24"/>
      <c r="H191" s="24"/>
      <c r="I191" s="85" t="str">
        <f t="shared" si="17"/>
        <v/>
      </c>
      <c r="K191" s="89" t="str">
        <f t="shared" si="18"/>
        <v>X</v>
      </c>
    </row>
    <row r="192" spans="1:11" ht="15.75" hidden="1" customHeight="1">
      <c r="A192" s="107" t="str">
        <f>ACTIVITIES!$H$8</f>
        <v>ACTIVITY CATEGORY 7</v>
      </c>
      <c r="B192" s="107"/>
      <c r="C192" s="30"/>
      <c r="D192" s="30"/>
      <c r="E192" s="30"/>
      <c r="F192" s="30"/>
      <c r="G192" s="30"/>
      <c r="H192" s="105"/>
      <c r="I192" s="106" t="str">
        <f t="shared" si="17"/>
        <v/>
      </c>
      <c r="K192" s="89" t="str">
        <f t="shared" si="18"/>
        <v>X</v>
      </c>
    </row>
    <row r="193" spans="1:11" ht="15.75" hidden="1" customHeight="1">
      <c r="A193" s="23">
        <f>SUM(A191+1)</f>
        <v>61</v>
      </c>
      <c r="B193" s="23" t="str">
        <f>VLOOKUP($A193,ACTIVITIES!$B$2:$C$110,2,FALSE)</f>
        <v>ACTIVITY CATEGORY 7 61</v>
      </c>
      <c r="C193" s="24"/>
      <c r="D193" s="24"/>
      <c r="E193" s="24"/>
      <c r="F193" s="24"/>
      <c r="G193" s="24"/>
      <c r="H193" s="24"/>
      <c r="I193" s="85" t="str">
        <f t="shared" si="17"/>
        <v/>
      </c>
      <c r="K193" s="89" t="str">
        <f t="shared" si="18"/>
        <v>X</v>
      </c>
    </row>
    <row r="194" spans="1:11" ht="15.75" hidden="1" customHeight="1">
      <c r="A194" s="23">
        <f t="shared" ref="A194:A202" si="23">SUM(A193+1)</f>
        <v>62</v>
      </c>
      <c r="B194" s="23" t="str">
        <f>VLOOKUP($A194,ACTIVITIES!$B$2:$C$110,2,FALSE)</f>
        <v>ACTIVITY CATEGORY 7 62</v>
      </c>
      <c r="C194" s="24"/>
      <c r="D194" s="24"/>
      <c r="E194" s="24"/>
      <c r="F194" s="24"/>
      <c r="G194" s="24"/>
      <c r="H194" s="24"/>
      <c r="I194" s="85" t="str">
        <f t="shared" si="17"/>
        <v/>
      </c>
      <c r="K194" s="89" t="str">
        <f t="shared" si="18"/>
        <v>X</v>
      </c>
    </row>
    <row r="195" spans="1:11" ht="15.75" hidden="1" customHeight="1">
      <c r="A195" s="23">
        <f t="shared" si="23"/>
        <v>63</v>
      </c>
      <c r="B195" s="23" t="str">
        <f>VLOOKUP($A195,ACTIVITIES!$B$2:$C$110,2,FALSE)</f>
        <v>ACTIVITY CATEGORY 7 63</v>
      </c>
      <c r="C195" s="24"/>
      <c r="D195" s="24"/>
      <c r="E195" s="24"/>
      <c r="F195" s="24"/>
      <c r="G195" s="24"/>
      <c r="H195" s="24"/>
      <c r="I195" s="85" t="str">
        <f t="shared" si="17"/>
        <v/>
      </c>
      <c r="K195" s="89" t="str">
        <f t="shared" si="18"/>
        <v>X</v>
      </c>
    </row>
    <row r="196" spans="1:11" ht="15.75" hidden="1" customHeight="1">
      <c r="A196" s="23">
        <f t="shared" si="23"/>
        <v>64</v>
      </c>
      <c r="B196" s="23" t="str">
        <f>VLOOKUP($A196,ACTIVITIES!$B$2:$C$110,2,FALSE)</f>
        <v>ACTIVITY CATEGORY 7 64</v>
      </c>
      <c r="C196" s="24"/>
      <c r="D196" s="24"/>
      <c r="E196" s="24"/>
      <c r="F196" s="24"/>
      <c r="G196" s="24"/>
      <c r="H196" s="24"/>
      <c r="I196" s="85" t="str">
        <f t="shared" si="17"/>
        <v/>
      </c>
      <c r="K196" s="89" t="str">
        <f t="shared" si="18"/>
        <v>X</v>
      </c>
    </row>
    <row r="197" spans="1:11" ht="15.75" hidden="1" customHeight="1">
      <c r="A197" s="23">
        <f t="shared" si="23"/>
        <v>65</v>
      </c>
      <c r="B197" s="23" t="str">
        <f>VLOOKUP($A197,ACTIVITIES!$B$2:$C$110,2,FALSE)</f>
        <v>ACTIVITY CATEGORY 7 65</v>
      </c>
      <c r="C197" s="24"/>
      <c r="D197" s="24"/>
      <c r="E197" s="24"/>
      <c r="F197" s="24"/>
      <c r="G197" s="24"/>
      <c r="H197" s="24"/>
      <c r="I197" s="85" t="str">
        <f t="shared" si="17"/>
        <v/>
      </c>
      <c r="K197" s="89" t="str">
        <f t="shared" si="18"/>
        <v>X</v>
      </c>
    </row>
    <row r="198" spans="1:11" ht="15.75" hidden="1" customHeight="1">
      <c r="A198" s="23">
        <f t="shared" si="23"/>
        <v>66</v>
      </c>
      <c r="B198" s="23" t="str">
        <f>VLOOKUP($A198,ACTIVITIES!$B$2:$C$110,2,FALSE)</f>
        <v>ACTIVITY CATEGORY 7 66</v>
      </c>
      <c r="C198" s="24"/>
      <c r="D198" s="24"/>
      <c r="E198" s="24"/>
      <c r="F198" s="24"/>
      <c r="G198" s="24"/>
      <c r="H198" s="24"/>
      <c r="I198" s="85" t="str">
        <f t="shared" si="17"/>
        <v/>
      </c>
      <c r="K198" s="89" t="str">
        <f t="shared" si="18"/>
        <v>X</v>
      </c>
    </row>
    <row r="199" spans="1:11" ht="15.75" hidden="1" customHeight="1">
      <c r="A199" s="23">
        <f t="shared" si="23"/>
        <v>67</v>
      </c>
      <c r="B199" s="23" t="str">
        <f>VLOOKUP($A199,ACTIVITIES!$B$2:$C$110,2,FALSE)</f>
        <v>ACTIVITY CATEGORY 7 67</v>
      </c>
      <c r="C199" s="24"/>
      <c r="D199" s="24"/>
      <c r="E199" s="24"/>
      <c r="F199" s="24"/>
      <c r="G199" s="24"/>
      <c r="H199" s="24"/>
      <c r="I199" s="85" t="str">
        <f t="shared" si="17"/>
        <v/>
      </c>
      <c r="K199" s="89" t="str">
        <f t="shared" si="18"/>
        <v>X</v>
      </c>
    </row>
    <row r="200" spans="1:11" ht="15.75" hidden="1" customHeight="1">
      <c r="A200" s="23">
        <f t="shared" si="23"/>
        <v>68</v>
      </c>
      <c r="B200" s="23" t="str">
        <f>VLOOKUP($A200,ACTIVITIES!$B$2:$C$110,2,FALSE)</f>
        <v>ACTIVITY CATEGORY 7 68</v>
      </c>
      <c r="C200" s="24"/>
      <c r="D200" s="24"/>
      <c r="E200" s="24"/>
      <c r="F200" s="24"/>
      <c r="G200" s="24"/>
      <c r="H200" s="24"/>
      <c r="I200" s="85" t="str">
        <f t="shared" si="17"/>
        <v/>
      </c>
      <c r="K200" s="89" t="str">
        <f t="shared" si="18"/>
        <v>X</v>
      </c>
    </row>
    <row r="201" spans="1:11" ht="15.75" hidden="1" customHeight="1">
      <c r="A201" s="23">
        <f t="shared" si="23"/>
        <v>69</v>
      </c>
      <c r="B201" s="23" t="str">
        <f>VLOOKUP($A201,ACTIVITIES!$B$2:$C$110,2,FALSE)</f>
        <v>ACTIVITY CATEGORY 7 69</v>
      </c>
      <c r="C201" s="24"/>
      <c r="D201" s="24"/>
      <c r="E201" s="24"/>
      <c r="F201" s="24"/>
      <c r="G201" s="24"/>
      <c r="H201" s="24"/>
      <c r="I201" s="85" t="str">
        <f t="shared" si="17"/>
        <v/>
      </c>
      <c r="K201" s="89" t="str">
        <f t="shared" si="18"/>
        <v>X</v>
      </c>
    </row>
    <row r="202" spans="1:11" ht="15.75" hidden="1" customHeight="1">
      <c r="A202" s="23">
        <f t="shared" si="23"/>
        <v>70</v>
      </c>
      <c r="B202" s="23" t="str">
        <f>VLOOKUP($A202,ACTIVITIES!$B$2:$C$110,2,FALSE)</f>
        <v>ACTIVITY CATEGORY 7 70</v>
      </c>
      <c r="C202" s="24"/>
      <c r="D202" s="24"/>
      <c r="E202" s="24"/>
      <c r="F202" s="24"/>
      <c r="G202" s="24"/>
      <c r="H202" s="24"/>
      <c r="I202" s="85" t="str">
        <f t="shared" si="17"/>
        <v/>
      </c>
      <c r="K202" s="89" t="str">
        <f t="shared" si="18"/>
        <v>X</v>
      </c>
    </row>
    <row r="203" spans="1:11" ht="15.75" hidden="1" customHeight="1">
      <c r="A203" s="107" t="str">
        <f>ACTIVITIES!$H$9</f>
        <v>ACTIVITY CATEGORY 8</v>
      </c>
      <c r="B203" s="107"/>
      <c r="C203" s="30"/>
      <c r="D203" s="30"/>
      <c r="E203" s="30"/>
      <c r="F203" s="30"/>
      <c r="G203" s="30"/>
      <c r="H203" s="105"/>
      <c r="I203" s="106" t="str">
        <f t="shared" si="17"/>
        <v/>
      </c>
      <c r="K203" s="89" t="str">
        <f t="shared" si="18"/>
        <v>X</v>
      </c>
    </row>
    <row r="204" spans="1:11" ht="15.75" hidden="1" customHeight="1">
      <c r="A204" s="23">
        <f>SUM(A202+1)</f>
        <v>71</v>
      </c>
      <c r="B204" s="23" t="str">
        <f>VLOOKUP($A204,ACTIVITIES!$B$2:$C$110,2,FALSE)</f>
        <v>ACTIVITY CATEGORY 8 71</v>
      </c>
      <c r="C204" s="24"/>
      <c r="D204" s="24"/>
      <c r="E204" s="24"/>
      <c r="F204" s="24"/>
      <c r="G204" s="24"/>
      <c r="H204" s="24"/>
      <c r="I204" s="85" t="str">
        <f t="shared" si="17"/>
        <v/>
      </c>
      <c r="K204" s="89" t="str">
        <f t="shared" si="18"/>
        <v>X</v>
      </c>
    </row>
    <row r="205" spans="1:11" ht="15.75" hidden="1" customHeight="1">
      <c r="A205" s="23">
        <f t="shared" ref="A205:A213" si="24">SUM(A204+1)</f>
        <v>72</v>
      </c>
      <c r="B205" s="23" t="str">
        <f>VLOOKUP($A205,ACTIVITIES!$B$2:$C$110,2,FALSE)</f>
        <v>ACTIVITY CATEGORY 8 72</v>
      </c>
      <c r="C205" s="24"/>
      <c r="D205" s="24"/>
      <c r="E205" s="24"/>
      <c r="F205" s="24"/>
      <c r="G205" s="24"/>
      <c r="H205" s="24"/>
      <c r="I205" s="85" t="str">
        <f t="shared" si="17"/>
        <v/>
      </c>
      <c r="K205" s="89" t="str">
        <f t="shared" si="18"/>
        <v>X</v>
      </c>
    </row>
    <row r="206" spans="1:11" ht="15.75" hidden="1" customHeight="1">
      <c r="A206" s="23">
        <f t="shared" si="24"/>
        <v>73</v>
      </c>
      <c r="B206" s="23" t="str">
        <f>VLOOKUP($A206,ACTIVITIES!$B$2:$C$110,2,FALSE)</f>
        <v>ACTIVITY CATEGORY 8 73</v>
      </c>
      <c r="C206" s="24"/>
      <c r="D206" s="24"/>
      <c r="E206" s="24"/>
      <c r="F206" s="24"/>
      <c r="G206" s="24"/>
      <c r="H206" s="24"/>
      <c r="I206" s="85" t="str">
        <f t="shared" si="17"/>
        <v/>
      </c>
      <c r="K206" s="89" t="str">
        <f t="shared" si="18"/>
        <v>X</v>
      </c>
    </row>
    <row r="207" spans="1:11" ht="15.75" hidden="1" customHeight="1">
      <c r="A207" s="23">
        <f t="shared" si="24"/>
        <v>74</v>
      </c>
      <c r="B207" s="23" t="str">
        <f>VLOOKUP($A207,ACTIVITIES!$B$2:$C$110,2,FALSE)</f>
        <v>ACTIVITY CATEGORY 8 74</v>
      </c>
      <c r="C207" s="24"/>
      <c r="D207" s="24"/>
      <c r="E207" s="24"/>
      <c r="F207" s="24"/>
      <c r="G207" s="24"/>
      <c r="H207" s="24"/>
      <c r="I207" s="85" t="str">
        <f t="shared" si="17"/>
        <v/>
      </c>
      <c r="K207" s="89" t="str">
        <f t="shared" si="18"/>
        <v>X</v>
      </c>
    </row>
    <row r="208" spans="1:11" ht="15.75" hidden="1" customHeight="1">
      <c r="A208" s="23">
        <f t="shared" si="24"/>
        <v>75</v>
      </c>
      <c r="B208" s="23" t="str">
        <f>VLOOKUP($A208,ACTIVITIES!$B$2:$C$110,2,FALSE)</f>
        <v>ACTIVITY CATEGORY 8 75</v>
      </c>
      <c r="C208" s="24"/>
      <c r="D208" s="24"/>
      <c r="E208" s="24"/>
      <c r="F208" s="24"/>
      <c r="G208" s="24"/>
      <c r="H208" s="24"/>
      <c r="I208" s="85" t="str">
        <f t="shared" ref="I208:I271" si="25">IF(AND(C208="",D208="",E208="",F208="",G208="",H208=""),"",MAX(C208:H208))</f>
        <v/>
      </c>
      <c r="K208" s="89" t="str">
        <f t="shared" ref="K208:K271" si="26">IF(AND(NOT(IFERROR(AVERAGE(A208),-9)=-9),IFERROR(VALUE(RIGHT(B208,1)),-9)=-9),"",IF(AND(B208="",IFERROR(VALUE(RIGHT(A208,1)),-99)=-99),"","X"))</f>
        <v>X</v>
      </c>
    </row>
    <row r="209" spans="1:11" ht="15.75" hidden="1" customHeight="1">
      <c r="A209" s="23">
        <f t="shared" si="24"/>
        <v>76</v>
      </c>
      <c r="B209" s="23" t="str">
        <f>VLOOKUP($A209,ACTIVITIES!$B$2:$C$110,2,FALSE)</f>
        <v>ACTIVITY CATEGORY 8 76</v>
      </c>
      <c r="C209" s="24"/>
      <c r="D209" s="24"/>
      <c r="E209" s="24"/>
      <c r="F209" s="24"/>
      <c r="G209" s="24"/>
      <c r="H209" s="24"/>
      <c r="I209" s="85" t="str">
        <f t="shared" si="25"/>
        <v/>
      </c>
      <c r="K209" s="89" t="str">
        <f t="shared" si="26"/>
        <v>X</v>
      </c>
    </row>
    <row r="210" spans="1:11" ht="15.75" hidden="1" customHeight="1">
      <c r="A210" s="23">
        <f t="shared" si="24"/>
        <v>77</v>
      </c>
      <c r="B210" s="23" t="str">
        <f>VLOOKUP($A210,ACTIVITIES!$B$2:$C$110,2,FALSE)</f>
        <v>ACTIVITY CATEGORY 8 77</v>
      </c>
      <c r="C210" s="24"/>
      <c r="D210" s="24"/>
      <c r="E210" s="24"/>
      <c r="F210" s="24"/>
      <c r="G210" s="24"/>
      <c r="H210" s="24"/>
      <c r="I210" s="85" t="str">
        <f t="shared" si="25"/>
        <v/>
      </c>
      <c r="K210" s="89" t="str">
        <f t="shared" si="26"/>
        <v>X</v>
      </c>
    </row>
    <row r="211" spans="1:11" ht="15.75" hidden="1" customHeight="1">
      <c r="A211" s="23">
        <f t="shared" si="24"/>
        <v>78</v>
      </c>
      <c r="B211" s="23" t="str">
        <f>VLOOKUP($A211,ACTIVITIES!$B$2:$C$110,2,FALSE)</f>
        <v>ACTIVITY CATEGORY 8 78</v>
      </c>
      <c r="C211" s="24"/>
      <c r="D211" s="24"/>
      <c r="E211" s="24"/>
      <c r="F211" s="24"/>
      <c r="G211" s="24"/>
      <c r="H211" s="24"/>
      <c r="I211" s="85" t="str">
        <f t="shared" si="25"/>
        <v/>
      </c>
      <c r="K211" s="89" t="str">
        <f t="shared" si="26"/>
        <v>X</v>
      </c>
    </row>
    <row r="212" spans="1:11" ht="15.75" hidden="1" customHeight="1">
      <c r="A212" s="23">
        <f t="shared" si="24"/>
        <v>79</v>
      </c>
      <c r="B212" s="23" t="str">
        <f>VLOOKUP($A212,ACTIVITIES!$B$2:$C$110,2,FALSE)</f>
        <v>ACTIVITY CATEGORY 8 79</v>
      </c>
      <c r="C212" s="24"/>
      <c r="D212" s="24"/>
      <c r="E212" s="24"/>
      <c r="F212" s="24"/>
      <c r="G212" s="24"/>
      <c r="H212" s="24"/>
      <c r="I212" s="85" t="str">
        <f t="shared" si="25"/>
        <v/>
      </c>
      <c r="K212" s="89" t="str">
        <f t="shared" si="26"/>
        <v>X</v>
      </c>
    </row>
    <row r="213" spans="1:11" ht="15.75" hidden="1" customHeight="1">
      <c r="A213" s="23">
        <f t="shared" si="24"/>
        <v>80</v>
      </c>
      <c r="B213" s="23" t="str">
        <f>VLOOKUP($A213,ACTIVITIES!$B$2:$C$110,2,FALSE)</f>
        <v>ACTIVITY CATEGORY 8 80</v>
      </c>
      <c r="C213" s="24"/>
      <c r="D213" s="24"/>
      <c r="E213" s="24"/>
      <c r="F213" s="24"/>
      <c r="G213" s="24"/>
      <c r="H213" s="24"/>
      <c r="I213" s="85" t="str">
        <f t="shared" si="25"/>
        <v/>
      </c>
      <c r="K213" s="89" t="str">
        <f t="shared" si="26"/>
        <v>X</v>
      </c>
    </row>
    <row r="214" spans="1:11" ht="15.75" hidden="1" customHeight="1">
      <c r="A214" s="107" t="str">
        <f>ACTIVITIES!$H$10</f>
        <v>ACTIVITY CATEGORY 9</v>
      </c>
      <c r="B214" s="107"/>
      <c r="C214" s="30"/>
      <c r="D214" s="30"/>
      <c r="E214" s="30"/>
      <c r="F214" s="30"/>
      <c r="G214" s="30"/>
      <c r="H214" s="105"/>
      <c r="I214" s="106" t="str">
        <f t="shared" si="25"/>
        <v/>
      </c>
      <c r="K214" s="89" t="str">
        <f t="shared" si="26"/>
        <v>X</v>
      </c>
    </row>
    <row r="215" spans="1:11" ht="15.75" hidden="1" customHeight="1">
      <c r="A215" s="23">
        <f>SUM(A213+1)</f>
        <v>81</v>
      </c>
      <c r="B215" s="23" t="str">
        <f>VLOOKUP($A215,ACTIVITIES!$B$2:$C$110,2,FALSE)</f>
        <v>ACTIVITY CATEGORY 9 81</v>
      </c>
      <c r="C215" s="24"/>
      <c r="D215" s="24"/>
      <c r="E215" s="24"/>
      <c r="F215" s="24"/>
      <c r="G215" s="24"/>
      <c r="H215" s="24"/>
      <c r="I215" s="85" t="str">
        <f t="shared" si="25"/>
        <v/>
      </c>
      <c r="K215" s="89" t="str">
        <f t="shared" si="26"/>
        <v>X</v>
      </c>
    </row>
    <row r="216" spans="1:11" ht="15.75" hidden="1" customHeight="1">
      <c r="A216" s="23">
        <f t="shared" ref="A216:A224" si="27">SUM(A215+1)</f>
        <v>82</v>
      </c>
      <c r="B216" s="23" t="str">
        <f>VLOOKUP($A216,ACTIVITIES!$B$2:$C$110,2,FALSE)</f>
        <v>ACTIVITY CATEGORY 9 82</v>
      </c>
      <c r="C216" s="24"/>
      <c r="D216" s="24"/>
      <c r="E216" s="24"/>
      <c r="F216" s="24"/>
      <c r="G216" s="24"/>
      <c r="H216" s="24"/>
      <c r="I216" s="85" t="str">
        <f t="shared" si="25"/>
        <v/>
      </c>
      <c r="K216" s="89" t="str">
        <f t="shared" si="26"/>
        <v>X</v>
      </c>
    </row>
    <row r="217" spans="1:11" ht="15.75" hidden="1" customHeight="1">
      <c r="A217" s="23">
        <f t="shared" si="27"/>
        <v>83</v>
      </c>
      <c r="B217" s="23" t="str">
        <f>VLOOKUP($A217,ACTIVITIES!$B$2:$C$110,2,FALSE)</f>
        <v>ACTIVITY CATEGORY 9 83</v>
      </c>
      <c r="C217" s="24"/>
      <c r="D217" s="24"/>
      <c r="E217" s="24"/>
      <c r="F217" s="24"/>
      <c r="G217" s="24"/>
      <c r="H217" s="24"/>
      <c r="I217" s="85" t="str">
        <f t="shared" si="25"/>
        <v/>
      </c>
      <c r="K217" s="89" t="str">
        <f t="shared" si="26"/>
        <v>X</v>
      </c>
    </row>
    <row r="218" spans="1:11" ht="15.75" hidden="1" customHeight="1">
      <c r="A218" s="23">
        <f t="shared" si="27"/>
        <v>84</v>
      </c>
      <c r="B218" s="23" t="str">
        <f>VLOOKUP($A218,ACTIVITIES!$B$2:$C$110,2,FALSE)</f>
        <v>ACTIVITY CATEGORY 9 84</v>
      </c>
      <c r="C218" s="24"/>
      <c r="D218" s="24"/>
      <c r="E218" s="24"/>
      <c r="F218" s="24"/>
      <c r="G218" s="24"/>
      <c r="H218" s="24"/>
      <c r="I218" s="85" t="str">
        <f t="shared" si="25"/>
        <v/>
      </c>
      <c r="K218" s="89" t="str">
        <f t="shared" si="26"/>
        <v>X</v>
      </c>
    </row>
    <row r="219" spans="1:11" ht="15.75" hidden="1" customHeight="1">
      <c r="A219" s="23">
        <f t="shared" si="27"/>
        <v>85</v>
      </c>
      <c r="B219" s="23" t="str">
        <f>VLOOKUP($A219,ACTIVITIES!$B$2:$C$110,2,FALSE)</f>
        <v>ACTIVITY CATEGORY 9 85</v>
      </c>
      <c r="C219" s="24"/>
      <c r="D219" s="24"/>
      <c r="E219" s="24"/>
      <c r="F219" s="24"/>
      <c r="G219" s="24"/>
      <c r="H219" s="24"/>
      <c r="I219" s="85" t="str">
        <f t="shared" si="25"/>
        <v/>
      </c>
      <c r="K219" s="89" t="str">
        <f t="shared" si="26"/>
        <v>X</v>
      </c>
    </row>
    <row r="220" spans="1:11" ht="15.75" hidden="1" customHeight="1">
      <c r="A220" s="23">
        <f t="shared" si="27"/>
        <v>86</v>
      </c>
      <c r="B220" s="23" t="str">
        <f>VLOOKUP($A220,ACTIVITIES!$B$2:$C$110,2,FALSE)</f>
        <v>ACTIVITY CATEGORY 9 86</v>
      </c>
      <c r="C220" s="24"/>
      <c r="D220" s="24"/>
      <c r="E220" s="24"/>
      <c r="F220" s="24"/>
      <c r="G220" s="24"/>
      <c r="H220" s="24"/>
      <c r="I220" s="85" t="str">
        <f t="shared" si="25"/>
        <v/>
      </c>
      <c r="K220" s="89" t="str">
        <f t="shared" si="26"/>
        <v>X</v>
      </c>
    </row>
    <row r="221" spans="1:11" ht="15.75" hidden="1" customHeight="1">
      <c r="A221" s="23">
        <f t="shared" si="27"/>
        <v>87</v>
      </c>
      <c r="B221" s="23" t="str">
        <f>VLOOKUP($A221,ACTIVITIES!$B$2:$C$110,2,FALSE)</f>
        <v>ACTIVITY CATEGORY 9 87</v>
      </c>
      <c r="C221" s="24"/>
      <c r="D221" s="24"/>
      <c r="E221" s="24"/>
      <c r="F221" s="24"/>
      <c r="G221" s="24"/>
      <c r="H221" s="24"/>
      <c r="I221" s="85" t="str">
        <f t="shared" si="25"/>
        <v/>
      </c>
      <c r="K221" s="89" t="str">
        <f t="shared" si="26"/>
        <v>X</v>
      </c>
    </row>
    <row r="222" spans="1:11" ht="15.75" hidden="1" customHeight="1">
      <c r="A222" s="23">
        <f t="shared" si="27"/>
        <v>88</v>
      </c>
      <c r="B222" s="23" t="str">
        <f>VLOOKUP($A222,ACTIVITIES!$B$2:$C$110,2,FALSE)</f>
        <v>ACTIVITY CATEGORY 9 88</v>
      </c>
      <c r="C222" s="24"/>
      <c r="D222" s="24"/>
      <c r="E222" s="24"/>
      <c r="F222" s="24"/>
      <c r="G222" s="24"/>
      <c r="H222" s="24"/>
      <c r="I222" s="85" t="str">
        <f t="shared" si="25"/>
        <v/>
      </c>
      <c r="K222" s="89" t="str">
        <f t="shared" si="26"/>
        <v>X</v>
      </c>
    </row>
    <row r="223" spans="1:11" ht="15.75" hidden="1" customHeight="1">
      <c r="A223" s="23">
        <f t="shared" si="27"/>
        <v>89</v>
      </c>
      <c r="B223" s="23" t="str">
        <f>VLOOKUP($A223,ACTIVITIES!$B$2:$C$110,2,FALSE)</f>
        <v>ACTIVITY CATEGORY 9 89</v>
      </c>
      <c r="C223" s="24"/>
      <c r="D223" s="24"/>
      <c r="E223" s="24"/>
      <c r="F223" s="24"/>
      <c r="G223" s="24"/>
      <c r="H223" s="24"/>
      <c r="I223" s="85" t="str">
        <f t="shared" si="25"/>
        <v/>
      </c>
      <c r="K223" s="89" t="str">
        <f t="shared" si="26"/>
        <v>X</v>
      </c>
    </row>
    <row r="224" spans="1:11" ht="15.75" hidden="1" customHeight="1">
      <c r="A224" s="23">
        <f t="shared" si="27"/>
        <v>90</v>
      </c>
      <c r="B224" s="23" t="str">
        <f>VLOOKUP($A224,ACTIVITIES!$B$2:$C$110,2,FALSE)</f>
        <v>ACTIVITY CATEGORY 9 90</v>
      </c>
      <c r="C224" s="24"/>
      <c r="D224" s="24"/>
      <c r="E224" s="24"/>
      <c r="F224" s="24"/>
      <c r="G224" s="24"/>
      <c r="H224" s="24"/>
      <c r="I224" s="85" t="str">
        <f t="shared" si="25"/>
        <v/>
      </c>
      <c r="K224" s="89" t="str">
        <f t="shared" si="26"/>
        <v>X</v>
      </c>
    </row>
    <row r="225" spans="1:11" ht="15.75" hidden="1" customHeight="1">
      <c r="A225" s="107" t="str">
        <f>ACTIVITIES!$H$11</f>
        <v>ACTIVITY CATEGORY 10</v>
      </c>
      <c r="B225" s="107"/>
      <c r="C225" s="30"/>
      <c r="D225" s="30"/>
      <c r="E225" s="30"/>
      <c r="F225" s="30"/>
      <c r="G225" s="30"/>
      <c r="H225" s="105"/>
      <c r="I225" s="106" t="str">
        <f t="shared" si="25"/>
        <v/>
      </c>
      <c r="K225" s="89" t="str">
        <f t="shared" si="26"/>
        <v>X</v>
      </c>
    </row>
    <row r="226" spans="1:11" ht="15.75" hidden="1" customHeight="1">
      <c r="A226" s="23">
        <f>SUM(A224+1)</f>
        <v>91</v>
      </c>
      <c r="B226" s="23" t="str">
        <f>VLOOKUP($A226,ACTIVITIES!$B$2:$C$110,2,FALSE)</f>
        <v>ACTIVITY CATEGORY 10 91</v>
      </c>
      <c r="C226" s="24"/>
      <c r="D226" s="24"/>
      <c r="E226" s="24"/>
      <c r="F226" s="24"/>
      <c r="G226" s="24"/>
      <c r="H226" s="24"/>
      <c r="I226" s="85" t="str">
        <f t="shared" si="25"/>
        <v/>
      </c>
      <c r="K226" s="89" t="str">
        <f t="shared" si="26"/>
        <v>X</v>
      </c>
    </row>
    <row r="227" spans="1:11" ht="15.75" hidden="1" customHeight="1">
      <c r="A227" s="23">
        <f t="shared" ref="A227:A235" si="28">SUM(A226+1)</f>
        <v>92</v>
      </c>
      <c r="B227" s="23" t="str">
        <f>VLOOKUP($A227,ACTIVITIES!$B$2:$C$110,2,FALSE)</f>
        <v>ACTIVITY CATEGORY 10 92</v>
      </c>
      <c r="C227" s="24"/>
      <c r="D227" s="24"/>
      <c r="E227" s="24"/>
      <c r="F227" s="24"/>
      <c r="G227" s="24"/>
      <c r="H227" s="24"/>
      <c r="I227" s="85" t="str">
        <f t="shared" si="25"/>
        <v/>
      </c>
      <c r="K227" s="89" t="str">
        <f t="shared" si="26"/>
        <v>X</v>
      </c>
    </row>
    <row r="228" spans="1:11" ht="15.75" hidden="1" customHeight="1">
      <c r="A228" s="23">
        <f t="shared" si="28"/>
        <v>93</v>
      </c>
      <c r="B228" s="23" t="str">
        <f>VLOOKUP($A228,ACTIVITIES!$B$2:$C$110,2,FALSE)</f>
        <v>ACTIVITY CATEGORY 10 93</v>
      </c>
      <c r="C228" s="24"/>
      <c r="D228" s="24"/>
      <c r="E228" s="24"/>
      <c r="F228" s="24"/>
      <c r="G228" s="24"/>
      <c r="H228" s="24"/>
      <c r="I228" s="85" t="str">
        <f t="shared" si="25"/>
        <v/>
      </c>
      <c r="K228" s="89" t="str">
        <f t="shared" si="26"/>
        <v>X</v>
      </c>
    </row>
    <row r="229" spans="1:11" ht="15.75" hidden="1" customHeight="1">
      <c r="A229" s="23">
        <f t="shared" si="28"/>
        <v>94</v>
      </c>
      <c r="B229" s="23" t="str">
        <f>VLOOKUP($A229,ACTIVITIES!$B$2:$C$110,2,FALSE)</f>
        <v>ACTIVITY CATEGORY 10 94</v>
      </c>
      <c r="C229" s="24"/>
      <c r="D229" s="24"/>
      <c r="E229" s="24"/>
      <c r="F229" s="24"/>
      <c r="G229" s="24"/>
      <c r="H229" s="24"/>
      <c r="I229" s="85" t="str">
        <f t="shared" si="25"/>
        <v/>
      </c>
      <c r="K229" s="89" t="str">
        <f t="shared" si="26"/>
        <v>X</v>
      </c>
    </row>
    <row r="230" spans="1:11" ht="15.75" hidden="1" customHeight="1">
      <c r="A230" s="23">
        <f t="shared" si="28"/>
        <v>95</v>
      </c>
      <c r="B230" s="23" t="str">
        <f>VLOOKUP($A230,ACTIVITIES!$B$2:$C$110,2,FALSE)</f>
        <v>ACTIVITY CATEGORY 10 95</v>
      </c>
      <c r="C230" s="24"/>
      <c r="D230" s="24"/>
      <c r="E230" s="24"/>
      <c r="F230" s="24"/>
      <c r="G230" s="24"/>
      <c r="H230" s="24"/>
      <c r="I230" s="85" t="str">
        <f t="shared" si="25"/>
        <v/>
      </c>
      <c r="K230" s="89" t="str">
        <f t="shared" si="26"/>
        <v>X</v>
      </c>
    </row>
    <row r="231" spans="1:11" ht="15.75" hidden="1" customHeight="1">
      <c r="A231" s="23">
        <f t="shared" si="28"/>
        <v>96</v>
      </c>
      <c r="B231" s="23" t="str">
        <f>VLOOKUP($A231,ACTIVITIES!$B$2:$C$110,2,FALSE)</f>
        <v>ACTIVITY CATEGORY 10 96</v>
      </c>
      <c r="C231" s="24"/>
      <c r="D231" s="24"/>
      <c r="E231" s="24"/>
      <c r="F231" s="24"/>
      <c r="G231" s="24"/>
      <c r="H231" s="24"/>
      <c r="I231" s="85" t="str">
        <f t="shared" si="25"/>
        <v/>
      </c>
      <c r="K231" s="89" t="str">
        <f t="shared" si="26"/>
        <v>X</v>
      </c>
    </row>
    <row r="232" spans="1:11" ht="15.75" hidden="1" customHeight="1">
      <c r="A232" s="23">
        <f t="shared" si="28"/>
        <v>97</v>
      </c>
      <c r="B232" s="23" t="str">
        <f>VLOOKUP($A232,ACTIVITIES!$B$2:$C$110,2,FALSE)</f>
        <v>ACTIVITY CATEGORY 10 97</v>
      </c>
      <c r="C232" s="24"/>
      <c r="D232" s="24"/>
      <c r="E232" s="24"/>
      <c r="F232" s="24"/>
      <c r="G232" s="24"/>
      <c r="H232" s="24"/>
      <c r="I232" s="85" t="str">
        <f t="shared" si="25"/>
        <v/>
      </c>
      <c r="K232" s="89" t="str">
        <f t="shared" si="26"/>
        <v>X</v>
      </c>
    </row>
    <row r="233" spans="1:11" ht="15.75" hidden="1" customHeight="1">
      <c r="A233" s="23">
        <f t="shared" si="28"/>
        <v>98</v>
      </c>
      <c r="B233" s="23" t="str">
        <f>VLOOKUP($A233,ACTIVITIES!$B$2:$C$110,2,FALSE)</f>
        <v>ACTIVITY CATEGORY 10 98</v>
      </c>
      <c r="C233" s="24"/>
      <c r="D233" s="24"/>
      <c r="E233" s="24"/>
      <c r="F233" s="24"/>
      <c r="G233" s="24"/>
      <c r="H233" s="24"/>
      <c r="I233" s="85" t="str">
        <f t="shared" si="25"/>
        <v/>
      </c>
      <c r="K233" s="89" t="str">
        <f t="shared" si="26"/>
        <v>X</v>
      </c>
    </row>
    <row r="234" spans="1:11" ht="15.75" hidden="1" customHeight="1">
      <c r="A234" s="23">
        <f t="shared" si="28"/>
        <v>99</v>
      </c>
      <c r="B234" s="23" t="str">
        <f>VLOOKUP($A234,ACTIVITIES!$B$2:$C$110,2,FALSE)</f>
        <v>ACTIVITY CATEGORY 10 99</v>
      </c>
      <c r="C234" s="24"/>
      <c r="D234" s="24"/>
      <c r="E234" s="24"/>
      <c r="F234" s="24"/>
      <c r="G234" s="24"/>
      <c r="H234" s="24"/>
      <c r="I234" s="85" t="str">
        <f t="shared" si="25"/>
        <v/>
      </c>
      <c r="K234" s="89" t="str">
        <f t="shared" si="26"/>
        <v>X</v>
      </c>
    </row>
    <row r="235" spans="1:11" ht="15.75" hidden="1" customHeight="1">
      <c r="A235" s="23">
        <f t="shared" si="28"/>
        <v>100</v>
      </c>
      <c r="B235" s="23" t="str">
        <f>VLOOKUP($A235,ACTIVITIES!$B$2:$C$110,2,FALSE)</f>
        <v>ACTIVITY CATEGORY 10 100</v>
      </c>
      <c r="C235" s="24"/>
      <c r="D235" s="24"/>
      <c r="E235" s="24"/>
      <c r="F235" s="24"/>
      <c r="G235" s="24"/>
      <c r="H235" s="24"/>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v>0</v>
      </c>
      <c r="D239" s="236">
        <v>2</v>
      </c>
      <c r="E239" s="236">
        <v>0</v>
      </c>
      <c r="F239" s="236">
        <v>0</v>
      </c>
      <c r="G239" s="236">
        <v>1</v>
      </c>
      <c r="H239" s="236">
        <v>2</v>
      </c>
      <c r="I239" s="84">
        <f t="shared" si="25"/>
        <v>2</v>
      </c>
      <c r="K239" s="89" t="str">
        <f t="shared" si="26"/>
        <v/>
      </c>
    </row>
    <row r="240" spans="1:11" ht="15.75" customHeight="1">
      <c r="A240" s="23">
        <f t="shared" ref="A240:A248" si="29">SUM(A239+1)</f>
        <v>2</v>
      </c>
      <c r="B240" s="23" t="str">
        <f>VLOOKUP($A240,ACTIVITIES!$B$2:$C$110,2,FALSE)</f>
        <v>Install overhead cable and taller utility poles</v>
      </c>
      <c r="C240" s="236">
        <v>0</v>
      </c>
      <c r="D240" s="236">
        <v>2</v>
      </c>
      <c r="E240" s="236">
        <v>0</v>
      </c>
      <c r="F240" s="236">
        <v>0</v>
      </c>
      <c r="G240" s="236">
        <v>1</v>
      </c>
      <c r="H240" s="236">
        <v>2</v>
      </c>
      <c r="I240" s="84">
        <f t="shared" si="25"/>
        <v>2</v>
      </c>
      <c r="K240" s="89" t="str">
        <f t="shared" si="26"/>
        <v/>
      </c>
    </row>
    <row r="241" spans="1:11" ht="15.75" customHeight="1">
      <c r="A241" s="23">
        <f t="shared" si="29"/>
        <v>3</v>
      </c>
      <c r="B241" s="23" t="str">
        <f>VLOOKUP($A241,ACTIVITIES!$B$2:$C$110,2,FALSE)</f>
        <v>Install cables and trench excavation</v>
      </c>
      <c r="C241" s="236">
        <v>0</v>
      </c>
      <c r="D241" s="236">
        <v>2</v>
      </c>
      <c r="E241" s="236">
        <v>0</v>
      </c>
      <c r="F241" s="236">
        <v>0</v>
      </c>
      <c r="G241" s="236">
        <v>1</v>
      </c>
      <c r="H241" s="236">
        <v>2</v>
      </c>
      <c r="I241" s="84">
        <f t="shared" si="25"/>
        <v>2</v>
      </c>
      <c r="K241" s="89" t="str">
        <f t="shared" si="26"/>
        <v/>
      </c>
    </row>
    <row r="242" spans="1:11" ht="15.75" customHeight="1">
      <c r="A242" s="23">
        <f t="shared" si="29"/>
        <v>4</v>
      </c>
      <c r="B242" s="23" t="str">
        <f>VLOOKUP($A242,ACTIVITIES!$B$2:$C$110,2,FALSE)</f>
        <v>Install onshore cable ROW construction</v>
      </c>
      <c r="C242" s="236">
        <v>0</v>
      </c>
      <c r="D242" s="236">
        <v>1</v>
      </c>
      <c r="E242" s="236">
        <v>0</v>
      </c>
      <c r="F242" s="236">
        <v>0</v>
      </c>
      <c r="G242" s="236">
        <v>1</v>
      </c>
      <c r="H242" s="236">
        <v>2</v>
      </c>
      <c r="I242" s="84">
        <f t="shared" si="25"/>
        <v>2</v>
      </c>
      <c r="K242" s="89" t="str">
        <f t="shared" si="26"/>
        <v/>
      </c>
    </row>
    <row r="243" spans="1:11" ht="15.75" customHeight="1">
      <c r="A243" s="23">
        <f t="shared" si="29"/>
        <v>5</v>
      </c>
      <c r="B243" s="23" t="str">
        <f>VLOOKUP($A243,ACTIVITIES!$B$2:$C$110,2,FALSE)</f>
        <v>Install onshore vehicle use and travel</v>
      </c>
      <c r="C243" s="236">
        <v>0</v>
      </c>
      <c r="D243" s="236">
        <v>2</v>
      </c>
      <c r="E243" s="236">
        <v>0</v>
      </c>
      <c r="F243" s="236">
        <v>0</v>
      </c>
      <c r="G243" s="236">
        <v>1</v>
      </c>
      <c r="H243" s="236">
        <v>2</v>
      </c>
      <c r="I243" s="84">
        <f t="shared" si="25"/>
        <v>2</v>
      </c>
      <c r="K243" s="89" t="str">
        <f t="shared" si="26"/>
        <v/>
      </c>
    </row>
    <row r="244" spans="1:11" ht="15.75" hidden="1" customHeight="1">
      <c r="A244" s="23">
        <f t="shared" si="29"/>
        <v>6</v>
      </c>
      <c r="B244" s="23" t="str">
        <f>VLOOKUP($A244,ACTIVITIES!$B$2:$C$110,2,FALSE)</f>
        <v>ONSHORE CONSTRUCTION 6</v>
      </c>
      <c r="C244" s="24"/>
      <c r="D244" s="24"/>
      <c r="E244" s="24"/>
      <c r="F244" s="24"/>
      <c r="G244" s="24"/>
      <c r="H244" s="24"/>
      <c r="I244" s="84" t="str">
        <f t="shared" si="25"/>
        <v/>
      </c>
      <c r="K244" s="89" t="str">
        <f t="shared" si="26"/>
        <v>X</v>
      </c>
    </row>
    <row r="245" spans="1:11" ht="15.75" hidden="1" customHeight="1">
      <c r="A245" s="23">
        <f t="shared" si="29"/>
        <v>7</v>
      </c>
      <c r="B245" s="23" t="str">
        <f>VLOOKUP($A245,ACTIVITIES!$B$2:$C$110,2,FALSE)</f>
        <v>ONSHORE CONSTRUCTION 7</v>
      </c>
      <c r="C245" s="24"/>
      <c r="D245" s="24"/>
      <c r="E245" s="24"/>
      <c r="F245" s="24"/>
      <c r="G245" s="24"/>
      <c r="H245" s="24"/>
      <c r="I245" s="84" t="str">
        <f t="shared" si="25"/>
        <v/>
      </c>
      <c r="K245" s="89" t="str">
        <f t="shared" si="26"/>
        <v>X</v>
      </c>
    </row>
    <row r="246" spans="1:11" ht="15.75" hidden="1" customHeight="1">
      <c r="A246" s="23">
        <f t="shared" si="29"/>
        <v>8</v>
      </c>
      <c r="B246" s="23" t="str">
        <f>VLOOKUP($A246,ACTIVITIES!$B$2:$C$110,2,FALSE)</f>
        <v>ONSHORE CONSTRUCTION 8</v>
      </c>
      <c r="C246" s="24"/>
      <c r="D246" s="24"/>
      <c r="E246" s="24"/>
      <c r="F246" s="24"/>
      <c r="G246" s="24"/>
      <c r="H246" s="24"/>
      <c r="I246" s="84" t="str">
        <f t="shared" si="25"/>
        <v/>
      </c>
      <c r="K246" s="89" t="str">
        <f t="shared" si="26"/>
        <v>X</v>
      </c>
    </row>
    <row r="247" spans="1:11" ht="15.75" hidden="1" customHeight="1">
      <c r="A247" s="23">
        <f t="shared" si="29"/>
        <v>9</v>
      </c>
      <c r="B247" s="23" t="str">
        <f>VLOOKUP($A247,ACTIVITIES!$B$2:$C$110,2,FALSE)</f>
        <v>ONSHORE CONSTRUCTION 9</v>
      </c>
      <c r="C247" s="24"/>
      <c r="D247" s="24"/>
      <c r="E247" s="24"/>
      <c r="F247" s="24"/>
      <c r="G247" s="24"/>
      <c r="H247" s="24"/>
      <c r="I247" s="84" t="str">
        <f t="shared" si="25"/>
        <v/>
      </c>
      <c r="K247" s="89" t="str">
        <f t="shared" si="26"/>
        <v>X</v>
      </c>
    </row>
    <row r="248" spans="1:11" ht="15.75" hidden="1" customHeight="1">
      <c r="A248" s="23">
        <f t="shared" si="29"/>
        <v>10</v>
      </c>
      <c r="B248" s="23" t="str">
        <f>VLOOKUP($A248,ACTIVITIES!$B$2:$C$110,2,FALSE)</f>
        <v>ONSHORE CONSTRUCTION 10</v>
      </c>
      <c r="C248" s="24"/>
      <c r="D248" s="24"/>
      <c r="E248" s="24"/>
      <c r="F248" s="24"/>
      <c r="G248" s="24"/>
      <c r="H248" s="24"/>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6">
        <v>0</v>
      </c>
      <c r="D250" s="236">
        <v>1</v>
      </c>
      <c r="E250" s="236">
        <v>0</v>
      </c>
      <c r="F250" s="236">
        <v>0</v>
      </c>
      <c r="G250" s="236">
        <v>1</v>
      </c>
      <c r="H250" s="236">
        <v>1</v>
      </c>
      <c r="I250" s="84">
        <f t="shared" si="25"/>
        <v>1</v>
      </c>
      <c r="K250" s="89" t="str">
        <f t="shared" si="26"/>
        <v/>
      </c>
    </row>
    <row r="251" spans="1:11" ht="15.75" customHeight="1">
      <c r="A251" s="23">
        <f t="shared" ref="A251:A259" si="30">SUM(A250+1)</f>
        <v>12</v>
      </c>
      <c r="B251" s="23" t="str">
        <f>VLOOKUP($A251,ACTIVITIES!$B$2:$C$110,2,FALSE)</f>
        <v>Landfall HDD short and long distance</v>
      </c>
      <c r="C251" s="236">
        <v>0</v>
      </c>
      <c r="D251" s="236">
        <v>1</v>
      </c>
      <c r="E251" s="236">
        <v>0</v>
      </c>
      <c r="F251" s="236">
        <v>0</v>
      </c>
      <c r="G251" s="236">
        <v>1</v>
      </c>
      <c r="H251" s="236">
        <v>1</v>
      </c>
      <c r="I251" s="84">
        <f t="shared" si="25"/>
        <v>1</v>
      </c>
      <c r="K251" s="89" t="str">
        <f t="shared" si="26"/>
        <v/>
      </c>
    </row>
    <row r="252" spans="1:11" ht="15.75" hidden="1" customHeight="1">
      <c r="A252" s="23">
        <f t="shared" si="30"/>
        <v>13</v>
      </c>
      <c r="B252" s="23" t="str">
        <f>VLOOKUP($A252,ACTIVITIES!$B$2:$C$110,2,FALSE)</f>
        <v>LANDFALL CONSTRUCTION 13</v>
      </c>
      <c r="C252" s="24"/>
      <c r="D252" s="24"/>
      <c r="E252" s="24"/>
      <c r="F252" s="24"/>
      <c r="G252" s="24"/>
      <c r="H252" s="24"/>
      <c r="I252" s="84" t="str">
        <f t="shared" si="25"/>
        <v/>
      </c>
      <c r="K252" s="89" t="str">
        <f t="shared" si="26"/>
        <v>X</v>
      </c>
    </row>
    <row r="253" spans="1:11" ht="15.75" hidden="1" customHeight="1">
      <c r="A253" s="23">
        <f t="shared" si="30"/>
        <v>14</v>
      </c>
      <c r="B253" s="23" t="str">
        <f>VLOOKUP($A253,ACTIVITIES!$B$2:$C$110,2,FALSE)</f>
        <v>LANDFALL CONSTRUCTION 14</v>
      </c>
      <c r="C253" s="24"/>
      <c r="D253" s="24"/>
      <c r="E253" s="24"/>
      <c r="F253" s="24"/>
      <c r="G253" s="24"/>
      <c r="H253" s="24"/>
      <c r="I253" s="84" t="str">
        <f t="shared" si="25"/>
        <v/>
      </c>
      <c r="K253" s="89" t="str">
        <f t="shared" si="26"/>
        <v>X</v>
      </c>
    </row>
    <row r="254" spans="1:11" ht="15.75" hidden="1" customHeight="1">
      <c r="A254" s="23">
        <f t="shared" si="30"/>
        <v>15</v>
      </c>
      <c r="B254" s="23" t="str">
        <f>VLOOKUP($A254,ACTIVITIES!$B$2:$C$110,2,FALSE)</f>
        <v>LANDFALL CONSTRUCTION 15</v>
      </c>
      <c r="C254" s="24"/>
      <c r="D254" s="24"/>
      <c r="E254" s="24"/>
      <c r="F254" s="24"/>
      <c r="G254" s="24"/>
      <c r="H254" s="24"/>
      <c r="I254" s="84" t="str">
        <f t="shared" si="25"/>
        <v/>
      </c>
      <c r="K254" s="89" t="str">
        <f t="shared" si="26"/>
        <v>X</v>
      </c>
    </row>
    <row r="255" spans="1:11" ht="15.75" hidden="1" customHeight="1">
      <c r="A255" s="23">
        <f t="shared" si="30"/>
        <v>16</v>
      </c>
      <c r="B255" s="23" t="str">
        <f>VLOOKUP($A255,ACTIVITIES!$B$2:$C$110,2,FALSE)</f>
        <v>LANDFALL CONSTRUCTION 16</v>
      </c>
      <c r="C255" s="24"/>
      <c r="D255" s="24"/>
      <c r="E255" s="24"/>
      <c r="F255" s="24"/>
      <c r="G255" s="24"/>
      <c r="H255" s="24"/>
      <c r="I255" s="84" t="str">
        <f t="shared" si="25"/>
        <v/>
      </c>
      <c r="K255" s="89" t="str">
        <f t="shared" si="26"/>
        <v>X</v>
      </c>
    </row>
    <row r="256" spans="1:11" ht="15.75" hidden="1" customHeight="1">
      <c r="A256" s="23">
        <f t="shared" si="30"/>
        <v>17</v>
      </c>
      <c r="B256" s="23" t="str">
        <f>VLOOKUP($A256,ACTIVITIES!$B$2:$C$110,2,FALSE)</f>
        <v>LANDFALL CONSTRUCTION 17</v>
      </c>
      <c r="C256" s="24"/>
      <c r="D256" s="24"/>
      <c r="E256" s="24"/>
      <c r="F256" s="24"/>
      <c r="G256" s="24"/>
      <c r="H256" s="24"/>
      <c r="I256" s="84" t="str">
        <f t="shared" si="25"/>
        <v/>
      </c>
      <c r="K256" s="89" t="str">
        <f t="shared" si="26"/>
        <v>X</v>
      </c>
    </row>
    <row r="257" spans="1:11" ht="15.75" hidden="1" customHeight="1">
      <c r="A257" s="23">
        <f t="shared" si="30"/>
        <v>18</v>
      </c>
      <c r="B257" s="23" t="str">
        <f>VLOOKUP($A257,ACTIVITIES!$B$2:$C$110,2,FALSE)</f>
        <v>LANDFALL CONSTRUCTION 18</v>
      </c>
      <c r="C257" s="24"/>
      <c r="D257" s="24"/>
      <c r="E257" s="24"/>
      <c r="F257" s="24"/>
      <c r="G257" s="24"/>
      <c r="H257" s="24"/>
      <c r="I257" s="84" t="str">
        <f t="shared" si="25"/>
        <v/>
      </c>
      <c r="K257" s="89" t="str">
        <f t="shared" si="26"/>
        <v>X</v>
      </c>
    </row>
    <row r="258" spans="1:11" ht="15.75" hidden="1" customHeight="1">
      <c r="A258" s="23">
        <f t="shared" si="30"/>
        <v>19</v>
      </c>
      <c r="B258" s="23" t="str">
        <f>VLOOKUP($A258,ACTIVITIES!$B$2:$C$110,2,FALSE)</f>
        <v>LANDFALL CONSTRUCTION 19</v>
      </c>
      <c r="C258" s="24"/>
      <c r="D258" s="24"/>
      <c r="E258" s="24"/>
      <c r="F258" s="24"/>
      <c r="G258" s="24"/>
      <c r="H258" s="24"/>
      <c r="I258" s="84" t="str">
        <f t="shared" si="25"/>
        <v/>
      </c>
      <c r="K258" s="89" t="str">
        <f t="shared" si="26"/>
        <v>X</v>
      </c>
    </row>
    <row r="259" spans="1:11" ht="15.75" hidden="1" customHeight="1">
      <c r="A259" s="23">
        <f t="shared" si="30"/>
        <v>20</v>
      </c>
      <c r="B259" s="23" t="str">
        <f>VLOOKUP($A259,ACTIVITIES!$B$2:$C$110,2,FALSE)</f>
        <v>LANDFALL CONSTRUCTION 20</v>
      </c>
      <c r="C259" s="24"/>
      <c r="D259" s="24"/>
      <c r="E259" s="24"/>
      <c r="F259" s="24"/>
      <c r="G259" s="24"/>
      <c r="H259" s="24"/>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v>1</v>
      </c>
      <c r="D261" s="236">
        <v>1</v>
      </c>
      <c r="E261" s="236">
        <v>0</v>
      </c>
      <c r="F261" s="236">
        <v>0</v>
      </c>
      <c r="G261" s="236">
        <v>0</v>
      </c>
      <c r="H261" s="236">
        <v>0</v>
      </c>
      <c r="I261" s="84">
        <f t="shared" si="25"/>
        <v>1</v>
      </c>
      <c r="K261" s="89" t="str">
        <f t="shared" si="26"/>
        <v/>
      </c>
    </row>
    <row r="262" spans="1:11" ht="15.75" customHeight="1">
      <c r="A262" s="23">
        <f t="shared" ref="A262:A270" si="31">SUM(A261+1)</f>
        <v>22</v>
      </c>
      <c r="B262" s="23" t="str">
        <f>VLOOKUP($A262,ACTIVITIES!$B$2:$C$110,2,FALSE)</f>
        <v>Export cable to shore installation</v>
      </c>
      <c r="C262" s="236">
        <v>1</v>
      </c>
      <c r="D262" s="236">
        <v>1</v>
      </c>
      <c r="E262" s="236">
        <v>0</v>
      </c>
      <c r="F262" s="236">
        <v>0</v>
      </c>
      <c r="G262" s="236">
        <v>0</v>
      </c>
      <c r="H262" s="236">
        <v>0</v>
      </c>
      <c r="I262" s="84">
        <f t="shared" si="25"/>
        <v>1</v>
      </c>
      <c r="K262" s="89" t="str">
        <f t="shared" si="26"/>
        <v/>
      </c>
    </row>
    <row r="263" spans="1:11" ht="15.75" customHeight="1">
      <c r="A263" s="23">
        <f t="shared" si="31"/>
        <v>23</v>
      </c>
      <c r="B263" s="23" t="str">
        <f>VLOOKUP($A263,ACTIVITIES!$B$2:$C$110,2,FALSE)</f>
        <v>Substation installation</v>
      </c>
      <c r="C263" s="236">
        <v>1</v>
      </c>
      <c r="D263" s="236">
        <v>1</v>
      </c>
      <c r="E263" s="236">
        <v>0</v>
      </c>
      <c r="F263" s="236">
        <v>0</v>
      </c>
      <c r="G263" s="236">
        <v>0</v>
      </c>
      <c r="H263" s="236">
        <v>0</v>
      </c>
      <c r="I263" s="84">
        <f t="shared" si="25"/>
        <v>1</v>
      </c>
      <c r="K263" s="89" t="str">
        <f t="shared" si="26"/>
        <v/>
      </c>
    </row>
    <row r="264" spans="1:11" ht="15.75" customHeight="1">
      <c r="A264" s="23">
        <f t="shared" si="31"/>
        <v>24</v>
      </c>
      <c r="B264" s="23" t="str">
        <f>VLOOKUP($A264,ACTIVITIES!$B$2:$C$110,2,FALSE)</f>
        <v>Offshore foundation installation</v>
      </c>
      <c r="C264" s="236">
        <v>1</v>
      </c>
      <c r="D264" s="236">
        <v>1</v>
      </c>
      <c r="E264" s="236">
        <v>0</v>
      </c>
      <c r="F264" s="236">
        <v>0</v>
      </c>
      <c r="G264" s="236">
        <v>0</v>
      </c>
      <c r="H264" s="236">
        <v>0</v>
      </c>
      <c r="I264" s="84">
        <f t="shared" si="25"/>
        <v>1</v>
      </c>
      <c r="K264" s="89" t="str">
        <f t="shared" si="26"/>
        <v/>
      </c>
    </row>
    <row r="265" spans="1:11" ht="15.75" customHeight="1">
      <c r="A265" s="23">
        <f t="shared" si="31"/>
        <v>25</v>
      </c>
      <c r="B265" s="23" t="str">
        <f>VLOOKUP($A265,ACTIVITIES!$B$2:$C$110,2,FALSE)</f>
        <v xml:space="preserve">Offshore pile driving </v>
      </c>
      <c r="C265" s="236">
        <v>1</v>
      </c>
      <c r="D265" s="236">
        <v>1</v>
      </c>
      <c r="E265" s="236">
        <v>0</v>
      </c>
      <c r="F265" s="236">
        <v>0</v>
      </c>
      <c r="G265" s="236">
        <v>0</v>
      </c>
      <c r="H265" s="236">
        <v>0</v>
      </c>
      <c r="I265" s="84">
        <f t="shared" si="25"/>
        <v>1</v>
      </c>
      <c r="K265" s="89" t="str">
        <f t="shared" si="26"/>
        <v/>
      </c>
    </row>
    <row r="266" spans="1:11" ht="15.75" customHeight="1">
      <c r="A266" s="23">
        <f t="shared" si="31"/>
        <v>26</v>
      </c>
      <c r="B266" s="23" t="str">
        <f>VLOOKUP($A266,ACTIVITIES!$B$2:$C$110,2,FALSE)</f>
        <v>Temporary cofferdam for long dist. HDD</v>
      </c>
      <c r="C266" s="236">
        <v>1</v>
      </c>
      <c r="D266" s="236">
        <v>1</v>
      </c>
      <c r="E266" s="236">
        <v>0</v>
      </c>
      <c r="F266" s="236">
        <v>0</v>
      </c>
      <c r="G266" s="236">
        <v>0</v>
      </c>
      <c r="H266" s="236">
        <v>0</v>
      </c>
      <c r="I266" s="84">
        <f t="shared" si="25"/>
        <v>1</v>
      </c>
      <c r="K266" s="89" t="str">
        <f t="shared" si="26"/>
        <v/>
      </c>
    </row>
    <row r="267" spans="1:11" ht="15.75" customHeight="1">
      <c r="A267" s="23">
        <f t="shared" si="31"/>
        <v>27</v>
      </c>
      <c r="B267" s="23" t="str">
        <f>VLOOKUP($A267,ACTIVITIES!$B$2:$C$110,2,FALSE)</f>
        <v>Barge and tug  WTG transportation</v>
      </c>
      <c r="C267" s="236">
        <v>1</v>
      </c>
      <c r="D267" s="236">
        <v>1</v>
      </c>
      <c r="E267" s="236">
        <v>0</v>
      </c>
      <c r="F267" s="236">
        <v>0</v>
      </c>
      <c r="G267" s="236">
        <v>0</v>
      </c>
      <c r="H267" s="236">
        <v>1</v>
      </c>
      <c r="I267" s="84">
        <f t="shared" si="25"/>
        <v>1</v>
      </c>
      <c r="K267" s="89" t="str">
        <f t="shared" si="26"/>
        <v/>
      </c>
    </row>
    <row r="268" spans="1:11" ht="15.75" customHeight="1">
      <c r="A268" s="23">
        <f t="shared" si="31"/>
        <v>28</v>
      </c>
      <c r="B268" s="23" t="str">
        <f>VLOOKUP($A268,ACTIVITIES!$B$2:$C$110,2,FALSE)</f>
        <v>WTG installation 5 weeks/WTG</v>
      </c>
      <c r="C268" s="236">
        <v>1</v>
      </c>
      <c r="D268" s="236">
        <v>1</v>
      </c>
      <c r="E268" s="236">
        <v>0</v>
      </c>
      <c r="F268" s="236">
        <v>0</v>
      </c>
      <c r="G268" s="236">
        <v>0</v>
      </c>
      <c r="H268" s="236">
        <v>1</v>
      </c>
      <c r="I268" s="84">
        <f t="shared" si="25"/>
        <v>1</v>
      </c>
      <c r="K268" s="89" t="str">
        <f t="shared" si="26"/>
        <v/>
      </c>
    </row>
    <row r="269" spans="1:11" ht="15.75" customHeight="1">
      <c r="A269" s="23">
        <f t="shared" si="31"/>
        <v>29</v>
      </c>
      <c r="B269" s="23" t="str">
        <f>VLOOKUP($A269,ACTIVITIES!$B$2:$C$110,2,FALSE)</f>
        <v>Crew boat travel</v>
      </c>
      <c r="C269" s="236">
        <v>1</v>
      </c>
      <c r="D269" s="236">
        <v>1</v>
      </c>
      <c r="E269" s="236">
        <v>0</v>
      </c>
      <c r="F269" s="236">
        <v>0</v>
      </c>
      <c r="G269" s="236">
        <v>0</v>
      </c>
      <c r="H269" s="236">
        <v>1</v>
      </c>
      <c r="I269" s="84">
        <f t="shared" si="25"/>
        <v>1</v>
      </c>
      <c r="K269" s="89" t="str">
        <f t="shared" si="26"/>
        <v/>
      </c>
    </row>
    <row r="270" spans="1:11" ht="15.75" hidden="1" customHeight="1">
      <c r="A270" s="23">
        <f t="shared" si="31"/>
        <v>30</v>
      </c>
      <c r="B270" s="23" t="str">
        <f>VLOOKUP($A270,ACTIVITIES!$B$2:$C$110,2,FALSE)</f>
        <v>OFFSHORE CONSTRUCTION 30</v>
      </c>
      <c r="C270" s="80"/>
      <c r="D270" s="80"/>
      <c r="E270" s="80"/>
      <c r="F270" s="80"/>
      <c r="G270" s="80"/>
      <c r="H270" s="80"/>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v>1</v>
      </c>
      <c r="D272" s="236">
        <v>1</v>
      </c>
      <c r="E272" s="236">
        <v>0</v>
      </c>
      <c r="F272" s="236">
        <v>0</v>
      </c>
      <c r="G272" s="236">
        <v>0</v>
      </c>
      <c r="H272" s="236">
        <v>1</v>
      </c>
      <c r="I272" s="84">
        <f t="shared" ref="I272:I335" si="32">IF(AND(C272="",D272="",E272="",F272="",G272="",H272=""),"",MAX(C272:H272))</f>
        <v>1</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v>0</v>
      </c>
      <c r="D273" s="236">
        <v>0</v>
      </c>
      <c r="E273" s="236">
        <v>0</v>
      </c>
      <c r="F273" s="236">
        <v>0</v>
      </c>
      <c r="G273" s="236">
        <v>0</v>
      </c>
      <c r="H273" s="236">
        <v>1</v>
      </c>
      <c r="I273" s="84">
        <f t="shared" si="32"/>
        <v>1</v>
      </c>
      <c r="K273" s="89" t="str">
        <f t="shared" si="33"/>
        <v/>
      </c>
    </row>
    <row r="274" spans="1:11" ht="15.75" customHeight="1">
      <c r="A274" s="23">
        <f t="shared" si="34"/>
        <v>33</v>
      </c>
      <c r="B274" s="23" t="str">
        <f>VLOOKUP($A274,ACTIVITIES!$B$2:$C$110,2,FALSE)</f>
        <v>Subbottom profiles at 5 year intervals</v>
      </c>
      <c r="C274" s="236">
        <v>1</v>
      </c>
      <c r="D274" s="236">
        <v>0</v>
      </c>
      <c r="E274" s="236">
        <v>0</v>
      </c>
      <c r="F274" s="236">
        <v>0</v>
      </c>
      <c r="G274" s="236">
        <v>0</v>
      </c>
      <c r="H274" s="236">
        <v>1</v>
      </c>
      <c r="I274" s="84">
        <f t="shared" si="32"/>
        <v>1</v>
      </c>
      <c r="K274" s="89" t="str">
        <f t="shared" si="33"/>
        <v/>
      </c>
    </row>
    <row r="275" spans="1:11" ht="15.75" customHeight="1">
      <c r="A275" s="23">
        <f t="shared" si="34"/>
        <v>34</v>
      </c>
      <c r="B275" s="23" t="str">
        <f>VLOOKUP($A275,ACTIVITIES!$B$2:$C$110,2,FALSE)</f>
        <v>Substation ROW maintenance</v>
      </c>
      <c r="C275" s="236">
        <v>1</v>
      </c>
      <c r="D275" s="236">
        <v>1</v>
      </c>
      <c r="E275" s="236">
        <v>0</v>
      </c>
      <c r="F275" s="236">
        <v>0</v>
      </c>
      <c r="G275" s="236">
        <v>0</v>
      </c>
      <c r="H275" s="236">
        <v>1</v>
      </c>
      <c r="I275" s="84">
        <f t="shared" si="32"/>
        <v>1</v>
      </c>
      <c r="K275" s="89" t="str">
        <f t="shared" si="33"/>
        <v/>
      </c>
    </row>
    <row r="276" spans="1:11" ht="15.75" customHeight="1">
      <c r="A276" s="23">
        <f t="shared" ref="A276:A281" si="35">SUM(A275+1)</f>
        <v>35</v>
      </c>
      <c r="B276" s="23" t="str">
        <f>VLOOKUP($A276,ACTIVITIES!$B$2:$C$110,2,FALSE)</f>
        <v>On and off shore environmental monitoring</v>
      </c>
      <c r="C276" s="236">
        <v>0</v>
      </c>
      <c r="D276" s="236">
        <v>0</v>
      </c>
      <c r="E276" s="236">
        <v>0</v>
      </c>
      <c r="F276" s="236">
        <v>0</v>
      </c>
      <c r="G276" s="236">
        <v>0</v>
      </c>
      <c r="H276" s="236">
        <v>0</v>
      </c>
      <c r="I276" s="84">
        <f t="shared" si="32"/>
        <v>0</v>
      </c>
      <c r="K276" s="89" t="str">
        <f t="shared" si="33"/>
        <v/>
      </c>
    </row>
    <row r="277" spans="1:11" ht="15.75" hidden="1" customHeight="1">
      <c r="A277" s="23">
        <f t="shared" si="35"/>
        <v>36</v>
      </c>
      <c r="B277" s="23" t="str">
        <f>VLOOKUP($A277,ACTIVITIES!$B$2:$C$110,2,FALSE)</f>
        <v>OPERATION AND MAINTENANCE 36</v>
      </c>
      <c r="C277" s="80"/>
      <c r="D277" s="80"/>
      <c r="E277" s="80"/>
      <c r="F277" s="80"/>
      <c r="G277" s="80"/>
      <c r="H277" s="24"/>
      <c r="I277" s="84" t="str">
        <f t="shared" si="32"/>
        <v/>
      </c>
      <c r="K277" s="89" t="str">
        <f t="shared" si="33"/>
        <v>X</v>
      </c>
    </row>
    <row r="278" spans="1:11" ht="15.75" hidden="1" customHeight="1">
      <c r="A278" s="23">
        <f t="shared" si="35"/>
        <v>37</v>
      </c>
      <c r="B278" s="23" t="str">
        <f>VLOOKUP($A278,ACTIVITIES!$B$2:$C$110,2,FALSE)</f>
        <v>OPERATION AND MAINTENANCE 37</v>
      </c>
      <c r="C278" s="80"/>
      <c r="D278" s="80"/>
      <c r="E278" s="80"/>
      <c r="F278" s="80"/>
      <c r="G278" s="80"/>
      <c r="H278" s="24"/>
      <c r="I278" s="84" t="str">
        <f t="shared" si="32"/>
        <v/>
      </c>
      <c r="K278" s="89" t="str">
        <f t="shared" si="33"/>
        <v>X</v>
      </c>
    </row>
    <row r="279" spans="1:11" ht="15.75" hidden="1" customHeight="1">
      <c r="A279" s="23">
        <f t="shared" si="35"/>
        <v>38</v>
      </c>
      <c r="B279" s="23" t="str">
        <f>VLOOKUP($A279,ACTIVITIES!$B$2:$C$110,2,FALSE)</f>
        <v>OPERATION AND MAINTENANCE 38</v>
      </c>
      <c r="C279" s="80"/>
      <c r="D279" s="80"/>
      <c r="E279" s="80"/>
      <c r="F279" s="80"/>
      <c r="G279" s="80"/>
      <c r="H279" s="24"/>
      <c r="I279" s="84" t="str">
        <f t="shared" si="32"/>
        <v/>
      </c>
      <c r="K279" s="89" t="str">
        <f t="shared" si="33"/>
        <v>X</v>
      </c>
    </row>
    <row r="280" spans="1:11" ht="15.75" hidden="1" customHeight="1">
      <c r="A280" s="23">
        <f t="shared" si="35"/>
        <v>39</v>
      </c>
      <c r="B280" s="23" t="str">
        <f>VLOOKUP($A280,ACTIVITIES!$B$2:$C$110,2,FALSE)</f>
        <v>OPERATION AND MAINTENANCE 39</v>
      </c>
      <c r="C280" s="80"/>
      <c r="D280" s="80"/>
      <c r="E280" s="80"/>
      <c r="F280" s="80"/>
      <c r="G280" s="80"/>
      <c r="H280" s="24"/>
      <c r="I280" s="84" t="str">
        <f t="shared" si="32"/>
        <v/>
      </c>
      <c r="K280" s="89" t="str">
        <f t="shared" si="33"/>
        <v>X</v>
      </c>
    </row>
    <row r="281" spans="1:11" ht="15.75" hidden="1" customHeight="1">
      <c r="A281" s="23">
        <f t="shared" si="35"/>
        <v>40</v>
      </c>
      <c r="B281" s="23" t="str">
        <f>VLOOKUP($A281,ACTIVITIES!$B$2:$C$110,2,FALSE)</f>
        <v>OPERATION AND MAINTENANCE 40</v>
      </c>
      <c r="C281" s="80"/>
      <c r="D281" s="80"/>
      <c r="E281" s="80"/>
      <c r="F281" s="80"/>
      <c r="G281" s="80"/>
      <c r="H281" s="24"/>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v>1</v>
      </c>
      <c r="D283" s="236">
        <v>1</v>
      </c>
      <c r="E283" s="236">
        <v>1</v>
      </c>
      <c r="F283" s="236">
        <v>1</v>
      </c>
      <c r="G283" s="236">
        <v>1</v>
      </c>
      <c r="H283" s="236">
        <v>1</v>
      </c>
      <c r="I283" s="85">
        <f t="shared" si="32"/>
        <v>1</v>
      </c>
      <c r="K283" s="89" t="str">
        <f t="shared" si="33"/>
        <v/>
      </c>
    </row>
    <row r="284" spans="1:11" ht="15.75" customHeight="1">
      <c r="A284" s="23">
        <f t="shared" ref="A284:A292" si="36">SUM(A283+1)</f>
        <v>42</v>
      </c>
      <c r="B284" s="23" t="str">
        <f>VLOOKUP($A284,ACTIVITIES!$B$2:$C$110,2,FALSE)</f>
        <v>Offshore cable abandonent</v>
      </c>
      <c r="C284" s="236">
        <v>1</v>
      </c>
      <c r="D284" s="236">
        <v>1</v>
      </c>
      <c r="E284" s="236">
        <v>1</v>
      </c>
      <c r="F284" s="236">
        <v>1</v>
      </c>
      <c r="G284" s="236">
        <v>0</v>
      </c>
      <c r="H284" s="236">
        <v>1</v>
      </c>
      <c r="I284" s="85">
        <f t="shared" si="32"/>
        <v>1</v>
      </c>
      <c r="K284" s="89" t="str">
        <f t="shared" si="33"/>
        <v/>
      </c>
    </row>
    <row r="285" spans="1:11" ht="15.75" customHeight="1">
      <c r="A285" s="23">
        <f t="shared" si="36"/>
        <v>43</v>
      </c>
      <c r="B285" s="23" t="str">
        <f>VLOOKUP($A285,ACTIVITIES!$B$2:$C$110,2,FALSE)</f>
        <v>Demobilization</v>
      </c>
      <c r="C285" s="236">
        <v>0</v>
      </c>
      <c r="D285" s="236">
        <v>0</v>
      </c>
      <c r="E285" s="236">
        <v>0</v>
      </c>
      <c r="F285" s="236">
        <v>0</v>
      </c>
      <c r="G285" s="236">
        <v>0</v>
      </c>
      <c r="H285" s="236">
        <v>0</v>
      </c>
      <c r="I285" s="85">
        <f t="shared" si="32"/>
        <v>0</v>
      </c>
      <c r="K285" s="89" t="str">
        <f t="shared" si="33"/>
        <v/>
      </c>
    </row>
    <row r="286" spans="1:11" ht="15.75" hidden="1" customHeight="1">
      <c r="A286" s="23">
        <f t="shared" si="36"/>
        <v>44</v>
      </c>
      <c r="B286" s="23" t="str">
        <f>VLOOKUP($A286,ACTIVITIES!$B$2:$C$110,2,FALSE)</f>
        <v>DECOMMISSIONING 44</v>
      </c>
      <c r="C286" s="24"/>
      <c r="D286" s="24"/>
      <c r="E286" s="24"/>
      <c r="F286" s="24"/>
      <c r="G286" s="24"/>
      <c r="H286" s="24"/>
      <c r="I286" s="85" t="str">
        <f t="shared" si="32"/>
        <v/>
      </c>
      <c r="K286" s="89" t="str">
        <f t="shared" si="33"/>
        <v>X</v>
      </c>
    </row>
    <row r="287" spans="1:11" ht="15.75" hidden="1" customHeight="1">
      <c r="A287" s="23">
        <f t="shared" si="36"/>
        <v>45</v>
      </c>
      <c r="B287" s="23" t="str">
        <f>VLOOKUP($A287,ACTIVITIES!$B$2:$C$110,2,FALSE)</f>
        <v>DECOMMISSIONING 45</v>
      </c>
      <c r="C287" s="24"/>
      <c r="D287" s="24"/>
      <c r="E287" s="24"/>
      <c r="F287" s="24"/>
      <c r="G287" s="24"/>
      <c r="H287" s="24"/>
      <c r="I287" s="85" t="str">
        <f t="shared" si="32"/>
        <v/>
      </c>
      <c r="K287" s="89" t="str">
        <f t="shared" si="33"/>
        <v>X</v>
      </c>
    </row>
    <row r="288" spans="1:11" ht="15.75" hidden="1" customHeight="1">
      <c r="A288" s="23">
        <f t="shared" si="36"/>
        <v>46</v>
      </c>
      <c r="B288" s="23" t="str">
        <f>VLOOKUP($A288,ACTIVITIES!$B$2:$C$110,2,FALSE)</f>
        <v>DECOMMISSIONING 46</v>
      </c>
      <c r="C288" s="24"/>
      <c r="D288" s="24"/>
      <c r="E288" s="24"/>
      <c r="F288" s="24"/>
      <c r="G288" s="24"/>
      <c r="H288" s="24"/>
      <c r="I288" s="85" t="str">
        <f t="shared" si="32"/>
        <v/>
      </c>
      <c r="K288" s="89" t="str">
        <f t="shared" si="33"/>
        <v>X</v>
      </c>
    </row>
    <row r="289" spans="1:11" ht="15.75" hidden="1" customHeight="1">
      <c r="A289" s="23">
        <f t="shared" si="36"/>
        <v>47</v>
      </c>
      <c r="B289" s="23" t="str">
        <f>VLOOKUP($A289,ACTIVITIES!$B$2:$C$110,2,FALSE)</f>
        <v>DECOMMISSIONING 47</v>
      </c>
      <c r="C289" s="24"/>
      <c r="D289" s="24"/>
      <c r="E289" s="24"/>
      <c r="F289" s="24"/>
      <c r="G289" s="24"/>
      <c r="H289" s="24"/>
      <c r="I289" s="85" t="str">
        <f t="shared" si="32"/>
        <v/>
      </c>
      <c r="K289" s="89" t="str">
        <f t="shared" si="33"/>
        <v>X</v>
      </c>
    </row>
    <row r="290" spans="1:11" ht="15.75" hidden="1" customHeight="1">
      <c r="A290" s="23">
        <f t="shared" si="36"/>
        <v>48</v>
      </c>
      <c r="B290" s="23" t="str">
        <f>VLOOKUP($A290,ACTIVITIES!$B$2:$C$110,2,FALSE)</f>
        <v>DECOMMISSIONING 48</v>
      </c>
      <c r="C290" s="24"/>
      <c r="D290" s="24"/>
      <c r="E290" s="24"/>
      <c r="F290" s="24"/>
      <c r="G290" s="24"/>
      <c r="H290" s="24"/>
      <c r="I290" s="85" t="str">
        <f t="shared" si="32"/>
        <v/>
      </c>
      <c r="K290" s="89" t="str">
        <f t="shared" si="33"/>
        <v>X</v>
      </c>
    </row>
    <row r="291" spans="1:11" ht="15.75" hidden="1" customHeight="1">
      <c r="A291" s="23">
        <f t="shared" si="36"/>
        <v>49</v>
      </c>
      <c r="B291" s="23" t="str">
        <f>VLOOKUP($A291,ACTIVITIES!$B$2:$C$110,2,FALSE)</f>
        <v>DECOMMISSIONING 49</v>
      </c>
      <c r="C291" s="24"/>
      <c r="D291" s="24"/>
      <c r="E291" s="24"/>
      <c r="F291" s="24"/>
      <c r="G291" s="24"/>
      <c r="H291" s="24"/>
      <c r="I291" s="85" t="str">
        <f t="shared" si="32"/>
        <v/>
      </c>
      <c r="K291" s="89" t="str">
        <f t="shared" si="33"/>
        <v>X</v>
      </c>
    </row>
    <row r="292" spans="1:11" ht="15.75" hidden="1" customHeight="1">
      <c r="A292" s="23">
        <f t="shared" si="36"/>
        <v>50</v>
      </c>
      <c r="B292" s="23" t="str">
        <f>VLOOKUP($A292,ACTIVITIES!$B$2:$C$110,2,FALSE)</f>
        <v>DECOMMISSIONING 50</v>
      </c>
      <c r="C292" s="24"/>
      <c r="D292" s="24"/>
      <c r="E292" s="24"/>
      <c r="F292" s="24"/>
      <c r="G292" s="24"/>
      <c r="H292" s="24"/>
      <c r="I292" s="85" t="str">
        <f t="shared" si="32"/>
        <v/>
      </c>
      <c r="K292" s="89" t="str">
        <f t="shared" si="33"/>
        <v>X</v>
      </c>
    </row>
    <row r="293" spans="1:11" ht="15.75" hidden="1" customHeight="1">
      <c r="A293" s="99" t="str">
        <f>ACTIVITIES!$H$7</f>
        <v>ACTIVITY CATEGORY 6</v>
      </c>
      <c r="B293" s="99"/>
      <c r="C293" s="31"/>
      <c r="D293" s="31"/>
      <c r="E293" s="31"/>
      <c r="F293" s="31"/>
      <c r="G293" s="31"/>
      <c r="H293" s="97"/>
      <c r="I293" s="98" t="str">
        <f t="shared" si="32"/>
        <v/>
      </c>
      <c r="K293" s="89" t="str">
        <f t="shared" si="33"/>
        <v>X</v>
      </c>
    </row>
    <row r="294" spans="1:11" ht="15.75" hidden="1" customHeight="1">
      <c r="A294" s="23">
        <f>SUM(A292+1)</f>
        <v>51</v>
      </c>
      <c r="B294" s="23" t="str">
        <f>VLOOKUP($A294,ACTIVITIES!$B$2:$C$110,2,FALSE)</f>
        <v>ACTIVITY CATEGORY 6 51</v>
      </c>
      <c r="C294" s="24"/>
      <c r="D294" s="24"/>
      <c r="E294" s="24"/>
      <c r="F294" s="24"/>
      <c r="G294" s="24"/>
      <c r="H294" s="24"/>
      <c r="I294" s="85" t="str">
        <f t="shared" si="32"/>
        <v/>
      </c>
      <c r="K294" s="89" t="str">
        <f t="shared" si="33"/>
        <v>X</v>
      </c>
    </row>
    <row r="295" spans="1:11" ht="15.75" hidden="1" customHeight="1">
      <c r="A295" s="23">
        <f t="shared" ref="A295:A303" si="37">SUM(A294+1)</f>
        <v>52</v>
      </c>
      <c r="B295" s="23" t="str">
        <f>VLOOKUP($A295,ACTIVITIES!$B$2:$C$110,2,FALSE)</f>
        <v>ACTIVITY CATEGORY 6 52</v>
      </c>
      <c r="C295" s="24"/>
      <c r="D295" s="24"/>
      <c r="E295" s="24"/>
      <c r="F295" s="24"/>
      <c r="G295" s="24"/>
      <c r="H295" s="24"/>
      <c r="I295" s="85" t="str">
        <f t="shared" si="32"/>
        <v/>
      </c>
      <c r="K295" s="89" t="str">
        <f t="shared" si="33"/>
        <v>X</v>
      </c>
    </row>
    <row r="296" spans="1:11" ht="15.75" hidden="1" customHeight="1">
      <c r="A296" s="23">
        <f t="shared" si="37"/>
        <v>53</v>
      </c>
      <c r="B296" s="23" t="str">
        <f>VLOOKUP($A296,ACTIVITIES!$B$2:$C$110,2,FALSE)</f>
        <v>ACTIVITY CATEGORY 6 53</v>
      </c>
      <c r="C296" s="24"/>
      <c r="D296" s="24"/>
      <c r="E296" s="24"/>
      <c r="F296" s="24"/>
      <c r="G296" s="24"/>
      <c r="H296" s="24"/>
      <c r="I296" s="85" t="str">
        <f t="shared" si="32"/>
        <v/>
      </c>
      <c r="K296" s="89" t="str">
        <f t="shared" si="33"/>
        <v>X</v>
      </c>
    </row>
    <row r="297" spans="1:11" ht="15.75" hidden="1" customHeight="1">
      <c r="A297" s="23">
        <f t="shared" si="37"/>
        <v>54</v>
      </c>
      <c r="B297" s="23" t="str">
        <f>VLOOKUP($A297,ACTIVITIES!$B$2:$C$110,2,FALSE)</f>
        <v>ACTIVITY CATEGORY 6 54</v>
      </c>
      <c r="C297" s="24"/>
      <c r="D297" s="24"/>
      <c r="E297" s="24"/>
      <c r="F297" s="24"/>
      <c r="G297" s="24"/>
      <c r="H297" s="24"/>
      <c r="I297" s="85" t="str">
        <f t="shared" si="32"/>
        <v/>
      </c>
      <c r="K297" s="89" t="str">
        <f t="shared" si="33"/>
        <v>X</v>
      </c>
    </row>
    <row r="298" spans="1:11" ht="15.75" hidden="1" customHeight="1">
      <c r="A298" s="23">
        <f t="shared" si="37"/>
        <v>55</v>
      </c>
      <c r="B298" s="23" t="str">
        <f>VLOOKUP($A298,ACTIVITIES!$B$2:$C$110,2,FALSE)</f>
        <v>ACTIVITY CATEGORY 6 55</v>
      </c>
      <c r="C298" s="24"/>
      <c r="D298" s="24"/>
      <c r="E298" s="24"/>
      <c r="F298" s="24"/>
      <c r="G298" s="24"/>
      <c r="H298" s="24"/>
      <c r="I298" s="85" t="str">
        <f t="shared" si="32"/>
        <v/>
      </c>
      <c r="K298" s="89" t="str">
        <f t="shared" si="33"/>
        <v>X</v>
      </c>
    </row>
    <row r="299" spans="1:11" ht="15.75" hidden="1" customHeight="1">
      <c r="A299" s="23">
        <f t="shared" si="37"/>
        <v>56</v>
      </c>
      <c r="B299" s="23" t="str">
        <f>VLOOKUP($A299,ACTIVITIES!$B$2:$C$110,2,FALSE)</f>
        <v>ACTIVITY CATEGORY 6 56</v>
      </c>
      <c r="C299" s="24"/>
      <c r="D299" s="24"/>
      <c r="E299" s="24"/>
      <c r="F299" s="24"/>
      <c r="G299" s="24"/>
      <c r="H299" s="24"/>
      <c r="I299" s="85" t="str">
        <f t="shared" si="32"/>
        <v/>
      </c>
      <c r="K299" s="89" t="str">
        <f t="shared" si="33"/>
        <v>X</v>
      </c>
    </row>
    <row r="300" spans="1:11" ht="15.75" hidden="1" customHeight="1">
      <c r="A300" s="23">
        <f t="shared" si="37"/>
        <v>57</v>
      </c>
      <c r="B300" s="23" t="str">
        <f>VLOOKUP($A300,ACTIVITIES!$B$2:$C$110,2,FALSE)</f>
        <v>ACTIVITY CATEGORY 6 57</v>
      </c>
      <c r="C300" s="24"/>
      <c r="D300" s="24"/>
      <c r="E300" s="24"/>
      <c r="F300" s="24"/>
      <c r="G300" s="24"/>
      <c r="H300" s="24"/>
      <c r="I300" s="85" t="str">
        <f t="shared" si="32"/>
        <v/>
      </c>
      <c r="K300" s="89" t="str">
        <f t="shared" si="33"/>
        <v>X</v>
      </c>
    </row>
    <row r="301" spans="1:11" ht="15.75" hidden="1" customHeight="1">
      <c r="A301" s="23">
        <f t="shared" si="37"/>
        <v>58</v>
      </c>
      <c r="B301" s="23" t="str">
        <f>VLOOKUP($A301,ACTIVITIES!$B$2:$C$110,2,FALSE)</f>
        <v>ACTIVITY CATEGORY 6 58</v>
      </c>
      <c r="C301" s="24"/>
      <c r="D301" s="24"/>
      <c r="E301" s="24"/>
      <c r="F301" s="24"/>
      <c r="G301" s="24"/>
      <c r="H301" s="24"/>
      <c r="I301" s="85" t="str">
        <f t="shared" si="32"/>
        <v/>
      </c>
      <c r="K301" s="89" t="str">
        <f t="shared" si="33"/>
        <v>X</v>
      </c>
    </row>
    <row r="302" spans="1:11" ht="15.75" hidden="1" customHeight="1">
      <c r="A302" s="23">
        <f t="shared" si="37"/>
        <v>59</v>
      </c>
      <c r="B302" s="23" t="str">
        <f>VLOOKUP($A302,ACTIVITIES!$B$2:$C$110,2,FALSE)</f>
        <v>ACTIVITY CATEGORY 6 59</v>
      </c>
      <c r="C302" s="24"/>
      <c r="D302" s="24"/>
      <c r="E302" s="24"/>
      <c r="F302" s="24"/>
      <c r="G302" s="24"/>
      <c r="H302" s="24"/>
      <c r="I302" s="85" t="str">
        <f t="shared" si="32"/>
        <v/>
      </c>
      <c r="K302" s="89" t="str">
        <f t="shared" si="33"/>
        <v>X</v>
      </c>
    </row>
    <row r="303" spans="1:11" ht="15.75" hidden="1" customHeight="1">
      <c r="A303" s="23">
        <f t="shared" si="37"/>
        <v>60</v>
      </c>
      <c r="B303" s="23" t="str">
        <f>VLOOKUP($A303,ACTIVITIES!$B$2:$C$110,2,FALSE)</f>
        <v>ACTIVITY CATEGORY 6 60</v>
      </c>
      <c r="C303" s="24"/>
      <c r="D303" s="24"/>
      <c r="E303" s="24"/>
      <c r="F303" s="24"/>
      <c r="G303" s="24"/>
      <c r="H303" s="24"/>
      <c r="I303" s="85" t="str">
        <f t="shared" si="32"/>
        <v/>
      </c>
      <c r="K303" s="89" t="str">
        <f t="shared" si="33"/>
        <v>X</v>
      </c>
    </row>
    <row r="304" spans="1:11" ht="15.75" hidden="1" customHeight="1">
      <c r="A304" s="99" t="str">
        <f>ACTIVITIES!$H$8</f>
        <v>ACTIVITY CATEGORY 7</v>
      </c>
      <c r="B304" s="99"/>
      <c r="C304" s="31"/>
      <c r="D304" s="31"/>
      <c r="E304" s="31"/>
      <c r="F304" s="31"/>
      <c r="G304" s="31"/>
      <c r="H304" s="97"/>
      <c r="I304" s="98" t="str">
        <f t="shared" si="32"/>
        <v/>
      </c>
      <c r="K304" s="89" t="str">
        <f t="shared" si="33"/>
        <v>X</v>
      </c>
    </row>
    <row r="305" spans="1:11" ht="15.75" hidden="1" customHeight="1">
      <c r="A305" s="23">
        <f>SUM(A303+1)</f>
        <v>61</v>
      </c>
      <c r="B305" s="23" t="str">
        <f>VLOOKUP($A305,ACTIVITIES!$B$2:$C$110,2,FALSE)</f>
        <v>ACTIVITY CATEGORY 7 61</v>
      </c>
      <c r="C305" s="24"/>
      <c r="D305" s="24"/>
      <c r="E305" s="24"/>
      <c r="F305" s="24"/>
      <c r="G305" s="24"/>
      <c r="H305" s="24"/>
      <c r="I305" s="85" t="str">
        <f t="shared" si="32"/>
        <v/>
      </c>
      <c r="K305" s="89" t="str">
        <f t="shared" si="33"/>
        <v>X</v>
      </c>
    </row>
    <row r="306" spans="1:11" ht="15.75" hidden="1" customHeight="1">
      <c r="A306" s="23">
        <f t="shared" ref="A306:A314" si="38">SUM(A305+1)</f>
        <v>62</v>
      </c>
      <c r="B306" s="23" t="str">
        <f>VLOOKUP($A306,ACTIVITIES!$B$2:$C$110,2,FALSE)</f>
        <v>ACTIVITY CATEGORY 7 62</v>
      </c>
      <c r="C306" s="24"/>
      <c r="D306" s="24"/>
      <c r="E306" s="24"/>
      <c r="F306" s="24"/>
      <c r="G306" s="24"/>
      <c r="H306" s="24"/>
      <c r="I306" s="85" t="str">
        <f t="shared" si="32"/>
        <v/>
      </c>
      <c r="K306" s="89" t="str">
        <f t="shared" si="33"/>
        <v>X</v>
      </c>
    </row>
    <row r="307" spans="1:11" ht="15.75" hidden="1" customHeight="1">
      <c r="A307" s="23">
        <f t="shared" si="38"/>
        <v>63</v>
      </c>
      <c r="B307" s="23" t="str">
        <f>VLOOKUP($A307,ACTIVITIES!$B$2:$C$110,2,FALSE)</f>
        <v>ACTIVITY CATEGORY 7 63</v>
      </c>
      <c r="C307" s="24"/>
      <c r="D307" s="24"/>
      <c r="E307" s="24"/>
      <c r="F307" s="24"/>
      <c r="G307" s="24"/>
      <c r="H307" s="24"/>
      <c r="I307" s="85" t="str">
        <f t="shared" si="32"/>
        <v/>
      </c>
      <c r="K307" s="89" t="str">
        <f t="shared" si="33"/>
        <v>X</v>
      </c>
    </row>
    <row r="308" spans="1:11" ht="15.75" hidden="1" customHeight="1">
      <c r="A308" s="23">
        <f t="shared" si="38"/>
        <v>64</v>
      </c>
      <c r="B308" s="23" t="str">
        <f>VLOOKUP($A308,ACTIVITIES!$B$2:$C$110,2,FALSE)</f>
        <v>ACTIVITY CATEGORY 7 64</v>
      </c>
      <c r="C308" s="24"/>
      <c r="D308" s="24"/>
      <c r="E308" s="24"/>
      <c r="F308" s="24"/>
      <c r="G308" s="24"/>
      <c r="H308" s="24"/>
      <c r="I308" s="85" t="str">
        <f t="shared" si="32"/>
        <v/>
      </c>
      <c r="K308" s="89" t="str">
        <f t="shared" si="33"/>
        <v>X</v>
      </c>
    </row>
    <row r="309" spans="1:11" ht="15.75" hidden="1" customHeight="1">
      <c r="A309" s="23">
        <f t="shared" si="38"/>
        <v>65</v>
      </c>
      <c r="B309" s="23" t="str">
        <f>VLOOKUP($A309,ACTIVITIES!$B$2:$C$110,2,FALSE)</f>
        <v>ACTIVITY CATEGORY 7 65</v>
      </c>
      <c r="C309" s="24"/>
      <c r="D309" s="24"/>
      <c r="E309" s="24"/>
      <c r="F309" s="24"/>
      <c r="G309" s="24"/>
      <c r="H309" s="24"/>
      <c r="I309" s="85" t="str">
        <f t="shared" si="32"/>
        <v/>
      </c>
      <c r="K309" s="89" t="str">
        <f t="shared" si="33"/>
        <v>X</v>
      </c>
    </row>
    <row r="310" spans="1:11" ht="15.75" hidden="1" customHeight="1">
      <c r="A310" s="23">
        <f t="shared" si="38"/>
        <v>66</v>
      </c>
      <c r="B310" s="23" t="str">
        <f>VLOOKUP($A310,ACTIVITIES!$B$2:$C$110,2,FALSE)</f>
        <v>ACTIVITY CATEGORY 7 66</v>
      </c>
      <c r="C310" s="24"/>
      <c r="D310" s="24"/>
      <c r="E310" s="24"/>
      <c r="F310" s="24"/>
      <c r="G310" s="24"/>
      <c r="H310" s="24"/>
      <c r="I310" s="85" t="str">
        <f t="shared" si="32"/>
        <v/>
      </c>
      <c r="K310" s="89" t="str">
        <f t="shared" si="33"/>
        <v>X</v>
      </c>
    </row>
    <row r="311" spans="1:11" ht="15.75" hidden="1" customHeight="1">
      <c r="A311" s="23">
        <f t="shared" si="38"/>
        <v>67</v>
      </c>
      <c r="B311" s="23" t="str">
        <f>VLOOKUP($A311,ACTIVITIES!$B$2:$C$110,2,FALSE)</f>
        <v>ACTIVITY CATEGORY 7 67</v>
      </c>
      <c r="C311" s="24"/>
      <c r="D311" s="24"/>
      <c r="E311" s="24"/>
      <c r="F311" s="24"/>
      <c r="G311" s="24"/>
      <c r="H311" s="24"/>
      <c r="I311" s="85" t="str">
        <f t="shared" si="32"/>
        <v/>
      </c>
      <c r="K311" s="89" t="str">
        <f t="shared" si="33"/>
        <v>X</v>
      </c>
    </row>
    <row r="312" spans="1:11" ht="15.75" hidden="1" customHeight="1">
      <c r="A312" s="23">
        <f t="shared" si="38"/>
        <v>68</v>
      </c>
      <c r="B312" s="23" t="str">
        <f>VLOOKUP($A312,ACTIVITIES!$B$2:$C$110,2,FALSE)</f>
        <v>ACTIVITY CATEGORY 7 68</v>
      </c>
      <c r="C312" s="24"/>
      <c r="D312" s="24"/>
      <c r="E312" s="24"/>
      <c r="F312" s="24"/>
      <c r="G312" s="24"/>
      <c r="H312" s="24"/>
      <c r="I312" s="85" t="str">
        <f t="shared" si="32"/>
        <v/>
      </c>
      <c r="K312" s="89" t="str">
        <f t="shared" si="33"/>
        <v>X</v>
      </c>
    </row>
    <row r="313" spans="1:11" ht="15.75" hidden="1" customHeight="1">
      <c r="A313" s="23">
        <f t="shared" si="38"/>
        <v>69</v>
      </c>
      <c r="B313" s="23" t="str">
        <f>VLOOKUP($A313,ACTIVITIES!$B$2:$C$110,2,FALSE)</f>
        <v>ACTIVITY CATEGORY 7 69</v>
      </c>
      <c r="C313" s="24"/>
      <c r="D313" s="24"/>
      <c r="E313" s="24"/>
      <c r="F313" s="24"/>
      <c r="G313" s="24"/>
      <c r="H313" s="24"/>
      <c r="I313" s="85" t="str">
        <f t="shared" si="32"/>
        <v/>
      </c>
      <c r="K313" s="89" t="str">
        <f t="shared" si="33"/>
        <v>X</v>
      </c>
    </row>
    <row r="314" spans="1:11" ht="15.75" hidden="1" customHeight="1">
      <c r="A314" s="23">
        <f t="shared" si="38"/>
        <v>70</v>
      </c>
      <c r="B314" s="23" t="str">
        <f>VLOOKUP($A314,ACTIVITIES!$B$2:$C$110,2,FALSE)</f>
        <v>ACTIVITY CATEGORY 7 70</v>
      </c>
      <c r="C314" s="24"/>
      <c r="D314" s="24"/>
      <c r="E314" s="24"/>
      <c r="F314" s="24"/>
      <c r="G314" s="24"/>
      <c r="H314" s="24"/>
      <c r="I314" s="85" t="str">
        <f t="shared" si="32"/>
        <v/>
      </c>
      <c r="K314" s="89" t="str">
        <f t="shared" si="33"/>
        <v>X</v>
      </c>
    </row>
    <row r="315" spans="1:11" ht="15.75" hidden="1" customHeight="1">
      <c r="A315" s="99" t="str">
        <f>ACTIVITIES!$H$9</f>
        <v>ACTIVITY CATEGORY 8</v>
      </c>
      <c r="B315" s="99"/>
      <c r="C315" s="31"/>
      <c r="D315" s="31"/>
      <c r="E315" s="31"/>
      <c r="F315" s="31"/>
      <c r="G315" s="31"/>
      <c r="H315" s="97"/>
      <c r="I315" s="98" t="str">
        <f t="shared" si="32"/>
        <v/>
      </c>
      <c r="K315" s="89" t="str">
        <f t="shared" si="33"/>
        <v>X</v>
      </c>
    </row>
    <row r="316" spans="1:11" ht="15.75" hidden="1" customHeight="1">
      <c r="A316" s="23">
        <f>SUM(A314+1)</f>
        <v>71</v>
      </c>
      <c r="B316" s="23" t="str">
        <f>VLOOKUP($A316,ACTIVITIES!$B$2:$C$110,2,FALSE)</f>
        <v>ACTIVITY CATEGORY 8 71</v>
      </c>
      <c r="C316" s="24"/>
      <c r="D316" s="24"/>
      <c r="E316" s="24"/>
      <c r="F316" s="24"/>
      <c r="G316" s="24"/>
      <c r="H316" s="24"/>
      <c r="I316" s="85" t="str">
        <f t="shared" si="32"/>
        <v/>
      </c>
      <c r="K316" s="89" t="str">
        <f t="shared" si="33"/>
        <v>X</v>
      </c>
    </row>
    <row r="317" spans="1:11" ht="15.75" hidden="1" customHeight="1">
      <c r="A317" s="23">
        <f t="shared" ref="A317:A325" si="39">SUM(A316+1)</f>
        <v>72</v>
      </c>
      <c r="B317" s="23" t="str">
        <f>VLOOKUP($A317,ACTIVITIES!$B$2:$C$110,2,FALSE)</f>
        <v>ACTIVITY CATEGORY 8 72</v>
      </c>
      <c r="C317" s="24"/>
      <c r="D317" s="24"/>
      <c r="E317" s="24"/>
      <c r="F317" s="24"/>
      <c r="G317" s="24"/>
      <c r="H317" s="24"/>
      <c r="I317" s="85" t="str">
        <f t="shared" si="32"/>
        <v/>
      </c>
      <c r="K317" s="89" t="str">
        <f t="shared" si="33"/>
        <v>X</v>
      </c>
    </row>
    <row r="318" spans="1:11" ht="15.75" hidden="1" customHeight="1">
      <c r="A318" s="23">
        <f t="shared" si="39"/>
        <v>73</v>
      </c>
      <c r="B318" s="23" t="str">
        <f>VLOOKUP($A318,ACTIVITIES!$B$2:$C$110,2,FALSE)</f>
        <v>ACTIVITY CATEGORY 8 73</v>
      </c>
      <c r="C318" s="24"/>
      <c r="D318" s="24"/>
      <c r="E318" s="24"/>
      <c r="F318" s="24"/>
      <c r="G318" s="24"/>
      <c r="H318" s="24"/>
      <c r="I318" s="85" t="str">
        <f t="shared" si="32"/>
        <v/>
      </c>
      <c r="K318" s="89" t="str">
        <f t="shared" si="33"/>
        <v>X</v>
      </c>
    </row>
    <row r="319" spans="1:11" ht="15.75" hidden="1" customHeight="1">
      <c r="A319" s="23">
        <f t="shared" si="39"/>
        <v>74</v>
      </c>
      <c r="B319" s="23" t="str">
        <f>VLOOKUP($A319,ACTIVITIES!$B$2:$C$110,2,FALSE)</f>
        <v>ACTIVITY CATEGORY 8 74</v>
      </c>
      <c r="C319" s="24"/>
      <c r="D319" s="24"/>
      <c r="E319" s="24"/>
      <c r="F319" s="24"/>
      <c r="G319" s="24"/>
      <c r="H319" s="24"/>
      <c r="I319" s="85" t="str">
        <f t="shared" si="32"/>
        <v/>
      </c>
      <c r="K319" s="89" t="str">
        <f t="shared" si="33"/>
        <v>X</v>
      </c>
    </row>
    <row r="320" spans="1:11" ht="15.75" hidden="1" customHeight="1">
      <c r="A320" s="23">
        <f t="shared" si="39"/>
        <v>75</v>
      </c>
      <c r="B320" s="23" t="str">
        <f>VLOOKUP($A320,ACTIVITIES!$B$2:$C$110,2,FALSE)</f>
        <v>ACTIVITY CATEGORY 8 75</v>
      </c>
      <c r="C320" s="24"/>
      <c r="D320" s="24"/>
      <c r="E320" s="24"/>
      <c r="F320" s="24"/>
      <c r="G320" s="24"/>
      <c r="H320" s="24"/>
      <c r="I320" s="85" t="str">
        <f t="shared" si="32"/>
        <v/>
      </c>
      <c r="K320" s="89" t="str">
        <f t="shared" si="33"/>
        <v>X</v>
      </c>
    </row>
    <row r="321" spans="1:11" ht="15.75" hidden="1" customHeight="1">
      <c r="A321" s="23">
        <f t="shared" si="39"/>
        <v>76</v>
      </c>
      <c r="B321" s="23" t="str">
        <f>VLOOKUP($A321,ACTIVITIES!$B$2:$C$110,2,FALSE)</f>
        <v>ACTIVITY CATEGORY 8 76</v>
      </c>
      <c r="C321" s="24"/>
      <c r="D321" s="24"/>
      <c r="E321" s="24"/>
      <c r="F321" s="24"/>
      <c r="G321" s="24"/>
      <c r="H321" s="24"/>
      <c r="I321" s="85" t="str">
        <f t="shared" si="32"/>
        <v/>
      </c>
      <c r="K321" s="89" t="str">
        <f t="shared" si="33"/>
        <v>X</v>
      </c>
    </row>
    <row r="322" spans="1:11" ht="15.75" hidden="1" customHeight="1">
      <c r="A322" s="23">
        <f t="shared" si="39"/>
        <v>77</v>
      </c>
      <c r="B322" s="23" t="str">
        <f>VLOOKUP($A322,ACTIVITIES!$B$2:$C$110,2,FALSE)</f>
        <v>ACTIVITY CATEGORY 8 77</v>
      </c>
      <c r="C322" s="24"/>
      <c r="D322" s="24"/>
      <c r="E322" s="24"/>
      <c r="F322" s="24"/>
      <c r="G322" s="24"/>
      <c r="H322" s="24"/>
      <c r="I322" s="85" t="str">
        <f t="shared" si="32"/>
        <v/>
      </c>
      <c r="K322" s="89" t="str">
        <f t="shared" si="33"/>
        <v>X</v>
      </c>
    </row>
    <row r="323" spans="1:11" ht="15.75" hidden="1" customHeight="1">
      <c r="A323" s="23">
        <f t="shared" si="39"/>
        <v>78</v>
      </c>
      <c r="B323" s="23" t="str">
        <f>VLOOKUP($A323,ACTIVITIES!$B$2:$C$110,2,FALSE)</f>
        <v>ACTIVITY CATEGORY 8 78</v>
      </c>
      <c r="C323" s="24"/>
      <c r="D323" s="24"/>
      <c r="E323" s="24"/>
      <c r="F323" s="24"/>
      <c r="G323" s="24"/>
      <c r="H323" s="24"/>
      <c r="I323" s="85" t="str">
        <f t="shared" si="32"/>
        <v/>
      </c>
      <c r="K323" s="89" t="str">
        <f t="shared" si="33"/>
        <v>X</v>
      </c>
    </row>
    <row r="324" spans="1:11" ht="15.75" hidden="1" customHeight="1">
      <c r="A324" s="23">
        <f t="shared" si="39"/>
        <v>79</v>
      </c>
      <c r="B324" s="23" t="str">
        <f>VLOOKUP($A324,ACTIVITIES!$B$2:$C$110,2,FALSE)</f>
        <v>ACTIVITY CATEGORY 8 79</v>
      </c>
      <c r="C324" s="24"/>
      <c r="D324" s="24"/>
      <c r="E324" s="24"/>
      <c r="F324" s="24"/>
      <c r="G324" s="24"/>
      <c r="H324" s="24"/>
      <c r="I324" s="85" t="str">
        <f t="shared" si="32"/>
        <v/>
      </c>
      <c r="K324" s="89" t="str">
        <f t="shared" si="33"/>
        <v>X</v>
      </c>
    </row>
    <row r="325" spans="1:11" ht="15.75" hidden="1" customHeight="1">
      <c r="A325" s="23">
        <f t="shared" si="39"/>
        <v>80</v>
      </c>
      <c r="B325" s="23" t="str">
        <f>VLOOKUP($A325,ACTIVITIES!$B$2:$C$110,2,FALSE)</f>
        <v>ACTIVITY CATEGORY 8 80</v>
      </c>
      <c r="C325" s="24"/>
      <c r="D325" s="24"/>
      <c r="E325" s="24"/>
      <c r="F325" s="24"/>
      <c r="G325" s="24"/>
      <c r="H325" s="24"/>
      <c r="I325" s="85" t="str">
        <f t="shared" si="32"/>
        <v/>
      </c>
      <c r="K325" s="89" t="str">
        <f t="shared" si="33"/>
        <v>X</v>
      </c>
    </row>
    <row r="326" spans="1:11" ht="15.75" hidden="1" customHeight="1">
      <c r="A326" s="99" t="str">
        <f>ACTIVITIES!$H$10</f>
        <v>ACTIVITY CATEGORY 9</v>
      </c>
      <c r="B326" s="99"/>
      <c r="C326" s="31"/>
      <c r="D326" s="31"/>
      <c r="E326" s="31"/>
      <c r="F326" s="31"/>
      <c r="G326" s="31"/>
      <c r="H326" s="97"/>
      <c r="I326" s="98" t="str">
        <f t="shared" si="32"/>
        <v/>
      </c>
      <c r="K326" s="89" t="str">
        <f t="shared" si="33"/>
        <v>X</v>
      </c>
    </row>
    <row r="327" spans="1:11" ht="15.75" hidden="1" customHeight="1">
      <c r="A327" s="23">
        <f>SUM(A325+1)</f>
        <v>81</v>
      </c>
      <c r="B327" s="23" t="str">
        <f>VLOOKUP($A327,ACTIVITIES!$B$2:$C$110,2,FALSE)</f>
        <v>ACTIVITY CATEGORY 9 81</v>
      </c>
      <c r="C327" s="24"/>
      <c r="D327" s="24"/>
      <c r="E327" s="24"/>
      <c r="F327" s="24"/>
      <c r="G327" s="24"/>
      <c r="H327" s="24"/>
      <c r="I327" s="85" t="str">
        <f t="shared" si="32"/>
        <v/>
      </c>
      <c r="K327" s="89" t="str">
        <f t="shared" si="33"/>
        <v>X</v>
      </c>
    </row>
    <row r="328" spans="1:11" ht="15.75" hidden="1" customHeight="1">
      <c r="A328" s="23">
        <f t="shared" ref="A328:A336" si="40">SUM(A327+1)</f>
        <v>82</v>
      </c>
      <c r="B328" s="23" t="str">
        <f>VLOOKUP($A328,ACTIVITIES!$B$2:$C$110,2,FALSE)</f>
        <v>ACTIVITY CATEGORY 9 82</v>
      </c>
      <c r="C328" s="24"/>
      <c r="D328" s="24"/>
      <c r="E328" s="24"/>
      <c r="F328" s="24"/>
      <c r="G328" s="24"/>
      <c r="H328" s="24"/>
      <c r="I328" s="85" t="str">
        <f t="shared" si="32"/>
        <v/>
      </c>
      <c r="K328" s="89" t="str">
        <f t="shared" si="33"/>
        <v>X</v>
      </c>
    </row>
    <row r="329" spans="1:11" ht="15.75" hidden="1" customHeight="1">
      <c r="A329" s="23">
        <f t="shared" si="40"/>
        <v>83</v>
      </c>
      <c r="B329" s="23" t="str">
        <f>VLOOKUP($A329,ACTIVITIES!$B$2:$C$110,2,FALSE)</f>
        <v>ACTIVITY CATEGORY 9 83</v>
      </c>
      <c r="C329" s="24"/>
      <c r="D329" s="24"/>
      <c r="E329" s="24"/>
      <c r="F329" s="24"/>
      <c r="G329" s="24"/>
      <c r="H329" s="24"/>
      <c r="I329" s="85" t="str">
        <f t="shared" si="32"/>
        <v/>
      </c>
      <c r="K329" s="89" t="str">
        <f t="shared" si="33"/>
        <v>X</v>
      </c>
    </row>
    <row r="330" spans="1:11" ht="15.75" hidden="1" customHeight="1">
      <c r="A330" s="23">
        <f t="shared" si="40"/>
        <v>84</v>
      </c>
      <c r="B330" s="23" t="str">
        <f>VLOOKUP($A330,ACTIVITIES!$B$2:$C$110,2,FALSE)</f>
        <v>ACTIVITY CATEGORY 9 84</v>
      </c>
      <c r="C330" s="24"/>
      <c r="D330" s="24"/>
      <c r="E330" s="24"/>
      <c r="F330" s="24"/>
      <c r="G330" s="24"/>
      <c r="H330" s="24"/>
      <c r="I330" s="85" t="str">
        <f t="shared" si="32"/>
        <v/>
      </c>
      <c r="K330" s="89" t="str">
        <f t="shared" si="33"/>
        <v>X</v>
      </c>
    </row>
    <row r="331" spans="1:11" ht="15.75" hidden="1" customHeight="1">
      <c r="A331" s="23">
        <f t="shared" si="40"/>
        <v>85</v>
      </c>
      <c r="B331" s="23" t="str">
        <f>VLOOKUP($A331,ACTIVITIES!$B$2:$C$110,2,FALSE)</f>
        <v>ACTIVITY CATEGORY 9 85</v>
      </c>
      <c r="C331" s="24"/>
      <c r="D331" s="24"/>
      <c r="E331" s="24"/>
      <c r="F331" s="24"/>
      <c r="G331" s="24"/>
      <c r="H331" s="24"/>
      <c r="I331" s="85" t="str">
        <f t="shared" si="32"/>
        <v/>
      </c>
      <c r="K331" s="89" t="str">
        <f t="shared" si="33"/>
        <v>X</v>
      </c>
    </row>
    <row r="332" spans="1:11" ht="15.75" hidden="1" customHeight="1">
      <c r="A332" s="23">
        <f t="shared" si="40"/>
        <v>86</v>
      </c>
      <c r="B332" s="23" t="str">
        <f>VLOOKUP($A332,ACTIVITIES!$B$2:$C$110,2,FALSE)</f>
        <v>ACTIVITY CATEGORY 9 86</v>
      </c>
      <c r="C332" s="24"/>
      <c r="D332" s="24"/>
      <c r="E332" s="24"/>
      <c r="F332" s="24"/>
      <c r="G332" s="24"/>
      <c r="H332" s="24"/>
      <c r="I332" s="85" t="str">
        <f t="shared" si="32"/>
        <v/>
      </c>
      <c r="K332" s="89" t="str">
        <f t="shared" si="33"/>
        <v>X</v>
      </c>
    </row>
    <row r="333" spans="1:11" ht="15.75" hidden="1" customHeight="1">
      <c r="A333" s="23">
        <f t="shared" si="40"/>
        <v>87</v>
      </c>
      <c r="B333" s="23" t="str">
        <f>VLOOKUP($A333,ACTIVITIES!$B$2:$C$110,2,FALSE)</f>
        <v>ACTIVITY CATEGORY 9 87</v>
      </c>
      <c r="C333" s="24"/>
      <c r="D333" s="24"/>
      <c r="E333" s="24"/>
      <c r="F333" s="24"/>
      <c r="G333" s="24"/>
      <c r="H333" s="24"/>
      <c r="I333" s="85" t="str">
        <f t="shared" si="32"/>
        <v/>
      </c>
      <c r="K333" s="89" t="str">
        <f t="shared" si="33"/>
        <v>X</v>
      </c>
    </row>
    <row r="334" spans="1:11" ht="15.75" hidden="1" customHeight="1">
      <c r="A334" s="23">
        <f t="shared" si="40"/>
        <v>88</v>
      </c>
      <c r="B334" s="23" t="str">
        <f>VLOOKUP($A334,ACTIVITIES!$B$2:$C$110,2,FALSE)</f>
        <v>ACTIVITY CATEGORY 9 88</v>
      </c>
      <c r="C334" s="24"/>
      <c r="D334" s="24"/>
      <c r="E334" s="24"/>
      <c r="F334" s="24"/>
      <c r="G334" s="24"/>
      <c r="H334" s="24"/>
      <c r="I334" s="85" t="str">
        <f t="shared" si="32"/>
        <v/>
      </c>
      <c r="K334" s="89" t="str">
        <f t="shared" si="33"/>
        <v>X</v>
      </c>
    </row>
    <row r="335" spans="1:11" ht="15.75" hidden="1" customHeight="1">
      <c r="A335" s="23">
        <f t="shared" si="40"/>
        <v>89</v>
      </c>
      <c r="B335" s="23" t="str">
        <f>VLOOKUP($A335,ACTIVITIES!$B$2:$C$110,2,FALSE)</f>
        <v>ACTIVITY CATEGORY 9 89</v>
      </c>
      <c r="C335" s="24"/>
      <c r="D335" s="24"/>
      <c r="E335" s="24"/>
      <c r="F335" s="24"/>
      <c r="G335" s="24"/>
      <c r="H335" s="24"/>
      <c r="I335" s="85" t="str">
        <f t="shared" si="32"/>
        <v/>
      </c>
      <c r="K335" s="89" t="str">
        <f t="shared" si="33"/>
        <v>X</v>
      </c>
    </row>
    <row r="336" spans="1:11" ht="15.75" hidden="1" customHeight="1">
      <c r="A336" s="23">
        <f t="shared" si="40"/>
        <v>90</v>
      </c>
      <c r="B336" s="23" t="str">
        <f>VLOOKUP($A336,ACTIVITIES!$B$2:$C$110,2,FALSE)</f>
        <v>ACTIVITY CATEGORY 9 90</v>
      </c>
      <c r="C336" s="24"/>
      <c r="D336" s="24"/>
      <c r="E336" s="24"/>
      <c r="F336" s="24"/>
      <c r="G336" s="24"/>
      <c r="H336" s="24"/>
      <c r="I336" s="85" t="str">
        <f t="shared" ref="I336:I347" si="41">IF(AND(C336="",D336="",E336="",F336="",G336="",H336=""),"",MAX(C336:H336))</f>
        <v/>
      </c>
      <c r="K336" s="89" t="str">
        <f t="shared" ref="K336:K347" si="42">IF(AND(NOT(IFERROR(AVERAGE(A336),-9)=-9),IFERROR(VALUE(RIGHT(B336,1)),-9)=-9),"",IF(AND(B336="",IFERROR(VALUE(RIGHT(A336,1)),-99)=-99),"","X"))</f>
        <v>X</v>
      </c>
    </row>
    <row r="337" spans="1:11" ht="15.75" hidden="1" customHeight="1">
      <c r="A337" s="99" t="str">
        <f>ACTIVITIES!$H$11</f>
        <v>ACTIVITY CATEGORY 10</v>
      </c>
      <c r="B337" s="99"/>
      <c r="C337" s="31"/>
      <c r="D337" s="31"/>
      <c r="E337" s="31"/>
      <c r="F337" s="31"/>
      <c r="G337" s="31"/>
      <c r="H337" s="97"/>
      <c r="I337" s="98" t="str">
        <f t="shared" si="41"/>
        <v/>
      </c>
      <c r="K337" s="89" t="str">
        <f t="shared" si="42"/>
        <v>X</v>
      </c>
    </row>
    <row r="338" spans="1:11" ht="15.75" hidden="1" customHeight="1">
      <c r="A338" s="23">
        <f>SUM(A336+1)</f>
        <v>91</v>
      </c>
      <c r="B338" s="23" t="str">
        <f>VLOOKUP($A338,ACTIVITIES!$B$2:$C$110,2,FALSE)</f>
        <v>ACTIVITY CATEGORY 10 91</v>
      </c>
      <c r="C338" s="24"/>
      <c r="D338" s="24"/>
      <c r="E338" s="24"/>
      <c r="F338" s="24"/>
      <c r="G338" s="24"/>
      <c r="H338" s="24"/>
      <c r="I338" s="85" t="str">
        <f t="shared" si="41"/>
        <v/>
      </c>
      <c r="K338" s="89" t="str">
        <f t="shared" si="42"/>
        <v>X</v>
      </c>
    </row>
    <row r="339" spans="1:11" ht="15.75" hidden="1" customHeight="1">
      <c r="A339" s="23">
        <f t="shared" ref="A339:A347" si="43">SUM(A338+1)</f>
        <v>92</v>
      </c>
      <c r="B339" s="23" t="str">
        <f>VLOOKUP($A339,ACTIVITIES!$B$2:$C$110,2,FALSE)</f>
        <v>ACTIVITY CATEGORY 10 92</v>
      </c>
      <c r="C339" s="24"/>
      <c r="D339" s="24"/>
      <c r="E339" s="24"/>
      <c r="F339" s="24"/>
      <c r="G339" s="24"/>
      <c r="H339" s="24"/>
      <c r="I339" s="85" t="str">
        <f t="shared" si="41"/>
        <v/>
      </c>
      <c r="K339" s="89" t="str">
        <f t="shared" si="42"/>
        <v>X</v>
      </c>
    </row>
    <row r="340" spans="1:11" ht="15.75" hidden="1" customHeight="1">
      <c r="A340" s="23">
        <f t="shared" si="43"/>
        <v>93</v>
      </c>
      <c r="B340" s="23" t="str">
        <f>VLOOKUP($A340,ACTIVITIES!$B$2:$C$110,2,FALSE)</f>
        <v>ACTIVITY CATEGORY 10 93</v>
      </c>
      <c r="C340" s="24"/>
      <c r="D340" s="24"/>
      <c r="E340" s="24"/>
      <c r="F340" s="24"/>
      <c r="G340" s="24"/>
      <c r="H340" s="24"/>
      <c r="I340" s="85" t="str">
        <f t="shared" si="41"/>
        <v/>
      </c>
      <c r="K340" s="89" t="str">
        <f t="shared" si="42"/>
        <v>X</v>
      </c>
    </row>
    <row r="341" spans="1:11" ht="15.75" hidden="1" customHeight="1">
      <c r="A341" s="23">
        <f t="shared" si="43"/>
        <v>94</v>
      </c>
      <c r="B341" s="23" t="str">
        <f>VLOOKUP($A341,ACTIVITIES!$B$2:$C$110,2,FALSE)</f>
        <v>ACTIVITY CATEGORY 10 94</v>
      </c>
      <c r="C341" s="24"/>
      <c r="D341" s="24"/>
      <c r="E341" s="24"/>
      <c r="F341" s="24"/>
      <c r="G341" s="24"/>
      <c r="H341" s="24"/>
      <c r="I341" s="85" t="str">
        <f t="shared" si="41"/>
        <v/>
      </c>
      <c r="K341" s="89" t="str">
        <f t="shared" si="42"/>
        <v>X</v>
      </c>
    </row>
    <row r="342" spans="1:11" ht="15.75" hidden="1" customHeight="1">
      <c r="A342" s="23">
        <f t="shared" si="43"/>
        <v>95</v>
      </c>
      <c r="B342" s="23" t="str">
        <f>VLOOKUP($A342,ACTIVITIES!$B$2:$C$110,2,FALSE)</f>
        <v>ACTIVITY CATEGORY 10 95</v>
      </c>
      <c r="C342" s="24"/>
      <c r="D342" s="24"/>
      <c r="E342" s="24"/>
      <c r="F342" s="24"/>
      <c r="G342" s="24"/>
      <c r="H342" s="24"/>
      <c r="I342" s="85" t="str">
        <f t="shared" si="41"/>
        <v/>
      </c>
      <c r="K342" s="89" t="str">
        <f t="shared" si="42"/>
        <v>X</v>
      </c>
    </row>
    <row r="343" spans="1:11" ht="15.75" hidden="1" customHeight="1">
      <c r="A343" s="23">
        <f t="shared" si="43"/>
        <v>96</v>
      </c>
      <c r="B343" s="23" t="str">
        <f>VLOOKUP($A343,ACTIVITIES!$B$2:$C$110,2,FALSE)</f>
        <v>ACTIVITY CATEGORY 10 96</v>
      </c>
      <c r="C343" s="24"/>
      <c r="D343" s="24"/>
      <c r="E343" s="24"/>
      <c r="F343" s="24"/>
      <c r="G343" s="24"/>
      <c r="H343" s="24"/>
      <c r="I343" s="85" t="str">
        <f t="shared" si="41"/>
        <v/>
      </c>
      <c r="K343" s="89" t="str">
        <f t="shared" si="42"/>
        <v>X</v>
      </c>
    </row>
    <row r="344" spans="1:11" ht="15.75" hidden="1" customHeight="1">
      <c r="A344" s="23">
        <f t="shared" si="43"/>
        <v>97</v>
      </c>
      <c r="B344" s="23" t="str">
        <f>VLOOKUP($A344,ACTIVITIES!$B$2:$C$110,2,FALSE)</f>
        <v>ACTIVITY CATEGORY 10 97</v>
      </c>
      <c r="C344" s="24"/>
      <c r="D344" s="24"/>
      <c r="E344" s="24"/>
      <c r="F344" s="24"/>
      <c r="G344" s="24"/>
      <c r="H344" s="24"/>
      <c r="I344" s="85" t="str">
        <f t="shared" si="41"/>
        <v/>
      </c>
      <c r="K344" s="89" t="str">
        <f t="shared" si="42"/>
        <v>X</v>
      </c>
    </row>
    <row r="345" spans="1:11" ht="15.75" hidden="1" customHeight="1">
      <c r="A345" s="23">
        <f t="shared" si="43"/>
        <v>98</v>
      </c>
      <c r="B345" s="23" t="str">
        <f>VLOOKUP($A345,ACTIVITIES!$B$2:$C$110,2,FALSE)</f>
        <v>ACTIVITY CATEGORY 10 98</v>
      </c>
      <c r="C345" s="24"/>
      <c r="D345" s="24"/>
      <c r="E345" s="24"/>
      <c r="F345" s="24"/>
      <c r="G345" s="24"/>
      <c r="H345" s="24"/>
      <c r="I345" s="85" t="str">
        <f t="shared" si="41"/>
        <v/>
      </c>
      <c r="K345" s="89" t="str">
        <f t="shared" si="42"/>
        <v>X</v>
      </c>
    </row>
    <row r="346" spans="1:11" ht="15.75" hidden="1" customHeight="1">
      <c r="A346" s="23">
        <f t="shared" si="43"/>
        <v>99</v>
      </c>
      <c r="B346" s="23" t="str">
        <f>VLOOKUP($A346,ACTIVITIES!$B$2:$C$110,2,FALSE)</f>
        <v>ACTIVITY CATEGORY 10 99</v>
      </c>
      <c r="C346" s="24"/>
      <c r="D346" s="24"/>
      <c r="E346" s="24"/>
      <c r="F346" s="24"/>
      <c r="G346" s="24"/>
      <c r="H346" s="24"/>
      <c r="I346" s="85" t="str">
        <f t="shared" si="41"/>
        <v/>
      </c>
      <c r="K346" s="89" t="str">
        <f t="shared" si="42"/>
        <v>X</v>
      </c>
    </row>
    <row r="347" spans="1:11" ht="15.75" hidden="1" customHeight="1">
      <c r="A347" s="23">
        <f t="shared" si="43"/>
        <v>100</v>
      </c>
      <c r="B347" s="23" t="str">
        <f>VLOOKUP($A347,ACTIVITIES!$B$2:$C$110,2,FALSE)</f>
        <v>ACTIVITY CATEGORY 10 100</v>
      </c>
      <c r="C347" s="24"/>
      <c r="D347" s="24"/>
      <c r="E347" s="24"/>
      <c r="F347" s="24"/>
      <c r="G347" s="24"/>
      <c r="H347" s="24"/>
      <c r="I347" s="85" t="str">
        <f t="shared" si="41"/>
        <v/>
      </c>
      <c r="K347" s="89" t="str">
        <f t="shared" si="42"/>
        <v>X</v>
      </c>
    </row>
    <row r="348" spans="1:11">
      <c r="C348" s="226"/>
      <c r="D348" s="226"/>
      <c r="E348" s="226"/>
      <c r="F348" s="226"/>
      <c r="G348" s="226"/>
      <c r="H348" s="226"/>
    </row>
  </sheetData>
  <sheetProtection password="CACF" sheet="1" objects="1" scenarios="1"/>
  <autoFilter ref="K11:K347">
    <filterColumn colId="0">
      <filters blank="1"/>
    </filterColumn>
  </autoFilter>
  <mergeCells count="6">
    <mergeCell ref="A237:B237"/>
    <mergeCell ref="A2:I2"/>
    <mergeCell ref="A10:B11"/>
    <mergeCell ref="C10:H10"/>
    <mergeCell ref="A13:B13"/>
    <mergeCell ref="A125:B125"/>
  </mergeCells>
  <dataValidations count="1">
    <dataValidation type="whole" allowBlank="1" showInputMessage="1" showErrorMessage="1" sqref="C15:H19 C26:H27 C37:H45 C48:H52 C59:H61 C127:H131 C138:H139 C149:H157 C160:H164 C171:H173 C239:H243 C250:H251 C261:H269 C272:H276 C283:H285">
      <formula1>0</formula1>
      <formula2>3</formula2>
    </dataValidation>
  </dataValidations>
  <hyperlinks>
    <hyperlink ref="I8" location="DISPLAY!A1" display="Back to DISPLAY"/>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8"/>
  <sheetViews>
    <sheetView zoomScale="70" zoomScaleNormal="70" workbookViewId="0">
      <pane xSplit="9" ySplit="11" topLeftCell="J12" activePane="bottomRight" state="frozen"/>
      <selection activeCell="A12" sqref="A12"/>
      <selection pane="topRight" activeCell="A12" sqref="A12"/>
      <selection pane="bottomLeft" activeCell="A12" sqref="A12"/>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UPPER(HABITATS!G7)</f>
        <v>HABITATS COMPLEX 6</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 &amp; A2 &amp; "'!" &amp;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 &amp; A2 &amp; "'!" &amp;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 &amp; A2 &amp; "'!" &amp;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85"/>
      <c r="C10" s="380" t="str">
        <f>HABITATS!G24</f>
        <v>COP Effects</v>
      </c>
      <c r="D10" s="381"/>
      <c r="E10" s="381"/>
      <c r="F10" s="381"/>
      <c r="G10" s="381"/>
      <c r="H10" s="382"/>
      <c r="I10" s="11"/>
    </row>
    <row r="11" spans="1:12" ht="26.4">
      <c r="A11" s="378"/>
      <c r="B11" s="386"/>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c r="D15" s="236"/>
      <c r="E15" s="236"/>
      <c r="F15" s="236"/>
      <c r="G15" s="236"/>
      <c r="H15" s="236"/>
      <c r="I15" s="84" t="str">
        <f>IF(AND(C15="",D15="",E15="",F15="",G15="",H15=""),"",MAX(C15:H15))</f>
        <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c r="D16" s="236"/>
      <c r="E16" s="236"/>
      <c r="F16" s="236"/>
      <c r="G16" s="236"/>
      <c r="H16" s="236"/>
      <c r="I16" s="84" t="str">
        <f t="shared" ref="I16:I79" si="1">IF(AND(C16="",D16="",E16="",F16="",G16="",H16=""),"",MAX(C16:H16))</f>
        <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c r="D17" s="236"/>
      <c r="E17" s="236"/>
      <c r="F17" s="236"/>
      <c r="G17" s="236"/>
      <c r="H17" s="236"/>
      <c r="I17" s="84" t="str">
        <f t="shared" si="1"/>
        <v/>
      </c>
      <c r="K17" s="89" t="str">
        <f t="shared" si="2"/>
        <v/>
      </c>
    </row>
    <row r="18" spans="1:11" ht="15.75" customHeight="1">
      <c r="A18" s="23">
        <f t="shared" si="0"/>
        <v>4</v>
      </c>
      <c r="B18" s="23" t="str">
        <f>VLOOKUP($A18,ACTIVITIES!$B$2:$C$110,2,FALSE)</f>
        <v>Install onshore cable ROW construction</v>
      </c>
      <c r="C18" s="236"/>
      <c r="D18" s="236"/>
      <c r="E18" s="236"/>
      <c r="F18" s="236"/>
      <c r="G18" s="236"/>
      <c r="H18" s="236"/>
      <c r="I18" s="84" t="str">
        <f t="shared" si="1"/>
        <v/>
      </c>
      <c r="K18" s="89" t="str">
        <f t="shared" si="2"/>
        <v/>
      </c>
    </row>
    <row r="19" spans="1:11" ht="15.75" customHeight="1">
      <c r="A19" s="23">
        <f t="shared" ref="A19:A24" si="3">SUM(A18+1)</f>
        <v>5</v>
      </c>
      <c r="B19" s="23" t="str">
        <f>VLOOKUP($A19,ACTIVITIES!$B$2:$C$110,2,FALSE)</f>
        <v>Install onshore vehicle use and travel</v>
      </c>
      <c r="C19" s="236"/>
      <c r="D19" s="236"/>
      <c r="E19" s="236"/>
      <c r="F19" s="236"/>
      <c r="G19" s="236"/>
      <c r="H19" s="236"/>
      <c r="I19" s="84" t="str">
        <f t="shared" si="1"/>
        <v/>
      </c>
      <c r="K19" s="89" t="str">
        <f t="shared" si="2"/>
        <v/>
      </c>
    </row>
    <row r="20" spans="1:11" ht="15.75" customHeight="1">
      <c r="A20" s="23">
        <f t="shared" si="3"/>
        <v>6</v>
      </c>
      <c r="B20" s="23" t="str">
        <f>VLOOKUP($A20,ACTIVITIES!$B$2:$C$110,2,FALSE)</f>
        <v>ONSHORE CONSTRUCTION 6</v>
      </c>
      <c r="C20" s="236"/>
      <c r="D20" s="236"/>
      <c r="E20" s="236"/>
      <c r="F20" s="236"/>
      <c r="G20" s="236"/>
      <c r="H20" s="236"/>
      <c r="I20" s="84" t="str">
        <f t="shared" si="1"/>
        <v/>
      </c>
      <c r="K20" s="89" t="str">
        <f t="shared" si="2"/>
        <v>X</v>
      </c>
    </row>
    <row r="21" spans="1:11" ht="15.75" customHeight="1">
      <c r="A21" s="23">
        <f t="shared" si="3"/>
        <v>7</v>
      </c>
      <c r="B21" s="23" t="str">
        <f>VLOOKUP($A21,ACTIVITIES!$B$2:$C$110,2,FALSE)</f>
        <v>ONSHORE CONSTRUCTION 7</v>
      </c>
      <c r="C21" s="236"/>
      <c r="D21" s="236"/>
      <c r="E21" s="236"/>
      <c r="F21" s="236"/>
      <c r="G21" s="236"/>
      <c r="H21" s="236"/>
      <c r="I21" s="84" t="str">
        <f t="shared" si="1"/>
        <v/>
      </c>
      <c r="K21" s="89" t="str">
        <f t="shared" si="2"/>
        <v>X</v>
      </c>
    </row>
    <row r="22" spans="1:11" ht="15.75" customHeight="1">
      <c r="A22" s="23">
        <f t="shared" si="3"/>
        <v>8</v>
      </c>
      <c r="B22" s="23" t="str">
        <f>VLOOKUP($A22,ACTIVITIES!$B$2:$C$110,2,FALSE)</f>
        <v>ONSHORE CONSTRUCTION 8</v>
      </c>
      <c r="C22" s="236"/>
      <c r="D22" s="236"/>
      <c r="E22" s="236"/>
      <c r="F22" s="236"/>
      <c r="G22" s="236"/>
      <c r="H22" s="236"/>
      <c r="I22" s="84" t="str">
        <f t="shared" si="1"/>
        <v/>
      </c>
      <c r="K22" s="89" t="str">
        <f t="shared" si="2"/>
        <v>X</v>
      </c>
    </row>
    <row r="23" spans="1:11" ht="15.75" customHeight="1">
      <c r="A23" s="23">
        <f t="shared" si="3"/>
        <v>9</v>
      </c>
      <c r="B23" s="23" t="str">
        <f>VLOOKUP($A23,ACTIVITIES!$B$2:$C$110,2,FALSE)</f>
        <v>ONSHORE CONSTRUCTION 9</v>
      </c>
      <c r="C23" s="236"/>
      <c r="D23" s="236"/>
      <c r="E23" s="236"/>
      <c r="F23" s="236"/>
      <c r="G23" s="236"/>
      <c r="H23" s="236"/>
      <c r="I23" s="84" t="str">
        <f t="shared" si="1"/>
        <v/>
      </c>
      <c r="K23" s="89" t="str">
        <f t="shared" si="2"/>
        <v>X</v>
      </c>
    </row>
    <row r="24" spans="1:11" ht="15.75" customHeight="1">
      <c r="A24" s="23">
        <f t="shared" si="3"/>
        <v>10</v>
      </c>
      <c r="B24" s="23" t="str">
        <f>VLOOKUP($A24,ACTIVITIES!$B$2:$C$110,2,FALSE)</f>
        <v>ONSHORE CONSTRUCTION 10</v>
      </c>
      <c r="C24" s="236"/>
      <c r="D24" s="236"/>
      <c r="E24" s="236"/>
      <c r="F24" s="236"/>
      <c r="G24" s="236"/>
      <c r="H24" s="236"/>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c r="D26" s="236"/>
      <c r="E26" s="236"/>
      <c r="F26" s="236"/>
      <c r="G26" s="236"/>
      <c r="H26" s="236"/>
      <c r="I26" s="84" t="str">
        <f t="shared" si="1"/>
        <v/>
      </c>
      <c r="K26" s="89" t="str">
        <f t="shared" si="2"/>
        <v/>
      </c>
    </row>
    <row r="27" spans="1:11" ht="16.2" customHeight="1">
      <c r="A27" s="23">
        <f t="shared" ref="A27:A35" si="4">SUM(A26+1)</f>
        <v>12</v>
      </c>
      <c r="B27" s="23" t="str">
        <f>VLOOKUP($A27,ACTIVITIES!$B$2:$C$110,2,FALSE)</f>
        <v>Landfall HDD short and long distance</v>
      </c>
      <c r="C27" s="236"/>
      <c r="D27" s="236"/>
      <c r="E27" s="236"/>
      <c r="F27" s="236"/>
      <c r="G27" s="236"/>
      <c r="H27" s="236"/>
      <c r="I27" s="84" t="str">
        <f t="shared" si="1"/>
        <v/>
      </c>
      <c r="K27" s="89" t="str">
        <f t="shared" si="2"/>
        <v/>
      </c>
    </row>
    <row r="28" spans="1:11" ht="16.2" customHeight="1">
      <c r="A28" s="23">
        <f t="shared" si="4"/>
        <v>13</v>
      </c>
      <c r="B28" s="23" t="str">
        <f>VLOOKUP($A28,ACTIVITIES!$B$2:$C$110,2,FALSE)</f>
        <v>LANDFALL CONSTRUCTION 13</v>
      </c>
      <c r="C28" s="236"/>
      <c r="D28" s="236"/>
      <c r="E28" s="236"/>
      <c r="F28" s="236"/>
      <c r="G28" s="236"/>
      <c r="H28" s="236"/>
      <c r="I28" s="84" t="str">
        <f t="shared" si="1"/>
        <v/>
      </c>
      <c r="K28" s="89" t="str">
        <f t="shared" si="2"/>
        <v>X</v>
      </c>
    </row>
    <row r="29" spans="1:11" ht="16.2" customHeight="1">
      <c r="A29" s="23">
        <f t="shared" si="4"/>
        <v>14</v>
      </c>
      <c r="B29" s="23" t="str">
        <f>VLOOKUP($A29,ACTIVITIES!$B$2:$C$110,2,FALSE)</f>
        <v>LANDFALL CONSTRUCTION 14</v>
      </c>
      <c r="C29" s="236"/>
      <c r="D29" s="236"/>
      <c r="E29" s="236"/>
      <c r="F29" s="236"/>
      <c r="G29" s="236"/>
      <c r="H29" s="236"/>
      <c r="I29" s="84" t="str">
        <f t="shared" si="1"/>
        <v/>
      </c>
      <c r="K29" s="89" t="str">
        <f t="shared" si="2"/>
        <v>X</v>
      </c>
    </row>
    <row r="30" spans="1:11" ht="16.2" customHeight="1">
      <c r="A30" s="23">
        <f t="shared" si="4"/>
        <v>15</v>
      </c>
      <c r="B30" s="23" t="str">
        <f>VLOOKUP($A30,ACTIVITIES!$B$2:$C$110,2,FALSE)</f>
        <v>LANDFALL CONSTRUCTION 15</v>
      </c>
      <c r="C30" s="236"/>
      <c r="D30" s="236"/>
      <c r="E30" s="236"/>
      <c r="F30" s="236"/>
      <c r="G30" s="236"/>
      <c r="H30" s="236"/>
      <c r="I30" s="84" t="str">
        <f t="shared" si="1"/>
        <v/>
      </c>
      <c r="K30" s="89" t="str">
        <f t="shared" si="2"/>
        <v>X</v>
      </c>
    </row>
    <row r="31" spans="1:11" ht="16.2" customHeight="1">
      <c r="A31" s="23">
        <f t="shared" si="4"/>
        <v>16</v>
      </c>
      <c r="B31" s="23" t="str">
        <f>VLOOKUP($A31,ACTIVITIES!$B$2:$C$110,2,FALSE)</f>
        <v>LANDFALL CONSTRUCTION 16</v>
      </c>
      <c r="C31" s="236"/>
      <c r="D31" s="236"/>
      <c r="E31" s="236"/>
      <c r="F31" s="236"/>
      <c r="G31" s="236"/>
      <c r="H31" s="236"/>
      <c r="I31" s="84" t="str">
        <f t="shared" si="1"/>
        <v/>
      </c>
      <c r="K31" s="89" t="str">
        <f t="shared" si="2"/>
        <v>X</v>
      </c>
    </row>
    <row r="32" spans="1:11" ht="16.2" customHeight="1">
      <c r="A32" s="23">
        <f t="shared" si="4"/>
        <v>17</v>
      </c>
      <c r="B32" s="23" t="str">
        <f>VLOOKUP($A32,ACTIVITIES!$B$2:$C$110,2,FALSE)</f>
        <v>LANDFALL CONSTRUCTION 17</v>
      </c>
      <c r="C32" s="236"/>
      <c r="D32" s="236"/>
      <c r="E32" s="236"/>
      <c r="F32" s="236"/>
      <c r="G32" s="236"/>
      <c r="H32" s="236"/>
      <c r="I32" s="84" t="str">
        <f t="shared" si="1"/>
        <v/>
      </c>
      <c r="K32" s="89" t="str">
        <f t="shared" si="2"/>
        <v>X</v>
      </c>
    </row>
    <row r="33" spans="1:11" ht="16.2" customHeight="1">
      <c r="A33" s="23">
        <f t="shared" si="4"/>
        <v>18</v>
      </c>
      <c r="B33" s="23" t="str">
        <f>VLOOKUP($A33,ACTIVITIES!$B$2:$C$110,2,FALSE)</f>
        <v>LANDFALL CONSTRUCTION 18</v>
      </c>
      <c r="C33" s="236"/>
      <c r="D33" s="236"/>
      <c r="E33" s="236"/>
      <c r="F33" s="236"/>
      <c r="G33" s="236"/>
      <c r="H33" s="236"/>
      <c r="I33" s="84" t="str">
        <f t="shared" si="1"/>
        <v/>
      </c>
      <c r="K33" s="89" t="str">
        <f t="shared" si="2"/>
        <v>X</v>
      </c>
    </row>
    <row r="34" spans="1:11" ht="15.75" customHeight="1">
      <c r="A34" s="23">
        <f t="shared" si="4"/>
        <v>19</v>
      </c>
      <c r="B34" s="23" t="str">
        <f>VLOOKUP($A34,ACTIVITIES!$B$2:$C$110,2,FALSE)</f>
        <v>LANDFALL CONSTRUCTION 19</v>
      </c>
      <c r="C34" s="236"/>
      <c r="D34" s="236"/>
      <c r="E34" s="236"/>
      <c r="F34" s="236"/>
      <c r="G34" s="236"/>
      <c r="H34" s="236"/>
      <c r="I34" s="84" t="str">
        <f t="shared" si="1"/>
        <v/>
      </c>
      <c r="K34" s="89" t="str">
        <f t="shared" si="2"/>
        <v>X</v>
      </c>
    </row>
    <row r="35" spans="1:11" ht="15.75" customHeight="1">
      <c r="A35" s="23">
        <f t="shared" si="4"/>
        <v>20</v>
      </c>
      <c r="B35" s="23" t="str">
        <f>VLOOKUP($A35,ACTIVITIES!$B$2:$C$110,2,FALSE)</f>
        <v>LANDFALL CONSTRUCTION 20</v>
      </c>
      <c r="C35" s="236"/>
      <c r="D35" s="236"/>
      <c r="E35" s="236"/>
      <c r="F35" s="236"/>
      <c r="G35" s="236"/>
      <c r="H35" s="236"/>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c r="D37" s="236"/>
      <c r="E37" s="236"/>
      <c r="F37" s="236"/>
      <c r="G37" s="236"/>
      <c r="H37" s="236"/>
      <c r="I37" s="84" t="str">
        <f t="shared" si="1"/>
        <v/>
      </c>
      <c r="K37" s="89" t="str">
        <f t="shared" si="2"/>
        <v/>
      </c>
    </row>
    <row r="38" spans="1:11" ht="15.75" customHeight="1">
      <c r="A38" s="23">
        <f t="shared" ref="A38:A46" si="5">SUM(A37+1)</f>
        <v>22</v>
      </c>
      <c r="B38" s="23" t="str">
        <f>VLOOKUP($A38,ACTIVITIES!$B$2:$C$110,2,FALSE)</f>
        <v>Export cable to shore installation</v>
      </c>
      <c r="C38" s="236"/>
      <c r="D38" s="236"/>
      <c r="E38" s="236"/>
      <c r="F38" s="236"/>
      <c r="G38" s="236"/>
      <c r="H38" s="236"/>
      <c r="I38" s="84" t="str">
        <f t="shared" si="1"/>
        <v/>
      </c>
      <c r="K38" s="89" t="str">
        <f t="shared" si="2"/>
        <v/>
      </c>
    </row>
    <row r="39" spans="1:11" ht="15.75" customHeight="1">
      <c r="A39" s="23">
        <f t="shared" si="5"/>
        <v>23</v>
      </c>
      <c r="B39" s="23" t="str">
        <f>VLOOKUP($A39,ACTIVITIES!$B$2:$C$110,2,FALSE)</f>
        <v>Substation installation</v>
      </c>
      <c r="C39" s="236"/>
      <c r="D39" s="236"/>
      <c r="E39" s="236"/>
      <c r="F39" s="236"/>
      <c r="G39" s="236"/>
      <c r="H39" s="236"/>
      <c r="I39" s="84" t="str">
        <f t="shared" si="1"/>
        <v/>
      </c>
      <c r="K39" s="89" t="str">
        <f t="shared" si="2"/>
        <v/>
      </c>
    </row>
    <row r="40" spans="1:11" ht="15.75" customHeight="1">
      <c r="A40" s="23">
        <f t="shared" si="5"/>
        <v>24</v>
      </c>
      <c r="B40" s="23" t="str">
        <f>VLOOKUP($A40,ACTIVITIES!$B$2:$C$110,2,FALSE)</f>
        <v>Offshore foundation installation</v>
      </c>
      <c r="C40" s="236"/>
      <c r="D40" s="236"/>
      <c r="E40" s="236"/>
      <c r="F40" s="236"/>
      <c r="G40" s="236"/>
      <c r="H40" s="236"/>
      <c r="I40" s="84" t="str">
        <f t="shared" si="1"/>
        <v/>
      </c>
      <c r="K40" s="89" t="str">
        <f t="shared" si="2"/>
        <v/>
      </c>
    </row>
    <row r="41" spans="1:11" ht="15.75" customHeight="1">
      <c r="A41" s="23">
        <f t="shared" si="5"/>
        <v>25</v>
      </c>
      <c r="B41" s="23" t="str">
        <f>VLOOKUP($A41,ACTIVITIES!$B$2:$C$110,2,FALSE)</f>
        <v xml:space="preserve">Offshore pile driving </v>
      </c>
      <c r="C41" s="236"/>
      <c r="D41" s="236"/>
      <c r="E41" s="236"/>
      <c r="F41" s="236"/>
      <c r="G41" s="236"/>
      <c r="H41" s="236"/>
      <c r="I41" s="84" t="str">
        <f t="shared" si="1"/>
        <v/>
      </c>
      <c r="K41" s="89" t="str">
        <f t="shared" si="2"/>
        <v/>
      </c>
    </row>
    <row r="42" spans="1:11" ht="15.75" customHeight="1">
      <c r="A42" s="23">
        <f t="shared" si="5"/>
        <v>26</v>
      </c>
      <c r="B42" s="23" t="str">
        <f>VLOOKUP($A42,ACTIVITIES!$B$2:$C$110,2,FALSE)</f>
        <v>Temporary cofferdam for long dist. HDD</v>
      </c>
      <c r="C42" s="236"/>
      <c r="D42" s="236"/>
      <c r="E42" s="236"/>
      <c r="F42" s="236"/>
      <c r="G42" s="236"/>
      <c r="H42" s="236"/>
      <c r="I42" s="84" t="str">
        <f t="shared" si="1"/>
        <v/>
      </c>
      <c r="K42" s="89" t="str">
        <f t="shared" si="2"/>
        <v/>
      </c>
    </row>
    <row r="43" spans="1:11" ht="15.75" customHeight="1">
      <c r="A43" s="23">
        <f t="shared" si="5"/>
        <v>27</v>
      </c>
      <c r="B43" s="23" t="str">
        <f>VLOOKUP($A43,ACTIVITIES!$B$2:$C$110,2,FALSE)</f>
        <v>Barge and tug  WTG transportation</v>
      </c>
      <c r="C43" s="236"/>
      <c r="D43" s="236"/>
      <c r="E43" s="236"/>
      <c r="F43" s="236"/>
      <c r="G43" s="236"/>
      <c r="H43" s="236"/>
      <c r="I43" s="84" t="str">
        <f t="shared" si="1"/>
        <v/>
      </c>
      <c r="K43" s="89" t="str">
        <f t="shared" si="2"/>
        <v/>
      </c>
    </row>
    <row r="44" spans="1:11">
      <c r="A44" s="23">
        <f t="shared" si="5"/>
        <v>28</v>
      </c>
      <c r="B44" s="23" t="str">
        <f>VLOOKUP($A44,ACTIVITIES!$B$2:$C$110,2,FALSE)</f>
        <v>WTG installation 5 weeks/WTG</v>
      </c>
      <c r="C44" s="236"/>
      <c r="D44" s="236"/>
      <c r="E44" s="236"/>
      <c r="F44" s="236"/>
      <c r="G44" s="236"/>
      <c r="H44" s="236"/>
      <c r="I44" s="84" t="str">
        <f t="shared" si="1"/>
        <v/>
      </c>
      <c r="K44" s="89" t="str">
        <f t="shared" si="2"/>
        <v/>
      </c>
    </row>
    <row r="45" spans="1:11">
      <c r="A45" s="23">
        <f t="shared" si="5"/>
        <v>29</v>
      </c>
      <c r="B45" s="23" t="str">
        <f>VLOOKUP($A45,ACTIVITIES!$B$2:$C$110,2,FALSE)</f>
        <v>Crew boat travel</v>
      </c>
      <c r="C45" s="236"/>
      <c r="D45" s="236"/>
      <c r="E45" s="236"/>
      <c r="F45" s="236"/>
      <c r="G45" s="236"/>
      <c r="H45" s="236"/>
      <c r="I45" s="84" t="str">
        <f t="shared" si="1"/>
        <v/>
      </c>
      <c r="K45" s="89" t="str">
        <f t="shared" si="2"/>
        <v/>
      </c>
    </row>
    <row r="46" spans="1:11">
      <c r="A46" s="23">
        <f t="shared" si="5"/>
        <v>30</v>
      </c>
      <c r="B46" s="23" t="str">
        <f>VLOOKUP($A46,ACTIVITIES!$B$2:$C$110,2,FALSE)</f>
        <v>OFFSHORE CONSTRUCTION 30</v>
      </c>
      <c r="C46" s="236"/>
      <c r="D46" s="236"/>
      <c r="E46" s="236"/>
      <c r="F46" s="236"/>
      <c r="G46" s="236"/>
      <c r="H46" s="236"/>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c r="D48" s="236"/>
      <c r="E48" s="236"/>
      <c r="F48" s="236"/>
      <c r="G48" s="236"/>
      <c r="H48" s="236"/>
      <c r="I48" s="84" t="str">
        <f t="shared" si="1"/>
        <v/>
      </c>
      <c r="K48" s="89" t="str">
        <f t="shared" si="2"/>
        <v/>
      </c>
    </row>
    <row r="49" spans="1:11" ht="14.25" customHeight="1">
      <c r="A49" s="23">
        <f t="shared" ref="A49:A57" si="6">SUM(A48+1)</f>
        <v>32</v>
      </c>
      <c r="B49" s="23" t="str">
        <f>VLOOKUP($A49,ACTIVITIES!$B$2:$C$110,2,FALSE)</f>
        <v>ROV inspections at 5 year intervals</v>
      </c>
      <c r="C49" s="236"/>
      <c r="D49" s="236"/>
      <c r="E49" s="236"/>
      <c r="F49" s="236"/>
      <c r="G49" s="236"/>
      <c r="H49" s="236"/>
      <c r="I49" s="84" t="str">
        <f t="shared" si="1"/>
        <v/>
      </c>
      <c r="K49" s="89" t="str">
        <f t="shared" si="2"/>
        <v/>
      </c>
    </row>
    <row r="50" spans="1:11" ht="14.25" customHeight="1">
      <c r="A50" s="23">
        <f t="shared" si="6"/>
        <v>33</v>
      </c>
      <c r="B50" s="23" t="str">
        <f>VLOOKUP($A50,ACTIVITIES!$B$2:$C$110,2,FALSE)</f>
        <v>Subbottom profiles at 5 year intervals</v>
      </c>
      <c r="C50" s="236"/>
      <c r="D50" s="236"/>
      <c r="E50" s="236"/>
      <c r="F50" s="236"/>
      <c r="G50" s="236"/>
      <c r="H50" s="236"/>
      <c r="I50" s="84" t="str">
        <f t="shared" si="1"/>
        <v/>
      </c>
      <c r="K50" s="89" t="str">
        <f t="shared" si="2"/>
        <v/>
      </c>
    </row>
    <row r="51" spans="1:11" ht="14.25" customHeight="1">
      <c r="A51" s="23">
        <f t="shared" si="6"/>
        <v>34</v>
      </c>
      <c r="B51" s="23" t="str">
        <f>VLOOKUP($A51,ACTIVITIES!$B$2:$C$110,2,FALSE)</f>
        <v>Substation ROW maintenance</v>
      </c>
      <c r="C51" s="236"/>
      <c r="D51" s="236"/>
      <c r="E51" s="236"/>
      <c r="F51" s="236"/>
      <c r="G51" s="236"/>
      <c r="H51" s="236"/>
      <c r="I51" s="84" t="str">
        <f t="shared" si="1"/>
        <v/>
      </c>
      <c r="K51" s="89" t="str">
        <f t="shared" si="2"/>
        <v/>
      </c>
    </row>
    <row r="52" spans="1:11" ht="14.25" customHeight="1">
      <c r="A52" s="23">
        <f t="shared" si="6"/>
        <v>35</v>
      </c>
      <c r="B52" s="23" t="str">
        <f>VLOOKUP($A52,ACTIVITIES!$B$2:$C$110,2,FALSE)</f>
        <v>On and off shore environmental monitoring</v>
      </c>
      <c r="C52" s="236"/>
      <c r="D52" s="236"/>
      <c r="E52" s="236"/>
      <c r="F52" s="236"/>
      <c r="G52" s="236"/>
      <c r="H52" s="236"/>
      <c r="I52" s="84" t="str">
        <f t="shared" si="1"/>
        <v/>
      </c>
      <c r="K52" s="89" t="str">
        <f t="shared" si="2"/>
        <v/>
      </c>
    </row>
    <row r="53" spans="1:11" ht="14.25" customHeight="1">
      <c r="A53" s="23">
        <f t="shared" si="6"/>
        <v>36</v>
      </c>
      <c r="B53" s="23" t="str">
        <f>VLOOKUP($A53,ACTIVITIES!$B$2:$C$110,2,FALSE)</f>
        <v>OPERATION AND MAINTENANCE 36</v>
      </c>
      <c r="C53" s="236"/>
      <c r="D53" s="236"/>
      <c r="E53" s="236"/>
      <c r="F53" s="236"/>
      <c r="G53" s="236"/>
      <c r="H53" s="236"/>
      <c r="I53" s="84" t="str">
        <f t="shared" si="1"/>
        <v/>
      </c>
      <c r="K53" s="89" t="str">
        <f t="shared" si="2"/>
        <v>X</v>
      </c>
    </row>
    <row r="54" spans="1:11" ht="14.25" customHeight="1">
      <c r="A54" s="23">
        <f t="shared" si="6"/>
        <v>37</v>
      </c>
      <c r="B54" s="23" t="str">
        <f>VLOOKUP($A54,ACTIVITIES!$B$2:$C$110,2,FALSE)</f>
        <v>OPERATION AND MAINTENANCE 37</v>
      </c>
      <c r="C54" s="236"/>
      <c r="D54" s="236"/>
      <c r="E54" s="236"/>
      <c r="F54" s="236"/>
      <c r="G54" s="236"/>
      <c r="H54" s="236"/>
      <c r="I54" s="84" t="str">
        <f t="shared" si="1"/>
        <v/>
      </c>
      <c r="K54" s="89" t="str">
        <f t="shared" si="2"/>
        <v>X</v>
      </c>
    </row>
    <row r="55" spans="1:11" ht="14.25" customHeight="1">
      <c r="A55" s="23">
        <f t="shared" si="6"/>
        <v>38</v>
      </c>
      <c r="B55" s="23" t="str">
        <f>VLOOKUP($A55,ACTIVITIES!$B$2:$C$110,2,FALSE)</f>
        <v>OPERATION AND MAINTENANCE 38</v>
      </c>
      <c r="C55" s="236"/>
      <c r="D55" s="236"/>
      <c r="E55" s="236"/>
      <c r="F55" s="236"/>
      <c r="G55" s="236"/>
      <c r="H55" s="236"/>
      <c r="I55" s="84" t="str">
        <f t="shared" si="1"/>
        <v/>
      </c>
      <c r="K55" s="89" t="str">
        <f t="shared" si="2"/>
        <v>X</v>
      </c>
    </row>
    <row r="56" spans="1:11" ht="14.25" customHeight="1">
      <c r="A56" s="23">
        <f t="shared" si="6"/>
        <v>39</v>
      </c>
      <c r="B56" s="23" t="str">
        <f>VLOOKUP($A56,ACTIVITIES!$B$2:$C$110,2,FALSE)</f>
        <v>OPERATION AND MAINTENANCE 39</v>
      </c>
      <c r="C56" s="236"/>
      <c r="D56" s="236"/>
      <c r="E56" s="236"/>
      <c r="F56" s="236"/>
      <c r="G56" s="236"/>
      <c r="H56" s="236"/>
      <c r="I56" s="84" t="str">
        <f t="shared" si="1"/>
        <v/>
      </c>
      <c r="K56" s="89" t="str">
        <f t="shared" si="2"/>
        <v>X</v>
      </c>
    </row>
    <row r="57" spans="1:11" ht="14.25" customHeight="1">
      <c r="A57" s="23">
        <f t="shared" si="6"/>
        <v>40</v>
      </c>
      <c r="B57" s="23" t="str">
        <f>VLOOKUP($A57,ACTIVITIES!$B$2:$C$110,2,FALSE)</f>
        <v>OPERATION AND MAINTENANCE 40</v>
      </c>
      <c r="C57" s="236"/>
      <c r="D57" s="236"/>
      <c r="E57" s="236"/>
      <c r="F57" s="236"/>
      <c r="G57" s="236"/>
      <c r="H57" s="236"/>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c r="D59" s="236"/>
      <c r="E59" s="236"/>
      <c r="F59" s="236"/>
      <c r="G59" s="236"/>
      <c r="H59" s="236"/>
      <c r="I59" s="85" t="str">
        <f t="shared" si="1"/>
        <v/>
      </c>
      <c r="K59" s="89" t="str">
        <f t="shared" si="2"/>
        <v/>
      </c>
    </row>
    <row r="60" spans="1:11" ht="14.25" customHeight="1">
      <c r="A60" s="23">
        <f t="shared" ref="A60:A68" si="7">SUM(A59+1)</f>
        <v>42</v>
      </c>
      <c r="B60" s="23" t="str">
        <f>VLOOKUP($A60,ACTIVITIES!$B$2:$C$110,2,FALSE)</f>
        <v>Offshore cable abandonent</v>
      </c>
      <c r="C60" s="236"/>
      <c r="D60" s="236"/>
      <c r="E60" s="236"/>
      <c r="F60" s="236"/>
      <c r="G60" s="236"/>
      <c r="H60" s="236"/>
      <c r="I60" s="85" t="str">
        <f t="shared" si="1"/>
        <v/>
      </c>
      <c r="K60" s="89" t="str">
        <f t="shared" si="2"/>
        <v/>
      </c>
    </row>
    <row r="61" spans="1:11" ht="14.25" customHeight="1">
      <c r="A61" s="23">
        <f t="shared" si="7"/>
        <v>43</v>
      </c>
      <c r="B61" s="23" t="str">
        <f>VLOOKUP($A61,ACTIVITIES!$B$2:$C$110,2,FALSE)</f>
        <v>Demobilization</v>
      </c>
      <c r="C61" s="236"/>
      <c r="D61" s="236"/>
      <c r="E61" s="236"/>
      <c r="F61" s="236"/>
      <c r="G61" s="236"/>
      <c r="H61" s="236"/>
      <c r="I61" s="85" t="str">
        <f t="shared" si="1"/>
        <v/>
      </c>
      <c r="K61" s="89" t="str">
        <f t="shared" si="2"/>
        <v/>
      </c>
    </row>
    <row r="62" spans="1:11" ht="14.25" customHeight="1">
      <c r="A62" s="23">
        <f t="shared" si="7"/>
        <v>44</v>
      </c>
      <c r="B62" s="23" t="str">
        <f>VLOOKUP($A62,ACTIVITIES!$B$2:$C$110,2,FALSE)</f>
        <v>DECOMMISSIONING 44</v>
      </c>
      <c r="C62" s="236"/>
      <c r="D62" s="236"/>
      <c r="E62" s="236"/>
      <c r="F62" s="236"/>
      <c r="G62" s="236"/>
      <c r="H62" s="236"/>
      <c r="I62" s="85" t="str">
        <f t="shared" si="1"/>
        <v/>
      </c>
      <c r="K62" s="89" t="str">
        <f t="shared" si="2"/>
        <v>X</v>
      </c>
    </row>
    <row r="63" spans="1:11" ht="14.25" customHeight="1">
      <c r="A63" s="23">
        <f t="shared" si="7"/>
        <v>45</v>
      </c>
      <c r="B63" s="23" t="str">
        <f>VLOOKUP($A63,ACTIVITIES!$B$2:$C$110,2,FALSE)</f>
        <v>DECOMMISSIONING 45</v>
      </c>
      <c r="C63" s="236"/>
      <c r="D63" s="236"/>
      <c r="E63" s="236"/>
      <c r="F63" s="236"/>
      <c r="G63" s="236"/>
      <c r="H63" s="236"/>
      <c r="I63" s="85" t="str">
        <f t="shared" si="1"/>
        <v/>
      </c>
      <c r="K63" s="89" t="str">
        <f t="shared" si="2"/>
        <v>X</v>
      </c>
    </row>
    <row r="64" spans="1:11" ht="14.25" customHeight="1">
      <c r="A64" s="23">
        <f t="shared" si="7"/>
        <v>46</v>
      </c>
      <c r="B64" s="23" t="str">
        <f>VLOOKUP($A64,ACTIVITIES!$B$2:$C$110,2,FALSE)</f>
        <v>DECOMMISSIONING 46</v>
      </c>
      <c r="C64" s="236"/>
      <c r="D64" s="236"/>
      <c r="E64" s="236"/>
      <c r="F64" s="236"/>
      <c r="G64" s="236"/>
      <c r="H64" s="236"/>
      <c r="I64" s="85" t="str">
        <f t="shared" si="1"/>
        <v/>
      </c>
      <c r="K64" s="89" t="str">
        <f t="shared" si="2"/>
        <v>X</v>
      </c>
    </row>
    <row r="65" spans="1:11" ht="14.25" customHeight="1">
      <c r="A65" s="23">
        <f t="shared" si="7"/>
        <v>47</v>
      </c>
      <c r="B65" s="23" t="str">
        <f>VLOOKUP($A65,ACTIVITIES!$B$2:$C$110,2,FALSE)</f>
        <v>DECOMMISSIONING 47</v>
      </c>
      <c r="C65" s="236"/>
      <c r="D65" s="236"/>
      <c r="E65" s="236"/>
      <c r="F65" s="236"/>
      <c r="G65" s="236"/>
      <c r="H65" s="236"/>
      <c r="I65" s="85" t="str">
        <f t="shared" si="1"/>
        <v/>
      </c>
      <c r="K65" s="89" t="str">
        <f t="shared" si="2"/>
        <v>X</v>
      </c>
    </row>
    <row r="66" spans="1:11" ht="14.25" customHeight="1">
      <c r="A66" s="23">
        <f t="shared" si="7"/>
        <v>48</v>
      </c>
      <c r="B66" s="23" t="str">
        <f>VLOOKUP($A66,ACTIVITIES!$B$2:$C$110,2,FALSE)</f>
        <v>DECOMMISSIONING 48</v>
      </c>
      <c r="C66" s="236"/>
      <c r="D66" s="236"/>
      <c r="E66" s="236"/>
      <c r="F66" s="236"/>
      <c r="G66" s="236"/>
      <c r="H66" s="236"/>
      <c r="I66" s="85" t="str">
        <f t="shared" si="1"/>
        <v/>
      </c>
      <c r="K66" s="89" t="str">
        <f t="shared" si="2"/>
        <v>X</v>
      </c>
    </row>
    <row r="67" spans="1:11" ht="14.25" customHeight="1">
      <c r="A67" s="23">
        <f t="shared" si="7"/>
        <v>49</v>
      </c>
      <c r="B67" s="23" t="str">
        <f>VLOOKUP($A67,ACTIVITIES!$B$2:$C$110,2,FALSE)</f>
        <v>DECOMMISSIONING 49</v>
      </c>
      <c r="C67" s="236"/>
      <c r="D67" s="236"/>
      <c r="E67" s="236"/>
      <c r="F67" s="236"/>
      <c r="G67" s="236"/>
      <c r="H67" s="236"/>
      <c r="I67" s="85" t="str">
        <f t="shared" si="1"/>
        <v/>
      </c>
      <c r="K67" s="89" t="str">
        <f t="shared" si="2"/>
        <v>X</v>
      </c>
    </row>
    <row r="68" spans="1:11" ht="14.25" customHeight="1">
      <c r="A68" s="23">
        <f t="shared" si="7"/>
        <v>50</v>
      </c>
      <c r="B68" s="23" t="str">
        <f>VLOOKUP($A68,ACTIVITIES!$B$2:$C$110,2,FALSE)</f>
        <v>DECOMMISSIONING 50</v>
      </c>
      <c r="C68" s="236"/>
      <c r="D68" s="236"/>
      <c r="E68" s="236"/>
      <c r="F68" s="236"/>
      <c r="G68" s="236"/>
      <c r="H68" s="236"/>
      <c r="I68" s="85" t="str">
        <f t="shared" si="1"/>
        <v/>
      </c>
      <c r="K68" s="89" t="str">
        <f t="shared" si="2"/>
        <v>X</v>
      </c>
    </row>
    <row r="69" spans="1:11" ht="14.25" customHeight="1">
      <c r="A69" s="87" t="str">
        <f>ACTIVITIES!$H$7</f>
        <v>ACTIVITY CATEGORY 6</v>
      </c>
      <c r="B69" s="87"/>
      <c r="C69" s="235"/>
      <c r="D69" s="235"/>
      <c r="E69" s="235"/>
      <c r="F69" s="235"/>
      <c r="G69" s="235"/>
      <c r="H69" s="238"/>
      <c r="I69" s="36" t="str">
        <f t="shared" si="1"/>
        <v/>
      </c>
      <c r="K69" s="89" t="str">
        <f t="shared" si="2"/>
        <v>X</v>
      </c>
    </row>
    <row r="70" spans="1:11" ht="14.25" customHeight="1">
      <c r="A70" s="23">
        <f>SUM(A68+1)</f>
        <v>51</v>
      </c>
      <c r="B70" s="23" t="str">
        <f>VLOOKUP($A70,ACTIVITIES!$B$2:$C$110,2,FALSE)</f>
        <v>ACTIVITY CATEGORY 6 51</v>
      </c>
      <c r="C70" s="236"/>
      <c r="D70" s="236"/>
      <c r="E70" s="236"/>
      <c r="F70" s="236"/>
      <c r="G70" s="236"/>
      <c r="H70" s="236"/>
      <c r="I70" s="85" t="str">
        <f t="shared" si="1"/>
        <v/>
      </c>
      <c r="K70" s="89" t="str">
        <f t="shared" si="2"/>
        <v>X</v>
      </c>
    </row>
    <row r="71" spans="1:11" ht="14.25" customHeight="1">
      <c r="A71" s="23">
        <f t="shared" ref="A71:A79" si="8">SUM(A70+1)</f>
        <v>52</v>
      </c>
      <c r="B71" s="23" t="str">
        <f>VLOOKUP($A71,ACTIVITIES!$B$2:$C$110,2,FALSE)</f>
        <v>ACTIVITY CATEGORY 6 52</v>
      </c>
      <c r="C71" s="236"/>
      <c r="D71" s="236"/>
      <c r="E71" s="236"/>
      <c r="F71" s="236"/>
      <c r="G71" s="236"/>
      <c r="H71" s="236"/>
      <c r="I71" s="85" t="str">
        <f t="shared" si="1"/>
        <v/>
      </c>
      <c r="K71" s="89" t="str">
        <f t="shared" si="2"/>
        <v>X</v>
      </c>
    </row>
    <row r="72" spans="1:11" ht="14.25" customHeight="1">
      <c r="A72" s="23">
        <f t="shared" si="8"/>
        <v>53</v>
      </c>
      <c r="B72" s="23" t="str">
        <f>VLOOKUP($A72,ACTIVITIES!$B$2:$C$110,2,FALSE)</f>
        <v>ACTIVITY CATEGORY 6 53</v>
      </c>
      <c r="C72" s="236"/>
      <c r="D72" s="236"/>
      <c r="E72" s="236"/>
      <c r="F72" s="236"/>
      <c r="G72" s="236"/>
      <c r="H72" s="236"/>
      <c r="I72" s="85" t="str">
        <f t="shared" si="1"/>
        <v/>
      </c>
      <c r="K72" s="89" t="str">
        <f t="shared" si="2"/>
        <v>X</v>
      </c>
    </row>
    <row r="73" spans="1:11" ht="14.25" customHeight="1">
      <c r="A73" s="23">
        <f t="shared" si="8"/>
        <v>54</v>
      </c>
      <c r="B73" s="23" t="str">
        <f>VLOOKUP($A73,ACTIVITIES!$B$2:$C$110,2,FALSE)</f>
        <v>ACTIVITY CATEGORY 6 54</v>
      </c>
      <c r="C73" s="236"/>
      <c r="D73" s="236"/>
      <c r="E73" s="236"/>
      <c r="F73" s="236"/>
      <c r="G73" s="236"/>
      <c r="H73" s="236"/>
      <c r="I73" s="85" t="str">
        <f t="shared" si="1"/>
        <v/>
      </c>
      <c r="K73" s="89" t="str">
        <f t="shared" si="2"/>
        <v>X</v>
      </c>
    </row>
    <row r="74" spans="1:11" ht="14.25" customHeight="1">
      <c r="A74" s="23">
        <f t="shared" si="8"/>
        <v>55</v>
      </c>
      <c r="B74" s="23" t="str">
        <f>VLOOKUP($A74,ACTIVITIES!$B$2:$C$110,2,FALSE)</f>
        <v>ACTIVITY CATEGORY 6 55</v>
      </c>
      <c r="C74" s="236"/>
      <c r="D74" s="236"/>
      <c r="E74" s="236"/>
      <c r="F74" s="236"/>
      <c r="G74" s="236"/>
      <c r="H74" s="236"/>
      <c r="I74" s="85" t="str">
        <f t="shared" si="1"/>
        <v/>
      </c>
      <c r="K74" s="89" t="str">
        <f t="shared" si="2"/>
        <v>X</v>
      </c>
    </row>
    <row r="75" spans="1:11" ht="14.25" customHeight="1">
      <c r="A75" s="23">
        <f t="shared" si="8"/>
        <v>56</v>
      </c>
      <c r="B75" s="23" t="str">
        <f>VLOOKUP($A75,ACTIVITIES!$B$2:$C$110,2,FALSE)</f>
        <v>ACTIVITY CATEGORY 6 56</v>
      </c>
      <c r="C75" s="236"/>
      <c r="D75" s="236"/>
      <c r="E75" s="236"/>
      <c r="F75" s="236"/>
      <c r="G75" s="236"/>
      <c r="H75" s="236"/>
      <c r="I75" s="85" t="str">
        <f t="shared" si="1"/>
        <v/>
      </c>
      <c r="K75" s="89" t="str">
        <f t="shared" si="2"/>
        <v>X</v>
      </c>
    </row>
    <row r="76" spans="1:11" ht="14.25" customHeight="1">
      <c r="A76" s="23">
        <f t="shared" si="8"/>
        <v>57</v>
      </c>
      <c r="B76" s="23" t="str">
        <f>VLOOKUP($A76,ACTIVITIES!$B$2:$C$110,2,FALSE)</f>
        <v>ACTIVITY CATEGORY 6 57</v>
      </c>
      <c r="C76" s="236"/>
      <c r="D76" s="236"/>
      <c r="E76" s="236"/>
      <c r="F76" s="236"/>
      <c r="G76" s="236"/>
      <c r="H76" s="236"/>
      <c r="I76" s="85" t="str">
        <f t="shared" si="1"/>
        <v/>
      </c>
      <c r="K76" s="89" t="str">
        <f t="shared" si="2"/>
        <v>X</v>
      </c>
    </row>
    <row r="77" spans="1:11" ht="14.25" customHeight="1">
      <c r="A77" s="23">
        <f t="shared" si="8"/>
        <v>58</v>
      </c>
      <c r="B77" s="23" t="str">
        <f>VLOOKUP($A77,ACTIVITIES!$B$2:$C$110,2,FALSE)</f>
        <v>ACTIVITY CATEGORY 6 58</v>
      </c>
      <c r="C77" s="236"/>
      <c r="D77" s="236"/>
      <c r="E77" s="236"/>
      <c r="F77" s="236"/>
      <c r="G77" s="236"/>
      <c r="H77" s="236"/>
      <c r="I77" s="85" t="str">
        <f t="shared" si="1"/>
        <v/>
      </c>
      <c r="K77" s="89" t="str">
        <f t="shared" si="2"/>
        <v>X</v>
      </c>
    </row>
    <row r="78" spans="1:11" ht="14.25" customHeight="1">
      <c r="A78" s="23">
        <f t="shared" si="8"/>
        <v>59</v>
      </c>
      <c r="B78" s="23" t="str">
        <f>VLOOKUP($A78,ACTIVITIES!$B$2:$C$110,2,FALSE)</f>
        <v>ACTIVITY CATEGORY 6 59</v>
      </c>
      <c r="C78" s="236"/>
      <c r="D78" s="236"/>
      <c r="E78" s="236"/>
      <c r="F78" s="236"/>
      <c r="G78" s="236"/>
      <c r="H78" s="236"/>
      <c r="I78" s="85" t="str">
        <f t="shared" si="1"/>
        <v/>
      </c>
      <c r="K78" s="89" t="str">
        <f t="shared" si="2"/>
        <v>X</v>
      </c>
    </row>
    <row r="79" spans="1:11" ht="14.25" customHeight="1">
      <c r="A79" s="23">
        <f t="shared" si="8"/>
        <v>60</v>
      </c>
      <c r="B79" s="23" t="str">
        <f>VLOOKUP($A79,ACTIVITIES!$B$2:$C$110,2,FALSE)</f>
        <v>ACTIVITY CATEGORY 6 60</v>
      </c>
      <c r="C79" s="236"/>
      <c r="D79" s="236"/>
      <c r="E79" s="236"/>
      <c r="F79" s="236"/>
      <c r="G79" s="236"/>
      <c r="H79" s="236"/>
      <c r="I79" s="85" t="str">
        <f t="shared" si="1"/>
        <v/>
      </c>
      <c r="K79" s="89" t="str">
        <f t="shared" si="2"/>
        <v>X</v>
      </c>
    </row>
    <row r="80" spans="1:11" ht="14.25" customHeight="1">
      <c r="A80" s="87" t="str">
        <f>ACTIVITIES!$H$8</f>
        <v>ACTIVITY CATEGORY 7</v>
      </c>
      <c r="B80" s="87"/>
      <c r="C80" s="235"/>
      <c r="D80" s="235"/>
      <c r="E80" s="235"/>
      <c r="F80" s="235"/>
      <c r="G80" s="235"/>
      <c r="H80" s="238"/>
      <c r="I80" s="36" t="str">
        <f t="shared" ref="I80:I143" si="9">IF(AND(C80="",D80="",E80="",F80="",G80="",H80=""),"",MAX(C80:H80))</f>
        <v/>
      </c>
      <c r="K80" s="89" t="str">
        <f t="shared" ref="K80:K143" si="10">IF(AND(NOT(IFERROR(AVERAGE(A80),-9)=-9),IFERROR(VALUE(RIGHT(B80,1)),-9)=-9),"",IF(AND(B80="",IFERROR(VALUE(RIGHT(A80,1)),-99)=-99),"","X"))</f>
        <v>X</v>
      </c>
    </row>
    <row r="81" spans="1:11" ht="13.95" customHeight="1">
      <c r="A81" s="23">
        <f>SUM(A79+1)</f>
        <v>61</v>
      </c>
      <c r="B81" s="23" t="str">
        <f>VLOOKUP($A81,ACTIVITIES!$B$2:$C$110,2,FALSE)</f>
        <v>ACTIVITY CATEGORY 7 61</v>
      </c>
      <c r="C81" s="236"/>
      <c r="D81" s="236"/>
      <c r="E81" s="236"/>
      <c r="F81" s="236"/>
      <c r="G81" s="236"/>
      <c r="H81" s="236"/>
      <c r="I81" s="85" t="str">
        <f t="shared" si="9"/>
        <v/>
      </c>
      <c r="K81" s="89" t="str">
        <f t="shared" si="10"/>
        <v>X</v>
      </c>
    </row>
    <row r="82" spans="1:11" ht="14.25" customHeight="1">
      <c r="A82" s="23">
        <f t="shared" ref="A82:A90" si="11">SUM(A81+1)</f>
        <v>62</v>
      </c>
      <c r="B82" s="23" t="str">
        <f>VLOOKUP($A82,ACTIVITIES!$B$2:$C$110,2,FALSE)</f>
        <v>ACTIVITY CATEGORY 7 62</v>
      </c>
      <c r="C82" s="236"/>
      <c r="D82" s="236"/>
      <c r="E82" s="236"/>
      <c r="F82" s="236"/>
      <c r="G82" s="236"/>
      <c r="H82" s="236"/>
      <c r="I82" s="85" t="str">
        <f t="shared" si="9"/>
        <v/>
      </c>
      <c r="K82" s="89" t="str">
        <f t="shared" si="10"/>
        <v>X</v>
      </c>
    </row>
    <row r="83" spans="1:11" ht="14.25" customHeight="1">
      <c r="A83" s="23">
        <f t="shared" si="11"/>
        <v>63</v>
      </c>
      <c r="B83" s="23" t="str">
        <f>VLOOKUP($A83,ACTIVITIES!$B$2:$C$110,2,FALSE)</f>
        <v>ACTIVITY CATEGORY 7 63</v>
      </c>
      <c r="C83" s="236"/>
      <c r="D83" s="236"/>
      <c r="E83" s="236"/>
      <c r="F83" s="236"/>
      <c r="G83" s="236"/>
      <c r="H83" s="236"/>
      <c r="I83" s="85" t="str">
        <f t="shared" si="9"/>
        <v/>
      </c>
      <c r="K83" s="89" t="str">
        <f t="shared" si="10"/>
        <v>X</v>
      </c>
    </row>
    <row r="84" spans="1:11" ht="14.25" customHeight="1">
      <c r="A84" s="23">
        <f t="shared" si="11"/>
        <v>64</v>
      </c>
      <c r="B84" s="23" t="str">
        <f>VLOOKUP($A84,ACTIVITIES!$B$2:$C$110,2,FALSE)</f>
        <v>ACTIVITY CATEGORY 7 64</v>
      </c>
      <c r="C84" s="236"/>
      <c r="D84" s="236"/>
      <c r="E84" s="236"/>
      <c r="F84" s="236"/>
      <c r="G84" s="236"/>
      <c r="H84" s="236"/>
      <c r="I84" s="85" t="str">
        <f t="shared" si="9"/>
        <v/>
      </c>
      <c r="K84" s="89" t="str">
        <f t="shared" si="10"/>
        <v>X</v>
      </c>
    </row>
    <row r="85" spans="1:11" ht="14.25" customHeight="1">
      <c r="A85" s="23">
        <f t="shared" si="11"/>
        <v>65</v>
      </c>
      <c r="B85" s="23" t="str">
        <f>VLOOKUP($A85,ACTIVITIES!$B$2:$C$110,2,FALSE)</f>
        <v>ACTIVITY CATEGORY 7 65</v>
      </c>
      <c r="C85" s="236"/>
      <c r="D85" s="236"/>
      <c r="E85" s="236"/>
      <c r="F85" s="236"/>
      <c r="G85" s="236"/>
      <c r="H85" s="236"/>
      <c r="I85" s="85" t="str">
        <f t="shared" si="9"/>
        <v/>
      </c>
      <c r="K85" s="89" t="str">
        <f t="shared" si="10"/>
        <v>X</v>
      </c>
    </row>
    <row r="86" spans="1:11" ht="14.25" customHeight="1">
      <c r="A86" s="23">
        <f t="shared" si="11"/>
        <v>66</v>
      </c>
      <c r="B86" s="23" t="str">
        <f>VLOOKUP($A86,ACTIVITIES!$B$2:$C$110,2,FALSE)</f>
        <v>ACTIVITY CATEGORY 7 66</v>
      </c>
      <c r="C86" s="236"/>
      <c r="D86" s="236"/>
      <c r="E86" s="236"/>
      <c r="F86" s="236"/>
      <c r="G86" s="236"/>
      <c r="H86" s="236"/>
      <c r="I86" s="85" t="str">
        <f t="shared" si="9"/>
        <v/>
      </c>
      <c r="K86" s="89" t="str">
        <f t="shared" si="10"/>
        <v>X</v>
      </c>
    </row>
    <row r="87" spans="1:11" ht="14.25" customHeight="1">
      <c r="A87" s="23">
        <f t="shared" si="11"/>
        <v>67</v>
      </c>
      <c r="B87" s="23" t="str">
        <f>VLOOKUP($A87,ACTIVITIES!$B$2:$C$110,2,FALSE)</f>
        <v>ACTIVITY CATEGORY 7 67</v>
      </c>
      <c r="C87" s="236"/>
      <c r="D87" s="236"/>
      <c r="E87" s="236"/>
      <c r="F87" s="236"/>
      <c r="G87" s="236"/>
      <c r="H87" s="236"/>
      <c r="I87" s="85" t="str">
        <f t="shared" si="9"/>
        <v/>
      </c>
      <c r="K87" s="89" t="str">
        <f t="shared" si="10"/>
        <v>X</v>
      </c>
    </row>
    <row r="88" spans="1:11" ht="14.25" customHeight="1">
      <c r="A88" s="23">
        <f t="shared" si="11"/>
        <v>68</v>
      </c>
      <c r="B88" s="23" t="str">
        <f>VLOOKUP($A88,ACTIVITIES!$B$2:$C$110,2,FALSE)</f>
        <v>ACTIVITY CATEGORY 7 68</v>
      </c>
      <c r="C88" s="236"/>
      <c r="D88" s="236"/>
      <c r="E88" s="236"/>
      <c r="F88" s="236"/>
      <c r="G88" s="236"/>
      <c r="H88" s="236"/>
      <c r="I88" s="85" t="str">
        <f t="shared" si="9"/>
        <v/>
      </c>
      <c r="K88" s="89" t="str">
        <f t="shared" si="10"/>
        <v>X</v>
      </c>
    </row>
    <row r="89" spans="1:11" ht="14.25" customHeight="1">
      <c r="A89" s="23">
        <f t="shared" si="11"/>
        <v>69</v>
      </c>
      <c r="B89" s="23" t="str">
        <f>VLOOKUP($A89,ACTIVITIES!$B$2:$C$110,2,FALSE)</f>
        <v>ACTIVITY CATEGORY 7 69</v>
      </c>
      <c r="C89" s="236"/>
      <c r="D89" s="236"/>
      <c r="E89" s="236"/>
      <c r="F89" s="236"/>
      <c r="G89" s="236"/>
      <c r="H89" s="236"/>
      <c r="I89" s="85" t="str">
        <f t="shared" si="9"/>
        <v/>
      </c>
      <c r="K89" s="89" t="str">
        <f t="shared" si="10"/>
        <v>X</v>
      </c>
    </row>
    <row r="90" spans="1:11" ht="14.25" customHeight="1">
      <c r="A90" s="23">
        <f t="shared" si="11"/>
        <v>70</v>
      </c>
      <c r="B90" s="23" t="str">
        <f>VLOOKUP($A90,ACTIVITIES!$B$2:$C$110,2,FALSE)</f>
        <v>ACTIVITY CATEGORY 7 70</v>
      </c>
      <c r="C90" s="236"/>
      <c r="D90" s="236"/>
      <c r="E90" s="236"/>
      <c r="F90" s="236"/>
      <c r="G90" s="236"/>
      <c r="H90" s="236"/>
      <c r="I90" s="85" t="str">
        <f t="shared" si="9"/>
        <v/>
      </c>
      <c r="K90" s="89" t="str">
        <f t="shared" si="10"/>
        <v>X</v>
      </c>
    </row>
    <row r="91" spans="1:11" ht="16.2" customHeight="1">
      <c r="A91" s="87" t="str">
        <f>ACTIVITIES!$H$9</f>
        <v>ACTIVITY CATEGORY 8</v>
      </c>
      <c r="B91" s="87"/>
      <c r="C91" s="235"/>
      <c r="D91" s="235"/>
      <c r="E91" s="235"/>
      <c r="F91" s="235"/>
      <c r="G91" s="235"/>
      <c r="H91" s="238"/>
      <c r="I91" s="36" t="str">
        <f t="shared" si="9"/>
        <v/>
      </c>
      <c r="K91" s="89" t="str">
        <f t="shared" si="10"/>
        <v>X</v>
      </c>
    </row>
    <row r="92" spans="1:11" ht="13.95" customHeight="1">
      <c r="A92" s="23">
        <f>SUM(A90+1)</f>
        <v>71</v>
      </c>
      <c r="B92" s="23" t="str">
        <f>VLOOKUP($A92,ACTIVITIES!$B$2:$C$110,2,FALSE)</f>
        <v>ACTIVITY CATEGORY 8 71</v>
      </c>
      <c r="C92" s="236"/>
      <c r="D92" s="236"/>
      <c r="E92" s="236"/>
      <c r="F92" s="236"/>
      <c r="G92" s="236"/>
      <c r="H92" s="236"/>
      <c r="I92" s="85" t="str">
        <f t="shared" si="9"/>
        <v/>
      </c>
      <c r="K92" s="89" t="str">
        <f t="shared" si="10"/>
        <v>X</v>
      </c>
    </row>
    <row r="93" spans="1:11" ht="14.25" customHeight="1">
      <c r="A93" s="23">
        <f t="shared" ref="A93:A101" si="12">SUM(A92+1)</f>
        <v>72</v>
      </c>
      <c r="B93" s="23" t="str">
        <f>VLOOKUP($A93,ACTIVITIES!$B$2:$C$110,2,FALSE)</f>
        <v>ACTIVITY CATEGORY 8 72</v>
      </c>
      <c r="C93" s="236"/>
      <c r="D93" s="236"/>
      <c r="E93" s="236"/>
      <c r="F93" s="236"/>
      <c r="G93" s="236"/>
      <c r="H93" s="236"/>
      <c r="I93" s="85" t="str">
        <f t="shared" si="9"/>
        <v/>
      </c>
      <c r="K93" s="89" t="str">
        <f t="shared" si="10"/>
        <v>X</v>
      </c>
    </row>
    <row r="94" spans="1:11" ht="14.25" customHeight="1">
      <c r="A94" s="23">
        <f t="shared" si="12"/>
        <v>73</v>
      </c>
      <c r="B94" s="23" t="str">
        <f>VLOOKUP($A94,ACTIVITIES!$B$2:$C$110,2,FALSE)</f>
        <v>ACTIVITY CATEGORY 8 73</v>
      </c>
      <c r="C94" s="236"/>
      <c r="D94" s="236"/>
      <c r="E94" s="236"/>
      <c r="F94" s="236"/>
      <c r="G94" s="236"/>
      <c r="H94" s="236"/>
      <c r="I94" s="85" t="str">
        <f t="shared" si="9"/>
        <v/>
      </c>
      <c r="K94" s="89" t="str">
        <f t="shared" si="10"/>
        <v>X</v>
      </c>
    </row>
    <row r="95" spans="1:11" ht="14.25" customHeight="1">
      <c r="A95" s="23">
        <f t="shared" si="12"/>
        <v>74</v>
      </c>
      <c r="B95" s="23" t="str">
        <f>VLOOKUP($A95,ACTIVITIES!$B$2:$C$110,2,FALSE)</f>
        <v>ACTIVITY CATEGORY 8 74</v>
      </c>
      <c r="C95" s="236"/>
      <c r="D95" s="236"/>
      <c r="E95" s="236"/>
      <c r="F95" s="236"/>
      <c r="G95" s="236"/>
      <c r="H95" s="236"/>
      <c r="I95" s="85" t="str">
        <f t="shared" si="9"/>
        <v/>
      </c>
      <c r="K95" s="89" t="str">
        <f t="shared" si="10"/>
        <v>X</v>
      </c>
    </row>
    <row r="96" spans="1:11" ht="14.25" customHeight="1">
      <c r="A96" s="23">
        <f t="shared" si="12"/>
        <v>75</v>
      </c>
      <c r="B96" s="23" t="str">
        <f>VLOOKUP($A96,ACTIVITIES!$B$2:$C$110,2,FALSE)</f>
        <v>ACTIVITY CATEGORY 8 75</v>
      </c>
      <c r="C96" s="236"/>
      <c r="D96" s="236"/>
      <c r="E96" s="236"/>
      <c r="F96" s="236"/>
      <c r="G96" s="236"/>
      <c r="H96" s="236"/>
      <c r="I96" s="85" t="str">
        <f t="shared" si="9"/>
        <v/>
      </c>
      <c r="K96" s="89" t="str">
        <f t="shared" si="10"/>
        <v>X</v>
      </c>
    </row>
    <row r="97" spans="1:11" ht="14.25" customHeight="1">
      <c r="A97" s="23">
        <f t="shared" si="12"/>
        <v>76</v>
      </c>
      <c r="B97" s="23" t="str">
        <f>VLOOKUP($A97,ACTIVITIES!$B$2:$C$110,2,FALSE)</f>
        <v>ACTIVITY CATEGORY 8 76</v>
      </c>
      <c r="C97" s="236"/>
      <c r="D97" s="236"/>
      <c r="E97" s="236"/>
      <c r="F97" s="236"/>
      <c r="G97" s="236"/>
      <c r="H97" s="236"/>
      <c r="I97" s="85" t="str">
        <f t="shared" si="9"/>
        <v/>
      </c>
      <c r="K97" s="89" t="str">
        <f t="shared" si="10"/>
        <v>X</v>
      </c>
    </row>
    <row r="98" spans="1:11" ht="14.25" customHeight="1">
      <c r="A98" s="23">
        <f t="shared" si="12"/>
        <v>77</v>
      </c>
      <c r="B98" s="23" t="str">
        <f>VLOOKUP($A98,ACTIVITIES!$B$2:$C$110,2,FALSE)</f>
        <v>ACTIVITY CATEGORY 8 77</v>
      </c>
      <c r="C98" s="236"/>
      <c r="D98" s="236"/>
      <c r="E98" s="236"/>
      <c r="F98" s="236"/>
      <c r="G98" s="236"/>
      <c r="H98" s="236"/>
      <c r="I98" s="85" t="str">
        <f t="shared" si="9"/>
        <v/>
      </c>
      <c r="K98" s="89" t="str">
        <f t="shared" si="10"/>
        <v>X</v>
      </c>
    </row>
    <row r="99" spans="1:11" ht="14.25" customHeight="1">
      <c r="A99" s="23">
        <f t="shared" si="12"/>
        <v>78</v>
      </c>
      <c r="B99" s="23" t="str">
        <f>VLOOKUP($A99,ACTIVITIES!$B$2:$C$110,2,FALSE)</f>
        <v>ACTIVITY CATEGORY 8 78</v>
      </c>
      <c r="C99" s="236"/>
      <c r="D99" s="236"/>
      <c r="E99" s="236"/>
      <c r="F99" s="236"/>
      <c r="G99" s="236"/>
      <c r="H99" s="236"/>
      <c r="I99" s="85" t="str">
        <f t="shared" si="9"/>
        <v/>
      </c>
      <c r="K99" s="89" t="str">
        <f t="shared" si="10"/>
        <v>X</v>
      </c>
    </row>
    <row r="100" spans="1:11" ht="14.25" customHeight="1">
      <c r="A100" s="23">
        <f t="shared" si="12"/>
        <v>79</v>
      </c>
      <c r="B100" s="23" t="str">
        <f>VLOOKUP($A100,ACTIVITIES!$B$2:$C$110,2,FALSE)</f>
        <v>ACTIVITY CATEGORY 8 79</v>
      </c>
      <c r="C100" s="236"/>
      <c r="D100" s="236"/>
      <c r="E100" s="236"/>
      <c r="F100" s="236"/>
      <c r="G100" s="236"/>
      <c r="H100" s="236"/>
      <c r="I100" s="85" t="str">
        <f t="shared" si="9"/>
        <v/>
      </c>
      <c r="K100" s="89" t="str">
        <f t="shared" si="10"/>
        <v>X</v>
      </c>
    </row>
    <row r="101" spans="1:11" ht="14.25" customHeight="1">
      <c r="A101" s="23">
        <f t="shared" si="12"/>
        <v>80</v>
      </c>
      <c r="B101" s="23" t="str">
        <f>VLOOKUP($A101,ACTIVITIES!$B$2:$C$110,2,FALSE)</f>
        <v>ACTIVITY CATEGORY 8 80</v>
      </c>
      <c r="C101" s="236"/>
      <c r="D101" s="236"/>
      <c r="E101" s="236"/>
      <c r="F101" s="236"/>
      <c r="G101" s="236"/>
      <c r="H101" s="236"/>
      <c r="I101" s="85" t="str">
        <f t="shared" si="9"/>
        <v/>
      </c>
      <c r="K101" s="89" t="str">
        <f t="shared" si="10"/>
        <v>X</v>
      </c>
    </row>
    <row r="102" spans="1:11" ht="16.2" customHeight="1">
      <c r="A102" s="87" t="str">
        <f>ACTIVITIES!$H$10</f>
        <v>ACTIVITY CATEGORY 9</v>
      </c>
      <c r="B102" s="87"/>
      <c r="C102" s="235"/>
      <c r="D102" s="235"/>
      <c r="E102" s="235"/>
      <c r="F102" s="235"/>
      <c r="G102" s="235"/>
      <c r="H102" s="238"/>
      <c r="I102" s="36" t="str">
        <f t="shared" si="9"/>
        <v/>
      </c>
      <c r="K102" s="89" t="str">
        <f t="shared" si="10"/>
        <v>X</v>
      </c>
    </row>
    <row r="103" spans="1:11" ht="13.95" customHeight="1">
      <c r="A103" s="23">
        <f>SUM(A101+1)</f>
        <v>81</v>
      </c>
      <c r="B103" s="23" t="str">
        <f>VLOOKUP($A103,ACTIVITIES!$B$2:$C$110,2,FALSE)</f>
        <v>ACTIVITY CATEGORY 9 81</v>
      </c>
      <c r="C103" s="236"/>
      <c r="D103" s="236"/>
      <c r="E103" s="236"/>
      <c r="F103" s="236"/>
      <c r="G103" s="236"/>
      <c r="H103" s="236"/>
      <c r="I103" s="85" t="str">
        <f t="shared" si="9"/>
        <v/>
      </c>
      <c r="K103" s="89" t="str">
        <f t="shared" si="10"/>
        <v>X</v>
      </c>
    </row>
    <row r="104" spans="1:11" ht="14.25" customHeight="1">
      <c r="A104" s="23">
        <f t="shared" ref="A104:A112" si="13">SUM(A103+1)</f>
        <v>82</v>
      </c>
      <c r="B104" s="23" t="str">
        <f>VLOOKUP($A104,ACTIVITIES!$B$2:$C$110,2,FALSE)</f>
        <v>ACTIVITY CATEGORY 9 82</v>
      </c>
      <c r="C104" s="236"/>
      <c r="D104" s="236"/>
      <c r="E104" s="236"/>
      <c r="F104" s="236"/>
      <c r="G104" s="236"/>
      <c r="H104" s="236"/>
      <c r="I104" s="85" t="str">
        <f t="shared" si="9"/>
        <v/>
      </c>
      <c r="K104" s="89" t="str">
        <f t="shared" si="10"/>
        <v>X</v>
      </c>
    </row>
    <row r="105" spans="1:11" ht="14.25" customHeight="1">
      <c r="A105" s="23">
        <f t="shared" si="13"/>
        <v>83</v>
      </c>
      <c r="B105" s="23" t="str">
        <f>VLOOKUP($A105,ACTIVITIES!$B$2:$C$110,2,FALSE)</f>
        <v>ACTIVITY CATEGORY 9 83</v>
      </c>
      <c r="C105" s="236"/>
      <c r="D105" s="236"/>
      <c r="E105" s="236"/>
      <c r="F105" s="236"/>
      <c r="G105" s="236"/>
      <c r="H105" s="236"/>
      <c r="I105" s="85" t="str">
        <f t="shared" si="9"/>
        <v/>
      </c>
      <c r="K105" s="89" t="str">
        <f t="shared" si="10"/>
        <v>X</v>
      </c>
    </row>
    <row r="106" spans="1:11" ht="14.25" customHeight="1">
      <c r="A106" s="23">
        <f t="shared" si="13"/>
        <v>84</v>
      </c>
      <c r="B106" s="23" t="str">
        <f>VLOOKUP($A106,ACTIVITIES!$B$2:$C$110,2,FALSE)</f>
        <v>ACTIVITY CATEGORY 9 84</v>
      </c>
      <c r="C106" s="236"/>
      <c r="D106" s="236"/>
      <c r="E106" s="236"/>
      <c r="F106" s="236"/>
      <c r="G106" s="236"/>
      <c r="H106" s="236"/>
      <c r="I106" s="85" t="str">
        <f t="shared" si="9"/>
        <v/>
      </c>
      <c r="K106" s="89" t="str">
        <f t="shared" si="10"/>
        <v>X</v>
      </c>
    </row>
    <row r="107" spans="1:11" ht="14.25" customHeight="1">
      <c r="A107" s="23">
        <f t="shared" si="13"/>
        <v>85</v>
      </c>
      <c r="B107" s="23" t="str">
        <f>VLOOKUP($A107,ACTIVITIES!$B$2:$C$110,2,FALSE)</f>
        <v>ACTIVITY CATEGORY 9 85</v>
      </c>
      <c r="C107" s="236"/>
      <c r="D107" s="236"/>
      <c r="E107" s="236"/>
      <c r="F107" s="236"/>
      <c r="G107" s="236"/>
      <c r="H107" s="236"/>
      <c r="I107" s="85" t="str">
        <f t="shared" si="9"/>
        <v/>
      </c>
      <c r="K107" s="89" t="str">
        <f t="shared" si="10"/>
        <v>X</v>
      </c>
    </row>
    <row r="108" spans="1:11" ht="14.25" customHeight="1">
      <c r="A108" s="23">
        <f t="shared" si="13"/>
        <v>86</v>
      </c>
      <c r="B108" s="23" t="str">
        <f>VLOOKUP($A108,ACTIVITIES!$B$2:$C$110,2,FALSE)</f>
        <v>ACTIVITY CATEGORY 9 86</v>
      </c>
      <c r="C108" s="236"/>
      <c r="D108" s="236"/>
      <c r="E108" s="236"/>
      <c r="F108" s="236"/>
      <c r="G108" s="236"/>
      <c r="H108" s="236"/>
      <c r="I108" s="85" t="str">
        <f t="shared" si="9"/>
        <v/>
      </c>
      <c r="K108" s="89" t="str">
        <f t="shared" si="10"/>
        <v>X</v>
      </c>
    </row>
    <row r="109" spans="1:11" ht="14.25" customHeight="1">
      <c r="A109" s="23">
        <f t="shared" si="13"/>
        <v>87</v>
      </c>
      <c r="B109" s="23" t="str">
        <f>VLOOKUP($A109,ACTIVITIES!$B$2:$C$110,2,FALSE)</f>
        <v>ACTIVITY CATEGORY 9 87</v>
      </c>
      <c r="C109" s="236"/>
      <c r="D109" s="236"/>
      <c r="E109" s="236"/>
      <c r="F109" s="236"/>
      <c r="G109" s="236"/>
      <c r="H109" s="236"/>
      <c r="I109" s="85" t="str">
        <f t="shared" si="9"/>
        <v/>
      </c>
      <c r="K109" s="89" t="str">
        <f t="shared" si="10"/>
        <v>X</v>
      </c>
    </row>
    <row r="110" spans="1:11" ht="14.25" customHeight="1">
      <c r="A110" s="23">
        <f t="shared" si="13"/>
        <v>88</v>
      </c>
      <c r="B110" s="23" t="str">
        <f>VLOOKUP($A110,ACTIVITIES!$B$2:$C$110,2,FALSE)</f>
        <v>ACTIVITY CATEGORY 9 88</v>
      </c>
      <c r="C110" s="236"/>
      <c r="D110" s="236"/>
      <c r="E110" s="236"/>
      <c r="F110" s="236"/>
      <c r="G110" s="236"/>
      <c r="H110" s="236"/>
      <c r="I110" s="85" t="str">
        <f t="shared" si="9"/>
        <v/>
      </c>
      <c r="K110" s="89" t="str">
        <f t="shared" si="10"/>
        <v>X</v>
      </c>
    </row>
    <row r="111" spans="1:11" ht="14.25" customHeight="1">
      <c r="A111" s="23">
        <f t="shared" si="13"/>
        <v>89</v>
      </c>
      <c r="B111" s="23" t="str">
        <f>VLOOKUP($A111,ACTIVITIES!$B$2:$C$110,2,FALSE)</f>
        <v>ACTIVITY CATEGORY 9 89</v>
      </c>
      <c r="C111" s="236"/>
      <c r="D111" s="236"/>
      <c r="E111" s="236"/>
      <c r="F111" s="236"/>
      <c r="G111" s="236"/>
      <c r="H111" s="236"/>
      <c r="I111" s="85" t="str">
        <f t="shared" si="9"/>
        <v/>
      </c>
      <c r="K111" s="89" t="str">
        <f t="shared" si="10"/>
        <v>X</v>
      </c>
    </row>
    <row r="112" spans="1:11" ht="14.25" customHeight="1">
      <c r="A112" s="23">
        <f t="shared" si="13"/>
        <v>90</v>
      </c>
      <c r="B112" s="23" t="str">
        <f>VLOOKUP($A112,ACTIVITIES!$B$2:$C$110,2,FALSE)</f>
        <v>ACTIVITY CATEGORY 9 90</v>
      </c>
      <c r="C112" s="236"/>
      <c r="D112" s="236"/>
      <c r="E112" s="236"/>
      <c r="F112" s="236"/>
      <c r="G112" s="236"/>
      <c r="H112" s="236"/>
      <c r="I112" s="85" t="str">
        <f t="shared" si="9"/>
        <v/>
      </c>
      <c r="K112" s="89" t="str">
        <f t="shared" si="10"/>
        <v>X</v>
      </c>
    </row>
    <row r="113" spans="1:11" ht="16.2" customHeight="1">
      <c r="A113" s="87" t="str">
        <f>ACTIVITIES!$H$11</f>
        <v>ACTIVITY CATEGORY 10</v>
      </c>
      <c r="B113" s="87"/>
      <c r="C113" s="235"/>
      <c r="D113" s="235"/>
      <c r="E113" s="235"/>
      <c r="F113" s="235"/>
      <c r="G113" s="235"/>
      <c r="H113" s="238"/>
      <c r="I113" s="36" t="str">
        <f t="shared" si="9"/>
        <v/>
      </c>
      <c r="K113" s="89" t="str">
        <f t="shared" si="10"/>
        <v>X</v>
      </c>
    </row>
    <row r="114" spans="1:11" ht="13.95" customHeight="1">
      <c r="A114" s="23">
        <f>SUM(A112+1)</f>
        <v>91</v>
      </c>
      <c r="B114" s="23" t="str">
        <f>VLOOKUP($A114,ACTIVITIES!$B$2:$C$110,2,FALSE)</f>
        <v>ACTIVITY CATEGORY 10 91</v>
      </c>
      <c r="C114" s="236"/>
      <c r="D114" s="236"/>
      <c r="E114" s="236"/>
      <c r="F114" s="236"/>
      <c r="G114" s="236"/>
      <c r="H114" s="236"/>
      <c r="I114" s="85" t="str">
        <f t="shared" si="9"/>
        <v/>
      </c>
      <c r="K114" s="89" t="str">
        <f t="shared" si="10"/>
        <v>X</v>
      </c>
    </row>
    <row r="115" spans="1:11" ht="14.25" customHeight="1">
      <c r="A115" s="23">
        <f t="shared" ref="A115:A123" si="14">SUM(A114+1)</f>
        <v>92</v>
      </c>
      <c r="B115" s="23" t="str">
        <f>VLOOKUP($A115,ACTIVITIES!$B$2:$C$110,2,FALSE)</f>
        <v>ACTIVITY CATEGORY 10 92</v>
      </c>
      <c r="C115" s="236"/>
      <c r="D115" s="236"/>
      <c r="E115" s="236"/>
      <c r="F115" s="236"/>
      <c r="G115" s="236"/>
      <c r="H115" s="236"/>
      <c r="I115" s="85" t="str">
        <f t="shared" si="9"/>
        <v/>
      </c>
      <c r="K115" s="89" t="str">
        <f t="shared" si="10"/>
        <v>X</v>
      </c>
    </row>
    <row r="116" spans="1:11" ht="14.25" customHeight="1">
      <c r="A116" s="23">
        <f t="shared" si="14"/>
        <v>93</v>
      </c>
      <c r="B116" s="23" t="str">
        <f>VLOOKUP($A116,ACTIVITIES!$B$2:$C$110,2,FALSE)</f>
        <v>ACTIVITY CATEGORY 10 93</v>
      </c>
      <c r="C116" s="236"/>
      <c r="D116" s="236"/>
      <c r="E116" s="236"/>
      <c r="F116" s="236"/>
      <c r="G116" s="236"/>
      <c r="H116" s="236"/>
      <c r="I116" s="85" t="str">
        <f t="shared" si="9"/>
        <v/>
      </c>
      <c r="K116" s="89" t="str">
        <f t="shared" si="10"/>
        <v>X</v>
      </c>
    </row>
    <row r="117" spans="1:11" ht="14.25" customHeight="1">
      <c r="A117" s="23">
        <f t="shared" si="14"/>
        <v>94</v>
      </c>
      <c r="B117" s="23" t="str">
        <f>VLOOKUP($A117,ACTIVITIES!$B$2:$C$110,2,FALSE)</f>
        <v>ACTIVITY CATEGORY 10 94</v>
      </c>
      <c r="C117" s="236"/>
      <c r="D117" s="236"/>
      <c r="E117" s="236"/>
      <c r="F117" s="236"/>
      <c r="G117" s="236"/>
      <c r="H117" s="236"/>
      <c r="I117" s="85" t="str">
        <f t="shared" si="9"/>
        <v/>
      </c>
      <c r="K117" s="89" t="str">
        <f t="shared" si="10"/>
        <v>X</v>
      </c>
    </row>
    <row r="118" spans="1:11" ht="14.25" customHeight="1">
      <c r="A118" s="23">
        <f t="shared" si="14"/>
        <v>95</v>
      </c>
      <c r="B118" s="23" t="str">
        <f>VLOOKUP($A118,ACTIVITIES!$B$2:$C$110,2,FALSE)</f>
        <v>ACTIVITY CATEGORY 10 95</v>
      </c>
      <c r="C118" s="236"/>
      <c r="D118" s="236"/>
      <c r="E118" s="236"/>
      <c r="F118" s="236"/>
      <c r="G118" s="236"/>
      <c r="H118" s="236"/>
      <c r="I118" s="85" t="str">
        <f t="shared" si="9"/>
        <v/>
      </c>
      <c r="K118" s="89" t="str">
        <f t="shared" si="10"/>
        <v>X</v>
      </c>
    </row>
    <row r="119" spans="1:11" ht="14.25" customHeight="1">
      <c r="A119" s="23">
        <f t="shared" si="14"/>
        <v>96</v>
      </c>
      <c r="B119" s="23" t="str">
        <f>VLOOKUP($A119,ACTIVITIES!$B$2:$C$110,2,FALSE)</f>
        <v>ACTIVITY CATEGORY 10 96</v>
      </c>
      <c r="C119" s="236"/>
      <c r="D119" s="236"/>
      <c r="E119" s="236"/>
      <c r="F119" s="236"/>
      <c r="G119" s="236"/>
      <c r="H119" s="236"/>
      <c r="I119" s="85" t="str">
        <f t="shared" si="9"/>
        <v/>
      </c>
      <c r="K119" s="89" t="str">
        <f t="shared" si="10"/>
        <v>X</v>
      </c>
    </row>
    <row r="120" spans="1:11" ht="14.25" customHeight="1">
      <c r="A120" s="23">
        <f t="shared" si="14"/>
        <v>97</v>
      </c>
      <c r="B120" s="23" t="str">
        <f>VLOOKUP($A120,ACTIVITIES!$B$2:$C$110,2,FALSE)</f>
        <v>ACTIVITY CATEGORY 10 97</v>
      </c>
      <c r="C120" s="236"/>
      <c r="D120" s="236"/>
      <c r="E120" s="236"/>
      <c r="F120" s="236"/>
      <c r="G120" s="236"/>
      <c r="H120" s="236"/>
      <c r="I120" s="85" t="str">
        <f t="shared" si="9"/>
        <v/>
      </c>
      <c r="K120" s="89" t="str">
        <f t="shared" si="10"/>
        <v>X</v>
      </c>
    </row>
    <row r="121" spans="1:11" ht="14.25" customHeight="1">
      <c r="A121" s="23">
        <f t="shared" si="14"/>
        <v>98</v>
      </c>
      <c r="B121" s="23" t="str">
        <f>VLOOKUP($A121,ACTIVITIES!$B$2:$C$110,2,FALSE)</f>
        <v>ACTIVITY CATEGORY 10 98</v>
      </c>
      <c r="C121" s="236"/>
      <c r="D121" s="236"/>
      <c r="E121" s="236"/>
      <c r="F121" s="236"/>
      <c r="G121" s="236"/>
      <c r="H121" s="236"/>
      <c r="I121" s="85" t="str">
        <f t="shared" si="9"/>
        <v/>
      </c>
      <c r="K121" s="89" t="str">
        <f t="shared" si="10"/>
        <v>X</v>
      </c>
    </row>
    <row r="122" spans="1:11" ht="14.25" customHeight="1">
      <c r="A122" s="23">
        <f t="shared" si="14"/>
        <v>99</v>
      </c>
      <c r="B122" s="23" t="str">
        <f>VLOOKUP($A122,ACTIVITIES!$B$2:$C$110,2,FALSE)</f>
        <v>ACTIVITY CATEGORY 10 99</v>
      </c>
      <c r="C122" s="236"/>
      <c r="D122" s="236"/>
      <c r="E122" s="236"/>
      <c r="F122" s="236"/>
      <c r="G122" s="236"/>
      <c r="H122" s="236"/>
      <c r="I122" s="85" t="str">
        <f t="shared" si="9"/>
        <v/>
      </c>
      <c r="K122" s="89" t="str">
        <f t="shared" si="10"/>
        <v>X</v>
      </c>
    </row>
    <row r="123" spans="1:11" ht="14.25" customHeight="1">
      <c r="A123" s="23">
        <f t="shared" si="14"/>
        <v>100</v>
      </c>
      <c r="B123" s="23" t="str">
        <f>VLOOKUP($A123,ACTIVITIES!$B$2:$C$110,2,FALSE)</f>
        <v>ACTIVITY CATEGORY 10 100</v>
      </c>
      <c r="C123" s="236"/>
      <c r="D123" s="236"/>
      <c r="E123" s="236"/>
      <c r="F123" s="236"/>
      <c r="G123" s="236"/>
      <c r="H123" s="236"/>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c r="D127" s="236"/>
      <c r="E127" s="236"/>
      <c r="F127" s="236"/>
      <c r="G127" s="236"/>
      <c r="H127" s="236"/>
      <c r="I127" s="84" t="str">
        <f t="shared" si="9"/>
        <v/>
      </c>
      <c r="K127" s="89" t="str">
        <f t="shared" si="10"/>
        <v/>
      </c>
    </row>
    <row r="128" spans="1:11" ht="15.75" customHeight="1">
      <c r="A128" s="23">
        <f t="shared" ref="A128:A136" si="15">SUM(A127+1)</f>
        <v>2</v>
      </c>
      <c r="B128" s="23" t="str">
        <f>VLOOKUP($A128,ACTIVITIES!$B$2:$C$110,2,FALSE)</f>
        <v>Install overhead cable and taller utility poles</v>
      </c>
      <c r="C128" s="236"/>
      <c r="D128" s="236"/>
      <c r="E128" s="236"/>
      <c r="F128" s="236"/>
      <c r="G128" s="236"/>
      <c r="H128" s="236"/>
      <c r="I128" s="84" t="str">
        <f t="shared" si="9"/>
        <v/>
      </c>
      <c r="K128" s="89" t="str">
        <f t="shared" si="10"/>
        <v/>
      </c>
    </row>
    <row r="129" spans="1:11" ht="15.75" customHeight="1">
      <c r="A129" s="23">
        <f t="shared" si="15"/>
        <v>3</v>
      </c>
      <c r="B129" s="23" t="str">
        <f>VLOOKUP($A129,ACTIVITIES!$B$2:$C$110,2,FALSE)</f>
        <v>Install cables and trench excavation</v>
      </c>
      <c r="C129" s="236"/>
      <c r="D129" s="236"/>
      <c r="E129" s="236"/>
      <c r="F129" s="236"/>
      <c r="G129" s="236"/>
      <c r="H129" s="236"/>
      <c r="I129" s="84" t="str">
        <f t="shared" si="9"/>
        <v/>
      </c>
      <c r="K129" s="89" t="str">
        <f t="shared" si="10"/>
        <v/>
      </c>
    </row>
    <row r="130" spans="1:11" ht="15.75" customHeight="1">
      <c r="A130" s="23">
        <f t="shared" si="15"/>
        <v>4</v>
      </c>
      <c r="B130" s="23" t="str">
        <f>VLOOKUP($A130,ACTIVITIES!$B$2:$C$110,2,FALSE)</f>
        <v>Install onshore cable ROW construction</v>
      </c>
      <c r="C130" s="236"/>
      <c r="D130" s="236"/>
      <c r="E130" s="236"/>
      <c r="F130" s="236"/>
      <c r="G130" s="236"/>
      <c r="H130" s="236"/>
      <c r="I130" s="84" t="str">
        <f t="shared" si="9"/>
        <v/>
      </c>
      <c r="K130" s="89" t="str">
        <f t="shared" si="10"/>
        <v/>
      </c>
    </row>
    <row r="131" spans="1:11" ht="15.75" customHeight="1">
      <c r="A131" s="23">
        <f t="shared" si="15"/>
        <v>5</v>
      </c>
      <c r="B131" s="23" t="str">
        <f>VLOOKUP($A131,ACTIVITIES!$B$2:$C$110,2,FALSE)</f>
        <v>Install onshore vehicle use and travel</v>
      </c>
      <c r="C131" s="236"/>
      <c r="D131" s="236"/>
      <c r="E131" s="236"/>
      <c r="F131" s="236"/>
      <c r="G131" s="236"/>
      <c r="H131" s="236"/>
      <c r="I131" s="84" t="str">
        <f t="shared" si="9"/>
        <v/>
      </c>
      <c r="K131" s="89" t="str">
        <f t="shared" si="10"/>
        <v/>
      </c>
    </row>
    <row r="132" spans="1:11" ht="15.75" customHeight="1">
      <c r="A132" s="23">
        <f t="shared" si="15"/>
        <v>6</v>
      </c>
      <c r="B132" s="23" t="str">
        <f>VLOOKUP($A132,ACTIVITIES!$B$2:$C$110,2,FALSE)</f>
        <v>ONSHORE CONSTRUCTION 6</v>
      </c>
      <c r="C132" s="236"/>
      <c r="D132" s="236"/>
      <c r="E132" s="236"/>
      <c r="F132" s="236"/>
      <c r="G132" s="236"/>
      <c r="H132" s="236"/>
      <c r="I132" s="84" t="str">
        <f t="shared" si="9"/>
        <v/>
      </c>
      <c r="K132" s="89" t="str">
        <f t="shared" si="10"/>
        <v>X</v>
      </c>
    </row>
    <row r="133" spans="1:11" ht="15.75" customHeight="1">
      <c r="A133" s="23">
        <f t="shared" si="15"/>
        <v>7</v>
      </c>
      <c r="B133" s="23" t="str">
        <f>VLOOKUP($A133,ACTIVITIES!$B$2:$C$110,2,FALSE)</f>
        <v>ONSHORE CONSTRUCTION 7</v>
      </c>
      <c r="C133" s="236"/>
      <c r="D133" s="236"/>
      <c r="E133" s="236"/>
      <c r="F133" s="236"/>
      <c r="G133" s="236"/>
      <c r="H133" s="236"/>
      <c r="I133" s="84" t="str">
        <f t="shared" si="9"/>
        <v/>
      </c>
      <c r="K133" s="89" t="str">
        <f t="shared" si="10"/>
        <v>X</v>
      </c>
    </row>
    <row r="134" spans="1:11" ht="15.75" customHeight="1">
      <c r="A134" s="23">
        <f t="shared" si="15"/>
        <v>8</v>
      </c>
      <c r="B134" s="23" t="str">
        <f>VLOOKUP($A134,ACTIVITIES!$B$2:$C$110,2,FALSE)</f>
        <v>ONSHORE CONSTRUCTION 8</v>
      </c>
      <c r="C134" s="236"/>
      <c r="D134" s="236"/>
      <c r="E134" s="236"/>
      <c r="F134" s="236"/>
      <c r="G134" s="236"/>
      <c r="H134" s="236"/>
      <c r="I134" s="84" t="str">
        <f t="shared" si="9"/>
        <v/>
      </c>
      <c r="K134" s="89" t="str">
        <f t="shared" si="10"/>
        <v>X</v>
      </c>
    </row>
    <row r="135" spans="1:11" ht="15.75" customHeight="1">
      <c r="A135" s="23">
        <f t="shared" si="15"/>
        <v>9</v>
      </c>
      <c r="B135" s="23" t="str">
        <f>VLOOKUP($A135,ACTIVITIES!$B$2:$C$110,2,FALSE)</f>
        <v>ONSHORE CONSTRUCTION 9</v>
      </c>
      <c r="C135" s="236"/>
      <c r="D135" s="236"/>
      <c r="E135" s="236"/>
      <c r="F135" s="236"/>
      <c r="G135" s="236"/>
      <c r="H135" s="236"/>
      <c r="I135" s="84" t="str">
        <f t="shared" si="9"/>
        <v/>
      </c>
      <c r="K135" s="89" t="str">
        <f t="shared" si="10"/>
        <v>X</v>
      </c>
    </row>
    <row r="136" spans="1:11" ht="15.75" customHeight="1">
      <c r="A136" s="23">
        <f t="shared" si="15"/>
        <v>10</v>
      </c>
      <c r="B136" s="23" t="str">
        <f>VLOOKUP($A136,ACTIVITIES!$B$2:$C$110,2,FALSE)</f>
        <v>ONSHORE CONSTRUCTION 10</v>
      </c>
      <c r="C136" s="236"/>
      <c r="D136" s="236"/>
      <c r="E136" s="236"/>
      <c r="F136" s="236"/>
      <c r="G136" s="236"/>
      <c r="H136" s="236"/>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7"/>
      <c r="D138" s="237"/>
      <c r="E138" s="237"/>
      <c r="F138" s="237"/>
      <c r="G138" s="237"/>
      <c r="H138" s="237"/>
      <c r="I138" s="84" t="str">
        <f t="shared" si="9"/>
        <v/>
      </c>
      <c r="K138" s="89" t="str">
        <f t="shared" si="10"/>
        <v/>
      </c>
    </row>
    <row r="139" spans="1:11" ht="15.75" customHeight="1">
      <c r="A139" s="23">
        <f t="shared" ref="A139:A147" si="16">SUM(A138+1)</f>
        <v>12</v>
      </c>
      <c r="B139" s="23" t="str">
        <f>VLOOKUP($A139,ACTIVITIES!$B$2:$C$110,2,FALSE)</f>
        <v>Landfall HDD short and long distance</v>
      </c>
      <c r="C139" s="237"/>
      <c r="D139" s="237"/>
      <c r="E139" s="237"/>
      <c r="F139" s="237"/>
      <c r="G139" s="237"/>
      <c r="H139" s="237"/>
      <c r="I139" s="84" t="str">
        <f t="shared" si="9"/>
        <v/>
      </c>
      <c r="K139" s="89" t="str">
        <f t="shared" si="10"/>
        <v/>
      </c>
    </row>
    <row r="140" spans="1:11" ht="15.75" customHeight="1">
      <c r="A140" s="23">
        <f t="shared" si="16"/>
        <v>13</v>
      </c>
      <c r="B140" s="23" t="str">
        <f>VLOOKUP($A140,ACTIVITIES!$B$2:$C$110,2,FALSE)</f>
        <v>LANDFALL CONSTRUCTION 13</v>
      </c>
      <c r="C140" s="236"/>
      <c r="D140" s="236"/>
      <c r="E140" s="236"/>
      <c r="F140" s="236"/>
      <c r="G140" s="236"/>
      <c r="H140" s="236"/>
      <c r="I140" s="84" t="str">
        <f t="shared" si="9"/>
        <v/>
      </c>
      <c r="K140" s="89" t="str">
        <f t="shared" si="10"/>
        <v>X</v>
      </c>
    </row>
    <row r="141" spans="1:11" ht="15.75" customHeight="1">
      <c r="A141" s="23">
        <f t="shared" si="16"/>
        <v>14</v>
      </c>
      <c r="B141" s="23" t="str">
        <f>VLOOKUP($A141,ACTIVITIES!$B$2:$C$110,2,FALSE)</f>
        <v>LANDFALL CONSTRUCTION 14</v>
      </c>
      <c r="C141" s="236"/>
      <c r="D141" s="236"/>
      <c r="E141" s="236"/>
      <c r="F141" s="236"/>
      <c r="G141" s="236"/>
      <c r="H141" s="236"/>
      <c r="I141" s="84" t="str">
        <f t="shared" si="9"/>
        <v/>
      </c>
      <c r="K141" s="89" t="str">
        <f t="shared" si="10"/>
        <v>X</v>
      </c>
    </row>
    <row r="142" spans="1:11" ht="15.75" customHeight="1">
      <c r="A142" s="23">
        <f t="shared" si="16"/>
        <v>15</v>
      </c>
      <c r="B142" s="23" t="str">
        <f>VLOOKUP($A142,ACTIVITIES!$B$2:$C$110,2,FALSE)</f>
        <v>LANDFALL CONSTRUCTION 15</v>
      </c>
      <c r="C142" s="236"/>
      <c r="D142" s="236"/>
      <c r="E142" s="236"/>
      <c r="F142" s="236"/>
      <c r="G142" s="236"/>
      <c r="H142" s="236"/>
      <c r="I142" s="84" t="str">
        <f t="shared" si="9"/>
        <v/>
      </c>
      <c r="K142" s="89" t="str">
        <f t="shared" si="10"/>
        <v>X</v>
      </c>
    </row>
    <row r="143" spans="1:11" ht="15.75" customHeight="1">
      <c r="A143" s="23">
        <f t="shared" si="16"/>
        <v>16</v>
      </c>
      <c r="B143" s="23" t="str">
        <f>VLOOKUP($A143,ACTIVITIES!$B$2:$C$110,2,FALSE)</f>
        <v>LANDFALL CONSTRUCTION 16</v>
      </c>
      <c r="C143" s="236"/>
      <c r="D143" s="236"/>
      <c r="E143" s="236"/>
      <c r="F143" s="236"/>
      <c r="G143" s="236"/>
      <c r="H143" s="236"/>
      <c r="I143" s="84" t="str">
        <f t="shared" si="9"/>
        <v/>
      </c>
      <c r="K143" s="89" t="str">
        <f t="shared" si="10"/>
        <v>X</v>
      </c>
    </row>
    <row r="144" spans="1:11" ht="15.75" customHeight="1">
      <c r="A144" s="23">
        <f t="shared" si="16"/>
        <v>17</v>
      </c>
      <c r="B144" s="23" t="str">
        <f>VLOOKUP($A144,ACTIVITIES!$B$2:$C$110,2,FALSE)</f>
        <v>LANDFALL CONSTRUCTION 17</v>
      </c>
      <c r="C144" s="236"/>
      <c r="D144" s="236"/>
      <c r="E144" s="236"/>
      <c r="F144" s="236"/>
      <c r="G144" s="236"/>
      <c r="H144" s="236"/>
      <c r="I144" s="84" t="str">
        <f t="shared" ref="I144:I207" si="17">IF(AND(C144="",D144="",E144="",F144="",G144="",H144=""),"",MAX(C144:H144))</f>
        <v/>
      </c>
      <c r="K144" s="89" t="str">
        <f t="shared" ref="K144:K207" si="18">IF(AND(NOT(IFERROR(AVERAGE(A144),-9)=-9),IFERROR(VALUE(RIGHT(B144,1)),-9)=-9),"",IF(AND(B144="",IFERROR(VALUE(RIGHT(A144,1)),-99)=-99),"","X"))</f>
        <v>X</v>
      </c>
    </row>
    <row r="145" spans="1:11" ht="15.75" customHeight="1">
      <c r="A145" s="23">
        <f t="shared" si="16"/>
        <v>18</v>
      </c>
      <c r="B145" s="23" t="str">
        <f>VLOOKUP($A145,ACTIVITIES!$B$2:$C$110,2,FALSE)</f>
        <v>LANDFALL CONSTRUCTION 18</v>
      </c>
      <c r="C145" s="236"/>
      <c r="D145" s="236"/>
      <c r="E145" s="236"/>
      <c r="F145" s="236"/>
      <c r="G145" s="236"/>
      <c r="H145" s="236"/>
      <c r="I145" s="84" t="str">
        <f t="shared" si="17"/>
        <v/>
      </c>
      <c r="K145" s="89" t="str">
        <f t="shared" si="18"/>
        <v>X</v>
      </c>
    </row>
    <row r="146" spans="1:11" ht="15.75" customHeight="1">
      <c r="A146" s="23">
        <f t="shared" si="16"/>
        <v>19</v>
      </c>
      <c r="B146" s="23" t="str">
        <f>VLOOKUP($A146,ACTIVITIES!$B$2:$C$110,2,FALSE)</f>
        <v>LANDFALL CONSTRUCTION 19</v>
      </c>
      <c r="C146" s="236"/>
      <c r="D146" s="236"/>
      <c r="E146" s="236"/>
      <c r="F146" s="236"/>
      <c r="G146" s="236"/>
      <c r="H146" s="236"/>
      <c r="I146" s="84" t="str">
        <f t="shared" si="17"/>
        <v/>
      </c>
      <c r="K146" s="89" t="str">
        <f t="shared" si="18"/>
        <v>X</v>
      </c>
    </row>
    <row r="147" spans="1:11" ht="15.75" customHeight="1">
      <c r="A147" s="23">
        <f t="shared" si="16"/>
        <v>20</v>
      </c>
      <c r="B147" s="23" t="str">
        <f>VLOOKUP($A147,ACTIVITIES!$B$2:$C$110,2,FALSE)</f>
        <v>LANDFALL CONSTRUCTION 20</v>
      </c>
      <c r="C147" s="236"/>
      <c r="D147" s="236"/>
      <c r="E147" s="236"/>
      <c r="F147" s="236"/>
      <c r="G147" s="236"/>
      <c r="H147" s="236"/>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c r="D149" s="236"/>
      <c r="E149" s="236"/>
      <c r="F149" s="236"/>
      <c r="G149" s="236"/>
      <c r="H149" s="236"/>
      <c r="I149" s="84" t="str">
        <f t="shared" si="17"/>
        <v/>
      </c>
      <c r="K149" s="89" t="str">
        <f t="shared" si="18"/>
        <v/>
      </c>
    </row>
    <row r="150" spans="1:11" ht="15.75" customHeight="1">
      <c r="A150" s="23">
        <f t="shared" ref="A150:A158" si="19">SUM(A149+1)</f>
        <v>22</v>
      </c>
      <c r="B150" s="23" t="str">
        <f>VLOOKUP($A150,ACTIVITIES!$B$2:$C$110,2,FALSE)</f>
        <v>Export cable to shore installation</v>
      </c>
      <c r="C150" s="236"/>
      <c r="D150" s="236"/>
      <c r="E150" s="236"/>
      <c r="F150" s="236"/>
      <c r="G150" s="236"/>
      <c r="H150" s="236"/>
      <c r="I150" s="84" t="str">
        <f t="shared" si="17"/>
        <v/>
      </c>
      <c r="K150" s="89" t="str">
        <f t="shared" si="18"/>
        <v/>
      </c>
    </row>
    <row r="151" spans="1:11" ht="15.75" customHeight="1">
      <c r="A151" s="23">
        <f t="shared" si="19"/>
        <v>23</v>
      </c>
      <c r="B151" s="23" t="str">
        <f>VLOOKUP($A151,ACTIVITIES!$B$2:$C$110,2,FALSE)</f>
        <v>Substation installation</v>
      </c>
      <c r="C151" s="236"/>
      <c r="D151" s="236"/>
      <c r="E151" s="236"/>
      <c r="F151" s="236"/>
      <c r="G151" s="236"/>
      <c r="H151" s="236"/>
      <c r="I151" s="84" t="str">
        <f t="shared" si="17"/>
        <v/>
      </c>
      <c r="K151" s="89" t="str">
        <f t="shared" si="18"/>
        <v/>
      </c>
    </row>
    <row r="152" spans="1:11" ht="15.75" customHeight="1">
      <c r="A152" s="23">
        <f t="shared" si="19"/>
        <v>24</v>
      </c>
      <c r="B152" s="23" t="str">
        <f>VLOOKUP($A152,ACTIVITIES!$B$2:$C$110,2,FALSE)</f>
        <v>Offshore foundation installation</v>
      </c>
      <c r="C152" s="236"/>
      <c r="D152" s="236"/>
      <c r="E152" s="236"/>
      <c r="F152" s="236"/>
      <c r="G152" s="236"/>
      <c r="H152" s="236"/>
      <c r="I152" s="84" t="str">
        <f t="shared" si="17"/>
        <v/>
      </c>
      <c r="K152" s="89" t="str">
        <f t="shared" si="18"/>
        <v/>
      </c>
    </row>
    <row r="153" spans="1:11" ht="15.75" customHeight="1">
      <c r="A153" s="23">
        <f t="shared" si="19"/>
        <v>25</v>
      </c>
      <c r="B153" s="23" t="str">
        <f>VLOOKUP($A153,ACTIVITIES!$B$2:$C$110,2,FALSE)</f>
        <v xml:space="preserve">Offshore pile driving </v>
      </c>
      <c r="C153" s="236"/>
      <c r="D153" s="236"/>
      <c r="E153" s="236"/>
      <c r="F153" s="236"/>
      <c r="G153" s="236"/>
      <c r="H153" s="236"/>
      <c r="I153" s="84" t="str">
        <f t="shared" si="17"/>
        <v/>
      </c>
      <c r="K153" s="89" t="str">
        <f t="shared" si="18"/>
        <v/>
      </c>
    </row>
    <row r="154" spans="1:11" ht="15.75" customHeight="1">
      <c r="A154" s="23">
        <f t="shared" si="19"/>
        <v>26</v>
      </c>
      <c r="B154" s="23" t="str">
        <f>VLOOKUP($A154,ACTIVITIES!$B$2:$C$110,2,FALSE)</f>
        <v>Temporary cofferdam for long dist. HDD</v>
      </c>
      <c r="C154" s="236"/>
      <c r="D154" s="236"/>
      <c r="E154" s="236"/>
      <c r="F154" s="236"/>
      <c r="G154" s="236"/>
      <c r="H154" s="236"/>
      <c r="I154" s="84" t="str">
        <f t="shared" si="17"/>
        <v/>
      </c>
      <c r="K154" s="89" t="str">
        <f t="shared" si="18"/>
        <v/>
      </c>
    </row>
    <row r="155" spans="1:11" ht="15.75" customHeight="1">
      <c r="A155" s="23">
        <f t="shared" si="19"/>
        <v>27</v>
      </c>
      <c r="B155" s="23" t="str">
        <f>VLOOKUP($A155,ACTIVITIES!$B$2:$C$110,2,FALSE)</f>
        <v>Barge and tug  WTG transportation</v>
      </c>
      <c r="C155" s="236"/>
      <c r="D155" s="236"/>
      <c r="E155" s="236"/>
      <c r="F155" s="236"/>
      <c r="G155" s="236"/>
      <c r="H155" s="236"/>
      <c r="I155" s="84" t="str">
        <f t="shared" si="17"/>
        <v/>
      </c>
      <c r="K155" s="89" t="str">
        <f t="shared" si="18"/>
        <v/>
      </c>
    </row>
    <row r="156" spans="1:11" ht="15.75" customHeight="1">
      <c r="A156" s="23">
        <f t="shared" si="19"/>
        <v>28</v>
      </c>
      <c r="B156" s="23" t="str">
        <f>VLOOKUP($A156,ACTIVITIES!$B$2:$C$110,2,FALSE)</f>
        <v>WTG installation 5 weeks/WTG</v>
      </c>
      <c r="C156" s="236"/>
      <c r="D156" s="236"/>
      <c r="E156" s="236"/>
      <c r="F156" s="236"/>
      <c r="G156" s="236"/>
      <c r="H156" s="236"/>
      <c r="I156" s="84" t="str">
        <f t="shared" si="17"/>
        <v/>
      </c>
      <c r="K156" s="89" t="str">
        <f t="shared" si="18"/>
        <v/>
      </c>
    </row>
    <row r="157" spans="1:11" ht="15.75" customHeight="1">
      <c r="A157" s="23">
        <f t="shared" si="19"/>
        <v>29</v>
      </c>
      <c r="B157" s="23" t="str">
        <f>VLOOKUP($A157,ACTIVITIES!$B$2:$C$110,2,FALSE)</f>
        <v>Crew boat travel</v>
      </c>
      <c r="C157" s="236"/>
      <c r="D157" s="236"/>
      <c r="E157" s="236"/>
      <c r="F157" s="236"/>
      <c r="G157" s="236"/>
      <c r="H157" s="236"/>
      <c r="I157" s="84" t="str">
        <f t="shared" si="17"/>
        <v/>
      </c>
      <c r="K157" s="89" t="str">
        <f t="shared" si="18"/>
        <v/>
      </c>
    </row>
    <row r="158" spans="1:11" ht="15.75" customHeight="1">
      <c r="A158" s="23">
        <f t="shared" si="19"/>
        <v>30</v>
      </c>
      <c r="B158" s="23" t="str">
        <f>VLOOKUP($A158,ACTIVITIES!$B$2:$C$110,2,FALSE)</f>
        <v>OFFSHORE CONSTRUCTION 30</v>
      </c>
      <c r="C158" s="318"/>
      <c r="D158" s="318"/>
      <c r="E158" s="318"/>
      <c r="F158" s="318"/>
      <c r="G158" s="318"/>
      <c r="H158" s="318"/>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c r="D160" s="236"/>
      <c r="E160" s="236"/>
      <c r="F160" s="236"/>
      <c r="G160" s="236"/>
      <c r="H160" s="236"/>
      <c r="I160" s="84" t="str">
        <f t="shared" si="17"/>
        <v/>
      </c>
      <c r="K160" s="89" t="str">
        <f t="shared" si="18"/>
        <v/>
      </c>
    </row>
    <row r="161" spans="1:11" ht="15.75" customHeight="1">
      <c r="A161" s="23">
        <f t="shared" ref="A161:A169" si="20">SUM(A160+1)</f>
        <v>32</v>
      </c>
      <c r="B161" s="23" t="str">
        <f>VLOOKUP($A161,ACTIVITIES!$B$2:$C$110,2,FALSE)</f>
        <v>ROV inspections at 5 year intervals</v>
      </c>
      <c r="C161" s="236"/>
      <c r="D161" s="236"/>
      <c r="E161" s="236"/>
      <c r="F161" s="236"/>
      <c r="G161" s="236"/>
      <c r="H161" s="236"/>
      <c r="I161" s="84" t="str">
        <f t="shared" si="17"/>
        <v/>
      </c>
      <c r="K161" s="89" t="str">
        <f t="shared" si="18"/>
        <v/>
      </c>
    </row>
    <row r="162" spans="1:11" ht="15.75" customHeight="1">
      <c r="A162" s="23">
        <f t="shared" si="20"/>
        <v>33</v>
      </c>
      <c r="B162" s="23" t="str">
        <f>VLOOKUP($A162,ACTIVITIES!$B$2:$C$110,2,FALSE)</f>
        <v>Subbottom profiles at 5 year intervals</v>
      </c>
      <c r="C162" s="236"/>
      <c r="D162" s="236"/>
      <c r="E162" s="236"/>
      <c r="F162" s="236"/>
      <c r="G162" s="236"/>
      <c r="H162" s="236"/>
      <c r="I162" s="84" t="str">
        <f t="shared" si="17"/>
        <v/>
      </c>
      <c r="K162" s="89" t="str">
        <f t="shared" si="18"/>
        <v/>
      </c>
    </row>
    <row r="163" spans="1:11" ht="15.75" customHeight="1">
      <c r="A163" s="23">
        <f t="shared" si="20"/>
        <v>34</v>
      </c>
      <c r="B163" s="23" t="str">
        <f>VLOOKUP($A163,ACTIVITIES!$B$2:$C$110,2,FALSE)</f>
        <v>Substation ROW maintenance</v>
      </c>
      <c r="C163" s="236"/>
      <c r="D163" s="236"/>
      <c r="E163" s="236"/>
      <c r="F163" s="236"/>
      <c r="G163" s="236"/>
      <c r="H163" s="236"/>
      <c r="I163" s="84" t="str">
        <f t="shared" si="17"/>
        <v/>
      </c>
      <c r="K163" s="89" t="str">
        <f t="shared" si="18"/>
        <v/>
      </c>
    </row>
    <row r="164" spans="1:11" ht="15.75" customHeight="1">
      <c r="A164" s="23">
        <f t="shared" si="20"/>
        <v>35</v>
      </c>
      <c r="B164" s="23" t="str">
        <f>VLOOKUP($A164,ACTIVITIES!$B$2:$C$110,2,FALSE)</f>
        <v>On and off shore environmental monitoring</v>
      </c>
      <c r="C164" s="236"/>
      <c r="D164" s="236"/>
      <c r="E164" s="236"/>
      <c r="F164" s="236"/>
      <c r="G164" s="236"/>
      <c r="H164" s="236"/>
      <c r="I164" s="84" t="str">
        <f t="shared" si="17"/>
        <v/>
      </c>
      <c r="K164" s="89" t="str">
        <f t="shared" si="18"/>
        <v/>
      </c>
    </row>
    <row r="165" spans="1:11" ht="15.75" customHeight="1">
      <c r="A165" s="23">
        <f t="shared" si="20"/>
        <v>36</v>
      </c>
      <c r="B165" s="23" t="str">
        <f>VLOOKUP($A165,ACTIVITIES!$B$2:$C$110,2,FALSE)</f>
        <v>OPERATION AND MAINTENANCE 36</v>
      </c>
      <c r="C165" s="318"/>
      <c r="D165" s="318"/>
      <c r="E165" s="318"/>
      <c r="F165" s="318"/>
      <c r="G165" s="318"/>
      <c r="H165" s="236"/>
      <c r="I165" s="84" t="str">
        <f t="shared" si="17"/>
        <v/>
      </c>
      <c r="K165" s="89" t="str">
        <f t="shared" si="18"/>
        <v>X</v>
      </c>
    </row>
    <row r="166" spans="1:11" ht="15.75" customHeight="1">
      <c r="A166" s="23">
        <f t="shared" si="20"/>
        <v>37</v>
      </c>
      <c r="B166" s="23" t="str">
        <f>VLOOKUP($A166,ACTIVITIES!$B$2:$C$110,2,FALSE)</f>
        <v>OPERATION AND MAINTENANCE 37</v>
      </c>
      <c r="C166" s="318"/>
      <c r="D166" s="318"/>
      <c r="E166" s="318"/>
      <c r="F166" s="318"/>
      <c r="G166" s="318"/>
      <c r="H166" s="236"/>
      <c r="I166" s="84" t="str">
        <f t="shared" si="17"/>
        <v/>
      </c>
      <c r="K166" s="89" t="str">
        <f t="shared" si="18"/>
        <v>X</v>
      </c>
    </row>
    <row r="167" spans="1:11" ht="15.75" customHeight="1">
      <c r="A167" s="23">
        <f t="shared" si="20"/>
        <v>38</v>
      </c>
      <c r="B167" s="23" t="str">
        <f>VLOOKUP($A167,ACTIVITIES!$B$2:$C$110,2,FALSE)</f>
        <v>OPERATION AND MAINTENANCE 38</v>
      </c>
      <c r="C167" s="318"/>
      <c r="D167" s="318"/>
      <c r="E167" s="318"/>
      <c r="F167" s="318"/>
      <c r="G167" s="318"/>
      <c r="H167" s="236"/>
      <c r="I167" s="84" t="str">
        <f t="shared" si="17"/>
        <v/>
      </c>
      <c r="K167" s="89" t="str">
        <f t="shared" si="18"/>
        <v>X</v>
      </c>
    </row>
    <row r="168" spans="1:11" ht="15.75" customHeight="1">
      <c r="A168" s="23">
        <f t="shared" si="20"/>
        <v>39</v>
      </c>
      <c r="B168" s="23" t="str">
        <f>VLOOKUP($A168,ACTIVITIES!$B$2:$C$110,2,FALSE)</f>
        <v>OPERATION AND MAINTENANCE 39</v>
      </c>
      <c r="C168" s="318"/>
      <c r="D168" s="318"/>
      <c r="E168" s="318"/>
      <c r="F168" s="318"/>
      <c r="G168" s="318"/>
      <c r="H168" s="236"/>
      <c r="I168" s="84" t="str">
        <f t="shared" si="17"/>
        <v/>
      </c>
      <c r="K168" s="89" t="str">
        <f t="shared" si="18"/>
        <v>X</v>
      </c>
    </row>
    <row r="169" spans="1:11" ht="15.75" customHeight="1">
      <c r="A169" s="23">
        <f t="shared" si="20"/>
        <v>40</v>
      </c>
      <c r="B169" s="23" t="str">
        <f>VLOOKUP($A169,ACTIVITIES!$B$2:$C$110,2,FALSE)</f>
        <v>OPERATION AND MAINTENANCE 40</v>
      </c>
      <c r="C169" s="318"/>
      <c r="D169" s="318"/>
      <c r="E169" s="318"/>
      <c r="F169" s="318"/>
      <c r="G169" s="318"/>
      <c r="H169" s="236"/>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c r="D171" s="236"/>
      <c r="E171" s="236"/>
      <c r="F171" s="236"/>
      <c r="G171" s="236"/>
      <c r="H171" s="236"/>
      <c r="I171" s="85" t="str">
        <f t="shared" si="17"/>
        <v/>
      </c>
      <c r="K171" s="89" t="str">
        <f t="shared" si="18"/>
        <v/>
      </c>
    </row>
    <row r="172" spans="1:11" ht="15.75" customHeight="1">
      <c r="A172" s="23">
        <f t="shared" ref="A172:A180" si="21">SUM(A171+1)</f>
        <v>42</v>
      </c>
      <c r="B172" s="23" t="str">
        <f>VLOOKUP($A172,ACTIVITIES!$B$2:$C$110,2,FALSE)</f>
        <v>Offshore cable abandonent</v>
      </c>
      <c r="C172" s="236"/>
      <c r="D172" s="236"/>
      <c r="E172" s="236"/>
      <c r="F172" s="236"/>
      <c r="G172" s="236"/>
      <c r="H172" s="236"/>
      <c r="I172" s="85" t="str">
        <f t="shared" si="17"/>
        <v/>
      </c>
      <c r="K172" s="89" t="str">
        <f t="shared" si="18"/>
        <v/>
      </c>
    </row>
    <row r="173" spans="1:11" ht="15.75" customHeight="1">
      <c r="A173" s="23">
        <f t="shared" si="21"/>
        <v>43</v>
      </c>
      <c r="B173" s="23" t="str">
        <f>VLOOKUP($A173,ACTIVITIES!$B$2:$C$110,2,FALSE)</f>
        <v>Demobilization</v>
      </c>
      <c r="C173" s="236"/>
      <c r="D173" s="236"/>
      <c r="E173" s="236"/>
      <c r="F173" s="236"/>
      <c r="G173" s="236"/>
      <c r="H173" s="236"/>
      <c r="I173" s="85" t="str">
        <f t="shared" si="17"/>
        <v/>
      </c>
      <c r="K173" s="89" t="str">
        <f t="shared" si="18"/>
        <v/>
      </c>
    </row>
    <row r="174" spans="1:11" ht="15.75" customHeight="1">
      <c r="A174" s="23">
        <f t="shared" si="21"/>
        <v>44</v>
      </c>
      <c r="B174" s="23" t="str">
        <f>VLOOKUP($A174,ACTIVITIES!$B$2:$C$110,2,FALSE)</f>
        <v>DECOMMISSIONING 44</v>
      </c>
      <c r="C174" s="236"/>
      <c r="D174" s="236"/>
      <c r="E174" s="236"/>
      <c r="F174" s="236"/>
      <c r="G174" s="236"/>
      <c r="H174" s="236"/>
      <c r="I174" s="85" t="str">
        <f t="shared" si="17"/>
        <v/>
      </c>
      <c r="K174" s="89" t="str">
        <f t="shared" si="18"/>
        <v>X</v>
      </c>
    </row>
    <row r="175" spans="1:11" ht="15.75" customHeight="1">
      <c r="A175" s="23">
        <f t="shared" si="21"/>
        <v>45</v>
      </c>
      <c r="B175" s="23" t="str">
        <f>VLOOKUP($A175,ACTIVITIES!$B$2:$C$110,2,FALSE)</f>
        <v>DECOMMISSIONING 45</v>
      </c>
      <c r="C175" s="236"/>
      <c r="D175" s="236"/>
      <c r="E175" s="236"/>
      <c r="F175" s="236"/>
      <c r="G175" s="236"/>
      <c r="H175" s="236"/>
      <c r="I175" s="85" t="str">
        <f t="shared" si="17"/>
        <v/>
      </c>
      <c r="K175" s="89" t="str">
        <f t="shared" si="18"/>
        <v>X</v>
      </c>
    </row>
    <row r="176" spans="1:11" ht="15.75" customHeight="1">
      <c r="A176" s="23">
        <f t="shared" si="21"/>
        <v>46</v>
      </c>
      <c r="B176" s="23" t="str">
        <f>VLOOKUP($A176,ACTIVITIES!$B$2:$C$110,2,FALSE)</f>
        <v>DECOMMISSIONING 46</v>
      </c>
      <c r="C176" s="236"/>
      <c r="D176" s="236"/>
      <c r="E176" s="236"/>
      <c r="F176" s="236"/>
      <c r="G176" s="236"/>
      <c r="H176" s="236"/>
      <c r="I176" s="85" t="str">
        <f t="shared" si="17"/>
        <v/>
      </c>
      <c r="K176" s="89" t="str">
        <f t="shared" si="18"/>
        <v>X</v>
      </c>
    </row>
    <row r="177" spans="1:11" ht="15.75" customHeight="1">
      <c r="A177" s="23">
        <f t="shared" si="21"/>
        <v>47</v>
      </c>
      <c r="B177" s="23" t="str">
        <f>VLOOKUP($A177,ACTIVITIES!$B$2:$C$110,2,FALSE)</f>
        <v>DECOMMISSIONING 47</v>
      </c>
      <c r="C177" s="236"/>
      <c r="D177" s="236"/>
      <c r="E177" s="236"/>
      <c r="F177" s="236"/>
      <c r="G177" s="236"/>
      <c r="H177" s="236"/>
      <c r="I177" s="85" t="str">
        <f t="shared" si="17"/>
        <v/>
      </c>
      <c r="K177" s="89" t="str">
        <f t="shared" si="18"/>
        <v>X</v>
      </c>
    </row>
    <row r="178" spans="1:11" ht="15.75" customHeight="1">
      <c r="A178" s="23">
        <f t="shared" si="21"/>
        <v>48</v>
      </c>
      <c r="B178" s="23" t="str">
        <f>VLOOKUP($A178,ACTIVITIES!$B$2:$C$110,2,FALSE)</f>
        <v>DECOMMISSIONING 48</v>
      </c>
      <c r="C178" s="236"/>
      <c r="D178" s="236"/>
      <c r="E178" s="236"/>
      <c r="F178" s="236"/>
      <c r="G178" s="236"/>
      <c r="H178" s="236"/>
      <c r="I178" s="85" t="str">
        <f t="shared" si="17"/>
        <v/>
      </c>
      <c r="K178" s="89" t="str">
        <f t="shared" si="18"/>
        <v>X</v>
      </c>
    </row>
    <row r="179" spans="1:11" ht="15.75" customHeight="1">
      <c r="A179" s="23">
        <f t="shared" si="21"/>
        <v>49</v>
      </c>
      <c r="B179" s="23" t="str">
        <f>VLOOKUP($A179,ACTIVITIES!$B$2:$C$110,2,FALSE)</f>
        <v>DECOMMISSIONING 49</v>
      </c>
      <c r="C179" s="236"/>
      <c r="D179" s="236"/>
      <c r="E179" s="236"/>
      <c r="F179" s="236"/>
      <c r="G179" s="236"/>
      <c r="H179" s="236"/>
      <c r="I179" s="85" t="str">
        <f t="shared" si="17"/>
        <v/>
      </c>
      <c r="K179" s="89" t="str">
        <f t="shared" si="18"/>
        <v>X</v>
      </c>
    </row>
    <row r="180" spans="1:11" ht="15.75" customHeight="1">
      <c r="A180" s="23">
        <f t="shared" si="21"/>
        <v>50</v>
      </c>
      <c r="B180" s="23" t="str">
        <f>VLOOKUP($A180,ACTIVITIES!$B$2:$C$110,2,FALSE)</f>
        <v>DECOMMISSIONING 50</v>
      </c>
      <c r="C180" s="236"/>
      <c r="D180" s="236"/>
      <c r="E180" s="236"/>
      <c r="F180" s="236"/>
      <c r="G180" s="236"/>
      <c r="H180" s="236"/>
      <c r="I180" s="85" t="str">
        <f t="shared" si="17"/>
        <v/>
      </c>
      <c r="K180" s="89" t="str">
        <f t="shared" si="18"/>
        <v>X</v>
      </c>
    </row>
    <row r="181" spans="1:11" ht="15.75" customHeight="1">
      <c r="A181" s="107" t="str">
        <f>ACTIVITIES!$H$7</f>
        <v>ACTIVITY CATEGORY 6</v>
      </c>
      <c r="B181" s="107"/>
      <c r="C181" s="243"/>
      <c r="D181" s="243"/>
      <c r="E181" s="243"/>
      <c r="F181" s="243"/>
      <c r="G181" s="243"/>
      <c r="H181" s="244"/>
      <c r="I181" s="106" t="str">
        <f t="shared" si="17"/>
        <v/>
      </c>
      <c r="K181" s="89" t="str">
        <f t="shared" si="18"/>
        <v>X</v>
      </c>
    </row>
    <row r="182" spans="1:11" ht="15.75" customHeight="1">
      <c r="A182" s="23">
        <f>SUM(A180+1)</f>
        <v>51</v>
      </c>
      <c r="B182" s="23" t="str">
        <f>VLOOKUP($A182,ACTIVITIES!$B$2:$C$110,2,FALSE)</f>
        <v>ACTIVITY CATEGORY 6 51</v>
      </c>
      <c r="C182" s="236"/>
      <c r="D182" s="236"/>
      <c r="E182" s="236"/>
      <c r="F182" s="236"/>
      <c r="G182" s="236"/>
      <c r="H182" s="236"/>
      <c r="I182" s="85" t="str">
        <f t="shared" si="17"/>
        <v/>
      </c>
      <c r="K182" s="89" t="str">
        <f t="shared" si="18"/>
        <v>X</v>
      </c>
    </row>
    <row r="183" spans="1:11" ht="15.75" customHeight="1">
      <c r="A183" s="23">
        <f t="shared" ref="A183:A191" si="22">SUM(A182+1)</f>
        <v>52</v>
      </c>
      <c r="B183" s="23" t="str">
        <f>VLOOKUP($A183,ACTIVITIES!$B$2:$C$110,2,FALSE)</f>
        <v>ACTIVITY CATEGORY 6 52</v>
      </c>
      <c r="C183" s="236"/>
      <c r="D183" s="236"/>
      <c r="E183" s="236"/>
      <c r="F183" s="236"/>
      <c r="G183" s="236"/>
      <c r="H183" s="236"/>
      <c r="I183" s="85" t="str">
        <f t="shared" si="17"/>
        <v/>
      </c>
      <c r="K183" s="89" t="str">
        <f t="shared" si="18"/>
        <v>X</v>
      </c>
    </row>
    <row r="184" spans="1:11" ht="15.75" customHeight="1">
      <c r="A184" s="23">
        <f t="shared" si="22"/>
        <v>53</v>
      </c>
      <c r="B184" s="23" t="str">
        <f>VLOOKUP($A184,ACTIVITIES!$B$2:$C$110,2,FALSE)</f>
        <v>ACTIVITY CATEGORY 6 53</v>
      </c>
      <c r="C184" s="236"/>
      <c r="D184" s="236"/>
      <c r="E184" s="236"/>
      <c r="F184" s="236"/>
      <c r="G184" s="236"/>
      <c r="H184" s="236"/>
      <c r="I184" s="85" t="str">
        <f t="shared" si="17"/>
        <v/>
      </c>
      <c r="K184" s="89" t="str">
        <f t="shared" si="18"/>
        <v>X</v>
      </c>
    </row>
    <row r="185" spans="1:11" ht="15.75" customHeight="1">
      <c r="A185" s="23">
        <f t="shared" si="22"/>
        <v>54</v>
      </c>
      <c r="B185" s="23" t="str">
        <f>VLOOKUP($A185,ACTIVITIES!$B$2:$C$110,2,FALSE)</f>
        <v>ACTIVITY CATEGORY 6 54</v>
      </c>
      <c r="C185" s="236"/>
      <c r="D185" s="236"/>
      <c r="E185" s="236"/>
      <c r="F185" s="236"/>
      <c r="G185" s="236"/>
      <c r="H185" s="236"/>
      <c r="I185" s="85" t="str">
        <f t="shared" si="17"/>
        <v/>
      </c>
      <c r="K185" s="89" t="str">
        <f t="shared" si="18"/>
        <v>X</v>
      </c>
    </row>
    <row r="186" spans="1:11" ht="15.75" customHeight="1">
      <c r="A186" s="23">
        <f t="shared" si="22"/>
        <v>55</v>
      </c>
      <c r="B186" s="23" t="str">
        <f>VLOOKUP($A186,ACTIVITIES!$B$2:$C$110,2,FALSE)</f>
        <v>ACTIVITY CATEGORY 6 55</v>
      </c>
      <c r="C186" s="236"/>
      <c r="D186" s="236"/>
      <c r="E186" s="236"/>
      <c r="F186" s="236"/>
      <c r="G186" s="236"/>
      <c r="H186" s="236"/>
      <c r="I186" s="85" t="str">
        <f t="shared" si="17"/>
        <v/>
      </c>
      <c r="K186" s="89" t="str">
        <f t="shared" si="18"/>
        <v>X</v>
      </c>
    </row>
    <row r="187" spans="1:11" ht="15.75" customHeight="1">
      <c r="A187" s="23">
        <f t="shared" si="22"/>
        <v>56</v>
      </c>
      <c r="B187" s="23" t="str">
        <f>VLOOKUP($A187,ACTIVITIES!$B$2:$C$110,2,FALSE)</f>
        <v>ACTIVITY CATEGORY 6 56</v>
      </c>
      <c r="C187" s="236"/>
      <c r="D187" s="236"/>
      <c r="E187" s="236"/>
      <c r="F187" s="236"/>
      <c r="G187" s="236"/>
      <c r="H187" s="236"/>
      <c r="I187" s="85" t="str">
        <f t="shared" si="17"/>
        <v/>
      </c>
      <c r="K187" s="89" t="str">
        <f t="shared" si="18"/>
        <v>X</v>
      </c>
    </row>
    <row r="188" spans="1:11" ht="15.75" customHeight="1">
      <c r="A188" s="23">
        <f t="shared" si="22"/>
        <v>57</v>
      </c>
      <c r="B188" s="23" t="str">
        <f>VLOOKUP($A188,ACTIVITIES!$B$2:$C$110,2,FALSE)</f>
        <v>ACTIVITY CATEGORY 6 57</v>
      </c>
      <c r="C188" s="236"/>
      <c r="D188" s="236"/>
      <c r="E188" s="236"/>
      <c r="F188" s="236"/>
      <c r="G188" s="236"/>
      <c r="H188" s="236"/>
      <c r="I188" s="85" t="str">
        <f t="shared" si="17"/>
        <v/>
      </c>
      <c r="K188" s="89" t="str">
        <f t="shared" si="18"/>
        <v>X</v>
      </c>
    </row>
    <row r="189" spans="1:11" ht="15.75" customHeight="1">
      <c r="A189" s="23">
        <f t="shared" si="22"/>
        <v>58</v>
      </c>
      <c r="B189" s="23" t="str">
        <f>VLOOKUP($A189,ACTIVITIES!$B$2:$C$110,2,FALSE)</f>
        <v>ACTIVITY CATEGORY 6 58</v>
      </c>
      <c r="C189" s="236"/>
      <c r="D189" s="236"/>
      <c r="E189" s="236"/>
      <c r="F189" s="236"/>
      <c r="G189" s="236"/>
      <c r="H189" s="236"/>
      <c r="I189" s="85" t="str">
        <f t="shared" si="17"/>
        <v/>
      </c>
      <c r="K189" s="89" t="str">
        <f t="shared" si="18"/>
        <v>X</v>
      </c>
    </row>
    <row r="190" spans="1:11" ht="15.75" customHeight="1">
      <c r="A190" s="23">
        <f t="shared" si="22"/>
        <v>59</v>
      </c>
      <c r="B190" s="23" t="str">
        <f>VLOOKUP($A190,ACTIVITIES!$B$2:$C$110,2,FALSE)</f>
        <v>ACTIVITY CATEGORY 6 59</v>
      </c>
      <c r="C190" s="236"/>
      <c r="D190" s="236"/>
      <c r="E190" s="236"/>
      <c r="F190" s="236"/>
      <c r="G190" s="236"/>
      <c r="H190" s="236"/>
      <c r="I190" s="85" t="str">
        <f t="shared" si="17"/>
        <v/>
      </c>
      <c r="K190" s="89" t="str">
        <f t="shared" si="18"/>
        <v>X</v>
      </c>
    </row>
    <row r="191" spans="1:11" ht="15.75" customHeight="1">
      <c r="A191" s="23">
        <f t="shared" si="22"/>
        <v>60</v>
      </c>
      <c r="B191" s="23" t="str">
        <f>VLOOKUP($A191,ACTIVITIES!$B$2:$C$110,2,FALSE)</f>
        <v>ACTIVITY CATEGORY 6 60</v>
      </c>
      <c r="C191" s="236"/>
      <c r="D191" s="236"/>
      <c r="E191" s="236"/>
      <c r="F191" s="236"/>
      <c r="G191" s="236"/>
      <c r="H191" s="236"/>
      <c r="I191" s="85" t="str">
        <f t="shared" si="17"/>
        <v/>
      </c>
      <c r="K191" s="89" t="str">
        <f t="shared" si="18"/>
        <v>X</v>
      </c>
    </row>
    <row r="192" spans="1:11" ht="15.75" customHeight="1">
      <c r="A192" s="107" t="str">
        <f>ACTIVITIES!$H$8</f>
        <v>ACTIVITY CATEGORY 7</v>
      </c>
      <c r="B192" s="107"/>
      <c r="C192" s="243"/>
      <c r="D192" s="243"/>
      <c r="E192" s="243"/>
      <c r="F192" s="243"/>
      <c r="G192" s="243"/>
      <c r="H192" s="244"/>
      <c r="I192" s="106" t="str">
        <f t="shared" si="17"/>
        <v/>
      </c>
      <c r="K192" s="89" t="str">
        <f t="shared" si="18"/>
        <v>X</v>
      </c>
    </row>
    <row r="193" spans="1:11" ht="15.75" customHeight="1">
      <c r="A193" s="23">
        <f>SUM(A191+1)</f>
        <v>61</v>
      </c>
      <c r="B193" s="23" t="str">
        <f>VLOOKUP($A193,ACTIVITIES!$B$2:$C$110,2,FALSE)</f>
        <v>ACTIVITY CATEGORY 7 61</v>
      </c>
      <c r="C193" s="236"/>
      <c r="D193" s="236"/>
      <c r="E193" s="236"/>
      <c r="F193" s="236"/>
      <c r="G193" s="236"/>
      <c r="H193" s="236"/>
      <c r="I193" s="85" t="str">
        <f t="shared" si="17"/>
        <v/>
      </c>
      <c r="K193" s="89" t="str">
        <f t="shared" si="18"/>
        <v>X</v>
      </c>
    </row>
    <row r="194" spans="1:11" ht="15.75" customHeight="1">
      <c r="A194" s="23">
        <f t="shared" ref="A194:A202" si="23">SUM(A193+1)</f>
        <v>62</v>
      </c>
      <c r="B194" s="23" t="str">
        <f>VLOOKUP($A194,ACTIVITIES!$B$2:$C$110,2,FALSE)</f>
        <v>ACTIVITY CATEGORY 7 62</v>
      </c>
      <c r="C194" s="236"/>
      <c r="D194" s="236"/>
      <c r="E194" s="236"/>
      <c r="F194" s="236"/>
      <c r="G194" s="236"/>
      <c r="H194" s="236"/>
      <c r="I194" s="85" t="str">
        <f t="shared" si="17"/>
        <v/>
      </c>
      <c r="K194" s="89" t="str">
        <f t="shared" si="18"/>
        <v>X</v>
      </c>
    </row>
    <row r="195" spans="1:11" ht="15.75" customHeight="1">
      <c r="A195" s="23">
        <f t="shared" si="23"/>
        <v>63</v>
      </c>
      <c r="B195" s="23" t="str">
        <f>VLOOKUP($A195,ACTIVITIES!$B$2:$C$110,2,FALSE)</f>
        <v>ACTIVITY CATEGORY 7 63</v>
      </c>
      <c r="C195" s="236"/>
      <c r="D195" s="236"/>
      <c r="E195" s="236"/>
      <c r="F195" s="236"/>
      <c r="G195" s="236"/>
      <c r="H195" s="236"/>
      <c r="I195" s="85" t="str">
        <f t="shared" si="17"/>
        <v/>
      </c>
      <c r="K195" s="89" t="str">
        <f t="shared" si="18"/>
        <v>X</v>
      </c>
    </row>
    <row r="196" spans="1:11" ht="15.75" customHeight="1">
      <c r="A196" s="23">
        <f t="shared" si="23"/>
        <v>64</v>
      </c>
      <c r="B196" s="23" t="str">
        <f>VLOOKUP($A196,ACTIVITIES!$B$2:$C$110,2,FALSE)</f>
        <v>ACTIVITY CATEGORY 7 64</v>
      </c>
      <c r="C196" s="236"/>
      <c r="D196" s="236"/>
      <c r="E196" s="236"/>
      <c r="F196" s="236"/>
      <c r="G196" s="236"/>
      <c r="H196" s="236"/>
      <c r="I196" s="85" t="str">
        <f t="shared" si="17"/>
        <v/>
      </c>
      <c r="K196" s="89" t="str">
        <f t="shared" si="18"/>
        <v>X</v>
      </c>
    </row>
    <row r="197" spans="1:11" ht="15.75" customHeight="1">
      <c r="A197" s="23">
        <f t="shared" si="23"/>
        <v>65</v>
      </c>
      <c r="B197" s="23" t="str">
        <f>VLOOKUP($A197,ACTIVITIES!$B$2:$C$110,2,FALSE)</f>
        <v>ACTIVITY CATEGORY 7 65</v>
      </c>
      <c r="C197" s="236"/>
      <c r="D197" s="236"/>
      <c r="E197" s="236"/>
      <c r="F197" s="236"/>
      <c r="G197" s="236"/>
      <c r="H197" s="236"/>
      <c r="I197" s="85" t="str">
        <f t="shared" si="17"/>
        <v/>
      </c>
      <c r="K197" s="89" t="str">
        <f t="shared" si="18"/>
        <v>X</v>
      </c>
    </row>
    <row r="198" spans="1:11" ht="15.75" customHeight="1">
      <c r="A198" s="23">
        <f t="shared" si="23"/>
        <v>66</v>
      </c>
      <c r="B198" s="23" t="str">
        <f>VLOOKUP($A198,ACTIVITIES!$B$2:$C$110,2,FALSE)</f>
        <v>ACTIVITY CATEGORY 7 66</v>
      </c>
      <c r="C198" s="236"/>
      <c r="D198" s="236"/>
      <c r="E198" s="236"/>
      <c r="F198" s="236"/>
      <c r="G198" s="236"/>
      <c r="H198" s="236"/>
      <c r="I198" s="85" t="str">
        <f t="shared" si="17"/>
        <v/>
      </c>
      <c r="K198" s="89" t="str">
        <f t="shared" si="18"/>
        <v>X</v>
      </c>
    </row>
    <row r="199" spans="1:11" ht="15.75" customHeight="1">
      <c r="A199" s="23">
        <f t="shared" si="23"/>
        <v>67</v>
      </c>
      <c r="B199" s="23" t="str">
        <f>VLOOKUP($A199,ACTIVITIES!$B$2:$C$110,2,FALSE)</f>
        <v>ACTIVITY CATEGORY 7 67</v>
      </c>
      <c r="C199" s="236"/>
      <c r="D199" s="236"/>
      <c r="E199" s="236"/>
      <c r="F199" s="236"/>
      <c r="G199" s="236"/>
      <c r="H199" s="236"/>
      <c r="I199" s="85" t="str">
        <f t="shared" si="17"/>
        <v/>
      </c>
      <c r="K199" s="89" t="str">
        <f t="shared" si="18"/>
        <v>X</v>
      </c>
    </row>
    <row r="200" spans="1:11" ht="15.75" customHeight="1">
      <c r="A200" s="23">
        <f t="shared" si="23"/>
        <v>68</v>
      </c>
      <c r="B200" s="23" t="str">
        <f>VLOOKUP($A200,ACTIVITIES!$B$2:$C$110,2,FALSE)</f>
        <v>ACTIVITY CATEGORY 7 68</v>
      </c>
      <c r="C200" s="236"/>
      <c r="D200" s="236"/>
      <c r="E200" s="236"/>
      <c r="F200" s="236"/>
      <c r="G200" s="236"/>
      <c r="H200" s="236"/>
      <c r="I200" s="85" t="str">
        <f t="shared" si="17"/>
        <v/>
      </c>
      <c r="K200" s="89" t="str">
        <f t="shared" si="18"/>
        <v>X</v>
      </c>
    </row>
    <row r="201" spans="1:11" ht="15.75" customHeight="1">
      <c r="A201" s="23">
        <f t="shared" si="23"/>
        <v>69</v>
      </c>
      <c r="B201" s="23" t="str">
        <f>VLOOKUP($A201,ACTIVITIES!$B$2:$C$110,2,FALSE)</f>
        <v>ACTIVITY CATEGORY 7 69</v>
      </c>
      <c r="C201" s="236"/>
      <c r="D201" s="236"/>
      <c r="E201" s="236"/>
      <c r="F201" s="236"/>
      <c r="G201" s="236"/>
      <c r="H201" s="236"/>
      <c r="I201" s="85" t="str">
        <f t="shared" si="17"/>
        <v/>
      </c>
      <c r="K201" s="89" t="str">
        <f t="shared" si="18"/>
        <v>X</v>
      </c>
    </row>
    <row r="202" spans="1:11" ht="15.75" customHeight="1">
      <c r="A202" s="23">
        <f t="shared" si="23"/>
        <v>70</v>
      </c>
      <c r="B202" s="23" t="str">
        <f>VLOOKUP($A202,ACTIVITIES!$B$2:$C$110,2,FALSE)</f>
        <v>ACTIVITY CATEGORY 7 70</v>
      </c>
      <c r="C202" s="236"/>
      <c r="D202" s="236"/>
      <c r="E202" s="236"/>
      <c r="F202" s="236"/>
      <c r="G202" s="236"/>
      <c r="H202" s="236"/>
      <c r="I202" s="85" t="str">
        <f t="shared" si="17"/>
        <v/>
      </c>
      <c r="K202" s="89" t="str">
        <f t="shared" si="18"/>
        <v>X</v>
      </c>
    </row>
    <row r="203" spans="1:11" ht="15.75" customHeight="1">
      <c r="A203" s="107" t="str">
        <f>ACTIVITIES!$H$9</f>
        <v>ACTIVITY CATEGORY 8</v>
      </c>
      <c r="B203" s="107"/>
      <c r="C203" s="243"/>
      <c r="D203" s="243"/>
      <c r="E203" s="243"/>
      <c r="F203" s="243"/>
      <c r="G203" s="243"/>
      <c r="H203" s="244"/>
      <c r="I203" s="106" t="str">
        <f t="shared" si="17"/>
        <v/>
      </c>
      <c r="K203" s="89" t="str">
        <f t="shared" si="18"/>
        <v>X</v>
      </c>
    </row>
    <row r="204" spans="1:11" ht="15.75" customHeight="1">
      <c r="A204" s="23">
        <f>SUM(A202+1)</f>
        <v>71</v>
      </c>
      <c r="B204" s="23" t="str">
        <f>VLOOKUP($A204,ACTIVITIES!$B$2:$C$110,2,FALSE)</f>
        <v>ACTIVITY CATEGORY 8 71</v>
      </c>
      <c r="C204" s="236"/>
      <c r="D204" s="236"/>
      <c r="E204" s="236"/>
      <c r="F204" s="236"/>
      <c r="G204" s="236"/>
      <c r="H204" s="236"/>
      <c r="I204" s="85" t="str">
        <f t="shared" si="17"/>
        <v/>
      </c>
      <c r="K204" s="89" t="str">
        <f t="shared" si="18"/>
        <v>X</v>
      </c>
    </row>
    <row r="205" spans="1:11" ht="15.75" customHeight="1">
      <c r="A205" s="23">
        <f t="shared" ref="A205:A213" si="24">SUM(A204+1)</f>
        <v>72</v>
      </c>
      <c r="B205" s="23" t="str">
        <f>VLOOKUP($A205,ACTIVITIES!$B$2:$C$110,2,FALSE)</f>
        <v>ACTIVITY CATEGORY 8 72</v>
      </c>
      <c r="C205" s="236"/>
      <c r="D205" s="236"/>
      <c r="E205" s="236"/>
      <c r="F205" s="236"/>
      <c r="G205" s="236"/>
      <c r="H205" s="236"/>
      <c r="I205" s="85" t="str">
        <f t="shared" si="17"/>
        <v/>
      </c>
      <c r="K205" s="89" t="str">
        <f t="shared" si="18"/>
        <v>X</v>
      </c>
    </row>
    <row r="206" spans="1:11" ht="15.75" customHeight="1">
      <c r="A206" s="23">
        <f t="shared" si="24"/>
        <v>73</v>
      </c>
      <c r="B206" s="23" t="str">
        <f>VLOOKUP($A206,ACTIVITIES!$B$2:$C$110,2,FALSE)</f>
        <v>ACTIVITY CATEGORY 8 73</v>
      </c>
      <c r="C206" s="236"/>
      <c r="D206" s="236"/>
      <c r="E206" s="236"/>
      <c r="F206" s="236"/>
      <c r="G206" s="236"/>
      <c r="H206" s="236"/>
      <c r="I206" s="85" t="str">
        <f t="shared" si="17"/>
        <v/>
      </c>
      <c r="K206" s="89" t="str">
        <f t="shared" si="18"/>
        <v>X</v>
      </c>
    </row>
    <row r="207" spans="1:11" ht="15.75" customHeight="1">
      <c r="A207" s="23">
        <f t="shared" si="24"/>
        <v>74</v>
      </c>
      <c r="B207" s="23" t="str">
        <f>VLOOKUP($A207,ACTIVITIES!$B$2:$C$110,2,FALSE)</f>
        <v>ACTIVITY CATEGORY 8 74</v>
      </c>
      <c r="C207" s="236"/>
      <c r="D207" s="236"/>
      <c r="E207" s="236"/>
      <c r="F207" s="236"/>
      <c r="G207" s="236"/>
      <c r="H207" s="236"/>
      <c r="I207" s="85" t="str">
        <f t="shared" si="17"/>
        <v/>
      </c>
      <c r="K207" s="89" t="str">
        <f t="shared" si="18"/>
        <v>X</v>
      </c>
    </row>
    <row r="208" spans="1:11" ht="15.75" customHeight="1">
      <c r="A208" s="23">
        <f t="shared" si="24"/>
        <v>75</v>
      </c>
      <c r="B208" s="23" t="str">
        <f>VLOOKUP($A208,ACTIVITIES!$B$2:$C$110,2,FALSE)</f>
        <v>ACTIVITY CATEGORY 8 75</v>
      </c>
      <c r="C208" s="236"/>
      <c r="D208" s="236"/>
      <c r="E208" s="236"/>
      <c r="F208" s="236"/>
      <c r="G208" s="236"/>
      <c r="H208" s="236"/>
      <c r="I208" s="85" t="str">
        <f t="shared" ref="I208:I271" si="25">IF(AND(C208="",D208="",E208="",F208="",G208="",H208=""),"",MAX(C208:H208))</f>
        <v/>
      </c>
      <c r="K208" s="89" t="str">
        <f t="shared" ref="K208:K271" si="26">IF(AND(NOT(IFERROR(AVERAGE(A208),-9)=-9),IFERROR(VALUE(RIGHT(B208,1)),-9)=-9),"",IF(AND(B208="",IFERROR(VALUE(RIGHT(A208,1)),-99)=-99),"","X"))</f>
        <v>X</v>
      </c>
    </row>
    <row r="209" spans="1:11" ht="15.75" customHeight="1">
      <c r="A209" s="23">
        <f t="shared" si="24"/>
        <v>76</v>
      </c>
      <c r="B209" s="23" t="str">
        <f>VLOOKUP($A209,ACTIVITIES!$B$2:$C$110,2,FALSE)</f>
        <v>ACTIVITY CATEGORY 8 76</v>
      </c>
      <c r="C209" s="236"/>
      <c r="D209" s="236"/>
      <c r="E209" s="236"/>
      <c r="F209" s="236"/>
      <c r="G209" s="236"/>
      <c r="H209" s="236"/>
      <c r="I209" s="85" t="str">
        <f t="shared" si="25"/>
        <v/>
      </c>
      <c r="K209" s="89" t="str">
        <f t="shared" si="26"/>
        <v>X</v>
      </c>
    </row>
    <row r="210" spans="1:11" ht="15.75" customHeight="1">
      <c r="A210" s="23">
        <f t="shared" si="24"/>
        <v>77</v>
      </c>
      <c r="B210" s="23" t="str">
        <f>VLOOKUP($A210,ACTIVITIES!$B$2:$C$110,2,FALSE)</f>
        <v>ACTIVITY CATEGORY 8 77</v>
      </c>
      <c r="C210" s="236"/>
      <c r="D210" s="236"/>
      <c r="E210" s="236"/>
      <c r="F210" s="236"/>
      <c r="G210" s="236"/>
      <c r="H210" s="236"/>
      <c r="I210" s="85" t="str">
        <f t="shared" si="25"/>
        <v/>
      </c>
      <c r="K210" s="89" t="str">
        <f t="shared" si="26"/>
        <v>X</v>
      </c>
    </row>
    <row r="211" spans="1:11" ht="15.75" customHeight="1">
      <c r="A211" s="23">
        <f t="shared" si="24"/>
        <v>78</v>
      </c>
      <c r="B211" s="23" t="str">
        <f>VLOOKUP($A211,ACTIVITIES!$B$2:$C$110,2,FALSE)</f>
        <v>ACTIVITY CATEGORY 8 78</v>
      </c>
      <c r="C211" s="236"/>
      <c r="D211" s="236"/>
      <c r="E211" s="236"/>
      <c r="F211" s="236"/>
      <c r="G211" s="236"/>
      <c r="H211" s="236"/>
      <c r="I211" s="85" t="str">
        <f t="shared" si="25"/>
        <v/>
      </c>
      <c r="K211" s="89" t="str">
        <f t="shared" si="26"/>
        <v>X</v>
      </c>
    </row>
    <row r="212" spans="1:11" ht="15.75" customHeight="1">
      <c r="A212" s="23">
        <f t="shared" si="24"/>
        <v>79</v>
      </c>
      <c r="B212" s="23" t="str">
        <f>VLOOKUP($A212,ACTIVITIES!$B$2:$C$110,2,FALSE)</f>
        <v>ACTIVITY CATEGORY 8 79</v>
      </c>
      <c r="C212" s="236"/>
      <c r="D212" s="236"/>
      <c r="E212" s="236"/>
      <c r="F212" s="236"/>
      <c r="G212" s="236"/>
      <c r="H212" s="236"/>
      <c r="I212" s="85" t="str">
        <f t="shared" si="25"/>
        <v/>
      </c>
      <c r="K212" s="89" t="str">
        <f t="shared" si="26"/>
        <v>X</v>
      </c>
    </row>
    <row r="213" spans="1:11" ht="15.75" customHeight="1">
      <c r="A213" s="23">
        <f t="shared" si="24"/>
        <v>80</v>
      </c>
      <c r="B213" s="23" t="str">
        <f>VLOOKUP($A213,ACTIVITIES!$B$2:$C$110,2,FALSE)</f>
        <v>ACTIVITY CATEGORY 8 80</v>
      </c>
      <c r="C213" s="236"/>
      <c r="D213" s="236"/>
      <c r="E213" s="236"/>
      <c r="F213" s="236"/>
      <c r="G213" s="236"/>
      <c r="H213" s="236"/>
      <c r="I213" s="85" t="str">
        <f t="shared" si="25"/>
        <v/>
      </c>
      <c r="K213" s="89" t="str">
        <f t="shared" si="26"/>
        <v>X</v>
      </c>
    </row>
    <row r="214" spans="1:11" ht="15.75" customHeight="1">
      <c r="A214" s="107" t="str">
        <f>ACTIVITIES!$H$10</f>
        <v>ACTIVITY CATEGORY 9</v>
      </c>
      <c r="B214" s="107"/>
      <c r="C214" s="243"/>
      <c r="D214" s="243"/>
      <c r="E214" s="243"/>
      <c r="F214" s="243"/>
      <c r="G214" s="243"/>
      <c r="H214" s="244"/>
      <c r="I214" s="106" t="str">
        <f t="shared" si="25"/>
        <v/>
      </c>
      <c r="K214" s="89" t="str">
        <f t="shared" si="26"/>
        <v>X</v>
      </c>
    </row>
    <row r="215" spans="1:11" ht="15.75" customHeight="1">
      <c r="A215" s="23">
        <f>SUM(A213+1)</f>
        <v>81</v>
      </c>
      <c r="B215" s="23" t="str">
        <f>VLOOKUP($A215,ACTIVITIES!$B$2:$C$110,2,FALSE)</f>
        <v>ACTIVITY CATEGORY 9 81</v>
      </c>
      <c r="C215" s="236"/>
      <c r="D215" s="236"/>
      <c r="E215" s="236"/>
      <c r="F215" s="236"/>
      <c r="G215" s="236"/>
      <c r="H215" s="236"/>
      <c r="I215" s="85" t="str">
        <f t="shared" si="25"/>
        <v/>
      </c>
      <c r="K215" s="89" t="str">
        <f t="shared" si="26"/>
        <v>X</v>
      </c>
    </row>
    <row r="216" spans="1:11" ht="15.75" customHeight="1">
      <c r="A216" s="23">
        <f t="shared" ref="A216:A224" si="27">SUM(A215+1)</f>
        <v>82</v>
      </c>
      <c r="B216" s="23" t="str">
        <f>VLOOKUP($A216,ACTIVITIES!$B$2:$C$110,2,FALSE)</f>
        <v>ACTIVITY CATEGORY 9 82</v>
      </c>
      <c r="C216" s="236"/>
      <c r="D216" s="236"/>
      <c r="E216" s="236"/>
      <c r="F216" s="236"/>
      <c r="G216" s="236"/>
      <c r="H216" s="236"/>
      <c r="I216" s="85" t="str">
        <f t="shared" si="25"/>
        <v/>
      </c>
      <c r="K216" s="89" t="str">
        <f t="shared" si="26"/>
        <v>X</v>
      </c>
    </row>
    <row r="217" spans="1:11" ht="15.75" customHeight="1">
      <c r="A217" s="23">
        <f t="shared" si="27"/>
        <v>83</v>
      </c>
      <c r="B217" s="23" t="str">
        <f>VLOOKUP($A217,ACTIVITIES!$B$2:$C$110,2,FALSE)</f>
        <v>ACTIVITY CATEGORY 9 83</v>
      </c>
      <c r="C217" s="236"/>
      <c r="D217" s="236"/>
      <c r="E217" s="236"/>
      <c r="F217" s="236"/>
      <c r="G217" s="236"/>
      <c r="H217" s="236"/>
      <c r="I217" s="85" t="str">
        <f t="shared" si="25"/>
        <v/>
      </c>
      <c r="K217" s="89" t="str">
        <f t="shared" si="26"/>
        <v>X</v>
      </c>
    </row>
    <row r="218" spans="1:11" ht="15.75" customHeight="1">
      <c r="A218" s="23">
        <f t="shared" si="27"/>
        <v>84</v>
      </c>
      <c r="B218" s="23" t="str">
        <f>VLOOKUP($A218,ACTIVITIES!$B$2:$C$110,2,FALSE)</f>
        <v>ACTIVITY CATEGORY 9 84</v>
      </c>
      <c r="C218" s="236"/>
      <c r="D218" s="236"/>
      <c r="E218" s="236"/>
      <c r="F218" s="236"/>
      <c r="G218" s="236"/>
      <c r="H218" s="236"/>
      <c r="I218" s="85" t="str">
        <f t="shared" si="25"/>
        <v/>
      </c>
      <c r="K218" s="89" t="str">
        <f t="shared" si="26"/>
        <v>X</v>
      </c>
    </row>
    <row r="219" spans="1:11" ht="15.75" customHeight="1">
      <c r="A219" s="23">
        <f t="shared" si="27"/>
        <v>85</v>
      </c>
      <c r="B219" s="23" t="str">
        <f>VLOOKUP($A219,ACTIVITIES!$B$2:$C$110,2,FALSE)</f>
        <v>ACTIVITY CATEGORY 9 85</v>
      </c>
      <c r="C219" s="236"/>
      <c r="D219" s="236"/>
      <c r="E219" s="236"/>
      <c r="F219" s="236"/>
      <c r="G219" s="236"/>
      <c r="H219" s="236"/>
      <c r="I219" s="85" t="str">
        <f t="shared" si="25"/>
        <v/>
      </c>
      <c r="K219" s="89" t="str">
        <f t="shared" si="26"/>
        <v>X</v>
      </c>
    </row>
    <row r="220" spans="1:11" ht="15.75" customHeight="1">
      <c r="A220" s="23">
        <f t="shared" si="27"/>
        <v>86</v>
      </c>
      <c r="B220" s="23" t="str">
        <f>VLOOKUP($A220,ACTIVITIES!$B$2:$C$110,2,FALSE)</f>
        <v>ACTIVITY CATEGORY 9 86</v>
      </c>
      <c r="C220" s="236"/>
      <c r="D220" s="236"/>
      <c r="E220" s="236"/>
      <c r="F220" s="236"/>
      <c r="G220" s="236"/>
      <c r="H220" s="236"/>
      <c r="I220" s="85" t="str">
        <f t="shared" si="25"/>
        <v/>
      </c>
      <c r="K220" s="89" t="str">
        <f t="shared" si="26"/>
        <v>X</v>
      </c>
    </row>
    <row r="221" spans="1:11" ht="15.75" customHeight="1">
      <c r="A221" s="23">
        <f t="shared" si="27"/>
        <v>87</v>
      </c>
      <c r="B221" s="23" t="str">
        <f>VLOOKUP($A221,ACTIVITIES!$B$2:$C$110,2,FALSE)</f>
        <v>ACTIVITY CATEGORY 9 87</v>
      </c>
      <c r="C221" s="236"/>
      <c r="D221" s="236"/>
      <c r="E221" s="236"/>
      <c r="F221" s="236"/>
      <c r="G221" s="236"/>
      <c r="H221" s="236"/>
      <c r="I221" s="85" t="str">
        <f t="shared" si="25"/>
        <v/>
      </c>
      <c r="K221" s="89" t="str">
        <f t="shared" si="26"/>
        <v>X</v>
      </c>
    </row>
    <row r="222" spans="1:11" ht="15.75" customHeight="1">
      <c r="A222" s="23">
        <f t="shared" si="27"/>
        <v>88</v>
      </c>
      <c r="B222" s="23" t="str">
        <f>VLOOKUP($A222,ACTIVITIES!$B$2:$C$110,2,FALSE)</f>
        <v>ACTIVITY CATEGORY 9 88</v>
      </c>
      <c r="C222" s="236"/>
      <c r="D222" s="236"/>
      <c r="E222" s="236"/>
      <c r="F222" s="236"/>
      <c r="G222" s="236"/>
      <c r="H222" s="236"/>
      <c r="I222" s="85" t="str">
        <f t="shared" si="25"/>
        <v/>
      </c>
      <c r="K222" s="89" t="str">
        <f t="shared" si="26"/>
        <v>X</v>
      </c>
    </row>
    <row r="223" spans="1:11" ht="15.75" customHeight="1">
      <c r="A223" s="23">
        <f t="shared" si="27"/>
        <v>89</v>
      </c>
      <c r="B223" s="23" t="str">
        <f>VLOOKUP($A223,ACTIVITIES!$B$2:$C$110,2,FALSE)</f>
        <v>ACTIVITY CATEGORY 9 89</v>
      </c>
      <c r="C223" s="236"/>
      <c r="D223" s="236"/>
      <c r="E223" s="236"/>
      <c r="F223" s="236"/>
      <c r="G223" s="236"/>
      <c r="H223" s="236"/>
      <c r="I223" s="85" t="str">
        <f t="shared" si="25"/>
        <v/>
      </c>
      <c r="K223" s="89" t="str">
        <f t="shared" si="26"/>
        <v>X</v>
      </c>
    </row>
    <row r="224" spans="1:11" ht="15.75" customHeight="1">
      <c r="A224" s="23">
        <f t="shared" si="27"/>
        <v>90</v>
      </c>
      <c r="B224" s="23" t="str">
        <f>VLOOKUP($A224,ACTIVITIES!$B$2:$C$110,2,FALSE)</f>
        <v>ACTIVITY CATEGORY 9 90</v>
      </c>
      <c r="C224" s="236"/>
      <c r="D224" s="236"/>
      <c r="E224" s="236"/>
      <c r="F224" s="236"/>
      <c r="G224" s="236"/>
      <c r="H224" s="236"/>
      <c r="I224" s="85" t="str">
        <f t="shared" si="25"/>
        <v/>
      </c>
      <c r="K224" s="89" t="str">
        <f t="shared" si="26"/>
        <v>X</v>
      </c>
    </row>
    <row r="225" spans="1:11" ht="15.75" customHeight="1">
      <c r="A225" s="107" t="str">
        <f>ACTIVITIES!$H$11</f>
        <v>ACTIVITY CATEGORY 10</v>
      </c>
      <c r="B225" s="107"/>
      <c r="C225" s="243"/>
      <c r="D225" s="243"/>
      <c r="E225" s="243"/>
      <c r="F225" s="243"/>
      <c r="G225" s="243"/>
      <c r="H225" s="244"/>
      <c r="I225" s="106" t="str">
        <f t="shared" si="25"/>
        <v/>
      </c>
      <c r="K225" s="89" t="str">
        <f t="shared" si="26"/>
        <v>X</v>
      </c>
    </row>
    <row r="226" spans="1:11" ht="15.75" customHeight="1">
      <c r="A226" s="23">
        <f>SUM(A224+1)</f>
        <v>91</v>
      </c>
      <c r="B226" s="23" t="str">
        <f>VLOOKUP($A226,ACTIVITIES!$B$2:$C$110,2,FALSE)</f>
        <v>ACTIVITY CATEGORY 10 91</v>
      </c>
      <c r="C226" s="236"/>
      <c r="D226" s="236"/>
      <c r="E226" s="236"/>
      <c r="F226" s="236"/>
      <c r="G226" s="236"/>
      <c r="H226" s="236"/>
      <c r="I226" s="85" t="str">
        <f t="shared" si="25"/>
        <v/>
      </c>
      <c r="K226" s="89" t="str">
        <f t="shared" si="26"/>
        <v>X</v>
      </c>
    </row>
    <row r="227" spans="1:11" ht="15.75" customHeight="1">
      <c r="A227" s="23">
        <f t="shared" ref="A227:A235" si="28">SUM(A226+1)</f>
        <v>92</v>
      </c>
      <c r="B227" s="23" t="str">
        <f>VLOOKUP($A227,ACTIVITIES!$B$2:$C$110,2,FALSE)</f>
        <v>ACTIVITY CATEGORY 10 92</v>
      </c>
      <c r="C227" s="236"/>
      <c r="D227" s="236"/>
      <c r="E227" s="236"/>
      <c r="F227" s="236"/>
      <c r="G227" s="236"/>
      <c r="H227" s="236"/>
      <c r="I227" s="85" t="str">
        <f t="shared" si="25"/>
        <v/>
      </c>
      <c r="K227" s="89" t="str">
        <f t="shared" si="26"/>
        <v>X</v>
      </c>
    </row>
    <row r="228" spans="1:11" ht="15.75" customHeight="1">
      <c r="A228" s="23">
        <f t="shared" si="28"/>
        <v>93</v>
      </c>
      <c r="B228" s="23" t="str">
        <f>VLOOKUP($A228,ACTIVITIES!$B$2:$C$110,2,FALSE)</f>
        <v>ACTIVITY CATEGORY 10 93</v>
      </c>
      <c r="C228" s="236"/>
      <c r="D228" s="236"/>
      <c r="E228" s="236"/>
      <c r="F228" s="236"/>
      <c r="G228" s="236"/>
      <c r="H228" s="236"/>
      <c r="I228" s="85" t="str">
        <f t="shared" si="25"/>
        <v/>
      </c>
      <c r="K228" s="89" t="str">
        <f t="shared" si="26"/>
        <v>X</v>
      </c>
    </row>
    <row r="229" spans="1:11" ht="15.75" customHeight="1">
      <c r="A229" s="23">
        <f t="shared" si="28"/>
        <v>94</v>
      </c>
      <c r="B229" s="23" t="str">
        <f>VLOOKUP($A229,ACTIVITIES!$B$2:$C$110,2,FALSE)</f>
        <v>ACTIVITY CATEGORY 10 94</v>
      </c>
      <c r="C229" s="236"/>
      <c r="D229" s="236"/>
      <c r="E229" s="236"/>
      <c r="F229" s="236"/>
      <c r="G229" s="236"/>
      <c r="H229" s="236"/>
      <c r="I229" s="85" t="str">
        <f t="shared" si="25"/>
        <v/>
      </c>
      <c r="K229" s="89" t="str">
        <f t="shared" si="26"/>
        <v>X</v>
      </c>
    </row>
    <row r="230" spans="1:11" ht="15.75" customHeight="1">
      <c r="A230" s="23">
        <f t="shared" si="28"/>
        <v>95</v>
      </c>
      <c r="B230" s="23" t="str">
        <f>VLOOKUP($A230,ACTIVITIES!$B$2:$C$110,2,FALSE)</f>
        <v>ACTIVITY CATEGORY 10 95</v>
      </c>
      <c r="C230" s="236"/>
      <c r="D230" s="236"/>
      <c r="E230" s="236"/>
      <c r="F230" s="236"/>
      <c r="G230" s="236"/>
      <c r="H230" s="236"/>
      <c r="I230" s="85" t="str">
        <f t="shared" si="25"/>
        <v/>
      </c>
      <c r="K230" s="89" t="str">
        <f t="shared" si="26"/>
        <v>X</v>
      </c>
    </row>
    <row r="231" spans="1:11" ht="15.75" customHeight="1">
      <c r="A231" s="23">
        <f t="shared" si="28"/>
        <v>96</v>
      </c>
      <c r="B231" s="23" t="str">
        <f>VLOOKUP($A231,ACTIVITIES!$B$2:$C$110,2,FALSE)</f>
        <v>ACTIVITY CATEGORY 10 96</v>
      </c>
      <c r="C231" s="236"/>
      <c r="D231" s="236"/>
      <c r="E231" s="236"/>
      <c r="F231" s="236"/>
      <c r="G231" s="236"/>
      <c r="H231" s="236"/>
      <c r="I231" s="85" t="str">
        <f t="shared" si="25"/>
        <v/>
      </c>
      <c r="K231" s="89" t="str">
        <f t="shared" si="26"/>
        <v>X</v>
      </c>
    </row>
    <row r="232" spans="1:11" ht="15.75" customHeight="1">
      <c r="A232" s="23">
        <f t="shared" si="28"/>
        <v>97</v>
      </c>
      <c r="B232" s="23" t="str">
        <f>VLOOKUP($A232,ACTIVITIES!$B$2:$C$110,2,FALSE)</f>
        <v>ACTIVITY CATEGORY 10 97</v>
      </c>
      <c r="C232" s="236"/>
      <c r="D232" s="236"/>
      <c r="E232" s="236"/>
      <c r="F232" s="236"/>
      <c r="G232" s="236"/>
      <c r="H232" s="236"/>
      <c r="I232" s="85" t="str">
        <f t="shared" si="25"/>
        <v/>
      </c>
      <c r="K232" s="89" t="str">
        <f t="shared" si="26"/>
        <v>X</v>
      </c>
    </row>
    <row r="233" spans="1:11" ht="15.75" customHeight="1">
      <c r="A233" s="23">
        <f t="shared" si="28"/>
        <v>98</v>
      </c>
      <c r="B233" s="23" t="str">
        <f>VLOOKUP($A233,ACTIVITIES!$B$2:$C$110,2,FALSE)</f>
        <v>ACTIVITY CATEGORY 10 98</v>
      </c>
      <c r="C233" s="236"/>
      <c r="D233" s="236"/>
      <c r="E233" s="236"/>
      <c r="F233" s="236"/>
      <c r="G233" s="236"/>
      <c r="H233" s="236"/>
      <c r="I233" s="85" t="str">
        <f t="shared" si="25"/>
        <v/>
      </c>
      <c r="K233" s="89" t="str">
        <f t="shared" si="26"/>
        <v>X</v>
      </c>
    </row>
    <row r="234" spans="1:11" ht="15.75" customHeight="1">
      <c r="A234" s="23">
        <f t="shared" si="28"/>
        <v>99</v>
      </c>
      <c r="B234" s="23" t="str">
        <f>VLOOKUP($A234,ACTIVITIES!$B$2:$C$110,2,FALSE)</f>
        <v>ACTIVITY CATEGORY 10 99</v>
      </c>
      <c r="C234" s="236"/>
      <c r="D234" s="236"/>
      <c r="E234" s="236"/>
      <c r="F234" s="236"/>
      <c r="G234" s="236"/>
      <c r="H234" s="236"/>
      <c r="I234" s="85" t="str">
        <f t="shared" si="25"/>
        <v/>
      </c>
      <c r="K234" s="89" t="str">
        <f t="shared" si="26"/>
        <v>X</v>
      </c>
    </row>
    <row r="235" spans="1:11" ht="15.75" customHeight="1">
      <c r="A235" s="23">
        <f t="shared" si="28"/>
        <v>100</v>
      </c>
      <c r="B235" s="23" t="str">
        <f>VLOOKUP($A235,ACTIVITIES!$B$2:$C$110,2,FALSE)</f>
        <v>ACTIVITY CATEGORY 10 100</v>
      </c>
      <c r="C235" s="236"/>
      <c r="D235" s="236"/>
      <c r="E235" s="236"/>
      <c r="F235" s="236"/>
      <c r="G235" s="236"/>
      <c r="H235" s="236"/>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c r="D239" s="236"/>
      <c r="E239" s="236"/>
      <c r="F239" s="236"/>
      <c r="G239" s="236"/>
      <c r="H239" s="236"/>
      <c r="I239" s="84" t="str">
        <f t="shared" si="25"/>
        <v/>
      </c>
      <c r="K239" s="89" t="str">
        <f t="shared" si="26"/>
        <v/>
      </c>
    </row>
    <row r="240" spans="1:11" ht="15.75" customHeight="1">
      <c r="A240" s="23">
        <f t="shared" ref="A240:A248" si="29">SUM(A239+1)</f>
        <v>2</v>
      </c>
      <c r="B240" s="23" t="str">
        <f>VLOOKUP($A240,ACTIVITIES!$B$2:$C$110,2,FALSE)</f>
        <v>Install overhead cable and taller utility poles</v>
      </c>
      <c r="C240" s="236"/>
      <c r="D240" s="236"/>
      <c r="E240" s="236"/>
      <c r="F240" s="236"/>
      <c r="G240" s="236"/>
      <c r="H240" s="236"/>
      <c r="I240" s="84" t="str">
        <f t="shared" si="25"/>
        <v/>
      </c>
      <c r="K240" s="89" t="str">
        <f t="shared" si="26"/>
        <v/>
      </c>
    </row>
    <row r="241" spans="1:11" ht="15.75" customHeight="1">
      <c r="A241" s="23">
        <f t="shared" si="29"/>
        <v>3</v>
      </c>
      <c r="B241" s="23" t="str">
        <f>VLOOKUP($A241,ACTIVITIES!$B$2:$C$110,2,FALSE)</f>
        <v>Install cables and trench excavation</v>
      </c>
      <c r="C241" s="236"/>
      <c r="D241" s="236"/>
      <c r="E241" s="236"/>
      <c r="F241" s="236"/>
      <c r="G241" s="236"/>
      <c r="H241" s="236"/>
      <c r="I241" s="84" t="str">
        <f t="shared" si="25"/>
        <v/>
      </c>
      <c r="K241" s="89" t="str">
        <f t="shared" si="26"/>
        <v/>
      </c>
    </row>
    <row r="242" spans="1:11" ht="15.75" customHeight="1">
      <c r="A242" s="23">
        <f t="shared" si="29"/>
        <v>4</v>
      </c>
      <c r="B242" s="23" t="str">
        <f>VLOOKUP($A242,ACTIVITIES!$B$2:$C$110,2,FALSE)</f>
        <v>Install onshore cable ROW construction</v>
      </c>
      <c r="C242" s="236"/>
      <c r="D242" s="236"/>
      <c r="E242" s="236"/>
      <c r="F242" s="236"/>
      <c r="G242" s="236"/>
      <c r="H242" s="236"/>
      <c r="I242" s="84" t="str">
        <f t="shared" si="25"/>
        <v/>
      </c>
      <c r="K242" s="89" t="str">
        <f t="shared" si="26"/>
        <v/>
      </c>
    </row>
    <row r="243" spans="1:11" ht="15.75" customHeight="1">
      <c r="A243" s="23">
        <f t="shared" si="29"/>
        <v>5</v>
      </c>
      <c r="B243" s="23" t="str">
        <f>VLOOKUP($A243,ACTIVITIES!$B$2:$C$110,2,FALSE)</f>
        <v>Install onshore vehicle use and travel</v>
      </c>
      <c r="C243" s="236"/>
      <c r="D243" s="236"/>
      <c r="E243" s="236"/>
      <c r="F243" s="236"/>
      <c r="G243" s="236"/>
      <c r="H243" s="236"/>
      <c r="I243" s="84" t="str">
        <f t="shared" si="25"/>
        <v/>
      </c>
      <c r="K243" s="89" t="str">
        <f t="shared" si="26"/>
        <v/>
      </c>
    </row>
    <row r="244" spans="1:11" ht="15.75" customHeight="1">
      <c r="A244" s="23">
        <f t="shared" si="29"/>
        <v>6</v>
      </c>
      <c r="B244" s="23" t="str">
        <f>VLOOKUP($A244,ACTIVITIES!$B$2:$C$110,2,FALSE)</f>
        <v>ONSHORE CONSTRUCTION 6</v>
      </c>
      <c r="C244" s="236"/>
      <c r="D244" s="236"/>
      <c r="E244" s="236"/>
      <c r="F244" s="236"/>
      <c r="G244" s="236"/>
      <c r="H244" s="236"/>
      <c r="I244" s="84" t="str">
        <f t="shared" si="25"/>
        <v/>
      </c>
      <c r="K244" s="89" t="str">
        <f t="shared" si="26"/>
        <v>X</v>
      </c>
    </row>
    <row r="245" spans="1:11" ht="15.75" customHeight="1">
      <c r="A245" s="23">
        <f t="shared" si="29"/>
        <v>7</v>
      </c>
      <c r="B245" s="23" t="str">
        <f>VLOOKUP($A245,ACTIVITIES!$B$2:$C$110,2,FALSE)</f>
        <v>ONSHORE CONSTRUCTION 7</v>
      </c>
      <c r="C245" s="236"/>
      <c r="D245" s="236"/>
      <c r="E245" s="236"/>
      <c r="F245" s="236"/>
      <c r="G245" s="236"/>
      <c r="H245" s="236"/>
      <c r="I245" s="84" t="str">
        <f t="shared" si="25"/>
        <v/>
      </c>
      <c r="K245" s="89" t="str">
        <f t="shared" si="26"/>
        <v>X</v>
      </c>
    </row>
    <row r="246" spans="1:11" ht="15.75" customHeight="1">
      <c r="A246" s="23">
        <f t="shared" si="29"/>
        <v>8</v>
      </c>
      <c r="B246" s="23" t="str">
        <f>VLOOKUP($A246,ACTIVITIES!$B$2:$C$110,2,FALSE)</f>
        <v>ONSHORE CONSTRUCTION 8</v>
      </c>
      <c r="C246" s="236"/>
      <c r="D246" s="236"/>
      <c r="E246" s="236"/>
      <c r="F246" s="236"/>
      <c r="G246" s="236"/>
      <c r="H246" s="236"/>
      <c r="I246" s="84" t="str">
        <f t="shared" si="25"/>
        <v/>
      </c>
      <c r="K246" s="89" t="str">
        <f t="shared" si="26"/>
        <v>X</v>
      </c>
    </row>
    <row r="247" spans="1:11" ht="15.75" customHeight="1">
      <c r="A247" s="23">
        <f t="shared" si="29"/>
        <v>9</v>
      </c>
      <c r="B247" s="23" t="str">
        <f>VLOOKUP($A247,ACTIVITIES!$B$2:$C$110,2,FALSE)</f>
        <v>ONSHORE CONSTRUCTION 9</v>
      </c>
      <c r="C247" s="236"/>
      <c r="D247" s="236"/>
      <c r="E247" s="236"/>
      <c r="F247" s="236"/>
      <c r="G247" s="236"/>
      <c r="H247" s="236"/>
      <c r="I247" s="84" t="str">
        <f t="shared" si="25"/>
        <v/>
      </c>
      <c r="K247" s="89" t="str">
        <f t="shared" si="26"/>
        <v>X</v>
      </c>
    </row>
    <row r="248" spans="1:11" ht="15.75" customHeight="1">
      <c r="A248" s="23">
        <f t="shared" si="29"/>
        <v>10</v>
      </c>
      <c r="B248" s="23" t="str">
        <f>VLOOKUP($A248,ACTIVITIES!$B$2:$C$110,2,FALSE)</f>
        <v>ONSHORE CONSTRUCTION 10</v>
      </c>
      <c r="C248" s="236"/>
      <c r="D248" s="236"/>
      <c r="E248" s="236"/>
      <c r="F248" s="236"/>
      <c r="G248" s="236"/>
      <c r="H248" s="236"/>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7"/>
      <c r="D250" s="237"/>
      <c r="E250" s="237"/>
      <c r="F250" s="237"/>
      <c r="G250" s="237"/>
      <c r="H250" s="237"/>
      <c r="I250" s="84" t="str">
        <f t="shared" si="25"/>
        <v/>
      </c>
      <c r="K250" s="89" t="str">
        <f t="shared" si="26"/>
        <v/>
      </c>
    </row>
    <row r="251" spans="1:11" ht="15.75" customHeight="1">
      <c r="A251" s="23">
        <f t="shared" ref="A251:A259" si="30">SUM(A250+1)</f>
        <v>12</v>
      </c>
      <c r="B251" s="23" t="str">
        <f>VLOOKUP($A251,ACTIVITIES!$B$2:$C$110,2,FALSE)</f>
        <v>Landfall HDD short and long distance</v>
      </c>
      <c r="C251" s="237"/>
      <c r="D251" s="237"/>
      <c r="E251" s="237"/>
      <c r="F251" s="237"/>
      <c r="G251" s="237"/>
      <c r="H251" s="237"/>
      <c r="I251" s="84" t="str">
        <f t="shared" si="25"/>
        <v/>
      </c>
      <c r="K251" s="89" t="str">
        <f t="shared" si="26"/>
        <v/>
      </c>
    </row>
    <row r="252" spans="1:11" ht="15.75" customHeight="1">
      <c r="A252" s="23">
        <f t="shared" si="30"/>
        <v>13</v>
      </c>
      <c r="B252" s="23" t="str">
        <f>VLOOKUP($A252,ACTIVITIES!$B$2:$C$110,2,FALSE)</f>
        <v>LANDFALL CONSTRUCTION 13</v>
      </c>
      <c r="C252" s="236"/>
      <c r="D252" s="236"/>
      <c r="E252" s="236"/>
      <c r="F252" s="236"/>
      <c r="G252" s="236"/>
      <c r="H252" s="236"/>
      <c r="I252" s="84" t="str">
        <f t="shared" si="25"/>
        <v/>
      </c>
      <c r="K252" s="89" t="str">
        <f t="shared" si="26"/>
        <v>X</v>
      </c>
    </row>
    <row r="253" spans="1:11" ht="15.75" customHeight="1">
      <c r="A253" s="23">
        <f t="shared" si="30"/>
        <v>14</v>
      </c>
      <c r="B253" s="23" t="str">
        <f>VLOOKUP($A253,ACTIVITIES!$B$2:$C$110,2,FALSE)</f>
        <v>LANDFALL CONSTRUCTION 14</v>
      </c>
      <c r="C253" s="236"/>
      <c r="D253" s="236"/>
      <c r="E253" s="236"/>
      <c r="F253" s="236"/>
      <c r="G253" s="236"/>
      <c r="H253" s="236"/>
      <c r="I253" s="84" t="str">
        <f t="shared" si="25"/>
        <v/>
      </c>
      <c r="K253" s="89" t="str">
        <f t="shared" si="26"/>
        <v>X</v>
      </c>
    </row>
    <row r="254" spans="1:11" ht="15.75" customHeight="1">
      <c r="A254" s="23">
        <f t="shared" si="30"/>
        <v>15</v>
      </c>
      <c r="B254" s="23" t="str">
        <f>VLOOKUP($A254,ACTIVITIES!$B$2:$C$110,2,FALSE)</f>
        <v>LANDFALL CONSTRUCTION 15</v>
      </c>
      <c r="C254" s="236"/>
      <c r="D254" s="236"/>
      <c r="E254" s="236"/>
      <c r="F254" s="236"/>
      <c r="G254" s="236"/>
      <c r="H254" s="236"/>
      <c r="I254" s="84" t="str">
        <f t="shared" si="25"/>
        <v/>
      </c>
      <c r="K254" s="89" t="str">
        <f t="shared" si="26"/>
        <v>X</v>
      </c>
    </row>
    <row r="255" spans="1:11" ht="15.75" customHeight="1">
      <c r="A255" s="23">
        <f t="shared" si="30"/>
        <v>16</v>
      </c>
      <c r="B255" s="23" t="str">
        <f>VLOOKUP($A255,ACTIVITIES!$B$2:$C$110,2,FALSE)</f>
        <v>LANDFALL CONSTRUCTION 16</v>
      </c>
      <c r="C255" s="236"/>
      <c r="D255" s="236"/>
      <c r="E255" s="236"/>
      <c r="F255" s="236"/>
      <c r="G255" s="236"/>
      <c r="H255" s="236"/>
      <c r="I255" s="84" t="str">
        <f t="shared" si="25"/>
        <v/>
      </c>
      <c r="K255" s="89" t="str">
        <f t="shared" si="26"/>
        <v>X</v>
      </c>
    </row>
    <row r="256" spans="1:11" ht="15.75" customHeight="1">
      <c r="A256" s="23">
        <f t="shared" si="30"/>
        <v>17</v>
      </c>
      <c r="B256" s="23" t="str">
        <f>VLOOKUP($A256,ACTIVITIES!$B$2:$C$110,2,FALSE)</f>
        <v>LANDFALL CONSTRUCTION 17</v>
      </c>
      <c r="C256" s="236"/>
      <c r="D256" s="236"/>
      <c r="E256" s="236"/>
      <c r="F256" s="236"/>
      <c r="G256" s="236"/>
      <c r="H256" s="236"/>
      <c r="I256" s="84" t="str">
        <f t="shared" si="25"/>
        <v/>
      </c>
      <c r="K256" s="89" t="str">
        <f t="shared" si="26"/>
        <v>X</v>
      </c>
    </row>
    <row r="257" spans="1:11" ht="15.75" customHeight="1">
      <c r="A257" s="23">
        <f t="shared" si="30"/>
        <v>18</v>
      </c>
      <c r="B257" s="23" t="str">
        <f>VLOOKUP($A257,ACTIVITIES!$B$2:$C$110,2,FALSE)</f>
        <v>LANDFALL CONSTRUCTION 18</v>
      </c>
      <c r="C257" s="236"/>
      <c r="D257" s="236"/>
      <c r="E257" s="236"/>
      <c r="F257" s="236"/>
      <c r="G257" s="236"/>
      <c r="H257" s="236"/>
      <c r="I257" s="84" t="str">
        <f t="shared" si="25"/>
        <v/>
      </c>
      <c r="K257" s="89" t="str">
        <f t="shared" si="26"/>
        <v>X</v>
      </c>
    </row>
    <row r="258" spans="1:11" ht="15.75" customHeight="1">
      <c r="A258" s="23">
        <f t="shared" si="30"/>
        <v>19</v>
      </c>
      <c r="B258" s="23" t="str">
        <f>VLOOKUP($A258,ACTIVITIES!$B$2:$C$110,2,FALSE)</f>
        <v>LANDFALL CONSTRUCTION 19</v>
      </c>
      <c r="C258" s="236"/>
      <c r="D258" s="236"/>
      <c r="E258" s="236"/>
      <c r="F258" s="236"/>
      <c r="G258" s="236"/>
      <c r="H258" s="236"/>
      <c r="I258" s="84" t="str">
        <f t="shared" si="25"/>
        <v/>
      </c>
      <c r="K258" s="89" t="str">
        <f t="shared" si="26"/>
        <v>X</v>
      </c>
    </row>
    <row r="259" spans="1:11" ht="15.75" customHeight="1">
      <c r="A259" s="23">
        <f t="shared" si="30"/>
        <v>20</v>
      </c>
      <c r="B259" s="23" t="str">
        <f>VLOOKUP($A259,ACTIVITIES!$B$2:$C$110,2,FALSE)</f>
        <v>LANDFALL CONSTRUCTION 20</v>
      </c>
      <c r="C259" s="236"/>
      <c r="D259" s="236"/>
      <c r="E259" s="236"/>
      <c r="F259" s="236"/>
      <c r="G259" s="236"/>
      <c r="H259" s="236"/>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c r="D261" s="236"/>
      <c r="E261" s="236"/>
      <c r="F261" s="236"/>
      <c r="G261" s="236"/>
      <c r="H261" s="236"/>
      <c r="I261" s="84" t="str">
        <f t="shared" si="25"/>
        <v/>
      </c>
      <c r="K261" s="89" t="str">
        <f t="shared" si="26"/>
        <v/>
      </c>
    </row>
    <row r="262" spans="1:11" ht="15.75" customHeight="1">
      <c r="A262" s="23">
        <f t="shared" ref="A262:A270" si="31">SUM(A261+1)</f>
        <v>22</v>
      </c>
      <c r="B262" s="23" t="str">
        <f>VLOOKUP($A262,ACTIVITIES!$B$2:$C$110,2,FALSE)</f>
        <v>Export cable to shore installation</v>
      </c>
      <c r="C262" s="236"/>
      <c r="D262" s="236"/>
      <c r="E262" s="236"/>
      <c r="F262" s="236"/>
      <c r="G262" s="236"/>
      <c r="H262" s="236"/>
      <c r="I262" s="84" t="str">
        <f t="shared" si="25"/>
        <v/>
      </c>
      <c r="K262" s="89" t="str">
        <f t="shared" si="26"/>
        <v/>
      </c>
    </row>
    <row r="263" spans="1:11" ht="15.75" customHeight="1">
      <c r="A263" s="23">
        <f t="shared" si="31"/>
        <v>23</v>
      </c>
      <c r="B263" s="23" t="str">
        <f>VLOOKUP($A263,ACTIVITIES!$B$2:$C$110,2,FALSE)</f>
        <v>Substation installation</v>
      </c>
      <c r="C263" s="236"/>
      <c r="D263" s="236"/>
      <c r="E263" s="236"/>
      <c r="F263" s="236"/>
      <c r="G263" s="236"/>
      <c r="H263" s="236"/>
      <c r="I263" s="84" t="str">
        <f t="shared" si="25"/>
        <v/>
      </c>
      <c r="K263" s="89" t="str">
        <f t="shared" si="26"/>
        <v/>
      </c>
    </row>
    <row r="264" spans="1:11" ht="15.75" customHeight="1">
      <c r="A264" s="23">
        <f t="shared" si="31"/>
        <v>24</v>
      </c>
      <c r="B264" s="23" t="str">
        <f>VLOOKUP($A264,ACTIVITIES!$B$2:$C$110,2,FALSE)</f>
        <v>Offshore foundation installation</v>
      </c>
      <c r="C264" s="236"/>
      <c r="D264" s="236"/>
      <c r="E264" s="236"/>
      <c r="F264" s="236"/>
      <c r="G264" s="236"/>
      <c r="H264" s="236"/>
      <c r="I264" s="84" t="str">
        <f t="shared" si="25"/>
        <v/>
      </c>
      <c r="K264" s="89" t="str">
        <f t="shared" si="26"/>
        <v/>
      </c>
    </row>
    <row r="265" spans="1:11" ht="15.75" customHeight="1">
      <c r="A265" s="23">
        <f t="shared" si="31"/>
        <v>25</v>
      </c>
      <c r="B265" s="23" t="str">
        <f>VLOOKUP($A265,ACTIVITIES!$B$2:$C$110,2,FALSE)</f>
        <v xml:space="preserve">Offshore pile driving </v>
      </c>
      <c r="C265" s="236"/>
      <c r="D265" s="236"/>
      <c r="E265" s="236"/>
      <c r="F265" s="236"/>
      <c r="G265" s="236"/>
      <c r="H265" s="236"/>
      <c r="I265" s="84" t="str">
        <f t="shared" si="25"/>
        <v/>
      </c>
      <c r="K265" s="89" t="str">
        <f t="shared" si="26"/>
        <v/>
      </c>
    </row>
    <row r="266" spans="1:11" ht="15.75" customHeight="1">
      <c r="A266" s="23">
        <f t="shared" si="31"/>
        <v>26</v>
      </c>
      <c r="B266" s="23" t="str">
        <f>VLOOKUP($A266,ACTIVITIES!$B$2:$C$110,2,FALSE)</f>
        <v>Temporary cofferdam for long dist. HDD</v>
      </c>
      <c r="C266" s="236"/>
      <c r="D266" s="236"/>
      <c r="E266" s="236"/>
      <c r="F266" s="236"/>
      <c r="G266" s="236"/>
      <c r="H266" s="236"/>
      <c r="I266" s="84" t="str">
        <f t="shared" si="25"/>
        <v/>
      </c>
      <c r="K266" s="89" t="str">
        <f t="shared" si="26"/>
        <v/>
      </c>
    </row>
    <row r="267" spans="1:11" ht="15.75" customHeight="1">
      <c r="A267" s="23">
        <f t="shared" si="31"/>
        <v>27</v>
      </c>
      <c r="B267" s="23" t="str">
        <f>VLOOKUP($A267,ACTIVITIES!$B$2:$C$110,2,FALSE)</f>
        <v>Barge and tug  WTG transportation</v>
      </c>
      <c r="C267" s="236"/>
      <c r="D267" s="236"/>
      <c r="E267" s="236"/>
      <c r="F267" s="236"/>
      <c r="G267" s="236"/>
      <c r="H267" s="236"/>
      <c r="I267" s="84" t="str">
        <f t="shared" si="25"/>
        <v/>
      </c>
      <c r="K267" s="89" t="str">
        <f t="shared" si="26"/>
        <v/>
      </c>
    </row>
    <row r="268" spans="1:11" ht="15.75" customHeight="1">
      <c r="A268" s="23">
        <f t="shared" si="31"/>
        <v>28</v>
      </c>
      <c r="B268" s="23" t="str">
        <f>VLOOKUP($A268,ACTIVITIES!$B$2:$C$110,2,FALSE)</f>
        <v>WTG installation 5 weeks/WTG</v>
      </c>
      <c r="C268" s="236"/>
      <c r="D268" s="236"/>
      <c r="E268" s="236"/>
      <c r="F268" s="236"/>
      <c r="G268" s="236"/>
      <c r="H268" s="236"/>
      <c r="I268" s="84" t="str">
        <f t="shared" si="25"/>
        <v/>
      </c>
      <c r="K268" s="89" t="str">
        <f t="shared" si="26"/>
        <v/>
      </c>
    </row>
    <row r="269" spans="1:11" ht="15.75" customHeight="1">
      <c r="A269" s="23">
        <f t="shared" si="31"/>
        <v>29</v>
      </c>
      <c r="B269" s="23" t="str">
        <f>VLOOKUP($A269,ACTIVITIES!$B$2:$C$110,2,FALSE)</f>
        <v>Crew boat travel</v>
      </c>
      <c r="C269" s="236"/>
      <c r="D269" s="236"/>
      <c r="E269" s="236"/>
      <c r="F269" s="236"/>
      <c r="G269" s="236"/>
      <c r="H269" s="236"/>
      <c r="I269" s="84" t="str">
        <f t="shared" si="25"/>
        <v/>
      </c>
      <c r="K269" s="89" t="str">
        <f t="shared" si="26"/>
        <v/>
      </c>
    </row>
    <row r="270" spans="1:11" ht="15.75" customHeight="1">
      <c r="A270" s="23">
        <f t="shared" si="31"/>
        <v>30</v>
      </c>
      <c r="B270" s="23" t="str">
        <f>VLOOKUP($A270,ACTIVITIES!$B$2:$C$110,2,FALSE)</f>
        <v>OFFSHORE CONSTRUCTION 30</v>
      </c>
      <c r="C270" s="318"/>
      <c r="D270" s="318"/>
      <c r="E270" s="318"/>
      <c r="F270" s="318"/>
      <c r="G270" s="318"/>
      <c r="H270" s="318"/>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c r="D272" s="236"/>
      <c r="E272" s="236"/>
      <c r="F272" s="236"/>
      <c r="G272" s="236"/>
      <c r="H272" s="236"/>
      <c r="I272" s="84" t="str">
        <f t="shared" ref="I272:I335" si="32">IF(AND(C272="",D272="",E272="",F272="",G272="",H272=""),"",MAX(C272:H272))</f>
        <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c r="D273" s="236"/>
      <c r="E273" s="236"/>
      <c r="F273" s="236"/>
      <c r="G273" s="236"/>
      <c r="H273" s="236"/>
      <c r="I273" s="84" t="str">
        <f t="shared" si="32"/>
        <v/>
      </c>
      <c r="K273" s="89" t="str">
        <f t="shared" si="33"/>
        <v/>
      </c>
    </row>
    <row r="274" spans="1:11" ht="15.75" customHeight="1">
      <c r="A274" s="23">
        <f t="shared" si="34"/>
        <v>33</v>
      </c>
      <c r="B274" s="23" t="str">
        <f>VLOOKUP($A274,ACTIVITIES!$B$2:$C$110,2,FALSE)</f>
        <v>Subbottom profiles at 5 year intervals</v>
      </c>
      <c r="C274" s="236"/>
      <c r="D274" s="236"/>
      <c r="E274" s="236"/>
      <c r="F274" s="236"/>
      <c r="G274" s="236"/>
      <c r="H274" s="236"/>
      <c r="I274" s="84" t="str">
        <f t="shared" si="32"/>
        <v/>
      </c>
      <c r="K274" s="89" t="str">
        <f t="shared" si="33"/>
        <v/>
      </c>
    </row>
    <row r="275" spans="1:11" ht="15.75" customHeight="1">
      <c r="A275" s="23">
        <f t="shared" si="34"/>
        <v>34</v>
      </c>
      <c r="B275" s="23" t="str">
        <f>VLOOKUP($A275,ACTIVITIES!$B$2:$C$110,2,FALSE)</f>
        <v>Substation ROW maintenance</v>
      </c>
      <c r="C275" s="236"/>
      <c r="D275" s="236"/>
      <c r="E275" s="236"/>
      <c r="F275" s="236"/>
      <c r="G275" s="236"/>
      <c r="H275" s="236"/>
      <c r="I275" s="84" t="str">
        <f t="shared" si="32"/>
        <v/>
      </c>
      <c r="K275" s="89" t="str">
        <f t="shared" si="33"/>
        <v/>
      </c>
    </row>
    <row r="276" spans="1:11" ht="15.75" customHeight="1">
      <c r="A276" s="23">
        <f t="shared" ref="A276:A281" si="35">SUM(A275+1)</f>
        <v>35</v>
      </c>
      <c r="B276" s="23" t="str">
        <f>VLOOKUP($A276,ACTIVITIES!$B$2:$C$110,2,FALSE)</f>
        <v>On and off shore environmental monitoring</v>
      </c>
      <c r="C276" s="236"/>
      <c r="D276" s="236"/>
      <c r="E276" s="236"/>
      <c r="F276" s="236"/>
      <c r="G276" s="236"/>
      <c r="H276" s="236"/>
      <c r="I276" s="84" t="str">
        <f t="shared" si="32"/>
        <v/>
      </c>
      <c r="K276" s="89" t="str">
        <f t="shared" si="33"/>
        <v/>
      </c>
    </row>
    <row r="277" spans="1:11" ht="15.75" customHeight="1">
      <c r="A277" s="23">
        <f t="shared" si="35"/>
        <v>36</v>
      </c>
      <c r="B277" s="23" t="str">
        <f>VLOOKUP($A277,ACTIVITIES!$B$2:$C$110,2,FALSE)</f>
        <v>OPERATION AND MAINTENANCE 36</v>
      </c>
      <c r="C277" s="318"/>
      <c r="D277" s="318"/>
      <c r="E277" s="318"/>
      <c r="F277" s="318"/>
      <c r="G277" s="318"/>
      <c r="H277" s="236"/>
      <c r="I277" s="84" t="str">
        <f t="shared" si="32"/>
        <v/>
      </c>
      <c r="K277" s="89" t="str">
        <f t="shared" si="33"/>
        <v>X</v>
      </c>
    </row>
    <row r="278" spans="1:11" ht="15.75" customHeight="1">
      <c r="A278" s="23">
        <f t="shared" si="35"/>
        <v>37</v>
      </c>
      <c r="B278" s="23" t="str">
        <f>VLOOKUP($A278,ACTIVITIES!$B$2:$C$110,2,FALSE)</f>
        <v>OPERATION AND MAINTENANCE 37</v>
      </c>
      <c r="C278" s="318"/>
      <c r="D278" s="318"/>
      <c r="E278" s="318"/>
      <c r="F278" s="318"/>
      <c r="G278" s="318"/>
      <c r="H278" s="236"/>
      <c r="I278" s="84" t="str">
        <f t="shared" si="32"/>
        <v/>
      </c>
      <c r="K278" s="89" t="str">
        <f t="shared" si="33"/>
        <v>X</v>
      </c>
    </row>
    <row r="279" spans="1:11" ht="15.75" customHeight="1">
      <c r="A279" s="23">
        <f t="shared" si="35"/>
        <v>38</v>
      </c>
      <c r="B279" s="23" t="str">
        <f>VLOOKUP($A279,ACTIVITIES!$B$2:$C$110,2,FALSE)</f>
        <v>OPERATION AND MAINTENANCE 38</v>
      </c>
      <c r="C279" s="318"/>
      <c r="D279" s="318"/>
      <c r="E279" s="318"/>
      <c r="F279" s="318"/>
      <c r="G279" s="318"/>
      <c r="H279" s="236"/>
      <c r="I279" s="84" t="str">
        <f t="shared" si="32"/>
        <v/>
      </c>
      <c r="K279" s="89" t="str">
        <f t="shared" si="33"/>
        <v>X</v>
      </c>
    </row>
    <row r="280" spans="1:11" ht="15.75" customHeight="1">
      <c r="A280" s="23">
        <f t="shared" si="35"/>
        <v>39</v>
      </c>
      <c r="B280" s="23" t="str">
        <f>VLOOKUP($A280,ACTIVITIES!$B$2:$C$110,2,FALSE)</f>
        <v>OPERATION AND MAINTENANCE 39</v>
      </c>
      <c r="C280" s="318"/>
      <c r="D280" s="318"/>
      <c r="E280" s="318"/>
      <c r="F280" s="318"/>
      <c r="G280" s="318"/>
      <c r="H280" s="236"/>
      <c r="I280" s="84" t="str">
        <f t="shared" si="32"/>
        <v/>
      </c>
      <c r="K280" s="89" t="str">
        <f t="shared" si="33"/>
        <v>X</v>
      </c>
    </row>
    <row r="281" spans="1:11" ht="15.75" customHeight="1">
      <c r="A281" s="23">
        <f t="shared" si="35"/>
        <v>40</v>
      </c>
      <c r="B281" s="23" t="str">
        <f>VLOOKUP($A281,ACTIVITIES!$B$2:$C$110,2,FALSE)</f>
        <v>OPERATION AND MAINTENANCE 40</v>
      </c>
      <c r="C281" s="318"/>
      <c r="D281" s="318"/>
      <c r="E281" s="318"/>
      <c r="F281" s="318"/>
      <c r="G281" s="318"/>
      <c r="H281" s="236"/>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c r="D283" s="236"/>
      <c r="E283" s="236"/>
      <c r="F283" s="236"/>
      <c r="G283" s="236"/>
      <c r="H283" s="236"/>
      <c r="I283" s="85" t="str">
        <f t="shared" si="32"/>
        <v/>
      </c>
      <c r="K283" s="89" t="str">
        <f t="shared" si="33"/>
        <v/>
      </c>
    </row>
    <row r="284" spans="1:11" ht="15.75" customHeight="1">
      <c r="A284" s="23">
        <f t="shared" ref="A284:A292" si="36">SUM(A283+1)</f>
        <v>42</v>
      </c>
      <c r="B284" s="23" t="str">
        <f>VLOOKUP($A284,ACTIVITIES!$B$2:$C$110,2,FALSE)</f>
        <v>Offshore cable abandonent</v>
      </c>
      <c r="C284" s="236"/>
      <c r="D284" s="236"/>
      <c r="E284" s="236"/>
      <c r="F284" s="236"/>
      <c r="G284" s="236"/>
      <c r="H284" s="236"/>
      <c r="I284" s="85" t="str">
        <f t="shared" si="32"/>
        <v/>
      </c>
      <c r="K284" s="89" t="str">
        <f t="shared" si="33"/>
        <v/>
      </c>
    </row>
    <row r="285" spans="1:11" ht="15.75" customHeight="1">
      <c r="A285" s="23">
        <f t="shared" si="36"/>
        <v>43</v>
      </c>
      <c r="B285" s="23" t="str">
        <f>VLOOKUP($A285,ACTIVITIES!$B$2:$C$110,2,FALSE)</f>
        <v>Demobilization</v>
      </c>
      <c r="C285" s="236"/>
      <c r="D285" s="236"/>
      <c r="E285" s="236"/>
      <c r="F285" s="236"/>
      <c r="G285" s="236"/>
      <c r="H285" s="236"/>
      <c r="I285" s="85" t="str">
        <f t="shared" si="32"/>
        <v/>
      </c>
      <c r="K285" s="89" t="str">
        <f t="shared" si="33"/>
        <v/>
      </c>
    </row>
    <row r="286" spans="1:11" ht="15.75" customHeight="1">
      <c r="A286" s="23">
        <f t="shared" si="36"/>
        <v>44</v>
      </c>
      <c r="B286" s="23" t="str">
        <f>VLOOKUP($A286,ACTIVITIES!$B$2:$C$110,2,FALSE)</f>
        <v>DECOMMISSIONING 44</v>
      </c>
      <c r="C286" s="236"/>
      <c r="D286" s="236"/>
      <c r="E286" s="236"/>
      <c r="F286" s="236"/>
      <c r="G286" s="236"/>
      <c r="H286" s="236"/>
      <c r="I286" s="85" t="str">
        <f t="shared" si="32"/>
        <v/>
      </c>
      <c r="K286" s="89" t="str">
        <f t="shared" si="33"/>
        <v>X</v>
      </c>
    </row>
    <row r="287" spans="1:11" ht="15.75" customHeight="1">
      <c r="A287" s="23">
        <f t="shared" si="36"/>
        <v>45</v>
      </c>
      <c r="B287" s="23" t="str">
        <f>VLOOKUP($A287,ACTIVITIES!$B$2:$C$110,2,FALSE)</f>
        <v>DECOMMISSIONING 45</v>
      </c>
      <c r="C287" s="236"/>
      <c r="D287" s="236"/>
      <c r="E287" s="236"/>
      <c r="F287" s="236"/>
      <c r="G287" s="236"/>
      <c r="H287" s="236"/>
      <c r="I287" s="85" t="str">
        <f t="shared" si="32"/>
        <v/>
      </c>
      <c r="K287" s="89" t="str">
        <f t="shared" si="33"/>
        <v>X</v>
      </c>
    </row>
    <row r="288" spans="1:11" ht="15.75" customHeight="1">
      <c r="A288" s="23">
        <f t="shared" si="36"/>
        <v>46</v>
      </c>
      <c r="B288" s="23" t="str">
        <f>VLOOKUP($A288,ACTIVITIES!$B$2:$C$110,2,FALSE)</f>
        <v>DECOMMISSIONING 46</v>
      </c>
      <c r="C288" s="236"/>
      <c r="D288" s="236"/>
      <c r="E288" s="236"/>
      <c r="F288" s="236"/>
      <c r="G288" s="236"/>
      <c r="H288" s="236"/>
      <c r="I288" s="85" t="str">
        <f t="shared" si="32"/>
        <v/>
      </c>
      <c r="K288" s="89" t="str">
        <f t="shared" si="33"/>
        <v>X</v>
      </c>
    </row>
    <row r="289" spans="1:11" ht="15.75" customHeight="1">
      <c r="A289" s="23">
        <f t="shared" si="36"/>
        <v>47</v>
      </c>
      <c r="B289" s="23" t="str">
        <f>VLOOKUP($A289,ACTIVITIES!$B$2:$C$110,2,FALSE)</f>
        <v>DECOMMISSIONING 47</v>
      </c>
      <c r="C289" s="236"/>
      <c r="D289" s="236"/>
      <c r="E289" s="236"/>
      <c r="F289" s="236"/>
      <c r="G289" s="236"/>
      <c r="H289" s="236"/>
      <c r="I289" s="85" t="str">
        <f t="shared" si="32"/>
        <v/>
      </c>
      <c r="K289" s="89" t="str">
        <f t="shared" si="33"/>
        <v>X</v>
      </c>
    </row>
    <row r="290" spans="1:11" ht="15.75" customHeight="1">
      <c r="A290" s="23">
        <f t="shared" si="36"/>
        <v>48</v>
      </c>
      <c r="B290" s="23" t="str">
        <f>VLOOKUP($A290,ACTIVITIES!$B$2:$C$110,2,FALSE)</f>
        <v>DECOMMISSIONING 48</v>
      </c>
      <c r="C290" s="236"/>
      <c r="D290" s="236"/>
      <c r="E290" s="236"/>
      <c r="F290" s="236"/>
      <c r="G290" s="236"/>
      <c r="H290" s="236"/>
      <c r="I290" s="85" t="str">
        <f t="shared" si="32"/>
        <v/>
      </c>
      <c r="K290" s="89" t="str">
        <f t="shared" si="33"/>
        <v>X</v>
      </c>
    </row>
    <row r="291" spans="1:11" ht="15.75" customHeight="1">
      <c r="A291" s="23">
        <f t="shared" si="36"/>
        <v>49</v>
      </c>
      <c r="B291" s="23" t="str">
        <f>VLOOKUP($A291,ACTIVITIES!$B$2:$C$110,2,FALSE)</f>
        <v>DECOMMISSIONING 49</v>
      </c>
      <c r="C291" s="236"/>
      <c r="D291" s="236"/>
      <c r="E291" s="236"/>
      <c r="F291" s="236"/>
      <c r="G291" s="236"/>
      <c r="H291" s="236"/>
      <c r="I291" s="85" t="str">
        <f t="shared" si="32"/>
        <v/>
      </c>
      <c r="K291" s="89" t="str">
        <f t="shared" si="33"/>
        <v>X</v>
      </c>
    </row>
    <row r="292" spans="1:11" ht="15.75" customHeight="1">
      <c r="A292" s="23">
        <f t="shared" si="36"/>
        <v>50</v>
      </c>
      <c r="B292" s="23" t="str">
        <f>VLOOKUP($A292,ACTIVITIES!$B$2:$C$110,2,FALSE)</f>
        <v>DECOMMISSIONING 50</v>
      </c>
      <c r="C292" s="236"/>
      <c r="D292" s="236"/>
      <c r="E292" s="236"/>
      <c r="F292" s="236"/>
      <c r="G292" s="236"/>
      <c r="H292" s="236"/>
      <c r="I292" s="85" t="str">
        <f t="shared" si="32"/>
        <v/>
      </c>
      <c r="K292" s="89" t="str">
        <f t="shared" si="33"/>
        <v>X</v>
      </c>
    </row>
    <row r="293" spans="1:11" ht="15.75" customHeight="1">
      <c r="A293" s="99" t="str">
        <f>ACTIVITIES!$H$7</f>
        <v>ACTIVITY CATEGORY 6</v>
      </c>
      <c r="B293" s="99"/>
      <c r="C293" s="247"/>
      <c r="D293" s="247"/>
      <c r="E293" s="247"/>
      <c r="F293" s="247"/>
      <c r="G293" s="247"/>
      <c r="H293" s="248"/>
      <c r="I293" s="98" t="str">
        <f t="shared" si="32"/>
        <v/>
      </c>
      <c r="K293" s="89" t="str">
        <f t="shared" si="33"/>
        <v>X</v>
      </c>
    </row>
    <row r="294" spans="1:11" ht="15.75" customHeight="1">
      <c r="A294" s="23">
        <f>SUM(A292+1)</f>
        <v>51</v>
      </c>
      <c r="B294" s="23" t="str">
        <f>VLOOKUP($A294,ACTIVITIES!$B$2:$C$110,2,FALSE)</f>
        <v>ACTIVITY CATEGORY 6 51</v>
      </c>
      <c r="C294" s="236"/>
      <c r="D294" s="236"/>
      <c r="E294" s="236"/>
      <c r="F294" s="236"/>
      <c r="G294" s="236"/>
      <c r="H294" s="236"/>
      <c r="I294" s="85" t="str">
        <f t="shared" si="32"/>
        <v/>
      </c>
      <c r="K294" s="89" t="str">
        <f t="shared" si="33"/>
        <v>X</v>
      </c>
    </row>
    <row r="295" spans="1:11" ht="15.75" customHeight="1">
      <c r="A295" s="23">
        <f t="shared" ref="A295:A303" si="37">SUM(A294+1)</f>
        <v>52</v>
      </c>
      <c r="B295" s="23" t="str">
        <f>VLOOKUP($A295,ACTIVITIES!$B$2:$C$110,2,FALSE)</f>
        <v>ACTIVITY CATEGORY 6 52</v>
      </c>
      <c r="C295" s="236"/>
      <c r="D295" s="236"/>
      <c r="E295" s="236"/>
      <c r="F295" s="236"/>
      <c r="G295" s="236"/>
      <c r="H295" s="236"/>
      <c r="I295" s="85" t="str">
        <f t="shared" si="32"/>
        <v/>
      </c>
      <c r="K295" s="89" t="str">
        <f t="shared" si="33"/>
        <v>X</v>
      </c>
    </row>
    <row r="296" spans="1:11" ht="15.75" customHeight="1">
      <c r="A296" s="23">
        <f t="shared" si="37"/>
        <v>53</v>
      </c>
      <c r="B296" s="23" t="str">
        <f>VLOOKUP($A296,ACTIVITIES!$B$2:$C$110,2,FALSE)</f>
        <v>ACTIVITY CATEGORY 6 53</v>
      </c>
      <c r="C296" s="236"/>
      <c r="D296" s="236"/>
      <c r="E296" s="236"/>
      <c r="F296" s="236"/>
      <c r="G296" s="236"/>
      <c r="H296" s="236"/>
      <c r="I296" s="85" t="str">
        <f t="shared" si="32"/>
        <v/>
      </c>
      <c r="K296" s="89" t="str">
        <f t="shared" si="33"/>
        <v>X</v>
      </c>
    </row>
    <row r="297" spans="1:11" ht="15.75" customHeight="1">
      <c r="A297" s="23">
        <f t="shared" si="37"/>
        <v>54</v>
      </c>
      <c r="B297" s="23" t="str">
        <f>VLOOKUP($A297,ACTIVITIES!$B$2:$C$110,2,FALSE)</f>
        <v>ACTIVITY CATEGORY 6 54</v>
      </c>
      <c r="C297" s="236"/>
      <c r="D297" s="236"/>
      <c r="E297" s="236"/>
      <c r="F297" s="236"/>
      <c r="G297" s="236"/>
      <c r="H297" s="236"/>
      <c r="I297" s="85" t="str">
        <f t="shared" si="32"/>
        <v/>
      </c>
      <c r="K297" s="89" t="str">
        <f t="shared" si="33"/>
        <v>X</v>
      </c>
    </row>
    <row r="298" spans="1:11" ht="15.75" customHeight="1">
      <c r="A298" s="23">
        <f t="shared" si="37"/>
        <v>55</v>
      </c>
      <c r="B298" s="23" t="str">
        <f>VLOOKUP($A298,ACTIVITIES!$B$2:$C$110,2,FALSE)</f>
        <v>ACTIVITY CATEGORY 6 55</v>
      </c>
      <c r="C298" s="236"/>
      <c r="D298" s="236"/>
      <c r="E298" s="236"/>
      <c r="F298" s="236"/>
      <c r="G298" s="236"/>
      <c r="H298" s="236"/>
      <c r="I298" s="85" t="str">
        <f t="shared" si="32"/>
        <v/>
      </c>
      <c r="K298" s="89" t="str">
        <f t="shared" si="33"/>
        <v>X</v>
      </c>
    </row>
    <row r="299" spans="1:11" ht="15.75" customHeight="1">
      <c r="A299" s="23">
        <f t="shared" si="37"/>
        <v>56</v>
      </c>
      <c r="B299" s="23" t="str">
        <f>VLOOKUP($A299,ACTIVITIES!$B$2:$C$110,2,FALSE)</f>
        <v>ACTIVITY CATEGORY 6 56</v>
      </c>
      <c r="C299" s="236"/>
      <c r="D299" s="236"/>
      <c r="E299" s="236"/>
      <c r="F299" s="236"/>
      <c r="G299" s="236"/>
      <c r="H299" s="236"/>
      <c r="I299" s="85" t="str">
        <f t="shared" si="32"/>
        <v/>
      </c>
      <c r="K299" s="89" t="str">
        <f t="shared" si="33"/>
        <v>X</v>
      </c>
    </row>
    <row r="300" spans="1:11" ht="15.75" customHeight="1">
      <c r="A300" s="23">
        <f t="shared" si="37"/>
        <v>57</v>
      </c>
      <c r="B300" s="23" t="str">
        <f>VLOOKUP($A300,ACTIVITIES!$B$2:$C$110,2,FALSE)</f>
        <v>ACTIVITY CATEGORY 6 57</v>
      </c>
      <c r="C300" s="236"/>
      <c r="D300" s="236"/>
      <c r="E300" s="236"/>
      <c r="F300" s="236"/>
      <c r="G300" s="236"/>
      <c r="H300" s="236"/>
      <c r="I300" s="85" t="str">
        <f t="shared" si="32"/>
        <v/>
      </c>
      <c r="K300" s="89" t="str">
        <f t="shared" si="33"/>
        <v>X</v>
      </c>
    </row>
    <row r="301" spans="1:11" ht="15.75" customHeight="1">
      <c r="A301" s="23">
        <f t="shared" si="37"/>
        <v>58</v>
      </c>
      <c r="B301" s="23" t="str">
        <f>VLOOKUP($A301,ACTIVITIES!$B$2:$C$110,2,FALSE)</f>
        <v>ACTIVITY CATEGORY 6 58</v>
      </c>
      <c r="C301" s="236"/>
      <c r="D301" s="236"/>
      <c r="E301" s="236"/>
      <c r="F301" s="236"/>
      <c r="G301" s="236"/>
      <c r="H301" s="236"/>
      <c r="I301" s="85" t="str">
        <f t="shared" si="32"/>
        <v/>
      </c>
      <c r="K301" s="89" t="str">
        <f t="shared" si="33"/>
        <v>X</v>
      </c>
    </row>
    <row r="302" spans="1:11" ht="15.75" customHeight="1">
      <c r="A302" s="23">
        <f t="shared" si="37"/>
        <v>59</v>
      </c>
      <c r="B302" s="23" t="str">
        <f>VLOOKUP($A302,ACTIVITIES!$B$2:$C$110,2,FALSE)</f>
        <v>ACTIVITY CATEGORY 6 59</v>
      </c>
      <c r="C302" s="236"/>
      <c r="D302" s="236"/>
      <c r="E302" s="236"/>
      <c r="F302" s="236"/>
      <c r="G302" s="236"/>
      <c r="H302" s="236"/>
      <c r="I302" s="85" t="str">
        <f t="shared" si="32"/>
        <v/>
      </c>
      <c r="K302" s="89" t="str">
        <f t="shared" si="33"/>
        <v>X</v>
      </c>
    </row>
    <row r="303" spans="1:11" ht="15.75" customHeight="1">
      <c r="A303" s="23">
        <f t="shared" si="37"/>
        <v>60</v>
      </c>
      <c r="B303" s="23" t="str">
        <f>VLOOKUP($A303,ACTIVITIES!$B$2:$C$110,2,FALSE)</f>
        <v>ACTIVITY CATEGORY 6 60</v>
      </c>
      <c r="C303" s="236"/>
      <c r="D303" s="236"/>
      <c r="E303" s="236"/>
      <c r="F303" s="236"/>
      <c r="G303" s="236"/>
      <c r="H303" s="236"/>
      <c r="I303" s="85" t="str">
        <f t="shared" si="32"/>
        <v/>
      </c>
      <c r="K303" s="89" t="str">
        <f t="shared" si="33"/>
        <v>X</v>
      </c>
    </row>
    <row r="304" spans="1:11" ht="15.75" customHeight="1">
      <c r="A304" s="99" t="str">
        <f>ACTIVITIES!$H$8</f>
        <v>ACTIVITY CATEGORY 7</v>
      </c>
      <c r="B304" s="99"/>
      <c r="C304" s="247"/>
      <c r="D304" s="247"/>
      <c r="E304" s="247"/>
      <c r="F304" s="247"/>
      <c r="G304" s="247"/>
      <c r="H304" s="248"/>
      <c r="I304" s="98" t="str">
        <f t="shared" si="32"/>
        <v/>
      </c>
      <c r="K304" s="89" t="str">
        <f t="shared" si="33"/>
        <v>X</v>
      </c>
    </row>
    <row r="305" spans="1:11" ht="15.75" customHeight="1">
      <c r="A305" s="23">
        <f>SUM(A303+1)</f>
        <v>61</v>
      </c>
      <c r="B305" s="23" t="str">
        <f>VLOOKUP($A305,ACTIVITIES!$B$2:$C$110,2,FALSE)</f>
        <v>ACTIVITY CATEGORY 7 61</v>
      </c>
      <c r="C305" s="236"/>
      <c r="D305" s="236"/>
      <c r="E305" s="236"/>
      <c r="F305" s="236"/>
      <c r="G305" s="236"/>
      <c r="H305" s="236"/>
      <c r="I305" s="85" t="str">
        <f t="shared" si="32"/>
        <v/>
      </c>
      <c r="K305" s="89" t="str">
        <f t="shared" si="33"/>
        <v>X</v>
      </c>
    </row>
    <row r="306" spans="1:11" ht="15.75" customHeight="1">
      <c r="A306" s="23">
        <f t="shared" ref="A306:A314" si="38">SUM(A305+1)</f>
        <v>62</v>
      </c>
      <c r="B306" s="23" t="str">
        <f>VLOOKUP($A306,ACTIVITIES!$B$2:$C$110,2,FALSE)</f>
        <v>ACTIVITY CATEGORY 7 62</v>
      </c>
      <c r="C306" s="236"/>
      <c r="D306" s="236"/>
      <c r="E306" s="236"/>
      <c r="F306" s="236"/>
      <c r="G306" s="236"/>
      <c r="H306" s="236"/>
      <c r="I306" s="85" t="str">
        <f t="shared" si="32"/>
        <v/>
      </c>
      <c r="K306" s="89" t="str">
        <f t="shared" si="33"/>
        <v>X</v>
      </c>
    </row>
    <row r="307" spans="1:11" ht="15.75" customHeight="1">
      <c r="A307" s="23">
        <f t="shared" si="38"/>
        <v>63</v>
      </c>
      <c r="B307" s="23" t="str">
        <f>VLOOKUP($A307,ACTIVITIES!$B$2:$C$110,2,FALSE)</f>
        <v>ACTIVITY CATEGORY 7 63</v>
      </c>
      <c r="C307" s="236"/>
      <c r="D307" s="236"/>
      <c r="E307" s="236"/>
      <c r="F307" s="236"/>
      <c r="G307" s="236"/>
      <c r="H307" s="236"/>
      <c r="I307" s="85" t="str">
        <f t="shared" si="32"/>
        <v/>
      </c>
      <c r="K307" s="89" t="str">
        <f t="shared" si="33"/>
        <v>X</v>
      </c>
    </row>
    <row r="308" spans="1:11" ht="15.75" customHeight="1">
      <c r="A308" s="23">
        <f t="shared" si="38"/>
        <v>64</v>
      </c>
      <c r="B308" s="23" t="str">
        <f>VLOOKUP($A308,ACTIVITIES!$B$2:$C$110,2,FALSE)</f>
        <v>ACTIVITY CATEGORY 7 64</v>
      </c>
      <c r="C308" s="236"/>
      <c r="D308" s="236"/>
      <c r="E308" s="236"/>
      <c r="F308" s="236"/>
      <c r="G308" s="236"/>
      <c r="H308" s="236"/>
      <c r="I308" s="85" t="str">
        <f t="shared" si="32"/>
        <v/>
      </c>
      <c r="K308" s="89" t="str">
        <f t="shared" si="33"/>
        <v>X</v>
      </c>
    </row>
    <row r="309" spans="1:11" ht="15.75" customHeight="1">
      <c r="A309" s="23">
        <f t="shared" si="38"/>
        <v>65</v>
      </c>
      <c r="B309" s="23" t="str">
        <f>VLOOKUP($A309,ACTIVITIES!$B$2:$C$110,2,FALSE)</f>
        <v>ACTIVITY CATEGORY 7 65</v>
      </c>
      <c r="C309" s="236"/>
      <c r="D309" s="236"/>
      <c r="E309" s="236"/>
      <c r="F309" s="236"/>
      <c r="G309" s="236"/>
      <c r="H309" s="236"/>
      <c r="I309" s="85" t="str">
        <f t="shared" si="32"/>
        <v/>
      </c>
      <c r="K309" s="89" t="str">
        <f t="shared" si="33"/>
        <v>X</v>
      </c>
    </row>
    <row r="310" spans="1:11" ht="15.75" customHeight="1">
      <c r="A310" s="23">
        <f t="shared" si="38"/>
        <v>66</v>
      </c>
      <c r="B310" s="23" t="str">
        <f>VLOOKUP($A310,ACTIVITIES!$B$2:$C$110,2,FALSE)</f>
        <v>ACTIVITY CATEGORY 7 66</v>
      </c>
      <c r="C310" s="236"/>
      <c r="D310" s="236"/>
      <c r="E310" s="236"/>
      <c r="F310" s="236"/>
      <c r="G310" s="236"/>
      <c r="H310" s="236"/>
      <c r="I310" s="85" t="str">
        <f t="shared" si="32"/>
        <v/>
      </c>
      <c r="K310" s="89" t="str">
        <f t="shared" si="33"/>
        <v>X</v>
      </c>
    </row>
    <row r="311" spans="1:11" ht="15.75" customHeight="1">
      <c r="A311" s="23">
        <f t="shared" si="38"/>
        <v>67</v>
      </c>
      <c r="B311" s="23" t="str">
        <f>VLOOKUP($A311,ACTIVITIES!$B$2:$C$110,2,FALSE)</f>
        <v>ACTIVITY CATEGORY 7 67</v>
      </c>
      <c r="C311" s="236"/>
      <c r="D311" s="236"/>
      <c r="E311" s="236"/>
      <c r="F311" s="236"/>
      <c r="G311" s="236"/>
      <c r="H311" s="236"/>
      <c r="I311" s="85" t="str">
        <f t="shared" si="32"/>
        <v/>
      </c>
      <c r="K311" s="89" t="str">
        <f t="shared" si="33"/>
        <v>X</v>
      </c>
    </row>
    <row r="312" spans="1:11" ht="15.75" customHeight="1">
      <c r="A312" s="23">
        <f t="shared" si="38"/>
        <v>68</v>
      </c>
      <c r="B312" s="23" t="str">
        <f>VLOOKUP($A312,ACTIVITIES!$B$2:$C$110,2,FALSE)</f>
        <v>ACTIVITY CATEGORY 7 68</v>
      </c>
      <c r="C312" s="236"/>
      <c r="D312" s="236"/>
      <c r="E312" s="236"/>
      <c r="F312" s="236"/>
      <c r="G312" s="236"/>
      <c r="H312" s="236"/>
      <c r="I312" s="85" t="str">
        <f t="shared" si="32"/>
        <v/>
      </c>
      <c r="K312" s="89" t="str">
        <f t="shared" si="33"/>
        <v>X</v>
      </c>
    </row>
    <row r="313" spans="1:11" ht="15.75" customHeight="1">
      <c r="A313" s="23">
        <f t="shared" si="38"/>
        <v>69</v>
      </c>
      <c r="B313" s="23" t="str">
        <f>VLOOKUP($A313,ACTIVITIES!$B$2:$C$110,2,FALSE)</f>
        <v>ACTIVITY CATEGORY 7 69</v>
      </c>
      <c r="C313" s="236"/>
      <c r="D313" s="236"/>
      <c r="E313" s="236"/>
      <c r="F313" s="236"/>
      <c r="G313" s="236"/>
      <c r="H313" s="236"/>
      <c r="I313" s="85" t="str">
        <f t="shared" si="32"/>
        <v/>
      </c>
      <c r="K313" s="89" t="str">
        <f t="shared" si="33"/>
        <v>X</v>
      </c>
    </row>
    <row r="314" spans="1:11" ht="15.75" customHeight="1">
      <c r="A314" s="23">
        <f t="shared" si="38"/>
        <v>70</v>
      </c>
      <c r="B314" s="23" t="str">
        <f>VLOOKUP($A314,ACTIVITIES!$B$2:$C$110,2,FALSE)</f>
        <v>ACTIVITY CATEGORY 7 70</v>
      </c>
      <c r="C314" s="236"/>
      <c r="D314" s="236"/>
      <c r="E314" s="236"/>
      <c r="F314" s="236"/>
      <c r="G314" s="236"/>
      <c r="H314" s="236"/>
      <c r="I314" s="85" t="str">
        <f t="shared" si="32"/>
        <v/>
      </c>
      <c r="K314" s="89" t="str">
        <f t="shared" si="33"/>
        <v>X</v>
      </c>
    </row>
    <row r="315" spans="1:11" ht="15.75" customHeight="1">
      <c r="A315" s="99" t="str">
        <f>ACTIVITIES!$H$9</f>
        <v>ACTIVITY CATEGORY 8</v>
      </c>
      <c r="B315" s="99"/>
      <c r="C315" s="247"/>
      <c r="D315" s="247"/>
      <c r="E315" s="247"/>
      <c r="F315" s="247"/>
      <c r="G315" s="247"/>
      <c r="H315" s="248"/>
      <c r="I315" s="98" t="str">
        <f t="shared" si="32"/>
        <v/>
      </c>
      <c r="K315" s="89" t="str">
        <f t="shared" si="33"/>
        <v>X</v>
      </c>
    </row>
    <row r="316" spans="1:11" ht="15.75" customHeight="1">
      <c r="A316" s="23">
        <f>SUM(A314+1)</f>
        <v>71</v>
      </c>
      <c r="B316" s="23" t="str">
        <f>VLOOKUP($A316,ACTIVITIES!$B$2:$C$110,2,FALSE)</f>
        <v>ACTIVITY CATEGORY 8 71</v>
      </c>
      <c r="C316" s="236"/>
      <c r="D316" s="236"/>
      <c r="E316" s="236"/>
      <c r="F316" s="236"/>
      <c r="G316" s="236"/>
      <c r="H316" s="236"/>
      <c r="I316" s="85" t="str">
        <f t="shared" si="32"/>
        <v/>
      </c>
      <c r="K316" s="89" t="str">
        <f t="shared" si="33"/>
        <v>X</v>
      </c>
    </row>
    <row r="317" spans="1:11" ht="15.75" customHeight="1">
      <c r="A317" s="23">
        <f t="shared" ref="A317:A325" si="39">SUM(A316+1)</f>
        <v>72</v>
      </c>
      <c r="B317" s="23" t="str">
        <f>VLOOKUP($A317,ACTIVITIES!$B$2:$C$110,2,FALSE)</f>
        <v>ACTIVITY CATEGORY 8 72</v>
      </c>
      <c r="C317" s="236"/>
      <c r="D317" s="236"/>
      <c r="E317" s="236"/>
      <c r="F317" s="236"/>
      <c r="G317" s="236"/>
      <c r="H317" s="236"/>
      <c r="I317" s="85" t="str">
        <f t="shared" si="32"/>
        <v/>
      </c>
      <c r="K317" s="89" t="str">
        <f t="shared" si="33"/>
        <v>X</v>
      </c>
    </row>
    <row r="318" spans="1:11" ht="15.75" customHeight="1">
      <c r="A318" s="23">
        <f t="shared" si="39"/>
        <v>73</v>
      </c>
      <c r="B318" s="23" t="str">
        <f>VLOOKUP($A318,ACTIVITIES!$B$2:$C$110,2,FALSE)</f>
        <v>ACTIVITY CATEGORY 8 73</v>
      </c>
      <c r="C318" s="236"/>
      <c r="D318" s="236"/>
      <c r="E318" s="236"/>
      <c r="F318" s="236"/>
      <c r="G318" s="236"/>
      <c r="H318" s="236"/>
      <c r="I318" s="85" t="str">
        <f t="shared" si="32"/>
        <v/>
      </c>
      <c r="K318" s="89" t="str">
        <f t="shared" si="33"/>
        <v>X</v>
      </c>
    </row>
    <row r="319" spans="1:11" ht="15.75" customHeight="1">
      <c r="A319" s="23">
        <f t="shared" si="39"/>
        <v>74</v>
      </c>
      <c r="B319" s="23" t="str">
        <f>VLOOKUP($A319,ACTIVITIES!$B$2:$C$110,2,FALSE)</f>
        <v>ACTIVITY CATEGORY 8 74</v>
      </c>
      <c r="C319" s="236"/>
      <c r="D319" s="236"/>
      <c r="E319" s="236"/>
      <c r="F319" s="236"/>
      <c r="G319" s="236"/>
      <c r="H319" s="236"/>
      <c r="I319" s="85" t="str">
        <f t="shared" si="32"/>
        <v/>
      </c>
      <c r="K319" s="89" t="str">
        <f t="shared" si="33"/>
        <v>X</v>
      </c>
    </row>
    <row r="320" spans="1:11" ht="15.75" customHeight="1">
      <c r="A320" s="23">
        <f t="shared" si="39"/>
        <v>75</v>
      </c>
      <c r="B320" s="23" t="str">
        <f>VLOOKUP($A320,ACTIVITIES!$B$2:$C$110,2,FALSE)</f>
        <v>ACTIVITY CATEGORY 8 75</v>
      </c>
      <c r="C320" s="236"/>
      <c r="D320" s="236"/>
      <c r="E320" s="236"/>
      <c r="F320" s="236"/>
      <c r="G320" s="236"/>
      <c r="H320" s="236"/>
      <c r="I320" s="85" t="str">
        <f t="shared" si="32"/>
        <v/>
      </c>
      <c r="K320" s="89" t="str">
        <f t="shared" si="33"/>
        <v>X</v>
      </c>
    </row>
    <row r="321" spans="1:11" ht="15.75" customHeight="1">
      <c r="A321" s="23">
        <f t="shared" si="39"/>
        <v>76</v>
      </c>
      <c r="B321" s="23" t="str">
        <f>VLOOKUP($A321,ACTIVITIES!$B$2:$C$110,2,FALSE)</f>
        <v>ACTIVITY CATEGORY 8 76</v>
      </c>
      <c r="C321" s="236"/>
      <c r="D321" s="236"/>
      <c r="E321" s="236"/>
      <c r="F321" s="236"/>
      <c r="G321" s="236"/>
      <c r="H321" s="236"/>
      <c r="I321" s="85" t="str">
        <f t="shared" si="32"/>
        <v/>
      </c>
      <c r="K321" s="89" t="str">
        <f t="shared" si="33"/>
        <v>X</v>
      </c>
    </row>
    <row r="322" spans="1:11" ht="15.75" customHeight="1">
      <c r="A322" s="23">
        <f t="shared" si="39"/>
        <v>77</v>
      </c>
      <c r="B322" s="23" t="str">
        <f>VLOOKUP($A322,ACTIVITIES!$B$2:$C$110,2,FALSE)</f>
        <v>ACTIVITY CATEGORY 8 77</v>
      </c>
      <c r="C322" s="236"/>
      <c r="D322" s="236"/>
      <c r="E322" s="236"/>
      <c r="F322" s="236"/>
      <c r="G322" s="236"/>
      <c r="H322" s="236"/>
      <c r="I322" s="85" t="str">
        <f t="shared" si="32"/>
        <v/>
      </c>
      <c r="K322" s="89" t="str">
        <f t="shared" si="33"/>
        <v>X</v>
      </c>
    </row>
    <row r="323" spans="1:11" ht="15.75" customHeight="1">
      <c r="A323" s="23">
        <f t="shared" si="39"/>
        <v>78</v>
      </c>
      <c r="B323" s="23" t="str">
        <f>VLOOKUP($A323,ACTIVITIES!$B$2:$C$110,2,FALSE)</f>
        <v>ACTIVITY CATEGORY 8 78</v>
      </c>
      <c r="C323" s="236"/>
      <c r="D323" s="236"/>
      <c r="E323" s="236"/>
      <c r="F323" s="236"/>
      <c r="G323" s="236"/>
      <c r="H323" s="236"/>
      <c r="I323" s="85" t="str">
        <f t="shared" si="32"/>
        <v/>
      </c>
      <c r="K323" s="89" t="str">
        <f t="shared" si="33"/>
        <v>X</v>
      </c>
    </row>
    <row r="324" spans="1:11" ht="15.75" customHeight="1">
      <c r="A324" s="23">
        <f t="shared" si="39"/>
        <v>79</v>
      </c>
      <c r="B324" s="23" t="str">
        <f>VLOOKUP($A324,ACTIVITIES!$B$2:$C$110,2,FALSE)</f>
        <v>ACTIVITY CATEGORY 8 79</v>
      </c>
      <c r="C324" s="236"/>
      <c r="D324" s="236"/>
      <c r="E324" s="236"/>
      <c r="F324" s="236"/>
      <c r="G324" s="236"/>
      <c r="H324" s="236"/>
      <c r="I324" s="85" t="str">
        <f t="shared" si="32"/>
        <v/>
      </c>
      <c r="K324" s="89" t="str">
        <f t="shared" si="33"/>
        <v>X</v>
      </c>
    </row>
    <row r="325" spans="1:11" ht="15.75" customHeight="1">
      <c r="A325" s="23">
        <f t="shared" si="39"/>
        <v>80</v>
      </c>
      <c r="B325" s="23" t="str">
        <f>VLOOKUP($A325,ACTIVITIES!$B$2:$C$110,2,FALSE)</f>
        <v>ACTIVITY CATEGORY 8 80</v>
      </c>
      <c r="C325" s="236"/>
      <c r="D325" s="236"/>
      <c r="E325" s="236"/>
      <c r="F325" s="236"/>
      <c r="G325" s="236"/>
      <c r="H325" s="236"/>
      <c r="I325" s="85" t="str">
        <f t="shared" si="32"/>
        <v/>
      </c>
      <c r="K325" s="89" t="str">
        <f t="shared" si="33"/>
        <v>X</v>
      </c>
    </row>
    <row r="326" spans="1:11" ht="15.75" customHeight="1">
      <c r="A326" s="99" t="str">
        <f>ACTIVITIES!$H$10</f>
        <v>ACTIVITY CATEGORY 9</v>
      </c>
      <c r="B326" s="99"/>
      <c r="C326" s="247"/>
      <c r="D326" s="247"/>
      <c r="E326" s="247"/>
      <c r="F326" s="247"/>
      <c r="G326" s="247"/>
      <c r="H326" s="248"/>
      <c r="I326" s="98" t="str">
        <f t="shared" si="32"/>
        <v/>
      </c>
      <c r="K326" s="89" t="str">
        <f t="shared" si="33"/>
        <v>X</v>
      </c>
    </row>
    <row r="327" spans="1:11" ht="15.75" customHeight="1">
      <c r="A327" s="23">
        <f>SUM(A325+1)</f>
        <v>81</v>
      </c>
      <c r="B327" s="23" t="str">
        <f>VLOOKUP($A327,ACTIVITIES!$B$2:$C$110,2,FALSE)</f>
        <v>ACTIVITY CATEGORY 9 81</v>
      </c>
      <c r="C327" s="236"/>
      <c r="D327" s="236"/>
      <c r="E327" s="236"/>
      <c r="F327" s="236"/>
      <c r="G327" s="236"/>
      <c r="H327" s="236"/>
      <c r="I327" s="85" t="str">
        <f t="shared" si="32"/>
        <v/>
      </c>
      <c r="K327" s="89" t="str">
        <f t="shared" si="33"/>
        <v>X</v>
      </c>
    </row>
    <row r="328" spans="1:11" ht="15.75" customHeight="1">
      <c r="A328" s="23">
        <f t="shared" ref="A328:A336" si="40">SUM(A327+1)</f>
        <v>82</v>
      </c>
      <c r="B328" s="23" t="str">
        <f>VLOOKUP($A328,ACTIVITIES!$B$2:$C$110,2,FALSE)</f>
        <v>ACTIVITY CATEGORY 9 82</v>
      </c>
      <c r="C328" s="236"/>
      <c r="D328" s="236"/>
      <c r="E328" s="236"/>
      <c r="F328" s="236"/>
      <c r="G328" s="236"/>
      <c r="H328" s="236"/>
      <c r="I328" s="85" t="str">
        <f t="shared" si="32"/>
        <v/>
      </c>
      <c r="K328" s="89" t="str">
        <f t="shared" si="33"/>
        <v>X</v>
      </c>
    </row>
    <row r="329" spans="1:11" ht="15.75" customHeight="1">
      <c r="A329" s="23">
        <f t="shared" si="40"/>
        <v>83</v>
      </c>
      <c r="B329" s="23" t="str">
        <f>VLOOKUP($A329,ACTIVITIES!$B$2:$C$110,2,FALSE)</f>
        <v>ACTIVITY CATEGORY 9 83</v>
      </c>
      <c r="C329" s="236"/>
      <c r="D329" s="236"/>
      <c r="E329" s="236"/>
      <c r="F329" s="236"/>
      <c r="G329" s="236"/>
      <c r="H329" s="236"/>
      <c r="I329" s="85" t="str">
        <f t="shared" si="32"/>
        <v/>
      </c>
      <c r="K329" s="89" t="str">
        <f t="shared" si="33"/>
        <v>X</v>
      </c>
    </row>
    <row r="330" spans="1:11" ht="15.75" customHeight="1">
      <c r="A330" s="23">
        <f t="shared" si="40"/>
        <v>84</v>
      </c>
      <c r="B330" s="23" t="str">
        <f>VLOOKUP($A330,ACTIVITIES!$B$2:$C$110,2,FALSE)</f>
        <v>ACTIVITY CATEGORY 9 84</v>
      </c>
      <c r="C330" s="236"/>
      <c r="D330" s="236"/>
      <c r="E330" s="236"/>
      <c r="F330" s="236"/>
      <c r="G330" s="236"/>
      <c r="H330" s="236"/>
      <c r="I330" s="85" t="str">
        <f t="shared" si="32"/>
        <v/>
      </c>
      <c r="K330" s="89" t="str">
        <f t="shared" si="33"/>
        <v>X</v>
      </c>
    </row>
    <row r="331" spans="1:11" ht="15.75" customHeight="1">
      <c r="A331" s="23">
        <f t="shared" si="40"/>
        <v>85</v>
      </c>
      <c r="B331" s="23" t="str">
        <f>VLOOKUP($A331,ACTIVITIES!$B$2:$C$110,2,FALSE)</f>
        <v>ACTIVITY CATEGORY 9 85</v>
      </c>
      <c r="C331" s="236"/>
      <c r="D331" s="236"/>
      <c r="E331" s="236"/>
      <c r="F331" s="236"/>
      <c r="G331" s="236"/>
      <c r="H331" s="236"/>
      <c r="I331" s="85" t="str">
        <f t="shared" si="32"/>
        <v/>
      </c>
      <c r="K331" s="89" t="str">
        <f t="shared" si="33"/>
        <v>X</v>
      </c>
    </row>
    <row r="332" spans="1:11" ht="15.75" customHeight="1">
      <c r="A332" s="23">
        <f t="shared" si="40"/>
        <v>86</v>
      </c>
      <c r="B332" s="23" t="str">
        <f>VLOOKUP($A332,ACTIVITIES!$B$2:$C$110,2,FALSE)</f>
        <v>ACTIVITY CATEGORY 9 86</v>
      </c>
      <c r="C332" s="236"/>
      <c r="D332" s="236"/>
      <c r="E332" s="236"/>
      <c r="F332" s="236"/>
      <c r="G332" s="236"/>
      <c r="H332" s="236"/>
      <c r="I332" s="85" t="str">
        <f t="shared" si="32"/>
        <v/>
      </c>
      <c r="K332" s="89" t="str">
        <f t="shared" si="33"/>
        <v>X</v>
      </c>
    </row>
    <row r="333" spans="1:11" ht="15.75" customHeight="1">
      <c r="A333" s="23">
        <f t="shared" si="40"/>
        <v>87</v>
      </c>
      <c r="B333" s="23" t="str">
        <f>VLOOKUP($A333,ACTIVITIES!$B$2:$C$110,2,FALSE)</f>
        <v>ACTIVITY CATEGORY 9 87</v>
      </c>
      <c r="C333" s="236"/>
      <c r="D333" s="236"/>
      <c r="E333" s="236"/>
      <c r="F333" s="236"/>
      <c r="G333" s="236"/>
      <c r="H333" s="236"/>
      <c r="I333" s="85" t="str">
        <f t="shared" si="32"/>
        <v/>
      </c>
      <c r="K333" s="89" t="str">
        <f t="shared" si="33"/>
        <v>X</v>
      </c>
    </row>
    <row r="334" spans="1:11" ht="15.75" customHeight="1">
      <c r="A334" s="23">
        <f t="shared" si="40"/>
        <v>88</v>
      </c>
      <c r="B334" s="23" t="str">
        <f>VLOOKUP($A334,ACTIVITIES!$B$2:$C$110,2,FALSE)</f>
        <v>ACTIVITY CATEGORY 9 88</v>
      </c>
      <c r="C334" s="236"/>
      <c r="D334" s="236"/>
      <c r="E334" s="236"/>
      <c r="F334" s="236"/>
      <c r="G334" s="236"/>
      <c r="H334" s="236"/>
      <c r="I334" s="85" t="str">
        <f t="shared" si="32"/>
        <v/>
      </c>
      <c r="K334" s="89" t="str">
        <f t="shared" si="33"/>
        <v>X</v>
      </c>
    </row>
    <row r="335" spans="1:11" ht="15.75" customHeight="1">
      <c r="A335" s="23">
        <f t="shared" si="40"/>
        <v>89</v>
      </c>
      <c r="B335" s="23" t="str">
        <f>VLOOKUP($A335,ACTIVITIES!$B$2:$C$110,2,FALSE)</f>
        <v>ACTIVITY CATEGORY 9 89</v>
      </c>
      <c r="C335" s="236"/>
      <c r="D335" s="236"/>
      <c r="E335" s="236"/>
      <c r="F335" s="236"/>
      <c r="G335" s="236"/>
      <c r="H335" s="236"/>
      <c r="I335" s="85" t="str">
        <f t="shared" si="32"/>
        <v/>
      </c>
      <c r="K335" s="89" t="str">
        <f t="shared" si="33"/>
        <v>X</v>
      </c>
    </row>
    <row r="336" spans="1:11" ht="15.75" customHeight="1">
      <c r="A336" s="23">
        <f t="shared" si="40"/>
        <v>90</v>
      </c>
      <c r="B336" s="23" t="str">
        <f>VLOOKUP($A336,ACTIVITIES!$B$2:$C$110,2,FALSE)</f>
        <v>ACTIVITY CATEGORY 9 90</v>
      </c>
      <c r="C336" s="236"/>
      <c r="D336" s="236"/>
      <c r="E336" s="236"/>
      <c r="F336" s="236"/>
      <c r="G336" s="236"/>
      <c r="H336" s="236"/>
      <c r="I336" s="85" t="str">
        <f t="shared" ref="I336:I347" si="41">IF(AND(C336="",D336="",E336="",F336="",G336="",H336=""),"",MAX(C336:H336))</f>
        <v/>
      </c>
      <c r="K336" s="89" t="str">
        <f t="shared" ref="K336:K347" si="42">IF(AND(NOT(IFERROR(AVERAGE(A336),-9)=-9),IFERROR(VALUE(RIGHT(B336,1)),-9)=-9),"",IF(AND(B336="",IFERROR(VALUE(RIGHT(A336,1)),-99)=-99),"","X"))</f>
        <v>X</v>
      </c>
    </row>
    <row r="337" spans="1:11" ht="15.75" customHeight="1">
      <c r="A337" s="99" t="str">
        <f>ACTIVITIES!$H$11</f>
        <v>ACTIVITY CATEGORY 10</v>
      </c>
      <c r="B337" s="99"/>
      <c r="C337" s="247"/>
      <c r="D337" s="247"/>
      <c r="E337" s="247"/>
      <c r="F337" s="247"/>
      <c r="G337" s="247"/>
      <c r="H337" s="248"/>
      <c r="I337" s="98" t="str">
        <f t="shared" si="41"/>
        <v/>
      </c>
      <c r="K337" s="89" t="str">
        <f t="shared" si="42"/>
        <v>X</v>
      </c>
    </row>
    <row r="338" spans="1:11" ht="15.75" customHeight="1">
      <c r="A338" s="23">
        <f>SUM(A336+1)</f>
        <v>91</v>
      </c>
      <c r="B338" s="23" t="str">
        <f>VLOOKUP($A338,ACTIVITIES!$B$2:$C$110,2,FALSE)</f>
        <v>ACTIVITY CATEGORY 10 91</v>
      </c>
      <c r="C338" s="236"/>
      <c r="D338" s="236"/>
      <c r="E338" s="236"/>
      <c r="F338" s="236"/>
      <c r="G338" s="236"/>
      <c r="H338" s="236"/>
      <c r="I338" s="85" t="str">
        <f t="shared" si="41"/>
        <v/>
      </c>
      <c r="K338" s="89" t="str">
        <f t="shared" si="42"/>
        <v>X</v>
      </c>
    </row>
    <row r="339" spans="1:11" ht="15.75" customHeight="1">
      <c r="A339" s="23">
        <f t="shared" ref="A339:A347" si="43">SUM(A338+1)</f>
        <v>92</v>
      </c>
      <c r="B339" s="23" t="str">
        <f>VLOOKUP($A339,ACTIVITIES!$B$2:$C$110,2,FALSE)</f>
        <v>ACTIVITY CATEGORY 10 92</v>
      </c>
      <c r="C339" s="236"/>
      <c r="D339" s="236"/>
      <c r="E339" s="236"/>
      <c r="F339" s="236"/>
      <c r="G339" s="236"/>
      <c r="H339" s="236"/>
      <c r="I339" s="85" t="str">
        <f t="shared" si="41"/>
        <v/>
      </c>
      <c r="K339" s="89" t="str">
        <f t="shared" si="42"/>
        <v>X</v>
      </c>
    </row>
    <row r="340" spans="1:11" ht="15.75" customHeight="1">
      <c r="A340" s="23">
        <f t="shared" si="43"/>
        <v>93</v>
      </c>
      <c r="B340" s="23" t="str">
        <f>VLOOKUP($A340,ACTIVITIES!$B$2:$C$110,2,FALSE)</f>
        <v>ACTIVITY CATEGORY 10 93</v>
      </c>
      <c r="C340" s="236"/>
      <c r="D340" s="236"/>
      <c r="E340" s="236"/>
      <c r="F340" s="236"/>
      <c r="G340" s="236"/>
      <c r="H340" s="236"/>
      <c r="I340" s="85" t="str">
        <f t="shared" si="41"/>
        <v/>
      </c>
      <c r="K340" s="89" t="str">
        <f t="shared" si="42"/>
        <v>X</v>
      </c>
    </row>
    <row r="341" spans="1:11" ht="15.75" customHeight="1">
      <c r="A341" s="23">
        <f t="shared" si="43"/>
        <v>94</v>
      </c>
      <c r="B341" s="23" t="str">
        <f>VLOOKUP($A341,ACTIVITIES!$B$2:$C$110,2,FALSE)</f>
        <v>ACTIVITY CATEGORY 10 94</v>
      </c>
      <c r="C341" s="236"/>
      <c r="D341" s="236"/>
      <c r="E341" s="236"/>
      <c r="F341" s="236"/>
      <c r="G341" s="236"/>
      <c r="H341" s="236"/>
      <c r="I341" s="85" t="str">
        <f t="shared" si="41"/>
        <v/>
      </c>
      <c r="K341" s="89" t="str">
        <f t="shared" si="42"/>
        <v>X</v>
      </c>
    </row>
    <row r="342" spans="1:11" ht="15.75" customHeight="1">
      <c r="A342" s="23">
        <f t="shared" si="43"/>
        <v>95</v>
      </c>
      <c r="B342" s="23" t="str">
        <f>VLOOKUP($A342,ACTIVITIES!$B$2:$C$110,2,FALSE)</f>
        <v>ACTIVITY CATEGORY 10 95</v>
      </c>
      <c r="C342" s="236"/>
      <c r="D342" s="236"/>
      <c r="E342" s="236"/>
      <c r="F342" s="236"/>
      <c r="G342" s="236"/>
      <c r="H342" s="236"/>
      <c r="I342" s="85" t="str">
        <f t="shared" si="41"/>
        <v/>
      </c>
      <c r="K342" s="89" t="str">
        <f t="shared" si="42"/>
        <v>X</v>
      </c>
    </row>
    <row r="343" spans="1:11" ht="15.75" customHeight="1">
      <c r="A343" s="23">
        <f t="shared" si="43"/>
        <v>96</v>
      </c>
      <c r="B343" s="23" t="str">
        <f>VLOOKUP($A343,ACTIVITIES!$B$2:$C$110,2,FALSE)</f>
        <v>ACTIVITY CATEGORY 10 96</v>
      </c>
      <c r="C343" s="236"/>
      <c r="D343" s="236"/>
      <c r="E343" s="236"/>
      <c r="F343" s="236"/>
      <c r="G343" s="236"/>
      <c r="H343" s="236"/>
      <c r="I343" s="85" t="str">
        <f t="shared" si="41"/>
        <v/>
      </c>
      <c r="K343" s="89" t="str">
        <f t="shared" si="42"/>
        <v>X</v>
      </c>
    </row>
    <row r="344" spans="1:11" ht="15.75" customHeight="1">
      <c r="A344" s="23">
        <f t="shared" si="43"/>
        <v>97</v>
      </c>
      <c r="B344" s="23" t="str">
        <f>VLOOKUP($A344,ACTIVITIES!$B$2:$C$110,2,FALSE)</f>
        <v>ACTIVITY CATEGORY 10 97</v>
      </c>
      <c r="C344" s="236"/>
      <c r="D344" s="236"/>
      <c r="E344" s="236"/>
      <c r="F344" s="236"/>
      <c r="G344" s="236"/>
      <c r="H344" s="236"/>
      <c r="I344" s="85" t="str">
        <f t="shared" si="41"/>
        <v/>
      </c>
      <c r="K344" s="89" t="str">
        <f t="shared" si="42"/>
        <v>X</v>
      </c>
    </row>
    <row r="345" spans="1:11" ht="15.75" customHeight="1">
      <c r="A345" s="23">
        <f t="shared" si="43"/>
        <v>98</v>
      </c>
      <c r="B345" s="23" t="str">
        <f>VLOOKUP($A345,ACTIVITIES!$B$2:$C$110,2,FALSE)</f>
        <v>ACTIVITY CATEGORY 10 98</v>
      </c>
      <c r="C345" s="236"/>
      <c r="D345" s="236"/>
      <c r="E345" s="236"/>
      <c r="F345" s="236"/>
      <c r="G345" s="236"/>
      <c r="H345" s="236"/>
      <c r="I345" s="85" t="str">
        <f t="shared" si="41"/>
        <v/>
      </c>
      <c r="K345" s="89" t="str">
        <f t="shared" si="42"/>
        <v>X</v>
      </c>
    </row>
    <row r="346" spans="1:11" ht="15.75" customHeight="1">
      <c r="A346" s="23">
        <f t="shared" si="43"/>
        <v>99</v>
      </c>
      <c r="B346" s="23" t="str">
        <f>VLOOKUP($A346,ACTIVITIES!$B$2:$C$110,2,FALSE)</f>
        <v>ACTIVITY CATEGORY 10 99</v>
      </c>
      <c r="C346" s="236"/>
      <c r="D346" s="236"/>
      <c r="E346" s="236"/>
      <c r="F346" s="236"/>
      <c r="G346" s="236"/>
      <c r="H346" s="236"/>
      <c r="I346" s="85" t="str">
        <f t="shared" si="41"/>
        <v/>
      </c>
      <c r="K346" s="89" t="str">
        <f t="shared" si="42"/>
        <v>X</v>
      </c>
    </row>
    <row r="347" spans="1:11" ht="15.75" customHeight="1">
      <c r="A347" s="23">
        <f t="shared" si="43"/>
        <v>100</v>
      </c>
      <c r="B347" s="23" t="str">
        <f>VLOOKUP($A347,ACTIVITIES!$B$2:$C$110,2,FALSE)</f>
        <v>ACTIVITY CATEGORY 10 100</v>
      </c>
      <c r="C347" s="236"/>
      <c r="D347" s="236"/>
      <c r="E347" s="236"/>
      <c r="F347" s="236"/>
      <c r="G347" s="236"/>
      <c r="H347" s="236"/>
      <c r="I347" s="85" t="str">
        <f t="shared" si="41"/>
        <v/>
      </c>
      <c r="K347" s="89" t="str">
        <f t="shared" si="42"/>
        <v>X</v>
      </c>
    </row>
    <row r="348" spans="1:11">
      <c r="C348" s="226"/>
      <c r="D348" s="226"/>
      <c r="E348" s="226"/>
      <c r="F348" s="226"/>
      <c r="G348" s="226"/>
      <c r="H348" s="226"/>
    </row>
  </sheetData>
  <sheetProtection password="CACF" sheet="1" objects="1" scenarios="1"/>
  <mergeCells count="6">
    <mergeCell ref="A237:B237"/>
    <mergeCell ref="A2:I2"/>
    <mergeCell ref="A10:B11"/>
    <mergeCell ref="C10:H10"/>
    <mergeCell ref="A13:B13"/>
    <mergeCell ref="A125:B125"/>
  </mergeCells>
  <hyperlinks>
    <hyperlink ref="I8" location="DISPLAY!A1" display="Back to DISPLAY"/>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8"/>
  <sheetViews>
    <sheetView zoomScale="70" zoomScaleNormal="70" workbookViewId="0">
      <pane xSplit="9" ySplit="11" topLeftCell="J12" activePane="bottomRight" state="frozen"/>
      <selection activeCell="A12" sqref="A12"/>
      <selection pane="topRight" activeCell="A12" sqref="A12"/>
      <selection pane="bottomLeft" activeCell="A12" sqref="A12"/>
      <selection pane="bottomRight" activeCell="A12" sqref="A12"/>
    </sheetView>
  </sheetViews>
  <sheetFormatPr defaultColWidth="14.44140625" defaultRowHeight="13.2"/>
  <cols>
    <col min="1" max="1" width="5.88671875" style="6" customWidth="1"/>
    <col min="2" max="2" width="53.6640625" style="6" customWidth="1"/>
    <col min="3" max="6" width="14.33203125" style="6" customWidth="1"/>
    <col min="7" max="7" width="15.33203125" style="6" customWidth="1"/>
    <col min="8" max="8" width="15.5546875" style="6" bestFit="1" customWidth="1"/>
    <col min="9" max="9" width="14.33203125" style="6" customWidth="1"/>
    <col min="10" max="10" width="7.44140625" style="6" customWidth="1"/>
    <col min="11" max="11" width="11.88671875" style="89" customWidth="1"/>
    <col min="12" max="16384" width="14.44140625" style="6"/>
  </cols>
  <sheetData>
    <row r="1" spans="1:12" ht="4.2" customHeight="1">
      <c r="A1" s="20"/>
      <c r="B1" s="20"/>
      <c r="C1" s="20"/>
      <c r="D1" s="20"/>
      <c r="E1" s="20"/>
      <c r="F1" s="20"/>
      <c r="G1" s="20"/>
      <c r="H1" s="20"/>
      <c r="I1" s="20"/>
    </row>
    <row r="2" spans="1:12" ht="34.200000000000003" customHeight="1">
      <c r="A2" s="373" t="str">
        <f>UPPER(HABITATS!G8)</f>
        <v>HABITATS COMPLEX 7</v>
      </c>
      <c r="B2" s="374"/>
      <c r="C2" s="374"/>
      <c r="D2" s="374"/>
      <c r="E2" s="374"/>
      <c r="F2" s="374"/>
      <c r="G2" s="374"/>
      <c r="H2" s="374"/>
      <c r="I2" s="375"/>
    </row>
    <row r="3" spans="1:12" ht="4.2" customHeight="1">
      <c r="A3" s="16"/>
      <c r="B3" s="17"/>
      <c r="C3" s="17"/>
      <c r="D3" s="17"/>
      <c r="E3" s="17"/>
      <c r="F3" s="17"/>
      <c r="G3" s="17"/>
      <c r="H3" s="17"/>
      <c r="I3" s="18"/>
    </row>
    <row r="4" spans="1:12" ht="37.5" customHeight="1">
      <c r="A4" s="25"/>
      <c r="B4" s="22"/>
      <c r="C4" s="81" t="str">
        <f>HYPERLINK("#"&amp;"'" &amp; A2 &amp; "'!" &amp; HABITATS!$J$2,"• "&amp;HABITATS!G26)</f>
        <v>• Intensity</v>
      </c>
      <c r="D4" s="53" t="s">
        <v>85</v>
      </c>
      <c r="E4" s="52" t="s">
        <v>86</v>
      </c>
      <c r="F4" s="52" t="s">
        <v>87</v>
      </c>
      <c r="G4" s="52" t="s">
        <v>88</v>
      </c>
      <c r="H4" s="52" t="s">
        <v>76</v>
      </c>
      <c r="I4" s="9"/>
      <c r="K4" s="90"/>
      <c r="L4" s="20"/>
    </row>
    <row r="5" spans="1:12" ht="4.2" customHeight="1">
      <c r="A5" s="25"/>
      <c r="B5" s="20"/>
      <c r="C5" s="15"/>
      <c r="D5" s="54"/>
      <c r="E5" s="45"/>
      <c r="F5" s="45"/>
      <c r="G5" s="45"/>
      <c r="H5" s="45"/>
      <c r="I5" s="9"/>
      <c r="K5" s="91"/>
      <c r="L5" s="20"/>
    </row>
    <row r="6" spans="1:12" ht="32.4" customHeight="1">
      <c r="A6" s="25"/>
      <c r="B6" s="21"/>
      <c r="C6" s="82" t="str">
        <f>HYPERLINK("#"&amp;"'" &amp; A2 &amp; "'!" &amp; HABITATS!$J$3,"• "&amp;HABITATS!G27)</f>
        <v>• Context</v>
      </c>
      <c r="D6" s="55" t="s">
        <v>81</v>
      </c>
      <c r="E6" s="50" t="s">
        <v>79</v>
      </c>
      <c r="F6" s="50" t="s">
        <v>78</v>
      </c>
      <c r="G6" s="50" t="s">
        <v>77</v>
      </c>
      <c r="H6" s="50" t="s">
        <v>76</v>
      </c>
      <c r="I6" s="9"/>
      <c r="K6" s="90"/>
      <c r="L6" s="20"/>
    </row>
    <row r="7" spans="1:12" ht="4.95" customHeight="1">
      <c r="A7" s="25"/>
      <c r="B7" s="20"/>
      <c r="C7" s="15"/>
      <c r="D7" s="54"/>
      <c r="E7" s="45"/>
      <c r="F7" s="45"/>
      <c r="G7" s="45"/>
      <c r="H7" s="45"/>
      <c r="I7" s="9"/>
      <c r="K7" s="91"/>
      <c r="L7" s="20"/>
    </row>
    <row r="8" spans="1:12" s="49" customFormat="1" ht="28.2" customHeight="1">
      <c r="A8" s="46"/>
      <c r="B8" s="47"/>
      <c r="C8" s="83" t="str">
        <f>HYPERLINK("#"&amp;"'" &amp; A2 &amp; "'!" &amp; HABITATS!$J$4,"• "&amp;HABITATS!G28)</f>
        <v>• Duration</v>
      </c>
      <c r="D8" s="56" t="s">
        <v>80</v>
      </c>
      <c r="E8" s="51" t="s">
        <v>82</v>
      </c>
      <c r="F8" s="51" t="s">
        <v>83</v>
      </c>
      <c r="G8" s="51" t="s">
        <v>84</v>
      </c>
      <c r="H8" s="51" t="s">
        <v>76</v>
      </c>
      <c r="I8" s="86" t="s">
        <v>89</v>
      </c>
      <c r="K8" s="90"/>
      <c r="L8" s="48"/>
    </row>
    <row r="9" spans="1:12" s="7" customFormat="1" ht="3.6" customHeight="1">
      <c r="A9" s="26"/>
      <c r="B9" s="27"/>
      <c r="C9" s="27"/>
      <c r="D9" s="27"/>
      <c r="E9" s="27"/>
      <c r="F9" s="27"/>
      <c r="G9" s="27"/>
      <c r="H9" s="27"/>
      <c r="I9" s="28"/>
      <c r="J9" s="10"/>
      <c r="K9" s="92"/>
    </row>
    <row r="10" spans="1:12" ht="15.75" customHeight="1">
      <c r="A10" s="376" t="str">
        <f>HABITATS!G17</f>
        <v>COP Activities</v>
      </c>
      <c r="B10" s="385"/>
      <c r="C10" s="380" t="str">
        <f>HABITATS!G24</f>
        <v>COP Effects</v>
      </c>
      <c r="D10" s="381"/>
      <c r="E10" s="381"/>
      <c r="F10" s="381"/>
      <c r="G10" s="381"/>
      <c r="H10" s="382"/>
      <c r="I10" s="11"/>
    </row>
    <row r="11" spans="1:12" ht="26.4">
      <c r="A11" s="378"/>
      <c r="B11" s="386"/>
      <c r="C11" s="44" t="str">
        <f>HABITATS!G18</f>
        <v>Sediment disturbance</v>
      </c>
      <c r="D11" s="12" t="str">
        <f>HABITATS!G19</f>
        <v>Erosion</v>
      </c>
      <c r="E11" s="12" t="str">
        <f>HABITATS!G20</f>
        <v>Clearing</v>
      </c>
      <c r="F11" s="12" t="str">
        <f>HABITATS!G21</f>
        <v>Removal</v>
      </c>
      <c r="G11" s="12" t="str">
        <f>HABITATS!G22</f>
        <v>Invasive/non-native species</v>
      </c>
      <c r="H11" s="12" t="str">
        <f>HABITATS!G23</f>
        <v>Contamination</v>
      </c>
      <c r="I11" s="13" t="str">
        <f>HABITATS!G25</f>
        <v>Maximum Rank</v>
      </c>
      <c r="K11" s="93" t="s">
        <v>111</v>
      </c>
    </row>
    <row r="12" spans="1:12" ht="6" customHeight="1">
      <c r="A12" s="8"/>
      <c r="B12" s="19"/>
      <c r="C12" s="78"/>
      <c r="D12" s="78"/>
      <c r="E12" s="78"/>
      <c r="F12" s="78"/>
      <c r="G12" s="78"/>
      <c r="H12" s="40"/>
      <c r="I12" s="41"/>
      <c r="K12" s="89" t="str">
        <f>IF(AND(NOT(IFERROR(AVERAGE(A12),-9)=-9),IFERROR(VALUE(RIGHT(B12,1)),-9)=-9),"",IF(AND(B12="",IFERROR(VALUE(RIGHT(A12,1)),-99)=-99),"","X"))</f>
        <v/>
      </c>
    </row>
    <row r="13" spans="1:12" ht="15.6">
      <c r="A13" s="383" t="str">
        <f>HABITATS!G26</f>
        <v>Intensity</v>
      </c>
      <c r="B13" s="383"/>
      <c r="C13" s="5"/>
      <c r="D13" s="5"/>
      <c r="E13" s="5"/>
      <c r="F13" s="5"/>
      <c r="G13" s="5"/>
      <c r="H13" s="42"/>
      <c r="I13" s="43"/>
      <c r="K13" s="89" t="str">
        <f>IF(AND(NOT(IFERROR(AVERAGE(A13),-9)=-9),IFERROR(VALUE(RIGHT(B13,1)),-9)=-9),"",IF(AND(B13="",IFERROR(VALUE(RIGHT(A13,1)),-99)=-99),"","X"))</f>
        <v/>
      </c>
    </row>
    <row r="14" spans="1:12" ht="16.2" customHeight="1">
      <c r="A14" s="88" t="str">
        <f>ACTIVITIES!$H$2</f>
        <v>ONSHORE CONSTRUCTION</v>
      </c>
      <c r="B14" s="88"/>
      <c r="C14" s="235"/>
      <c r="D14" s="235"/>
      <c r="E14" s="235"/>
      <c r="F14" s="235"/>
      <c r="G14" s="235"/>
      <c r="H14" s="235"/>
      <c r="I14" s="38"/>
      <c r="K14" s="89" t="str">
        <f>IF(AND(NOT(IFERROR(AVERAGE(A14),-9)=-9),IFERROR(VALUE(RIGHT(B14,1)),-9)=-9),"",IF(AND(B14="",IFERROR(VALUE(RIGHT(A14,1)),-99)=-99),"","X"))</f>
        <v/>
      </c>
    </row>
    <row r="15" spans="1:12" ht="15.75" customHeight="1">
      <c r="A15" s="23">
        <v>1</v>
      </c>
      <c r="B15" s="23" t="str">
        <f>VLOOKUP($A15,ACTIVITIES!$B$2:$C$110,2,FALSE)</f>
        <v>Substation and switchyard construction</v>
      </c>
      <c r="C15" s="236"/>
      <c r="D15" s="236"/>
      <c r="E15" s="236"/>
      <c r="F15" s="236"/>
      <c r="G15" s="236"/>
      <c r="H15" s="236"/>
      <c r="I15" s="84" t="str">
        <f>IF(AND(C15="",D15="",E15="",F15="",G15="",H15=""),"",MAX(C15:H15))</f>
        <v/>
      </c>
      <c r="K15" s="89" t="str">
        <f>IF(AND(NOT(IFERROR(AVERAGE(A15),-9)=-9),IFERROR(VALUE(RIGHT(B15,1)),-9)=-9),"",IF(AND(B15="",IFERROR(VALUE(RIGHT(A15,1)),-99)=-99),"","X"))</f>
        <v/>
      </c>
    </row>
    <row r="16" spans="1:12" ht="15.75" customHeight="1">
      <c r="A16" s="23">
        <f t="shared" ref="A16:A18" si="0">SUM(A15+1)</f>
        <v>2</v>
      </c>
      <c r="B16" s="23" t="str">
        <f>VLOOKUP($A16,ACTIVITIES!$B$2:$C$110,2,FALSE)</f>
        <v>Install overhead cable and taller utility poles</v>
      </c>
      <c r="C16" s="236"/>
      <c r="D16" s="236"/>
      <c r="E16" s="236"/>
      <c r="F16" s="236"/>
      <c r="G16" s="236"/>
      <c r="H16" s="236"/>
      <c r="I16" s="84" t="str">
        <f t="shared" ref="I16:I79" si="1">IF(AND(C16="",D16="",E16="",F16="",G16="",H16=""),"",MAX(C16:H16))</f>
        <v/>
      </c>
      <c r="K16" s="89" t="str">
        <f t="shared" ref="K16:K79" si="2">IF(AND(NOT(IFERROR(AVERAGE(A16),-9)=-9),IFERROR(VALUE(RIGHT(B16,1)),-9)=-9),"",IF(AND(B16="",IFERROR(VALUE(RIGHT(A16,1)),-99)=-99),"","X"))</f>
        <v/>
      </c>
    </row>
    <row r="17" spans="1:11" ht="15.75" customHeight="1">
      <c r="A17" s="23">
        <f t="shared" si="0"/>
        <v>3</v>
      </c>
      <c r="B17" s="23" t="str">
        <f>VLOOKUP($A17,ACTIVITIES!$B$2:$C$110,2,FALSE)</f>
        <v>Install cables and trench excavation</v>
      </c>
      <c r="C17" s="236"/>
      <c r="D17" s="236"/>
      <c r="E17" s="236"/>
      <c r="F17" s="236"/>
      <c r="G17" s="236"/>
      <c r="H17" s="236"/>
      <c r="I17" s="84" t="str">
        <f t="shared" si="1"/>
        <v/>
      </c>
      <c r="K17" s="89" t="str">
        <f t="shared" si="2"/>
        <v/>
      </c>
    </row>
    <row r="18" spans="1:11" ht="15.75" customHeight="1">
      <c r="A18" s="23">
        <f t="shared" si="0"/>
        <v>4</v>
      </c>
      <c r="B18" s="23" t="str">
        <f>VLOOKUP($A18,ACTIVITIES!$B$2:$C$110,2,FALSE)</f>
        <v>Install onshore cable ROW construction</v>
      </c>
      <c r="C18" s="236"/>
      <c r="D18" s="236"/>
      <c r="E18" s="236"/>
      <c r="F18" s="236"/>
      <c r="G18" s="236"/>
      <c r="H18" s="236"/>
      <c r="I18" s="84" t="str">
        <f t="shared" si="1"/>
        <v/>
      </c>
      <c r="K18" s="89" t="str">
        <f t="shared" si="2"/>
        <v/>
      </c>
    </row>
    <row r="19" spans="1:11" ht="15.75" customHeight="1">
      <c r="A19" s="23">
        <f t="shared" ref="A19:A24" si="3">SUM(A18+1)</f>
        <v>5</v>
      </c>
      <c r="B19" s="23" t="str">
        <f>VLOOKUP($A19,ACTIVITIES!$B$2:$C$110,2,FALSE)</f>
        <v>Install onshore vehicle use and travel</v>
      </c>
      <c r="C19" s="236"/>
      <c r="D19" s="236"/>
      <c r="E19" s="236"/>
      <c r="F19" s="236"/>
      <c r="G19" s="236"/>
      <c r="H19" s="236"/>
      <c r="I19" s="84" t="str">
        <f t="shared" si="1"/>
        <v/>
      </c>
      <c r="K19" s="89" t="str">
        <f t="shared" si="2"/>
        <v/>
      </c>
    </row>
    <row r="20" spans="1:11" ht="15.75" customHeight="1">
      <c r="A20" s="23">
        <f t="shared" si="3"/>
        <v>6</v>
      </c>
      <c r="B20" s="23" t="str">
        <f>VLOOKUP($A20,ACTIVITIES!$B$2:$C$110,2,FALSE)</f>
        <v>ONSHORE CONSTRUCTION 6</v>
      </c>
      <c r="C20" s="236"/>
      <c r="D20" s="236"/>
      <c r="E20" s="236"/>
      <c r="F20" s="236"/>
      <c r="G20" s="236"/>
      <c r="H20" s="236"/>
      <c r="I20" s="84" t="str">
        <f t="shared" si="1"/>
        <v/>
      </c>
      <c r="K20" s="89" t="str">
        <f t="shared" si="2"/>
        <v>X</v>
      </c>
    </row>
    <row r="21" spans="1:11" ht="15.75" customHeight="1">
      <c r="A21" s="23">
        <f t="shared" si="3"/>
        <v>7</v>
      </c>
      <c r="B21" s="23" t="str">
        <f>VLOOKUP($A21,ACTIVITIES!$B$2:$C$110,2,FALSE)</f>
        <v>ONSHORE CONSTRUCTION 7</v>
      </c>
      <c r="C21" s="236"/>
      <c r="D21" s="236"/>
      <c r="E21" s="236"/>
      <c r="F21" s="236"/>
      <c r="G21" s="236"/>
      <c r="H21" s="236"/>
      <c r="I21" s="84" t="str">
        <f t="shared" si="1"/>
        <v/>
      </c>
      <c r="K21" s="89" t="str">
        <f t="shared" si="2"/>
        <v>X</v>
      </c>
    </row>
    <row r="22" spans="1:11" ht="15.75" customHeight="1">
      <c r="A22" s="23">
        <f t="shared" si="3"/>
        <v>8</v>
      </c>
      <c r="B22" s="23" t="str">
        <f>VLOOKUP($A22,ACTIVITIES!$B$2:$C$110,2,FALSE)</f>
        <v>ONSHORE CONSTRUCTION 8</v>
      </c>
      <c r="C22" s="236"/>
      <c r="D22" s="236"/>
      <c r="E22" s="236"/>
      <c r="F22" s="236"/>
      <c r="G22" s="236"/>
      <c r="H22" s="236"/>
      <c r="I22" s="84" t="str">
        <f t="shared" si="1"/>
        <v/>
      </c>
      <c r="K22" s="89" t="str">
        <f t="shared" si="2"/>
        <v>X</v>
      </c>
    </row>
    <row r="23" spans="1:11" ht="15.75" customHeight="1">
      <c r="A23" s="23">
        <f t="shared" si="3"/>
        <v>9</v>
      </c>
      <c r="B23" s="23" t="str">
        <f>VLOOKUP($A23,ACTIVITIES!$B$2:$C$110,2,FALSE)</f>
        <v>ONSHORE CONSTRUCTION 9</v>
      </c>
      <c r="C23" s="236"/>
      <c r="D23" s="236"/>
      <c r="E23" s="236"/>
      <c r="F23" s="236"/>
      <c r="G23" s="236"/>
      <c r="H23" s="236"/>
      <c r="I23" s="84" t="str">
        <f t="shared" si="1"/>
        <v/>
      </c>
      <c r="K23" s="89" t="str">
        <f t="shared" si="2"/>
        <v>X</v>
      </c>
    </row>
    <row r="24" spans="1:11" ht="15.75" customHeight="1">
      <c r="A24" s="23">
        <f t="shared" si="3"/>
        <v>10</v>
      </c>
      <c r="B24" s="23" t="str">
        <f>VLOOKUP($A24,ACTIVITIES!$B$2:$C$110,2,FALSE)</f>
        <v>ONSHORE CONSTRUCTION 10</v>
      </c>
      <c r="C24" s="236"/>
      <c r="D24" s="236"/>
      <c r="E24" s="236"/>
      <c r="F24" s="236"/>
      <c r="G24" s="236"/>
      <c r="H24" s="236"/>
      <c r="I24" s="84" t="str">
        <f t="shared" si="1"/>
        <v/>
      </c>
      <c r="K24" s="89" t="str">
        <f t="shared" si="2"/>
        <v>X</v>
      </c>
    </row>
    <row r="25" spans="1:11" ht="16.2" customHeight="1">
      <c r="A25" s="88" t="str">
        <f>ACTIVITIES!$H$3</f>
        <v>LANDFALL CONSTRUCTION</v>
      </c>
      <c r="B25" s="88"/>
      <c r="C25" s="235"/>
      <c r="D25" s="235"/>
      <c r="E25" s="235"/>
      <c r="F25" s="235"/>
      <c r="G25" s="235"/>
      <c r="H25" s="235"/>
      <c r="I25" s="37" t="str">
        <f t="shared" si="1"/>
        <v/>
      </c>
      <c r="K25" s="89" t="str">
        <f t="shared" si="2"/>
        <v/>
      </c>
    </row>
    <row r="26" spans="1:11" ht="16.2" customHeight="1">
      <c r="A26" s="23">
        <f>SUM(A24+1)</f>
        <v>11</v>
      </c>
      <c r="B26" s="23" t="str">
        <f>VLOOKUP($A26,ACTIVITIES!$B$2:$C$110,2,FALSE)</f>
        <v xml:space="preserve">Cable trench excavation and jet plow </v>
      </c>
      <c r="C26" s="236"/>
      <c r="D26" s="236"/>
      <c r="E26" s="236"/>
      <c r="F26" s="236"/>
      <c r="G26" s="236"/>
      <c r="H26" s="236"/>
      <c r="I26" s="84" t="str">
        <f t="shared" si="1"/>
        <v/>
      </c>
      <c r="K26" s="89" t="str">
        <f t="shared" si="2"/>
        <v/>
      </c>
    </row>
    <row r="27" spans="1:11" ht="16.2" customHeight="1">
      <c r="A27" s="23">
        <f t="shared" ref="A27:A35" si="4">SUM(A26+1)</f>
        <v>12</v>
      </c>
      <c r="B27" s="23" t="str">
        <f>VLOOKUP($A27,ACTIVITIES!$B$2:$C$110,2,FALSE)</f>
        <v>Landfall HDD short and long distance</v>
      </c>
      <c r="C27" s="236"/>
      <c r="D27" s="236"/>
      <c r="E27" s="236"/>
      <c r="F27" s="236"/>
      <c r="G27" s="236"/>
      <c r="H27" s="236"/>
      <c r="I27" s="84" t="str">
        <f t="shared" si="1"/>
        <v/>
      </c>
      <c r="K27" s="89" t="str">
        <f t="shared" si="2"/>
        <v/>
      </c>
    </row>
    <row r="28" spans="1:11" ht="16.2" customHeight="1">
      <c r="A28" s="23">
        <f t="shared" si="4"/>
        <v>13</v>
      </c>
      <c r="B28" s="23" t="str">
        <f>VLOOKUP($A28,ACTIVITIES!$B$2:$C$110,2,FALSE)</f>
        <v>LANDFALL CONSTRUCTION 13</v>
      </c>
      <c r="C28" s="236"/>
      <c r="D28" s="236"/>
      <c r="E28" s="236"/>
      <c r="F28" s="236"/>
      <c r="G28" s="236"/>
      <c r="H28" s="236"/>
      <c r="I28" s="84" t="str">
        <f t="shared" si="1"/>
        <v/>
      </c>
      <c r="K28" s="89" t="str">
        <f t="shared" si="2"/>
        <v>X</v>
      </c>
    </row>
    <row r="29" spans="1:11" ht="16.2" customHeight="1">
      <c r="A29" s="23">
        <f t="shared" si="4"/>
        <v>14</v>
      </c>
      <c r="B29" s="23" t="str">
        <f>VLOOKUP($A29,ACTIVITIES!$B$2:$C$110,2,FALSE)</f>
        <v>LANDFALL CONSTRUCTION 14</v>
      </c>
      <c r="C29" s="236"/>
      <c r="D29" s="236"/>
      <c r="E29" s="236"/>
      <c r="F29" s="236"/>
      <c r="G29" s="236"/>
      <c r="H29" s="236"/>
      <c r="I29" s="84" t="str">
        <f t="shared" si="1"/>
        <v/>
      </c>
      <c r="K29" s="89" t="str">
        <f t="shared" si="2"/>
        <v>X</v>
      </c>
    </row>
    <row r="30" spans="1:11" ht="16.2" customHeight="1">
      <c r="A30" s="23">
        <f t="shared" si="4"/>
        <v>15</v>
      </c>
      <c r="B30" s="23" t="str">
        <f>VLOOKUP($A30,ACTIVITIES!$B$2:$C$110,2,FALSE)</f>
        <v>LANDFALL CONSTRUCTION 15</v>
      </c>
      <c r="C30" s="236"/>
      <c r="D30" s="236"/>
      <c r="E30" s="236"/>
      <c r="F30" s="236"/>
      <c r="G30" s="236"/>
      <c r="H30" s="236"/>
      <c r="I30" s="84" t="str">
        <f t="shared" si="1"/>
        <v/>
      </c>
      <c r="K30" s="89" t="str">
        <f t="shared" si="2"/>
        <v>X</v>
      </c>
    </row>
    <row r="31" spans="1:11" ht="16.2" customHeight="1">
      <c r="A31" s="23">
        <f t="shared" si="4"/>
        <v>16</v>
      </c>
      <c r="B31" s="23" t="str">
        <f>VLOOKUP($A31,ACTIVITIES!$B$2:$C$110,2,FALSE)</f>
        <v>LANDFALL CONSTRUCTION 16</v>
      </c>
      <c r="C31" s="236"/>
      <c r="D31" s="236"/>
      <c r="E31" s="236"/>
      <c r="F31" s="236"/>
      <c r="G31" s="236"/>
      <c r="H31" s="236"/>
      <c r="I31" s="84" t="str">
        <f t="shared" si="1"/>
        <v/>
      </c>
      <c r="K31" s="89" t="str">
        <f t="shared" si="2"/>
        <v>X</v>
      </c>
    </row>
    <row r="32" spans="1:11" ht="16.2" customHeight="1">
      <c r="A32" s="23">
        <f t="shared" si="4"/>
        <v>17</v>
      </c>
      <c r="B32" s="23" t="str">
        <f>VLOOKUP($A32,ACTIVITIES!$B$2:$C$110,2,FALSE)</f>
        <v>LANDFALL CONSTRUCTION 17</v>
      </c>
      <c r="C32" s="236"/>
      <c r="D32" s="236"/>
      <c r="E32" s="236"/>
      <c r="F32" s="236"/>
      <c r="G32" s="236"/>
      <c r="H32" s="236"/>
      <c r="I32" s="84" t="str">
        <f t="shared" si="1"/>
        <v/>
      </c>
      <c r="K32" s="89" t="str">
        <f t="shared" si="2"/>
        <v>X</v>
      </c>
    </row>
    <row r="33" spans="1:11" ht="16.2" customHeight="1">
      <c r="A33" s="23">
        <f t="shared" si="4"/>
        <v>18</v>
      </c>
      <c r="B33" s="23" t="str">
        <f>VLOOKUP($A33,ACTIVITIES!$B$2:$C$110,2,FALSE)</f>
        <v>LANDFALL CONSTRUCTION 18</v>
      </c>
      <c r="C33" s="236"/>
      <c r="D33" s="236"/>
      <c r="E33" s="236"/>
      <c r="F33" s="236"/>
      <c r="G33" s="236"/>
      <c r="H33" s="236"/>
      <c r="I33" s="84" t="str">
        <f t="shared" si="1"/>
        <v/>
      </c>
      <c r="K33" s="89" t="str">
        <f t="shared" si="2"/>
        <v>X</v>
      </c>
    </row>
    <row r="34" spans="1:11" ht="15.75" customHeight="1">
      <c r="A34" s="23">
        <f t="shared" si="4"/>
        <v>19</v>
      </c>
      <c r="B34" s="23" t="str">
        <f>VLOOKUP($A34,ACTIVITIES!$B$2:$C$110,2,FALSE)</f>
        <v>LANDFALL CONSTRUCTION 19</v>
      </c>
      <c r="C34" s="236"/>
      <c r="D34" s="236"/>
      <c r="E34" s="236"/>
      <c r="F34" s="236"/>
      <c r="G34" s="236"/>
      <c r="H34" s="236"/>
      <c r="I34" s="84" t="str">
        <f t="shared" si="1"/>
        <v/>
      </c>
      <c r="K34" s="89" t="str">
        <f t="shared" si="2"/>
        <v>X</v>
      </c>
    </row>
    <row r="35" spans="1:11" ht="15.75" customHeight="1">
      <c r="A35" s="23">
        <f t="shared" si="4"/>
        <v>20</v>
      </c>
      <c r="B35" s="23" t="str">
        <f>VLOOKUP($A35,ACTIVITIES!$B$2:$C$110,2,FALSE)</f>
        <v>LANDFALL CONSTRUCTION 20</v>
      </c>
      <c r="C35" s="236"/>
      <c r="D35" s="236"/>
      <c r="E35" s="236"/>
      <c r="F35" s="236"/>
      <c r="G35" s="236"/>
      <c r="H35" s="236"/>
      <c r="I35" s="84" t="str">
        <f t="shared" si="1"/>
        <v/>
      </c>
      <c r="K35" s="89" t="str">
        <f t="shared" si="2"/>
        <v>X</v>
      </c>
    </row>
    <row r="36" spans="1:11" ht="16.2" customHeight="1">
      <c r="A36" s="88" t="str">
        <f>ACTIVITIES!$H$4</f>
        <v>OFFSHORE CONSTRUCTION</v>
      </c>
      <c r="B36" s="88"/>
      <c r="C36" s="235"/>
      <c r="D36" s="235"/>
      <c r="E36" s="235"/>
      <c r="F36" s="235"/>
      <c r="G36" s="235"/>
      <c r="H36" s="235"/>
      <c r="I36" s="37" t="str">
        <f t="shared" si="1"/>
        <v/>
      </c>
      <c r="K36" s="89" t="str">
        <f t="shared" si="2"/>
        <v/>
      </c>
    </row>
    <row r="37" spans="1:11" ht="15.75" customHeight="1">
      <c r="A37" s="23">
        <f>SUM(A35+1)</f>
        <v>21</v>
      </c>
      <c r="B37" s="23" t="str">
        <f>VLOOKUP($A37,ACTIVITIES!$B$2:$C$110,2,FALSE)</f>
        <v>Cable array at WTGs installation</v>
      </c>
      <c r="C37" s="236"/>
      <c r="D37" s="236"/>
      <c r="E37" s="236"/>
      <c r="F37" s="236"/>
      <c r="G37" s="236"/>
      <c r="H37" s="236"/>
      <c r="I37" s="84" t="str">
        <f t="shared" si="1"/>
        <v/>
      </c>
      <c r="K37" s="89" t="str">
        <f t="shared" si="2"/>
        <v/>
      </c>
    </row>
    <row r="38" spans="1:11" ht="15.75" customHeight="1">
      <c r="A38" s="23">
        <f t="shared" ref="A38:A46" si="5">SUM(A37+1)</f>
        <v>22</v>
      </c>
      <c r="B38" s="23" t="str">
        <f>VLOOKUP($A38,ACTIVITIES!$B$2:$C$110,2,FALSE)</f>
        <v>Export cable to shore installation</v>
      </c>
      <c r="C38" s="236"/>
      <c r="D38" s="236"/>
      <c r="E38" s="236"/>
      <c r="F38" s="236"/>
      <c r="G38" s="236"/>
      <c r="H38" s="236"/>
      <c r="I38" s="84" t="str">
        <f t="shared" si="1"/>
        <v/>
      </c>
      <c r="K38" s="89" t="str">
        <f t="shared" si="2"/>
        <v/>
      </c>
    </row>
    <row r="39" spans="1:11" ht="15.75" customHeight="1">
      <c r="A39" s="23">
        <f t="shared" si="5"/>
        <v>23</v>
      </c>
      <c r="B39" s="23" t="str">
        <f>VLOOKUP($A39,ACTIVITIES!$B$2:$C$110,2,FALSE)</f>
        <v>Substation installation</v>
      </c>
      <c r="C39" s="236"/>
      <c r="D39" s="236"/>
      <c r="E39" s="236"/>
      <c r="F39" s="236"/>
      <c r="G39" s="236"/>
      <c r="H39" s="236"/>
      <c r="I39" s="84" t="str">
        <f t="shared" si="1"/>
        <v/>
      </c>
      <c r="K39" s="89" t="str">
        <f t="shared" si="2"/>
        <v/>
      </c>
    </row>
    <row r="40" spans="1:11" ht="15.75" customHeight="1">
      <c r="A40" s="23">
        <f t="shared" si="5"/>
        <v>24</v>
      </c>
      <c r="B40" s="23" t="str">
        <f>VLOOKUP($A40,ACTIVITIES!$B$2:$C$110,2,FALSE)</f>
        <v>Offshore foundation installation</v>
      </c>
      <c r="C40" s="236"/>
      <c r="D40" s="236"/>
      <c r="E40" s="236"/>
      <c r="F40" s="236"/>
      <c r="G40" s="236"/>
      <c r="H40" s="236"/>
      <c r="I40" s="84" t="str">
        <f t="shared" si="1"/>
        <v/>
      </c>
      <c r="K40" s="89" t="str">
        <f t="shared" si="2"/>
        <v/>
      </c>
    </row>
    <row r="41" spans="1:11" ht="15.75" customHeight="1">
      <c r="A41" s="23">
        <f t="shared" si="5"/>
        <v>25</v>
      </c>
      <c r="B41" s="23" t="str">
        <f>VLOOKUP($A41,ACTIVITIES!$B$2:$C$110,2,FALSE)</f>
        <v xml:space="preserve">Offshore pile driving </v>
      </c>
      <c r="C41" s="236"/>
      <c r="D41" s="236"/>
      <c r="E41" s="236"/>
      <c r="F41" s="236"/>
      <c r="G41" s="236"/>
      <c r="H41" s="236"/>
      <c r="I41" s="84" t="str">
        <f t="shared" si="1"/>
        <v/>
      </c>
      <c r="K41" s="89" t="str">
        <f t="shared" si="2"/>
        <v/>
      </c>
    </row>
    <row r="42" spans="1:11" ht="15.75" customHeight="1">
      <c r="A42" s="23">
        <f t="shared" si="5"/>
        <v>26</v>
      </c>
      <c r="B42" s="23" t="str">
        <f>VLOOKUP($A42,ACTIVITIES!$B$2:$C$110,2,FALSE)</f>
        <v>Temporary cofferdam for long dist. HDD</v>
      </c>
      <c r="C42" s="236"/>
      <c r="D42" s="236"/>
      <c r="E42" s="236"/>
      <c r="F42" s="236"/>
      <c r="G42" s="236"/>
      <c r="H42" s="236"/>
      <c r="I42" s="84" t="str">
        <f t="shared" si="1"/>
        <v/>
      </c>
      <c r="K42" s="89" t="str">
        <f t="shared" si="2"/>
        <v/>
      </c>
    </row>
    <row r="43" spans="1:11" ht="15.75" customHeight="1">
      <c r="A43" s="23">
        <f t="shared" si="5"/>
        <v>27</v>
      </c>
      <c r="B43" s="23" t="str">
        <f>VLOOKUP($A43,ACTIVITIES!$B$2:$C$110,2,FALSE)</f>
        <v>Barge and tug  WTG transportation</v>
      </c>
      <c r="C43" s="236"/>
      <c r="D43" s="236"/>
      <c r="E43" s="236"/>
      <c r="F43" s="236"/>
      <c r="G43" s="236"/>
      <c r="H43" s="236"/>
      <c r="I43" s="84" t="str">
        <f t="shared" si="1"/>
        <v/>
      </c>
      <c r="K43" s="89" t="str">
        <f t="shared" si="2"/>
        <v/>
      </c>
    </row>
    <row r="44" spans="1:11">
      <c r="A44" s="23">
        <f t="shared" si="5"/>
        <v>28</v>
      </c>
      <c r="B44" s="23" t="str">
        <f>VLOOKUP($A44,ACTIVITIES!$B$2:$C$110,2,FALSE)</f>
        <v>WTG installation 5 weeks/WTG</v>
      </c>
      <c r="C44" s="236"/>
      <c r="D44" s="236"/>
      <c r="E44" s="236"/>
      <c r="F44" s="236"/>
      <c r="G44" s="236"/>
      <c r="H44" s="236"/>
      <c r="I44" s="84" t="str">
        <f t="shared" si="1"/>
        <v/>
      </c>
      <c r="K44" s="89" t="str">
        <f t="shared" si="2"/>
        <v/>
      </c>
    </row>
    <row r="45" spans="1:11">
      <c r="A45" s="23">
        <f t="shared" si="5"/>
        <v>29</v>
      </c>
      <c r="B45" s="23" t="str">
        <f>VLOOKUP($A45,ACTIVITIES!$B$2:$C$110,2,FALSE)</f>
        <v>Crew boat travel</v>
      </c>
      <c r="C45" s="236"/>
      <c r="D45" s="236"/>
      <c r="E45" s="236"/>
      <c r="F45" s="236"/>
      <c r="G45" s="236"/>
      <c r="H45" s="236"/>
      <c r="I45" s="84" t="str">
        <f t="shared" si="1"/>
        <v/>
      </c>
      <c r="K45" s="89" t="str">
        <f t="shared" si="2"/>
        <v/>
      </c>
    </row>
    <row r="46" spans="1:11">
      <c r="A46" s="23">
        <f t="shared" si="5"/>
        <v>30</v>
      </c>
      <c r="B46" s="23" t="str">
        <f>VLOOKUP($A46,ACTIVITIES!$B$2:$C$110,2,FALSE)</f>
        <v>OFFSHORE CONSTRUCTION 30</v>
      </c>
      <c r="C46" s="236"/>
      <c r="D46" s="236"/>
      <c r="E46" s="236"/>
      <c r="F46" s="236"/>
      <c r="G46" s="236"/>
      <c r="H46" s="236"/>
      <c r="I46" s="84" t="str">
        <f t="shared" si="1"/>
        <v/>
      </c>
      <c r="K46" s="89" t="str">
        <f t="shared" si="2"/>
        <v>X</v>
      </c>
    </row>
    <row r="47" spans="1:11" ht="16.2" customHeight="1">
      <c r="A47" s="88" t="str">
        <f>ACTIVITIES!$H$5</f>
        <v>OPERATION AND MAINTENANCE</v>
      </c>
      <c r="B47" s="88"/>
      <c r="C47" s="235"/>
      <c r="D47" s="235"/>
      <c r="E47" s="235"/>
      <c r="F47" s="235"/>
      <c r="G47" s="235"/>
      <c r="H47" s="235"/>
      <c r="I47" s="14" t="str">
        <f t="shared" si="1"/>
        <v/>
      </c>
      <c r="K47" s="89" t="str">
        <f t="shared" si="2"/>
        <v/>
      </c>
    </row>
    <row r="48" spans="1:11" ht="14.25" customHeight="1">
      <c r="A48" s="23">
        <f>SUM(A46+1)</f>
        <v>31</v>
      </c>
      <c r="B48" s="23" t="str">
        <f>VLOOKUP($A48,ACTIVITIES!$B$2:$C$110,2,FALSE)</f>
        <v>Maintenance 3-5 days/year/WTG</v>
      </c>
      <c r="C48" s="236"/>
      <c r="D48" s="236"/>
      <c r="E48" s="236"/>
      <c r="F48" s="236"/>
      <c r="G48" s="236"/>
      <c r="H48" s="236"/>
      <c r="I48" s="84" t="str">
        <f t="shared" si="1"/>
        <v/>
      </c>
      <c r="K48" s="89" t="str">
        <f t="shared" si="2"/>
        <v/>
      </c>
    </row>
    <row r="49" spans="1:11" ht="14.25" customHeight="1">
      <c r="A49" s="23">
        <f t="shared" ref="A49:A57" si="6">SUM(A48+1)</f>
        <v>32</v>
      </c>
      <c r="B49" s="23" t="str">
        <f>VLOOKUP($A49,ACTIVITIES!$B$2:$C$110,2,FALSE)</f>
        <v>ROV inspections at 5 year intervals</v>
      </c>
      <c r="C49" s="236"/>
      <c r="D49" s="236"/>
      <c r="E49" s="236"/>
      <c r="F49" s="236"/>
      <c r="G49" s="236"/>
      <c r="H49" s="236"/>
      <c r="I49" s="84" t="str">
        <f t="shared" si="1"/>
        <v/>
      </c>
      <c r="K49" s="89" t="str">
        <f t="shared" si="2"/>
        <v/>
      </c>
    </row>
    <row r="50" spans="1:11" ht="14.25" customHeight="1">
      <c r="A50" s="23">
        <f t="shared" si="6"/>
        <v>33</v>
      </c>
      <c r="B50" s="23" t="str">
        <f>VLOOKUP($A50,ACTIVITIES!$B$2:$C$110,2,FALSE)</f>
        <v>Subbottom profiles at 5 year intervals</v>
      </c>
      <c r="C50" s="236"/>
      <c r="D50" s="236"/>
      <c r="E50" s="236"/>
      <c r="F50" s="236"/>
      <c r="G50" s="236"/>
      <c r="H50" s="236"/>
      <c r="I50" s="84" t="str">
        <f t="shared" si="1"/>
        <v/>
      </c>
      <c r="K50" s="89" t="str">
        <f t="shared" si="2"/>
        <v/>
      </c>
    </row>
    <row r="51" spans="1:11" ht="14.25" customHeight="1">
      <c r="A51" s="23">
        <f t="shared" si="6"/>
        <v>34</v>
      </c>
      <c r="B51" s="23" t="str">
        <f>VLOOKUP($A51,ACTIVITIES!$B$2:$C$110,2,FALSE)</f>
        <v>Substation ROW maintenance</v>
      </c>
      <c r="C51" s="236"/>
      <c r="D51" s="236"/>
      <c r="E51" s="236"/>
      <c r="F51" s="236"/>
      <c r="G51" s="236"/>
      <c r="H51" s="236"/>
      <c r="I51" s="84" t="str">
        <f t="shared" si="1"/>
        <v/>
      </c>
      <c r="K51" s="89" t="str">
        <f t="shared" si="2"/>
        <v/>
      </c>
    </row>
    <row r="52" spans="1:11" ht="14.25" customHeight="1">
      <c r="A52" s="23">
        <f t="shared" si="6"/>
        <v>35</v>
      </c>
      <c r="B52" s="23" t="str">
        <f>VLOOKUP($A52,ACTIVITIES!$B$2:$C$110,2,FALSE)</f>
        <v>On and off shore environmental monitoring</v>
      </c>
      <c r="C52" s="236"/>
      <c r="D52" s="236"/>
      <c r="E52" s="236"/>
      <c r="F52" s="236"/>
      <c r="G52" s="236"/>
      <c r="H52" s="236"/>
      <c r="I52" s="84" t="str">
        <f t="shared" si="1"/>
        <v/>
      </c>
      <c r="K52" s="89" t="str">
        <f t="shared" si="2"/>
        <v/>
      </c>
    </row>
    <row r="53" spans="1:11" ht="14.25" customHeight="1">
      <c r="A53" s="23">
        <f t="shared" si="6"/>
        <v>36</v>
      </c>
      <c r="B53" s="23" t="str">
        <f>VLOOKUP($A53,ACTIVITIES!$B$2:$C$110,2,FALSE)</f>
        <v>OPERATION AND MAINTENANCE 36</v>
      </c>
      <c r="C53" s="236"/>
      <c r="D53" s="236"/>
      <c r="E53" s="236"/>
      <c r="F53" s="236"/>
      <c r="G53" s="236"/>
      <c r="H53" s="236"/>
      <c r="I53" s="84" t="str">
        <f t="shared" si="1"/>
        <v/>
      </c>
      <c r="K53" s="89" t="str">
        <f t="shared" si="2"/>
        <v>X</v>
      </c>
    </row>
    <row r="54" spans="1:11" ht="14.25" customHeight="1">
      <c r="A54" s="23">
        <f t="shared" si="6"/>
        <v>37</v>
      </c>
      <c r="B54" s="23" t="str">
        <f>VLOOKUP($A54,ACTIVITIES!$B$2:$C$110,2,FALSE)</f>
        <v>OPERATION AND MAINTENANCE 37</v>
      </c>
      <c r="C54" s="236"/>
      <c r="D54" s="236"/>
      <c r="E54" s="236"/>
      <c r="F54" s="236"/>
      <c r="G54" s="236"/>
      <c r="H54" s="236"/>
      <c r="I54" s="84" t="str">
        <f t="shared" si="1"/>
        <v/>
      </c>
      <c r="K54" s="89" t="str">
        <f t="shared" si="2"/>
        <v>X</v>
      </c>
    </row>
    <row r="55" spans="1:11" ht="14.25" customHeight="1">
      <c r="A55" s="23">
        <f t="shared" si="6"/>
        <v>38</v>
      </c>
      <c r="B55" s="23" t="str">
        <f>VLOOKUP($A55,ACTIVITIES!$B$2:$C$110,2,FALSE)</f>
        <v>OPERATION AND MAINTENANCE 38</v>
      </c>
      <c r="C55" s="236"/>
      <c r="D55" s="236"/>
      <c r="E55" s="236"/>
      <c r="F55" s="236"/>
      <c r="G55" s="236"/>
      <c r="H55" s="236"/>
      <c r="I55" s="84" t="str">
        <f t="shared" si="1"/>
        <v/>
      </c>
      <c r="K55" s="89" t="str">
        <f t="shared" si="2"/>
        <v>X</v>
      </c>
    </row>
    <row r="56" spans="1:11" ht="14.25" customHeight="1">
      <c r="A56" s="23">
        <f t="shared" si="6"/>
        <v>39</v>
      </c>
      <c r="B56" s="23" t="str">
        <f>VLOOKUP($A56,ACTIVITIES!$B$2:$C$110,2,FALSE)</f>
        <v>OPERATION AND MAINTENANCE 39</v>
      </c>
      <c r="C56" s="236"/>
      <c r="D56" s="236"/>
      <c r="E56" s="236"/>
      <c r="F56" s="236"/>
      <c r="G56" s="236"/>
      <c r="H56" s="236"/>
      <c r="I56" s="84" t="str">
        <f t="shared" si="1"/>
        <v/>
      </c>
      <c r="K56" s="89" t="str">
        <f t="shared" si="2"/>
        <v>X</v>
      </c>
    </row>
    <row r="57" spans="1:11" ht="14.25" customHeight="1">
      <c r="A57" s="23">
        <f t="shared" si="6"/>
        <v>40</v>
      </c>
      <c r="B57" s="23" t="str">
        <f>VLOOKUP($A57,ACTIVITIES!$B$2:$C$110,2,FALSE)</f>
        <v>OPERATION AND MAINTENANCE 40</v>
      </c>
      <c r="C57" s="236"/>
      <c r="D57" s="236"/>
      <c r="E57" s="236"/>
      <c r="F57" s="236"/>
      <c r="G57" s="236"/>
      <c r="H57" s="236"/>
      <c r="I57" s="84" t="str">
        <f t="shared" si="1"/>
        <v/>
      </c>
      <c r="K57" s="89" t="str">
        <f t="shared" si="2"/>
        <v>X</v>
      </c>
    </row>
    <row r="58" spans="1:11" ht="16.2" customHeight="1">
      <c r="A58" s="88" t="str">
        <f>ACTIVITIES!$H$6</f>
        <v>DECOMMISSIONING</v>
      </c>
      <c r="B58" s="88"/>
      <c r="C58" s="235"/>
      <c r="D58" s="235"/>
      <c r="E58" s="235"/>
      <c r="F58" s="235"/>
      <c r="G58" s="235"/>
      <c r="H58" s="238"/>
      <c r="I58" s="36" t="str">
        <f t="shared" si="1"/>
        <v/>
      </c>
      <c r="K58" s="89" t="str">
        <f t="shared" si="2"/>
        <v/>
      </c>
    </row>
    <row r="59" spans="1:11" ht="14.25" customHeight="1">
      <c r="A59" s="23">
        <f>SUM(A57+1)</f>
        <v>41</v>
      </c>
      <c r="B59" s="23" t="str">
        <f>VLOOKUP($A59,ACTIVITIES!$B$2:$C$110,2,FALSE)</f>
        <v>Foundation and WTG removal</v>
      </c>
      <c r="C59" s="236"/>
      <c r="D59" s="236"/>
      <c r="E59" s="236"/>
      <c r="F59" s="236"/>
      <c r="G59" s="236"/>
      <c r="H59" s="236"/>
      <c r="I59" s="85" t="str">
        <f t="shared" si="1"/>
        <v/>
      </c>
      <c r="K59" s="89" t="str">
        <f t="shared" si="2"/>
        <v/>
      </c>
    </row>
    <row r="60" spans="1:11" ht="14.25" customHeight="1">
      <c r="A60" s="23">
        <f t="shared" ref="A60:A68" si="7">SUM(A59+1)</f>
        <v>42</v>
      </c>
      <c r="B60" s="23" t="str">
        <f>VLOOKUP($A60,ACTIVITIES!$B$2:$C$110,2,FALSE)</f>
        <v>Offshore cable abandonent</v>
      </c>
      <c r="C60" s="236"/>
      <c r="D60" s="236"/>
      <c r="E60" s="236"/>
      <c r="F60" s="236"/>
      <c r="G60" s="236"/>
      <c r="H60" s="236"/>
      <c r="I60" s="85" t="str">
        <f t="shared" si="1"/>
        <v/>
      </c>
      <c r="K60" s="89" t="str">
        <f t="shared" si="2"/>
        <v/>
      </c>
    </row>
    <row r="61" spans="1:11" ht="14.25" customHeight="1">
      <c r="A61" s="23">
        <f t="shared" si="7"/>
        <v>43</v>
      </c>
      <c r="B61" s="23" t="str">
        <f>VLOOKUP($A61,ACTIVITIES!$B$2:$C$110,2,FALSE)</f>
        <v>Demobilization</v>
      </c>
      <c r="C61" s="236"/>
      <c r="D61" s="236"/>
      <c r="E61" s="236"/>
      <c r="F61" s="236"/>
      <c r="G61" s="236"/>
      <c r="H61" s="236"/>
      <c r="I61" s="85" t="str">
        <f t="shared" si="1"/>
        <v/>
      </c>
      <c r="K61" s="89" t="str">
        <f t="shared" si="2"/>
        <v/>
      </c>
    </row>
    <row r="62" spans="1:11" ht="14.25" customHeight="1">
      <c r="A62" s="23">
        <f t="shared" si="7"/>
        <v>44</v>
      </c>
      <c r="B62" s="23" t="str">
        <f>VLOOKUP($A62,ACTIVITIES!$B$2:$C$110,2,FALSE)</f>
        <v>DECOMMISSIONING 44</v>
      </c>
      <c r="C62" s="236"/>
      <c r="D62" s="236"/>
      <c r="E62" s="236"/>
      <c r="F62" s="236"/>
      <c r="G62" s="236"/>
      <c r="H62" s="236"/>
      <c r="I62" s="85" t="str">
        <f t="shared" si="1"/>
        <v/>
      </c>
      <c r="K62" s="89" t="str">
        <f t="shared" si="2"/>
        <v>X</v>
      </c>
    </row>
    <row r="63" spans="1:11" ht="14.25" customHeight="1">
      <c r="A63" s="23">
        <f t="shared" si="7"/>
        <v>45</v>
      </c>
      <c r="B63" s="23" t="str">
        <f>VLOOKUP($A63,ACTIVITIES!$B$2:$C$110,2,FALSE)</f>
        <v>DECOMMISSIONING 45</v>
      </c>
      <c r="C63" s="236"/>
      <c r="D63" s="236"/>
      <c r="E63" s="236"/>
      <c r="F63" s="236"/>
      <c r="G63" s="236"/>
      <c r="H63" s="236"/>
      <c r="I63" s="85" t="str">
        <f t="shared" si="1"/>
        <v/>
      </c>
      <c r="K63" s="89" t="str">
        <f t="shared" si="2"/>
        <v>X</v>
      </c>
    </row>
    <row r="64" spans="1:11" ht="14.25" customHeight="1">
      <c r="A64" s="23">
        <f t="shared" si="7"/>
        <v>46</v>
      </c>
      <c r="B64" s="23" t="str">
        <f>VLOOKUP($A64,ACTIVITIES!$B$2:$C$110,2,FALSE)</f>
        <v>DECOMMISSIONING 46</v>
      </c>
      <c r="C64" s="236"/>
      <c r="D64" s="236"/>
      <c r="E64" s="236"/>
      <c r="F64" s="236"/>
      <c r="G64" s="236"/>
      <c r="H64" s="236"/>
      <c r="I64" s="85" t="str">
        <f t="shared" si="1"/>
        <v/>
      </c>
      <c r="K64" s="89" t="str">
        <f t="shared" si="2"/>
        <v>X</v>
      </c>
    </row>
    <row r="65" spans="1:11" ht="14.25" customHeight="1">
      <c r="A65" s="23">
        <f t="shared" si="7"/>
        <v>47</v>
      </c>
      <c r="B65" s="23" t="str">
        <f>VLOOKUP($A65,ACTIVITIES!$B$2:$C$110,2,FALSE)</f>
        <v>DECOMMISSIONING 47</v>
      </c>
      <c r="C65" s="236"/>
      <c r="D65" s="236"/>
      <c r="E65" s="236"/>
      <c r="F65" s="236"/>
      <c r="G65" s="236"/>
      <c r="H65" s="236"/>
      <c r="I65" s="85" t="str">
        <f t="shared" si="1"/>
        <v/>
      </c>
      <c r="K65" s="89" t="str">
        <f t="shared" si="2"/>
        <v>X</v>
      </c>
    </row>
    <row r="66" spans="1:11" ht="14.25" customHeight="1">
      <c r="A66" s="23">
        <f t="shared" si="7"/>
        <v>48</v>
      </c>
      <c r="B66" s="23" t="str">
        <f>VLOOKUP($A66,ACTIVITIES!$B$2:$C$110,2,FALSE)</f>
        <v>DECOMMISSIONING 48</v>
      </c>
      <c r="C66" s="236"/>
      <c r="D66" s="236"/>
      <c r="E66" s="236"/>
      <c r="F66" s="236"/>
      <c r="G66" s="236"/>
      <c r="H66" s="236"/>
      <c r="I66" s="85" t="str">
        <f t="shared" si="1"/>
        <v/>
      </c>
      <c r="K66" s="89" t="str">
        <f t="shared" si="2"/>
        <v>X</v>
      </c>
    </row>
    <row r="67" spans="1:11" ht="14.25" customHeight="1">
      <c r="A67" s="23">
        <f t="shared" si="7"/>
        <v>49</v>
      </c>
      <c r="B67" s="23" t="str">
        <f>VLOOKUP($A67,ACTIVITIES!$B$2:$C$110,2,FALSE)</f>
        <v>DECOMMISSIONING 49</v>
      </c>
      <c r="C67" s="236"/>
      <c r="D67" s="236"/>
      <c r="E67" s="236"/>
      <c r="F67" s="236"/>
      <c r="G67" s="236"/>
      <c r="H67" s="236"/>
      <c r="I67" s="85" t="str">
        <f t="shared" si="1"/>
        <v/>
      </c>
      <c r="K67" s="89" t="str">
        <f t="shared" si="2"/>
        <v>X</v>
      </c>
    </row>
    <row r="68" spans="1:11" ht="14.25" customHeight="1">
      <c r="A68" s="23">
        <f t="shared" si="7"/>
        <v>50</v>
      </c>
      <c r="B68" s="23" t="str">
        <f>VLOOKUP($A68,ACTIVITIES!$B$2:$C$110,2,FALSE)</f>
        <v>DECOMMISSIONING 50</v>
      </c>
      <c r="C68" s="236"/>
      <c r="D68" s="236"/>
      <c r="E68" s="236"/>
      <c r="F68" s="236"/>
      <c r="G68" s="236"/>
      <c r="H68" s="236"/>
      <c r="I68" s="85" t="str">
        <f t="shared" si="1"/>
        <v/>
      </c>
      <c r="K68" s="89" t="str">
        <f t="shared" si="2"/>
        <v>X</v>
      </c>
    </row>
    <row r="69" spans="1:11" ht="14.25" customHeight="1">
      <c r="A69" s="87" t="str">
        <f>ACTIVITIES!$H$7</f>
        <v>ACTIVITY CATEGORY 6</v>
      </c>
      <c r="B69" s="87"/>
      <c r="C69" s="235"/>
      <c r="D69" s="235"/>
      <c r="E69" s="235"/>
      <c r="F69" s="235"/>
      <c r="G69" s="235"/>
      <c r="H69" s="238"/>
      <c r="I69" s="36" t="str">
        <f t="shared" si="1"/>
        <v/>
      </c>
      <c r="K69" s="89" t="str">
        <f t="shared" si="2"/>
        <v>X</v>
      </c>
    </row>
    <row r="70" spans="1:11" ht="14.25" customHeight="1">
      <c r="A70" s="23">
        <f>SUM(A68+1)</f>
        <v>51</v>
      </c>
      <c r="B70" s="23" t="str">
        <f>VLOOKUP($A70,ACTIVITIES!$B$2:$C$110,2,FALSE)</f>
        <v>ACTIVITY CATEGORY 6 51</v>
      </c>
      <c r="C70" s="236"/>
      <c r="D70" s="236"/>
      <c r="E70" s="236"/>
      <c r="F70" s="236"/>
      <c r="G70" s="236"/>
      <c r="H70" s="236"/>
      <c r="I70" s="85" t="str">
        <f t="shared" si="1"/>
        <v/>
      </c>
      <c r="K70" s="89" t="str">
        <f t="shared" si="2"/>
        <v>X</v>
      </c>
    </row>
    <row r="71" spans="1:11" ht="14.25" customHeight="1">
      <c r="A71" s="23">
        <f t="shared" ref="A71:A79" si="8">SUM(A70+1)</f>
        <v>52</v>
      </c>
      <c r="B71" s="23" t="str">
        <f>VLOOKUP($A71,ACTIVITIES!$B$2:$C$110,2,FALSE)</f>
        <v>ACTIVITY CATEGORY 6 52</v>
      </c>
      <c r="C71" s="236"/>
      <c r="D71" s="236"/>
      <c r="E71" s="236"/>
      <c r="F71" s="236"/>
      <c r="G71" s="236"/>
      <c r="H71" s="236"/>
      <c r="I71" s="85" t="str">
        <f t="shared" si="1"/>
        <v/>
      </c>
      <c r="K71" s="89" t="str">
        <f t="shared" si="2"/>
        <v>X</v>
      </c>
    </row>
    <row r="72" spans="1:11" ht="14.25" customHeight="1">
      <c r="A72" s="23">
        <f t="shared" si="8"/>
        <v>53</v>
      </c>
      <c r="B72" s="23" t="str">
        <f>VLOOKUP($A72,ACTIVITIES!$B$2:$C$110,2,FALSE)</f>
        <v>ACTIVITY CATEGORY 6 53</v>
      </c>
      <c r="C72" s="236"/>
      <c r="D72" s="236"/>
      <c r="E72" s="236"/>
      <c r="F72" s="236"/>
      <c r="G72" s="236"/>
      <c r="H72" s="236"/>
      <c r="I72" s="85" t="str">
        <f t="shared" si="1"/>
        <v/>
      </c>
      <c r="K72" s="89" t="str">
        <f t="shared" si="2"/>
        <v>X</v>
      </c>
    </row>
    <row r="73" spans="1:11" ht="14.25" customHeight="1">
      <c r="A73" s="23">
        <f t="shared" si="8"/>
        <v>54</v>
      </c>
      <c r="B73" s="23" t="str">
        <f>VLOOKUP($A73,ACTIVITIES!$B$2:$C$110,2,FALSE)</f>
        <v>ACTIVITY CATEGORY 6 54</v>
      </c>
      <c r="C73" s="236"/>
      <c r="D73" s="236"/>
      <c r="E73" s="236"/>
      <c r="F73" s="236"/>
      <c r="G73" s="236"/>
      <c r="H73" s="236"/>
      <c r="I73" s="85" t="str">
        <f t="shared" si="1"/>
        <v/>
      </c>
      <c r="K73" s="89" t="str">
        <f t="shared" si="2"/>
        <v>X</v>
      </c>
    </row>
    <row r="74" spans="1:11" ht="14.25" customHeight="1">
      <c r="A74" s="23">
        <f t="shared" si="8"/>
        <v>55</v>
      </c>
      <c r="B74" s="23" t="str">
        <f>VLOOKUP($A74,ACTIVITIES!$B$2:$C$110,2,FALSE)</f>
        <v>ACTIVITY CATEGORY 6 55</v>
      </c>
      <c r="C74" s="236"/>
      <c r="D74" s="236"/>
      <c r="E74" s="236"/>
      <c r="F74" s="236"/>
      <c r="G74" s="236"/>
      <c r="H74" s="236"/>
      <c r="I74" s="85" t="str">
        <f t="shared" si="1"/>
        <v/>
      </c>
      <c r="K74" s="89" t="str">
        <f t="shared" si="2"/>
        <v>X</v>
      </c>
    </row>
    <row r="75" spans="1:11" ht="14.25" customHeight="1">
      <c r="A75" s="23">
        <f t="shared" si="8"/>
        <v>56</v>
      </c>
      <c r="B75" s="23" t="str">
        <f>VLOOKUP($A75,ACTIVITIES!$B$2:$C$110,2,FALSE)</f>
        <v>ACTIVITY CATEGORY 6 56</v>
      </c>
      <c r="C75" s="236"/>
      <c r="D75" s="236"/>
      <c r="E75" s="236"/>
      <c r="F75" s="236"/>
      <c r="G75" s="236"/>
      <c r="H75" s="236"/>
      <c r="I75" s="85" t="str">
        <f t="shared" si="1"/>
        <v/>
      </c>
      <c r="K75" s="89" t="str">
        <f t="shared" si="2"/>
        <v>X</v>
      </c>
    </row>
    <row r="76" spans="1:11" ht="14.25" customHeight="1">
      <c r="A76" s="23">
        <f t="shared" si="8"/>
        <v>57</v>
      </c>
      <c r="B76" s="23" t="str">
        <f>VLOOKUP($A76,ACTIVITIES!$B$2:$C$110,2,FALSE)</f>
        <v>ACTIVITY CATEGORY 6 57</v>
      </c>
      <c r="C76" s="236"/>
      <c r="D76" s="236"/>
      <c r="E76" s="236"/>
      <c r="F76" s="236"/>
      <c r="G76" s="236"/>
      <c r="H76" s="236"/>
      <c r="I76" s="85" t="str">
        <f t="shared" si="1"/>
        <v/>
      </c>
      <c r="K76" s="89" t="str">
        <f t="shared" si="2"/>
        <v>X</v>
      </c>
    </row>
    <row r="77" spans="1:11" ht="14.25" customHeight="1">
      <c r="A77" s="23">
        <f t="shared" si="8"/>
        <v>58</v>
      </c>
      <c r="B77" s="23" t="str">
        <f>VLOOKUP($A77,ACTIVITIES!$B$2:$C$110,2,FALSE)</f>
        <v>ACTIVITY CATEGORY 6 58</v>
      </c>
      <c r="C77" s="236"/>
      <c r="D77" s="236"/>
      <c r="E77" s="236"/>
      <c r="F77" s="236"/>
      <c r="G77" s="236"/>
      <c r="H77" s="236"/>
      <c r="I77" s="85" t="str">
        <f t="shared" si="1"/>
        <v/>
      </c>
      <c r="K77" s="89" t="str">
        <f t="shared" si="2"/>
        <v>X</v>
      </c>
    </row>
    <row r="78" spans="1:11" ht="14.25" customHeight="1">
      <c r="A78" s="23">
        <f t="shared" si="8"/>
        <v>59</v>
      </c>
      <c r="B78" s="23" t="str">
        <f>VLOOKUP($A78,ACTIVITIES!$B$2:$C$110,2,FALSE)</f>
        <v>ACTIVITY CATEGORY 6 59</v>
      </c>
      <c r="C78" s="236"/>
      <c r="D78" s="236"/>
      <c r="E78" s="236"/>
      <c r="F78" s="236"/>
      <c r="G78" s="236"/>
      <c r="H78" s="236"/>
      <c r="I78" s="85" t="str">
        <f t="shared" si="1"/>
        <v/>
      </c>
      <c r="K78" s="89" t="str">
        <f t="shared" si="2"/>
        <v>X</v>
      </c>
    </row>
    <row r="79" spans="1:11" ht="14.25" customHeight="1">
      <c r="A79" s="23">
        <f t="shared" si="8"/>
        <v>60</v>
      </c>
      <c r="B79" s="23" t="str">
        <f>VLOOKUP($A79,ACTIVITIES!$B$2:$C$110,2,FALSE)</f>
        <v>ACTIVITY CATEGORY 6 60</v>
      </c>
      <c r="C79" s="236"/>
      <c r="D79" s="236"/>
      <c r="E79" s="236"/>
      <c r="F79" s="236"/>
      <c r="G79" s="236"/>
      <c r="H79" s="236"/>
      <c r="I79" s="85" t="str">
        <f t="shared" si="1"/>
        <v/>
      </c>
      <c r="K79" s="89" t="str">
        <f t="shared" si="2"/>
        <v>X</v>
      </c>
    </row>
    <row r="80" spans="1:11" ht="14.25" customHeight="1">
      <c r="A80" s="87" t="str">
        <f>ACTIVITIES!$H$8</f>
        <v>ACTIVITY CATEGORY 7</v>
      </c>
      <c r="B80" s="87"/>
      <c r="C80" s="235"/>
      <c r="D80" s="235"/>
      <c r="E80" s="235"/>
      <c r="F80" s="235"/>
      <c r="G80" s="235"/>
      <c r="H80" s="238"/>
      <c r="I80" s="36" t="str">
        <f t="shared" ref="I80:I143" si="9">IF(AND(C80="",D80="",E80="",F80="",G80="",H80=""),"",MAX(C80:H80))</f>
        <v/>
      </c>
      <c r="K80" s="89" t="str">
        <f t="shared" ref="K80:K143" si="10">IF(AND(NOT(IFERROR(AVERAGE(A80),-9)=-9),IFERROR(VALUE(RIGHT(B80,1)),-9)=-9),"",IF(AND(B80="",IFERROR(VALUE(RIGHT(A80,1)),-99)=-99),"","X"))</f>
        <v>X</v>
      </c>
    </row>
    <row r="81" spans="1:11" ht="13.95" customHeight="1">
      <c r="A81" s="23">
        <f>SUM(A79+1)</f>
        <v>61</v>
      </c>
      <c r="B81" s="23" t="str">
        <f>VLOOKUP($A81,ACTIVITIES!$B$2:$C$110,2,FALSE)</f>
        <v>ACTIVITY CATEGORY 7 61</v>
      </c>
      <c r="C81" s="236"/>
      <c r="D81" s="236"/>
      <c r="E81" s="236"/>
      <c r="F81" s="236"/>
      <c r="G81" s="236"/>
      <c r="H81" s="236"/>
      <c r="I81" s="85" t="str">
        <f t="shared" si="9"/>
        <v/>
      </c>
      <c r="K81" s="89" t="str">
        <f t="shared" si="10"/>
        <v>X</v>
      </c>
    </row>
    <row r="82" spans="1:11" ht="14.25" customHeight="1">
      <c r="A82" s="23">
        <f t="shared" ref="A82:A90" si="11">SUM(A81+1)</f>
        <v>62</v>
      </c>
      <c r="B82" s="23" t="str">
        <f>VLOOKUP($A82,ACTIVITIES!$B$2:$C$110,2,FALSE)</f>
        <v>ACTIVITY CATEGORY 7 62</v>
      </c>
      <c r="C82" s="236"/>
      <c r="D82" s="236"/>
      <c r="E82" s="236"/>
      <c r="F82" s="236"/>
      <c r="G82" s="236"/>
      <c r="H82" s="236"/>
      <c r="I82" s="85" t="str">
        <f t="shared" si="9"/>
        <v/>
      </c>
      <c r="K82" s="89" t="str">
        <f t="shared" si="10"/>
        <v>X</v>
      </c>
    </row>
    <row r="83" spans="1:11" ht="14.25" customHeight="1">
      <c r="A83" s="23">
        <f t="shared" si="11"/>
        <v>63</v>
      </c>
      <c r="B83" s="23" t="str">
        <f>VLOOKUP($A83,ACTIVITIES!$B$2:$C$110,2,FALSE)</f>
        <v>ACTIVITY CATEGORY 7 63</v>
      </c>
      <c r="C83" s="236"/>
      <c r="D83" s="236"/>
      <c r="E83" s="236"/>
      <c r="F83" s="236"/>
      <c r="G83" s="236"/>
      <c r="H83" s="236"/>
      <c r="I83" s="85" t="str">
        <f t="shared" si="9"/>
        <v/>
      </c>
      <c r="K83" s="89" t="str">
        <f t="shared" si="10"/>
        <v>X</v>
      </c>
    </row>
    <row r="84" spans="1:11" ht="14.25" customHeight="1">
      <c r="A84" s="23">
        <f t="shared" si="11"/>
        <v>64</v>
      </c>
      <c r="B84" s="23" t="str">
        <f>VLOOKUP($A84,ACTIVITIES!$B$2:$C$110,2,FALSE)</f>
        <v>ACTIVITY CATEGORY 7 64</v>
      </c>
      <c r="C84" s="236"/>
      <c r="D84" s="236"/>
      <c r="E84" s="236"/>
      <c r="F84" s="236"/>
      <c r="G84" s="236"/>
      <c r="H84" s="236"/>
      <c r="I84" s="85" t="str">
        <f t="shared" si="9"/>
        <v/>
      </c>
      <c r="K84" s="89" t="str">
        <f t="shared" si="10"/>
        <v>X</v>
      </c>
    </row>
    <row r="85" spans="1:11" ht="14.25" customHeight="1">
      <c r="A85" s="23">
        <f t="shared" si="11"/>
        <v>65</v>
      </c>
      <c r="B85" s="23" t="str">
        <f>VLOOKUP($A85,ACTIVITIES!$B$2:$C$110,2,FALSE)</f>
        <v>ACTIVITY CATEGORY 7 65</v>
      </c>
      <c r="C85" s="236"/>
      <c r="D85" s="236"/>
      <c r="E85" s="236"/>
      <c r="F85" s="236"/>
      <c r="G85" s="236"/>
      <c r="H85" s="236"/>
      <c r="I85" s="85" t="str">
        <f t="shared" si="9"/>
        <v/>
      </c>
      <c r="K85" s="89" t="str">
        <f t="shared" si="10"/>
        <v>X</v>
      </c>
    </row>
    <row r="86" spans="1:11" ht="14.25" customHeight="1">
      <c r="A86" s="23">
        <f t="shared" si="11"/>
        <v>66</v>
      </c>
      <c r="B86" s="23" t="str">
        <f>VLOOKUP($A86,ACTIVITIES!$B$2:$C$110,2,FALSE)</f>
        <v>ACTIVITY CATEGORY 7 66</v>
      </c>
      <c r="C86" s="236"/>
      <c r="D86" s="236"/>
      <c r="E86" s="236"/>
      <c r="F86" s="236"/>
      <c r="G86" s="236"/>
      <c r="H86" s="236"/>
      <c r="I86" s="85" t="str">
        <f t="shared" si="9"/>
        <v/>
      </c>
      <c r="K86" s="89" t="str">
        <f t="shared" si="10"/>
        <v>X</v>
      </c>
    </row>
    <row r="87" spans="1:11" ht="14.25" customHeight="1">
      <c r="A87" s="23">
        <f t="shared" si="11"/>
        <v>67</v>
      </c>
      <c r="B87" s="23" t="str">
        <f>VLOOKUP($A87,ACTIVITIES!$B$2:$C$110,2,FALSE)</f>
        <v>ACTIVITY CATEGORY 7 67</v>
      </c>
      <c r="C87" s="236"/>
      <c r="D87" s="236"/>
      <c r="E87" s="236"/>
      <c r="F87" s="236"/>
      <c r="G87" s="236"/>
      <c r="H87" s="236"/>
      <c r="I87" s="85" t="str">
        <f t="shared" si="9"/>
        <v/>
      </c>
      <c r="K87" s="89" t="str">
        <f t="shared" si="10"/>
        <v>X</v>
      </c>
    </row>
    <row r="88" spans="1:11" ht="14.25" customHeight="1">
      <c r="A88" s="23">
        <f t="shared" si="11"/>
        <v>68</v>
      </c>
      <c r="B88" s="23" t="str">
        <f>VLOOKUP($A88,ACTIVITIES!$B$2:$C$110,2,FALSE)</f>
        <v>ACTIVITY CATEGORY 7 68</v>
      </c>
      <c r="C88" s="236"/>
      <c r="D88" s="236"/>
      <c r="E88" s="236"/>
      <c r="F88" s="236"/>
      <c r="G88" s="236"/>
      <c r="H88" s="236"/>
      <c r="I88" s="85" t="str">
        <f t="shared" si="9"/>
        <v/>
      </c>
      <c r="K88" s="89" t="str">
        <f t="shared" si="10"/>
        <v>X</v>
      </c>
    </row>
    <row r="89" spans="1:11" ht="14.25" customHeight="1">
      <c r="A89" s="23">
        <f t="shared" si="11"/>
        <v>69</v>
      </c>
      <c r="B89" s="23" t="str">
        <f>VLOOKUP($A89,ACTIVITIES!$B$2:$C$110,2,FALSE)</f>
        <v>ACTIVITY CATEGORY 7 69</v>
      </c>
      <c r="C89" s="236"/>
      <c r="D89" s="236"/>
      <c r="E89" s="236"/>
      <c r="F89" s="236"/>
      <c r="G89" s="236"/>
      <c r="H89" s="236"/>
      <c r="I89" s="85" t="str">
        <f t="shared" si="9"/>
        <v/>
      </c>
      <c r="K89" s="89" t="str">
        <f t="shared" si="10"/>
        <v>X</v>
      </c>
    </row>
    <row r="90" spans="1:11" ht="14.25" customHeight="1">
      <c r="A90" s="23">
        <f t="shared" si="11"/>
        <v>70</v>
      </c>
      <c r="B90" s="23" t="str">
        <f>VLOOKUP($A90,ACTIVITIES!$B$2:$C$110,2,FALSE)</f>
        <v>ACTIVITY CATEGORY 7 70</v>
      </c>
      <c r="C90" s="236"/>
      <c r="D90" s="236"/>
      <c r="E90" s="236"/>
      <c r="F90" s="236"/>
      <c r="G90" s="236"/>
      <c r="H90" s="236"/>
      <c r="I90" s="85" t="str">
        <f t="shared" si="9"/>
        <v/>
      </c>
      <c r="K90" s="89" t="str">
        <f t="shared" si="10"/>
        <v>X</v>
      </c>
    </row>
    <row r="91" spans="1:11" ht="16.2" customHeight="1">
      <c r="A91" s="87" t="str">
        <f>ACTIVITIES!$H$9</f>
        <v>ACTIVITY CATEGORY 8</v>
      </c>
      <c r="B91" s="87"/>
      <c r="C91" s="235"/>
      <c r="D91" s="235"/>
      <c r="E91" s="235"/>
      <c r="F91" s="235"/>
      <c r="G91" s="235"/>
      <c r="H91" s="238"/>
      <c r="I91" s="36" t="str">
        <f t="shared" si="9"/>
        <v/>
      </c>
      <c r="K91" s="89" t="str">
        <f t="shared" si="10"/>
        <v>X</v>
      </c>
    </row>
    <row r="92" spans="1:11" ht="13.95" customHeight="1">
      <c r="A92" s="23">
        <f>SUM(A90+1)</f>
        <v>71</v>
      </c>
      <c r="B92" s="23" t="str">
        <f>VLOOKUP($A92,ACTIVITIES!$B$2:$C$110,2,FALSE)</f>
        <v>ACTIVITY CATEGORY 8 71</v>
      </c>
      <c r="C92" s="236"/>
      <c r="D92" s="236"/>
      <c r="E92" s="236"/>
      <c r="F92" s="236"/>
      <c r="G92" s="236"/>
      <c r="H92" s="236"/>
      <c r="I92" s="85" t="str">
        <f t="shared" si="9"/>
        <v/>
      </c>
      <c r="K92" s="89" t="str">
        <f t="shared" si="10"/>
        <v>X</v>
      </c>
    </row>
    <row r="93" spans="1:11" ht="14.25" customHeight="1">
      <c r="A93" s="23">
        <f t="shared" ref="A93:A101" si="12">SUM(A92+1)</f>
        <v>72</v>
      </c>
      <c r="B93" s="23" t="str">
        <f>VLOOKUP($A93,ACTIVITIES!$B$2:$C$110,2,FALSE)</f>
        <v>ACTIVITY CATEGORY 8 72</v>
      </c>
      <c r="C93" s="236"/>
      <c r="D93" s="236"/>
      <c r="E93" s="236"/>
      <c r="F93" s="236"/>
      <c r="G93" s="236"/>
      <c r="H93" s="236"/>
      <c r="I93" s="85" t="str">
        <f t="shared" si="9"/>
        <v/>
      </c>
      <c r="K93" s="89" t="str">
        <f t="shared" si="10"/>
        <v>X</v>
      </c>
    </row>
    <row r="94" spans="1:11" ht="14.25" customHeight="1">
      <c r="A94" s="23">
        <f t="shared" si="12"/>
        <v>73</v>
      </c>
      <c r="B94" s="23" t="str">
        <f>VLOOKUP($A94,ACTIVITIES!$B$2:$C$110,2,FALSE)</f>
        <v>ACTIVITY CATEGORY 8 73</v>
      </c>
      <c r="C94" s="236"/>
      <c r="D94" s="236"/>
      <c r="E94" s="236"/>
      <c r="F94" s="236"/>
      <c r="G94" s="236"/>
      <c r="H94" s="236"/>
      <c r="I94" s="85" t="str">
        <f t="shared" si="9"/>
        <v/>
      </c>
      <c r="K94" s="89" t="str">
        <f t="shared" si="10"/>
        <v>X</v>
      </c>
    </row>
    <row r="95" spans="1:11" ht="14.25" customHeight="1">
      <c r="A95" s="23">
        <f t="shared" si="12"/>
        <v>74</v>
      </c>
      <c r="B95" s="23" t="str">
        <f>VLOOKUP($A95,ACTIVITIES!$B$2:$C$110,2,FALSE)</f>
        <v>ACTIVITY CATEGORY 8 74</v>
      </c>
      <c r="C95" s="236"/>
      <c r="D95" s="236"/>
      <c r="E95" s="236"/>
      <c r="F95" s="236"/>
      <c r="G95" s="236"/>
      <c r="H95" s="236"/>
      <c r="I95" s="85" t="str">
        <f t="shared" si="9"/>
        <v/>
      </c>
      <c r="K95" s="89" t="str">
        <f t="shared" si="10"/>
        <v>X</v>
      </c>
    </row>
    <row r="96" spans="1:11" ht="14.25" customHeight="1">
      <c r="A96" s="23">
        <f t="shared" si="12"/>
        <v>75</v>
      </c>
      <c r="B96" s="23" t="str">
        <f>VLOOKUP($A96,ACTIVITIES!$B$2:$C$110,2,FALSE)</f>
        <v>ACTIVITY CATEGORY 8 75</v>
      </c>
      <c r="C96" s="236"/>
      <c r="D96" s="236"/>
      <c r="E96" s="236"/>
      <c r="F96" s="236"/>
      <c r="G96" s="236"/>
      <c r="H96" s="236"/>
      <c r="I96" s="85" t="str">
        <f t="shared" si="9"/>
        <v/>
      </c>
      <c r="K96" s="89" t="str">
        <f t="shared" si="10"/>
        <v>X</v>
      </c>
    </row>
    <row r="97" spans="1:11" ht="14.25" customHeight="1">
      <c r="A97" s="23">
        <f t="shared" si="12"/>
        <v>76</v>
      </c>
      <c r="B97" s="23" t="str">
        <f>VLOOKUP($A97,ACTIVITIES!$B$2:$C$110,2,FALSE)</f>
        <v>ACTIVITY CATEGORY 8 76</v>
      </c>
      <c r="C97" s="236"/>
      <c r="D97" s="236"/>
      <c r="E97" s="236"/>
      <c r="F97" s="236"/>
      <c r="G97" s="236"/>
      <c r="H97" s="236"/>
      <c r="I97" s="85" t="str">
        <f t="shared" si="9"/>
        <v/>
      </c>
      <c r="K97" s="89" t="str">
        <f t="shared" si="10"/>
        <v>X</v>
      </c>
    </row>
    <row r="98" spans="1:11" ht="14.25" customHeight="1">
      <c r="A98" s="23">
        <f t="shared" si="12"/>
        <v>77</v>
      </c>
      <c r="B98" s="23" t="str">
        <f>VLOOKUP($A98,ACTIVITIES!$B$2:$C$110,2,FALSE)</f>
        <v>ACTIVITY CATEGORY 8 77</v>
      </c>
      <c r="C98" s="236"/>
      <c r="D98" s="236"/>
      <c r="E98" s="236"/>
      <c r="F98" s="236"/>
      <c r="G98" s="236"/>
      <c r="H98" s="236"/>
      <c r="I98" s="85" t="str">
        <f t="shared" si="9"/>
        <v/>
      </c>
      <c r="K98" s="89" t="str">
        <f t="shared" si="10"/>
        <v>X</v>
      </c>
    </row>
    <row r="99" spans="1:11" ht="14.25" customHeight="1">
      <c r="A99" s="23">
        <f t="shared" si="12"/>
        <v>78</v>
      </c>
      <c r="B99" s="23" t="str">
        <f>VLOOKUP($A99,ACTIVITIES!$B$2:$C$110,2,FALSE)</f>
        <v>ACTIVITY CATEGORY 8 78</v>
      </c>
      <c r="C99" s="236"/>
      <c r="D99" s="236"/>
      <c r="E99" s="236"/>
      <c r="F99" s="236"/>
      <c r="G99" s="236"/>
      <c r="H99" s="236"/>
      <c r="I99" s="85" t="str">
        <f t="shared" si="9"/>
        <v/>
      </c>
      <c r="K99" s="89" t="str">
        <f t="shared" si="10"/>
        <v>X</v>
      </c>
    </row>
    <row r="100" spans="1:11" ht="14.25" customHeight="1">
      <c r="A100" s="23">
        <f t="shared" si="12"/>
        <v>79</v>
      </c>
      <c r="B100" s="23" t="str">
        <f>VLOOKUP($A100,ACTIVITIES!$B$2:$C$110,2,FALSE)</f>
        <v>ACTIVITY CATEGORY 8 79</v>
      </c>
      <c r="C100" s="236"/>
      <c r="D100" s="236"/>
      <c r="E100" s="236"/>
      <c r="F100" s="236"/>
      <c r="G100" s="236"/>
      <c r="H100" s="236"/>
      <c r="I100" s="85" t="str">
        <f t="shared" si="9"/>
        <v/>
      </c>
      <c r="K100" s="89" t="str">
        <f t="shared" si="10"/>
        <v>X</v>
      </c>
    </row>
    <row r="101" spans="1:11" ht="14.25" customHeight="1">
      <c r="A101" s="23">
        <f t="shared" si="12"/>
        <v>80</v>
      </c>
      <c r="B101" s="23" t="str">
        <f>VLOOKUP($A101,ACTIVITIES!$B$2:$C$110,2,FALSE)</f>
        <v>ACTIVITY CATEGORY 8 80</v>
      </c>
      <c r="C101" s="236"/>
      <c r="D101" s="236"/>
      <c r="E101" s="236"/>
      <c r="F101" s="236"/>
      <c r="G101" s="236"/>
      <c r="H101" s="236"/>
      <c r="I101" s="85" t="str">
        <f t="shared" si="9"/>
        <v/>
      </c>
      <c r="K101" s="89" t="str">
        <f t="shared" si="10"/>
        <v>X</v>
      </c>
    </row>
    <row r="102" spans="1:11" ht="16.2" customHeight="1">
      <c r="A102" s="87" t="str">
        <f>ACTIVITIES!$H$10</f>
        <v>ACTIVITY CATEGORY 9</v>
      </c>
      <c r="B102" s="87"/>
      <c r="C102" s="235"/>
      <c r="D102" s="235"/>
      <c r="E102" s="235"/>
      <c r="F102" s="235"/>
      <c r="G102" s="235"/>
      <c r="H102" s="238"/>
      <c r="I102" s="36" t="str">
        <f t="shared" si="9"/>
        <v/>
      </c>
      <c r="K102" s="89" t="str">
        <f t="shared" si="10"/>
        <v>X</v>
      </c>
    </row>
    <row r="103" spans="1:11" ht="13.95" customHeight="1">
      <c r="A103" s="23">
        <f>SUM(A101+1)</f>
        <v>81</v>
      </c>
      <c r="B103" s="23" t="str">
        <f>VLOOKUP($A103,ACTIVITIES!$B$2:$C$110,2,FALSE)</f>
        <v>ACTIVITY CATEGORY 9 81</v>
      </c>
      <c r="C103" s="236"/>
      <c r="D103" s="236"/>
      <c r="E103" s="236"/>
      <c r="F103" s="236"/>
      <c r="G103" s="236"/>
      <c r="H103" s="236"/>
      <c r="I103" s="85" t="str">
        <f t="shared" si="9"/>
        <v/>
      </c>
      <c r="K103" s="89" t="str">
        <f t="shared" si="10"/>
        <v>X</v>
      </c>
    </row>
    <row r="104" spans="1:11" ht="14.25" customHeight="1">
      <c r="A104" s="23">
        <f t="shared" ref="A104:A112" si="13">SUM(A103+1)</f>
        <v>82</v>
      </c>
      <c r="B104" s="23" t="str">
        <f>VLOOKUP($A104,ACTIVITIES!$B$2:$C$110,2,FALSE)</f>
        <v>ACTIVITY CATEGORY 9 82</v>
      </c>
      <c r="C104" s="236"/>
      <c r="D104" s="236"/>
      <c r="E104" s="236"/>
      <c r="F104" s="236"/>
      <c r="G104" s="236"/>
      <c r="H104" s="236"/>
      <c r="I104" s="85" t="str">
        <f t="shared" si="9"/>
        <v/>
      </c>
      <c r="K104" s="89" t="str">
        <f t="shared" si="10"/>
        <v>X</v>
      </c>
    </row>
    <row r="105" spans="1:11" ht="14.25" customHeight="1">
      <c r="A105" s="23">
        <f t="shared" si="13"/>
        <v>83</v>
      </c>
      <c r="B105" s="23" t="str">
        <f>VLOOKUP($A105,ACTIVITIES!$B$2:$C$110,2,FALSE)</f>
        <v>ACTIVITY CATEGORY 9 83</v>
      </c>
      <c r="C105" s="236"/>
      <c r="D105" s="236"/>
      <c r="E105" s="236"/>
      <c r="F105" s="236"/>
      <c r="G105" s="236"/>
      <c r="H105" s="236"/>
      <c r="I105" s="85" t="str">
        <f t="shared" si="9"/>
        <v/>
      </c>
      <c r="K105" s="89" t="str">
        <f t="shared" si="10"/>
        <v>X</v>
      </c>
    </row>
    <row r="106" spans="1:11" ht="14.25" customHeight="1">
      <c r="A106" s="23">
        <f t="shared" si="13"/>
        <v>84</v>
      </c>
      <c r="B106" s="23" t="str">
        <f>VLOOKUP($A106,ACTIVITIES!$B$2:$C$110,2,FALSE)</f>
        <v>ACTIVITY CATEGORY 9 84</v>
      </c>
      <c r="C106" s="236"/>
      <c r="D106" s="236"/>
      <c r="E106" s="236"/>
      <c r="F106" s="236"/>
      <c r="G106" s="236"/>
      <c r="H106" s="236"/>
      <c r="I106" s="85" t="str">
        <f t="shared" si="9"/>
        <v/>
      </c>
      <c r="K106" s="89" t="str">
        <f t="shared" si="10"/>
        <v>X</v>
      </c>
    </row>
    <row r="107" spans="1:11" ht="14.25" customHeight="1">
      <c r="A107" s="23">
        <f t="shared" si="13"/>
        <v>85</v>
      </c>
      <c r="B107" s="23" t="str">
        <f>VLOOKUP($A107,ACTIVITIES!$B$2:$C$110,2,FALSE)</f>
        <v>ACTIVITY CATEGORY 9 85</v>
      </c>
      <c r="C107" s="236"/>
      <c r="D107" s="236"/>
      <c r="E107" s="236"/>
      <c r="F107" s="236"/>
      <c r="G107" s="236"/>
      <c r="H107" s="236"/>
      <c r="I107" s="85" t="str">
        <f t="shared" si="9"/>
        <v/>
      </c>
      <c r="K107" s="89" t="str">
        <f t="shared" si="10"/>
        <v>X</v>
      </c>
    </row>
    <row r="108" spans="1:11" ht="14.25" customHeight="1">
      <c r="A108" s="23">
        <f t="shared" si="13"/>
        <v>86</v>
      </c>
      <c r="B108" s="23" t="str">
        <f>VLOOKUP($A108,ACTIVITIES!$B$2:$C$110,2,FALSE)</f>
        <v>ACTIVITY CATEGORY 9 86</v>
      </c>
      <c r="C108" s="236"/>
      <c r="D108" s="236"/>
      <c r="E108" s="236"/>
      <c r="F108" s="236"/>
      <c r="G108" s="236"/>
      <c r="H108" s="236"/>
      <c r="I108" s="85" t="str">
        <f t="shared" si="9"/>
        <v/>
      </c>
      <c r="K108" s="89" t="str">
        <f t="shared" si="10"/>
        <v>X</v>
      </c>
    </row>
    <row r="109" spans="1:11" ht="14.25" customHeight="1">
      <c r="A109" s="23">
        <f t="shared" si="13"/>
        <v>87</v>
      </c>
      <c r="B109" s="23" t="str">
        <f>VLOOKUP($A109,ACTIVITIES!$B$2:$C$110,2,FALSE)</f>
        <v>ACTIVITY CATEGORY 9 87</v>
      </c>
      <c r="C109" s="236"/>
      <c r="D109" s="236"/>
      <c r="E109" s="236"/>
      <c r="F109" s="236"/>
      <c r="G109" s="236"/>
      <c r="H109" s="236"/>
      <c r="I109" s="85" t="str">
        <f t="shared" si="9"/>
        <v/>
      </c>
      <c r="K109" s="89" t="str">
        <f t="shared" si="10"/>
        <v>X</v>
      </c>
    </row>
    <row r="110" spans="1:11" ht="14.25" customHeight="1">
      <c r="A110" s="23">
        <f t="shared" si="13"/>
        <v>88</v>
      </c>
      <c r="B110" s="23" t="str">
        <f>VLOOKUP($A110,ACTIVITIES!$B$2:$C$110,2,FALSE)</f>
        <v>ACTIVITY CATEGORY 9 88</v>
      </c>
      <c r="C110" s="236"/>
      <c r="D110" s="236"/>
      <c r="E110" s="236"/>
      <c r="F110" s="236"/>
      <c r="G110" s="236"/>
      <c r="H110" s="236"/>
      <c r="I110" s="85" t="str">
        <f t="shared" si="9"/>
        <v/>
      </c>
      <c r="K110" s="89" t="str">
        <f t="shared" si="10"/>
        <v>X</v>
      </c>
    </row>
    <row r="111" spans="1:11" ht="14.25" customHeight="1">
      <c r="A111" s="23">
        <f t="shared" si="13"/>
        <v>89</v>
      </c>
      <c r="B111" s="23" t="str">
        <f>VLOOKUP($A111,ACTIVITIES!$B$2:$C$110,2,FALSE)</f>
        <v>ACTIVITY CATEGORY 9 89</v>
      </c>
      <c r="C111" s="236"/>
      <c r="D111" s="236"/>
      <c r="E111" s="236"/>
      <c r="F111" s="236"/>
      <c r="G111" s="236"/>
      <c r="H111" s="236"/>
      <c r="I111" s="85" t="str">
        <f t="shared" si="9"/>
        <v/>
      </c>
      <c r="K111" s="89" t="str">
        <f t="shared" si="10"/>
        <v>X</v>
      </c>
    </row>
    <row r="112" spans="1:11" ht="14.25" customHeight="1">
      <c r="A112" s="23">
        <f t="shared" si="13"/>
        <v>90</v>
      </c>
      <c r="B112" s="23" t="str">
        <f>VLOOKUP($A112,ACTIVITIES!$B$2:$C$110,2,FALSE)</f>
        <v>ACTIVITY CATEGORY 9 90</v>
      </c>
      <c r="C112" s="236"/>
      <c r="D112" s="236"/>
      <c r="E112" s="236"/>
      <c r="F112" s="236"/>
      <c r="G112" s="236"/>
      <c r="H112" s="236"/>
      <c r="I112" s="85" t="str">
        <f t="shared" si="9"/>
        <v/>
      </c>
      <c r="K112" s="89" t="str">
        <f t="shared" si="10"/>
        <v>X</v>
      </c>
    </row>
    <row r="113" spans="1:11" ht="16.2" customHeight="1">
      <c r="A113" s="87" t="str">
        <f>ACTIVITIES!$H$11</f>
        <v>ACTIVITY CATEGORY 10</v>
      </c>
      <c r="B113" s="87"/>
      <c r="C113" s="235"/>
      <c r="D113" s="235"/>
      <c r="E113" s="235"/>
      <c r="F113" s="235"/>
      <c r="G113" s="235"/>
      <c r="H113" s="238"/>
      <c r="I113" s="36" t="str">
        <f t="shared" si="9"/>
        <v/>
      </c>
      <c r="K113" s="89" t="str">
        <f t="shared" si="10"/>
        <v>X</v>
      </c>
    </row>
    <row r="114" spans="1:11" ht="13.95" customHeight="1">
      <c r="A114" s="23">
        <f>SUM(A112+1)</f>
        <v>91</v>
      </c>
      <c r="B114" s="23" t="str">
        <f>VLOOKUP($A114,ACTIVITIES!$B$2:$C$110,2,FALSE)</f>
        <v>ACTIVITY CATEGORY 10 91</v>
      </c>
      <c r="C114" s="236"/>
      <c r="D114" s="236"/>
      <c r="E114" s="236"/>
      <c r="F114" s="236"/>
      <c r="G114" s="236"/>
      <c r="H114" s="236"/>
      <c r="I114" s="85" t="str">
        <f t="shared" si="9"/>
        <v/>
      </c>
      <c r="K114" s="89" t="str">
        <f t="shared" si="10"/>
        <v>X</v>
      </c>
    </row>
    <row r="115" spans="1:11" ht="14.25" customHeight="1">
      <c r="A115" s="23">
        <f t="shared" ref="A115:A123" si="14">SUM(A114+1)</f>
        <v>92</v>
      </c>
      <c r="B115" s="23" t="str">
        <f>VLOOKUP($A115,ACTIVITIES!$B$2:$C$110,2,FALSE)</f>
        <v>ACTIVITY CATEGORY 10 92</v>
      </c>
      <c r="C115" s="236"/>
      <c r="D115" s="236"/>
      <c r="E115" s="236"/>
      <c r="F115" s="236"/>
      <c r="G115" s="236"/>
      <c r="H115" s="236"/>
      <c r="I115" s="85" t="str">
        <f t="shared" si="9"/>
        <v/>
      </c>
      <c r="K115" s="89" t="str">
        <f t="shared" si="10"/>
        <v>X</v>
      </c>
    </row>
    <row r="116" spans="1:11" ht="14.25" customHeight="1">
      <c r="A116" s="23">
        <f t="shared" si="14"/>
        <v>93</v>
      </c>
      <c r="B116" s="23" t="str">
        <f>VLOOKUP($A116,ACTIVITIES!$B$2:$C$110,2,FALSE)</f>
        <v>ACTIVITY CATEGORY 10 93</v>
      </c>
      <c r="C116" s="236"/>
      <c r="D116" s="236"/>
      <c r="E116" s="236"/>
      <c r="F116" s="236"/>
      <c r="G116" s="236"/>
      <c r="H116" s="236"/>
      <c r="I116" s="85" t="str">
        <f t="shared" si="9"/>
        <v/>
      </c>
      <c r="K116" s="89" t="str">
        <f t="shared" si="10"/>
        <v>X</v>
      </c>
    </row>
    <row r="117" spans="1:11" ht="14.25" customHeight="1">
      <c r="A117" s="23">
        <f t="shared" si="14"/>
        <v>94</v>
      </c>
      <c r="B117" s="23" t="str">
        <f>VLOOKUP($A117,ACTIVITIES!$B$2:$C$110,2,FALSE)</f>
        <v>ACTIVITY CATEGORY 10 94</v>
      </c>
      <c r="C117" s="236"/>
      <c r="D117" s="236"/>
      <c r="E117" s="236"/>
      <c r="F117" s="236"/>
      <c r="G117" s="236"/>
      <c r="H117" s="236"/>
      <c r="I117" s="85" t="str">
        <f t="shared" si="9"/>
        <v/>
      </c>
      <c r="K117" s="89" t="str">
        <f t="shared" si="10"/>
        <v>X</v>
      </c>
    </row>
    <row r="118" spans="1:11" ht="14.25" customHeight="1">
      <c r="A118" s="23">
        <f t="shared" si="14"/>
        <v>95</v>
      </c>
      <c r="B118" s="23" t="str">
        <f>VLOOKUP($A118,ACTIVITIES!$B$2:$C$110,2,FALSE)</f>
        <v>ACTIVITY CATEGORY 10 95</v>
      </c>
      <c r="C118" s="236"/>
      <c r="D118" s="236"/>
      <c r="E118" s="236"/>
      <c r="F118" s="236"/>
      <c r="G118" s="236"/>
      <c r="H118" s="236"/>
      <c r="I118" s="85" t="str">
        <f t="shared" si="9"/>
        <v/>
      </c>
      <c r="K118" s="89" t="str">
        <f t="shared" si="10"/>
        <v>X</v>
      </c>
    </row>
    <row r="119" spans="1:11" ht="14.25" customHeight="1">
      <c r="A119" s="23">
        <f t="shared" si="14"/>
        <v>96</v>
      </c>
      <c r="B119" s="23" t="str">
        <f>VLOOKUP($A119,ACTIVITIES!$B$2:$C$110,2,FALSE)</f>
        <v>ACTIVITY CATEGORY 10 96</v>
      </c>
      <c r="C119" s="236"/>
      <c r="D119" s="236"/>
      <c r="E119" s="236"/>
      <c r="F119" s="236"/>
      <c r="G119" s="236"/>
      <c r="H119" s="236"/>
      <c r="I119" s="85" t="str">
        <f t="shared" si="9"/>
        <v/>
      </c>
      <c r="K119" s="89" t="str">
        <f t="shared" si="10"/>
        <v>X</v>
      </c>
    </row>
    <row r="120" spans="1:11" ht="14.25" customHeight="1">
      <c r="A120" s="23">
        <f t="shared" si="14"/>
        <v>97</v>
      </c>
      <c r="B120" s="23" t="str">
        <f>VLOOKUP($A120,ACTIVITIES!$B$2:$C$110,2,FALSE)</f>
        <v>ACTIVITY CATEGORY 10 97</v>
      </c>
      <c r="C120" s="236"/>
      <c r="D120" s="236"/>
      <c r="E120" s="236"/>
      <c r="F120" s="236"/>
      <c r="G120" s="236"/>
      <c r="H120" s="236"/>
      <c r="I120" s="85" t="str">
        <f t="shared" si="9"/>
        <v/>
      </c>
      <c r="K120" s="89" t="str">
        <f t="shared" si="10"/>
        <v>X</v>
      </c>
    </row>
    <row r="121" spans="1:11" ht="14.25" customHeight="1">
      <c r="A121" s="23">
        <f t="shared" si="14"/>
        <v>98</v>
      </c>
      <c r="B121" s="23" t="str">
        <f>VLOOKUP($A121,ACTIVITIES!$B$2:$C$110,2,FALSE)</f>
        <v>ACTIVITY CATEGORY 10 98</v>
      </c>
      <c r="C121" s="236"/>
      <c r="D121" s="236"/>
      <c r="E121" s="236"/>
      <c r="F121" s="236"/>
      <c r="G121" s="236"/>
      <c r="H121" s="236"/>
      <c r="I121" s="85" t="str">
        <f t="shared" si="9"/>
        <v/>
      </c>
      <c r="K121" s="89" t="str">
        <f t="shared" si="10"/>
        <v>X</v>
      </c>
    </row>
    <row r="122" spans="1:11" ht="14.25" customHeight="1">
      <c r="A122" s="23">
        <f t="shared" si="14"/>
        <v>99</v>
      </c>
      <c r="B122" s="23" t="str">
        <f>VLOOKUP($A122,ACTIVITIES!$B$2:$C$110,2,FALSE)</f>
        <v>ACTIVITY CATEGORY 10 99</v>
      </c>
      <c r="C122" s="236"/>
      <c r="D122" s="236"/>
      <c r="E122" s="236"/>
      <c r="F122" s="236"/>
      <c r="G122" s="236"/>
      <c r="H122" s="236"/>
      <c r="I122" s="85" t="str">
        <f t="shared" si="9"/>
        <v/>
      </c>
      <c r="K122" s="89" t="str">
        <f t="shared" si="10"/>
        <v>X</v>
      </c>
    </row>
    <row r="123" spans="1:11" ht="14.25" customHeight="1">
      <c r="A123" s="23">
        <f t="shared" si="14"/>
        <v>100</v>
      </c>
      <c r="B123" s="23" t="str">
        <f>VLOOKUP($A123,ACTIVITIES!$B$2:$C$110,2,FALSE)</f>
        <v>ACTIVITY CATEGORY 10 100</v>
      </c>
      <c r="C123" s="236"/>
      <c r="D123" s="236"/>
      <c r="E123" s="236"/>
      <c r="F123" s="236"/>
      <c r="G123" s="236"/>
      <c r="H123" s="236"/>
      <c r="I123" s="85" t="str">
        <f t="shared" si="9"/>
        <v/>
      </c>
      <c r="K123" s="89" t="str">
        <f t="shared" si="10"/>
        <v>X</v>
      </c>
    </row>
    <row r="124" spans="1:11" ht="6.6" customHeight="1">
      <c r="A124" s="8"/>
      <c r="B124" s="20"/>
      <c r="C124" s="239"/>
      <c r="D124" s="239"/>
      <c r="E124" s="239"/>
      <c r="F124" s="239"/>
      <c r="G124" s="239"/>
      <c r="H124" s="240"/>
      <c r="I124" s="39" t="str">
        <f t="shared" si="9"/>
        <v/>
      </c>
      <c r="K124" s="89" t="str">
        <f t="shared" si="10"/>
        <v/>
      </c>
    </row>
    <row r="125" spans="1:11" ht="15.75" customHeight="1">
      <c r="A125" s="384" t="str">
        <f>HABITATS!G27</f>
        <v>Context</v>
      </c>
      <c r="B125" s="384"/>
      <c r="C125" s="241"/>
      <c r="D125" s="241"/>
      <c r="E125" s="241"/>
      <c r="F125" s="241"/>
      <c r="G125" s="241"/>
      <c r="H125" s="242"/>
      <c r="I125" s="101" t="str">
        <f t="shared" si="9"/>
        <v/>
      </c>
      <c r="K125" s="89" t="str">
        <f t="shared" si="10"/>
        <v/>
      </c>
    </row>
    <row r="126" spans="1:11" ht="15.75" customHeight="1">
      <c r="A126" s="102" t="str">
        <f>ACTIVITIES!$H$2</f>
        <v>ONSHORE CONSTRUCTION</v>
      </c>
      <c r="B126" s="102"/>
      <c r="C126" s="243"/>
      <c r="D126" s="243"/>
      <c r="E126" s="243"/>
      <c r="F126" s="243"/>
      <c r="G126" s="243"/>
      <c r="H126" s="243"/>
      <c r="I126" s="103" t="str">
        <f t="shared" si="9"/>
        <v/>
      </c>
      <c r="K126" s="89" t="str">
        <f t="shared" si="10"/>
        <v/>
      </c>
    </row>
    <row r="127" spans="1:11" ht="15.75" customHeight="1">
      <c r="A127" s="23">
        <v>1</v>
      </c>
      <c r="B127" s="23" t="str">
        <f>VLOOKUP($A127,ACTIVITIES!$B$2:$C$110,2,FALSE)</f>
        <v>Substation and switchyard construction</v>
      </c>
      <c r="C127" s="236"/>
      <c r="D127" s="236"/>
      <c r="E127" s="236"/>
      <c r="F127" s="236"/>
      <c r="G127" s="236"/>
      <c r="H127" s="236"/>
      <c r="I127" s="84" t="str">
        <f t="shared" si="9"/>
        <v/>
      </c>
      <c r="K127" s="89" t="str">
        <f t="shared" si="10"/>
        <v/>
      </c>
    </row>
    <row r="128" spans="1:11" ht="15.75" customHeight="1">
      <c r="A128" s="23">
        <f t="shared" ref="A128:A136" si="15">SUM(A127+1)</f>
        <v>2</v>
      </c>
      <c r="B128" s="23" t="str">
        <f>VLOOKUP($A128,ACTIVITIES!$B$2:$C$110,2,FALSE)</f>
        <v>Install overhead cable and taller utility poles</v>
      </c>
      <c r="C128" s="236"/>
      <c r="D128" s="236"/>
      <c r="E128" s="236"/>
      <c r="F128" s="236"/>
      <c r="G128" s="236"/>
      <c r="H128" s="236"/>
      <c r="I128" s="84" t="str">
        <f t="shared" si="9"/>
        <v/>
      </c>
      <c r="K128" s="89" t="str">
        <f t="shared" si="10"/>
        <v/>
      </c>
    </row>
    <row r="129" spans="1:11" ht="15.75" customHeight="1">
      <c r="A129" s="23">
        <f t="shared" si="15"/>
        <v>3</v>
      </c>
      <c r="B129" s="23" t="str">
        <f>VLOOKUP($A129,ACTIVITIES!$B$2:$C$110,2,FALSE)</f>
        <v>Install cables and trench excavation</v>
      </c>
      <c r="C129" s="236"/>
      <c r="D129" s="236"/>
      <c r="E129" s="236"/>
      <c r="F129" s="236"/>
      <c r="G129" s="236"/>
      <c r="H129" s="236"/>
      <c r="I129" s="84" t="str">
        <f t="shared" si="9"/>
        <v/>
      </c>
      <c r="K129" s="89" t="str">
        <f t="shared" si="10"/>
        <v/>
      </c>
    </row>
    <row r="130" spans="1:11" ht="15.75" customHeight="1">
      <c r="A130" s="23">
        <f t="shared" si="15"/>
        <v>4</v>
      </c>
      <c r="B130" s="23" t="str">
        <f>VLOOKUP($A130,ACTIVITIES!$B$2:$C$110,2,FALSE)</f>
        <v>Install onshore cable ROW construction</v>
      </c>
      <c r="C130" s="236"/>
      <c r="D130" s="236"/>
      <c r="E130" s="236"/>
      <c r="F130" s="236"/>
      <c r="G130" s="236"/>
      <c r="H130" s="236"/>
      <c r="I130" s="84" t="str">
        <f t="shared" si="9"/>
        <v/>
      </c>
      <c r="K130" s="89" t="str">
        <f t="shared" si="10"/>
        <v/>
      </c>
    </row>
    <row r="131" spans="1:11" ht="15.75" customHeight="1">
      <c r="A131" s="23">
        <f t="shared" si="15"/>
        <v>5</v>
      </c>
      <c r="B131" s="23" t="str">
        <f>VLOOKUP($A131,ACTIVITIES!$B$2:$C$110,2,FALSE)</f>
        <v>Install onshore vehicle use and travel</v>
      </c>
      <c r="C131" s="236"/>
      <c r="D131" s="236"/>
      <c r="E131" s="236"/>
      <c r="F131" s="236"/>
      <c r="G131" s="236"/>
      <c r="H131" s="236"/>
      <c r="I131" s="84" t="str">
        <f t="shared" si="9"/>
        <v/>
      </c>
      <c r="K131" s="89" t="str">
        <f t="shared" si="10"/>
        <v/>
      </c>
    </row>
    <row r="132" spans="1:11" ht="15.75" customHeight="1">
      <c r="A132" s="23">
        <f t="shared" si="15"/>
        <v>6</v>
      </c>
      <c r="B132" s="23" t="str">
        <f>VLOOKUP($A132,ACTIVITIES!$B$2:$C$110,2,FALSE)</f>
        <v>ONSHORE CONSTRUCTION 6</v>
      </c>
      <c r="C132" s="236"/>
      <c r="D132" s="236"/>
      <c r="E132" s="236"/>
      <c r="F132" s="236"/>
      <c r="G132" s="236"/>
      <c r="H132" s="236"/>
      <c r="I132" s="84" t="str">
        <f t="shared" si="9"/>
        <v/>
      </c>
      <c r="K132" s="89" t="str">
        <f t="shared" si="10"/>
        <v>X</v>
      </c>
    </row>
    <row r="133" spans="1:11" ht="15.75" customHeight="1">
      <c r="A133" s="23">
        <f t="shared" si="15"/>
        <v>7</v>
      </c>
      <c r="B133" s="23" t="str">
        <f>VLOOKUP($A133,ACTIVITIES!$B$2:$C$110,2,FALSE)</f>
        <v>ONSHORE CONSTRUCTION 7</v>
      </c>
      <c r="C133" s="236"/>
      <c r="D133" s="236"/>
      <c r="E133" s="236"/>
      <c r="F133" s="236"/>
      <c r="G133" s="236"/>
      <c r="H133" s="236"/>
      <c r="I133" s="84" t="str">
        <f t="shared" si="9"/>
        <v/>
      </c>
      <c r="K133" s="89" t="str">
        <f t="shared" si="10"/>
        <v>X</v>
      </c>
    </row>
    <row r="134" spans="1:11" ht="15.75" customHeight="1">
      <c r="A134" s="23">
        <f t="shared" si="15"/>
        <v>8</v>
      </c>
      <c r="B134" s="23" t="str">
        <f>VLOOKUP($A134,ACTIVITIES!$B$2:$C$110,2,FALSE)</f>
        <v>ONSHORE CONSTRUCTION 8</v>
      </c>
      <c r="C134" s="236"/>
      <c r="D134" s="236"/>
      <c r="E134" s="236"/>
      <c r="F134" s="236"/>
      <c r="G134" s="236"/>
      <c r="H134" s="236"/>
      <c r="I134" s="84" t="str">
        <f t="shared" si="9"/>
        <v/>
      </c>
      <c r="K134" s="89" t="str">
        <f t="shared" si="10"/>
        <v>X</v>
      </c>
    </row>
    <row r="135" spans="1:11" ht="15.75" customHeight="1">
      <c r="A135" s="23">
        <f t="shared" si="15"/>
        <v>9</v>
      </c>
      <c r="B135" s="23" t="str">
        <f>VLOOKUP($A135,ACTIVITIES!$B$2:$C$110,2,FALSE)</f>
        <v>ONSHORE CONSTRUCTION 9</v>
      </c>
      <c r="C135" s="236"/>
      <c r="D135" s="236"/>
      <c r="E135" s="236"/>
      <c r="F135" s="236"/>
      <c r="G135" s="236"/>
      <c r="H135" s="236"/>
      <c r="I135" s="84" t="str">
        <f t="shared" si="9"/>
        <v/>
      </c>
      <c r="K135" s="89" t="str">
        <f t="shared" si="10"/>
        <v>X</v>
      </c>
    </row>
    <row r="136" spans="1:11" ht="15.75" customHeight="1">
      <c r="A136" s="23">
        <f t="shared" si="15"/>
        <v>10</v>
      </c>
      <c r="B136" s="23" t="str">
        <f>VLOOKUP($A136,ACTIVITIES!$B$2:$C$110,2,FALSE)</f>
        <v>ONSHORE CONSTRUCTION 10</v>
      </c>
      <c r="C136" s="236"/>
      <c r="D136" s="236"/>
      <c r="E136" s="236"/>
      <c r="F136" s="236"/>
      <c r="G136" s="236"/>
      <c r="H136" s="236"/>
      <c r="I136" s="84" t="str">
        <f t="shared" si="9"/>
        <v/>
      </c>
      <c r="K136" s="89" t="str">
        <f t="shared" si="10"/>
        <v>X</v>
      </c>
    </row>
    <row r="137" spans="1:11" ht="15.75" customHeight="1">
      <c r="A137" s="102" t="str">
        <f>ACTIVITIES!$H$3</f>
        <v>LANDFALL CONSTRUCTION</v>
      </c>
      <c r="B137" s="102"/>
      <c r="C137" s="243"/>
      <c r="D137" s="243"/>
      <c r="E137" s="243"/>
      <c r="F137" s="243"/>
      <c r="G137" s="243"/>
      <c r="H137" s="243"/>
      <c r="I137" s="34" t="str">
        <f t="shared" si="9"/>
        <v/>
      </c>
      <c r="K137" s="89" t="str">
        <f t="shared" si="10"/>
        <v/>
      </c>
    </row>
    <row r="138" spans="1:11" ht="15.75" customHeight="1">
      <c r="A138" s="23">
        <f>SUM(A136+1)</f>
        <v>11</v>
      </c>
      <c r="B138" s="23" t="str">
        <f>VLOOKUP($A138,ACTIVITIES!$B$2:$C$110,2,FALSE)</f>
        <v xml:space="preserve">Cable trench excavation and jet plow </v>
      </c>
      <c r="C138" s="237"/>
      <c r="D138" s="237"/>
      <c r="E138" s="237"/>
      <c r="F138" s="237"/>
      <c r="G138" s="237"/>
      <c r="H138" s="237"/>
      <c r="I138" s="84" t="str">
        <f t="shared" si="9"/>
        <v/>
      </c>
      <c r="K138" s="89" t="str">
        <f t="shared" si="10"/>
        <v/>
      </c>
    </row>
    <row r="139" spans="1:11" ht="15.75" customHeight="1">
      <c r="A139" s="23">
        <f t="shared" ref="A139:A147" si="16">SUM(A138+1)</f>
        <v>12</v>
      </c>
      <c r="B139" s="23" t="str">
        <f>VLOOKUP($A139,ACTIVITIES!$B$2:$C$110,2,FALSE)</f>
        <v>Landfall HDD short and long distance</v>
      </c>
      <c r="C139" s="237"/>
      <c r="D139" s="237"/>
      <c r="E139" s="237"/>
      <c r="F139" s="237"/>
      <c r="G139" s="237"/>
      <c r="H139" s="237"/>
      <c r="I139" s="84" t="str">
        <f t="shared" si="9"/>
        <v/>
      </c>
      <c r="K139" s="89" t="str">
        <f t="shared" si="10"/>
        <v/>
      </c>
    </row>
    <row r="140" spans="1:11" ht="15.75" customHeight="1">
      <c r="A140" s="23">
        <f t="shared" si="16"/>
        <v>13</v>
      </c>
      <c r="B140" s="23" t="str">
        <f>VLOOKUP($A140,ACTIVITIES!$B$2:$C$110,2,FALSE)</f>
        <v>LANDFALL CONSTRUCTION 13</v>
      </c>
      <c r="C140" s="236"/>
      <c r="D140" s="236"/>
      <c r="E140" s="236"/>
      <c r="F140" s="236"/>
      <c r="G140" s="236"/>
      <c r="H140" s="236"/>
      <c r="I140" s="84" t="str">
        <f t="shared" si="9"/>
        <v/>
      </c>
      <c r="K140" s="89" t="str">
        <f t="shared" si="10"/>
        <v>X</v>
      </c>
    </row>
    <row r="141" spans="1:11" ht="15.75" customHeight="1">
      <c r="A141" s="23">
        <f t="shared" si="16"/>
        <v>14</v>
      </c>
      <c r="B141" s="23" t="str">
        <f>VLOOKUP($A141,ACTIVITIES!$B$2:$C$110,2,FALSE)</f>
        <v>LANDFALL CONSTRUCTION 14</v>
      </c>
      <c r="C141" s="236"/>
      <c r="D141" s="236"/>
      <c r="E141" s="236"/>
      <c r="F141" s="236"/>
      <c r="G141" s="236"/>
      <c r="H141" s="236"/>
      <c r="I141" s="84" t="str">
        <f t="shared" si="9"/>
        <v/>
      </c>
      <c r="K141" s="89" t="str">
        <f t="shared" si="10"/>
        <v>X</v>
      </c>
    </row>
    <row r="142" spans="1:11" ht="15.75" customHeight="1">
      <c r="A142" s="23">
        <f t="shared" si="16"/>
        <v>15</v>
      </c>
      <c r="B142" s="23" t="str">
        <f>VLOOKUP($A142,ACTIVITIES!$B$2:$C$110,2,FALSE)</f>
        <v>LANDFALL CONSTRUCTION 15</v>
      </c>
      <c r="C142" s="236"/>
      <c r="D142" s="236"/>
      <c r="E142" s="236"/>
      <c r="F142" s="236"/>
      <c r="G142" s="236"/>
      <c r="H142" s="236"/>
      <c r="I142" s="84" t="str">
        <f t="shared" si="9"/>
        <v/>
      </c>
      <c r="K142" s="89" t="str">
        <f t="shared" si="10"/>
        <v>X</v>
      </c>
    </row>
    <row r="143" spans="1:11" ht="15.75" customHeight="1">
      <c r="A143" s="23">
        <f t="shared" si="16"/>
        <v>16</v>
      </c>
      <c r="B143" s="23" t="str">
        <f>VLOOKUP($A143,ACTIVITIES!$B$2:$C$110,2,FALSE)</f>
        <v>LANDFALL CONSTRUCTION 16</v>
      </c>
      <c r="C143" s="236"/>
      <c r="D143" s="236"/>
      <c r="E143" s="236"/>
      <c r="F143" s="236"/>
      <c r="G143" s="236"/>
      <c r="H143" s="236"/>
      <c r="I143" s="84" t="str">
        <f t="shared" si="9"/>
        <v/>
      </c>
      <c r="K143" s="89" t="str">
        <f t="shared" si="10"/>
        <v>X</v>
      </c>
    </row>
    <row r="144" spans="1:11" ht="15.75" customHeight="1">
      <c r="A144" s="23">
        <f t="shared" si="16"/>
        <v>17</v>
      </c>
      <c r="B144" s="23" t="str">
        <f>VLOOKUP($A144,ACTIVITIES!$B$2:$C$110,2,FALSE)</f>
        <v>LANDFALL CONSTRUCTION 17</v>
      </c>
      <c r="C144" s="236"/>
      <c r="D144" s="236"/>
      <c r="E144" s="236"/>
      <c r="F144" s="236"/>
      <c r="G144" s="236"/>
      <c r="H144" s="236"/>
      <c r="I144" s="84" t="str">
        <f t="shared" ref="I144:I207" si="17">IF(AND(C144="",D144="",E144="",F144="",G144="",H144=""),"",MAX(C144:H144))</f>
        <v/>
      </c>
      <c r="K144" s="89" t="str">
        <f t="shared" ref="K144:K207" si="18">IF(AND(NOT(IFERROR(AVERAGE(A144),-9)=-9),IFERROR(VALUE(RIGHT(B144,1)),-9)=-9),"",IF(AND(B144="",IFERROR(VALUE(RIGHT(A144,1)),-99)=-99),"","X"))</f>
        <v>X</v>
      </c>
    </row>
    <row r="145" spans="1:11" ht="15.75" customHeight="1">
      <c r="A145" s="23">
        <f t="shared" si="16"/>
        <v>18</v>
      </c>
      <c r="B145" s="23" t="str">
        <f>VLOOKUP($A145,ACTIVITIES!$B$2:$C$110,2,FALSE)</f>
        <v>LANDFALL CONSTRUCTION 18</v>
      </c>
      <c r="C145" s="236"/>
      <c r="D145" s="236"/>
      <c r="E145" s="236"/>
      <c r="F145" s="236"/>
      <c r="G145" s="236"/>
      <c r="H145" s="236"/>
      <c r="I145" s="84" t="str">
        <f t="shared" si="17"/>
        <v/>
      </c>
      <c r="K145" s="89" t="str">
        <f t="shared" si="18"/>
        <v>X</v>
      </c>
    </row>
    <row r="146" spans="1:11" ht="15.75" customHeight="1">
      <c r="A146" s="23">
        <f t="shared" si="16"/>
        <v>19</v>
      </c>
      <c r="B146" s="23" t="str">
        <f>VLOOKUP($A146,ACTIVITIES!$B$2:$C$110,2,FALSE)</f>
        <v>LANDFALL CONSTRUCTION 19</v>
      </c>
      <c r="C146" s="236"/>
      <c r="D146" s="236"/>
      <c r="E146" s="236"/>
      <c r="F146" s="236"/>
      <c r="G146" s="236"/>
      <c r="H146" s="236"/>
      <c r="I146" s="84" t="str">
        <f t="shared" si="17"/>
        <v/>
      </c>
      <c r="K146" s="89" t="str">
        <f t="shared" si="18"/>
        <v>X</v>
      </c>
    </row>
    <row r="147" spans="1:11" ht="15.75" customHeight="1">
      <c r="A147" s="23">
        <f t="shared" si="16"/>
        <v>20</v>
      </c>
      <c r="B147" s="23" t="str">
        <f>VLOOKUP($A147,ACTIVITIES!$B$2:$C$110,2,FALSE)</f>
        <v>LANDFALL CONSTRUCTION 20</v>
      </c>
      <c r="C147" s="236"/>
      <c r="D147" s="236"/>
      <c r="E147" s="236"/>
      <c r="F147" s="236"/>
      <c r="G147" s="236"/>
      <c r="H147" s="236"/>
      <c r="I147" s="84" t="str">
        <f t="shared" si="17"/>
        <v/>
      </c>
      <c r="K147" s="89" t="str">
        <f t="shared" si="18"/>
        <v>X</v>
      </c>
    </row>
    <row r="148" spans="1:11" ht="15.75" customHeight="1">
      <c r="A148" s="102" t="str">
        <f>ACTIVITIES!$H$4</f>
        <v>OFFSHORE CONSTRUCTION</v>
      </c>
      <c r="B148" s="102"/>
      <c r="C148" s="243"/>
      <c r="D148" s="243"/>
      <c r="E148" s="243"/>
      <c r="F148" s="243"/>
      <c r="G148" s="243"/>
      <c r="H148" s="243"/>
      <c r="I148" s="34" t="str">
        <f t="shared" si="17"/>
        <v/>
      </c>
      <c r="K148" s="89" t="str">
        <f t="shared" si="18"/>
        <v/>
      </c>
    </row>
    <row r="149" spans="1:11" ht="15.75" customHeight="1">
      <c r="A149" s="23">
        <f>SUM(A147+1)</f>
        <v>21</v>
      </c>
      <c r="B149" s="23" t="str">
        <f>VLOOKUP($A149,ACTIVITIES!$B$2:$C$110,2,FALSE)</f>
        <v>Cable array at WTGs installation</v>
      </c>
      <c r="C149" s="236"/>
      <c r="D149" s="236"/>
      <c r="E149" s="236"/>
      <c r="F149" s="236"/>
      <c r="G149" s="236"/>
      <c r="H149" s="236"/>
      <c r="I149" s="84" t="str">
        <f t="shared" si="17"/>
        <v/>
      </c>
      <c r="K149" s="89" t="str">
        <f t="shared" si="18"/>
        <v/>
      </c>
    </row>
    <row r="150" spans="1:11" ht="15.75" customHeight="1">
      <c r="A150" s="23">
        <f t="shared" ref="A150:A158" si="19">SUM(A149+1)</f>
        <v>22</v>
      </c>
      <c r="B150" s="23" t="str">
        <f>VLOOKUP($A150,ACTIVITIES!$B$2:$C$110,2,FALSE)</f>
        <v>Export cable to shore installation</v>
      </c>
      <c r="C150" s="236"/>
      <c r="D150" s="236"/>
      <c r="E150" s="236"/>
      <c r="F150" s="236"/>
      <c r="G150" s="236"/>
      <c r="H150" s="236"/>
      <c r="I150" s="84" t="str">
        <f t="shared" si="17"/>
        <v/>
      </c>
      <c r="K150" s="89" t="str">
        <f t="shared" si="18"/>
        <v/>
      </c>
    </row>
    <row r="151" spans="1:11" ht="15.75" customHeight="1">
      <c r="A151" s="23">
        <f t="shared" si="19"/>
        <v>23</v>
      </c>
      <c r="B151" s="23" t="str">
        <f>VLOOKUP($A151,ACTIVITIES!$B$2:$C$110,2,FALSE)</f>
        <v>Substation installation</v>
      </c>
      <c r="C151" s="236"/>
      <c r="D151" s="236"/>
      <c r="E151" s="236"/>
      <c r="F151" s="236"/>
      <c r="G151" s="236"/>
      <c r="H151" s="236"/>
      <c r="I151" s="84" t="str">
        <f t="shared" si="17"/>
        <v/>
      </c>
      <c r="K151" s="89" t="str">
        <f t="shared" si="18"/>
        <v/>
      </c>
    </row>
    <row r="152" spans="1:11" ht="15.75" customHeight="1">
      <c r="A152" s="23">
        <f t="shared" si="19"/>
        <v>24</v>
      </c>
      <c r="B152" s="23" t="str">
        <f>VLOOKUP($A152,ACTIVITIES!$B$2:$C$110,2,FALSE)</f>
        <v>Offshore foundation installation</v>
      </c>
      <c r="C152" s="236"/>
      <c r="D152" s="236"/>
      <c r="E152" s="236"/>
      <c r="F152" s="236"/>
      <c r="G152" s="236"/>
      <c r="H152" s="236"/>
      <c r="I152" s="84" t="str">
        <f t="shared" si="17"/>
        <v/>
      </c>
      <c r="K152" s="89" t="str">
        <f t="shared" si="18"/>
        <v/>
      </c>
    </row>
    <row r="153" spans="1:11" ht="15.75" customHeight="1">
      <c r="A153" s="23">
        <f t="shared" si="19"/>
        <v>25</v>
      </c>
      <c r="B153" s="23" t="str">
        <f>VLOOKUP($A153,ACTIVITIES!$B$2:$C$110,2,FALSE)</f>
        <v xml:space="preserve">Offshore pile driving </v>
      </c>
      <c r="C153" s="236"/>
      <c r="D153" s="236"/>
      <c r="E153" s="236"/>
      <c r="F153" s="236"/>
      <c r="G153" s="236"/>
      <c r="H153" s="236"/>
      <c r="I153" s="84" t="str">
        <f t="shared" si="17"/>
        <v/>
      </c>
      <c r="K153" s="89" t="str">
        <f t="shared" si="18"/>
        <v/>
      </c>
    </row>
    <row r="154" spans="1:11" ht="15.75" customHeight="1">
      <c r="A154" s="23">
        <f t="shared" si="19"/>
        <v>26</v>
      </c>
      <c r="B154" s="23" t="str">
        <f>VLOOKUP($A154,ACTIVITIES!$B$2:$C$110,2,FALSE)</f>
        <v>Temporary cofferdam for long dist. HDD</v>
      </c>
      <c r="C154" s="236"/>
      <c r="D154" s="236"/>
      <c r="E154" s="236"/>
      <c r="F154" s="236"/>
      <c r="G154" s="236"/>
      <c r="H154" s="236"/>
      <c r="I154" s="84" t="str">
        <f t="shared" si="17"/>
        <v/>
      </c>
      <c r="K154" s="89" t="str">
        <f t="shared" si="18"/>
        <v/>
      </c>
    </row>
    <row r="155" spans="1:11" ht="15.75" customHeight="1">
      <c r="A155" s="23">
        <f t="shared" si="19"/>
        <v>27</v>
      </c>
      <c r="B155" s="23" t="str">
        <f>VLOOKUP($A155,ACTIVITIES!$B$2:$C$110,2,FALSE)</f>
        <v>Barge and tug  WTG transportation</v>
      </c>
      <c r="C155" s="236"/>
      <c r="D155" s="236"/>
      <c r="E155" s="236"/>
      <c r="F155" s="236"/>
      <c r="G155" s="236"/>
      <c r="H155" s="236"/>
      <c r="I155" s="84" t="str">
        <f t="shared" si="17"/>
        <v/>
      </c>
      <c r="K155" s="89" t="str">
        <f t="shared" si="18"/>
        <v/>
      </c>
    </row>
    <row r="156" spans="1:11" ht="15.75" customHeight="1">
      <c r="A156" s="23">
        <f t="shared" si="19"/>
        <v>28</v>
      </c>
      <c r="B156" s="23" t="str">
        <f>VLOOKUP($A156,ACTIVITIES!$B$2:$C$110,2,FALSE)</f>
        <v>WTG installation 5 weeks/WTG</v>
      </c>
      <c r="C156" s="236"/>
      <c r="D156" s="236"/>
      <c r="E156" s="236"/>
      <c r="F156" s="236"/>
      <c r="G156" s="236"/>
      <c r="H156" s="236"/>
      <c r="I156" s="84" t="str">
        <f t="shared" si="17"/>
        <v/>
      </c>
      <c r="K156" s="89" t="str">
        <f t="shared" si="18"/>
        <v/>
      </c>
    </row>
    <row r="157" spans="1:11" ht="15.75" customHeight="1">
      <c r="A157" s="23">
        <f t="shared" si="19"/>
        <v>29</v>
      </c>
      <c r="B157" s="23" t="str">
        <f>VLOOKUP($A157,ACTIVITIES!$B$2:$C$110,2,FALSE)</f>
        <v>Crew boat travel</v>
      </c>
      <c r="C157" s="236"/>
      <c r="D157" s="236"/>
      <c r="E157" s="236"/>
      <c r="F157" s="236"/>
      <c r="G157" s="236"/>
      <c r="H157" s="236"/>
      <c r="I157" s="84" t="str">
        <f t="shared" si="17"/>
        <v/>
      </c>
      <c r="K157" s="89" t="str">
        <f t="shared" si="18"/>
        <v/>
      </c>
    </row>
    <row r="158" spans="1:11" ht="15.75" customHeight="1">
      <c r="A158" s="23">
        <f t="shared" si="19"/>
        <v>30</v>
      </c>
      <c r="B158" s="23" t="str">
        <f>VLOOKUP($A158,ACTIVITIES!$B$2:$C$110,2,FALSE)</f>
        <v>OFFSHORE CONSTRUCTION 30</v>
      </c>
      <c r="C158" s="318"/>
      <c r="D158" s="318"/>
      <c r="E158" s="318"/>
      <c r="F158" s="318"/>
      <c r="G158" s="318"/>
      <c r="H158" s="318"/>
      <c r="I158" s="84" t="str">
        <f t="shared" si="17"/>
        <v/>
      </c>
      <c r="K158" s="89" t="str">
        <f t="shared" si="18"/>
        <v>X</v>
      </c>
    </row>
    <row r="159" spans="1:11" ht="15.75" customHeight="1">
      <c r="A159" s="102" t="str">
        <f>ACTIVITIES!$H$5</f>
        <v>OPERATION AND MAINTENANCE</v>
      </c>
      <c r="B159" s="102"/>
      <c r="C159" s="243"/>
      <c r="D159" s="243"/>
      <c r="E159" s="243"/>
      <c r="F159" s="243"/>
      <c r="G159" s="243"/>
      <c r="H159" s="243"/>
      <c r="I159" s="104" t="str">
        <f t="shared" si="17"/>
        <v/>
      </c>
      <c r="K159" s="89" t="str">
        <f t="shared" si="18"/>
        <v/>
      </c>
    </row>
    <row r="160" spans="1:11" ht="15.75" customHeight="1">
      <c r="A160" s="23">
        <f>SUM(A158+1)</f>
        <v>31</v>
      </c>
      <c r="B160" s="23" t="str">
        <f>VLOOKUP($A160,ACTIVITIES!$B$2:$C$110,2,FALSE)</f>
        <v>Maintenance 3-5 days/year/WTG</v>
      </c>
      <c r="C160" s="236"/>
      <c r="D160" s="236"/>
      <c r="E160" s="236"/>
      <c r="F160" s="236"/>
      <c r="G160" s="236"/>
      <c r="H160" s="236"/>
      <c r="I160" s="84" t="str">
        <f t="shared" si="17"/>
        <v/>
      </c>
      <c r="K160" s="89" t="str">
        <f t="shared" si="18"/>
        <v/>
      </c>
    </row>
    <row r="161" spans="1:11" ht="15.75" customHeight="1">
      <c r="A161" s="23">
        <f t="shared" ref="A161:A169" si="20">SUM(A160+1)</f>
        <v>32</v>
      </c>
      <c r="B161" s="23" t="str">
        <f>VLOOKUP($A161,ACTIVITIES!$B$2:$C$110,2,FALSE)</f>
        <v>ROV inspections at 5 year intervals</v>
      </c>
      <c r="C161" s="236"/>
      <c r="D161" s="236"/>
      <c r="E161" s="236"/>
      <c r="F161" s="236"/>
      <c r="G161" s="236"/>
      <c r="H161" s="236"/>
      <c r="I161" s="84" t="str">
        <f t="shared" si="17"/>
        <v/>
      </c>
      <c r="K161" s="89" t="str">
        <f t="shared" si="18"/>
        <v/>
      </c>
    </row>
    <row r="162" spans="1:11" ht="15.75" customHeight="1">
      <c r="A162" s="23">
        <f t="shared" si="20"/>
        <v>33</v>
      </c>
      <c r="B162" s="23" t="str">
        <f>VLOOKUP($A162,ACTIVITIES!$B$2:$C$110,2,FALSE)</f>
        <v>Subbottom profiles at 5 year intervals</v>
      </c>
      <c r="C162" s="236"/>
      <c r="D162" s="236"/>
      <c r="E162" s="236"/>
      <c r="F162" s="236"/>
      <c r="G162" s="236"/>
      <c r="H162" s="236"/>
      <c r="I162" s="84" t="str">
        <f t="shared" si="17"/>
        <v/>
      </c>
      <c r="K162" s="89" t="str">
        <f t="shared" si="18"/>
        <v/>
      </c>
    </row>
    <row r="163" spans="1:11" ht="15.75" customHeight="1">
      <c r="A163" s="23">
        <f t="shared" si="20"/>
        <v>34</v>
      </c>
      <c r="B163" s="23" t="str">
        <f>VLOOKUP($A163,ACTIVITIES!$B$2:$C$110,2,FALSE)</f>
        <v>Substation ROW maintenance</v>
      </c>
      <c r="C163" s="236"/>
      <c r="D163" s="236"/>
      <c r="E163" s="236"/>
      <c r="F163" s="236"/>
      <c r="G163" s="236"/>
      <c r="H163" s="236"/>
      <c r="I163" s="84" t="str">
        <f t="shared" si="17"/>
        <v/>
      </c>
      <c r="K163" s="89" t="str">
        <f t="shared" si="18"/>
        <v/>
      </c>
    </row>
    <row r="164" spans="1:11" ht="15.75" customHeight="1">
      <c r="A164" s="23">
        <f t="shared" si="20"/>
        <v>35</v>
      </c>
      <c r="B164" s="23" t="str">
        <f>VLOOKUP($A164,ACTIVITIES!$B$2:$C$110,2,FALSE)</f>
        <v>On and off shore environmental monitoring</v>
      </c>
      <c r="C164" s="236"/>
      <c r="D164" s="236"/>
      <c r="E164" s="236"/>
      <c r="F164" s="236"/>
      <c r="G164" s="236"/>
      <c r="H164" s="236"/>
      <c r="I164" s="84" t="str">
        <f t="shared" si="17"/>
        <v/>
      </c>
      <c r="K164" s="89" t="str">
        <f t="shared" si="18"/>
        <v/>
      </c>
    </row>
    <row r="165" spans="1:11" ht="15.75" customHeight="1">
      <c r="A165" s="23">
        <f t="shared" si="20"/>
        <v>36</v>
      </c>
      <c r="B165" s="23" t="str">
        <f>VLOOKUP($A165,ACTIVITIES!$B$2:$C$110,2,FALSE)</f>
        <v>OPERATION AND MAINTENANCE 36</v>
      </c>
      <c r="C165" s="318"/>
      <c r="D165" s="318"/>
      <c r="E165" s="318"/>
      <c r="F165" s="318"/>
      <c r="G165" s="318"/>
      <c r="H165" s="236"/>
      <c r="I165" s="84" t="str">
        <f t="shared" si="17"/>
        <v/>
      </c>
      <c r="K165" s="89" t="str">
        <f t="shared" si="18"/>
        <v>X</v>
      </c>
    </row>
    <row r="166" spans="1:11" ht="15.75" customHeight="1">
      <c r="A166" s="23">
        <f t="shared" si="20"/>
        <v>37</v>
      </c>
      <c r="B166" s="23" t="str">
        <f>VLOOKUP($A166,ACTIVITIES!$B$2:$C$110,2,FALSE)</f>
        <v>OPERATION AND MAINTENANCE 37</v>
      </c>
      <c r="C166" s="318"/>
      <c r="D166" s="318"/>
      <c r="E166" s="318"/>
      <c r="F166" s="318"/>
      <c r="G166" s="318"/>
      <c r="H166" s="236"/>
      <c r="I166" s="84" t="str">
        <f t="shared" si="17"/>
        <v/>
      </c>
      <c r="K166" s="89" t="str">
        <f t="shared" si="18"/>
        <v>X</v>
      </c>
    </row>
    <row r="167" spans="1:11" ht="15.75" customHeight="1">
      <c r="A167" s="23">
        <f t="shared" si="20"/>
        <v>38</v>
      </c>
      <c r="B167" s="23" t="str">
        <f>VLOOKUP($A167,ACTIVITIES!$B$2:$C$110,2,FALSE)</f>
        <v>OPERATION AND MAINTENANCE 38</v>
      </c>
      <c r="C167" s="318"/>
      <c r="D167" s="318"/>
      <c r="E167" s="318"/>
      <c r="F167" s="318"/>
      <c r="G167" s="318"/>
      <c r="H167" s="236"/>
      <c r="I167" s="84" t="str">
        <f t="shared" si="17"/>
        <v/>
      </c>
      <c r="K167" s="89" t="str">
        <f t="shared" si="18"/>
        <v>X</v>
      </c>
    </row>
    <row r="168" spans="1:11" ht="15.75" customHeight="1">
      <c r="A168" s="23">
        <f t="shared" si="20"/>
        <v>39</v>
      </c>
      <c r="B168" s="23" t="str">
        <f>VLOOKUP($A168,ACTIVITIES!$B$2:$C$110,2,FALSE)</f>
        <v>OPERATION AND MAINTENANCE 39</v>
      </c>
      <c r="C168" s="318"/>
      <c r="D168" s="318"/>
      <c r="E168" s="318"/>
      <c r="F168" s="318"/>
      <c r="G168" s="318"/>
      <c r="H168" s="236"/>
      <c r="I168" s="84" t="str">
        <f t="shared" si="17"/>
        <v/>
      </c>
      <c r="K168" s="89" t="str">
        <f t="shared" si="18"/>
        <v>X</v>
      </c>
    </row>
    <row r="169" spans="1:11" ht="15.75" customHeight="1">
      <c r="A169" s="23">
        <f t="shared" si="20"/>
        <v>40</v>
      </c>
      <c r="B169" s="23" t="str">
        <f>VLOOKUP($A169,ACTIVITIES!$B$2:$C$110,2,FALSE)</f>
        <v>OPERATION AND MAINTENANCE 40</v>
      </c>
      <c r="C169" s="318"/>
      <c r="D169" s="318"/>
      <c r="E169" s="318"/>
      <c r="F169" s="318"/>
      <c r="G169" s="318"/>
      <c r="H169" s="236"/>
      <c r="I169" s="84" t="str">
        <f t="shared" si="17"/>
        <v/>
      </c>
      <c r="K169" s="89" t="str">
        <f t="shared" si="18"/>
        <v>X</v>
      </c>
    </row>
    <row r="170" spans="1:11" ht="15.75" customHeight="1">
      <c r="A170" s="102" t="str">
        <f>ACTIVITIES!$H$6</f>
        <v>DECOMMISSIONING</v>
      </c>
      <c r="B170" s="102"/>
      <c r="C170" s="243"/>
      <c r="D170" s="243"/>
      <c r="E170" s="243"/>
      <c r="F170" s="243"/>
      <c r="G170" s="243"/>
      <c r="H170" s="244"/>
      <c r="I170" s="106" t="str">
        <f t="shared" si="17"/>
        <v/>
      </c>
      <c r="K170" s="89" t="str">
        <f t="shared" si="18"/>
        <v/>
      </c>
    </row>
    <row r="171" spans="1:11" ht="15.75" customHeight="1">
      <c r="A171" s="23">
        <f>SUM(A169+1)</f>
        <v>41</v>
      </c>
      <c r="B171" s="23" t="str">
        <f>VLOOKUP($A171,ACTIVITIES!$B$2:$C$110,2,FALSE)</f>
        <v>Foundation and WTG removal</v>
      </c>
      <c r="C171" s="236"/>
      <c r="D171" s="236"/>
      <c r="E171" s="236"/>
      <c r="F171" s="236"/>
      <c r="G171" s="236"/>
      <c r="H171" s="236"/>
      <c r="I171" s="85" t="str">
        <f t="shared" si="17"/>
        <v/>
      </c>
      <c r="K171" s="89" t="str">
        <f t="shared" si="18"/>
        <v/>
      </c>
    </row>
    <row r="172" spans="1:11" ht="15.75" customHeight="1">
      <c r="A172" s="23">
        <f t="shared" ref="A172:A180" si="21">SUM(A171+1)</f>
        <v>42</v>
      </c>
      <c r="B172" s="23" t="str">
        <f>VLOOKUP($A172,ACTIVITIES!$B$2:$C$110,2,FALSE)</f>
        <v>Offshore cable abandonent</v>
      </c>
      <c r="C172" s="236"/>
      <c r="D172" s="236"/>
      <c r="E172" s="236"/>
      <c r="F172" s="236"/>
      <c r="G172" s="236"/>
      <c r="H172" s="236"/>
      <c r="I172" s="85" t="str">
        <f t="shared" si="17"/>
        <v/>
      </c>
      <c r="K172" s="89" t="str">
        <f t="shared" si="18"/>
        <v/>
      </c>
    </row>
    <row r="173" spans="1:11" ht="15.75" customHeight="1">
      <c r="A173" s="23">
        <f t="shared" si="21"/>
        <v>43</v>
      </c>
      <c r="B173" s="23" t="str">
        <f>VLOOKUP($A173,ACTIVITIES!$B$2:$C$110,2,FALSE)</f>
        <v>Demobilization</v>
      </c>
      <c r="C173" s="236"/>
      <c r="D173" s="236"/>
      <c r="E173" s="236"/>
      <c r="F173" s="236"/>
      <c r="G173" s="236"/>
      <c r="H173" s="236"/>
      <c r="I173" s="85" t="str">
        <f t="shared" si="17"/>
        <v/>
      </c>
      <c r="K173" s="89" t="str">
        <f t="shared" si="18"/>
        <v/>
      </c>
    </row>
    <row r="174" spans="1:11" ht="15.75" customHeight="1">
      <c r="A174" s="23">
        <f t="shared" si="21"/>
        <v>44</v>
      </c>
      <c r="B174" s="23" t="str">
        <f>VLOOKUP($A174,ACTIVITIES!$B$2:$C$110,2,FALSE)</f>
        <v>DECOMMISSIONING 44</v>
      </c>
      <c r="C174" s="236"/>
      <c r="D174" s="236"/>
      <c r="E174" s="236"/>
      <c r="F174" s="236"/>
      <c r="G174" s="236"/>
      <c r="H174" s="236"/>
      <c r="I174" s="85" t="str">
        <f t="shared" si="17"/>
        <v/>
      </c>
      <c r="K174" s="89" t="str">
        <f t="shared" si="18"/>
        <v>X</v>
      </c>
    </row>
    <row r="175" spans="1:11" ht="15.75" customHeight="1">
      <c r="A175" s="23">
        <f t="shared" si="21"/>
        <v>45</v>
      </c>
      <c r="B175" s="23" t="str">
        <f>VLOOKUP($A175,ACTIVITIES!$B$2:$C$110,2,FALSE)</f>
        <v>DECOMMISSIONING 45</v>
      </c>
      <c r="C175" s="236"/>
      <c r="D175" s="236"/>
      <c r="E175" s="236"/>
      <c r="F175" s="236"/>
      <c r="G175" s="236"/>
      <c r="H175" s="236"/>
      <c r="I175" s="85" t="str">
        <f t="shared" si="17"/>
        <v/>
      </c>
      <c r="K175" s="89" t="str">
        <f t="shared" si="18"/>
        <v>X</v>
      </c>
    </row>
    <row r="176" spans="1:11" ht="15.75" customHeight="1">
      <c r="A176" s="23">
        <f t="shared" si="21"/>
        <v>46</v>
      </c>
      <c r="B176" s="23" t="str">
        <f>VLOOKUP($A176,ACTIVITIES!$B$2:$C$110,2,FALSE)</f>
        <v>DECOMMISSIONING 46</v>
      </c>
      <c r="C176" s="236"/>
      <c r="D176" s="236"/>
      <c r="E176" s="236"/>
      <c r="F176" s="236"/>
      <c r="G176" s="236"/>
      <c r="H176" s="236"/>
      <c r="I176" s="85" t="str">
        <f t="shared" si="17"/>
        <v/>
      </c>
      <c r="K176" s="89" t="str">
        <f t="shared" si="18"/>
        <v>X</v>
      </c>
    </row>
    <row r="177" spans="1:11" ht="15.75" customHeight="1">
      <c r="A177" s="23">
        <f t="shared" si="21"/>
        <v>47</v>
      </c>
      <c r="B177" s="23" t="str">
        <f>VLOOKUP($A177,ACTIVITIES!$B$2:$C$110,2,FALSE)</f>
        <v>DECOMMISSIONING 47</v>
      </c>
      <c r="C177" s="236"/>
      <c r="D177" s="236"/>
      <c r="E177" s="236"/>
      <c r="F177" s="236"/>
      <c r="G177" s="236"/>
      <c r="H177" s="236"/>
      <c r="I177" s="85" t="str">
        <f t="shared" si="17"/>
        <v/>
      </c>
      <c r="K177" s="89" t="str">
        <f t="shared" si="18"/>
        <v>X</v>
      </c>
    </row>
    <row r="178" spans="1:11" ht="15.75" customHeight="1">
      <c r="A178" s="23">
        <f t="shared" si="21"/>
        <v>48</v>
      </c>
      <c r="B178" s="23" t="str">
        <f>VLOOKUP($A178,ACTIVITIES!$B$2:$C$110,2,FALSE)</f>
        <v>DECOMMISSIONING 48</v>
      </c>
      <c r="C178" s="236"/>
      <c r="D178" s="236"/>
      <c r="E178" s="236"/>
      <c r="F178" s="236"/>
      <c r="G178" s="236"/>
      <c r="H178" s="236"/>
      <c r="I178" s="85" t="str">
        <f t="shared" si="17"/>
        <v/>
      </c>
      <c r="K178" s="89" t="str">
        <f t="shared" si="18"/>
        <v>X</v>
      </c>
    </row>
    <row r="179" spans="1:11" ht="15.75" customHeight="1">
      <c r="A179" s="23">
        <f t="shared" si="21"/>
        <v>49</v>
      </c>
      <c r="B179" s="23" t="str">
        <f>VLOOKUP($A179,ACTIVITIES!$B$2:$C$110,2,FALSE)</f>
        <v>DECOMMISSIONING 49</v>
      </c>
      <c r="C179" s="236"/>
      <c r="D179" s="236"/>
      <c r="E179" s="236"/>
      <c r="F179" s="236"/>
      <c r="G179" s="236"/>
      <c r="H179" s="236"/>
      <c r="I179" s="85" t="str">
        <f t="shared" si="17"/>
        <v/>
      </c>
      <c r="K179" s="89" t="str">
        <f t="shared" si="18"/>
        <v>X</v>
      </c>
    </row>
    <row r="180" spans="1:11" ht="15.75" customHeight="1">
      <c r="A180" s="23">
        <f t="shared" si="21"/>
        <v>50</v>
      </c>
      <c r="B180" s="23" t="str">
        <f>VLOOKUP($A180,ACTIVITIES!$B$2:$C$110,2,FALSE)</f>
        <v>DECOMMISSIONING 50</v>
      </c>
      <c r="C180" s="236"/>
      <c r="D180" s="236"/>
      <c r="E180" s="236"/>
      <c r="F180" s="236"/>
      <c r="G180" s="236"/>
      <c r="H180" s="236"/>
      <c r="I180" s="85" t="str">
        <f t="shared" si="17"/>
        <v/>
      </c>
      <c r="K180" s="89" t="str">
        <f t="shared" si="18"/>
        <v>X</v>
      </c>
    </row>
    <row r="181" spans="1:11" ht="15.75" customHeight="1">
      <c r="A181" s="107" t="str">
        <f>ACTIVITIES!$H$7</f>
        <v>ACTIVITY CATEGORY 6</v>
      </c>
      <c r="B181" s="107"/>
      <c r="C181" s="243"/>
      <c r="D181" s="243"/>
      <c r="E181" s="243"/>
      <c r="F181" s="243"/>
      <c r="G181" s="243"/>
      <c r="H181" s="244"/>
      <c r="I181" s="106" t="str">
        <f t="shared" si="17"/>
        <v/>
      </c>
      <c r="K181" s="89" t="str">
        <f t="shared" si="18"/>
        <v>X</v>
      </c>
    </row>
    <row r="182" spans="1:11" ht="15.75" customHeight="1">
      <c r="A182" s="23">
        <f>SUM(A180+1)</f>
        <v>51</v>
      </c>
      <c r="B182" s="23" t="str">
        <f>VLOOKUP($A182,ACTIVITIES!$B$2:$C$110,2,FALSE)</f>
        <v>ACTIVITY CATEGORY 6 51</v>
      </c>
      <c r="C182" s="236"/>
      <c r="D182" s="236"/>
      <c r="E182" s="236"/>
      <c r="F182" s="236"/>
      <c r="G182" s="236"/>
      <c r="H182" s="236"/>
      <c r="I182" s="85" t="str">
        <f t="shared" si="17"/>
        <v/>
      </c>
      <c r="K182" s="89" t="str">
        <f t="shared" si="18"/>
        <v>X</v>
      </c>
    </row>
    <row r="183" spans="1:11" ht="15.75" customHeight="1">
      <c r="A183" s="23">
        <f t="shared" ref="A183:A191" si="22">SUM(A182+1)</f>
        <v>52</v>
      </c>
      <c r="B183" s="23" t="str">
        <f>VLOOKUP($A183,ACTIVITIES!$B$2:$C$110,2,FALSE)</f>
        <v>ACTIVITY CATEGORY 6 52</v>
      </c>
      <c r="C183" s="236"/>
      <c r="D183" s="236"/>
      <c r="E183" s="236"/>
      <c r="F183" s="236"/>
      <c r="G183" s="236"/>
      <c r="H183" s="236"/>
      <c r="I183" s="85" t="str">
        <f t="shared" si="17"/>
        <v/>
      </c>
      <c r="K183" s="89" t="str">
        <f t="shared" si="18"/>
        <v>X</v>
      </c>
    </row>
    <row r="184" spans="1:11" ht="15.75" customHeight="1">
      <c r="A184" s="23">
        <f t="shared" si="22"/>
        <v>53</v>
      </c>
      <c r="B184" s="23" t="str">
        <f>VLOOKUP($A184,ACTIVITIES!$B$2:$C$110,2,FALSE)</f>
        <v>ACTIVITY CATEGORY 6 53</v>
      </c>
      <c r="C184" s="236"/>
      <c r="D184" s="236"/>
      <c r="E184" s="236"/>
      <c r="F184" s="236"/>
      <c r="G184" s="236"/>
      <c r="H184" s="236"/>
      <c r="I184" s="85" t="str">
        <f t="shared" si="17"/>
        <v/>
      </c>
      <c r="K184" s="89" t="str">
        <f t="shared" si="18"/>
        <v>X</v>
      </c>
    </row>
    <row r="185" spans="1:11" ht="15.75" customHeight="1">
      <c r="A185" s="23">
        <f t="shared" si="22"/>
        <v>54</v>
      </c>
      <c r="B185" s="23" t="str">
        <f>VLOOKUP($A185,ACTIVITIES!$B$2:$C$110,2,FALSE)</f>
        <v>ACTIVITY CATEGORY 6 54</v>
      </c>
      <c r="C185" s="236"/>
      <c r="D185" s="236"/>
      <c r="E185" s="236"/>
      <c r="F185" s="236"/>
      <c r="G185" s="236"/>
      <c r="H185" s="236"/>
      <c r="I185" s="85" t="str">
        <f t="shared" si="17"/>
        <v/>
      </c>
      <c r="K185" s="89" t="str">
        <f t="shared" si="18"/>
        <v>X</v>
      </c>
    </row>
    <row r="186" spans="1:11" ht="15.75" customHeight="1">
      <c r="A186" s="23">
        <f t="shared" si="22"/>
        <v>55</v>
      </c>
      <c r="B186" s="23" t="str">
        <f>VLOOKUP($A186,ACTIVITIES!$B$2:$C$110,2,FALSE)</f>
        <v>ACTIVITY CATEGORY 6 55</v>
      </c>
      <c r="C186" s="236"/>
      <c r="D186" s="236"/>
      <c r="E186" s="236"/>
      <c r="F186" s="236"/>
      <c r="G186" s="236"/>
      <c r="H186" s="236"/>
      <c r="I186" s="85" t="str">
        <f t="shared" si="17"/>
        <v/>
      </c>
      <c r="K186" s="89" t="str">
        <f t="shared" si="18"/>
        <v>X</v>
      </c>
    </row>
    <row r="187" spans="1:11" ht="15.75" customHeight="1">
      <c r="A187" s="23">
        <f t="shared" si="22"/>
        <v>56</v>
      </c>
      <c r="B187" s="23" t="str">
        <f>VLOOKUP($A187,ACTIVITIES!$B$2:$C$110,2,FALSE)</f>
        <v>ACTIVITY CATEGORY 6 56</v>
      </c>
      <c r="C187" s="236"/>
      <c r="D187" s="236"/>
      <c r="E187" s="236"/>
      <c r="F187" s="236"/>
      <c r="G187" s="236"/>
      <c r="H187" s="236"/>
      <c r="I187" s="85" t="str">
        <f t="shared" si="17"/>
        <v/>
      </c>
      <c r="K187" s="89" t="str">
        <f t="shared" si="18"/>
        <v>X</v>
      </c>
    </row>
    <row r="188" spans="1:11" ht="15.75" customHeight="1">
      <c r="A188" s="23">
        <f t="shared" si="22"/>
        <v>57</v>
      </c>
      <c r="B188" s="23" t="str">
        <f>VLOOKUP($A188,ACTIVITIES!$B$2:$C$110,2,FALSE)</f>
        <v>ACTIVITY CATEGORY 6 57</v>
      </c>
      <c r="C188" s="236"/>
      <c r="D188" s="236"/>
      <c r="E188" s="236"/>
      <c r="F188" s="236"/>
      <c r="G188" s="236"/>
      <c r="H188" s="236"/>
      <c r="I188" s="85" t="str">
        <f t="shared" si="17"/>
        <v/>
      </c>
      <c r="K188" s="89" t="str">
        <f t="shared" si="18"/>
        <v>X</v>
      </c>
    </row>
    <row r="189" spans="1:11" ht="15.75" customHeight="1">
      <c r="A189" s="23">
        <f t="shared" si="22"/>
        <v>58</v>
      </c>
      <c r="B189" s="23" t="str">
        <f>VLOOKUP($A189,ACTIVITIES!$B$2:$C$110,2,FALSE)</f>
        <v>ACTIVITY CATEGORY 6 58</v>
      </c>
      <c r="C189" s="236"/>
      <c r="D189" s="236"/>
      <c r="E189" s="236"/>
      <c r="F189" s="236"/>
      <c r="G189" s="236"/>
      <c r="H189" s="236"/>
      <c r="I189" s="85" t="str">
        <f t="shared" si="17"/>
        <v/>
      </c>
      <c r="K189" s="89" t="str">
        <f t="shared" si="18"/>
        <v>X</v>
      </c>
    </row>
    <row r="190" spans="1:11" ht="15.75" customHeight="1">
      <c r="A190" s="23">
        <f t="shared" si="22"/>
        <v>59</v>
      </c>
      <c r="B190" s="23" t="str">
        <f>VLOOKUP($A190,ACTIVITIES!$B$2:$C$110,2,FALSE)</f>
        <v>ACTIVITY CATEGORY 6 59</v>
      </c>
      <c r="C190" s="236"/>
      <c r="D190" s="236"/>
      <c r="E190" s="236"/>
      <c r="F190" s="236"/>
      <c r="G190" s="236"/>
      <c r="H190" s="236"/>
      <c r="I190" s="85" t="str">
        <f t="shared" si="17"/>
        <v/>
      </c>
      <c r="K190" s="89" t="str">
        <f t="shared" si="18"/>
        <v>X</v>
      </c>
    </row>
    <row r="191" spans="1:11" ht="15.75" customHeight="1">
      <c r="A191" s="23">
        <f t="shared" si="22"/>
        <v>60</v>
      </c>
      <c r="B191" s="23" t="str">
        <f>VLOOKUP($A191,ACTIVITIES!$B$2:$C$110,2,FALSE)</f>
        <v>ACTIVITY CATEGORY 6 60</v>
      </c>
      <c r="C191" s="236"/>
      <c r="D191" s="236"/>
      <c r="E191" s="236"/>
      <c r="F191" s="236"/>
      <c r="G191" s="236"/>
      <c r="H191" s="236"/>
      <c r="I191" s="85" t="str">
        <f t="shared" si="17"/>
        <v/>
      </c>
      <c r="K191" s="89" t="str">
        <f t="shared" si="18"/>
        <v>X</v>
      </c>
    </row>
    <row r="192" spans="1:11" ht="15.75" customHeight="1">
      <c r="A192" s="107" t="str">
        <f>ACTIVITIES!$H$8</f>
        <v>ACTIVITY CATEGORY 7</v>
      </c>
      <c r="B192" s="107"/>
      <c r="C192" s="243"/>
      <c r="D192" s="243"/>
      <c r="E192" s="243"/>
      <c r="F192" s="243"/>
      <c r="G192" s="243"/>
      <c r="H192" s="244"/>
      <c r="I192" s="106" t="str">
        <f t="shared" si="17"/>
        <v/>
      </c>
      <c r="K192" s="89" t="str">
        <f t="shared" si="18"/>
        <v>X</v>
      </c>
    </row>
    <row r="193" spans="1:11" ht="15.75" customHeight="1">
      <c r="A193" s="23">
        <f>SUM(A191+1)</f>
        <v>61</v>
      </c>
      <c r="B193" s="23" t="str">
        <f>VLOOKUP($A193,ACTIVITIES!$B$2:$C$110,2,FALSE)</f>
        <v>ACTIVITY CATEGORY 7 61</v>
      </c>
      <c r="C193" s="236"/>
      <c r="D193" s="236"/>
      <c r="E193" s="236"/>
      <c r="F193" s="236"/>
      <c r="G193" s="236"/>
      <c r="H193" s="236"/>
      <c r="I193" s="85" t="str">
        <f t="shared" si="17"/>
        <v/>
      </c>
      <c r="K193" s="89" t="str">
        <f t="shared" si="18"/>
        <v>X</v>
      </c>
    </row>
    <row r="194" spans="1:11" ht="15.75" customHeight="1">
      <c r="A194" s="23">
        <f t="shared" ref="A194:A202" si="23">SUM(A193+1)</f>
        <v>62</v>
      </c>
      <c r="B194" s="23" t="str">
        <f>VLOOKUP($A194,ACTIVITIES!$B$2:$C$110,2,FALSE)</f>
        <v>ACTIVITY CATEGORY 7 62</v>
      </c>
      <c r="C194" s="236"/>
      <c r="D194" s="236"/>
      <c r="E194" s="236"/>
      <c r="F194" s="236"/>
      <c r="G194" s="236"/>
      <c r="H194" s="236"/>
      <c r="I194" s="85" t="str">
        <f t="shared" si="17"/>
        <v/>
      </c>
      <c r="K194" s="89" t="str">
        <f t="shared" si="18"/>
        <v>X</v>
      </c>
    </row>
    <row r="195" spans="1:11" ht="15.75" customHeight="1">
      <c r="A195" s="23">
        <f t="shared" si="23"/>
        <v>63</v>
      </c>
      <c r="B195" s="23" t="str">
        <f>VLOOKUP($A195,ACTIVITIES!$B$2:$C$110,2,FALSE)</f>
        <v>ACTIVITY CATEGORY 7 63</v>
      </c>
      <c r="C195" s="236"/>
      <c r="D195" s="236"/>
      <c r="E195" s="236"/>
      <c r="F195" s="236"/>
      <c r="G195" s="236"/>
      <c r="H195" s="236"/>
      <c r="I195" s="85" t="str">
        <f t="shared" si="17"/>
        <v/>
      </c>
      <c r="K195" s="89" t="str">
        <f t="shared" si="18"/>
        <v>X</v>
      </c>
    </row>
    <row r="196" spans="1:11" ht="15.75" customHeight="1">
      <c r="A196" s="23">
        <f t="shared" si="23"/>
        <v>64</v>
      </c>
      <c r="B196" s="23" t="str">
        <f>VLOOKUP($A196,ACTIVITIES!$B$2:$C$110,2,FALSE)</f>
        <v>ACTIVITY CATEGORY 7 64</v>
      </c>
      <c r="C196" s="236"/>
      <c r="D196" s="236"/>
      <c r="E196" s="236"/>
      <c r="F196" s="236"/>
      <c r="G196" s="236"/>
      <c r="H196" s="236"/>
      <c r="I196" s="85" t="str">
        <f t="shared" si="17"/>
        <v/>
      </c>
      <c r="K196" s="89" t="str">
        <f t="shared" si="18"/>
        <v>X</v>
      </c>
    </row>
    <row r="197" spans="1:11" ht="15.75" customHeight="1">
      <c r="A197" s="23">
        <f t="shared" si="23"/>
        <v>65</v>
      </c>
      <c r="B197" s="23" t="str">
        <f>VLOOKUP($A197,ACTIVITIES!$B$2:$C$110,2,FALSE)</f>
        <v>ACTIVITY CATEGORY 7 65</v>
      </c>
      <c r="C197" s="236"/>
      <c r="D197" s="236"/>
      <c r="E197" s="236"/>
      <c r="F197" s="236"/>
      <c r="G197" s="236"/>
      <c r="H197" s="236"/>
      <c r="I197" s="85" t="str">
        <f t="shared" si="17"/>
        <v/>
      </c>
      <c r="K197" s="89" t="str">
        <f t="shared" si="18"/>
        <v>X</v>
      </c>
    </row>
    <row r="198" spans="1:11" ht="15.75" customHeight="1">
      <c r="A198" s="23">
        <f t="shared" si="23"/>
        <v>66</v>
      </c>
      <c r="B198" s="23" t="str">
        <f>VLOOKUP($A198,ACTIVITIES!$B$2:$C$110,2,FALSE)</f>
        <v>ACTIVITY CATEGORY 7 66</v>
      </c>
      <c r="C198" s="236"/>
      <c r="D198" s="236"/>
      <c r="E198" s="236"/>
      <c r="F198" s="236"/>
      <c r="G198" s="236"/>
      <c r="H198" s="236"/>
      <c r="I198" s="85" t="str">
        <f t="shared" si="17"/>
        <v/>
      </c>
      <c r="K198" s="89" t="str">
        <f t="shared" si="18"/>
        <v>X</v>
      </c>
    </row>
    <row r="199" spans="1:11" ht="15.75" customHeight="1">
      <c r="A199" s="23">
        <f t="shared" si="23"/>
        <v>67</v>
      </c>
      <c r="B199" s="23" t="str">
        <f>VLOOKUP($A199,ACTIVITIES!$B$2:$C$110,2,FALSE)</f>
        <v>ACTIVITY CATEGORY 7 67</v>
      </c>
      <c r="C199" s="236"/>
      <c r="D199" s="236"/>
      <c r="E199" s="236"/>
      <c r="F199" s="236"/>
      <c r="G199" s="236"/>
      <c r="H199" s="236"/>
      <c r="I199" s="85" t="str">
        <f t="shared" si="17"/>
        <v/>
      </c>
      <c r="K199" s="89" t="str">
        <f t="shared" si="18"/>
        <v>X</v>
      </c>
    </row>
    <row r="200" spans="1:11" ht="15.75" customHeight="1">
      <c r="A200" s="23">
        <f t="shared" si="23"/>
        <v>68</v>
      </c>
      <c r="B200" s="23" t="str">
        <f>VLOOKUP($A200,ACTIVITIES!$B$2:$C$110,2,FALSE)</f>
        <v>ACTIVITY CATEGORY 7 68</v>
      </c>
      <c r="C200" s="236"/>
      <c r="D200" s="236"/>
      <c r="E200" s="236"/>
      <c r="F200" s="236"/>
      <c r="G200" s="236"/>
      <c r="H200" s="236"/>
      <c r="I200" s="85" t="str">
        <f t="shared" si="17"/>
        <v/>
      </c>
      <c r="K200" s="89" t="str">
        <f t="shared" si="18"/>
        <v>X</v>
      </c>
    </row>
    <row r="201" spans="1:11" ht="15.75" customHeight="1">
      <c r="A201" s="23">
        <f t="shared" si="23"/>
        <v>69</v>
      </c>
      <c r="B201" s="23" t="str">
        <f>VLOOKUP($A201,ACTIVITIES!$B$2:$C$110,2,FALSE)</f>
        <v>ACTIVITY CATEGORY 7 69</v>
      </c>
      <c r="C201" s="236"/>
      <c r="D201" s="236"/>
      <c r="E201" s="236"/>
      <c r="F201" s="236"/>
      <c r="G201" s="236"/>
      <c r="H201" s="236"/>
      <c r="I201" s="85" t="str">
        <f t="shared" si="17"/>
        <v/>
      </c>
      <c r="K201" s="89" t="str">
        <f t="shared" si="18"/>
        <v>X</v>
      </c>
    </row>
    <row r="202" spans="1:11" ht="15.75" customHeight="1">
      <c r="A202" s="23">
        <f t="shared" si="23"/>
        <v>70</v>
      </c>
      <c r="B202" s="23" t="str">
        <f>VLOOKUP($A202,ACTIVITIES!$B$2:$C$110,2,FALSE)</f>
        <v>ACTIVITY CATEGORY 7 70</v>
      </c>
      <c r="C202" s="236"/>
      <c r="D202" s="236"/>
      <c r="E202" s="236"/>
      <c r="F202" s="236"/>
      <c r="G202" s="236"/>
      <c r="H202" s="236"/>
      <c r="I202" s="85" t="str">
        <f t="shared" si="17"/>
        <v/>
      </c>
      <c r="K202" s="89" t="str">
        <f t="shared" si="18"/>
        <v>X</v>
      </c>
    </row>
    <row r="203" spans="1:11" ht="15.75" customHeight="1">
      <c r="A203" s="107" t="str">
        <f>ACTIVITIES!$H$9</f>
        <v>ACTIVITY CATEGORY 8</v>
      </c>
      <c r="B203" s="107"/>
      <c r="C203" s="243"/>
      <c r="D203" s="243"/>
      <c r="E203" s="243"/>
      <c r="F203" s="243"/>
      <c r="G203" s="243"/>
      <c r="H203" s="244"/>
      <c r="I203" s="106" t="str">
        <f t="shared" si="17"/>
        <v/>
      </c>
      <c r="K203" s="89" t="str">
        <f t="shared" si="18"/>
        <v>X</v>
      </c>
    </row>
    <row r="204" spans="1:11" ht="15.75" customHeight="1">
      <c r="A204" s="23">
        <f>SUM(A202+1)</f>
        <v>71</v>
      </c>
      <c r="B204" s="23" t="str">
        <f>VLOOKUP($A204,ACTIVITIES!$B$2:$C$110,2,FALSE)</f>
        <v>ACTIVITY CATEGORY 8 71</v>
      </c>
      <c r="C204" s="236"/>
      <c r="D204" s="236"/>
      <c r="E204" s="236"/>
      <c r="F204" s="236"/>
      <c r="G204" s="236"/>
      <c r="H204" s="236"/>
      <c r="I204" s="85" t="str">
        <f t="shared" si="17"/>
        <v/>
      </c>
      <c r="K204" s="89" t="str">
        <f t="shared" si="18"/>
        <v>X</v>
      </c>
    </row>
    <row r="205" spans="1:11" ht="15.75" customHeight="1">
      <c r="A205" s="23">
        <f t="shared" ref="A205:A213" si="24">SUM(A204+1)</f>
        <v>72</v>
      </c>
      <c r="B205" s="23" t="str">
        <f>VLOOKUP($A205,ACTIVITIES!$B$2:$C$110,2,FALSE)</f>
        <v>ACTIVITY CATEGORY 8 72</v>
      </c>
      <c r="C205" s="236"/>
      <c r="D205" s="236"/>
      <c r="E205" s="236"/>
      <c r="F205" s="236"/>
      <c r="G205" s="236"/>
      <c r="H205" s="236"/>
      <c r="I205" s="85" t="str">
        <f t="shared" si="17"/>
        <v/>
      </c>
      <c r="K205" s="89" t="str">
        <f t="shared" si="18"/>
        <v>X</v>
      </c>
    </row>
    <row r="206" spans="1:11" ht="15.75" customHeight="1">
      <c r="A206" s="23">
        <f t="shared" si="24"/>
        <v>73</v>
      </c>
      <c r="B206" s="23" t="str">
        <f>VLOOKUP($A206,ACTIVITIES!$B$2:$C$110,2,FALSE)</f>
        <v>ACTIVITY CATEGORY 8 73</v>
      </c>
      <c r="C206" s="236"/>
      <c r="D206" s="236"/>
      <c r="E206" s="236"/>
      <c r="F206" s="236"/>
      <c r="G206" s="236"/>
      <c r="H206" s="236"/>
      <c r="I206" s="85" t="str">
        <f t="shared" si="17"/>
        <v/>
      </c>
      <c r="K206" s="89" t="str">
        <f t="shared" si="18"/>
        <v>X</v>
      </c>
    </row>
    <row r="207" spans="1:11" ht="15.75" customHeight="1">
      <c r="A207" s="23">
        <f t="shared" si="24"/>
        <v>74</v>
      </c>
      <c r="B207" s="23" t="str">
        <f>VLOOKUP($A207,ACTIVITIES!$B$2:$C$110,2,FALSE)</f>
        <v>ACTIVITY CATEGORY 8 74</v>
      </c>
      <c r="C207" s="236"/>
      <c r="D207" s="236"/>
      <c r="E207" s="236"/>
      <c r="F207" s="236"/>
      <c r="G207" s="236"/>
      <c r="H207" s="236"/>
      <c r="I207" s="85" t="str">
        <f t="shared" si="17"/>
        <v/>
      </c>
      <c r="K207" s="89" t="str">
        <f t="shared" si="18"/>
        <v>X</v>
      </c>
    </row>
    <row r="208" spans="1:11" ht="15.75" customHeight="1">
      <c r="A208" s="23">
        <f t="shared" si="24"/>
        <v>75</v>
      </c>
      <c r="B208" s="23" t="str">
        <f>VLOOKUP($A208,ACTIVITIES!$B$2:$C$110,2,FALSE)</f>
        <v>ACTIVITY CATEGORY 8 75</v>
      </c>
      <c r="C208" s="236"/>
      <c r="D208" s="236"/>
      <c r="E208" s="236"/>
      <c r="F208" s="236"/>
      <c r="G208" s="236"/>
      <c r="H208" s="236"/>
      <c r="I208" s="85" t="str">
        <f t="shared" ref="I208:I271" si="25">IF(AND(C208="",D208="",E208="",F208="",G208="",H208=""),"",MAX(C208:H208))</f>
        <v/>
      </c>
      <c r="K208" s="89" t="str">
        <f t="shared" ref="K208:K271" si="26">IF(AND(NOT(IFERROR(AVERAGE(A208),-9)=-9),IFERROR(VALUE(RIGHT(B208,1)),-9)=-9),"",IF(AND(B208="",IFERROR(VALUE(RIGHT(A208,1)),-99)=-99),"","X"))</f>
        <v>X</v>
      </c>
    </row>
    <row r="209" spans="1:11" ht="15.75" customHeight="1">
      <c r="A209" s="23">
        <f t="shared" si="24"/>
        <v>76</v>
      </c>
      <c r="B209" s="23" t="str">
        <f>VLOOKUP($A209,ACTIVITIES!$B$2:$C$110,2,FALSE)</f>
        <v>ACTIVITY CATEGORY 8 76</v>
      </c>
      <c r="C209" s="236"/>
      <c r="D209" s="236"/>
      <c r="E209" s="236"/>
      <c r="F209" s="236"/>
      <c r="G209" s="236"/>
      <c r="H209" s="236"/>
      <c r="I209" s="85" t="str">
        <f t="shared" si="25"/>
        <v/>
      </c>
      <c r="K209" s="89" t="str">
        <f t="shared" si="26"/>
        <v>X</v>
      </c>
    </row>
    <row r="210" spans="1:11" ht="15.75" customHeight="1">
      <c r="A210" s="23">
        <f t="shared" si="24"/>
        <v>77</v>
      </c>
      <c r="B210" s="23" t="str">
        <f>VLOOKUP($A210,ACTIVITIES!$B$2:$C$110,2,FALSE)</f>
        <v>ACTIVITY CATEGORY 8 77</v>
      </c>
      <c r="C210" s="236"/>
      <c r="D210" s="236"/>
      <c r="E210" s="236"/>
      <c r="F210" s="236"/>
      <c r="G210" s="236"/>
      <c r="H210" s="236"/>
      <c r="I210" s="85" t="str">
        <f t="shared" si="25"/>
        <v/>
      </c>
      <c r="K210" s="89" t="str">
        <f t="shared" si="26"/>
        <v>X</v>
      </c>
    </row>
    <row r="211" spans="1:11" ht="15.75" customHeight="1">
      <c r="A211" s="23">
        <f t="shared" si="24"/>
        <v>78</v>
      </c>
      <c r="B211" s="23" t="str">
        <f>VLOOKUP($A211,ACTIVITIES!$B$2:$C$110,2,FALSE)</f>
        <v>ACTIVITY CATEGORY 8 78</v>
      </c>
      <c r="C211" s="236"/>
      <c r="D211" s="236"/>
      <c r="E211" s="236"/>
      <c r="F211" s="236"/>
      <c r="G211" s="236"/>
      <c r="H211" s="236"/>
      <c r="I211" s="85" t="str">
        <f t="shared" si="25"/>
        <v/>
      </c>
      <c r="K211" s="89" t="str">
        <f t="shared" si="26"/>
        <v>X</v>
      </c>
    </row>
    <row r="212" spans="1:11" ht="15.75" customHeight="1">
      <c r="A212" s="23">
        <f t="shared" si="24"/>
        <v>79</v>
      </c>
      <c r="B212" s="23" t="str">
        <f>VLOOKUP($A212,ACTIVITIES!$B$2:$C$110,2,FALSE)</f>
        <v>ACTIVITY CATEGORY 8 79</v>
      </c>
      <c r="C212" s="236"/>
      <c r="D212" s="236"/>
      <c r="E212" s="236"/>
      <c r="F212" s="236"/>
      <c r="G212" s="236"/>
      <c r="H212" s="236"/>
      <c r="I212" s="85" t="str">
        <f t="shared" si="25"/>
        <v/>
      </c>
      <c r="K212" s="89" t="str">
        <f t="shared" si="26"/>
        <v>X</v>
      </c>
    </row>
    <row r="213" spans="1:11" ht="15.75" customHeight="1">
      <c r="A213" s="23">
        <f t="shared" si="24"/>
        <v>80</v>
      </c>
      <c r="B213" s="23" t="str">
        <f>VLOOKUP($A213,ACTIVITIES!$B$2:$C$110,2,FALSE)</f>
        <v>ACTIVITY CATEGORY 8 80</v>
      </c>
      <c r="C213" s="236"/>
      <c r="D213" s="236"/>
      <c r="E213" s="236"/>
      <c r="F213" s="236"/>
      <c r="G213" s="236"/>
      <c r="H213" s="236"/>
      <c r="I213" s="85" t="str">
        <f t="shared" si="25"/>
        <v/>
      </c>
      <c r="K213" s="89" t="str">
        <f t="shared" si="26"/>
        <v>X</v>
      </c>
    </row>
    <row r="214" spans="1:11" ht="15.75" customHeight="1">
      <c r="A214" s="107" t="str">
        <f>ACTIVITIES!$H$10</f>
        <v>ACTIVITY CATEGORY 9</v>
      </c>
      <c r="B214" s="107"/>
      <c r="C214" s="243"/>
      <c r="D214" s="243"/>
      <c r="E214" s="243"/>
      <c r="F214" s="243"/>
      <c r="G214" s="243"/>
      <c r="H214" s="244"/>
      <c r="I214" s="106" t="str">
        <f t="shared" si="25"/>
        <v/>
      </c>
      <c r="K214" s="89" t="str">
        <f t="shared" si="26"/>
        <v>X</v>
      </c>
    </row>
    <row r="215" spans="1:11" ht="15.75" customHeight="1">
      <c r="A215" s="23">
        <f>SUM(A213+1)</f>
        <v>81</v>
      </c>
      <c r="B215" s="23" t="str">
        <f>VLOOKUP($A215,ACTIVITIES!$B$2:$C$110,2,FALSE)</f>
        <v>ACTIVITY CATEGORY 9 81</v>
      </c>
      <c r="C215" s="236"/>
      <c r="D215" s="236"/>
      <c r="E215" s="236"/>
      <c r="F215" s="236"/>
      <c r="G215" s="236"/>
      <c r="H215" s="236"/>
      <c r="I215" s="85" t="str">
        <f t="shared" si="25"/>
        <v/>
      </c>
      <c r="K215" s="89" t="str">
        <f t="shared" si="26"/>
        <v>X</v>
      </c>
    </row>
    <row r="216" spans="1:11" ht="15.75" customHeight="1">
      <c r="A216" s="23">
        <f t="shared" ref="A216:A224" si="27">SUM(A215+1)</f>
        <v>82</v>
      </c>
      <c r="B216" s="23" t="str">
        <f>VLOOKUP($A216,ACTIVITIES!$B$2:$C$110,2,FALSE)</f>
        <v>ACTIVITY CATEGORY 9 82</v>
      </c>
      <c r="C216" s="236"/>
      <c r="D216" s="236"/>
      <c r="E216" s="236"/>
      <c r="F216" s="236"/>
      <c r="G216" s="236"/>
      <c r="H216" s="236"/>
      <c r="I216" s="85" t="str">
        <f t="shared" si="25"/>
        <v/>
      </c>
      <c r="K216" s="89" t="str">
        <f t="shared" si="26"/>
        <v>X</v>
      </c>
    </row>
    <row r="217" spans="1:11" ht="15.75" customHeight="1">
      <c r="A217" s="23">
        <f t="shared" si="27"/>
        <v>83</v>
      </c>
      <c r="B217" s="23" t="str">
        <f>VLOOKUP($A217,ACTIVITIES!$B$2:$C$110,2,FALSE)</f>
        <v>ACTIVITY CATEGORY 9 83</v>
      </c>
      <c r="C217" s="236"/>
      <c r="D217" s="236"/>
      <c r="E217" s="236"/>
      <c r="F217" s="236"/>
      <c r="G217" s="236"/>
      <c r="H217" s="236"/>
      <c r="I217" s="85" t="str">
        <f t="shared" si="25"/>
        <v/>
      </c>
      <c r="K217" s="89" t="str">
        <f t="shared" si="26"/>
        <v>X</v>
      </c>
    </row>
    <row r="218" spans="1:11" ht="15.75" customHeight="1">
      <c r="A218" s="23">
        <f t="shared" si="27"/>
        <v>84</v>
      </c>
      <c r="B218" s="23" t="str">
        <f>VLOOKUP($A218,ACTIVITIES!$B$2:$C$110,2,FALSE)</f>
        <v>ACTIVITY CATEGORY 9 84</v>
      </c>
      <c r="C218" s="236"/>
      <c r="D218" s="236"/>
      <c r="E218" s="236"/>
      <c r="F218" s="236"/>
      <c r="G218" s="236"/>
      <c r="H218" s="236"/>
      <c r="I218" s="85" t="str">
        <f t="shared" si="25"/>
        <v/>
      </c>
      <c r="K218" s="89" t="str">
        <f t="shared" si="26"/>
        <v>X</v>
      </c>
    </row>
    <row r="219" spans="1:11" ht="15.75" customHeight="1">
      <c r="A219" s="23">
        <f t="shared" si="27"/>
        <v>85</v>
      </c>
      <c r="B219" s="23" t="str">
        <f>VLOOKUP($A219,ACTIVITIES!$B$2:$C$110,2,FALSE)</f>
        <v>ACTIVITY CATEGORY 9 85</v>
      </c>
      <c r="C219" s="236"/>
      <c r="D219" s="236"/>
      <c r="E219" s="236"/>
      <c r="F219" s="236"/>
      <c r="G219" s="236"/>
      <c r="H219" s="236"/>
      <c r="I219" s="85" t="str">
        <f t="shared" si="25"/>
        <v/>
      </c>
      <c r="K219" s="89" t="str">
        <f t="shared" si="26"/>
        <v>X</v>
      </c>
    </row>
    <row r="220" spans="1:11" ht="15.75" customHeight="1">
      <c r="A220" s="23">
        <f t="shared" si="27"/>
        <v>86</v>
      </c>
      <c r="B220" s="23" t="str">
        <f>VLOOKUP($A220,ACTIVITIES!$B$2:$C$110,2,FALSE)</f>
        <v>ACTIVITY CATEGORY 9 86</v>
      </c>
      <c r="C220" s="236"/>
      <c r="D220" s="236"/>
      <c r="E220" s="236"/>
      <c r="F220" s="236"/>
      <c r="G220" s="236"/>
      <c r="H220" s="236"/>
      <c r="I220" s="85" t="str">
        <f t="shared" si="25"/>
        <v/>
      </c>
      <c r="K220" s="89" t="str">
        <f t="shared" si="26"/>
        <v>X</v>
      </c>
    </row>
    <row r="221" spans="1:11" ht="15.75" customHeight="1">
      <c r="A221" s="23">
        <f t="shared" si="27"/>
        <v>87</v>
      </c>
      <c r="B221" s="23" t="str">
        <f>VLOOKUP($A221,ACTIVITIES!$B$2:$C$110,2,FALSE)</f>
        <v>ACTIVITY CATEGORY 9 87</v>
      </c>
      <c r="C221" s="236"/>
      <c r="D221" s="236"/>
      <c r="E221" s="236"/>
      <c r="F221" s="236"/>
      <c r="G221" s="236"/>
      <c r="H221" s="236"/>
      <c r="I221" s="85" t="str">
        <f t="shared" si="25"/>
        <v/>
      </c>
      <c r="K221" s="89" t="str">
        <f t="shared" si="26"/>
        <v>X</v>
      </c>
    </row>
    <row r="222" spans="1:11" ht="15.75" customHeight="1">
      <c r="A222" s="23">
        <f t="shared" si="27"/>
        <v>88</v>
      </c>
      <c r="B222" s="23" t="str">
        <f>VLOOKUP($A222,ACTIVITIES!$B$2:$C$110,2,FALSE)</f>
        <v>ACTIVITY CATEGORY 9 88</v>
      </c>
      <c r="C222" s="236"/>
      <c r="D222" s="236"/>
      <c r="E222" s="236"/>
      <c r="F222" s="236"/>
      <c r="G222" s="236"/>
      <c r="H222" s="236"/>
      <c r="I222" s="85" t="str">
        <f t="shared" si="25"/>
        <v/>
      </c>
      <c r="K222" s="89" t="str">
        <f t="shared" si="26"/>
        <v>X</v>
      </c>
    </row>
    <row r="223" spans="1:11" ht="15.75" customHeight="1">
      <c r="A223" s="23">
        <f t="shared" si="27"/>
        <v>89</v>
      </c>
      <c r="B223" s="23" t="str">
        <f>VLOOKUP($A223,ACTIVITIES!$B$2:$C$110,2,FALSE)</f>
        <v>ACTIVITY CATEGORY 9 89</v>
      </c>
      <c r="C223" s="236"/>
      <c r="D223" s="236"/>
      <c r="E223" s="236"/>
      <c r="F223" s="236"/>
      <c r="G223" s="236"/>
      <c r="H223" s="236"/>
      <c r="I223" s="85" t="str">
        <f t="shared" si="25"/>
        <v/>
      </c>
      <c r="K223" s="89" t="str">
        <f t="shared" si="26"/>
        <v>X</v>
      </c>
    </row>
    <row r="224" spans="1:11" ht="15.75" customHeight="1">
      <c r="A224" s="23">
        <f t="shared" si="27"/>
        <v>90</v>
      </c>
      <c r="B224" s="23" t="str">
        <f>VLOOKUP($A224,ACTIVITIES!$B$2:$C$110,2,FALSE)</f>
        <v>ACTIVITY CATEGORY 9 90</v>
      </c>
      <c r="C224" s="236"/>
      <c r="D224" s="236"/>
      <c r="E224" s="236"/>
      <c r="F224" s="236"/>
      <c r="G224" s="236"/>
      <c r="H224" s="236"/>
      <c r="I224" s="85" t="str">
        <f t="shared" si="25"/>
        <v/>
      </c>
      <c r="K224" s="89" t="str">
        <f t="shared" si="26"/>
        <v>X</v>
      </c>
    </row>
    <row r="225" spans="1:11" ht="15.75" customHeight="1">
      <c r="A225" s="107" t="str">
        <f>ACTIVITIES!$H$11</f>
        <v>ACTIVITY CATEGORY 10</v>
      </c>
      <c r="B225" s="107"/>
      <c r="C225" s="243"/>
      <c r="D225" s="243"/>
      <c r="E225" s="243"/>
      <c r="F225" s="243"/>
      <c r="G225" s="243"/>
      <c r="H225" s="244"/>
      <c r="I225" s="106" t="str">
        <f t="shared" si="25"/>
        <v/>
      </c>
      <c r="K225" s="89" t="str">
        <f t="shared" si="26"/>
        <v>X</v>
      </c>
    </row>
    <row r="226" spans="1:11" ht="15.75" customHeight="1">
      <c r="A226" s="23">
        <f>SUM(A224+1)</f>
        <v>91</v>
      </c>
      <c r="B226" s="23" t="str">
        <f>VLOOKUP($A226,ACTIVITIES!$B$2:$C$110,2,FALSE)</f>
        <v>ACTIVITY CATEGORY 10 91</v>
      </c>
      <c r="C226" s="236"/>
      <c r="D226" s="236"/>
      <c r="E226" s="236"/>
      <c r="F226" s="236"/>
      <c r="G226" s="236"/>
      <c r="H226" s="236"/>
      <c r="I226" s="85" t="str">
        <f t="shared" si="25"/>
        <v/>
      </c>
      <c r="K226" s="89" t="str">
        <f t="shared" si="26"/>
        <v>X</v>
      </c>
    </row>
    <row r="227" spans="1:11" ht="15.75" customHeight="1">
      <c r="A227" s="23">
        <f t="shared" ref="A227:A235" si="28">SUM(A226+1)</f>
        <v>92</v>
      </c>
      <c r="B227" s="23" t="str">
        <f>VLOOKUP($A227,ACTIVITIES!$B$2:$C$110,2,FALSE)</f>
        <v>ACTIVITY CATEGORY 10 92</v>
      </c>
      <c r="C227" s="236"/>
      <c r="D227" s="236"/>
      <c r="E227" s="236"/>
      <c r="F227" s="236"/>
      <c r="G227" s="236"/>
      <c r="H227" s="236"/>
      <c r="I227" s="85" t="str">
        <f t="shared" si="25"/>
        <v/>
      </c>
      <c r="K227" s="89" t="str">
        <f t="shared" si="26"/>
        <v>X</v>
      </c>
    </row>
    <row r="228" spans="1:11" ht="15.75" customHeight="1">
      <c r="A228" s="23">
        <f t="shared" si="28"/>
        <v>93</v>
      </c>
      <c r="B228" s="23" t="str">
        <f>VLOOKUP($A228,ACTIVITIES!$B$2:$C$110,2,FALSE)</f>
        <v>ACTIVITY CATEGORY 10 93</v>
      </c>
      <c r="C228" s="236"/>
      <c r="D228" s="236"/>
      <c r="E228" s="236"/>
      <c r="F228" s="236"/>
      <c r="G228" s="236"/>
      <c r="H228" s="236"/>
      <c r="I228" s="85" t="str">
        <f t="shared" si="25"/>
        <v/>
      </c>
      <c r="K228" s="89" t="str">
        <f t="shared" si="26"/>
        <v>X</v>
      </c>
    </row>
    <row r="229" spans="1:11" ht="15.75" customHeight="1">
      <c r="A229" s="23">
        <f t="shared" si="28"/>
        <v>94</v>
      </c>
      <c r="B229" s="23" t="str">
        <f>VLOOKUP($A229,ACTIVITIES!$B$2:$C$110,2,FALSE)</f>
        <v>ACTIVITY CATEGORY 10 94</v>
      </c>
      <c r="C229" s="236"/>
      <c r="D229" s="236"/>
      <c r="E229" s="236"/>
      <c r="F229" s="236"/>
      <c r="G229" s="236"/>
      <c r="H229" s="236"/>
      <c r="I229" s="85" t="str">
        <f t="shared" si="25"/>
        <v/>
      </c>
      <c r="K229" s="89" t="str">
        <f t="shared" si="26"/>
        <v>X</v>
      </c>
    </row>
    <row r="230" spans="1:11" ht="15.75" customHeight="1">
      <c r="A230" s="23">
        <f t="shared" si="28"/>
        <v>95</v>
      </c>
      <c r="B230" s="23" t="str">
        <f>VLOOKUP($A230,ACTIVITIES!$B$2:$C$110,2,FALSE)</f>
        <v>ACTIVITY CATEGORY 10 95</v>
      </c>
      <c r="C230" s="236"/>
      <c r="D230" s="236"/>
      <c r="E230" s="236"/>
      <c r="F230" s="236"/>
      <c r="G230" s="236"/>
      <c r="H230" s="236"/>
      <c r="I230" s="85" t="str">
        <f t="shared" si="25"/>
        <v/>
      </c>
      <c r="K230" s="89" t="str">
        <f t="shared" si="26"/>
        <v>X</v>
      </c>
    </row>
    <row r="231" spans="1:11" ht="15.75" customHeight="1">
      <c r="A231" s="23">
        <f t="shared" si="28"/>
        <v>96</v>
      </c>
      <c r="B231" s="23" t="str">
        <f>VLOOKUP($A231,ACTIVITIES!$B$2:$C$110,2,FALSE)</f>
        <v>ACTIVITY CATEGORY 10 96</v>
      </c>
      <c r="C231" s="236"/>
      <c r="D231" s="236"/>
      <c r="E231" s="236"/>
      <c r="F231" s="236"/>
      <c r="G231" s="236"/>
      <c r="H231" s="236"/>
      <c r="I231" s="85" t="str">
        <f t="shared" si="25"/>
        <v/>
      </c>
      <c r="K231" s="89" t="str">
        <f t="shared" si="26"/>
        <v>X</v>
      </c>
    </row>
    <row r="232" spans="1:11" ht="15.75" customHeight="1">
      <c r="A232" s="23">
        <f t="shared" si="28"/>
        <v>97</v>
      </c>
      <c r="B232" s="23" t="str">
        <f>VLOOKUP($A232,ACTIVITIES!$B$2:$C$110,2,FALSE)</f>
        <v>ACTIVITY CATEGORY 10 97</v>
      </c>
      <c r="C232" s="236"/>
      <c r="D232" s="236"/>
      <c r="E232" s="236"/>
      <c r="F232" s="236"/>
      <c r="G232" s="236"/>
      <c r="H232" s="236"/>
      <c r="I232" s="85" t="str">
        <f t="shared" si="25"/>
        <v/>
      </c>
      <c r="K232" s="89" t="str">
        <f t="shared" si="26"/>
        <v>X</v>
      </c>
    </row>
    <row r="233" spans="1:11" ht="15.75" customHeight="1">
      <c r="A233" s="23">
        <f t="shared" si="28"/>
        <v>98</v>
      </c>
      <c r="B233" s="23" t="str">
        <f>VLOOKUP($A233,ACTIVITIES!$B$2:$C$110,2,FALSE)</f>
        <v>ACTIVITY CATEGORY 10 98</v>
      </c>
      <c r="C233" s="236"/>
      <c r="D233" s="236"/>
      <c r="E233" s="236"/>
      <c r="F233" s="236"/>
      <c r="G233" s="236"/>
      <c r="H233" s="236"/>
      <c r="I233" s="85" t="str">
        <f t="shared" si="25"/>
        <v/>
      </c>
      <c r="K233" s="89" t="str">
        <f t="shared" si="26"/>
        <v>X</v>
      </c>
    </row>
    <row r="234" spans="1:11" ht="15.75" customHeight="1">
      <c r="A234" s="23">
        <f t="shared" si="28"/>
        <v>99</v>
      </c>
      <c r="B234" s="23" t="str">
        <f>VLOOKUP($A234,ACTIVITIES!$B$2:$C$110,2,FALSE)</f>
        <v>ACTIVITY CATEGORY 10 99</v>
      </c>
      <c r="C234" s="236"/>
      <c r="D234" s="236"/>
      <c r="E234" s="236"/>
      <c r="F234" s="236"/>
      <c r="G234" s="236"/>
      <c r="H234" s="236"/>
      <c r="I234" s="85" t="str">
        <f t="shared" si="25"/>
        <v/>
      </c>
      <c r="K234" s="89" t="str">
        <f t="shared" si="26"/>
        <v>X</v>
      </c>
    </row>
    <row r="235" spans="1:11" ht="15.75" customHeight="1">
      <c r="A235" s="23">
        <f t="shared" si="28"/>
        <v>100</v>
      </c>
      <c r="B235" s="23" t="str">
        <f>VLOOKUP($A235,ACTIVITIES!$B$2:$C$110,2,FALSE)</f>
        <v>ACTIVITY CATEGORY 10 100</v>
      </c>
      <c r="C235" s="236"/>
      <c r="D235" s="236"/>
      <c r="E235" s="236"/>
      <c r="F235" s="236"/>
      <c r="G235" s="236"/>
      <c r="H235" s="236"/>
      <c r="I235" s="85" t="str">
        <f t="shared" si="25"/>
        <v/>
      </c>
      <c r="K235" s="89" t="str">
        <f t="shared" si="26"/>
        <v>X</v>
      </c>
    </row>
    <row r="236" spans="1:11" ht="9" customHeight="1">
      <c r="A236" s="8"/>
      <c r="B236" s="20"/>
      <c r="C236" s="239"/>
      <c r="D236" s="239"/>
      <c r="E236" s="239"/>
      <c r="F236" s="239"/>
      <c r="G236" s="239"/>
      <c r="H236" s="240"/>
      <c r="I236" s="39" t="str">
        <f t="shared" si="25"/>
        <v/>
      </c>
      <c r="K236" s="89" t="str">
        <f t="shared" si="26"/>
        <v/>
      </c>
    </row>
    <row r="237" spans="1:11" ht="15.75" customHeight="1">
      <c r="A237" s="372" t="str">
        <f>HABITATS!G28</f>
        <v>Duration</v>
      </c>
      <c r="B237" s="372"/>
      <c r="C237" s="245"/>
      <c r="D237" s="245"/>
      <c r="E237" s="245"/>
      <c r="F237" s="245"/>
      <c r="G237" s="245"/>
      <c r="H237" s="246"/>
      <c r="I237" s="94" t="str">
        <f t="shared" si="25"/>
        <v/>
      </c>
      <c r="K237" s="89" t="str">
        <f t="shared" si="26"/>
        <v/>
      </c>
    </row>
    <row r="238" spans="1:11" ht="15.75" customHeight="1">
      <c r="A238" s="100" t="str">
        <f>ACTIVITIES!$H$2</f>
        <v>ONSHORE CONSTRUCTION</v>
      </c>
      <c r="B238" s="100"/>
      <c r="C238" s="247"/>
      <c r="D238" s="247"/>
      <c r="E238" s="247"/>
      <c r="F238" s="247"/>
      <c r="G238" s="247"/>
      <c r="H238" s="247"/>
      <c r="I238" s="95" t="str">
        <f t="shared" si="25"/>
        <v/>
      </c>
      <c r="K238" s="89" t="str">
        <f t="shared" si="26"/>
        <v/>
      </c>
    </row>
    <row r="239" spans="1:11" ht="15.75" customHeight="1">
      <c r="A239" s="23">
        <v>1</v>
      </c>
      <c r="B239" s="23" t="str">
        <f>VLOOKUP($A239,ACTIVITIES!$B$2:$C$110,2,FALSE)</f>
        <v>Substation and switchyard construction</v>
      </c>
      <c r="C239" s="236"/>
      <c r="D239" s="236"/>
      <c r="E239" s="236"/>
      <c r="F239" s="236"/>
      <c r="G239" s="236"/>
      <c r="H239" s="236"/>
      <c r="I239" s="84" t="str">
        <f t="shared" si="25"/>
        <v/>
      </c>
      <c r="K239" s="89" t="str">
        <f t="shared" si="26"/>
        <v/>
      </c>
    </row>
    <row r="240" spans="1:11" ht="15.75" customHeight="1">
      <c r="A240" s="23">
        <f t="shared" ref="A240:A248" si="29">SUM(A239+1)</f>
        <v>2</v>
      </c>
      <c r="B240" s="23" t="str">
        <f>VLOOKUP($A240,ACTIVITIES!$B$2:$C$110,2,FALSE)</f>
        <v>Install overhead cable and taller utility poles</v>
      </c>
      <c r="C240" s="236"/>
      <c r="D240" s="236"/>
      <c r="E240" s="236"/>
      <c r="F240" s="236"/>
      <c r="G240" s="236"/>
      <c r="H240" s="236"/>
      <c r="I240" s="84" t="str">
        <f t="shared" si="25"/>
        <v/>
      </c>
      <c r="K240" s="89" t="str">
        <f t="shared" si="26"/>
        <v/>
      </c>
    </row>
    <row r="241" spans="1:11" ht="15.75" customHeight="1">
      <c r="A241" s="23">
        <f t="shared" si="29"/>
        <v>3</v>
      </c>
      <c r="B241" s="23" t="str">
        <f>VLOOKUP($A241,ACTIVITIES!$B$2:$C$110,2,FALSE)</f>
        <v>Install cables and trench excavation</v>
      </c>
      <c r="C241" s="236"/>
      <c r="D241" s="236"/>
      <c r="E241" s="236"/>
      <c r="F241" s="236"/>
      <c r="G241" s="236"/>
      <c r="H241" s="236"/>
      <c r="I241" s="84" t="str">
        <f t="shared" si="25"/>
        <v/>
      </c>
      <c r="K241" s="89" t="str">
        <f t="shared" si="26"/>
        <v/>
      </c>
    </row>
    <row r="242" spans="1:11" ht="15.75" customHeight="1">
      <c r="A242" s="23">
        <f t="shared" si="29"/>
        <v>4</v>
      </c>
      <c r="B242" s="23" t="str">
        <f>VLOOKUP($A242,ACTIVITIES!$B$2:$C$110,2,FALSE)</f>
        <v>Install onshore cable ROW construction</v>
      </c>
      <c r="C242" s="236"/>
      <c r="D242" s="236"/>
      <c r="E242" s="236"/>
      <c r="F242" s="236"/>
      <c r="G242" s="236"/>
      <c r="H242" s="236"/>
      <c r="I242" s="84" t="str">
        <f t="shared" si="25"/>
        <v/>
      </c>
      <c r="K242" s="89" t="str">
        <f t="shared" si="26"/>
        <v/>
      </c>
    </row>
    <row r="243" spans="1:11" ht="15.75" customHeight="1">
      <c r="A243" s="23">
        <f t="shared" si="29"/>
        <v>5</v>
      </c>
      <c r="B243" s="23" t="str">
        <f>VLOOKUP($A243,ACTIVITIES!$B$2:$C$110,2,FALSE)</f>
        <v>Install onshore vehicle use and travel</v>
      </c>
      <c r="C243" s="236"/>
      <c r="D243" s="236"/>
      <c r="E243" s="236"/>
      <c r="F243" s="236"/>
      <c r="G243" s="236"/>
      <c r="H243" s="236"/>
      <c r="I243" s="84" t="str">
        <f t="shared" si="25"/>
        <v/>
      </c>
      <c r="K243" s="89" t="str">
        <f t="shared" si="26"/>
        <v/>
      </c>
    </row>
    <row r="244" spans="1:11" ht="15.75" customHeight="1">
      <c r="A244" s="23">
        <f t="shared" si="29"/>
        <v>6</v>
      </c>
      <c r="B244" s="23" t="str">
        <f>VLOOKUP($A244,ACTIVITIES!$B$2:$C$110,2,FALSE)</f>
        <v>ONSHORE CONSTRUCTION 6</v>
      </c>
      <c r="C244" s="236"/>
      <c r="D244" s="236"/>
      <c r="E244" s="236"/>
      <c r="F244" s="236"/>
      <c r="G244" s="236"/>
      <c r="H244" s="236"/>
      <c r="I244" s="84" t="str">
        <f t="shared" si="25"/>
        <v/>
      </c>
      <c r="K244" s="89" t="str">
        <f t="shared" si="26"/>
        <v>X</v>
      </c>
    </row>
    <row r="245" spans="1:11" ht="15.75" customHeight="1">
      <c r="A245" s="23">
        <f t="shared" si="29"/>
        <v>7</v>
      </c>
      <c r="B245" s="23" t="str">
        <f>VLOOKUP($A245,ACTIVITIES!$B$2:$C$110,2,FALSE)</f>
        <v>ONSHORE CONSTRUCTION 7</v>
      </c>
      <c r="C245" s="236"/>
      <c r="D245" s="236"/>
      <c r="E245" s="236"/>
      <c r="F245" s="236"/>
      <c r="G245" s="236"/>
      <c r="H245" s="236"/>
      <c r="I245" s="84" t="str">
        <f t="shared" si="25"/>
        <v/>
      </c>
      <c r="K245" s="89" t="str">
        <f t="shared" si="26"/>
        <v>X</v>
      </c>
    </row>
    <row r="246" spans="1:11" ht="15.75" customHeight="1">
      <c r="A246" s="23">
        <f t="shared" si="29"/>
        <v>8</v>
      </c>
      <c r="B246" s="23" t="str">
        <f>VLOOKUP($A246,ACTIVITIES!$B$2:$C$110,2,FALSE)</f>
        <v>ONSHORE CONSTRUCTION 8</v>
      </c>
      <c r="C246" s="236"/>
      <c r="D246" s="236"/>
      <c r="E246" s="236"/>
      <c r="F246" s="236"/>
      <c r="G246" s="236"/>
      <c r="H246" s="236"/>
      <c r="I246" s="84" t="str">
        <f t="shared" si="25"/>
        <v/>
      </c>
      <c r="K246" s="89" t="str">
        <f t="shared" si="26"/>
        <v>X</v>
      </c>
    </row>
    <row r="247" spans="1:11" ht="15.75" customHeight="1">
      <c r="A247" s="23">
        <f t="shared" si="29"/>
        <v>9</v>
      </c>
      <c r="B247" s="23" t="str">
        <f>VLOOKUP($A247,ACTIVITIES!$B$2:$C$110,2,FALSE)</f>
        <v>ONSHORE CONSTRUCTION 9</v>
      </c>
      <c r="C247" s="236"/>
      <c r="D247" s="236"/>
      <c r="E247" s="236"/>
      <c r="F247" s="236"/>
      <c r="G247" s="236"/>
      <c r="H247" s="236"/>
      <c r="I247" s="84" t="str">
        <f t="shared" si="25"/>
        <v/>
      </c>
      <c r="K247" s="89" t="str">
        <f t="shared" si="26"/>
        <v>X</v>
      </c>
    </row>
    <row r="248" spans="1:11" ht="15.75" customHeight="1">
      <c r="A248" s="23">
        <f t="shared" si="29"/>
        <v>10</v>
      </c>
      <c r="B248" s="23" t="str">
        <f>VLOOKUP($A248,ACTIVITIES!$B$2:$C$110,2,FALSE)</f>
        <v>ONSHORE CONSTRUCTION 10</v>
      </c>
      <c r="C248" s="236"/>
      <c r="D248" s="236"/>
      <c r="E248" s="236"/>
      <c r="F248" s="236"/>
      <c r="G248" s="236"/>
      <c r="H248" s="236"/>
      <c r="I248" s="84" t="str">
        <f t="shared" si="25"/>
        <v/>
      </c>
      <c r="K248" s="89" t="str">
        <f t="shared" si="26"/>
        <v>X</v>
      </c>
    </row>
    <row r="249" spans="1:11" ht="15.75" customHeight="1">
      <c r="A249" s="100" t="str">
        <f>ACTIVITIES!$H$3</f>
        <v>LANDFALL CONSTRUCTION</v>
      </c>
      <c r="B249" s="100"/>
      <c r="C249" s="247"/>
      <c r="D249" s="247"/>
      <c r="E249" s="247"/>
      <c r="F249" s="247"/>
      <c r="G249" s="247"/>
      <c r="H249" s="247"/>
      <c r="I249" s="33" t="str">
        <f t="shared" si="25"/>
        <v/>
      </c>
      <c r="K249" s="89" t="str">
        <f t="shared" si="26"/>
        <v/>
      </c>
    </row>
    <row r="250" spans="1:11" ht="15.75" customHeight="1">
      <c r="A250" s="23">
        <f>SUM(A248+1)</f>
        <v>11</v>
      </c>
      <c r="B250" s="23" t="str">
        <f>VLOOKUP($A250,ACTIVITIES!$B$2:$C$110,2,FALSE)</f>
        <v xml:space="preserve">Cable trench excavation and jet plow </v>
      </c>
      <c r="C250" s="237"/>
      <c r="D250" s="237"/>
      <c r="E250" s="237"/>
      <c r="F250" s="237"/>
      <c r="G250" s="237"/>
      <c r="H250" s="237"/>
      <c r="I250" s="84" t="str">
        <f t="shared" si="25"/>
        <v/>
      </c>
      <c r="K250" s="89" t="str">
        <f t="shared" si="26"/>
        <v/>
      </c>
    </row>
    <row r="251" spans="1:11" ht="15.75" customHeight="1">
      <c r="A251" s="23">
        <f t="shared" ref="A251:A259" si="30">SUM(A250+1)</f>
        <v>12</v>
      </c>
      <c r="B251" s="23" t="str">
        <f>VLOOKUP($A251,ACTIVITIES!$B$2:$C$110,2,FALSE)</f>
        <v>Landfall HDD short and long distance</v>
      </c>
      <c r="C251" s="237"/>
      <c r="D251" s="237"/>
      <c r="E251" s="237"/>
      <c r="F251" s="237"/>
      <c r="G251" s="237"/>
      <c r="H251" s="237"/>
      <c r="I251" s="84" t="str">
        <f t="shared" si="25"/>
        <v/>
      </c>
      <c r="K251" s="89" t="str">
        <f t="shared" si="26"/>
        <v/>
      </c>
    </row>
    <row r="252" spans="1:11" ht="15.75" customHeight="1">
      <c r="A252" s="23">
        <f t="shared" si="30"/>
        <v>13</v>
      </c>
      <c r="B252" s="23" t="str">
        <f>VLOOKUP($A252,ACTIVITIES!$B$2:$C$110,2,FALSE)</f>
        <v>LANDFALL CONSTRUCTION 13</v>
      </c>
      <c r="C252" s="236"/>
      <c r="D252" s="236"/>
      <c r="E252" s="236"/>
      <c r="F252" s="236"/>
      <c r="G252" s="236"/>
      <c r="H252" s="236"/>
      <c r="I252" s="84" t="str">
        <f t="shared" si="25"/>
        <v/>
      </c>
      <c r="K252" s="89" t="str">
        <f t="shared" si="26"/>
        <v>X</v>
      </c>
    </row>
    <row r="253" spans="1:11" ht="15.75" customHeight="1">
      <c r="A253" s="23">
        <f t="shared" si="30"/>
        <v>14</v>
      </c>
      <c r="B253" s="23" t="str">
        <f>VLOOKUP($A253,ACTIVITIES!$B$2:$C$110,2,FALSE)</f>
        <v>LANDFALL CONSTRUCTION 14</v>
      </c>
      <c r="C253" s="236"/>
      <c r="D253" s="236"/>
      <c r="E253" s="236"/>
      <c r="F253" s="236"/>
      <c r="G253" s="236"/>
      <c r="H253" s="236"/>
      <c r="I253" s="84" t="str">
        <f t="shared" si="25"/>
        <v/>
      </c>
      <c r="K253" s="89" t="str">
        <f t="shared" si="26"/>
        <v>X</v>
      </c>
    </row>
    <row r="254" spans="1:11" ht="15.75" customHeight="1">
      <c r="A254" s="23">
        <f t="shared" si="30"/>
        <v>15</v>
      </c>
      <c r="B254" s="23" t="str">
        <f>VLOOKUP($A254,ACTIVITIES!$B$2:$C$110,2,FALSE)</f>
        <v>LANDFALL CONSTRUCTION 15</v>
      </c>
      <c r="C254" s="236"/>
      <c r="D254" s="236"/>
      <c r="E254" s="236"/>
      <c r="F254" s="236"/>
      <c r="G254" s="236"/>
      <c r="H254" s="236"/>
      <c r="I254" s="84" t="str">
        <f t="shared" si="25"/>
        <v/>
      </c>
      <c r="K254" s="89" t="str">
        <f t="shared" si="26"/>
        <v>X</v>
      </c>
    </row>
    <row r="255" spans="1:11" ht="15.75" customHeight="1">
      <c r="A255" s="23">
        <f t="shared" si="30"/>
        <v>16</v>
      </c>
      <c r="B255" s="23" t="str">
        <f>VLOOKUP($A255,ACTIVITIES!$B$2:$C$110,2,FALSE)</f>
        <v>LANDFALL CONSTRUCTION 16</v>
      </c>
      <c r="C255" s="236"/>
      <c r="D255" s="236"/>
      <c r="E255" s="236"/>
      <c r="F255" s="236"/>
      <c r="G255" s="236"/>
      <c r="H255" s="236"/>
      <c r="I255" s="84" t="str">
        <f t="shared" si="25"/>
        <v/>
      </c>
      <c r="K255" s="89" t="str">
        <f t="shared" si="26"/>
        <v>X</v>
      </c>
    </row>
    <row r="256" spans="1:11" ht="15.75" customHeight="1">
      <c r="A256" s="23">
        <f t="shared" si="30"/>
        <v>17</v>
      </c>
      <c r="B256" s="23" t="str">
        <f>VLOOKUP($A256,ACTIVITIES!$B$2:$C$110,2,FALSE)</f>
        <v>LANDFALL CONSTRUCTION 17</v>
      </c>
      <c r="C256" s="236"/>
      <c r="D256" s="236"/>
      <c r="E256" s="236"/>
      <c r="F256" s="236"/>
      <c r="G256" s="236"/>
      <c r="H256" s="236"/>
      <c r="I256" s="84" t="str">
        <f t="shared" si="25"/>
        <v/>
      </c>
      <c r="K256" s="89" t="str">
        <f t="shared" si="26"/>
        <v>X</v>
      </c>
    </row>
    <row r="257" spans="1:11" ht="15.75" customHeight="1">
      <c r="A257" s="23">
        <f t="shared" si="30"/>
        <v>18</v>
      </c>
      <c r="B257" s="23" t="str">
        <f>VLOOKUP($A257,ACTIVITIES!$B$2:$C$110,2,FALSE)</f>
        <v>LANDFALL CONSTRUCTION 18</v>
      </c>
      <c r="C257" s="236"/>
      <c r="D257" s="236"/>
      <c r="E257" s="236"/>
      <c r="F257" s="236"/>
      <c r="G257" s="236"/>
      <c r="H257" s="236"/>
      <c r="I257" s="84" t="str">
        <f t="shared" si="25"/>
        <v/>
      </c>
      <c r="K257" s="89" t="str">
        <f t="shared" si="26"/>
        <v>X</v>
      </c>
    </row>
    <row r="258" spans="1:11" ht="15.75" customHeight="1">
      <c r="A258" s="23">
        <f t="shared" si="30"/>
        <v>19</v>
      </c>
      <c r="B258" s="23" t="str">
        <f>VLOOKUP($A258,ACTIVITIES!$B$2:$C$110,2,FALSE)</f>
        <v>LANDFALL CONSTRUCTION 19</v>
      </c>
      <c r="C258" s="236"/>
      <c r="D258" s="236"/>
      <c r="E258" s="236"/>
      <c r="F258" s="236"/>
      <c r="G258" s="236"/>
      <c r="H258" s="236"/>
      <c r="I258" s="84" t="str">
        <f t="shared" si="25"/>
        <v/>
      </c>
      <c r="K258" s="89" t="str">
        <f t="shared" si="26"/>
        <v>X</v>
      </c>
    </row>
    <row r="259" spans="1:11" ht="15.75" customHeight="1">
      <c r="A259" s="23">
        <f t="shared" si="30"/>
        <v>20</v>
      </c>
      <c r="B259" s="23" t="str">
        <f>VLOOKUP($A259,ACTIVITIES!$B$2:$C$110,2,FALSE)</f>
        <v>LANDFALL CONSTRUCTION 20</v>
      </c>
      <c r="C259" s="236"/>
      <c r="D259" s="236"/>
      <c r="E259" s="236"/>
      <c r="F259" s="236"/>
      <c r="G259" s="236"/>
      <c r="H259" s="236"/>
      <c r="I259" s="84" t="str">
        <f t="shared" si="25"/>
        <v/>
      </c>
      <c r="K259" s="89" t="str">
        <f t="shared" si="26"/>
        <v>X</v>
      </c>
    </row>
    <row r="260" spans="1:11" ht="15.75" customHeight="1">
      <c r="A260" s="100" t="str">
        <f>ACTIVITIES!$H$4</f>
        <v>OFFSHORE CONSTRUCTION</v>
      </c>
      <c r="B260" s="100"/>
      <c r="C260" s="247"/>
      <c r="D260" s="247"/>
      <c r="E260" s="247"/>
      <c r="F260" s="247"/>
      <c r="G260" s="247"/>
      <c r="H260" s="247"/>
      <c r="I260" s="33" t="str">
        <f t="shared" si="25"/>
        <v/>
      </c>
      <c r="K260" s="89" t="str">
        <f t="shared" si="26"/>
        <v/>
      </c>
    </row>
    <row r="261" spans="1:11" ht="15.75" customHeight="1">
      <c r="A261" s="23">
        <f>SUM(A259+1)</f>
        <v>21</v>
      </c>
      <c r="B261" s="23" t="str">
        <f>VLOOKUP($A261,ACTIVITIES!$B$2:$C$110,2,FALSE)</f>
        <v>Cable array at WTGs installation</v>
      </c>
      <c r="C261" s="236"/>
      <c r="D261" s="236"/>
      <c r="E261" s="236"/>
      <c r="F261" s="236"/>
      <c r="G261" s="236"/>
      <c r="H261" s="236"/>
      <c r="I261" s="84" t="str">
        <f t="shared" si="25"/>
        <v/>
      </c>
      <c r="K261" s="89" t="str">
        <f t="shared" si="26"/>
        <v/>
      </c>
    </row>
    <row r="262" spans="1:11" ht="15.75" customHeight="1">
      <c r="A262" s="23">
        <f t="shared" ref="A262:A270" si="31">SUM(A261+1)</f>
        <v>22</v>
      </c>
      <c r="B262" s="23" t="str">
        <f>VLOOKUP($A262,ACTIVITIES!$B$2:$C$110,2,FALSE)</f>
        <v>Export cable to shore installation</v>
      </c>
      <c r="C262" s="236"/>
      <c r="D262" s="236"/>
      <c r="E262" s="236"/>
      <c r="F262" s="236"/>
      <c r="G262" s="236"/>
      <c r="H262" s="236"/>
      <c r="I262" s="84" t="str">
        <f t="shared" si="25"/>
        <v/>
      </c>
      <c r="K262" s="89" t="str">
        <f t="shared" si="26"/>
        <v/>
      </c>
    </row>
    <row r="263" spans="1:11" ht="15.75" customHeight="1">
      <c r="A263" s="23">
        <f t="shared" si="31"/>
        <v>23</v>
      </c>
      <c r="B263" s="23" t="str">
        <f>VLOOKUP($A263,ACTIVITIES!$B$2:$C$110,2,FALSE)</f>
        <v>Substation installation</v>
      </c>
      <c r="C263" s="236"/>
      <c r="D263" s="236"/>
      <c r="E263" s="236"/>
      <c r="F263" s="236"/>
      <c r="G263" s="236"/>
      <c r="H263" s="236"/>
      <c r="I263" s="84" t="str">
        <f t="shared" si="25"/>
        <v/>
      </c>
      <c r="K263" s="89" t="str">
        <f t="shared" si="26"/>
        <v/>
      </c>
    </row>
    <row r="264" spans="1:11" ht="15.75" customHeight="1">
      <c r="A264" s="23">
        <f t="shared" si="31"/>
        <v>24</v>
      </c>
      <c r="B264" s="23" t="str">
        <f>VLOOKUP($A264,ACTIVITIES!$B$2:$C$110,2,FALSE)</f>
        <v>Offshore foundation installation</v>
      </c>
      <c r="C264" s="236"/>
      <c r="D264" s="236"/>
      <c r="E264" s="236"/>
      <c r="F264" s="236"/>
      <c r="G264" s="236"/>
      <c r="H264" s="236"/>
      <c r="I264" s="84" t="str">
        <f t="shared" si="25"/>
        <v/>
      </c>
      <c r="K264" s="89" t="str">
        <f t="shared" si="26"/>
        <v/>
      </c>
    </row>
    <row r="265" spans="1:11" ht="15.75" customHeight="1">
      <c r="A265" s="23">
        <f t="shared" si="31"/>
        <v>25</v>
      </c>
      <c r="B265" s="23" t="str">
        <f>VLOOKUP($A265,ACTIVITIES!$B$2:$C$110,2,FALSE)</f>
        <v xml:space="preserve">Offshore pile driving </v>
      </c>
      <c r="C265" s="236"/>
      <c r="D265" s="236"/>
      <c r="E265" s="236"/>
      <c r="F265" s="236"/>
      <c r="G265" s="236"/>
      <c r="H265" s="236"/>
      <c r="I265" s="84" t="str">
        <f t="shared" si="25"/>
        <v/>
      </c>
      <c r="K265" s="89" t="str">
        <f t="shared" si="26"/>
        <v/>
      </c>
    </row>
    <row r="266" spans="1:11" ht="15.75" customHeight="1">
      <c r="A266" s="23">
        <f t="shared" si="31"/>
        <v>26</v>
      </c>
      <c r="B266" s="23" t="str">
        <f>VLOOKUP($A266,ACTIVITIES!$B$2:$C$110,2,FALSE)</f>
        <v>Temporary cofferdam for long dist. HDD</v>
      </c>
      <c r="C266" s="236"/>
      <c r="D266" s="236"/>
      <c r="E266" s="236"/>
      <c r="F266" s="236"/>
      <c r="G266" s="236"/>
      <c r="H266" s="236"/>
      <c r="I266" s="84" t="str">
        <f t="shared" si="25"/>
        <v/>
      </c>
      <c r="K266" s="89" t="str">
        <f t="shared" si="26"/>
        <v/>
      </c>
    </row>
    <row r="267" spans="1:11" ht="15.75" customHeight="1">
      <c r="A267" s="23">
        <f t="shared" si="31"/>
        <v>27</v>
      </c>
      <c r="B267" s="23" t="str">
        <f>VLOOKUP($A267,ACTIVITIES!$B$2:$C$110,2,FALSE)</f>
        <v>Barge and tug  WTG transportation</v>
      </c>
      <c r="C267" s="236"/>
      <c r="D267" s="236"/>
      <c r="E267" s="236"/>
      <c r="F267" s="236"/>
      <c r="G267" s="236"/>
      <c r="H267" s="236"/>
      <c r="I267" s="84" t="str">
        <f t="shared" si="25"/>
        <v/>
      </c>
      <c r="K267" s="89" t="str">
        <f t="shared" si="26"/>
        <v/>
      </c>
    </row>
    <row r="268" spans="1:11" ht="15.75" customHeight="1">
      <c r="A268" s="23">
        <f t="shared" si="31"/>
        <v>28</v>
      </c>
      <c r="B268" s="23" t="str">
        <f>VLOOKUP($A268,ACTIVITIES!$B$2:$C$110,2,FALSE)</f>
        <v>WTG installation 5 weeks/WTG</v>
      </c>
      <c r="C268" s="236"/>
      <c r="D268" s="236"/>
      <c r="E268" s="236"/>
      <c r="F268" s="236"/>
      <c r="G268" s="236"/>
      <c r="H268" s="236"/>
      <c r="I268" s="84" t="str">
        <f t="shared" si="25"/>
        <v/>
      </c>
      <c r="K268" s="89" t="str">
        <f t="shared" si="26"/>
        <v/>
      </c>
    </row>
    <row r="269" spans="1:11" ht="15.75" customHeight="1">
      <c r="A269" s="23">
        <f t="shared" si="31"/>
        <v>29</v>
      </c>
      <c r="B269" s="23" t="str">
        <f>VLOOKUP($A269,ACTIVITIES!$B$2:$C$110,2,FALSE)</f>
        <v>Crew boat travel</v>
      </c>
      <c r="C269" s="236"/>
      <c r="D269" s="236"/>
      <c r="E269" s="236"/>
      <c r="F269" s="236"/>
      <c r="G269" s="236"/>
      <c r="H269" s="236"/>
      <c r="I269" s="84" t="str">
        <f t="shared" si="25"/>
        <v/>
      </c>
      <c r="K269" s="89" t="str">
        <f t="shared" si="26"/>
        <v/>
      </c>
    </row>
    <row r="270" spans="1:11" ht="15.75" customHeight="1">
      <c r="A270" s="23">
        <f t="shared" si="31"/>
        <v>30</v>
      </c>
      <c r="B270" s="23" t="str">
        <f>VLOOKUP($A270,ACTIVITIES!$B$2:$C$110,2,FALSE)</f>
        <v>OFFSHORE CONSTRUCTION 30</v>
      </c>
      <c r="C270" s="318"/>
      <c r="D270" s="318"/>
      <c r="E270" s="318"/>
      <c r="F270" s="318"/>
      <c r="G270" s="318"/>
      <c r="H270" s="318"/>
      <c r="I270" s="84" t="str">
        <f t="shared" si="25"/>
        <v/>
      </c>
      <c r="K270" s="89" t="str">
        <f t="shared" si="26"/>
        <v>X</v>
      </c>
    </row>
    <row r="271" spans="1:11" ht="15.75" customHeight="1">
      <c r="A271" s="100" t="str">
        <f>ACTIVITIES!$H$5</f>
        <v>OPERATION AND MAINTENANCE</v>
      </c>
      <c r="B271" s="100"/>
      <c r="C271" s="247"/>
      <c r="D271" s="247"/>
      <c r="E271" s="247"/>
      <c r="F271" s="247"/>
      <c r="G271" s="247"/>
      <c r="H271" s="247"/>
      <c r="I271" s="96" t="str">
        <f t="shared" si="25"/>
        <v/>
      </c>
      <c r="K271" s="89" t="str">
        <f t="shared" si="26"/>
        <v/>
      </c>
    </row>
    <row r="272" spans="1:11" ht="15.75" customHeight="1">
      <c r="A272" s="23">
        <f>SUM(A270+1)</f>
        <v>31</v>
      </c>
      <c r="B272" s="23" t="str">
        <f>VLOOKUP($A272,ACTIVITIES!$B$2:$C$110,2,FALSE)</f>
        <v>Maintenance 3-5 days/year/WTG</v>
      </c>
      <c r="C272" s="236"/>
      <c r="D272" s="236"/>
      <c r="E272" s="236"/>
      <c r="F272" s="236"/>
      <c r="G272" s="236"/>
      <c r="H272" s="236"/>
      <c r="I272" s="84" t="str">
        <f t="shared" ref="I272:I335" si="32">IF(AND(C272="",D272="",E272="",F272="",G272="",H272=""),"",MAX(C272:H272))</f>
        <v/>
      </c>
      <c r="K272" s="89" t="str">
        <f t="shared" ref="K272:K335" si="33">IF(AND(NOT(IFERROR(AVERAGE(A272),-9)=-9),IFERROR(VALUE(RIGHT(B272,1)),-9)=-9),"",IF(AND(B272="",IFERROR(VALUE(RIGHT(A272,1)),-99)=-99),"","X"))</f>
        <v/>
      </c>
    </row>
    <row r="273" spans="1:11" ht="15.75" customHeight="1">
      <c r="A273" s="23">
        <f t="shared" ref="A273:A275" si="34">SUM(A272+1)</f>
        <v>32</v>
      </c>
      <c r="B273" s="23" t="str">
        <f>VLOOKUP($A273,ACTIVITIES!$B$2:$C$110,2,FALSE)</f>
        <v>ROV inspections at 5 year intervals</v>
      </c>
      <c r="C273" s="236"/>
      <c r="D273" s="236"/>
      <c r="E273" s="236"/>
      <c r="F273" s="236"/>
      <c r="G273" s="236"/>
      <c r="H273" s="236"/>
      <c r="I273" s="84" t="str">
        <f t="shared" si="32"/>
        <v/>
      </c>
      <c r="K273" s="89" t="str">
        <f t="shared" si="33"/>
        <v/>
      </c>
    </row>
    <row r="274" spans="1:11" ht="15.75" customHeight="1">
      <c r="A274" s="23">
        <f t="shared" si="34"/>
        <v>33</v>
      </c>
      <c r="B274" s="23" t="str">
        <f>VLOOKUP($A274,ACTIVITIES!$B$2:$C$110,2,FALSE)</f>
        <v>Subbottom profiles at 5 year intervals</v>
      </c>
      <c r="C274" s="236"/>
      <c r="D274" s="236"/>
      <c r="E274" s="236"/>
      <c r="F274" s="236"/>
      <c r="G274" s="236"/>
      <c r="H274" s="236"/>
      <c r="I274" s="84" t="str">
        <f t="shared" si="32"/>
        <v/>
      </c>
      <c r="K274" s="89" t="str">
        <f t="shared" si="33"/>
        <v/>
      </c>
    </row>
    <row r="275" spans="1:11" ht="15.75" customHeight="1">
      <c r="A275" s="23">
        <f t="shared" si="34"/>
        <v>34</v>
      </c>
      <c r="B275" s="23" t="str">
        <f>VLOOKUP($A275,ACTIVITIES!$B$2:$C$110,2,FALSE)</f>
        <v>Substation ROW maintenance</v>
      </c>
      <c r="C275" s="236"/>
      <c r="D275" s="236"/>
      <c r="E275" s="236"/>
      <c r="F275" s="236"/>
      <c r="G275" s="236"/>
      <c r="H275" s="236"/>
      <c r="I275" s="84" t="str">
        <f t="shared" si="32"/>
        <v/>
      </c>
      <c r="K275" s="89" t="str">
        <f t="shared" si="33"/>
        <v/>
      </c>
    </row>
    <row r="276" spans="1:11" ht="15.75" customHeight="1">
      <c r="A276" s="23">
        <f t="shared" ref="A276:A281" si="35">SUM(A275+1)</f>
        <v>35</v>
      </c>
      <c r="B276" s="23" t="str">
        <f>VLOOKUP($A276,ACTIVITIES!$B$2:$C$110,2,FALSE)</f>
        <v>On and off shore environmental monitoring</v>
      </c>
      <c r="C276" s="236"/>
      <c r="D276" s="236"/>
      <c r="E276" s="236"/>
      <c r="F276" s="236"/>
      <c r="G276" s="236"/>
      <c r="H276" s="236"/>
      <c r="I276" s="84" t="str">
        <f t="shared" si="32"/>
        <v/>
      </c>
      <c r="K276" s="89" t="str">
        <f t="shared" si="33"/>
        <v/>
      </c>
    </row>
    <row r="277" spans="1:11" ht="15.75" customHeight="1">
      <c r="A277" s="23">
        <f t="shared" si="35"/>
        <v>36</v>
      </c>
      <c r="B277" s="23" t="str">
        <f>VLOOKUP($A277,ACTIVITIES!$B$2:$C$110,2,FALSE)</f>
        <v>OPERATION AND MAINTENANCE 36</v>
      </c>
      <c r="C277" s="318"/>
      <c r="D277" s="318"/>
      <c r="E277" s="318"/>
      <c r="F277" s="318"/>
      <c r="G277" s="318"/>
      <c r="H277" s="236"/>
      <c r="I277" s="84" t="str">
        <f t="shared" si="32"/>
        <v/>
      </c>
      <c r="K277" s="89" t="str">
        <f t="shared" si="33"/>
        <v>X</v>
      </c>
    </row>
    <row r="278" spans="1:11" ht="15.75" customHeight="1">
      <c r="A278" s="23">
        <f t="shared" si="35"/>
        <v>37</v>
      </c>
      <c r="B278" s="23" t="str">
        <f>VLOOKUP($A278,ACTIVITIES!$B$2:$C$110,2,FALSE)</f>
        <v>OPERATION AND MAINTENANCE 37</v>
      </c>
      <c r="C278" s="318"/>
      <c r="D278" s="318"/>
      <c r="E278" s="318"/>
      <c r="F278" s="318"/>
      <c r="G278" s="318"/>
      <c r="H278" s="236"/>
      <c r="I278" s="84" t="str">
        <f t="shared" si="32"/>
        <v/>
      </c>
      <c r="K278" s="89" t="str">
        <f t="shared" si="33"/>
        <v>X</v>
      </c>
    </row>
    <row r="279" spans="1:11" ht="15.75" customHeight="1">
      <c r="A279" s="23">
        <f t="shared" si="35"/>
        <v>38</v>
      </c>
      <c r="B279" s="23" t="str">
        <f>VLOOKUP($A279,ACTIVITIES!$B$2:$C$110,2,FALSE)</f>
        <v>OPERATION AND MAINTENANCE 38</v>
      </c>
      <c r="C279" s="318"/>
      <c r="D279" s="318"/>
      <c r="E279" s="318"/>
      <c r="F279" s="318"/>
      <c r="G279" s="318"/>
      <c r="H279" s="236"/>
      <c r="I279" s="84" t="str">
        <f t="shared" si="32"/>
        <v/>
      </c>
      <c r="K279" s="89" t="str">
        <f t="shared" si="33"/>
        <v>X</v>
      </c>
    </row>
    <row r="280" spans="1:11" ht="15.75" customHeight="1">
      <c r="A280" s="23">
        <f t="shared" si="35"/>
        <v>39</v>
      </c>
      <c r="B280" s="23" t="str">
        <f>VLOOKUP($A280,ACTIVITIES!$B$2:$C$110,2,FALSE)</f>
        <v>OPERATION AND MAINTENANCE 39</v>
      </c>
      <c r="C280" s="318"/>
      <c r="D280" s="318"/>
      <c r="E280" s="318"/>
      <c r="F280" s="318"/>
      <c r="G280" s="318"/>
      <c r="H280" s="236"/>
      <c r="I280" s="84" t="str">
        <f t="shared" si="32"/>
        <v/>
      </c>
      <c r="K280" s="89" t="str">
        <f t="shared" si="33"/>
        <v>X</v>
      </c>
    </row>
    <row r="281" spans="1:11" ht="15.75" customHeight="1">
      <c r="A281" s="23">
        <f t="shared" si="35"/>
        <v>40</v>
      </c>
      <c r="B281" s="23" t="str">
        <f>VLOOKUP($A281,ACTIVITIES!$B$2:$C$110,2,FALSE)</f>
        <v>OPERATION AND MAINTENANCE 40</v>
      </c>
      <c r="C281" s="318"/>
      <c r="D281" s="318"/>
      <c r="E281" s="318"/>
      <c r="F281" s="318"/>
      <c r="G281" s="318"/>
      <c r="H281" s="236"/>
      <c r="I281" s="84" t="str">
        <f t="shared" si="32"/>
        <v/>
      </c>
      <c r="K281" s="89" t="str">
        <f t="shared" si="33"/>
        <v>X</v>
      </c>
    </row>
    <row r="282" spans="1:11" ht="15.75" customHeight="1">
      <c r="A282" s="100" t="str">
        <f>ACTIVITIES!$H$6</f>
        <v>DECOMMISSIONING</v>
      </c>
      <c r="B282" s="100"/>
      <c r="C282" s="247"/>
      <c r="D282" s="247"/>
      <c r="E282" s="247"/>
      <c r="F282" s="247"/>
      <c r="G282" s="247"/>
      <c r="H282" s="248"/>
      <c r="I282" s="98" t="str">
        <f t="shared" si="32"/>
        <v/>
      </c>
      <c r="K282" s="89" t="str">
        <f t="shared" si="33"/>
        <v/>
      </c>
    </row>
    <row r="283" spans="1:11" ht="15.75" customHeight="1">
      <c r="A283" s="23">
        <f>SUM(A281+1)</f>
        <v>41</v>
      </c>
      <c r="B283" s="23" t="str">
        <f>VLOOKUP($A283,ACTIVITIES!$B$2:$C$110,2,FALSE)</f>
        <v>Foundation and WTG removal</v>
      </c>
      <c r="C283" s="236"/>
      <c r="D283" s="236"/>
      <c r="E283" s="236"/>
      <c r="F283" s="236"/>
      <c r="G283" s="236"/>
      <c r="H283" s="236"/>
      <c r="I283" s="85" t="str">
        <f t="shared" si="32"/>
        <v/>
      </c>
      <c r="K283" s="89" t="str">
        <f t="shared" si="33"/>
        <v/>
      </c>
    </row>
    <row r="284" spans="1:11" ht="15.75" customHeight="1">
      <c r="A284" s="23">
        <f t="shared" ref="A284:A292" si="36">SUM(A283+1)</f>
        <v>42</v>
      </c>
      <c r="B284" s="23" t="str">
        <f>VLOOKUP($A284,ACTIVITIES!$B$2:$C$110,2,FALSE)</f>
        <v>Offshore cable abandonent</v>
      </c>
      <c r="C284" s="236"/>
      <c r="D284" s="236"/>
      <c r="E284" s="236"/>
      <c r="F284" s="236"/>
      <c r="G284" s="236"/>
      <c r="H284" s="236"/>
      <c r="I284" s="85" t="str">
        <f t="shared" si="32"/>
        <v/>
      </c>
      <c r="K284" s="89" t="str">
        <f t="shared" si="33"/>
        <v/>
      </c>
    </row>
    <row r="285" spans="1:11" ht="15.75" customHeight="1">
      <c r="A285" s="23">
        <f t="shared" si="36"/>
        <v>43</v>
      </c>
      <c r="B285" s="23" t="str">
        <f>VLOOKUP($A285,ACTIVITIES!$B$2:$C$110,2,FALSE)</f>
        <v>Demobilization</v>
      </c>
      <c r="C285" s="236"/>
      <c r="D285" s="236"/>
      <c r="E285" s="236"/>
      <c r="F285" s="236"/>
      <c r="G285" s="236"/>
      <c r="H285" s="236"/>
      <c r="I285" s="85" t="str">
        <f t="shared" si="32"/>
        <v/>
      </c>
      <c r="K285" s="89" t="str">
        <f t="shared" si="33"/>
        <v/>
      </c>
    </row>
    <row r="286" spans="1:11" ht="15.75" customHeight="1">
      <c r="A286" s="23">
        <f t="shared" si="36"/>
        <v>44</v>
      </c>
      <c r="B286" s="23" t="str">
        <f>VLOOKUP($A286,ACTIVITIES!$B$2:$C$110,2,FALSE)</f>
        <v>DECOMMISSIONING 44</v>
      </c>
      <c r="C286" s="236"/>
      <c r="D286" s="236"/>
      <c r="E286" s="236"/>
      <c r="F286" s="236"/>
      <c r="G286" s="236"/>
      <c r="H286" s="236"/>
      <c r="I286" s="85" t="str">
        <f t="shared" si="32"/>
        <v/>
      </c>
      <c r="K286" s="89" t="str">
        <f t="shared" si="33"/>
        <v>X</v>
      </c>
    </row>
    <row r="287" spans="1:11" ht="15.75" customHeight="1">
      <c r="A287" s="23">
        <f t="shared" si="36"/>
        <v>45</v>
      </c>
      <c r="B287" s="23" t="str">
        <f>VLOOKUP($A287,ACTIVITIES!$B$2:$C$110,2,FALSE)</f>
        <v>DECOMMISSIONING 45</v>
      </c>
      <c r="C287" s="236"/>
      <c r="D287" s="236"/>
      <c r="E287" s="236"/>
      <c r="F287" s="236"/>
      <c r="G287" s="236"/>
      <c r="H287" s="236"/>
      <c r="I287" s="85" t="str">
        <f t="shared" si="32"/>
        <v/>
      </c>
      <c r="K287" s="89" t="str">
        <f t="shared" si="33"/>
        <v>X</v>
      </c>
    </row>
    <row r="288" spans="1:11" ht="15.75" customHeight="1">
      <c r="A288" s="23">
        <f t="shared" si="36"/>
        <v>46</v>
      </c>
      <c r="B288" s="23" t="str">
        <f>VLOOKUP($A288,ACTIVITIES!$B$2:$C$110,2,FALSE)</f>
        <v>DECOMMISSIONING 46</v>
      </c>
      <c r="C288" s="236"/>
      <c r="D288" s="236"/>
      <c r="E288" s="236"/>
      <c r="F288" s="236"/>
      <c r="G288" s="236"/>
      <c r="H288" s="236"/>
      <c r="I288" s="85" t="str">
        <f t="shared" si="32"/>
        <v/>
      </c>
      <c r="K288" s="89" t="str">
        <f t="shared" si="33"/>
        <v>X</v>
      </c>
    </row>
    <row r="289" spans="1:11" ht="15.75" customHeight="1">
      <c r="A289" s="23">
        <f t="shared" si="36"/>
        <v>47</v>
      </c>
      <c r="B289" s="23" t="str">
        <f>VLOOKUP($A289,ACTIVITIES!$B$2:$C$110,2,FALSE)</f>
        <v>DECOMMISSIONING 47</v>
      </c>
      <c r="C289" s="236"/>
      <c r="D289" s="236"/>
      <c r="E289" s="236"/>
      <c r="F289" s="236"/>
      <c r="G289" s="236"/>
      <c r="H289" s="236"/>
      <c r="I289" s="85" t="str">
        <f t="shared" si="32"/>
        <v/>
      </c>
      <c r="K289" s="89" t="str">
        <f t="shared" si="33"/>
        <v>X</v>
      </c>
    </row>
    <row r="290" spans="1:11" ht="15.75" customHeight="1">
      <c r="A290" s="23">
        <f t="shared" si="36"/>
        <v>48</v>
      </c>
      <c r="B290" s="23" t="str">
        <f>VLOOKUP($A290,ACTIVITIES!$B$2:$C$110,2,FALSE)</f>
        <v>DECOMMISSIONING 48</v>
      </c>
      <c r="C290" s="236"/>
      <c r="D290" s="236"/>
      <c r="E290" s="236"/>
      <c r="F290" s="236"/>
      <c r="G290" s="236"/>
      <c r="H290" s="236"/>
      <c r="I290" s="85" t="str">
        <f t="shared" si="32"/>
        <v/>
      </c>
      <c r="K290" s="89" t="str">
        <f t="shared" si="33"/>
        <v>X</v>
      </c>
    </row>
    <row r="291" spans="1:11" ht="15.75" customHeight="1">
      <c r="A291" s="23">
        <f t="shared" si="36"/>
        <v>49</v>
      </c>
      <c r="B291" s="23" t="str">
        <f>VLOOKUP($A291,ACTIVITIES!$B$2:$C$110,2,FALSE)</f>
        <v>DECOMMISSIONING 49</v>
      </c>
      <c r="C291" s="236"/>
      <c r="D291" s="236"/>
      <c r="E291" s="236"/>
      <c r="F291" s="236"/>
      <c r="G291" s="236"/>
      <c r="H291" s="236"/>
      <c r="I291" s="85" t="str">
        <f t="shared" si="32"/>
        <v/>
      </c>
      <c r="K291" s="89" t="str">
        <f t="shared" si="33"/>
        <v>X</v>
      </c>
    </row>
    <row r="292" spans="1:11" ht="15.75" customHeight="1">
      <c r="A292" s="23">
        <f t="shared" si="36"/>
        <v>50</v>
      </c>
      <c r="B292" s="23" t="str">
        <f>VLOOKUP($A292,ACTIVITIES!$B$2:$C$110,2,FALSE)</f>
        <v>DECOMMISSIONING 50</v>
      </c>
      <c r="C292" s="236"/>
      <c r="D292" s="236"/>
      <c r="E292" s="236"/>
      <c r="F292" s="236"/>
      <c r="G292" s="236"/>
      <c r="H292" s="236"/>
      <c r="I292" s="85" t="str">
        <f t="shared" si="32"/>
        <v/>
      </c>
      <c r="K292" s="89" t="str">
        <f t="shared" si="33"/>
        <v>X</v>
      </c>
    </row>
    <row r="293" spans="1:11" ht="15.75" customHeight="1">
      <c r="A293" s="99" t="str">
        <f>ACTIVITIES!$H$7</f>
        <v>ACTIVITY CATEGORY 6</v>
      </c>
      <c r="B293" s="99"/>
      <c r="C293" s="247"/>
      <c r="D293" s="247"/>
      <c r="E293" s="247"/>
      <c r="F293" s="247"/>
      <c r="G293" s="247"/>
      <c r="H293" s="248"/>
      <c r="I293" s="98" t="str">
        <f t="shared" si="32"/>
        <v/>
      </c>
      <c r="K293" s="89" t="str">
        <f t="shared" si="33"/>
        <v>X</v>
      </c>
    </row>
    <row r="294" spans="1:11" ht="15.75" customHeight="1">
      <c r="A294" s="23">
        <f>SUM(A292+1)</f>
        <v>51</v>
      </c>
      <c r="B294" s="23" t="str">
        <f>VLOOKUP($A294,ACTIVITIES!$B$2:$C$110,2,FALSE)</f>
        <v>ACTIVITY CATEGORY 6 51</v>
      </c>
      <c r="C294" s="236"/>
      <c r="D294" s="236"/>
      <c r="E294" s="236"/>
      <c r="F294" s="236"/>
      <c r="G294" s="236"/>
      <c r="H294" s="236"/>
      <c r="I294" s="85" t="str">
        <f t="shared" si="32"/>
        <v/>
      </c>
      <c r="K294" s="89" t="str">
        <f t="shared" si="33"/>
        <v>X</v>
      </c>
    </row>
    <row r="295" spans="1:11" ht="15.75" customHeight="1">
      <c r="A295" s="23">
        <f t="shared" ref="A295:A303" si="37">SUM(A294+1)</f>
        <v>52</v>
      </c>
      <c r="B295" s="23" t="str">
        <f>VLOOKUP($A295,ACTIVITIES!$B$2:$C$110,2,FALSE)</f>
        <v>ACTIVITY CATEGORY 6 52</v>
      </c>
      <c r="C295" s="236"/>
      <c r="D295" s="236"/>
      <c r="E295" s="236"/>
      <c r="F295" s="236"/>
      <c r="G295" s="236"/>
      <c r="H295" s="236"/>
      <c r="I295" s="85" t="str">
        <f t="shared" si="32"/>
        <v/>
      </c>
      <c r="K295" s="89" t="str">
        <f t="shared" si="33"/>
        <v>X</v>
      </c>
    </row>
    <row r="296" spans="1:11" ht="15.75" customHeight="1">
      <c r="A296" s="23">
        <f t="shared" si="37"/>
        <v>53</v>
      </c>
      <c r="B296" s="23" t="str">
        <f>VLOOKUP($A296,ACTIVITIES!$B$2:$C$110,2,FALSE)</f>
        <v>ACTIVITY CATEGORY 6 53</v>
      </c>
      <c r="C296" s="236"/>
      <c r="D296" s="236"/>
      <c r="E296" s="236"/>
      <c r="F296" s="236"/>
      <c r="G296" s="236"/>
      <c r="H296" s="236"/>
      <c r="I296" s="85" t="str">
        <f t="shared" si="32"/>
        <v/>
      </c>
      <c r="K296" s="89" t="str">
        <f t="shared" si="33"/>
        <v>X</v>
      </c>
    </row>
    <row r="297" spans="1:11" ht="15.75" customHeight="1">
      <c r="A297" s="23">
        <f t="shared" si="37"/>
        <v>54</v>
      </c>
      <c r="B297" s="23" t="str">
        <f>VLOOKUP($A297,ACTIVITIES!$B$2:$C$110,2,FALSE)</f>
        <v>ACTIVITY CATEGORY 6 54</v>
      </c>
      <c r="C297" s="236"/>
      <c r="D297" s="236"/>
      <c r="E297" s="236"/>
      <c r="F297" s="236"/>
      <c r="G297" s="236"/>
      <c r="H297" s="236"/>
      <c r="I297" s="85" t="str">
        <f t="shared" si="32"/>
        <v/>
      </c>
      <c r="K297" s="89" t="str">
        <f t="shared" si="33"/>
        <v>X</v>
      </c>
    </row>
    <row r="298" spans="1:11" ht="15.75" customHeight="1">
      <c r="A298" s="23">
        <f t="shared" si="37"/>
        <v>55</v>
      </c>
      <c r="B298" s="23" t="str">
        <f>VLOOKUP($A298,ACTIVITIES!$B$2:$C$110,2,FALSE)</f>
        <v>ACTIVITY CATEGORY 6 55</v>
      </c>
      <c r="C298" s="236"/>
      <c r="D298" s="236"/>
      <c r="E298" s="236"/>
      <c r="F298" s="236"/>
      <c r="G298" s="236"/>
      <c r="H298" s="236"/>
      <c r="I298" s="85" t="str">
        <f t="shared" si="32"/>
        <v/>
      </c>
      <c r="K298" s="89" t="str">
        <f t="shared" si="33"/>
        <v>X</v>
      </c>
    </row>
    <row r="299" spans="1:11" ht="15.75" customHeight="1">
      <c r="A299" s="23">
        <f t="shared" si="37"/>
        <v>56</v>
      </c>
      <c r="B299" s="23" t="str">
        <f>VLOOKUP($A299,ACTIVITIES!$B$2:$C$110,2,FALSE)</f>
        <v>ACTIVITY CATEGORY 6 56</v>
      </c>
      <c r="C299" s="236"/>
      <c r="D299" s="236"/>
      <c r="E299" s="236"/>
      <c r="F299" s="236"/>
      <c r="G299" s="236"/>
      <c r="H299" s="236"/>
      <c r="I299" s="85" t="str">
        <f t="shared" si="32"/>
        <v/>
      </c>
      <c r="K299" s="89" t="str">
        <f t="shared" si="33"/>
        <v>X</v>
      </c>
    </row>
    <row r="300" spans="1:11" ht="15.75" customHeight="1">
      <c r="A300" s="23">
        <f t="shared" si="37"/>
        <v>57</v>
      </c>
      <c r="B300" s="23" t="str">
        <f>VLOOKUP($A300,ACTIVITIES!$B$2:$C$110,2,FALSE)</f>
        <v>ACTIVITY CATEGORY 6 57</v>
      </c>
      <c r="C300" s="236"/>
      <c r="D300" s="236"/>
      <c r="E300" s="236"/>
      <c r="F300" s="236"/>
      <c r="G300" s="236"/>
      <c r="H300" s="236"/>
      <c r="I300" s="85" t="str">
        <f t="shared" si="32"/>
        <v/>
      </c>
      <c r="K300" s="89" t="str">
        <f t="shared" si="33"/>
        <v>X</v>
      </c>
    </row>
    <row r="301" spans="1:11" ht="15.75" customHeight="1">
      <c r="A301" s="23">
        <f t="shared" si="37"/>
        <v>58</v>
      </c>
      <c r="B301" s="23" t="str">
        <f>VLOOKUP($A301,ACTIVITIES!$B$2:$C$110,2,FALSE)</f>
        <v>ACTIVITY CATEGORY 6 58</v>
      </c>
      <c r="C301" s="236"/>
      <c r="D301" s="236"/>
      <c r="E301" s="236"/>
      <c r="F301" s="236"/>
      <c r="G301" s="236"/>
      <c r="H301" s="236"/>
      <c r="I301" s="85" t="str">
        <f t="shared" si="32"/>
        <v/>
      </c>
      <c r="K301" s="89" t="str">
        <f t="shared" si="33"/>
        <v>X</v>
      </c>
    </row>
    <row r="302" spans="1:11" ht="15.75" customHeight="1">
      <c r="A302" s="23">
        <f t="shared" si="37"/>
        <v>59</v>
      </c>
      <c r="B302" s="23" t="str">
        <f>VLOOKUP($A302,ACTIVITIES!$B$2:$C$110,2,FALSE)</f>
        <v>ACTIVITY CATEGORY 6 59</v>
      </c>
      <c r="C302" s="236"/>
      <c r="D302" s="236"/>
      <c r="E302" s="236"/>
      <c r="F302" s="236"/>
      <c r="G302" s="236"/>
      <c r="H302" s="236"/>
      <c r="I302" s="85" t="str">
        <f t="shared" si="32"/>
        <v/>
      </c>
      <c r="K302" s="89" t="str">
        <f t="shared" si="33"/>
        <v>X</v>
      </c>
    </row>
    <row r="303" spans="1:11" ht="15.75" customHeight="1">
      <c r="A303" s="23">
        <f t="shared" si="37"/>
        <v>60</v>
      </c>
      <c r="B303" s="23" t="str">
        <f>VLOOKUP($A303,ACTIVITIES!$B$2:$C$110,2,FALSE)</f>
        <v>ACTIVITY CATEGORY 6 60</v>
      </c>
      <c r="C303" s="236"/>
      <c r="D303" s="236"/>
      <c r="E303" s="236"/>
      <c r="F303" s="236"/>
      <c r="G303" s="236"/>
      <c r="H303" s="236"/>
      <c r="I303" s="85" t="str">
        <f t="shared" si="32"/>
        <v/>
      </c>
      <c r="K303" s="89" t="str">
        <f t="shared" si="33"/>
        <v>X</v>
      </c>
    </row>
    <row r="304" spans="1:11" ht="15.75" customHeight="1">
      <c r="A304" s="99" t="str">
        <f>ACTIVITIES!$H$8</f>
        <v>ACTIVITY CATEGORY 7</v>
      </c>
      <c r="B304" s="99"/>
      <c r="C304" s="247"/>
      <c r="D304" s="247"/>
      <c r="E304" s="247"/>
      <c r="F304" s="247"/>
      <c r="G304" s="247"/>
      <c r="H304" s="248"/>
      <c r="I304" s="98" t="str">
        <f t="shared" si="32"/>
        <v/>
      </c>
      <c r="K304" s="89" t="str">
        <f t="shared" si="33"/>
        <v>X</v>
      </c>
    </row>
    <row r="305" spans="1:11" ht="15.75" customHeight="1">
      <c r="A305" s="23">
        <f>SUM(A303+1)</f>
        <v>61</v>
      </c>
      <c r="B305" s="23" t="str">
        <f>VLOOKUP($A305,ACTIVITIES!$B$2:$C$110,2,FALSE)</f>
        <v>ACTIVITY CATEGORY 7 61</v>
      </c>
      <c r="C305" s="236"/>
      <c r="D305" s="236"/>
      <c r="E305" s="236"/>
      <c r="F305" s="236"/>
      <c r="G305" s="236"/>
      <c r="H305" s="236"/>
      <c r="I305" s="85" t="str">
        <f t="shared" si="32"/>
        <v/>
      </c>
      <c r="K305" s="89" t="str">
        <f t="shared" si="33"/>
        <v>X</v>
      </c>
    </row>
    <row r="306" spans="1:11" ht="15.75" customHeight="1">
      <c r="A306" s="23">
        <f t="shared" ref="A306:A314" si="38">SUM(A305+1)</f>
        <v>62</v>
      </c>
      <c r="B306" s="23" t="str">
        <f>VLOOKUP($A306,ACTIVITIES!$B$2:$C$110,2,FALSE)</f>
        <v>ACTIVITY CATEGORY 7 62</v>
      </c>
      <c r="C306" s="236"/>
      <c r="D306" s="236"/>
      <c r="E306" s="236"/>
      <c r="F306" s="236"/>
      <c r="G306" s="236"/>
      <c r="H306" s="236"/>
      <c r="I306" s="85" t="str">
        <f t="shared" si="32"/>
        <v/>
      </c>
      <c r="K306" s="89" t="str">
        <f t="shared" si="33"/>
        <v>X</v>
      </c>
    </row>
    <row r="307" spans="1:11" ht="15.75" customHeight="1">
      <c r="A307" s="23">
        <f t="shared" si="38"/>
        <v>63</v>
      </c>
      <c r="B307" s="23" t="str">
        <f>VLOOKUP($A307,ACTIVITIES!$B$2:$C$110,2,FALSE)</f>
        <v>ACTIVITY CATEGORY 7 63</v>
      </c>
      <c r="C307" s="236"/>
      <c r="D307" s="236"/>
      <c r="E307" s="236"/>
      <c r="F307" s="236"/>
      <c r="G307" s="236"/>
      <c r="H307" s="236"/>
      <c r="I307" s="85" t="str">
        <f t="shared" si="32"/>
        <v/>
      </c>
      <c r="K307" s="89" t="str">
        <f t="shared" si="33"/>
        <v>X</v>
      </c>
    </row>
    <row r="308" spans="1:11" ht="15.75" customHeight="1">
      <c r="A308" s="23">
        <f t="shared" si="38"/>
        <v>64</v>
      </c>
      <c r="B308" s="23" t="str">
        <f>VLOOKUP($A308,ACTIVITIES!$B$2:$C$110,2,FALSE)</f>
        <v>ACTIVITY CATEGORY 7 64</v>
      </c>
      <c r="C308" s="236"/>
      <c r="D308" s="236"/>
      <c r="E308" s="236"/>
      <c r="F308" s="236"/>
      <c r="G308" s="236"/>
      <c r="H308" s="236"/>
      <c r="I308" s="85" t="str">
        <f t="shared" si="32"/>
        <v/>
      </c>
      <c r="K308" s="89" t="str">
        <f t="shared" si="33"/>
        <v>X</v>
      </c>
    </row>
    <row r="309" spans="1:11" ht="15.75" customHeight="1">
      <c r="A309" s="23">
        <f t="shared" si="38"/>
        <v>65</v>
      </c>
      <c r="B309" s="23" t="str">
        <f>VLOOKUP($A309,ACTIVITIES!$B$2:$C$110,2,FALSE)</f>
        <v>ACTIVITY CATEGORY 7 65</v>
      </c>
      <c r="C309" s="236"/>
      <c r="D309" s="236"/>
      <c r="E309" s="236"/>
      <c r="F309" s="236"/>
      <c r="G309" s="236"/>
      <c r="H309" s="236"/>
      <c r="I309" s="85" t="str">
        <f t="shared" si="32"/>
        <v/>
      </c>
      <c r="K309" s="89" t="str">
        <f t="shared" si="33"/>
        <v>X</v>
      </c>
    </row>
    <row r="310" spans="1:11" ht="15.75" customHeight="1">
      <c r="A310" s="23">
        <f t="shared" si="38"/>
        <v>66</v>
      </c>
      <c r="B310" s="23" t="str">
        <f>VLOOKUP($A310,ACTIVITIES!$B$2:$C$110,2,FALSE)</f>
        <v>ACTIVITY CATEGORY 7 66</v>
      </c>
      <c r="C310" s="236"/>
      <c r="D310" s="236"/>
      <c r="E310" s="236"/>
      <c r="F310" s="236"/>
      <c r="G310" s="236"/>
      <c r="H310" s="236"/>
      <c r="I310" s="85" t="str">
        <f t="shared" si="32"/>
        <v/>
      </c>
      <c r="K310" s="89" t="str">
        <f t="shared" si="33"/>
        <v>X</v>
      </c>
    </row>
    <row r="311" spans="1:11" ht="15.75" customHeight="1">
      <c r="A311" s="23">
        <f t="shared" si="38"/>
        <v>67</v>
      </c>
      <c r="B311" s="23" t="str">
        <f>VLOOKUP($A311,ACTIVITIES!$B$2:$C$110,2,FALSE)</f>
        <v>ACTIVITY CATEGORY 7 67</v>
      </c>
      <c r="C311" s="236"/>
      <c r="D311" s="236"/>
      <c r="E311" s="236"/>
      <c r="F311" s="236"/>
      <c r="G311" s="236"/>
      <c r="H311" s="236"/>
      <c r="I311" s="85" t="str">
        <f t="shared" si="32"/>
        <v/>
      </c>
      <c r="K311" s="89" t="str">
        <f t="shared" si="33"/>
        <v>X</v>
      </c>
    </row>
    <row r="312" spans="1:11" ht="15.75" customHeight="1">
      <c r="A312" s="23">
        <f t="shared" si="38"/>
        <v>68</v>
      </c>
      <c r="B312" s="23" t="str">
        <f>VLOOKUP($A312,ACTIVITIES!$B$2:$C$110,2,FALSE)</f>
        <v>ACTIVITY CATEGORY 7 68</v>
      </c>
      <c r="C312" s="236"/>
      <c r="D312" s="236"/>
      <c r="E312" s="236"/>
      <c r="F312" s="236"/>
      <c r="G312" s="236"/>
      <c r="H312" s="236"/>
      <c r="I312" s="85" t="str">
        <f t="shared" si="32"/>
        <v/>
      </c>
      <c r="K312" s="89" t="str">
        <f t="shared" si="33"/>
        <v>X</v>
      </c>
    </row>
    <row r="313" spans="1:11" ht="15.75" customHeight="1">
      <c r="A313" s="23">
        <f t="shared" si="38"/>
        <v>69</v>
      </c>
      <c r="B313" s="23" t="str">
        <f>VLOOKUP($A313,ACTIVITIES!$B$2:$C$110,2,FALSE)</f>
        <v>ACTIVITY CATEGORY 7 69</v>
      </c>
      <c r="C313" s="236"/>
      <c r="D313" s="236"/>
      <c r="E313" s="236"/>
      <c r="F313" s="236"/>
      <c r="G313" s="236"/>
      <c r="H313" s="236"/>
      <c r="I313" s="85" t="str">
        <f t="shared" si="32"/>
        <v/>
      </c>
      <c r="K313" s="89" t="str">
        <f t="shared" si="33"/>
        <v>X</v>
      </c>
    </row>
    <row r="314" spans="1:11" ht="15.75" customHeight="1">
      <c r="A314" s="23">
        <f t="shared" si="38"/>
        <v>70</v>
      </c>
      <c r="B314" s="23" t="str">
        <f>VLOOKUP($A314,ACTIVITIES!$B$2:$C$110,2,FALSE)</f>
        <v>ACTIVITY CATEGORY 7 70</v>
      </c>
      <c r="C314" s="236"/>
      <c r="D314" s="236"/>
      <c r="E314" s="236"/>
      <c r="F314" s="236"/>
      <c r="G314" s="236"/>
      <c r="H314" s="236"/>
      <c r="I314" s="85" t="str">
        <f t="shared" si="32"/>
        <v/>
      </c>
      <c r="K314" s="89" t="str">
        <f t="shared" si="33"/>
        <v>X</v>
      </c>
    </row>
    <row r="315" spans="1:11" ht="15.75" customHeight="1">
      <c r="A315" s="99" t="str">
        <f>ACTIVITIES!$H$9</f>
        <v>ACTIVITY CATEGORY 8</v>
      </c>
      <c r="B315" s="99"/>
      <c r="C315" s="247"/>
      <c r="D315" s="247"/>
      <c r="E315" s="247"/>
      <c r="F315" s="247"/>
      <c r="G315" s="247"/>
      <c r="H315" s="248"/>
      <c r="I315" s="98" t="str">
        <f t="shared" si="32"/>
        <v/>
      </c>
      <c r="K315" s="89" t="str">
        <f t="shared" si="33"/>
        <v>X</v>
      </c>
    </row>
    <row r="316" spans="1:11" ht="15.75" customHeight="1">
      <c r="A316" s="23">
        <f>SUM(A314+1)</f>
        <v>71</v>
      </c>
      <c r="B316" s="23" t="str">
        <f>VLOOKUP($A316,ACTIVITIES!$B$2:$C$110,2,FALSE)</f>
        <v>ACTIVITY CATEGORY 8 71</v>
      </c>
      <c r="C316" s="236"/>
      <c r="D316" s="236"/>
      <c r="E316" s="236"/>
      <c r="F316" s="236"/>
      <c r="G316" s="236"/>
      <c r="H316" s="236"/>
      <c r="I316" s="85" t="str">
        <f t="shared" si="32"/>
        <v/>
      </c>
      <c r="K316" s="89" t="str">
        <f t="shared" si="33"/>
        <v>X</v>
      </c>
    </row>
    <row r="317" spans="1:11" ht="15.75" customHeight="1">
      <c r="A317" s="23">
        <f t="shared" ref="A317:A325" si="39">SUM(A316+1)</f>
        <v>72</v>
      </c>
      <c r="B317" s="23" t="str">
        <f>VLOOKUP($A317,ACTIVITIES!$B$2:$C$110,2,FALSE)</f>
        <v>ACTIVITY CATEGORY 8 72</v>
      </c>
      <c r="C317" s="236"/>
      <c r="D317" s="236"/>
      <c r="E317" s="236"/>
      <c r="F317" s="236"/>
      <c r="G317" s="236"/>
      <c r="H317" s="236"/>
      <c r="I317" s="85" t="str">
        <f t="shared" si="32"/>
        <v/>
      </c>
      <c r="K317" s="89" t="str">
        <f t="shared" si="33"/>
        <v>X</v>
      </c>
    </row>
    <row r="318" spans="1:11" ht="15.75" customHeight="1">
      <c r="A318" s="23">
        <f t="shared" si="39"/>
        <v>73</v>
      </c>
      <c r="B318" s="23" t="str">
        <f>VLOOKUP($A318,ACTIVITIES!$B$2:$C$110,2,FALSE)</f>
        <v>ACTIVITY CATEGORY 8 73</v>
      </c>
      <c r="C318" s="236"/>
      <c r="D318" s="236"/>
      <c r="E318" s="236"/>
      <c r="F318" s="236"/>
      <c r="G318" s="236"/>
      <c r="H318" s="236"/>
      <c r="I318" s="85" t="str">
        <f t="shared" si="32"/>
        <v/>
      </c>
      <c r="K318" s="89" t="str">
        <f t="shared" si="33"/>
        <v>X</v>
      </c>
    </row>
    <row r="319" spans="1:11" ht="15.75" customHeight="1">
      <c r="A319" s="23">
        <f t="shared" si="39"/>
        <v>74</v>
      </c>
      <c r="B319" s="23" t="str">
        <f>VLOOKUP($A319,ACTIVITIES!$B$2:$C$110,2,FALSE)</f>
        <v>ACTIVITY CATEGORY 8 74</v>
      </c>
      <c r="C319" s="236"/>
      <c r="D319" s="236"/>
      <c r="E319" s="236"/>
      <c r="F319" s="236"/>
      <c r="G319" s="236"/>
      <c r="H319" s="236"/>
      <c r="I319" s="85" t="str">
        <f t="shared" si="32"/>
        <v/>
      </c>
      <c r="K319" s="89" t="str">
        <f t="shared" si="33"/>
        <v>X</v>
      </c>
    </row>
    <row r="320" spans="1:11" ht="15.75" customHeight="1">
      <c r="A320" s="23">
        <f t="shared" si="39"/>
        <v>75</v>
      </c>
      <c r="B320" s="23" t="str">
        <f>VLOOKUP($A320,ACTIVITIES!$B$2:$C$110,2,FALSE)</f>
        <v>ACTIVITY CATEGORY 8 75</v>
      </c>
      <c r="C320" s="236"/>
      <c r="D320" s="236"/>
      <c r="E320" s="236"/>
      <c r="F320" s="236"/>
      <c r="G320" s="236"/>
      <c r="H320" s="236"/>
      <c r="I320" s="85" t="str">
        <f t="shared" si="32"/>
        <v/>
      </c>
      <c r="K320" s="89" t="str">
        <f t="shared" si="33"/>
        <v>X</v>
      </c>
    </row>
    <row r="321" spans="1:11" ht="15.75" customHeight="1">
      <c r="A321" s="23">
        <f t="shared" si="39"/>
        <v>76</v>
      </c>
      <c r="B321" s="23" t="str">
        <f>VLOOKUP($A321,ACTIVITIES!$B$2:$C$110,2,FALSE)</f>
        <v>ACTIVITY CATEGORY 8 76</v>
      </c>
      <c r="C321" s="236"/>
      <c r="D321" s="236"/>
      <c r="E321" s="236"/>
      <c r="F321" s="236"/>
      <c r="G321" s="236"/>
      <c r="H321" s="236"/>
      <c r="I321" s="85" t="str">
        <f t="shared" si="32"/>
        <v/>
      </c>
      <c r="K321" s="89" t="str">
        <f t="shared" si="33"/>
        <v>X</v>
      </c>
    </row>
    <row r="322" spans="1:11" ht="15.75" customHeight="1">
      <c r="A322" s="23">
        <f t="shared" si="39"/>
        <v>77</v>
      </c>
      <c r="B322" s="23" t="str">
        <f>VLOOKUP($A322,ACTIVITIES!$B$2:$C$110,2,FALSE)</f>
        <v>ACTIVITY CATEGORY 8 77</v>
      </c>
      <c r="C322" s="236"/>
      <c r="D322" s="236"/>
      <c r="E322" s="236"/>
      <c r="F322" s="236"/>
      <c r="G322" s="236"/>
      <c r="H322" s="236"/>
      <c r="I322" s="85" t="str">
        <f t="shared" si="32"/>
        <v/>
      </c>
      <c r="K322" s="89" t="str">
        <f t="shared" si="33"/>
        <v>X</v>
      </c>
    </row>
    <row r="323" spans="1:11" ht="15.75" customHeight="1">
      <c r="A323" s="23">
        <f t="shared" si="39"/>
        <v>78</v>
      </c>
      <c r="B323" s="23" t="str">
        <f>VLOOKUP($A323,ACTIVITIES!$B$2:$C$110,2,FALSE)</f>
        <v>ACTIVITY CATEGORY 8 78</v>
      </c>
      <c r="C323" s="236"/>
      <c r="D323" s="236"/>
      <c r="E323" s="236"/>
      <c r="F323" s="236"/>
      <c r="G323" s="236"/>
      <c r="H323" s="236"/>
      <c r="I323" s="85" t="str">
        <f t="shared" si="32"/>
        <v/>
      </c>
      <c r="K323" s="89" t="str">
        <f t="shared" si="33"/>
        <v>X</v>
      </c>
    </row>
    <row r="324" spans="1:11" ht="15.75" customHeight="1">
      <c r="A324" s="23">
        <f t="shared" si="39"/>
        <v>79</v>
      </c>
      <c r="B324" s="23" t="str">
        <f>VLOOKUP($A324,ACTIVITIES!$B$2:$C$110,2,FALSE)</f>
        <v>ACTIVITY CATEGORY 8 79</v>
      </c>
      <c r="C324" s="236"/>
      <c r="D324" s="236"/>
      <c r="E324" s="236"/>
      <c r="F324" s="236"/>
      <c r="G324" s="236"/>
      <c r="H324" s="236"/>
      <c r="I324" s="85" t="str">
        <f t="shared" si="32"/>
        <v/>
      </c>
      <c r="K324" s="89" t="str">
        <f t="shared" si="33"/>
        <v>X</v>
      </c>
    </row>
    <row r="325" spans="1:11" ht="15.75" customHeight="1">
      <c r="A325" s="23">
        <f t="shared" si="39"/>
        <v>80</v>
      </c>
      <c r="B325" s="23" t="str">
        <f>VLOOKUP($A325,ACTIVITIES!$B$2:$C$110,2,FALSE)</f>
        <v>ACTIVITY CATEGORY 8 80</v>
      </c>
      <c r="C325" s="236"/>
      <c r="D325" s="236"/>
      <c r="E325" s="236"/>
      <c r="F325" s="236"/>
      <c r="G325" s="236"/>
      <c r="H325" s="236"/>
      <c r="I325" s="85" t="str">
        <f t="shared" si="32"/>
        <v/>
      </c>
      <c r="K325" s="89" t="str">
        <f t="shared" si="33"/>
        <v>X</v>
      </c>
    </row>
    <row r="326" spans="1:11" ht="15.75" customHeight="1">
      <c r="A326" s="99" t="str">
        <f>ACTIVITIES!$H$10</f>
        <v>ACTIVITY CATEGORY 9</v>
      </c>
      <c r="B326" s="99"/>
      <c r="C326" s="247"/>
      <c r="D326" s="247"/>
      <c r="E326" s="247"/>
      <c r="F326" s="247"/>
      <c r="G326" s="247"/>
      <c r="H326" s="248"/>
      <c r="I326" s="98" t="str">
        <f t="shared" si="32"/>
        <v/>
      </c>
      <c r="K326" s="89" t="str">
        <f t="shared" si="33"/>
        <v>X</v>
      </c>
    </row>
    <row r="327" spans="1:11" ht="15.75" customHeight="1">
      <c r="A327" s="23">
        <f>SUM(A325+1)</f>
        <v>81</v>
      </c>
      <c r="B327" s="23" t="str">
        <f>VLOOKUP($A327,ACTIVITIES!$B$2:$C$110,2,FALSE)</f>
        <v>ACTIVITY CATEGORY 9 81</v>
      </c>
      <c r="C327" s="236"/>
      <c r="D327" s="236"/>
      <c r="E327" s="236"/>
      <c r="F327" s="236"/>
      <c r="G327" s="236"/>
      <c r="H327" s="236"/>
      <c r="I327" s="85" t="str">
        <f t="shared" si="32"/>
        <v/>
      </c>
      <c r="K327" s="89" t="str">
        <f t="shared" si="33"/>
        <v>X</v>
      </c>
    </row>
    <row r="328" spans="1:11" ht="15.75" customHeight="1">
      <c r="A328" s="23">
        <f t="shared" ref="A328:A336" si="40">SUM(A327+1)</f>
        <v>82</v>
      </c>
      <c r="B328" s="23" t="str">
        <f>VLOOKUP($A328,ACTIVITIES!$B$2:$C$110,2,FALSE)</f>
        <v>ACTIVITY CATEGORY 9 82</v>
      </c>
      <c r="C328" s="236"/>
      <c r="D328" s="236"/>
      <c r="E328" s="236"/>
      <c r="F328" s="236"/>
      <c r="G328" s="236"/>
      <c r="H328" s="236"/>
      <c r="I328" s="85" t="str">
        <f t="shared" si="32"/>
        <v/>
      </c>
      <c r="K328" s="89" t="str">
        <f t="shared" si="33"/>
        <v>X</v>
      </c>
    </row>
    <row r="329" spans="1:11" ht="15.75" customHeight="1">
      <c r="A329" s="23">
        <f t="shared" si="40"/>
        <v>83</v>
      </c>
      <c r="B329" s="23" t="str">
        <f>VLOOKUP($A329,ACTIVITIES!$B$2:$C$110,2,FALSE)</f>
        <v>ACTIVITY CATEGORY 9 83</v>
      </c>
      <c r="C329" s="236"/>
      <c r="D329" s="236"/>
      <c r="E329" s="236"/>
      <c r="F329" s="236"/>
      <c r="G329" s="236"/>
      <c r="H329" s="236"/>
      <c r="I329" s="85" t="str">
        <f t="shared" si="32"/>
        <v/>
      </c>
      <c r="K329" s="89" t="str">
        <f t="shared" si="33"/>
        <v>X</v>
      </c>
    </row>
    <row r="330" spans="1:11" ht="15.75" customHeight="1">
      <c r="A330" s="23">
        <f t="shared" si="40"/>
        <v>84</v>
      </c>
      <c r="B330" s="23" t="str">
        <f>VLOOKUP($A330,ACTIVITIES!$B$2:$C$110,2,FALSE)</f>
        <v>ACTIVITY CATEGORY 9 84</v>
      </c>
      <c r="C330" s="236"/>
      <c r="D330" s="236"/>
      <c r="E330" s="236"/>
      <c r="F330" s="236"/>
      <c r="G330" s="236"/>
      <c r="H330" s="236"/>
      <c r="I330" s="85" t="str">
        <f t="shared" si="32"/>
        <v/>
      </c>
      <c r="K330" s="89" t="str">
        <f t="shared" si="33"/>
        <v>X</v>
      </c>
    </row>
    <row r="331" spans="1:11" ht="15.75" customHeight="1">
      <c r="A331" s="23">
        <f t="shared" si="40"/>
        <v>85</v>
      </c>
      <c r="B331" s="23" t="str">
        <f>VLOOKUP($A331,ACTIVITIES!$B$2:$C$110,2,FALSE)</f>
        <v>ACTIVITY CATEGORY 9 85</v>
      </c>
      <c r="C331" s="236"/>
      <c r="D331" s="236"/>
      <c r="E331" s="236"/>
      <c r="F331" s="236"/>
      <c r="G331" s="236"/>
      <c r="H331" s="236"/>
      <c r="I331" s="85" t="str">
        <f t="shared" si="32"/>
        <v/>
      </c>
      <c r="K331" s="89" t="str">
        <f t="shared" si="33"/>
        <v>X</v>
      </c>
    </row>
    <row r="332" spans="1:11" ht="15.75" customHeight="1">
      <c r="A332" s="23">
        <f t="shared" si="40"/>
        <v>86</v>
      </c>
      <c r="B332" s="23" t="str">
        <f>VLOOKUP($A332,ACTIVITIES!$B$2:$C$110,2,FALSE)</f>
        <v>ACTIVITY CATEGORY 9 86</v>
      </c>
      <c r="C332" s="236"/>
      <c r="D332" s="236"/>
      <c r="E332" s="236"/>
      <c r="F332" s="236"/>
      <c r="G332" s="236"/>
      <c r="H332" s="236"/>
      <c r="I332" s="85" t="str">
        <f t="shared" si="32"/>
        <v/>
      </c>
      <c r="K332" s="89" t="str">
        <f t="shared" si="33"/>
        <v>X</v>
      </c>
    </row>
    <row r="333" spans="1:11" ht="15.75" customHeight="1">
      <c r="A333" s="23">
        <f t="shared" si="40"/>
        <v>87</v>
      </c>
      <c r="B333" s="23" t="str">
        <f>VLOOKUP($A333,ACTIVITIES!$B$2:$C$110,2,FALSE)</f>
        <v>ACTIVITY CATEGORY 9 87</v>
      </c>
      <c r="C333" s="236"/>
      <c r="D333" s="236"/>
      <c r="E333" s="236"/>
      <c r="F333" s="236"/>
      <c r="G333" s="236"/>
      <c r="H333" s="236"/>
      <c r="I333" s="85" t="str">
        <f t="shared" si="32"/>
        <v/>
      </c>
      <c r="K333" s="89" t="str">
        <f t="shared" si="33"/>
        <v>X</v>
      </c>
    </row>
    <row r="334" spans="1:11" ht="15.75" customHeight="1">
      <c r="A334" s="23">
        <f t="shared" si="40"/>
        <v>88</v>
      </c>
      <c r="B334" s="23" t="str">
        <f>VLOOKUP($A334,ACTIVITIES!$B$2:$C$110,2,FALSE)</f>
        <v>ACTIVITY CATEGORY 9 88</v>
      </c>
      <c r="C334" s="236"/>
      <c r="D334" s="236"/>
      <c r="E334" s="236"/>
      <c r="F334" s="236"/>
      <c r="G334" s="236"/>
      <c r="H334" s="236"/>
      <c r="I334" s="85" t="str">
        <f t="shared" si="32"/>
        <v/>
      </c>
      <c r="K334" s="89" t="str">
        <f t="shared" si="33"/>
        <v>X</v>
      </c>
    </row>
    <row r="335" spans="1:11" ht="15.75" customHeight="1">
      <c r="A335" s="23">
        <f t="shared" si="40"/>
        <v>89</v>
      </c>
      <c r="B335" s="23" t="str">
        <f>VLOOKUP($A335,ACTIVITIES!$B$2:$C$110,2,FALSE)</f>
        <v>ACTIVITY CATEGORY 9 89</v>
      </c>
      <c r="C335" s="236"/>
      <c r="D335" s="236"/>
      <c r="E335" s="236"/>
      <c r="F335" s="236"/>
      <c r="G335" s="236"/>
      <c r="H335" s="236"/>
      <c r="I335" s="85" t="str">
        <f t="shared" si="32"/>
        <v/>
      </c>
      <c r="K335" s="89" t="str">
        <f t="shared" si="33"/>
        <v>X</v>
      </c>
    </row>
    <row r="336" spans="1:11" ht="15.75" customHeight="1">
      <c r="A336" s="23">
        <f t="shared" si="40"/>
        <v>90</v>
      </c>
      <c r="B336" s="23" t="str">
        <f>VLOOKUP($A336,ACTIVITIES!$B$2:$C$110,2,FALSE)</f>
        <v>ACTIVITY CATEGORY 9 90</v>
      </c>
      <c r="C336" s="236"/>
      <c r="D336" s="236"/>
      <c r="E336" s="236"/>
      <c r="F336" s="236"/>
      <c r="G336" s="236"/>
      <c r="H336" s="236"/>
      <c r="I336" s="85" t="str">
        <f t="shared" ref="I336:I347" si="41">IF(AND(C336="",D336="",E336="",F336="",G336="",H336=""),"",MAX(C336:H336))</f>
        <v/>
      </c>
      <c r="K336" s="89" t="str">
        <f t="shared" ref="K336:K347" si="42">IF(AND(NOT(IFERROR(AVERAGE(A336),-9)=-9),IFERROR(VALUE(RIGHT(B336,1)),-9)=-9),"",IF(AND(B336="",IFERROR(VALUE(RIGHT(A336,1)),-99)=-99),"","X"))</f>
        <v>X</v>
      </c>
    </row>
    <row r="337" spans="1:11" ht="15.75" customHeight="1">
      <c r="A337" s="99" t="str">
        <f>ACTIVITIES!$H$11</f>
        <v>ACTIVITY CATEGORY 10</v>
      </c>
      <c r="B337" s="99"/>
      <c r="C337" s="247"/>
      <c r="D337" s="247"/>
      <c r="E337" s="247"/>
      <c r="F337" s="247"/>
      <c r="G337" s="247"/>
      <c r="H337" s="248"/>
      <c r="I337" s="98" t="str">
        <f t="shared" si="41"/>
        <v/>
      </c>
      <c r="K337" s="89" t="str">
        <f t="shared" si="42"/>
        <v>X</v>
      </c>
    </row>
    <row r="338" spans="1:11" ht="15.75" customHeight="1">
      <c r="A338" s="23">
        <f>SUM(A336+1)</f>
        <v>91</v>
      </c>
      <c r="B338" s="23" t="str">
        <f>VLOOKUP($A338,ACTIVITIES!$B$2:$C$110,2,FALSE)</f>
        <v>ACTIVITY CATEGORY 10 91</v>
      </c>
      <c r="C338" s="236"/>
      <c r="D338" s="236"/>
      <c r="E338" s="236"/>
      <c r="F338" s="236"/>
      <c r="G338" s="236"/>
      <c r="H338" s="236"/>
      <c r="I338" s="85" t="str">
        <f t="shared" si="41"/>
        <v/>
      </c>
      <c r="K338" s="89" t="str">
        <f t="shared" si="42"/>
        <v>X</v>
      </c>
    </row>
    <row r="339" spans="1:11" ht="15.75" customHeight="1">
      <c r="A339" s="23">
        <f t="shared" ref="A339:A347" si="43">SUM(A338+1)</f>
        <v>92</v>
      </c>
      <c r="B339" s="23" t="str">
        <f>VLOOKUP($A339,ACTIVITIES!$B$2:$C$110,2,FALSE)</f>
        <v>ACTIVITY CATEGORY 10 92</v>
      </c>
      <c r="C339" s="236"/>
      <c r="D339" s="236"/>
      <c r="E339" s="236"/>
      <c r="F339" s="236"/>
      <c r="G339" s="236"/>
      <c r="H339" s="236"/>
      <c r="I339" s="85" t="str">
        <f t="shared" si="41"/>
        <v/>
      </c>
      <c r="K339" s="89" t="str">
        <f t="shared" si="42"/>
        <v>X</v>
      </c>
    </row>
    <row r="340" spans="1:11" ht="15.75" customHeight="1">
      <c r="A340" s="23">
        <f t="shared" si="43"/>
        <v>93</v>
      </c>
      <c r="B340" s="23" t="str">
        <f>VLOOKUP($A340,ACTIVITIES!$B$2:$C$110,2,FALSE)</f>
        <v>ACTIVITY CATEGORY 10 93</v>
      </c>
      <c r="C340" s="236"/>
      <c r="D340" s="236"/>
      <c r="E340" s="236"/>
      <c r="F340" s="236"/>
      <c r="G340" s="236"/>
      <c r="H340" s="236"/>
      <c r="I340" s="85" t="str">
        <f t="shared" si="41"/>
        <v/>
      </c>
      <c r="K340" s="89" t="str">
        <f t="shared" si="42"/>
        <v>X</v>
      </c>
    </row>
    <row r="341" spans="1:11" ht="15.75" customHeight="1">
      <c r="A341" s="23">
        <f t="shared" si="43"/>
        <v>94</v>
      </c>
      <c r="B341" s="23" t="str">
        <f>VLOOKUP($A341,ACTIVITIES!$B$2:$C$110,2,FALSE)</f>
        <v>ACTIVITY CATEGORY 10 94</v>
      </c>
      <c r="C341" s="236"/>
      <c r="D341" s="236"/>
      <c r="E341" s="236"/>
      <c r="F341" s="236"/>
      <c r="G341" s="236"/>
      <c r="H341" s="236"/>
      <c r="I341" s="85" t="str">
        <f t="shared" si="41"/>
        <v/>
      </c>
      <c r="K341" s="89" t="str">
        <f t="shared" si="42"/>
        <v>X</v>
      </c>
    </row>
    <row r="342" spans="1:11" ht="15.75" customHeight="1">
      <c r="A342" s="23">
        <f t="shared" si="43"/>
        <v>95</v>
      </c>
      <c r="B342" s="23" t="str">
        <f>VLOOKUP($A342,ACTIVITIES!$B$2:$C$110,2,FALSE)</f>
        <v>ACTIVITY CATEGORY 10 95</v>
      </c>
      <c r="C342" s="236"/>
      <c r="D342" s="236"/>
      <c r="E342" s="236"/>
      <c r="F342" s="236"/>
      <c r="G342" s="236"/>
      <c r="H342" s="236"/>
      <c r="I342" s="85" t="str">
        <f t="shared" si="41"/>
        <v/>
      </c>
      <c r="K342" s="89" t="str">
        <f t="shared" si="42"/>
        <v>X</v>
      </c>
    </row>
    <row r="343" spans="1:11" ht="15.75" customHeight="1">
      <c r="A343" s="23">
        <f t="shared" si="43"/>
        <v>96</v>
      </c>
      <c r="B343" s="23" t="str">
        <f>VLOOKUP($A343,ACTIVITIES!$B$2:$C$110,2,FALSE)</f>
        <v>ACTIVITY CATEGORY 10 96</v>
      </c>
      <c r="C343" s="236"/>
      <c r="D343" s="236"/>
      <c r="E343" s="236"/>
      <c r="F343" s="236"/>
      <c r="G343" s="236"/>
      <c r="H343" s="236"/>
      <c r="I343" s="85" t="str">
        <f t="shared" si="41"/>
        <v/>
      </c>
      <c r="K343" s="89" t="str">
        <f t="shared" si="42"/>
        <v>X</v>
      </c>
    </row>
    <row r="344" spans="1:11" ht="15.75" customHeight="1">
      <c r="A344" s="23">
        <f t="shared" si="43"/>
        <v>97</v>
      </c>
      <c r="B344" s="23" t="str">
        <f>VLOOKUP($A344,ACTIVITIES!$B$2:$C$110,2,FALSE)</f>
        <v>ACTIVITY CATEGORY 10 97</v>
      </c>
      <c r="C344" s="236"/>
      <c r="D344" s="236"/>
      <c r="E344" s="236"/>
      <c r="F344" s="236"/>
      <c r="G344" s="236"/>
      <c r="H344" s="236"/>
      <c r="I344" s="85" t="str">
        <f t="shared" si="41"/>
        <v/>
      </c>
      <c r="K344" s="89" t="str">
        <f t="shared" si="42"/>
        <v>X</v>
      </c>
    </row>
    <row r="345" spans="1:11" ht="15.75" customHeight="1">
      <c r="A345" s="23">
        <f t="shared" si="43"/>
        <v>98</v>
      </c>
      <c r="B345" s="23" t="str">
        <f>VLOOKUP($A345,ACTIVITIES!$B$2:$C$110,2,FALSE)</f>
        <v>ACTIVITY CATEGORY 10 98</v>
      </c>
      <c r="C345" s="236"/>
      <c r="D345" s="236"/>
      <c r="E345" s="236"/>
      <c r="F345" s="236"/>
      <c r="G345" s="236"/>
      <c r="H345" s="236"/>
      <c r="I345" s="85" t="str">
        <f t="shared" si="41"/>
        <v/>
      </c>
      <c r="K345" s="89" t="str">
        <f t="shared" si="42"/>
        <v>X</v>
      </c>
    </row>
    <row r="346" spans="1:11" ht="15.75" customHeight="1">
      <c r="A346" s="23">
        <f t="shared" si="43"/>
        <v>99</v>
      </c>
      <c r="B346" s="23" t="str">
        <f>VLOOKUP($A346,ACTIVITIES!$B$2:$C$110,2,FALSE)</f>
        <v>ACTIVITY CATEGORY 10 99</v>
      </c>
      <c r="C346" s="236"/>
      <c r="D346" s="236"/>
      <c r="E346" s="236"/>
      <c r="F346" s="236"/>
      <c r="G346" s="236"/>
      <c r="H346" s="236"/>
      <c r="I346" s="85" t="str">
        <f t="shared" si="41"/>
        <v/>
      </c>
      <c r="K346" s="89" t="str">
        <f t="shared" si="42"/>
        <v>X</v>
      </c>
    </row>
    <row r="347" spans="1:11" ht="15.75" customHeight="1">
      <c r="A347" s="23">
        <f t="shared" si="43"/>
        <v>100</v>
      </c>
      <c r="B347" s="23" t="str">
        <f>VLOOKUP($A347,ACTIVITIES!$B$2:$C$110,2,FALSE)</f>
        <v>ACTIVITY CATEGORY 10 100</v>
      </c>
      <c r="C347" s="236"/>
      <c r="D347" s="236"/>
      <c r="E347" s="236"/>
      <c r="F347" s="236"/>
      <c r="G347" s="236"/>
      <c r="H347" s="236"/>
      <c r="I347" s="85" t="str">
        <f t="shared" si="41"/>
        <v/>
      </c>
      <c r="K347" s="89" t="str">
        <f t="shared" si="42"/>
        <v>X</v>
      </c>
    </row>
    <row r="348" spans="1:11">
      <c r="C348" s="226"/>
      <c r="D348" s="226"/>
      <c r="E348" s="226"/>
      <c r="F348" s="226"/>
      <c r="G348" s="226"/>
      <c r="H348" s="226"/>
    </row>
  </sheetData>
  <sheetProtection password="CACF" sheet="1" objects="1" scenarios="1"/>
  <mergeCells count="6">
    <mergeCell ref="A237:B237"/>
    <mergeCell ref="A2:I2"/>
    <mergeCell ref="A10:B11"/>
    <mergeCell ref="C10:H10"/>
    <mergeCell ref="A13:B13"/>
    <mergeCell ref="A125:B125"/>
  </mergeCells>
  <hyperlinks>
    <hyperlink ref="I8" location="DISPLAY!A1" display="Back to DISPLAY"/>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READ.ME</vt:lpstr>
      <vt:lpstr>DISPLAY</vt:lpstr>
      <vt:lpstr>COASTAL UPLANDS</vt:lpstr>
      <vt:lpstr>BEACHES &amp; DUNES</vt:lpstr>
      <vt:lpstr>TIDAL FLATS &amp; ROCKY INTERTIDAL</vt:lpstr>
      <vt:lpstr>MARSHES</vt:lpstr>
      <vt:lpstr>SUBMERSED HABITATS</vt:lpstr>
      <vt:lpstr>HABITATS COMPLEX 6</vt:lpstr>
      <vt:lpstr>HABITATS COMPLEX 7</vt:lpstr>
      <vt:lpstr>HABITATS COMPLEX 8</vt:lpstr>
      <vt:lpstr>HABITATS COMPLEX 9</vt:lpstr>
      <vt:lpstr>HABITATS COMPLEX 10</vt:lpstr>
      <vt:lpstr>NEPAReferences2</vt:lpstr>
      <vt:lpstr>ScientificLiteratureReferences</vt:lpstr>
      <vt:lpstr>ACTIVITIES</vt:lpstr>
      <vt:lpstr>HABITATS</vt:lpstr>
      <vt:lpstr>RANKINGS</vt:lpstr>
      <vt:lpstr>Intensity</vt:lpstr>
      <vt:lpstr>Context</vt:lpstr>
      <vt:lpstr>Duration</vt:lpstr>
      <vt:lpstr>ScientificLiteratureReferences!_Toc463901918</vt:lpstr>
      <vt:lpstr>ScientificLiteratureReferences!_Toc463901954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Bauman</dc:creator>
  <cp:lastModifiedBy>Liu, Jules T</cp:lastModifiedBy>
  <dcterms:created xsi:type="dcterms:W3CDTF">2016-10-06T21:40:48Z</dcterms:created>
  <dcterms:modified xsi:type="dcterms:W3CDTF">2017-04-11T17:40:32Z</dcterms:modified>
</cp:coreProperties>
</file>