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thwir\Downloads\"/>
    </mc:Choice>
  </mc:AlternateContent>
  <xr:revisionPtr revIDLastSave="0" documentId="8_{7D4BA76D-479B-44F6-AB84-D0E88B30F33C}" xr6:coauthVersionLast="47" xr6:coauthVersionMax="47" xr10:uidLastSave="{00000000-0000-0000-0000-000000000000}"/>
  <bookViews>
    <workbookView xWindow="19095" yWindow="0" windowWidth="19410" windowHeight="20985" xr2:uid="{BF8B3F45-CCE2-468B-B441-8016F1989653}"/>
  </bookViews>
  <sheets>
    <sheet name="Summary" sheetId="1" r:id="rId1"/>
  </sheets>
  <externalReferences>
    <externalReference r:id="rId2"/>
  </externalReferences>
  <definedNames>
    <definedName name="CIQWBGuid" hidden="1">"edb3ec15-c705-41a5-81bf-ddf8b98fee91"</definedName>
    <definedName name="CIQWBInfo" hidden="1">"{ ""CIQVersion"":""9.51.3510.3078""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45034.6663194444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0e1664bf69c04782b57aebf44f5ebdc8">#REF!</definedName>
    <definedName name="MLNK12d2a31465f54ff295c6a264a128e2d8">#REF!</definedName>
    <definedName name="MLNK13b8afb1dcfc49c5889aa2cdfd0a92c1">#REF!</definedName>
    <definedName name="MLNK1623f24dc36d4d4ea717075df214cbdd">#REF!</definedName>
    <definedName name="MLNK17b959b87d6d4ff18a7d045b0d4bd3a3">#REF!</definedName>
    <definedName name="MLNK1fe5f377dee14da39c6dcebdb08f4ea7" hidden="1">#REF!</definedName>
    <definedName name="MLNK2aa704ffdea14416a5f6c0c8878f0455" hidden="1">#REF!</definedName>
    <definedName name="MLNK385074298bd240ad981d1290e9c67db2">#REF!</definedName>
    <definedName name="MLNK42ded0cd56124e0b877a4ec07650e457">#REF!</definedName>
    <definedName name="MLNK446d38650c974c168497a70b80d30106" hidden="1">#REF!</definedName>
    <definedName name="MLNK55ff4abfb1644e95bf7e5ebb41915a56" hidden="1">#REF!</definedName>
    <definedName name="MLNK61e999ccf7414f8b9956c8fb458a7046">#REF!</definedName>
    <definedName name="MLNK62d2c14b97724586a7b7490377f825f0">#REF!</definedName>
    <definedName name="MLNK62e0de4d5a7445c4bf62615b7e9508f0" hidden="1">#REF!</definedName>
    <definedName name="MLNK6d1ebe107cb4444dad76d3f5aa3c6c02">#REF!</definedName>
    <definedName name="MLNK72a5573139bd47dea67d4fc1b9c67300" hidden="1">#REF!</definedName>
    <definedName name="MLNK7ae278ebbfe446c188248466477ae031">#REF!</definedName>
    <definedName name="MLNK8d0dd191d2e74160bfa7f06e708173c7" hidden="1">#REF!</definedName>
    <definedName name="MLNK9b6734dd2a6a419487dbbceef7d95a49" hidden="1">#REF!</definedName>
    <definedName name="MLNKaf845ddeac084c8fb3ef0db6adc84afd">#REF!</definedName>
    <definedName name="MLNKb66e1547e0914e15972faa6f81bd9786" hidden="1">#REF!</definedName>
    <definedName name="MLNKbc76bd2e21bf4d75b10797c9093ea187">#REF!</definedName>
    <definedName name="MLNKc7147931baa748c098ddd7c001d44cb1">#REF!</definedName>
    <definedName name="MLNKc973e6ea073d4183a7368151b415ac87" hidden="1">#REF!</definedName>
    <definedName name="MLNKd5dc471a4edb431d975305ea2e8deeef">#REF!</definedName>
    <definedName name="MLNKd7da441292174bc7bdb7fc3f09a0ef15">#REF!</definedName>
    <definedName name="MLNKf0ddc99f79a04a6a8cc5099b4529a7c0" hidden="1">#REF!</definedName>
    <definedName name="MLNKf5987e6c947b419c904d97f51fe031ae">#REF!</definedName>
    <definedName name="MLNKf756bf894b194fee9c638fcda3edcd39">#REF!</definedName>
    <definedName name="MLNKfafb78b372fb4b7fa78eedef332d6ef5">#REF!</definedName>
    <definedName name="MLNKfb531bfb8f4a442fb4f3bcc05ba572ad">#REF!</definedName>
    <definedName name="MLNKff2a09e955e04d01bdcc4b38f90bae78" hidden="1">#REF!</definedName>
    <definedName name="Pipeline">#REF!,#REF!,#REF!</definedName>
    <definedName name="Platforms">#REF!,#REF!</definedName>
    <definedName name="_xlnm.Print_Area" localSheetId="0">Summary!$A$1:$G$13</definedName>
    <definedName name="Print_Area_Reset">#N/A</definedName>
    <definedName name="Project">#REF!</definedName>
    <definedName name="Wells">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2" i="1" l="1"/>
  <c r="D22" i="1"/>
  <c r="C22" i="1"/>
  <c r="B22" i="1"/>
  <c r="E16" i="1"/>
  <c r="E19" i="1" s="1"/>
  <c r="D16" i="1"/>
  <c r="D19" i="1" s="1"/>
  <c r="C16" i="1"/>
  <c r="C19" i="1" s="1"/>
  <c r="B16" i="1"/>
  <c r="B19" i="1" s="1"/>
  <c r="D12" i="1"/>
  <c r="C12" i="1"/>
  <c r="E11" i="1"/>
  <c r="G11" i="1" s="1"/>
  <c r="E10" i="1"/>
  <c r="G9" i="1"/>
  <c r="E9" i="1"/>
  <c r="E12" i="1" s="1"/>
  <c r="D9" i="1"/>
  <c r="C9" i="1"/>
  <c r="B9" i="1"/>
  <c r="E8" i="1"/>
  <c r="D8" i="1"/>
  <c r="C8" i="1"/>
  <c r="B8" i="1"/>
  <c r="G8" i="1" s="1"/>
  <c r="D7" i="1"/>
  <c r="G7" i="1" s="1"/>
  <c r="C7" i="1"/>
  <c r="B7" i="1"/>
  <c r="D6" i="1"/>
  <c r="C6" i="1"/>
  <c r="B6" i="1"/>
  <c r="G6" i="1" s="1"/>
  <c r="C5" i="1"/>
  <c r="B5" i="1"/>
  <c r="G5" i="1" s="1"/>
  <c r="D4" i="1"/>
  <c r="B4" i="1"/>
  <c r="G4" i="1" s="1"/>
  <c r="C3" i="1"/>
  <c r="B3" i="1"/>
  <c r="G3" i="1" s="1"/>
  <c r="G2" i="1"/>
  <c r="D2" i="1"/>
  <c r="B2" i="1"/>
  <c r="B12" i="1" s="1"/>
  <c r="G12" i="1" l="1"/>
</calcChain>
</file>

<file path=xl/sharedStrings.xml><?xml version="1.0" encoding="utf-8"?>
<sst xmlns="http://schemas.openxmlformats.org/spreadsheetml/2006/main" count="33" uniqueCount="25">
  <si>
    <t>Company</t>
  </si>
  <si>
    <t>Orphan Liability</t>
  </si>
  <si>
    <t>Supplemental Financial Assurance</t>
  </si>
  <si>
    <t>General Bonds</t>
  </si>
  <si>
    <t>Other Financial
Assurance</t>
  </si>
  <si>
    <t>BSEE Contracing Paid Invoices</t>
  </si>
  <si>
    <t>Uncovered Orphan Liability - Applying General &amp; Supplemental Financial Assurance</t>
  </si>
  <si>
    <t>Bennu Oil &amp; Gas, LLC</t>
  </si>
  <si>
    <t>Matagorda Island Gas Operations (MIGO)</t>
  </si>
  <si>
    <t>Anglo-Suisse Offshore Partners</t>
  </si>
  <si>
    <t>Transworld Exploration &amp; Production, Inc.</t>
  </si>
  <si>
    <t>MLCJR, LLC</t>
  </si>
  <si>
    <t>Monforte Exploration, LLC</t>
  </si>
  <si>
    <t>Whitney Oil  &amp; Gas, LLC</t>
  </si>
  <si>
    <t>PetroQuest Energy, Inc.</t>
  </si>
  <si>
    <t>Taylor Energy Company - See Tab for Details</t>
  </si>
  <si>
    <t>Signal Hill (Pacific Operators Offshore, LLC)</t>
  </si>
  <si>
    <t>Total</t>
  </si>
  <si>
    <t>Well DL</t>
  </si>
  <si>
    <t>Structure DL</t>
  </si>
  <si>
    <t>Site Clear DL</t>
  </si>
  <si>
    <t>Pipeline DL</t>
  </si>
  <si>
    <t>Total All Properties</t>
  </si>
  <si>
    <t>Total Gulf of America Properties</t>
  </si>
  <si>
    <t>Total Pacific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</si>
</sst>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164" fontId="4" fillId="0" borderId="0" xfId="1" applyNumberFormat="1" applyFont="1" applyFill="1" applyBorder="1"/>
    <xf numFmtId="164" fontId="4" fillId="0" borderId="0" xfId="0" applyNumberFormat="1" applyFont="1"/>
    <xf numFmtId="164" fontId="0" fillId="0" borderId="0" xfId="0" applyNumberFormat="1"/>
    <xf numFmtId="0" fontId="4" fillId="0" borderId="0" xfId="0" applyFont="1" applyAlignment="1">
      <alignment wrapText="1"/>
    </xf>
    <xf numFmtId="164" fontId="4" fillId="0" borderId="0" xfId="1" applyNumberFormat="1" applyFont="1" applyFill="1" applyBorder="1" applyAlignment="1">
      <alignment horizontal="right"/>
    </xf>
    <xf numFmtId="164" fontId="2" fillId="0" borderId="0" xfId="0" applyNumberFormat="1" applyFont="1"/>
    <xf numFmtId="164" fontId="3" fillId="0" borderId="0" xfId="1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42" fontId="5" fillId="2" borderId="1" xfId="1" applyNumberFormat="1" applyFont="1" applyFill="1" applyBorder="1" applyAlignment="1">
      <alignment horizontal="center" wrapText="1"/>
    </xf>
    <xf numFmtId="42" fontId="5" fillId="2" borderId="1" xfId="1" applyNumberFormat="1" applyFont="1" applyFill="1" applyBorder="1" applyAlignment="1">
      <alignment horizontal="center"/>
    </xf>
    <xf numFmtId="42" fontId="5" fillId="0" borderId="0" xfId="1" applyNumberFormat="1" applyFont="1" applyFill="1" applyBorder="1" applyAlignment="1">
      <alignment horizontal="center"/>
    </xf>
    <xf numFmtId="37" fontId="2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BOEM\GOMR\ORD\Private\RMOG\Bankruptcy%20Orphan%20Liability%20Files\2026%20Bankruptcy%20Orphan%20Liability\Orphan%20Liability%20(as%20of%2008.03.2026).xlsx" TargetMode="External"/><Relationship Id="rId1" Type="http://schemas.openxmlformats.org/officeDocument/2006/relationships/externalLinkPath" Target="file:///G:\BOEM\GOMR\ORD\Private\RMOG\Bankruptcy%20Orphan%20Liability%20Files\2026%20Bankruptcy%20Orphan%20Liability\Orphan%20Liability%20(as%20of%2008.03.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Bennu O&amp;G"/>
      <sheetName val="MIGO"/>
      <sheetName val="Anglo-Suisse"/>
      <sheetName val="Transworld Exploration"/>
      <sheetName val="MLCJR"/>
      <sheetName val="Monforte"/>
      <sheetName val="Whitney Oil &amp; Gas"/>
      <sheetName val="PetroQuest"/>
      <sheetName val="Taylor Energy"/>
      <sheetName val="Signal Hill"/>
    </sheetNames>
    <sheetDataSet>
      <sheetData sheetId="0"/>
      <sheetData sheetId="1">
        <row r="14">
          <cell r="N14">
            <v>15192758</v>
          </cell>
        </row>
        <row r="15">
          <cell r="N15">
            <v>-2276900</v>
          </cell>
        </row>
        <row r="18">
          <cell r="H18">
            <v>2</v>
          </cell>
          <cell r="I18">
            <v>1</v>
          </cell>
          <cell r="J18">
            <v>1</v>
          </cell>
          <cell r="K18">
            <v>4</v>
          </cell>
        </row>
      </sheetData>
      <sheetData sheetId="2">
        <row r="31">
          <cell r="N31">
            <v>15781974</v>
          </cell>
        </row>
        <row r="32">
          <cell r="N32">
            <v>-9500000</v>
          </cell>
        </row>
        <row r="36">
          <cell r="H36">
            <v>9</v>
          </cell>
          <cell r="I36">
            <v>7</v>
          </cell>
          <cell r="J36">
            <v>7</v>
          </cell>
          <cell r="K36">
            <v>8</v>
          </cell>
        </row>
      </sheetData>
      <sheetData sheetId="3">
        <row r="13">
          <cell r="N13">
            <v>7183889</v>
          </cell>
        </row>
        <row r="14">
          <cell r="N14">
            <v>-3000000</v>
          </cell>
        </row>
        <row r="17">
          <cell r="H17">
            <v>4</v>
          </cell>
          <cell r="I17">
            <v>1</v>
          </cell>
          <cell r="J17">
            <v>1</v>
          </cell>
          <cell r="K17">
            <v>3</v>
          </cell>
        </row>
      </sheetData>
      <sheetData sheetId="4">
        <row r="6">
          <cell r="N6">
            <v>207499</v>
          </cell>
        </row>
        <row r="7">
          <cell r="N7">
            <v>0</v>
          </cell>
        </row>
        <row r="10">
          <cell r="H10">
            <v>1</v>
          </cell>
          <cell r="I10">
            <v>0</v>
          </cell>
          <cell r="J10">
            <v>0</v>
          </cell>
          <cell r="K10">
            <v>0</v>
          </cell>
        </row>
      </sheetData>
      <sheetData sheetId="5">
        <row r="167">
          <cell r="L167">
            <v>113266808</v>
          </cell>
        </row>
        <row r="168">
          <cell r="L168">
            <v>-19956117</v>
          </cell>
        </row>
        <row r="169">
          <cell r="L169">
            <v>-12900000</v>
          </cell>
        </row>
        <row r="172">
          <cell r="H172">
            <v>70</v>
          </cell>
          <cell r="I172">
            <v>9</v>
          </cell>
          <cell r="J172">
            <v>9</v>
          </cell>
          <cell r="K172">
            <v>60</v>
          </cell>
        </row>
      </sheetData>
      <sheetData sheetId="6">
        <row r="6">
          <cell r="L6">
            <v>661229</v>
          </cell>
        </row>
        <row r="7">
          <cell r="L7">
            <v>-349820</v>
          </cell>
        </row>
        <row r="8">
          <cell r="L8">
            <v>-300000</v>
          </cell>
        </row>
        <row r="12">
          <cell r="H12">
            <v>0</v>
          </cell>
          <cell r="I12">
            <v>0</v>
          </cell>
          <cell r="J12">
            <v>0</v>
          </cell>
          <cell r="K12">
            <v>1</v>
          </cell>
        </row>
      </sheetData>
      <sheetData sheetId="7">
        <row r="34">
          <cell r="L34">
            <v>11907955</v>
          </cell>
        </row>
        <row r="35">
          <cell r="L35">
            <v>-11287955</v>
          </cell>
        </row>
        <row r="36">
          <cell r="L36">
            <v>-600000</v>
          </cell>
        </row>
        <row r="41">
          <cell r="H41">
            <v>5</v>
          </cell>
          <cell r="I41">
            <v>0</v>
          </cell>
          <cell r="J41">
            <v>0</v>
          </cell>
          <cell r="K41">
            <v>16</v>
          </cell>
        </row>
      </sheetData>
      <sheetData sheetId="8">
        <row r="6">
          <cell r="L6">
            <v>268798</v>
          </cell>
        </row>
        <row r="7">
          <cell r="L7">
            <v>-150000</v>
          </cell>
        </row>
        <row r="8">
          <cell r="L8">
            <v>-118798</v>
          </cell>
        </row>
        <row r="9">
          <cell r="L9">
            <v>0</v>
          </cell>
        </row>
        <row r="12">
          <cell r="H12">
            <v>1</v>
          </cell>
          <cell r="I12">
            <v>0</v>
          </cell>
          <cell r="J12">
            <v>0</v>
          </cell>
          <cell r="K12">
            <v>0</v>
          </cell>
        </row>
      </sheetData>
      <sheetData sheetId="9">
        <row r="15">
          <cell r="N15">
            <v>-432523718</v>
          </cell>
        </row>
        <row r="16">
          <cell r="N16">
            <v>0</v>
          </cell>
        </row>
        <row r="18">
          <cell r="H18">
            <v>9</v>
          </cell>
          <cell r="I18">
            <v>0</v>
          </cell>
          <cell r="J18">
            <v>0</v>
          </cell>
          <cell r="K18">
            <v>0</v>
          </cell>
        </row>
      </sheetData>
      <sheetData sheetId="10">
        <row r="24">
          <cell r="H24">
            <v>16</v>
          </cell>
          <cell r="I24">
            <v>0</v>
          </cell>
          <cell r="J24">
            <v>0</v>
          </cell>
          <cell r="K24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7E255C-C018-4B9F-BDFA-15C9DB223F24}" name="Table4" displayName="Table4" ref="A1:G12" totalsRowShown="0" headerRowDxfId="7" dataDxfId="6">
  <tableColumns count="7">
    <tableColumn id="3" xr3:uid="{92D976FD-3FBD-46F9-BD04-851BDB33F729}" name="Company" dataDxfId="5"/>
    <tableColumn id="4" xr3:uid="{6BC0D092-A89B-460D-8BE1-C31D84B4C69F}" name="Orphan Liability" dataDxfId="4" dataCellStyle="Currency"/>
    <tableColumn id="5" xr3:uid="{51D043E8-EF82-487E-8B0C-C31747AEE3A4}" name="Supplemental Financial Assurance" dataDxfId="3" dataCellStyle="Currency"/>
    <tableColumn id="6" xr3:uid="{4E1C9EAC-BAE4-4000-A56E-FC329BE71082}" name="General Bonds" dataDxfId="2" dataCellStyle="Currency"/>
    <tableColumn id="2" xr3:uid="{50BB3A09-65A5-4408-B910-F5E81E72B738}" name="Other Financial_x000a_Assurance" dataDxfId="1">
      <calculatedColumnFormula>'[1]Taylor Energy'!N9</calculatedColumnFormula>
    </tableColumn>
    <tableColumn id="1" xr3:uid="{C4DC2EFD-314F-4DC7-8CF2-46500B6616CB}" name="BSEE Contracing Paid Invoices"/>
    <tableColumn id="7" xr3:uid="{9D25E206-7FC2-4709-BA4D-EDBBE864C32B}" name="Uncovered Orphan Liability - Applying General &amp; Supplemental Financial Assur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3A3B-5372-4F73-BF9E-C7B4AAE15B6C}">
  <sheetPr>
    <pageSetUpPr fitToPage="1"/>
  </sheetPr>
  <dimension ref="A1:I22"/>
  <sheetViews>
    <sheetView tabSelected="1" zoomScale="90" zoomScaleNormal="90" workbookViewId="0">
      <selection activeCell="A30" sqref="A30"/>
    </sheetView>
  </sheetViews>
  <sheetFormatPr defaultRowHeight="15" x14ac:dyDescent="0.25"/>
  <cols>
    <col min="1" max="1" width="46.42578125" bestFit="1" customWidth="1"/>
    <col min="2" max="2" width="16" customWidth="1"/>
    <col min="3" max="3" width="21.140625" customWidth="1"/>
    <col min="4" max="6" width="19" customWidth="1"/>
    <col min="7" max="7" width="23.5703125" customWidth="1"/>
    <col min="9" max="9" width="11" bestFit="1" customWidth="1"/>
  </cols>
  <sheetData>
    <row r="1" spans="1:9" ht="78.75" x14ac:dyDescent="0.25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9" ht="15.75" x14ac:dyDescent="0.25">
      <c r="A2" s="4" t="s">
        <v>7</v>
      </c>
      <c r="B2" s="5">
        <f>'[1]Bennu O&amp;G'!N14</f>
        <v>15192758</v>
      </c>
      <c r="C2" s="5"/>
      <c r="D2" s="5">
        <f>'[1]Bennu O&amp;G'!N15</f>
        <v>-2276900</v>
      </c>
      <c r="E2" s="5">
        <v>-1212746.58</v>
      </c>
      <c r="F2" s="5"/>
      <c r="G2" s="6">
        <f>SUM(Table4[[#This Row],[Orphan Liability]:[BSEE Contracing Paid Invoices]])</f>
        <v>11703111.42</v>
      </c>
    </row>
    <row r="3" spans="1:9" ht="15.75" x14ac:dyDescent="0.25">
      <c r="A3" s="4" t="s">
        <v>8</v>
      </c>
      <c r="B3" s="5">
        <f>[1]MIGO!N31</f>
        <v>15781974</v>
      </c>
      <c r="C3" s="5">
        <f>[1]MIGO!N32</f>
        <v>-9500000</v>
      </c>
      <c r="D3" s="5">
        <v>0</v>
      </c>
      <c r="E3" s="5"/>
      <c r="F3" s="5">
        <v>372884</v>
      </c>
      <c r="G3" s="6">
        <f>SUM(Table4[[#This Row],[Orphan Liability]:[BSEE Contracing Paid Invoices]])</f>
        <v>6654858</v>
      </c>
    </row>
    <row r="4" spans="1:9" ht="15.75" x14ac:dyDescent="0.25">
      <c r="A4" s="4" t="s">
        <v>9</v>
      </c>
      <c r="B4" s="5">
        <f>'[1]Anglo-Suisse'!N13</f>
        <v>7183889</v>
      </c>
      <c r="C4" s="5"/>
      <c r="D4" s="5">
        <f>'[1]Anglo-Suisse'!N14</f>
        <v>-3000000</v>
      </c>
      <c r="E4" s="5"/>
      <c r="F4" s="5">
        <v>598751</v>
      </c>
      <c r="G4" s="6">
        <f>SUM(Table4[[#This Row],[Orphan Liability]:[BSEE Contracing Paid Invoices]])</f>
        <v>4782640</v>
      </c>
      <c r="I4" s="7"/>
    </row>
    <row r="5" spans="1:9" ht="15.6" customHeight="1" x14ac:dyDescent="0.25">
      <c r="A5" s="8" t="s">
        <v>10</v>
      </c>
      <c r="B5" s="5">
        <f>'[1]Transworld Exploration'!N6</f>
        <v>207499</v>
      </c>
      <c r="C5" s="5">
        <f>'[1]Transworld Exploration'!N7</f>
        <v>0</v>
      </c>
      <c r="D5" s="5">
        <v>0</v>
      </c>
      <c r="E5" s="5"/>
      <c r="F5" s="5"/>
      <c r="G5" s="6">
        <f>SUM(Table4[[#This Row],[Orphan Liability]:[BSEE Contracing Paid Invoices]])</f>
        <v>207499</v>
      </c>
    </row>
    <row r="6" spans="1:9" ht="15.75" x14ac:dyDescent="0.25">
      <c r="A6" s="4" t="s">
        <v>11</v>
      </c>
      <c r="B6" s="5">
        <f>[1]MLCJR!L167</f>
        <v>113266808</v>
      </c>
      <c r="C6" s="5">
        <f>[1]MLCJR!L168</f>
        <v>-19956117</v>
      </c>
      <c r="D6" s="9">
        <f>[1]MLCJR!L169</f>
        <v>-12900000</v>
      </c>
      <c r="E6" s="9">
        <v>-100000</v>
      </c>
      <c r="F6" s="9"/>
      <c r="G6" s="6">
        <f>SUM(Table4[[#This Row],[Orphan Liability]:[BSEE Contracing Paid Invoices]])</f>
        <v>80310691</v>
      </c>
    </row>
    <row r="7" spans="1:9" ht="15.75" x14ac:dyDescent="0.25">
      <c r="A7" s="4" t="s">
        <v>12</v>
      </c>
      <c r="B7" s="5">
        <f>[1]Monforte!L6</f>
        <v>661229</v>
      </c>
      <c r="C7" s="5">
        <f>[1]Monforte!L7</f>
        <v>-349820</v>
      </c>
      <c r="D7" s="9">
        <f>[1]Monforte!L8</f>
        <v>-300000</v>
      </c>
      <c r="E7" s="7"/>
      <c r="F7" s="7"/>
      <c r="G7" s="6">
        <f>SUM(Table4[[#This Row],[Orphan Liability]:[BSEE Contracing Paid Invoices]])</f>
        <v>11409</v>
      </c>
    </row>
    <row r="8" spans="1:9" ht="15.75" x14ac:dyDescent="0.25">
      <c r="A8" s="4" t="s">
        <v>13</v>
      </c>
      <c r="B8" s="5">
        <f>'[1]Whitney Oil &amp; Gas'!L34</f>
        <v>11907955</v>
      </c>
      <c r="C8" s="5">
        <f>'[1]Whitney Oil &amp; Gas'!L35</f>
        <v>-11287955</v>
      </c>
      <c r="D8" s="9">
        <f>'[1]Whitney Oil &amp; Gas'!L36</f>
        <v>-600000</v>
      </c>
      <c r="E8" s="10">
        <f>'[1]Taylor Energy'!N16</f>
        <v>0</v>
      </c>
      <c r="F8" s="10"/>
      <c r="G8" s="6">
        <f>SUM(Table4[[#This Row],[Orphan Liability]:[BSEE Contracing Paid Invoices]])</f>
        <v>20000</v>
      </c>
    </row>
    <row r="9" spans="1:9" ht="15.75" x14ac:dyDescent="0.25">
      <c r="A9" s="4" t="s">
        <v>14</v>
      </c>
      <c r="B9" s="5">
        <f>[1]PetroQuest!L6</f>
        <v>268798</v>
      </c>
      <c r="C9" s="5">
        <f>[1]PetroQuest!L7</f>
        <v>-150000</v>
      </c>
      <c r="D9" s="9">
        <f>[1]PetroQuest!L8</f>
        <v>-118798</v>
      </c>
      <c r="E9" s="10">
        <f>'[1]Taylor Energy'!N17</f>
        <v>0</v>
      </c>
      <c r="F9" s="10"/>
      <c r="G9" s="6">
        <f>[1]PetroQuest!L9</f>
        <v>0</v>
      </c>
    </row>
    <row r="10" spans="1:9" ht="15.75" x14ac:dyDescent="0.25">
      <c r="A10" s="4" t="s">
        <v>15</v>
      </c>
      <c r="B10" s="11"/>
      <c r="C10" s="11"/>
      <c r="D10" s="12"/>
      <c r="E10" s="9">
        <f>'[1]Taylor Energy'!N15</f>
        <v>-432523718</v>
      </c>
      <c r="F10" s="9"/>
      <c r="G10" s="6"/>
    </row>
    <row r="11" spans="1:9" ht="15.75" x14ac:dyDescent="0.25">
      <c r="A11" s="4" t="s">
        <v>16</v>
      </c>
      <c r="B11" s="5">
        <v>24000000</v>
      </c>
      <c r="C11" s="11"/>
      <c r="D11" s="12"/>
      <c r="E11" s="9">
        <f>'[1]Taylor Energy'!N17</f>
        <v>0</v>
      </c>
      <c r="F11" s="9"/>
      <c r="G11" s="6">
        <f>SUM(Table4[[#This Row],[Orphan Liability]:[BSEE Contracing Paid Invoices]])</f>
        <v>24000000</v>
      </c>
    </row>
    <row r="12" spans="1:9" ht="15.75" x14ac:dyDescent="0.25">
      <c r="A12" s="4" t="s">
        <v>17</v>
      </c>
      <c r="B12" s="6">
        <f>SUBTOTAL(109,B2:B11)</f>
        <v>188470910</v>
      </c>
      <c r="C12" s="6">
        <f t="shared" ref="C12:D12" si="0">SUBTOTAL(109,C2:C11)</f>
        <v>-41243892</v>
      </c>
      <c r="D12" s="6">
        <f t="shared" si="0"/>
        <v>-19195698</v>
      </c>
      <c r="E12" s="6">
        <f>E2+E3+E4+E5+E6+E7+E8+E9+E11</f>
        <v>-1312746.58</v>
      </c>
      <c r="F12" s="6"/>
      <c r="G12" s="6">
        <f>SUBTOTAL(109,G2:G11)</f>
        <v>127690208.42</v>
      </c>
    </row>
    <row r="13" spans="1:9" ht="15.75" x14ac:dyDescent="0.25">
      <c r="A13" s="1"/>
      <c r="B13" s="1"/>
      <c r="C13" s="1"/>
      <c r="D13" s="1"/>
      <c r="E13" s="1"/>
      <c r="F13" s="1"/>
      <c r="G13" s="1"/>
    </row>
    <row r="14" spans="1:9" x14ac:dyDescent="0.25">
      <c r="A14" s="13"/>
    </row>
    <row r="15" spans="1:9" x14ac:dyDescent="0.25">
      <c r="A15" s="14"/>
      <c r="B15" s="15" t="s">
        <v>18</v>
      </c>
      <c r="C15" s="16" t="s">
        <v>19</v>
      </c>
      <c r="D15" s="16" t="s">
        <v>20</v>
      </c>
      <c r="E15" s="16" t="s">
        <v>21</v>
      </c>
      <c r="F15" s="17"/>
    </row>
    <row r="16" spans="1:9" x14ac:dyDescent="0.25">
      <c r="A16" s="13" t="s">
        <v>22</v>
      </c>
      <c r="B16" s="18">
        <f>'[1]Bennu O&amp;G'!H18+[1]MIGO!H36+'[1]Anglo-Suisse'!H17+'[1]Transworld Exploration'!H10+[1]MLCJR!H172+[1]Monforte!H12+'[1]Whitney Oil &amp; Gas'!H41+[1]PetroQuest!H12+'[1]Taylor Energy'!H18+'[1]Signal Hill'!H24</f>
        <v>117</v>
      </c>
      <c r="C16" s="18">
        <f>'[1]Bennu O&amp;G'!I18+[1]MIGO!I36+'[1]Anglo-Suisse'!I17+'[1]Transworld Exploration'!I10+[1]MLCJR!I172+[1]Monforte!I12+'[1]Whitney Oil &amp; Gas'!I41+[1]PetroQuest!I12+'[1]Taylor Energy'!I18+'[1]Signal Hill'!I24</f>
        <v>18</v>
      </c>
      <c r="D16" s="18">
        <f>'[1]Bennu O&amp;G'!J18+[1]MIGO!J36+'[1]Anglo-Suisse'!J17+'[1]Transworld Exploration'!J10+[1]MLCJR!J172+[1]Monforte!J12+'[1]Whitney Oil &amp; Gas'!J41+[1]PetroQuest!J12+'[1]Taylor Energy'!J18+'[1]Signal Hill'!J24</f>
        <v>18</v>
      </c>
      <c r="E16" s="18">
        <f>'[1]Bennu O&amp;G'!K18+[1]MIGO!K36+'[1]Anglo-Suisse'!K17+'[1]Transworld Exploration'!K10+[1]MLCJR!K172+[1]Monforte!K12+'[1]Whitney Oil &amp; Gas'!K41+[1]PetroQuest!K12+'[1]Taylor Energy'!K18+'[1]Signal Hill'!K24</f>
        <v>92</v>
      </c>
      <c r="F16" s="18"/>
    </row>
    <row r="18" spans="1:5" x14ac:dyDescent="0.25">
      <c r="A18" s="13" t="s">
        <v>23</v>
      </c>
      <c r="B18" s="15" t="s">
        <v>18</v>
      </c>
      <c r="C18" s="16" t="s">
        <v>19</v>
      </c>
      <c r="D18" s="16" t="s">
        <v>20</v>
      </c>
      <c r="E18" s="16" t="s">
        <v>21</v>
      </c>
    </row>
    <row r="19" spans="1:5" x14ac:dyDescent="0.25">
      <c r="A19" s="13"/>
      <c r="B19" s="18">
        <f>B16-B22</f>
        <v>101</v>
      </c>
      <c r="C19" s="18">
        <f t="shared" ref="C19:E19" si="1">C16-C22</f>
        <v>18</v>
      </c>
      <c r="D19" s="18">
        <f t="shared" si="1"/>
        <v>18</v>
      </c>
      <c r="E19" s="18">
        <f t="shared" si="1"/>
        <v>92</v>
      </c>
    </row>
    <row r="21" spans="1:5" x14ac:dyDescent="0.25">
      <c r="A21" s="13" t="s">
        <v>24</v>
      </c>
      <c r="B21" s="15" t="s">
        <v>18</v>
      </c>
      <c r="C21" s="16" t="s">
        <v>19</v>
      </c>
      <c r="D21" s="16" t="s">
        <v>20</v>
      </c>
      <c r="E21" s="16" t="s">
        <v>21</v>
      </c>
    </row>
    <row r="22" spans="1:5" x14ac:dyDescent="0.25">
      <c r="B22" s="18">
        <f>'[1]Signal Hill'!H24</f>
        <v>16</v>
      </c>
      <c r="C22" s="18">
        <f>'[1]Signal Hill'!I24</f>
        <v>0</v>
      </c>
      <c r="D22" s="18">
        <f>'[1]Signal Hill'!J24</f>
        <v>0</v>
      </c>
      <c r="E22" s="18">
        <f>'[1]Signal Hill'!K24</f>
        <v>0</v>
      </c>
    </row>
  </sheetData>
  <printOptions horizontalCentered="1" verticalCentered="1"/>
  <pageMargins left="0.7" right="0.7" top="0.75" bottom="0.75" header="0.3" footer="0.3"/>
  <pageSetup paperSize="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>Department of the Interior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Hergenreder, Cindy L</dc:creator>
  <cp:lastModifiedBy>Southwick, Randall E</cp:lastModifiedBy>
  <dcterms:created xsi:type="dcterms:W3CDTF">2026-08-05T12:18:50Z</dcterms:created>
  <dcterms:modified xsi:type="dcterms:W3CDTF">2026-08-06T19:02:18Z</dcterms:modified>
</cp:coreProperties>
</file>