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C:\Users\pollockj\AppData\Local\Microsoft\Windows\INetCache\Content.Outlook\J3UK8P70\"/>
    </mc:Choice>
  </mc:AlternateContent>
  <xr:revisionPtr revIDLastSave="0" documentId="13_ncr:1_{5D877634-D30C-4F15-AC8E-D8E2E6C21004}" xr6:coauthVersionLast="47" xr6:coauthVersionMax="47" xr10:uidLastSave="{00000000-0000-0000-0000-000000000000}"/>
  <bookViews>
    <workbookView xWindow="28680" yWindow="-120" windowWidth="29040" windowHeight="15720" tabRatio="712" xr2:uid="{955F8A95-EE04-40E8-9A5F-D5BBAEBD5964}"/>
  </bookViews>
  <sheets>
    <sheet name="ReadMe" sheetId="15" r:id="rId1"/>
    <sheet name="Checklist" sheetId="12" r:id="rId2"/>
    <sheet name="Background Info" sheetId="2" r:id="rId3"/>
    <sheet name="Nameplate Capacity" sheetId="14" r:id="rId4"/>
    <sheet name="Price Data" sheetId="5" r:id="rId5"/>
    <sheet name="Capacity Factor" sheetId="3" r:id="rId6"/>
    <sheet name="Fee Calculation" sheetId="8" r:id="rId7"/>
    <sheet name="Reference" sheetId="6" state="hidden" r:id="rId8"/>
  </sheets>
  <externalReferences>
    <externalReference r:id="rId9"/>
  </externalReferences>
  <definedNames>
    <definedName name="air_basins">[1]Reference!$F$4:$F$18</definedName>
    <definedName name="burn_pile">[1]Reference!$N$4:$N$6</definedName>
    <definedName name="EIA_FuelType">[1]EIA!$E$6:$E$7574</definedName>
    <definedName name="EIA_MWGenNorm">[1]EIA!$H$6:$H$7574</definedName>
    <definedName name="EIA_MWhGen">[1]EIA!$F$6:$F$7574</definedName>
    <definedName name="EIA_Region">[1]EIA!$A$6:$A$7574</definedName>
    <definedName name="EIA_Renewable">[1]EIA!$U$6:$U$7574</definedName>
    <definedName name="EIA_Season">[1]EIA!$C$6:$C$7574</definedName>
    <definedName name="EIA_Slice">[1]EIA!$D$6:$D$7574</definedName>
    <definedName name="EIA_Year">[1]EIA!$B$6:$B$7574</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reduction_type">[1]Reference!$L$4:$L$5</definedName>
    <definedName name="shift_slice">[1]Reference!$J$4:$J$5</definedName>
    <definedName name="Years">[1]Reference!$H$4:$H$34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8" l="1"/>
  <c r="C22" i="3"/>
  <c r="C23" i="3" s="1"/>
  <c r="B6" i="3"/>
  <c r="F8" i="14" a="1"/>
  <c r="F6" i="14" a="1"/>
  <c r="F7" i="14" a="1"/>
  <c r="F6" i="14" l="1"/>
  <c r="G6" i="14" s="1"/>
  <c r="H6" i="14" s="1"/>
  <c r="F7" i="14"/>
  <c r="G7" i="14" s="1"/>
  <c r="H7" i="14" s="1"/>
  <c r="F8" i="14"/>
  <c r="F9" i="14" a="1"/>
  <c r="F9" i="14" l="1"/>
  <c r="B9" i="3"/>
  <c r="F10" i="14" a="1"/>
  <c r="F10" i="14" l="1"/>
  <c r="G8" i="14"/>
  <c r="H8" i="14" s="1"/>
  <c r="F11" i="14" a="1"/>
  <c r="F11" i="14" l="1"/>
  <c r="G9" i="14"/>
  <c r="H9" i="14" s="1"/>
  <c r="F12" i="14" a="1"/>
  <c r="F12" i="14" l="1"/>
  <c r="G10" i="14"/>
  <c r="H10" i="14" s="1"/>
  <c r="B22" i="3"/>
  <c r="B23" i="3" s="1"/>
  <c r="B24" i="3" s="1"/>
  <c r="F13" i="14" a="1"/>
  <c r="F13" i="14" l="1"/>
  <c r="G11" i="14"/>
  <c r="H11" i="14" s="1"/>
  <c r="F14" i="14" a="1"/>
  <c r="F14" i="14" l="1"/>
  <c r="G12" i="14"/>
  <c r="H12" i="14" s="1"/>
  <c r="B10" i="8"/>
  <c r="F15" i="14" a="1"/>
  <c r="F15" i="14" l="1"/>
  <c r="G13" i="14"/>
  <c r="H13" i="14" s="1"/>
  <c r="F16" i="14" a="1"/>
  <c r="F16" i="14" l="1"/>
  <c r="G14" i="14"/>
  <c r="H14" i="14" s="1"/>
  <c r="B14" i="8"/>
  <c r="F17" i="14" a="1"/>
  <c r="F17" i="14" l="1"/>
  <c r="G15" i="14"/>
  <c r="H15" i="14" s="1"/>
  <c r="F18" i="14" a="1"/>
  <c r="F18" i="14" l="1"/>
  <c r="G16" i="14"/>
  <c r="H16" i="14" s="1"/>
  <c r="G17" i="14"/>
  <c r="H17" i="14" s="1"/>
  <c r="F19" i="14" a="1"/>
  <c r="G18" i="14" l="1"/>
  <c r="H18" i="14" s="1"/>
  <c r="F19" i="14"/>
  <c r="G19" i="14" l="1"/>
  <c r="H19" i="14" s="1"/>
  <c r="H20" i="14" s="1"/>
  <c r="B6" i="8" s="1"/>
  <c r="B16" i="8" s="1"/>
  <c r="B5"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Pollock, Jayson S</author>
  </authors>
  <commentList>
    <comment ref="D5" authorId="0" shapeId="0" xr:uid="{033DE2E9-DB64-4884-96D1-FBAAD049319A}">
      <text>
        <r>
          <rPr>
            <sz val="9"/>
            <color indexed="81"/>
            <rFont val="Tahoma"/>
            <family val="2"/>
          </rPr>
          <t xml:space="preserve">This is the date that a  turbine or string of turbines commenced commercial operations during a leasing year. </t>
        </r>
      </text>
    </comment>
    <comment ref="E5" authorId="0" shapeId="0" xr:uid="{387849F7-0AD9-4772-A8E5-FE8705D34AF5}">
      <text>
        <r>
          <rPr>
            <sz val="9"/>
            <color indexed="81"/>
            <rFont val="Tahoma"/>
            <family val="2"/>
          </rPr>
          <t>This will be the last day of the leasing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Pollock, Jayson S</author>
  </authors>
  <commentList>
    <comment ref="B6" authorId="0" shapeId="0" xr:uid="{D7FFF81F-FA6C-40A4-B49B-C355432F7CD1}">
      <text>
        <r>
          <rPr>
            <sz val="9"/>
            <color indexed="81"/>
            <rFont val="Tahoma"/>
            <family val="2"/>
          </rPr>
          <t xml:space="preserve">This price populates the Price variable on the Fee Calculation tab.
Prices that are specified as on-the-hour within a lease, may be entered directly in this cell.
</t>
        </r>
      </text>
    </comment>
    <comment ref="A8" authorId="0" shapeId="0" xr:uid="{AF3293F2-2A8C-4817-AE95-45ECD6AC52BA}">
      <text>
        <r>
          <rPr>
            <sz val="9"/>
            <color indexed="81"/>
            <rFont val="Tahoma"/>
            <family val="2"/>
          </rPr>
          <t>If lessee runs a query from Hitachi Velocity Suite, these are the fields that may be retrieved. BOEM utilizes Hitachi Energy's Velocity Suite to calculate price variables used to verify operating fee receipts.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Pollock, Jayson S</author>
  </authors>
  <commentList>
    <comment ref="D4" authorId="0" shapeId="0" xr:uid="{E92A844B-5E83-42E7-BA31-1CDBA16EA9FF}">
      <text>
        <r>
          <rPr>
            <sz val="9"/>
            <color indexed="81"/>
            <rFont val="Tahoma"/>
            <family val="2"/>
          </rPr>
          <t>This field is represented in most leases, but is not required for the calculation.</t>
        </r>
      </text>
    </comment>
    <comment ref="B8" authorId="0" shapeId="0" xr:uid="{AF167A4F-3FC2-465C-874F-7A3357EF4EA2}">
      <text>
        <r>
          <rPr>
            <sz val="9"/>
            <color indexed="81"/>
            <rFont val="Tahoma"/>
            <family val="2"/>
          </rPr>
          <t>This is to help the lessee identify what year the capacity factor needs to be updated.</t>
        </r>
      </text>
    </comment>
    <comment ref="A15" authorId="0" shapeId="0" xr:uid="{3211BA10-AD65-44E1-8752-3FFAB55D12E9}">
      <text>
        <r>
          <rPr>
            <sz val="9"/>
            <color indexed="81"/>
            <rFont val="Tahoma"/>
            <family val="2"/>
          </rPr>
          <t>This section will not be used until capacity factors are to be updated.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Pollock, Jayson S</author>
  </authors>
  <commentList>
    <comment ref="A4" authorId="0" shapeId="0" xr:uid="{6E1AEBC6-19A0-4317-AAD8-E9868AECEBCA}">
      <text>
        <r>
          <rPr>
            <sz val="9"/>
            <color indexed="81"/>
            <rFont val="Tahoma"/>
            <family val="2"/>
          </rPr>
          <t>Values for nameplate capacity, capacity factor, price, and operating fee rate are pulled from the preceding worksheets.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<sst xmlns="http://schemas.openxmlformats.org/spreadsheetml/2006/main" count="206" uniqueCount="174">
  <si>
    <t>BOEM Offshore Wind Development Lease Data Sheet</t>
  </si>
  <si>
    <t>ReadMe</t>
  </si>
  <si>
    <t>BOEM Offshore Wind Lease Data Sheet</t>
  </si>
  <si>
    <t>Overview</t>
  </si>
  <si>
    <t xml:space="preserve">This template contains background information and data that can be used for compiling the data points necessary to calculate an offshore wind project's annual operating fee. 
Relevant data fields include nameplate capacity, capacity factor, and pricing region/hub, and operating fee rate. </t>
  </si>
  <si>
    <t>Editable Fields</t>
  </si>
  <si>
    <t>Fields in this spreadsheet are shaded gray when they do not require editing. Users are advised to verify calculations in this spreadsheet and work with the BOEM contact should the spreadsheet require changes.</t>
  </si>
  <si>
    <t>Tab</t>
  </si>
  <si>
    <t>Description</t>
  </si>
  <si>
    <t xml:space="preserve">Checklist </t>
  </si>
  <si>
    <r>
      <t xml:space="preserve">The </t>
    </r>
    <r>
      <rPr>
        <i/>
        <sz val="11"/>
        <color rgb="FF000000"/>
        <rFont val="Calibri"/>
        <family val="2"/>
      </rPr>
      <t>Checklist tab</t>
    </r>
    <r>
      <rPr>
        <sz val="11"/>
        <color indexed="8"/>
        <rFont val="Calibri"/>
        <family val="2"/>
      </rPr>
      <t xml:space="preserve"> contains controls meant to guide a user's updates on specific tabs for changes that occurred since the previous operating fee was calculated.</t>
    </r>
  </si>
  <si>
    <t>Background Info</t>
  </si>
  <si>
    <r>
      <t xml:space="preserve">Use the </t>
    </r>
    <r>
      <rPr>
        <i/>
        <sz val="11"/>
        <color indexed="8"/>
        <rFont val="Calibri"/>
        <family val="2"/>
      </rPr>
      <t xml:space="preserve">Background Info </t>
    </r>
    <r>
      <rPr>
        <sz val="11"/>
        <color indexed="8"/>
        <rFont val="Calibri"/>
        <family val="2"/>
      </rPr>
      <t>worksheet to document general information about the offshore wind project including the lease number, lease effective date, and lease duration terms. Additionally, any updates to the lease (e.g., a lease transfer or modification should be tracked in the Lease History table). Relevant information (e.g., lease agreement, COP, GDP resources) may be linked or posted to this worksheet.
The Lease Notes text box is reserved for documenting general notes and updates for each lease.</t>
    </r>
  </si>
  <si>
    <t>Nameplate Capacity</t>
  </si>
  <si>
    <r>
      <t xml:space="preserve">Use the </t>
    </r>
    <r>
      <rPr>
        <i/>
        <sz val="11"/>
        <color rgb="FF000000"/>
        <rFont val="Calibri"/>
        <family val="2"/>
      </rPr>
      <t>Nameplate Capacity</t>
    </r>
    <r>
      <rPr>
        <sz val="11"/>
        <color rgb="FF000000"/>
        <rFont val="Calibri"/>
        <family val="2"/>
      </rPr>
      <t xml:space="preserve"> worksheet to document </t>
    </r>
    <r>
      <rPr>
        <sz val="11"/>
        <color indexed="8"/>
        <rFont val="Calibri"/>
        <family val="2"/>
      </rPr>
      <t>the installation schedule to document prorated nameplate capacity for use in the initial operating fee calculation.</t>
    </r>
  </si>
  <si>
    <t>Capacity Factor</t>
  </si>
  <si>
    <t>Relevant data/information fields include the project's nameplate capacity, installation schedule, and annual net generation. Most offshore wind leases start with a capacity factor of 0.4.</t>
  </si>
  <si>
    <t>Price Data</t>
  </si>
  <si>
    <r>
      <t xml:space="preserve">The </t>
    </r>
    <r>
      <rPr>
        <i/>
        <sz val="11"/>
        <color rgb="FF000000"/>
        <rFont val="Calibri"/>
        <family val="2"/>
      </rPr>
      <t xml:space="preserve">Pricing Data </t>
    </r>
    <r>
      <rPr>
        <sz val="11"/>
        <color rgb="FF000000"/>
        <rFont val="Calibri"/>
        <family val="2"/>
      </rPr>
      <t>worksheet allows users to enter electricity prices from a hub or zone for each project. Users can enter pricing information sourced from a subscription service or calculated using direct prices from hub/zone-specific data sources.</t>
    </r>
  </si>
  <si>
    <t>Fee Calculation</t>
  </si>
  <si>
    <r>
      <t>The Fee Calculation</t>
    </r>
    <r>
      <rPr>
        <i/>
        <sz val="11"/>
        <color indexed="8"/>
        <rFont val="Calibri"/>
        <family val="2"/>
      </rPr>
      <t xml:space="preserve"> </t>
    </r>
    <r>
      <rPr>
        <sz val="11"/>
        <color indexed="8"/>
        <rFont val="Calibri"/>
        <family val="2"/>
      </rPr>
      <t>worksheet calculates the offshore wind operating fee by project based on data included in the preceding tabs.</t>
    </r>
  </si>
  <si>
    <t>Questions regarding the Lease Data Sheet may be directed to: operatingfee@boem.gov</t>
  </si>
  <si>
    <t>Data Entry Checklist</t>
  </si>
  <si>
    <t>Task</t>
  </si>
  <si>
    <t>Yes/No</t>
  </si>
  <si>
    <t>Link</t>
  </si>
  <si>
    <t>Date</t>
  </si>
  <si>
    <t>Comment</t>
  </si>
  <si>
    <t>Reviewer</t>
  </si>
  <si>
    <t>Were there any adjustments to the lease (i.e. was part or all of the lease sold)? If yes, update the history.</t>
  </si>
  <si>
    <t>Were any adjustments made to the Background Info (i.e. COP approved)?</t>
  </si>
  <si>
    <t>Does the total acreage match updated figures from the BOEM Lease and Grant Information website (original lease documents or amendments?</t>
  </si>
  <si>
    <t>BOEM Lease and Grant Information</t>
  </si>
  <si>
    <t>Was the Lease Anniversary Date (upcoming fee period) updated to the next billable period?</t>
  </si>
  <si>
    <t>Are all turbines that are operational prior to the next billing date accounted for on this tab?</t>
  </si>
  <si>
    <t>Were all existing turbines and turbines that are becoming operational within the billable year accounted for in the Capacity Accounting Section?</t>
  </si>
  <si>
    <t>Has the most recent and complete year of data for the Annual Average Wholesale Power Price been entered for the specified price source in the Lease?</t>
  </si>
  <si>
    <t>Was the COD year updated?</t>
  </si>
  <si>
    <t>Did the COD Payment # trigger any updates to the capacity factor (i.e., the Capacity Factor Calculation Required field = "Y").</t>
  </si>
  <si>
    <t>Yes</t>
  </si>
  <si>
    <t>No</t>
  </si>
  <si>
    <t>N/A</t>
  </si>
  <si>
    <t>Lease Background Information</t>
  </si>
  <si>
    <t>Project Identifiers</t>
  </si>
  <si>
    <t>Lease History</t>
  </si>
  <si>
    <t>Project/Development Name:</t>
  </si>
  <si>
    <t>Date Effective (If Applicable)</t>
  </si>
  <si>
    <t xml:space="preserve">Renewable Energy Lease Number: </t>
  </si>
  <si>
    <t>Resource Type:</t>
  </si>
  <si>
    <t>Wind</t>
  </si>
  <si>
    <t>Lessee and Date Information:</t>
  </si>
  <si>
    <t>Lessee Name</t>
  </si>
  <si>
    <t>Lease Effective Date:</t>
  </si>
  <si>
    <t>General Lease Notes:</t>
  </si>
  <si>
    <t>Lease Anniversary Date (upcoming fee period):</t>
  </si>
  <si>
    <t>Identifier</t>
  </si>
  <si>
    <t>Total Lease Acreage:</t>
  </si>
  <si>
    <t>Lease Term:</t>
  </si>
  <si>
    <t>Term</t>
  </si>
  <si>
    <t>Duration (years):</t>
  </si>
  <si>
    <t>Preliminary Term</t>
  </si>
  <si>
    <t>Site Assessment Term</t>
  </si>
  <si>
    <t>Operations Term</t>
  </si>
  <si>
    <t>History Documentation</t>
  </si>
  <si>
    <t>Originating Lease Document</t>
  </si>
  <si>
    <t>Approved COP</t>
  </si>
  <si>
    <t>Developer/Project Website</t>
  </si>
  <si>
    <t>Nameplate Capacity Calculation</t>
  </si>
  <si>
    <t>Capacity Accounting for Billing Fee Year:</t>
  </si>
  <si>
    <t>Turbine Position Designation</t>
  </si>
  <si>
    <t>Turbines</t>
  </si>
  <si>
    <t>Turbine MW</t>
  </si>
  <si>
    <t>Start Date</t>
  </si>
  <si>
    <t>End Date</t>
  </si>
  <si>
    <t>Days in Year</t>
  </si>
  <si>
    <t>Share of Total Year Days</t>
  </si>
  <si>
    <t>MW Capacity of Billing Year</t>
  </si>
  <si>
    <t>Total (Rounded)</t>
  </si>
  <si>
    <t>Electricity Pricing Information</t>
  </si>
  <si>
    <t>Pricing Estimate:</t>
  </si>
  <si>
    <t>Year</t>
  </si>
  <si>
    <t>Avg. Price</t>
  </si>
  <si>
    <t>2024 (Base Year)</t>
  </si>
  <si>
    <t>Electricity Pricing Information - Source Data (Hitachi Energy Velocity Suite)</t>
  </si>
  <si>
    <t>ISO Name</t>
  </si>
  <si>
    <t>Price Node Name</t>
  </si>
  <si>
    <t>Summary Type (Annual/Monthly)</t>
  </si>
  <si>
    <t>Price Node Type</t>
  </si>
  <si>
    <t>Peak Type (On Peak/Off Peak/All)</t>
  </si>
  <si>
    <t>Price Type Full Description</t>
  </si>
  <si>
    <t>Market</t>
  </si>
  <si>
    <t>Mean LMP Price $/MWh</t>
  </si>
  <si>
    <t>Total Hours Summarized (N)</t>
  </si>
  <si>
    <t>Record Count</t>
  </si>
  <si>
    <t>ISO Price Node ID</t>
  </si>
  <si>
    <t>Price Type</t>
  </si>
  <si>
    <t>Electricity Pricing Information - Source Data (S&amp;P Global)</t>
  </si>
  <si>
    <t>Source</t>
  </si>
  <si>
    <t>Location</t>
  </si>
  <si>
    <t>Instrument (Real Time LMP - Annual Average)</t>
  </si>
  <si>
    <t>Price/Value</t>
  </si>
  <si>
    <t>Project Data</t>
  </si>
  <si>
    <t>Capacity Factor Background</t>
  </si>
  <si>
    <t>Performance Period Payment Schedule</t>
  </si>
  <si>
    <t>Billing Period Nameplate Capacity (MW):</t>
  </si>
  <si>
    <t>Performance Period</t>
  </si>
  <si>
    <t>Commercial Operation Years</t>
  </si>
  <si>
    <t>Payments Affected by Adjustment</t>
  </si>
  <si>
    <t>Date End Year</t>
  </si>
  <si>
    <t>Indicate the Upcoming Operating Fee Year Range for this Spreadsheet</t>
  </si>
  <si>
    <t>Current Payment #?</t>
  </si>
  <si>
    <t>Lease Anniversary Date</t>
  </si>
  <si>
    <t>0 (COD)</t>
  </si>
  <si>
    <t>N/A (See #1)</t>
  </si>
  <si>
    <t>Payments 1-7</t>
  </si>
  <si>
    <t>2025-2026</t>
  </si>
  <si>
    <t>Upcoming Billing COD Date Range (Years)</t>
  </si>
  <si>
    <t>t = 2-6</t>
  </si>
  <si>
    <t>TBD</t>
  </si>
  <si>
    <t>Payments 8-12</t>
  </si>
  <si>
    <t>Upcoming Billing COD Payment #</t>
  </si>
  <si>
    <t>t = 7-11</t>
  </si>
  <si>
    <t>Payments 13-17</t>
  </si>
  <si>
    <t>Capacity Factor Calculation Required?</t>
  </si>
  <si>
    <t>t = 12-16</t>
  </si>
  <si>
    <t>Payments 18-22</t>
  </si>
  <si>
    <t>t = 17=21</t>
  </si>
  <si>
    <t>Payments 23-+</t>
  </si>
  <si>
    <t>Initial Capacity Factor:</t>
  </si>
  <si>
    <t>Initial:</t>
  </si>
  <si>
    <t>Adjust for payment 8 using data from years 2 through 6. This pattern repeats for years 13, 18, and 23 (using a five-year Performance Period).</t>
  </si>
  <si>
    <t>Adjusted Capacity Factor: 
Annual Net Electricity Generation (MWh) - EIA 923</t>
  </si>
  <si>
    <t>Leasing Year</t>
  </si>
  <si>
    <t>Net Generation (MWh)</t>
  </si>
  <si>
    <t>Nameplate Capacity for Leasing Year</t>
  </si>
  <si>
    <t>2023/2024</t>
  </si>
  <si>
    <t>2024/2025</t>
  </si>
  <si>
    <t>2025/2026</t>
  </si>
  <si>
    <t>2026/2027</t>
  </si>
  <si>
    <t>2027/2028</t>
  </si>
  <si>
    <t>Sum</t>
  </si>
  <si>
    <t>Avg</t>
  </si>
  <si>
    <t>Updated Capacity Factor</t>
  </si>
  <si>
    <t>Operating Fee Rate:</t>
  </si>
  <si>
    <t>Rate:</t>
  </si>
  <si>
    <t>Adjustment: Lease does not require a rate adjustment.</t>
  </si>
  <si>
    <t>Operating Fee Calculation</t>
  </si>
  <si>
    <t>Operating Fee and Fee Variables</t>
  </si>
  <si>
    <r>
      <t>Calculating M</t>
    </r>
    <r>
      <rPr>
        <vertAlign val="subscript"/>
        <sz val="11"/>
        <color theme="1"/>
        <rFont val="Calibri"/>
        <family val="2"/>
        <scheme val="minor"/>
      </rPr>
      <t>t</t>
    </r>
    <r>
      <rPr>
        <sz val="11"/>
        <color theme="1"/>
        <rFont val="Calibri"/>
        <family val="2"/>
        <scheme val="minor"/>
      </rPr>
      <t>: Nameplate Capacity</t>
    </r>
  </si>
  <si>
    <r>
      <t>M</t>
    </r>
    <r>
      <rPr>
        <i/>
        <vertAlign val="subscript"/>
        <sz val="11"/>
        <color theme="1"/>
        <rFont val="Calibri"/>
        <family val="2"/>
        <scheme val="minor"/>
      </rPr>
      <t>t</t>
    </r>
    <r>
      <rPr>
        <i/>
        <sz val="11"/>
        <color theme="1"/>
        <rFont val="Calibri"/>
        <family val="2"/>
        <scheme val="minor"/>
      </rPr>
      <t>=</t>
    </r>
  </si>
  <si>
    <t>Calculating H: Hours</t>
  </si>
  <si>
    <t>H =</t>
  </si>
  <si>
    <r>
      <t>Calculating C</t>
    </r>
    <r>
      <rPr>
        <vertAlign val="subscript"/>
        <sz val="11"/>
        <color theme="1"/>
        <rFont val="Calibri"/>
        <family val="2"/>
        <scheme val="minor"/>
      </rPr>
      <t>f</t>
    </r>
    <r>
      <rPr>
        <sz val="11"/>
        <color theme="1"/>
        <rFont val="Calibri"/>
        <family val="2"/>
        <scheme val="minor"/>
      </rPr>
      <t>: Capacity Factor</t>
    </r>
  </si>
  <si>
    <r>
      <t>C</t>
    </r>
    <r>
      <rPr>
        <i/>
        <vertAlign val="subscript"/>
        <sz val="11"/>
        <color rgb="FF000000"/>
        <rFont val="Calibri"/>
        <family val="2"/>
      </rPr>
      <t>f</t>
    </r>
    <r>
      <rPr>
        <i/>
        <sz val="11"/>
        <color indexed="8"/>
        <rFont val="Calibri"/>
        <family val="2"/>
      </rPr>
      <t>=</t>
    </r>
  </si>
  <si>
    <r>
      <t>Calculating P</t>
    </r>
    <r>
      <rPr>
        <vertAlign val="subscript"/>
        <sz val="11"/>
        <color theme="1"/>
        <rFont val="Calibri"/>
        <family val="2"/>
        <scheme val="minor"/>
      </rPr>
      <t>t</t>
    </r>
    <r>
      <rPr>
        <sz val="11"/>
        <color theme="1"/>
        <rFont val="Calibri"/>
        <family val="2"/>
        <scheme val="minor"/>
      </rPr>
      <t>: Price</t>
    </r>
  </si>
  <si>
    <r>
      <t>P</t>
    </r>
    <r>
      <rPr>
        <i/>
        <vertAlign val="subscript"/>
        <sz val="11"/>
        <color indexed="8"/>
        <rFont val="Calibri"/>
        <family val="2"/>
      </rPr>
      <t>t</t>
    </r>
    <r>
      <rPr>
        <i/>
        <sz val="11"/>
        <color rgb="FF000000"/>
        <rFont val="Calibri"/>
        <family val="2"/>
      </rPr>
      <t xml:space="preserve"> = </t>
    </r>
  </si>
  <si>
    <r>
      <t>Calculating r</t>
    </r>
    <r>
      <rPr>
        <vertAlign val="subscript"/>
        <sz val="11"/>
        <color theme="1"/>
        <rFont val="Calibri"/>
        <family val="2"/>
        <scheme val="minor"/>
      </rPr>
      <t xml:space="preserve">t </t>
    </r>
    <r>
      <rPr>
        <sz val="11"/>
        <color theme="1"/>
        <rFont val="Calibri"/>
        <family val="2"/>
        <scheme val="minor"/>
      </rPr>
      <t>: Operating Rate Fee</t>
    </r>
  </si>
  <si>
    <r>
      <t>r</t>
    </r>
    <r>
      <rPr>
        <i/>
        <vertAlign val="subscript"/>
        <sz val="11"/>
        <color indexed="8"/>
        <rFont val="Calibri"/>
        <family val="2"/>
      </rPr>
      <t>t</t>
    </r>
    <r>
      <rPr>
        <i/>
        <sz val="11"/>
        <color indexed="8"/>
        <rFont val="Calibri"/>
        <family val="2"/>
      </rPr>
      <t>=</t>
    </r>
  </si>
  <si>
    <r>
      <t>Annual Operating Fee F</t>
    </r>
    <r>
      <rPr>
        <vertAlign val="subscript"/>
        <sz val="11"/>
        <color theme="1"/>
        <rFont val="Calibri"/>
        <family val="2"/>
        <scheme val="minor"/>
      </rPr>
      <t>t</t>
    </r>
    <r>
      <rPr>
        <sz val="11"/>
        <color theme="1"/>
        <rFont val="Calibri"/>
        <family val="2"/>
        <scheme val="minor"/>
      </rPr>
      <t>:</t>
    </r>
  </si>
  <si>
    <r>
      <t>F</t>
    </r>
    <r>
      <rPr>
        <b/>
        <i/>
        <vertAlign val="subscript"/>
        <sz val="11"/>
        <color indexed="8"/>
        <rFont val="Calibri"/>
        <family val="2"/>
      </rPr>
      <t>t</t>
    </r>
    <r>
      <rPr>
        <b/>
        <i/>
        <sz val="11"/>
        <color indexed="8"/>
        <rFont val="Calibri"/>
        <family val="2"/>
      </rPr>
      <t>=</t>
    </r>
  </si>
  <si>
    <t>Operating Fee Formula Key</t>
  </si>
  <si>
    <t>Fee Component</t>
  </si>
  <si>
    <t>Nameplate capacity expressed in megawatts (MW) in year t of Commercial Operations on the lease</t>
  </si>
  <si>
    <t>Hours per year for billing purposes, which is assumed to be 8,760 for all years of commercial operations</t>
  </si>
  <si>
    <r>
      <t>C</t>
    </r>
    <r>
      <rPr>
        <i/>
        <vertAlign val="subscript"/>
        <sz val="11"/>
        <color indexed="8"/>
        <rFont val="Calibri"/>
        <family val="2"/>
      </rPr>
      <t>p</t>
    </r>
    <r>
      <rPr>
        <i/>
        <sz val="11"/>
        <color indexed="8"/>
        <rFont val="Calibri"/>
        <family val="2"/>
      </rPr>
      <t>=</t>
    </r>
  </si>
  <si>
    <t>Capacity factor in performance period p</t>
  </si>
  <si>
    <r>
      <t>P</t>
    </r>
    <r>
      <rPr>
        <i/>
        <vertAlign val="subscript"/>
        <sz val="11"/>
        <color indexed="8"/>
        <rFont val="Calibri"/>
        <family val="2"/>
      </rPr>
      <t>t</t>
    </r>
    <r>
      <rPr>
        <i/>
        <sz val="11"/>
        <color rgb="FF000000"/>
        <rFont val="Calibri"/>
        <family val="2"/>
      </rPr>
      <t xml:space="preserve"> </t>
    </r>
  </si>
  <si>
    <t>Annual average wholesale electric power price expressed in dollars per megawatt hour (MWh)</t>
  </si>
  <si>
    <r>
      <t>r</t>
    </r>
    <r>
      <rPr>
        <i/>
        <vertAlign val="subscript"/>
        <sz val="11"/>
        <color indexed="8"/>
        <rFont val="Calibri"/>
        <family val="2"/>
      </rPr>
      <t>t</t>
    </r>
  </si>
  <si>
    <t>Operating fee rate</t>
  </si>
  <si>
    <r>
      <t>F</t>
    </r>
    <r>
      <rPr>
        <i/>
        <vertAlign val="subscript"/>
        <sz val="11"/>
        <color rgb="FF000000"/>
        <rFont val="Calibri"/>
        <family val="2"/>
      </rPr>
      <t>t</t>
    </r>
  </si>
  <si>
    <t>Annual operating fee</t>
  </si>
  <si>
    <t>Peak/off-peak</t>
  </si>
  <si>
    <t>Direct procurement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</si>
</sst>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164" formatCode="&quot;$&quot;#,##0.00"/>
    <numFmt numFmtId="165" formatCode="#,##0.00000"/>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1"/>
      <color indexed="8"/>
      <name val="Calibri"/>
      <family val="2"/>
    </font>
    <font>
      <b/>
      <sz val="14"/>
      <color indexed="8"/>
      <name val="Calibri"/>
      <family val="2"/>
    </font>
    <font>
      <b/>
      <sz val="12"/>
      <color indexed="8"/>
      <name val="Calibri"/>
      <family val="2"/>
    </font>
    <font>
      <i/>
      <sz val="11"/>
      <color indexed="8"/>
      <name val="Calibri"/>
      <family val="2"/>
    </font>
    <font>
      <b/>
      <i/>
      <sz val="11"/>
      <color indexed="8"/>
      <name val="Calibri"/>
      <family val="2"/>
    </font>
    <font>
      <i/>
      <sz val="11"/>
      <color theme="1"/>
      <name val="Calibri"/>
      <family val="2"/>
      <scheme val="minor"/>
    </font>
    <font>
      <i/>
      <vertAlign val="subscript"/>
      <sz val="11"/>
      <color theme="1"/>
      <name val="Calibri"/>
      <family val="2"/>
      <scheme val="minor"/>
    </font>
    <font>
      <i/>
      <vertAlign val="subscript"/>
      <sz val="11"/>
      <color indexed="8"/>
      <name val="Calibri"/>
      <family val="2"/>
    </font>
    <font>
      <b/>
      <i/>
      <vertAlign val="subscript"/>
      <sz val="11"/>
      <color indexed="8"/>
      <name val="Calibri"/>
      <family val="2"/>
    </font>
    <font>
      <i/>
      <sz val="11"/>
      <color rgb="FF000000"/>
      <name val="Calibri"/>
      <family val="2"/>
    </font>
    <font>
      <sz val="8"/>
      <name val="Calibri"/>
      <family val="2"/>
      <scheme val="minor"/>
    </font>
    <font>
      <u/>
      <sz val="11"/>
      <color theme="10"/>
      <name val="Calibri"/>
      <family val="2"/>
      <scheme val="minor"/>
    </font>
    <font>
      <b/>
      <sz val="11"/>
      <color rgb="FF000000"/>
      <name val="Calibri"/>
      <family val="2"/>
    </font>
    <font>
      <i/>
      <vertAlign val="subscript"/>
      <sz val="11"/>
      <color rgb="FF000000"/>
      <name val="Calibri"/>
      <family val="2"/>
    </font>
    <font>
      <sz val="11"/>
      <color rgb="FF000000"/>
      <name val="Calibri"/>
      <family val="2"/>
    </font>
    <font>
      <b/>
      <sz val="11"/>
      <color indexed="8"/>
      <name val="Calibri"/>
      <family val="2"/>
    </font>
    <font>
      <vertAlign val="subscript"/>
      <sz val="11"/>
      <color theme="1"/>
      <name val="Calibri"/>
      <family val="2"/>
      <scheme val="minor"/>
    </font>
    <font>
      <sz val="11"/>
      <color rgb="FF000000"/>
      <name val="Calibri"/>
      <family val="2"/>
      <scheme val="minor"/>
    </font>
    <font>
      <sz val="9"/>
      <color indexed="81"/>
      <name val="Tahoma"/>
      <family val="2"/>
    </font>
  </fonts>
  <fills count="7">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15" fillId="0" borderId="0" applyNumberFormat="0" applyFill="0" applyBorder="0" applyAlignment="0" applyProtection="0"/>
  </cellStyleXfs>
  <cellXfs count="166">
    <xf numFmtId="0" fontId="0" fillId="0" borderId="0" xfId="0"/>
    <xf numFmtId="0" fontId="6" fillId="0" borderId="4" xfId="0" applyFont="1" applyBorder="1" applyAlignment="1">
      <alignment horizontal="left" vertical="center"/>
    </xf>
    <xf numFmtId="0" fontId="0" fillId="0" borderId="0" xfId="0" applyAlignment="1">
      <alignment horizontal="left"/>
    </xf>
    <xf numFmtId="0" fontId="0" fillId="0" borderId="0" xfId="0" applyAlignment="1">
      <alignment horizontal="left" wrapText="1"/>
    </xf>
    <xf numFmtId="0" fontId="5" fillId="0" borderId="0" xfId="0" applyFont="1" applyAlignment="1">
      <alignment horizontal="left" vertical="center"/>
    </xf>
    <xf numFmtId="0" fontId="0" fillId="0" borderId="4" xfId="0" applyBorder="1" applyAlignment="1">
      <alignment horizontal="left"/>
    </xf>
    <xf numFmtId="0" fontId="3" fillId="0" borderId="4" xfId="0" applyFont="1" applyBorder="1" applyAlignment="1"/>
    <xf numFmtId="0" fontId="0" fillId="0" borderId="0" xfId="0" applyAlignment="1" applyProtection="1">
      <alignment horizontal="left"/>
      <protection locked="0"/>
    </xf>
    <xf numFmtId="0" fontId="3" fillId="0" borderId="4" xfId="0" applyFont="1" applyBorder="1" applyAlignment="1" applyProtection="1">
      <protection locked="0"/>
    </xf>
    <xf numFmtId="0" fontId="0" fillId="0" borderId="4" xfId="0" applyBorder="1" applyAlignment="1" applyProtection="1">
      <alignment horizontal="left"/>
      <protection locked="0"/>
    </xf>
    <xf numFmtId="0" fontId="6" fillId="0" borderId="4" xfId="0" applyFont="1" applyBorder="1" applyAlignment="1" applyProtection="1">
      <alignment horizontal="left" vertical="center"/>
      <protection locked="0"/>
    </xf>
    <xf numFmtId="1" fontId="0" fillId="0" borderId="1" xfId="0" applyNumberFormat="1" applyBorder="1" applyAlignment="1" applyProtection="1">
      <alignment horizontal="left"/>
      <protection locked="0"/>
    </xf>
    <xf numFmtId="0" fontId="0" fillId="0" borderId="1" xfId="0" applyBorder="1" applyAlignment="1" applyProtection="1">
      <alignment horizontal="left" vertical="top"/>
      <protection locked="0"/>
    </xf>
    <xf numFmtId="14" fontId="0" fillId="0" borderId="1" xfId="0" applyNumberFormat="1" applyBorder="1" applyAlignment="1" applyProtection="1">
      <alignment horizontal="left"/>
      <protection locked="0"/>
    </xf>
    <xf numFmtId="0" fontId="0" fillId="0" borderId="0" xfId="0" applyAlignment="1" applyProtection="1">
      <alignment horizontal="left" wrapText="1"/>
      <protection locked="0"/>
    </xf>
    <xf numFmtId="9" fontId="0" fillId="0" borderId="0" xfId="2" applyFont="1" applyAlignment="1" applyProtection="1">
      <alignment horizontal="left"/>
      <protection locked="0"/>
    </xf>
    <xf numFmtId="0" fontId="0" fillId="0" borderId="0" xfId="0" applyBorder="1" applyAlignment="1" applyProtection="1">
      <alignment horizontal="left"/>
      <protection locked="0"/>
    </xf>
    <xf numFmtId="0" fontId="2" fillId="0" borderId="0" xfId="0" applyFont="1" applyAlignment="1" applyProtection="1">
      <alignment horizontal="left" wrapText="1"/>
      <protection locked="0"/>
    </xf>
    <xf numFmtId="0" fontId="0" fillId="0" borderId="1" xfId="0" applyBorder="1" applyAlignment="1" applyProtection="1">
      <alignment horizontal="left"/>
    </xf>
    <xf numFmtId="0" fontId="0" fillId="0" borderId="1" xfId="0" applyBorder="1" applyAlignment="1" applyProtection="1">
      <alignment horizontal="left"/>
      <protection locked="0"/>
    </xf>
    <xf numFmtId="2" fontId="0" fillId="3" borderId="1" xfId="0" applyNumberFormat="1" applyFill="1" applyBorder="1" applyAlignment="1" applyProtection="1">
      <alignment horizontal="left"/>
    </xf>
    <xf numFmtId="3" fontId="0" fillId="3" borderId="1" xfId="0" applyNumberFormat="1" applyFill="1" applyBorder="1" applyAlignment="1" applyProtection="1">
      <alignment horizontal="left"/>
    </xf>
    <xf numFmtId="165" fontId="0" fillId="3" borderId="1" xfId="0" applyNumberFormat="1" applyFill="1" applyBorder="1" applyAlignment="1" applyProtection="1">
      <alignment horizontal="left"/>
    </xf>
    <xf numFmtId="0" fontId="0" fillId="3" borderId="1" xfId="0" applyFill="1" applyBorder="1" applyAlignment="1">
      <alignment horizontal="left"/>
    </xf>
    <xf numFmtId="0" fontId="8" fillId="3" borderId="1" xfId="0" applyNumberFormat="1" applyFont="1" applyFill="1" applyBorder="1" applyAlignment="1" applyProtection="1">
      <alignment horizontal="left"/>
    </xf>
    <xf numFmtId="44" fontId="2" fillId="3" borderId="1" xfId="0" applyNumberFormat="1" applyFont="1" applyFill="1" applyBorder="1" applyAlignment="1">
      <alignment horizontal="left"/>
    </xf>
    <xf numFmtId="0" fontId="9" fillId="3" borderId="1" xfId="0" applyFont="1" applyFill="1" applyBorder="1" applyAlignment="1">
      <alignment wrapText="1"/>
    </xf>
    <xf numFmtId="0" fontId="7" fillId="3" borderId="1" xfId="0" applyNumberFormat="1" applyFont="1" applyFill="1" applyBorder="1" applyAlignment="1" applyProtection="1">
      <alignment wrapText="1"/>
    </xf>
    <xf numFmtId="0" fontId="7" fillId="3" borderId="1" xfId="0" applyNumberFormat="1" applyFont="1" applyFill="1" applyBorder="1" applyAlignment="1" applyProtection="1"/>
    <xf numFmtId="0" fontId="0" fillId="3" borderId="1" xfId="0" applyFill="1" applyBorder="1" applyAlignment="1" applyProtection="1">
      <alignment horizontal="left"/>
    </xf>
    <xf numFmtId="10" fontId="0" fillId="3" borderId="1" xfId="2" applyNumberFormat="1" applyFont="1" applyFill="1" applyBorder="1" applyAlignment="1" applyProtection="1">
      <alignment horizontal="left"/>
    </xf>
    <xf numFmtId="0" fontId="0" fillId="0" borderId="0" xfId="0" applyAlignment="1" applyProtection="1">
      <alignment horizontal="left"/>
    </xf>
    <xf numFmtId="0" fontId="0" fillId="0" borderId="0" xfId="0" applyBorder="1" applyAlignment="1" applyProtection="1">
      <alignment horizontal="left"/>
    </xf>
    <xf numFmtId="3" fontId="0" fillId="0" borderId="0" xfId="0" applyNumberFormat="1" applyBorder="1" applyAlignment="1" applyProtection="1">
      <alignment horizontal="left"/>
    </xf>
    <xf numFmtId="0" fontId="0" fillId="0" borderId="0" xfId="0" applyAlignment="1" applyProtection="1">
      <alignment horizontal="left" wrapText="1"/>
    </xf>
    <xf numFmtId="0" fontId="2" fillId="3" borderId="1" xfId="0" applyFont="1" applyFill="1" applyBorder="1" applyAlignment="1" applyProtection="1">
      <alignment horizontal="left"/>
    </xf>
    <xf numFmtId="1" fontId="2" fillId="3" borderId="1" xfId="0" applyNumberFormat="1" applyFont="1" applyFill="1" applyBorder="1" applyAlignment="1" applyProtection="1">
      <alignment horizontal="left" wrapText="1"/>
    </xf>
    <xf numFmtId="14" fontId="0" fillId="3" borderId="1" xfId="0" applyNumberFormat="1" applyFill="1" applyBorder="1" applyAlignment="1" applyProtection="1">
      <alignment horizontal="left"/>
    </xf>
    <xf numFmtId="0" fontId="0" fillId="3" borderId="1" xfId="0" applyFont="1" applyFill="1" applyBorder="1" applyAlignment="1" applyProtection="1">
      <alignment horizontal="left" vertical="top" wrapText="1"/>
    </xf>
    <xf numFmtId="0" fontId="5" fillId="0" borderId="0" xfId="0" applyFont="1" applyAlignment="1" applyProtection="1">
      <alignment horizontal="left" vertical="center"/>
    </xf>
    <xf numFmtId="0" fontId="3" fillId="0" borderId="4" xfId="0" applyFont="1" applyBorder="1" applyAlignment="1" applyProtection="1"/>
    <xf numFmtId="0" fontId="0" fillId="0" borderId="4" xfId="0" applyBorder="1" applyAlignment="1" applyProtection="1">
      <alignment horizontal="left"/>
    </xf>
    <xf numFmtId="0" fontId="6" fillId="0" borderId="4" xfId="0" applyFont="1" applyBorder="1" applyAlignment="1" applyProtection="1">
      <alignment horizontal="left" vertical="center"/>
    </xf>
    <xf numFmtId="0" fontId="0" fillId="0" borderId="0" xfId="0" applyBorder="1" applyAlignment="1" applyProtection="1">
      <alignment horizontal="left" wrapText="1"/>
      <protection locked="0"/>
    </xf>
    <xf numFmtId="9" fontId="0" fillId="0" borderId="0" xfId="2" applyFont="1" applyBorder="1" applyAlignment="1" applyProtection="1">
      <alignment horizontal="left" wrapText="1"/>
      <protection locked="0"/>
    </xf>
    <xf numFmtId="0" fontId="0" fillId="0" borderId="0" xfId="0" applyFill="1" applyBorder="1" applyAlignment="1" applyProtection="1">
      <alignment horizontal="left" wrapText="1"/>
      <protection locked="0"/>
    </xf>
    <xf numFmtId="0" fontId="0" fillId="0" borderId="0" xfId="0" applyAlignment="1" applyProtection="1">
      <alignment horizontal="left" vertical="top" wrapText="1"/>
      <protection locked="0"/>
    </xf>
    <xf numFmtId="0" fontId="0" fillId="3" borderId="1" xfId="0" applyFill="1" applyBorder="1" applyAlignment="1" applyProtection="1">
      <alignment horizontal="left" wrapText="1"/>
    </xf>
    <xf numFmtId="0" fontId="5" fillId="0" borderId="0" xfId="0" applyFont="1" applyAlignment="1" applyProtection="1">
      <alignment horizontal="left" vertical="center" wrapText="1"/>
    </xf>
    <xf numFmtId="0" fontId="3" fillId="0" borderId="4" xfId="0" applyFont="1" applyBorder="1" applyAlignment="1" applyProtection="1">
      <alignment horizontal="left"/>
    </xf>
    <xf numFmtId="0" fontId="0" fillId="0" borderId="4" xfId="0" applyBorder="1" applyAlignment="1" applyProtection="1">
      <alignment horizontal="left" wrapText="1"/>
    </xf>
    <xf numFmtId="0" fontId="6" fillId="0" borderId="4" xfId="0" applyFont="1" applyBorder="1" applyAlignment="1" applyProtection="1">
      <alignment horizontal="left" vertical="center" wrapText="1"/>
    </xf>
    <xf numFmtId="0" fontId="0" fillId="0" borderId="0" xfId="0" applyAlignment="1" applyProtection="1">
      <alignment horizontal="left" vertical="top"/>
      <protection locked="0"/>
    </xf>
    <xf numFmtId="0" fontId="3" fillId="0" borderId="0" xfId="0" applyFont="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14" fontId="0" fillId="0" borderId="1" xfId="0" applyNumberFormat="1" applyBorder="1" applyAlignment="1" applyProtection="1">
      <alignment horizontal="left" vertical="top" wrapText="1"/>
      <protection locked="0"/>
    </xf>
    <xf numFmtId="0" fontId="15" fillId="0" borderId="1" xfId="3" applyBorder="1" applyAlignment="1" applyProtection="1">
      <alignment horizontal="left" vertical="top" wrapText="1"/>
      <protection locked="0"/>
    </xf>
    <xf numFmtId="6" fontId="0" fillId="0" borderId="0" xfId="0" applyNumberFormat="1" applyAlignment="1" applyProtection="1">
      <alignment horizontal="left" vertical="top"/>
      <protection locked="0"/>
    </xf>
    <xf numFmtId="14" fontId="0" fillId="0" borderId="0" xfId="0" applyNumberFormat="1" applyAlignment="1" applyProtection="1">
      <alignment horizontal="left" vertical="top"/>
      <protection locked="0"/>
    </xf>
    <xf numFmtId="3" fontId="0" fillId="0" borderId="1" xfId="0" applyNumberFormat="1" applyBorder="1" applyAlignment="1" applyProtection="1">
      <alignment horizontal="left" vertical="top" wrapText="1"/>
      <protection locked="0"/>
    </xf>
    <xf numFmtId="3" fontId="0" fillId="0" borderId="0" xfId="0" applyNumberFormat="1" applyAlignment="1" applyProtection="1">
      <alignment horizontal="left" vertical="top"/>
      <protection locked="0"/>
    </xf>
    <xf numFmtId="0" fontId="0" fillId="3" borderId="1" xfId="0" applyFont="1" applyFill="1" applyBorder="1" applyAlignment="1" applyProtection="1">
      <alignment horizontal="left" vertical="top"/>
    </xf>
    <xf numFmtId="3" fontId="0" fillId="3" borderId="1" xfId="0" applyNumberFormat="1" applyFont="1" applyFill="1" applyBorder="1" applyAlignment="1" applyProtection="1">
      <alignment horizontal="left" vertical="top" wrapText="1"/>
    </xf>
    <xf numFmtId="0" fontId="5" fillId="0" borderId="0" xfId="0" applyFont="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horizontal="left" vertical="top"/>
    </xf>
    <xf numFmtId="0" fontId="3" fillId="0" borderId="4" xfId="0" applyFont="1" applyBorder="1" applyAlignment="1" applyProtection="1">
      <alignment horizontal="left" vertical="top"/>
    </xf>
    <xf numFmtId="0" fontId="0" fillId="0" borderId="4" xfId="0" applyBorder="1" applyAlignment="1" applyProtection="1">
      <alignment horizontal="left" vertical="top" wrapText="1"/>
    </xf>
    <xf numFmtId="0" fontId="6" fillId="0" borderId="4" xfId="0" applyFont="1" applyBorder="1" applyAlignment="1" applyProtection="1">
      <alignment horizontal="left" vertical="top"/>
    </xf>
    <xf numFmtId="0" fontId="0" fillId="0" borderId="4" xfId="0" applyBorder="1" applyAlignment="1" applyProtection="1">
      <alignment horizontal="left" vertical="top"/>
    </xf>
    <xf numFmtId="0" fontId="0" fillId="3" borderId="1" xfId="0" applyFill="1" applyBorder="1" applyAlignment="1" applyProtection="1">
      <alignment horizontal="left" vertical="top" wrapText="1"/>
    </xf>
    <xf numFmtId="0" fontId="2" fillId="2" borderId="1" xfId="0" applyFont="1" applyFill="1" applyBorder="1" applyAlignment="1" applyProtection="1">
      <alignment horizontal="left" vertical="top" wrapText="1"/>
    </xf>
    <xf numFmtId="9" fontId="2" fillId="3" borderId="1" xfId="2" applyFont="1" applyFill="1" applyBorder="1" applyAlignment="1" applyProtection="1">
      <alignment horizontal="left"/>
    </xf>
    <xf numFmtId="0" fontId="19" fillId="3" borderId="1" xfId="0" applyFont="1" applyFill="1" applyBorder="1" applyAlignment="1" applyProtection="1">
      <alignment horizontal="left" vertical="top"/>
    </xf>
    <xf numFmtId="0" fontId="4" fillId="3" borderId="1" xfId="0" applyFont="1" applyFill="1" applyBorder="1" applyAlignment="1" applyProtection="1">
      <alignment horizontal="left" vertical="top" wrapText="1"/>
    </xf>
    <xf numFmtId="0" fontId="16" fillId="2" borderId="1" xfId="0" applyFont="1" applyFill="1" applyBorder="1" applyAlignment="1" applyProtection="1">
      <alignment vertical="center"/>
    </xf>
    <xf numFmtId="0" fontId="19" fillId="2" borderId="1" xfId="0" applyFont="1" applyFill="1" applyBorder="1" applyAlignment="1" applyProtection="1">
      <alignment vertical="center"/>
    </xf>
    <xf numFmtId="0" fontId="19" fillId="0" borderId="1" xfId="0" applyFont="1" applyBorder="1" applyAlignment="1" applyProtection="1">
      <alignment horizontal="left" vertical="top"/>
    </xf>
    <xf numFmtId="0" fontId="0" fillId="0" borderId="0" xfId="0" applyAlignment="1" applyProtection="1">
      <alignment horizontal="left" vertical="center"/>
      <protection locked="0"/>
    </xf>
    <xf numFmtId="0" fontId="0" fillId="4" borderId="1" xfId="0" applyFill="1" applyBorder="1" applyAlignment="1" applyProtection="1">
      <alignment horizontal="left" vertical="center" wrapText="1"/>
      <protection locked="0"/>
    </xf>
    <xf numFmtId="0" fontId="0" fillId="4" borderId="1" xfId="0" applyFill="1" applyBorder="1" applyAlignment="1" applyProtection="1">
      <alignment horizontal="left" vertical="center"/>
      <protection locked="0"/>
    </xf>
    <xf numFmtId="0" fontId="15" fillId="4" borderId="1" xfId="3" applyFill="1" applyBorder="1" applyAlignment="1" applyProtection="1">
      <alignment horizontal="left" vertical="center" wrapText="1"/>
      <protection locked="0"/>
    </xf>
    <xf numFmtId="0" fontId="15" fillId="4" borderId="1" xfId="3" applyFill="1" applyBorder="1" applyAlignment="1" applyProtection="1">
      <alignment horizontal="left" vertical="center"/>
      <protection locked="0"/>
    </xf>
    <xf numFmtId="0" fontId="0" fillId="0" borderId="0" xfId="0" applyAlignment="1" applyProtection="1">
      <alignment horizontal="left" vertical="center" wrapText="1"/>
      <protection locked="0"/>
    </xf>
    <xf numFmtId="0" fontId="0" fillId="3" borderId="1" xfId="0" applyFill="1" applyBorder="1" applyAlignment="1" applyProtection="1">
      <alignment horizontal="left" vertical="center" wrapText="1"/>
    </xf>
    <xf numFmtId="0" fontId="2" fillId="2" borderId="1" xfId="0" applyFont="1" applyFill="1" applyBorder="1" applyAlignment="1" applyProtection="1">
      <alignment horizontal="left" vertical="center"/>
    </xf>
    <xf numFmtId="0" fontId="21" fillId="0" borderId="1" xfId="0" applyFont="1" applyBorder="1" applyAlignment="1">
      <alignment horizontal="left"/>
    </xf>
    <xf numFmtId="14" fontId="0" fillId="4" borderId="1" xfId="0" applyNumberFormat="1" applyFill="1" applyBorder="1" applyAlignment="1" applyProtection="1">
      <alignment horizontal="left" vertical="top" wrapText="1"/>
      <protection locked="0"/>
    </xf>
    <xf numFmtId="0" fontId="0" fillId="4" borderId="1" xfId="0" applyFill="1" applyBorder="1" applyAlignment="1" applyProtection="1">
      <alignment horizontal="left" vertical="top" wrapText="1"/>
      <protection locked="0"/>
    </xf>
    <xf numFmtId="0" fontId="2" fillId="0" borderId="0" xfId="0" applyFont="1" applyAlignment="1" applyProtection="1">
      <alignment horizontal="left" vertical="center"/>
      <protection locked="0"/>
    </xf>
    <xf numFmtId="0" fontId="2" fillId="2" borderId="1" xfId="0" applyFont="1" applyFill="1" applyBorder="1" applyAlignment="1" applyProtection="1">
      <alignment vertical="top"/>
    </xf>
    <xf numFmtId="0" fontId="0" fillId="0" borderId="0" xfId="0" applyProtection="1">
      <protection locked="0"/>
    </xf>
    <xf numFmtId="0" fontId="0" fillId="0" borderId="0" xfId="0" applyProtection="1"/>
    <xf numFmtId="2" fontId="0" fillId="0" borderId="0" xfId="0" applyNumberFormat="1" applyAlignment="1">
      <alignment horizontal="left"/>
    </xf>
    <xf numFmtId="0" fontId="0" fillId="4" borderId="1" xfId="0" applyFont="1" applyFill="1" applyBorder="1" applyAlignment="1" applyProtection="1">
      <alignment horizontal="left" vertical="top" wrapText="1"/>
    </xf>
    <xf numFmtId="0" fontId="0" fillId="4" borderId="1" xfId="0" applyFill="1" applyBorder="1" applyAlignment="1" applyProtection="1">
      <alignment horizontal="left" vertical="top" wrapText="1"/>
    </xf>
    <xf numFmtId="0" fontId="0" fillId="3" borderId="1" xfId="0" applyFont="1" applyFill="1" applyBorder="1" applyAlignment="1" applyProtection="1">
      <alignment horizontal="left" wrapText="1"/>
    </xf>
    <xf numFmtId="9" fontId="0" fillId="0" borderId="0" xfId="2" applyFont="1" applyAlignment="1" applyProtection="1">
      <alignment horizontal="left"/>
    </xf>
    <xf numFmtId="0" fontId="18" fillId="3" borderId="1" xfId="0" applyFont="1" applyFill="1" applyBorder="1" applyAlignment="1" applyProtection="1">
      <alignment horizontal="left" vertical="top" wrapText="1"/>
    </xf>
    <xf numFmtId="0" fontId="0" fillId="5" borderId="1" xfId="0" applyFill="1" applyBorder="1" applyAlignment="1" applyProtection="1">
      <alignment vertical="center"/>
      <protection locked="0"/>
    </xf>
    <xf numFmtId="0" fontId="0" fillId="6" borderId="1" xfId="0" applyFill="1" applyBorder="1" applyAlignment="1" applyProtection="1">
      <alignment horizontal="left" wrapText="1"/>
      <protection locked="0"/>
    </xf>
    <xf numFmtId="3" fontId="0" fillId="6" borderId="1" xfId="0" applyNumberFormat="1" applyFill="1" applyBorder="1" applyAlignment="1" applyProtection="1">
      <alignment horizontal="left" wrapText="1"/>
      <protection locked="0"/>
    </xf>
    <xf numFmtId="0" fontId="0" fillId="6" borderId="1" xfId="0" applyFill="1" applyBorder="1" applyAlignment="1" applyProtection="1">
      <alignment horizontal="left"/>
      <protection locked="0"/>
    </xf>
    <xf numFmtId="0" fontId="0" fillId="3" borderId="1" xfId="0" applyFont="1" applyFill="1" applyBorder="1" applyAlignment="1" applyProtection="1">
      <alignment horizontal="left"/>
    </xf>
    <xf numFmtId="0" fontId="0" fillId="3" borderId="1" xfId="0" applyFill="1" applyBorder="1" applyAlignment="1" applyProtection="1">
      <alignment horizontal="left" vertical="top"/>
      <protection locked="0"/>
    </xf>
    <xf numFmtId="0" fontId="0" fillId="5" borderId="1" xfId="0" applyFont="1" applyFill="1" applyBorder="1" applyAlignment="1" applyProtection="1">
      <alignment vertical="center"/>
      <protection locked="0"/>
    </xf>
    <xf numFmtId="0" fontId="0" fillId="0" borderId="1" xfId="0" applyBorder="1" applyAlignment="1" applyProtection="1">
      <alignment horizontal="left" vertical="top" wrapText="1"/>
      <protection locked="0"/>
    </xf>
    <xf numFmtId="14" fontId="0" fillId="4" borderId="1" xfId="0" applyNumberFormat="1" applyFill="1" applyBorder="1" applyAlignment="1" applyProtection="1">
      <alignment horizontal="left" vertical="center"/>
      <protection locked="0"/>
    </xf>
    <xf numFmtId="14" fontId="0" fillId="0" borderId="0" xfId="0" applyNumberFormat="1" applyAlignment="1" applyProtection="1">
      <alignment horizontal="left"/>
      <protection locked="0"/>
    </xf>
    <xf numFmtId="14" fontId="0" fillId="0" borderId="0" xfId="0" applyNumberFormat="1" applyAlignment="1" applyProtection="1">
      <alignment horizontal="left" vertical="center"/>
      <protection locked="0"/>
    </xf>
    <xf numFmtId="0" fontId="0" fillId="0" borderId="1" xfId="0" applyFill="1" applyBorder="1"/>
    <xf numFmtId="44" fontId="0" fillId="4" borderId="1" xfId="1" applyFont="1" applyFill="1" applyBorder="1" applyAlignment="1" applyProtection="1">
      <alignment horizontal="left" wrapText="1"/>
    </xf>
    <xf numFmtId="0" fontId="0" fillId="3" borderId="1" xfId="0" applyFill="1" applyBorder="1" applyAlignment="1" applyProtection="1">
      <alignment horizontal="left" wrapText="1"/>
      <protection locked="0"/>
    </xf>
    <xf numFmtId="0" fontId="0" fillId="3" borderId="1" xfId="0" applyFont="1" applyFill="1" applyBorder="1" applyAlignment="1"/>
    <xf numFmtId="0" fontId="7" fillId="3" borderId="8" xfId="0" applyNumberFormat="1" applyFont="1" applyFill="1" applyBorder="1" applyAlignment="1" applyProtection="1">
      <alignment horizontal="left"/>
    </xf>
    <xf numFmtId="164" fontId="0" fillId="3" borderId="8" xfId="1" applyNumberFormat="1" applyFont="1" applyFill="1" applyBorder="1" applyAlignment="1">
      <alignment horizontal="left"/>
    </xf>
    <xf numFmtId="0" fontId="0" fillId="3" borderId="8" xfId="0" applyFill="1" applyBorder="1" applyAlignment="1" applyProtection="1">
      <alignment horizontal="left"/>
    </xf>
    <xf numFmtId="2" fontId="0" fillId="4" borderId="8" xfId="0" applyNumberFormat="1" applyFill="1" applyBorder="1" applyAlignment="1" applyProtection="1">
      <alignment horizontal="left"/>
    </xf>
    <xf numFmtId="9" fontId="0" fillId="3" borderId="8" xfId="2" applyFont="1" applyFill="1" applyBorder="1" applyAlignment="1" applyProtection="1">
      <alignment horizontal="left"/>
    </xf>
    <xf numFmtId="0" fontId="9" fillId="3" borderId="8" xfId="0" applyFont="1" applyFill="1" applyBorder="1" applyAlignment="1">
      <alignment horizontal="left"/>
    </xf>
    <xf numFmtId="2" fontId="0" fillId="3" borderId="8" xfId="0" applyNumberFormat="1" applyFill="1" applyBorder="1" applyAlignment="1">
      <alignment horizontal="left"/>
    </xf>
    <xf numFmtId="0" fontId="0" fillId="3" borderId="8" xfId="0" applyFill="1" applyBorder="1" applyAlignment="1">
      <alignment horizontal="left"/>
    </xf>
    <xf numFmtId="9" fontId="0" fillId="3" borderId="8" xfId="0" applyNumberFormat="1" applyFill="1" applyBorder="1" applyAlignment="1">
      <alignment horizontal="left"/>
    </xf>
    <xf numFmtId="0" fontId="0" fillId="3" borderId="1" xfId="0" applyFill="1" applyBorder="1" applyAlignment="1" applyProtection="1">
      <alignment horizontal="left" vertical="top"/>
    </xf>
    <xf numFmtId="0" fontId="2" fillId="2" borderId="1" xfId="0" applyFont="1" applyFill="1" applyBorder="1" applyAlignment="1" applyProtection="1">
      <alignment horizontal="left" vertical="center" wrapText="1"/>
    </xf>
    <xf numFmtId="0" fontId="16" fillId="2" borderId="2" xfId="0" applyFont="1" applyFill="1" applyBorder="1" applyAlignment="1" applyProtection="1">
      <alignment horizontal="left" vertical="center"/>
    </xf>
    <xf numFmtId="0" fontId="4" fillId="2" borderId="3" xfId="0" applyFont="1" applyFill="1" applyBorder="1" applyAlignment="1" applyProtection="1">
      <alignment horizontal="left" vertical="center"/>
    </xf>
    <xf numFmtId="0" fontId="2" fillId="2" borderId="1" xfId="0" applyFont="1" applyFill="1" applyBorder="1" applyAlignment="1" applyProtection="1">
      <alignment horizontal="left" vertical="top"/>
    </xf>
    <xf numFmtId="0" fontId="0" fillId="3" borderId="1" xfId="0" applyFill="1" applyBorder="1" applyAlignment="1" applyProtection="1">
      <alignment horizontal="left" vertical="top"/>
    </xf>
    <xf numFmtId="0" fontId="0" fillId="3" borderId="2" xfId="0" applyFont="1" applyFill="1" applyBorder="1" applyAlignment="1" applyProtection="1">
      <alignment horizontal="left" vertical="top"/>
    </xf>
    <xf numFmtId="0" fontId="0" fillId="3" borderId="3" xfId="0" applyFont="1" applyFill="1" applyBorder="1" applyAlignment="1" applyProtection="1">
      <alignment horizontal="left" vertical="top"/>
    </xf>
    <xf numFmtId="0" fontId="0" fillId="0" borderId="2"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2" fillId="2" borderId="2" xfId="0" applyFont="1" applyFill="1" applyBorder="1" applyAlignment="1" applyProtection="1">
      <alignment horizontal="left" vertical="top"/>
    </xf>
    <xf numFmtId="0" fontId="2" fillId="2" borderId="3" xfId="0" applyFont="1" applyFill="1" applyBorder="1" applyAlignment="1" applyProtection="1">
      <alignment horizontal="left" vertical="top"/>
    </xf>
    <xf numFmtId="0" fontId="21" fillId="0" borderId="2" xfId="0" applyFont="1" applyBorder="1" applyAlignment="1">
      <alignment horizontal="left" vertical="top" wrapText="1"/>
    </xf>
    <xf numFmtId="0" fontId="21" fillId="0" borderId="5" xfId="0" applyFont="1" applyBorder="1" applyAlignment="1">
      <alignment horizontal="left" vertical="top" wrapText="1"/>
    </xf>
    <xf numFmtId="0" fontId="21" fillId="0" borderId="3" xfId="0" applyFont="1" applyBorder="1" applyAlignment="1">
      <alignment horizontal="left" vertical="top" wrapText="1"/>
    </xf>
    <xf numFmtId="0" fontId="2" fillId="2" borderId="2" xfId="0" applyFont="1" applyFill="1" applyBorder="1" applyAlignment="1" applyProtection="1">
      <alignment horizontal="center"/>
    </xf>
    <xf numFmtId="0" fontId="2" fillId="2" borderId="5" xfId="0" applyFont="1" applyFill="1" applyBorder="1" applyAlignment="1" applyProtection="1">
      <alignment horizontal="center"/>
    </xf>
    <xf numFmtId="0" fontId="2" fillId="2" borderId="3" xfId="0" applyFont="1" applyFill="1" applyBorder="1" applyAlignment="1" applyProtection="1">
      <alignment horizontal="center"/>
    </xf>
    <xf numFmtId="0" fontId="2" fillId="2" borderId="1" xfId="0" applyFont="1" applyFill="1" applyBorder="1" applyAlignment="1" applyProtection="1">
      <alignment horizontal="left" vertical="center" wrapText="1"/>
    </xf>
    <xf numFmtId="0" fontId="2" fillId="2" borderId="1" xfId="0" applyFont="1" applyFill="1" applyBorder="1" applyAlignment="1" applyProtection="1">
      <alignment horizontal="left" wrapText="1"/>
    </xf>
    <xf numFmtId="0" fontId="2" fillId="2" borderId="2"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2" fillId="2" borderId="3" xfId="0" applyFont="1" applyFill="1" applyBorder="1" applyAlignment="1" applyProtection="1">
      <alignment horizontal="left" wrapText="1"/>
    </xf>
    <xf numFmtId="0" fontId="2" fillId="2" borderId="1" xfId="0" applyFont="1" applyFill="1" applyBorder="1" applyAlignment="1" applyProtection="1">
      <alignment horizontal="left"/>
    </xf>
    <xf numFmtId="0" fontId="0" fillId="3" borderId="6" xfId="0" applyFill="1" applyBorder="1" applyAlignment="1" applyProtection="1">
      <alignment horizontal="left" vertical="top" wrapText="1"/>
    </xf>
    <xf numFmtId="0" fontId="0" fillId="3" borderId="7" xfId="0" applyFill="1" applyBorder="1" applyAlignment="1" applyProtection="1">
      <alignment horizontal="left" vertical="top" wrapText="1"/>
    </xf>
    <xf numFmtId="0" fontId="0" fillId="3" borderId="6" xfId="0" applyFill="1" applyBorder="1" applyAlignment="1" applyProtection="1">
      <alignment horizontal="left"/>
    </xf>
    <xf numFmtId="0" fontId="0" fillId="3" borderId="7" xfId="0" applyFill="1" applyBorder="1" applyAlignment="1" applyProtection="1">
      <alignment horizontal="left"/>
    </xf>
    <xf numFmtId="0" fontId="2" fillId="2" borderId="2" xfId="0" applyFont="1" applyFill="1" applyBorder="1" applyAlignment="1" applyProtection="1">
      <alignment horizontal="left"/>
    </xf>
    <xf numFmtId="0" fontId="2" fillId="2" borderId="3" xfId="0" applyFont="1" applyFill="1" applyBorder="1" applyAlignment="1" applyProtection="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0" fillId="3" borderId="2" xfId="0" applyFill="1" applyBorder="1" applyAlignment="1">
      <alignment wrapText="1"/>
    </xf>
    <xf numFmtId="0" fontId="0" fillId="3" borderId="3" xfId="0" applyFill="1" applyBorder="1" applyAlignment="1">
      <alignment wrapText="1"/>
    </xf>
    <xf numFmtId="0" fontId="2" fillId="2" borderId="2" xfId="0" applyFont="1" applyFill="1" applyBorder="1" applyAlignment="1"/>
    <xf numFmtId="0" fontId="2" fillId="2" borderId="5" xfId="0" applyFont="1" applyFill="1" applyBorder="1" applyAlignment="1"/>
    <xf numFmtId="0" fontId="2" fillId="2" borderId="3" xfId="0" applyFont="1" applyFill="1" applyBorder="1" applyAlignment="1"/>
    <xf numFmtId="0" fontId="0" fillId="3" borderId="2" xfId="0" applyFont="1" applyFill="1" applyBorder="1" applyAlignment="1"/>
    <xf numFmtId="0" fontId="0" fillId="3" borderId="3" xfId="0" applyFont="1" applyFill="1" applyBorder="1" applyAlignment="1"/>
    <xf numFmtId="0" fontId="0" fillId="4" borderId="2" xfId="0" applyFont="1" applyFill="1" applyBorder="1" applyAlignment="1">
      <alignment horizontal="left"/>
    </xf>
    <xf numFmtId="0" fontId="0" fillId="4" borderId="3" xfId="0" applyFont="1" applyFill="1" applyBorder="1" applyAlignment="1">
      <alignment horizontal="left"/>
    </xf>
    <xf numFmtId="0" fontId="0" fillId="4" borderId="1" xfId="0" applyFont="1" applyFill="1" applyBorder="1" applyAlignment="1">
      <alignment horizontal="left"/>
    </xf>
    <xf numFmtId="0" fontId="0" fillId="4" borderId="9" xfId="0" applyFont="1" applyFill="1" applyBorder="1" applyAlignment="1">
      <alignment horizontal="left"/>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xdr:colOff>
      <xdr:row>13</xdr:row>
      <xdr:rowOff>152400</xdr:rowOff>
    </xdr:from>
    <xdr:to>
      <xdr:col>6</xdr:col>
      <xdr:colOff>1495425</xdr:colOff>
      <xdr:row>45</xdr:row>
      <xdr:rowOff>0</xdr:rowOff>
    </xdr:to>
    <xdr:sp macro="" textlink="">
      <xdr:nvSpPr>
        <xdr:cNvPr id="2" name="TextBox 1">
          <a:extLst>
            <a:ext uri="{FF2B5EF4-FFF2-40B4-BE49-F238E27FC236}">
              <a16:creationId xmlns:a16="http://schemas.microsoft.com/office/drawing/2014/main" id="{059F7872-C2FA-41E9-BE8F-55B9B5994FE2}"/>
            </a:ext>
          </a:extLst>
        </xdr:cNvPr>
        <xdr:cNvSpPr txBox="1"/>
      </xdr:nvSpPr>
      <xdr:spPr>
        <a:xfrm>
          <a:off x="19050" y="5591175"/>
          <a:ext cx="14087475" cy="5638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All</a:t>
          </a:r>
          <a:r>
            <a:rPr lang="en-US" sz="1100" b="1" baseline="0"/>
            <a:t> other Comments:</a:t>
          </a:r>
        </a:p>
        <a:p>
          <a:endParaRPr lang="en-US" sz="1100" b="1" baseline="0"/>
        </a:p>
        <a:p>
          <a:r>
            <a:rPr lang="en-US" sz="1100" b="1" baseline="0"/>
            <a:t>1.</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sestrnas\STR_Groups\Users\nmanderlink\Desktop\WFH%20Spring%202020\CEC%20Emissions\EPIC%20Emissions%20Calc_v1.0_demonstr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FM_Inputs"/>
      <sheetName val="FM_Results"/>
      <sheetName val="FM_Results_Air_Basin"/>
      <sheetName val="EE_LS_PR_Inputs"/>
      <sheetName val="PR_Results"/>
      <sheetName val="PR_Results_Air_Basin"/>
      <sheetName val="EE_Results"/>
      <sheetName val="EE_Results_Air_Basin"/>
      <sheetName val="LS_Results"/>
      <sheetName val="LS_Results_Air_Basin"/>
      <sheetName val="EV_Elec_Inputs"/>
      <sheetName val="Elec_Results"/>
      <sheetName val="Elec_Results_Air_Basin"/>
      <sheetName val="EV_Results"/>
      <sheetName val="EV_Results_Air_Basin"/>
      <sheetName val="EIA"/>
      <sheetName val="EIA_Results"/>
      <sheetName val="NonEIA_Results"/>
      <sheetName val="EIA_Results_Air_Basin"/>
      <sheetName val="NonEIA_Results_Air_Basin"/>
      <sheetName val="eGrid_EFs"/>
      <sheetName val="Vehicle_EFs"/>
      <sheetName val="Fuel_EFs"/>
      <sheetName val="Burn_Pile_EFs"/>
      <sheetName val="AirBasinDist"/>
      <sheetName val="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boem.gov/renewable-energy/lease-and-grant-informatio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5499-30DF-4EDD-B1AA-1E9CD65E3BDA}">
  <dimension ref="A1:B16"/>
  <sheetViews>
    <sheetView tabSelected="1" zoomScaleNormal="100" workbookViewId="0"/>
  </sheetViews>
  <sheetFormatPr defaultColWidth="8.7109375" defaultRowHeight="15" x14ac:dyDescent="0.25"/>
  <cols>
    <col min="1" max="1" width="25.7109375" style="91" customWidth="1"/>
    <col min="2" max="2" width="101.42578125" style="91" customWidth="1"/>
    <col min="3" max="16384" width="8.7109375" style="91"/>
  </cols>
  <sheetData>
    <row r="1" spans="1:2" s="92" customFormat="1" ht="18.75" x14ac:dyDescent="0.25">
      <c r="A1" s="39" t="s">
        <v>0</v>
      </c>
      <c r="B1" s="31"/>
    </row>
    <row r="2" spans="1:2" s="92" customFormat="1" ht="15.75" x14ac:dyDescent="0.25">
      <c r="A2" s="40" t="s">
        <v>1</v>
      </c>
      <c r="B2" s="41"/>
    </row>
    <row r="3" spans="1:2" ht="15.75" x14ac:dyDescent="0.25">
      <c r="A3" s="8"/>
      <c r="B3" s="9"/>
    </row>
    <row r="4" spans="1:2" x14ac:dyDescent="0.25">
      <c r="A4" s="125" t="s">
        <v>2</v>
      </c>
      <c r="B4" s="126"/>
    </row>
    <row r="5" spans="1:2" ht="61.5" customHeight="1" x14ac:dyDescent="0.25">
      <c r="A5" s="73" t="s">
        <v>3</v>
      </c>
      <c r="B5" s="74" t="s">
        <v>4</v>
      </c>
    </row>
    <row r="6" spans="1:2" ht="31.5" customHeight="1" x14ac:dyDescent="0.25">
      <c r="A6" s="73" t="s">
        <v>5</v>
      </c>
      <c r="B6" s="74" t="s">
        <v>6</v>
      </c>
    </row>
    <row r="7" spans="1:2" x14ac:dyDescent="0.25">
      <c r="A7" s="77"/>
      <c r="B7" s="77"/>
    </row>
    <row r="8" spans="1:2" x14ac:dyDescent="0.25">
      <c r="A8" s="75" t="s">
        <v>7</v>
      </c>
      <c r="B8" s="76" t="s">
        <v>8</v>
      </c>
    </row>
    <row r="9" spans="1:2" ht="36.75" customHeight="1" x14ac:dyDescent="0.25">
      <c r="A9" s="73" t="s">
        <v>9</v>
      </c>
      <c r="B9" s="74" t="s">
        <v>10</v>
      </c>
    </row>
    <row r="10" spans="1:2" ht="90" x14ac:dyDescent="0.25">
      <c r="A10" s="73" t="s">
        <v>11</v>
      </c>
      <c r="B10" s="74" t="s">
        <v>12</v>
      </c>
    </row>
    <row r="11" spans="1:2" ht="30" x14ac:dyDescent="0.25">
      <c r="A11" s="73" t="s">
        <v>13</v>
      </c>
      <c r="B11" s="74" t="s">
        <v>14</v>
      </c>
    </row>
    <row r="12" spans="1:2" ht="30" x14ac:dyDescent="0.25">
      <c r="A12" s="73" t="s">
        <v>15</v>
      </c>
      <c r="B12" s="74" t="s">
        <v>16</v>
      </c>
    </row>
    <row r="13" spans="1:2" ht="45" x14ac:dyDescent="0.25">
      <c r="A13" s="73" t="s">
        <v>17</v>
      </c>
      <c r="B13" s="98" t="s">
        <v>18</v>
      </c>
    </row>
    <row r="14" spans="1:2" ht="39.75" customHeight="1" x14ac:dyDescent="0.25">
      <c r="A14" s="73" t="s">
        <v>19</v>
      </c>
      <c r="B14" s="74" t="s">
        <v>20</v>
      </c>
    </row>
    <row r="16" spans="1:2" x14ac:dyDescent="0.25">
      <c r="A16" s="105" t="s">
        <v>21</v>
      </c>
      <c r="B16" s="99"/>
    </row>
  </sheetData>
  <mergeCells count="1">
    <mergeCell ref="A4:B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1AB6A-9B6F-47EF-BD42-CB04F13EC94C}">
  <sheetPr codeName="Sheet1"/>
  <dimension ref="A1:M22"/>
  <sheetViews>
    <sheetView zoomScaleNormal="100" workbookViewId="0"/>
  </sheetViews>
  <sheetFormatPr defaultColWidth="9.140625" defaultRowHeight="15" x14ac:dyDescent="0.25"/>
  <cols>
    <col min="1" max="1" width="18.85546875" style="83" customWidth="1"/>
    <col min="2" max="2" width="58.85546875" style="83" customWidth="1"/>
    <col min="3" max="3" width="12.85546875" style="83" customWidth="1"/>
    <col min="4" max="4" width="26.7109375" style="83" customWidth="1"/>
    <col min="5" max="5" width="14.140625" style="78" customWidth="1"/>
    <col min="6" max="6" width="49.140625" style="78" customWidth="1"/>
    <col min="7" max="7" width="21.5703125" style="78" customWidth="1"/>
    <col min="8" max="9" width="9.140625" style="78"/>
    <col min="10" max="10" width="9.140625" style="78" hidden="1" customWidth="1"/>
    <col min="11" max="12" width="9.140625" style="78"/>
    <col min="13" max="13" width="10.7109375" style="78" bestFit="1" customWidth="1"/>
    <col min="14" max="16384" width="9.140625" style="78"/>
  </cols>
  <sheetData>
    <row r="1" spans="1:13" s="31" customFormat="1" ht="18.75" x14ac:dyDescent="0.25">
      <c r="A1" s="39" t="s">
        <v>0</v>
      </c>
      <c r="D1" s="39"/>
    </row>
    <row r="2" spans="1:13" s="41" customFormat="1" ht="15.75" x14ac:dyDescent="0.25">
      <c r="A2" s="40" t="s">
        <v>22</v>
      </c>
      <c r="D2" s="42"/>
    </row>
    <row r="3" spans="1:13" s="16" customFormat="1" ht="15.75" x14ac:dyDescent="0.25">
      <c r="A3" s="8"/>
      <c r="B3" s="9"/>
      <c r="C3" s="9"/>
      <c r="D3" s="10"/>
      <c r="E3" s="9"/>
      <c r="F3" s="9"/>
      <c r="G3" s="9"/>
    </row>
    <row r="4" spans="1:13" ht="29.25" customHeight="1" x14ac:dyDescent="0.25">
      <c r="A4" s="124" t="s">
        <v>7</v>
      </c>
      <c r="B4" s="124" t="s">
        <v>23</v>
      </c>
      <c r="C4" s="124" t="s">
        <v>24</v>
      </c>
      <c r="D4" s="124" t="s">
        <v>25</v>
      </c>
      <c r="E4" s="85" t="s">
        <v>26</v>
      </c>
      <c r="F4" s="85" t="s">
        <v>27</v>
      </c>
      <c r="G4" s="85" t="s">
        <v>28</v>
      </c>
    </row>
    <row r="5" spans="1:13" ht="30" x14ac:dyDescent="0.25">
      <c r="A5" s="84" t="s">
        <v>11</v>
      </c>
      <c r="B5" s="84" t="s">
        <v>29</v>
      </c>
      <c r="C5" s="79"/>
      <c r="D5" s="79"/>
      <c r="E5" s="107"/>
      <c r="F5" s="80"/>
      <c r="G5" s="80"/>
    </row>
    <row r="6" spans="1:13" ht="30" x14ac:dyDescent="0.25">
      <c r="A6" s="84" t="s">
        <v>11</v>
      </c>
      <c r="B6" s="84" t="s">
        <v>30</v>
      </c>
      <c r="C6" s="79"/>
      <c r="D6" s="79"/>
      <c r="E6" s="107"/>
      <c r="F6" s="80"/>
      <c r="G6" s="80"/>
    </row>
    <row r="7" spans="1:13" ht="45" x14ac:dyDescent="0.25">
      <c r="A7" s="84" t="s">
        <v>11</v>
      </c>
      <c r="B7" s="84" t="s">
        <v>31</v>
      </c>
      <c r="C7" s="79"/>
      <c r="D7" s="81" t="s">
        <v>32</v>
      </c>
      <c r="E7" s="107"/>
      <c r="F7" s="82"/>
      <c r="G7" s="80"/>
    </row>
    <row r="8" spans="1:13" ht="30" x14ac:dyDescent="0.25">
      <c r="A8" s="84" t="s">
        <v>11</v>
      </c>
      <c r="B8" s="84" t="s">
        <v>33</v>
      </c>
      <c r="C8" s="79"/>
      <c r="D8" s="79"/>
      <c r="E8" s="107"/>
      <c r="F8" s="80"/>
      <c r="G8" s="80"/>
    </row>
    <row r="9" spans="1:13" ht="30" x14ac:dyDescent="0.25">
      <c r="A9" s="84" t="s">
        <v>13</v>
      </c>
      <c r="B9" s="84" t="s">
        <v>34</v>
      </c>
      <c r="C9" s="79"/>
      <c r="D9" s="79"/>
      <c r="E9" s="107"/>
      <c r="F9" s="79"/>
      <c r="G9" s="80"/>
    </row>
    <row r="10" spans="1:13" ht="45" x14ac:dyDescent="0.25">
      <c r="A10" s="84" t="s">
        <v>13</v>
      </c>
      <c r="B10" s="84" t="s">
        <v>35</v>
      </c>
      <c r="C10" s="79"/>
      <c r="D10" s="79"/>
      <c r="E10" s="107"/>
      <c r="F10" s="80"/>
      <c r="G10" s="80"/>
    </row>
    <row r="11" spans="1:13" ht="45" x14ac:dyDescent="0.25">
      <c r="A11" s="84" t="s">
        <v>17</v>
      </c>
      <c r="B11" s="84" t="s">
        <v>36</v>
      </c>
      <c r="C11" s="79"/>
      <c r="D11" s="79"/>
      <c r="E11" s="107"/>
      <c r="F11" s="80"/>
      <c r="G11" s="80"/>
    </row>
    <row r="12" spans="1:13" x14ac:dyDescent="0.25">
      <c r="A12" s="84" t="s">
        <v>15</v>
      </c>
      <c r="B12" s="84" t="s">
        <v>37</v>
      </c>
      <c r="C12" s="79"/>
      <c r="D12" s="79"/>
      <c r="E12" s="107"/>
      <c r="F12" s="80"/>
      <c r="G12" s="80"/>
    </row>
    <row r="13" spans="1:13" ht="30" x14ac:dyDescent="0.25">
      <c r="A13" s="84" t="s">
        <v>15</v>
      </c>
      <c r="B13" s="84" t="s">
        <v>38</v>
      </c>
      <c r="C13" s="79"/>
      <c r="D13" s="79"/>
      <c r="E13" s="107"/>
      <c r="F13" s="80"/>
      <c r="G13" s="80"/>
    </row>
    <row r="16" spans="1:13" x14ac:dyDescent="0.25">
      <c r="M16" s="109"/>
    </row>
    <row r="17" spans="10:13" x14ac:dyDescent="0.25">
      <c r="M17" s="109"/>
    </row>
    <row r="19" spans="10:13" x14ac:dyDescent="0.25">
      <c r="J19" s="89" t="s">
        <v>24</v>
      </c>
    </row>
    <row r="20" spans="10:13" x14ac:dyDescent="0.25">
      <c r="J20" s="78" t="s">
        <v>39</v>
      </c>
    </row>
    <row r="21" spans="10:13" x14ac:dyDescent="0.25">
      <c r="J21" s="78" t="s">
        <v>40</v>
      </c>
    </row>
    <row r="22" spans="10:13" x14ac:dyDescent="0.25">
      <c r="J22" s="78" t="s">
        <v>41</v>
      </c>
    </row>
  </sheetData>
  <sheetProtection insertColumns="0" insertRows="0" insertHyperlinks="0" deleteColumns="0" deleteRows="0"/>
  <dataValidations count="1">
    <dataValidation type="list" allowBlank="1" showInputMessage="1" showErrorMessage="1" sqref="C5:C13" xr:uid="{FB2A4833-9F44-4666-86CD-08EE999D6EFE}">
      <formula1>$J$22:$J$24</formula1>
    </dataValidation>
  </dataValidations>
  <hyperlinks>
    <hyperlink ref="D7" r:id="rId1" xr:uid="{49FF0C9A-95ED-4684-A8BF-6B1D481BDDC3}"/>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A9B1F-A516-4E01-936F-7BA9C5D1DEED}">
  <sheetPr codeName="Sheet3"/>
  <dimension ref="A1:G28"/>
  <sheetViews>
    <sheetView zoomScaleNormal="100" workbookViewId="0"/>
  </sheetViews>
  <sheetFormatPr defaultColWidth="9.140625" defaultRowHeight="15" x14ac:dyDescent="0.25"/>
  <cols>
    <col min="1" max="1" width="29.42578125" style="46" customWidth="1"/>
    <col min="2" max="2" width="24.140625" style="46" customWidth="1"/>
    <col min="3" max="3" width="9" style="52" customWidth="1"/>
    <col min="4" max="4" width="16.42578125" style="52" customWidth="1"/>
    <col min="5" max="5" width="63.28515625" style="52" customWidth="1"/>
    <col min="6" max="6" width="16.28515625" style="52" customWidth="1"/>
    <col min="7" max="7" width="53.85546875" style="52" customWidth="1"/>
    <col min="8" max="8" width="9.140625" style="52"/>
    <col min="9" max="9" width="9.140625" style="52" customWidth="1"/>
    <col min="10" max="16384" width="9.140625" style="52"/>
  </cols>
  <sheetData>
    <row r="1" spans="1:7" s="65" customFormat="1" ht="18.75" x14ac:dyDescent="0.25">
      <c r="A1" s="63" t="s">
        <v>0</v>
      </c>
      <c r="B1" s="64"/>
      <c r="C1" s="63"/>
    </row>
    <row r="2" spans="1:7" s="69" customFormat="1" ht="15.75" x14ac:dyDescent="0.25">
      <c r="A2" s="66" t="s">
        <v>42</v>
      </c>
      <c r="B2" s="67"/>
      <c r="C2" s="68"/>
    </row>
    <row r="3" spans="1:7" ht="15.75" x14ac:dyDescent="0.25">
      <c r="A3" s="53"/>
      <c r="B3" s="54"/>
    </row>
    <row r="4" spans="1:7" x14ac:dyDescent="0.25">
      <c r="A4" s="127" t="s">
        <v>43</v>
      </c>
      <c r="B4" s="127"/>
      <c r="D4" s="133" t="s">
        <v>44</v>
      </c>
      <c r="E4" s="134"/>
      <c r="F4" s="90"/>
      <c r="G4" s="90"/>
    </row>
    <row r="5" spans="1:7" ht="30" x14ac:dyDescent="0.25">
      <c r="A5" s="70" t="s">
        <v>45</v>
      </c>
      <c r="B5" s="106"/>
      <c r="D5" s="129" t="s">
        <v>8</v>
      </c>
      <c r="E5" s="130"/>
      <c r="F5" s="62" t="s">
        <v>46</v>
      </c>
      <c r="G5" s="61" t="s">
        <v>27</v>
      </c>
    </row>
    <row r="6" spans="1:7" ht="30.6" customHeight="1" x14ac:dyDescent="0.25">
      <c r="A6" s="70" t="s">
        <v>47</v>
      </c>
      <c r="B6" s="106"/>
      <c r="D6" s="131"/>
      <c r="E6" s="132"/>
      <c r="F6" s="55"/>
      <c r="G6" s="56"/>
    </row>
    <row r="7" spans="1:7" x14ac:dyDescent="0.25">
      <c r="A7" s="70" t="s">
        <v>48</v>
      </c>
      <c r="B7" s="106" t="s">
        <v>49</v>
      </c>
      <c r="D7" s="131"/>
      <c r="E7" s="132"/>
      <c r="F7" s="55"/>
      <c r="G7" s="106"/>
    </row>
    <row r="8" spans="1:7" x14ac:dyDescent="0.25">
      <c r="C8" s="57"/>
      <c r="D8" s="131"/>
      <c r="E8" s="132"/>
      <c r="F8" s="55"/>
      <c r="G8" s="106"/>
    </row>
    <row r="9" spans="1:7" x14ac:dyDescent="0.25">
      <c r="A9" s="127" t="s">
        <v>50</v>
      </c>
      <c r="B9" s="127"/>
      <c r="D9" s="131"/>
      <c r="E9" s="132"/>
      <c r="F9" s="55"/>
      <c r="G9" s="106"/>
    </row>
    <row r="10" spans="1:7" x14ac:dyDescent="0.25">
      <c r="A10" s="70" t="s">
        <v>51</v>
      </c>
      <c r="B10" s="106"/>
      <c r="F10" s="46"/>
      <c r="G10" s="46"/>
    </row>
    <row r="11" spans="1:7" ht="39" customHeight="1" x14ac:dyDescent="0.25">
      <c r="A11" s="70" t="s">
        <v>52</v>
      </c>
      <c r="B11" s="87"/>
      <c r="D11" s="127" t="s">
        <v>53</v>
      </c>
      <c r="E11" s="127"/>
      <c r="F11" s="127"/>
      <c r="G11" s="127"/>
    </row>
    <row r="12" spans="1:7" ht="30" x14ac:dyDescent="0.25">
      <c r="A12" s="70" t="s">
        <v>54</v>
      </c>
      <c r="B12" s="55"/>
      <c r="D12" s="70" t="s">
        <v>55</v>
      </c>
      <c r="E12" s="128" t="s">
        <v>8</v>
      </c>
      <c r="F12" s="128"/>
      <c r="G12" s="128"/>
    </row>
    <row r="13" spans="1:7" ht="25.5" customHeight="1" x14ac:dyDescent="0.25">
      <c r="A13" s="70" t="s">
        <v>56</v>
      </c>
      <c r="B13" s="59"/>
      <c r="D13" s="86"/>
      <c r="E13" s="135"/>
      <c r="F13" s="136"/>
      <c r="G13" s="137"/>
    </row>
    <row r="14" spans="1:7" ht="35.25" customHeight="1" x14ac:dyDescent="0.25">
      <c r="C14" s="58"/>
      <c r="D14" s="86"/>
      <c r="E14" s="135"/>
      <c r="F14" s="136"/>
      <c r="G14" s="137"/>
    </row>
    <row r="15" spans="1:7" ht="28.5" customHeight="1" x14ac:dyDescent="0.25">
      <c r="A15" s="133" t="s">
        <v>57</v>
      </c>
      <c r="B15" s="134"/>
      <c r="C15" s="58"/>
      <c r="D15" s="86"/>
      <c r="E15" s="135"/>
      <c r="F15" s="136"/>
      <c r="G15" s="137"/>
    </row>
    <row r="16" spans="1:7" ht="36.950000000000003" customHeight="1" x14ac:dyDescent="0.25">
      <c r="A16" s="38" t="s">
        <v>58</v>
      </c>
      <c r="B16" s="94" t="s">
        <v>59</v>
      </c>
      <c r="C16" s="60"/>
    </row>
    <row r="17" spans="1:2" ht="33.6" customHeight="1" x14ac:dyDescent="0.25">
      <c r="A17" s="70" t="s">
        <v>60</v>
      </c>
      <c r="B17" s="95"/>
    </row>
    <row r="18" spans="1:2" ht="15" customHeight="1" x14ac:dyDescent="0.25">
      <c r="A18" s="70" t="s">
        <v>61</v>
      </c>
      <c r="B18" s="95"/>
    </row>
    <row r="19" spans="1:2" x14ac:dyDescent="0.25">
      <c r="A19" s="70" t="s">
        <v>62</v>
      </c>
      <c r="B19" s="95"/>
    </row>
    <row r="21" spans="1:2" x14ac:dyDescent="0.25">
      <c r="A21" s="71" t="s">
        <v>63</v>
      </c>
      <c r="B21" s="71" t="s">
        <v>27</v>
      </c>
    </row>
    <row r="22" spans="1:2" x14ac:dyDescent="0.25">
      <c r="A22" s="110" t="s">
        <v>64</v>
      </c>
      <c r="B22" s="106"/>
    </row>
    <row r="23" spans="1:2" x14ac:dyDescent="0.25">
      <c r="A23" s="110" t="s">
        <v>65</v>
      </c>
      <c r="B23" s="12"/>
    </row>
    <row r="24" spans="1:2" s="46" customFormat="1" x14ac:dyDescent="0.25">
      <c r="A24" s="110" t="s">
        <v>66</v>
      </c>
      <c r="B24" s="12"/>
    </row>
    <row r="25" spans="1:2" s="46" customFormat="1" x14ac:dyDescent="0.25"/>
    <row r="26" spans="1:2" s="46" customFormat="1" x14ac:dyDescent="0.25">
      <c r="B26" s="52"/>
    </row>
    <row r="27" spans="1:2" s="46" customFormat="1" x14ac:dyDescent="0.25">
      <c r="B27" s="52"/>
    </row>
    <row r="28" spans="1:2" s="46" customFormat="1" x14ac:dyDescent="0.25"/>
  </sheetData>
  <sheetProtection insertColumns="0" insertRows="0" insertHyperlinks="0" deleteColumns="0" deleteRows="0"/>
  <mergeCells count="14">
    <mergeCell ref="A15:B15"/>
    <mergeCell ref="E13:G13"/>
    <mergeCell ref="E15:G15"/>
    <mergeCell ref="E14:G14"/>
    <mergeCell ref="A9:B9"/>
    <mergeCell ref="A4:B4"/>
    <mergeCell ref="D11:G11"/>
    <mergeCell ref="E12:G12"/>
    <mergeCell ref="D5:E5"/>
    <mergeCell ref="D6:E6"/>
    <mergeCell ref="D7:E7"/>
    <mergeCell ref="D8:E8"/>
    <mergeCell ref="D9:E9"/>
    <mergeCell ref="D4:E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2E015-CF41-4418-A327-9E80557EBA9E}">
  <sheetPr codeName="Sheet4"/>
  <dimension ref="A1:I23"/>
  <sheetViews>
    <sheetView zoomScaleNormal="100" workbookViewId="0"/>
  </sheetViews>
  <sheetFormatPr defaultColWidth="9.140625" defaultRowHeight="15" x14ac:dyDescent="0.25"/>
  <cols>
    <col min="1" max="1" width="18.5703125" style="7" customWidth="1"/>
    <col min="2" max="2" width="15.28515625" style="7" customWidth="1"/>
    <col min="3" max="3" width="16.85546875" style="7" customWidth="1"/>
    <col min="4" max="4" width="12.7109375" style="7" customWidth="1"/>
    <col min="5" max="5" width="11.5703125" style="7" customWidth="1"/>
    <col min="6" max="6" width="14.140625" style="7" customWidth="1"/>
    <col min="7" max="7" width="14.42578125" style="15" customWidth="1"/>
    <col min="8" max="8" width="16.140625" style="7" customWidth="1"/>
    <col min="9" max="9" width="18.85546875" style="7" customWidth="1"/>
    <col min="10" max="16384" width="9.140625" style="7"/>
  </cols>
  <sheetData>
    <row r="1" spans="1:9" s="31" customFormat="1" ht="18.75" x14ac:dyDescent="0.25">
      <c r="A1" s="39" t="s">
        <v>0</v>
      </c>
      <c r="C1" s="39"/>
    </row>
    <row r="2" spans="1:9" s="41" customFormat="1" ht="15.75" x14ac:dyDescent="0.25">
      <c r="A2" s="40" t="s">
        <v>67</v>
      </c>
      <c r="C2" s="42"/>
    </row>
    <row r="4" spans="1:9" s="16" customFormat="1" x14ac:dyDescent="0.25">
      <c r="A4" s="138" t="s">
        <v>68</v>
      </c>
      <c r="B4" s="139"/>
      <c r="C4" s="139"/>
      <c r="D4" s="139"/>
      <c r="E4" s="139"/>
      <c r="F4" s="139"/>
      <c r="G4" s="139"/>
      <c r="H4" s="140"/>
      <c r="I4" s="17"/>
    </row>
    <row r="5" spans="1:9" s="17" customFormat="1" ht="30" x14ac:dyDescent="0.25">
      <c r="A5" s="96" t="s">
        <v>69</v>
      </c>
      <c r="B5" s="96" t="s">
        <v>70</v>
      </c>
      <c r="C5" s="96" t="s">
        <v>71</v>
      </c>
      <c r="D5" s="96" t="s">
        <v>72</v>
      </c>
      <c r="E5" s="96" t="s">
        <v>73</v>
      </c>
      <c r="F5" s="96" t="s">
        <v>74</v>
      </c>
      <c r="G5" s="96" t="s">
        <v>75</v>
      </c>
      <c r="H5" s="96" t="s">
        <v>76</v>
      </c>
    </row>
    <row r="6" spans="1:9" x14ac:dyDescent="0.25">
      <c r="A6" s="19"/>
      <c r="B6" s="19"/>
      <c r="C6" s="19"/>
      <c r="D6" s="13"/>
      <c r="E6" s="13"/>
      <c r="F6" s="23" t="e" cm="1">
        <f t="array" aca="1" ref="F6" ca="1">SUMPRODUCT((TEXT(ROW(INDIRECT(D6&amp;":"&amp;E6)),"ddmmm")&lt;&gt;"29Feb")+0)</f>
        <v>#REF!</v>
      </c>
      <c r="G6" s="30" t="e">
        <f ca="1">ROUND(F6/365,4)</f>
        <v>#REF!</v>
      </c>
      <c r="H6" s="20">
        <f ca="1">IF(ISERROR(C6 * G6), 0, C6 * G6)</f>
        <v>0</v>
      </c>
    </row>
    <row r="7" spans="1:9" x14ac:dyDescent="0.25">
      <c r="A7" s="19"/>
      <c r="B7" s="19"/>
      <c r="C7" s="19"/>
      <c r="D7" s="13"/>
      <c r="E7" s="13"/>
      <c r="F7" s="23" t="e" cm="1">
        <f t="array" aca="1" ref="F7" ca="1">SUMPRODUCT((TEXT(ROW(INDIRECT(D7&amp;":"&amp;E7)),"ddmmm")&lt;&gt;"29Feb")+0)</f>
        <v>#REF!</v>
      </c>
      <c r="G7" s="30" t="e">
        <f ca="1">ROUND(F7/365,4)</f>
        <v>#REF!</v>
      </c>
      <c r="H7" s="20">
        <f t="shared" ref="H7:H19" ca="1" si="0">IF(ISERROR(C7 * G7), 0, C7 * G7)</f>
        <v>0</v>
      </c>
    </row>
    <row r="8" spans="1:9" x14ac:dyDescent="0.25">
      <c r="A8" s="19"/>
      <c r="B8" s="19"/>
      <c r="C8" s="19"/>
      <c r="D8" s="13"/>
      <c r="E8" s="13"/>
      <c r="F8" s="23" t="e" cm="1">
        <f t="array" aca="1" ref="F8" ca="1">SUMPRODUCT((TEXT(ROW(INDIRECT(D8&amp;":"&amp;E8)),"ddmmm")&lt;&gt;"29Feb")+0)</f>
        <v>#REF!</v>
      </c>
      <c r="G8" s="30" t="e">
        <f t="shared" ref="G8:G19" ca="1" si="1">ROUND(F8/365,4)</f>
        <v>#REF!</v>
      </c>
      <c r="H8" s="20">
        <f t="shared" ca="1" si="0"/>
        <v>0</v>
      </c>
    </row>
    <row r="9" spans="1:9" x14ac:dyDescent="0.25">
      <c r="A9" s="19"/>
      <c r="B9" s="19"/>
      <c r="C9" s="19"/>
      <c r="D9" s="13"/>
      <c r="E9" s="13"/>
      <c r="F9" s="23" t="e" cm="1">
        <f t="array" aca="1" ref="F9" ca="1">SUMPRODUCT((TEXT(ROW(INDIRECT(D9&amp;":"&amp;E9)),"ddmmm")&lt;&gt;"29Feb")+0)</f>
        <v>#REF!</v>
      </c>
      <c r="G9" s="30" t="e">
        <f t="shared" ca="1" si="1"/>
        <v>#REF!</v>
      </c>
      <c r="H9" s="20">
        <f t="shared" ca="1" si="0"/>
        <v>0</v>
      </c>
    </row>
    <row r="10" spans="1:9" x14ac:dyDescent="0.25">
      <c r="A10" s="19"/>
      <c r="B10" s="19"/>
      <c r="C10" s="19"/>
      <c r="D10" s="13"/>
      <c r="E10" s="13"/>
      <c r="F10" s="23" t="e" cm="1">
        <f t="array" aca="1" ref="F10" ca="1">SUMPRODUCT((TEXT(ROW(INDIRECT(D10&amp;":"&amp;E10)),"ddmmm")&lt;&gt;"29Feb")+0)</f>
        <v>#REF!</v>
      </c>
      <c r="G10" s="30" t="e">
        <f t="shared" ca="1" si="1"/>
        <v>#REF!</v>
      </c>
      <c r="H10" s="20">
        <f t="shared" ca="1" si="0"/>
        <v>0</v>
      </c>
    </row>
    <row r="11" spans="1:9" x14ac:dyDescent="0.25">
      <c r="A11" s="19"/>
      <c r="B11" s="19"/>
      <c r="C11" s="19"/>
      <c r="D11" s="13"/>
      <c r="E11" s="13"/>
      <c r="F11" s="23" t="e" cm="1">
        <f t="array" aca="1" ref="F11" ca="1">SUMPRODUCT((TEXT(ROW(INDIRECT(D11&amp;":"&amp;E11)),"ddmmm")&lt;&gt;"29Feb")+0)</f>
        <v>#REF!</v>
      </c>
      <c r="G11" s="30" t="e">
        <f t="shared" ca="1" si="1"/>
        <v>#REF!</v>
      </c>
      <c r="H11" s="20">
        <f t="shared" ca="1" si="0"/>
        <v>0</v>
      </c>
    </row>
    <row r="12" spans="1:9" x14ac:dyDescent="0.25">
      <c r="A12" s="19"/>
      <c r="B12" s="19"/>
      <c r="C12" s="19"/>
      <c r="D12" s="13"/>
      <c r="E12" s="13"/>
      <c r="F12" s="23" t="e" cm="1">
        <f t="array" aca="1" ref="F12" ca="1">SUMPRODUCT((TEXT(ROW(INDIRECT(D12&amp;":"&amp;E12)),"ddmmm")&lt;&gt;"29Feb")+0)</f>
        <v>#REF!</v>
      </c>
      <c r="G12" s="30" t="e">
        <f t="shared" ca="1" si="1"/>
        <v>#REF!</v>
      </c>
      <c r="H12" s="20">
        <f t="shared" ca="1" si="0"/>
        <v>0</v>
      </c>
    </row>
    <row r="13" spans="1:9" x14ac:dyDescent="0.25">
      <c r="A13" s="19"/>
      <c r="B13" s="19"/>
      <c r="C13" s="19"/>
      <c r="D13" s="13"/>
      <c r="E13" s="13"/>
      <c r="F13" s="23" t="e" cm="1">
        <f t="array" aca="1" ref="F13" ca="1">SUMPRODUCT((TEXT(ROW(INDIRECT(D13&amp;":"&amp;E13)),"ddmmm")&lt;&gt;"29Feb")+0)</f>
        <v>#REF!</v>
      </c>
      <c r="G13" s="30" t="e">
        <f t="shared" ca="1" si="1"/>
        <v>#REF!</v>
      </c>
      <c r="H13" s="20">
        <f t="shared" ca="1" si="0"/>
        <v>0</v>
      </c>
    </row>
    <row r="14" spans="1:9" x14ac:dyDescent="0.25">
      <c r="A14" s="19"/>
      <c r="B14" s="19"/>
      <c r="C14" s="19"/>
      <c r="D14" s="13"/>
      <c r="E14" s="13"/>
      <c r="F14" s="23" t="e" cm="1">
        <f t="array" aca="1" ref="F14" ca="1">SUMPRODUCT((TEXT(ROW(INDIRECT(D14&amp;":"&amp;E14)),"ddmmm")&lt;&gt;"29Feb")+0)</f>
        <v>#REF!</v>
      </c>
      <c r="G14" s="30" t="e">
        <f t="shared" ca="1" si="1"/>
        <v>#REF!</v>
      </c>
      <c r="H14" s="20">
        <f t="shared" ca="1" si="0"/>
        <v>0</v>
      </c>
    </row>
    <row r="15" spans="1:9" x14ac:dyDescent="0.25">
      <c r="A15" s="19"/>
      <c r="B15" s="19"/>
      <c r="C15" s="19"/>
      <c r="D15" s="13"/>
      <c r="E15" s="13"/>
      <c r="F15" s="23" t="e" cm="1">
        <f t="array" aca="1" ref="F15" ca="1">SUMPRODUCT((TEXT(ROW(INDIRECT(D15&amp;":"&amp;E15)),"ddmmm")&lt;&gt;"29Feb")+0)</f>
        <v>#REF!</v>
      </c>
      <c r="G15" s="30" t="e">
        <f t="shared" ca="1" si="1"/>
        <v>#REF!</v>
      </c>
      <c r="H15" s="20">
        <f t="shared" ca="1" si="0"/>
        <v>0</v>
      </c>
    </row>
    <row r="16" spans="1:9" x14ac:dyDescent="0.25">
      <c r="A16" s="19"/>
      <c r="B16" s="19"/>
      <c r="C16" s="19"/>
      <c r="D16" s="13"/>
      <c r="E16" s="13"/>
      <c r="F16" s="23" t="e" cm="1">
        <f t="array" aca="1" ref="F16" ca="1">SUMPRODUCT((TEXT(ROW(INDIRECT(D16&amp;":"&amp;E16)),"ddmmm")&lt;&gt;"29Feb")+0)</f>
        <v>#REF!</v>
      </c>
      <c r="G16" s="30" t="e">
        <f t="shared" ca="1" si="1"/>
        <v>#REF!</v>
      </c>
      <c r="H16" s="20">
        <f t="shared" ca="1" si="0"/>
        <v>0</v>
      </c>
    </row>
    <row r="17" spans="1:8" x14ac:dyDescent="0.25">
      <c r="A17" s="19"/>
      <c r="B17" s="19"/>
      <c r="C17" s="19"/>
      <c r="D17" s="13"/>
      <c r="E17" s="13"/>
      <c r="F17" s="23" t="e" cm="1">
        <f t="array" aca="1" ref="F17" ca="1">SUMPRODUCT((TEXT(ROW(INDIRECT(D17&amp;":"&amp;E17)),"ddmmm")&lt;&gt;"29Feb")+0)</f>
        <v>#REF!</v>
      </c>
      <c r="G17" s="30" t="e">
        <f t="shared" ca="1" si="1"/>
        <v>#REF!</v>
      </c>
      <c r="H17" s="20">
        <f t="shared" ca="1" si="0"/>
        <v>0</v>
      </c>
    </row>
    <row r="18" spans="1:8" x14ac:dyDescent="0.25">
      <c r="A18" s="19"/>
      <c r="B18" s="19"/>
      <c r="C18" s="19"/>
      <c r="D18" s="13"/>
      <c r="E18" s="13"/>
      <c r="F18" s="23" t="e" cm="1">
        <f t="array" aca="1" ref="F18" ca="1">SUMPRODUCT((TEXT(ROW(INDIRECT(D18&amp;":"&amp;E18)),"ddmmm")&lt;&gt;"29Feb")+0)</f>
        <v>#REF!</v>
      </c>
      <c r="G18" s="30" t="e">
        <f t="shared" ca="1" si="1"/>
        <v>#REF!</v>
      </c>
      <c r="H18" s="20">
        <f t="shared" ca="1" si="0"/>
        <v>0</v>
      </c>
    </row>
    <row r="19" spans="1:8" x14ac:dyDescent="0.25">
      <c r="A19" s="19"/>
      <c r="B19" s="19"/>
      <c r="C19" s="19"/>
      <c r="D19" s="13"/>
      <c r="E19" s="13"/>
      <c r="F19" s="23" t="e" cm="1">
        <f t="array" aca="1" ref="F19" ca="1">SUMPRODUCT((TEXT(ROW(INDIRECT(D19&amp;":"&amp;E19)),"ddmmm")&lt;&gt;"29Feb")+0)</f>
        <v>#REF!</v>
      </c>
      <c r="G19" s="30" t="e">
        <f t="shared" ca="1" si="1"/>
        <v>#REF!</v>
      </c>
      <c r="H19" s="20">
        <f t="shared" ca="1" si="0"/>
        <v>0</v>
      </c>
    </row>
    <row r="20" spans="1:8" x14ac:dyDescent="0.25">
      <c r="A20" s="19"/>
      <c r="B20" s="19"/>
      <c r="C20" s="19"/>
      <c r="D20" s="19"/>
      <c r="E20" s="19"/>
      <c r="F20" s="18"/>
      <c r="G20" s="72" t="s">
        <v>77</v>
      </c>
      <c r="H20" s="20">
        <f ca="1">SUM(H6:H19)</f>
        <v>0</v>
      </c>
    </row>
    <row r="23" spans="1:8" x14ac:dyDescent="0.25">
      <c r="D23" s="108"/>
    </row>
  </sheetData>
  <sheetProtection insertColumns="0" insertRows="0" insertHyperlinks="0" deleteColumns="0" deleteRows="0"/>
  <mergeCells count="1">
    <mergeCell ref="A4:H4"/>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F8F32-54AD-4BA1-94F4-1331227E7878}">
  <sheetPr codeName="Sheet5"/>
  <dimension ref="A1:M14"/>
  <sheetViews>
    <sheetView zoomScaleNormal="100" workbookViewId="0"/>
  </sheetViews>
  <sheetFormatPr defaultColWidth="9.140625" defaultRowHeight="15" x14ac:dyDescent="0.25"/>
  <cols>
    <col min="1" max="1" width="29.5703125" style="14" customWidth="1"/>
    <col min="2" max="2" width="17" style="14" customWidth="1"/>
    <col min="3" max="3" width="17.28515625" style="14" customWidth="1"/>
    <col min="4" max="4" width="21.140625" style="14" customWidth="1"/>
    <col min="5" max="5" width="12.5703125" style="14" customWidth="1"/>
    <col min="6" max="6" width="9.85546875" style="14" customWidth="1"/>
    <col min="7" max="7" width="11.42578125" style="14" bestFit="1" customWidth="1"/>
    <col min="8" max="8" width="13.42578125" style="14" bestFit="1" customWidth="1"/>
    <col min="9" max="9" width="11.42578125" style="14" bestFit="1" customWidth="1"/>
    <col min="10" max="10" width="12.42578125" style="14" customWidth="1"/>
    <col min="11" max="11" width="9.140625" style="14"/>
    <col min="12" max="12" width="15.5703125" style="14" customWidth="1"/>
    <col min="13" max="16384" width="9.140625" style="14"/>
  </cols>
  <sheetData>
    <row r="1" spans="1:13" s="34" customFormat="1" ht="18.75" x14ac:dyDescent="0.25">
      <c r="A1" s="39" t="s">
        <v>0</v>
      </c>
      <c r="C1" s="48"/>
    </row>
    <row r="2" spans="1:13" s="50" customFormat="1" ht="15.75" x14ac:dyDescent="0.25">
      <c r="A2" s="49" t="s">
        <v>78</v>
      </c>
      <c r="C2" s="51"/>
    </row>
    <row r="3" spans="1:13" x14ac:dyDescent="0.25">
      <c r="A3" s="43"/>
      <c r="B3" s="44"/>
    </row>
    <row r="4" spans="1:13" x14ac:dyDescent="0.25">
      <c r="A4" s="141" t="s">
        <v>79</v>
      </c>
      <c r="B4" s="141"/>
    </row>
    <row r="5" spans="1:13" x14ac:dyDescent="0.25">
      <c r="A5" s="47" t="s">
        <v>80</v>
      </c>
      <c r="B5" s="47" t="s">
        <v>81</v>
      </c>
      <c r="C5" s="45"/>
    </row>
    <row r="6" spans="1:13" x14ac:dyDescent="0.25">
      <c r="A6" s="47" t="s">
        <v>82</v>
      </c>
      <c r="B6" s="111">
        <v>0</v>
      </c>
      <c r="C6" s="45"/>
    </row>
    <row r="7" spans="1:13" x14ac:dyDescent="0.25">
      <c r="D7" s="45"/>
    </row>
    <row r="8" spans="1:13" s="16" customFormat="1" ht="14.45" customHeight="1" x14ac:dyDescent="0.25">
      <c r="A8" s="142" t="s">
        <v>83</v>
      </c>
      <c r="B8" s="142"/>
      <c r="C8" s="142"/>
      <c r="D8" s="142"/>
      <c r="E8" s="142"/>
      <c r="F8" s="142"/>
      <c r="G8" s="142"/>
      <c r="H8" s="142"/>
      <c r="I8" s="142"/>
      <c r="J8" s="142"/>
      <c r="K8" s="142"/>
      <c r="L8" s="142"/>
      <c r="M8" s="142"/>
    </row>
    <row r="9" spans="1:13" ht="60" x14ac:dyDescent="0.25">
      <c r="A9" s="112" t="s">
        <v>84</v>
      </c>
      <c r="B9" s="112" t="s">
        <v>85</v>
      </c>
      <c r="C9" s="112" t="s">
        <v>86</v>
      </c>
      <c r="D9" s="112" t="s">
        <v>87</v>
      </c>
      <c r="E9" s="112" t="s">
        <v>88</v>
      </c>
      <c r="F9" s="112" t="s">
        <v>80</v>
      </c>
      <c r="G9" s="112" t="s">
        <v>89</v>
      </c>
      <c r="H9" s="112" t="s">
        <v>90</v>
      </c>
      <c r="I9" s="112" t="s">
        <v>91</v>
      </c>
      <c r="J9" s="112" t="s">
        <v>92</v>
      </c>
      <c r="K9" s="112" t="s">
        <v>93</v>
      </c>
      <c r="L9" s="112" t="s">
        <v>94</v>
      </c>
      <c r="M9" s="112" t="s">
        <v>95</v>
      </c>
    </row>
    <row r="10" spans="1:13" s="7" customFormat="1" x14ac:dyDescent="0.25">
      <c r="A10"/>
      <c r="B10"/>
      <c r="C10"/>
      <c r="D10"/>
      <c r="E10"/>
      <c r="F10"/>
      <c r="G10"/>
      <c r="H10"/>
      <c r="I10"/>
      <c r="J10"/>
      <c r="K10"/>
      <c r="L10"/>
      <c r="M10"/>
    </row>
    <row r="11" spans="1:13" s="7" customFormat="1" x14ac:dyDescent="0.25">
      <c r="A11"/>
      <c r="B11"/>
      <c r="C11"/>
      <c r="D11"/>
      <c r="E11"/>
      <c r="F11"/>
      <c r="G11"/>
      <c r="H11"/>
      <c r="I11"/>
      <c r="J11"/>
      <c r="K11"/>
      <c r="L11"/>
      <c r="M11"/>
    </row>
    <row r="12" spans="1:13" s="7" customFormat="1" ht="15" customHeight="1" x14ac:dyDescent="0.25">
      <c r="A12" s="143" t="s">
        <v>96</v>
      </c>
      <c r="B12" s="144"/>
      <c r="C12" s="144"/>
      <c r="D12" s="144"/>
      <c r="E12" s="145"/>
      <c r="F12"/>
      <c r="G12"/>
      <c r="H12"/>
      <c r="I12"/>
      <c r="J12"/>
      <c r="K12"/>
    </row>
    <row r="13" spans="1:13" s="7" customFormat="1" ht="49.5" customHeight="1" x14ac:dyDescent="0.25">
      <c r="A13" s="112" t="s">
        <v>97</v>
      </c>
      <c r="B13" s="112" t="s">
        <v>98</v>
      </c>
      <c r="C13" s="112" t="s">
        <v>99</v>
      </c>
      <c r="D13" s="112" t="s">
        <v>80</v>
      </c>
      <c r="E13" s="112" t="s">
        <v>100</v>
      </c>
    </row>
    <row r="14" spans="1:13" s="7" customFormat="1" ht="16.5" customHeight="1" x14ac:dyDescent="0.25">
      <c r="A14" s="46"/>
    </row>
  </sheetData>
  <sheetProtection insertColumns="0" insertRows="0" insertHyperlinks="0" deleteColumns="0" deleteRows="0"/>
  <mergeCells count="3">
    <mergeCell ref="A4:B4"/>
    <mergeCell ref="A8:M8"/>
    <mergeCell ref="A12:E12"/>
  </mergeCells>
  <phoneticPr fontId="14" type="noConversion"/>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E683-DD1F-4467-99A7-2BF2E082515D}">
  <sheetPr codeName="Sheet6"/>
  <dimension ref="A1:J34"/>
  <sheetViews>
    <sheetView zoomScale="90" zoomScaleNormal="90" workbookViewId="0"/>
  </sheetViews>
  <sheetFormatPr defaultColWidth="8.7109375" defaultRowHeight="15" x14ac:dyDescent="0.25"/>
  <cols>
    <col min="1" max="1" width="41.5703125" style="31" customWidth="1"/>
    <col min="2" max="2" width="26.140625" style="31" bestFit="1" customWidth="1"/>
    <col min="3" max="3" width="20.140625" style="31" customWidth="1"/>
    <col min="4" max="4" width="12.28515625" style="31" customWidth="1"/>
    <col min="5" max="5" width="16.140625" style="31" customWidth="1"/>
    <col min="6" max="6" width="10.85546875" style="31" customWidth="1"/>
    <col min="7" max="7" width="18" style="31" customWidth="1"/>
    <col min="8" max="8" width="9.28515625" style="31" customWidth="1"/>
    <col min="9" max="9" width="31.85546875" style="31" customWidth="1"/>
    <col min="10" max="10" width="11.7109375" style="31" customWidth="1"/>
    <col min="11" max="16384" width="8.7109375" style="31"/>
  </cols>
  <sheetData>
    <row r="1" spans="1:10" ht="18.75" x14ac:dyDescent="0.25">
      <c r="A1" s="39" t="s">
        <v>0</v>
      </c>
      <c r="C1" s="39"/>
    </row>
    <row r="2" spans="1:10" s="41" customFormat="1" ht="15.75" x14ac:dyDescent="0.25">
      <c r="A2" s="40" t="s">
        <v>101</v>
      </c>
      <c r="C2" s="42"/>
    </row>
    <row r="4" spans="1:10" x14ac:dyDescent="0.25">
      <c r="A4" s="151" t="s">
        <v>102</v>
      </c>
      <c r="B4" s="152"/>
      <c r="D4" s="146" t="s">
        <v>103</v>
      </c>
      <c r="E4" s="146"/>
      <c r="F4" s="146"/>
      <c r="G4" s="146"/>
      <c r="H4" s="146"/>
      <c r="I4" s="146"/>
      <c r="J4" s="146"/>
    </row>
    <row r="5" spans="1:10" ht="31.5" customHeight="1" x14ac:dyDescent="0.25">
      <c r="A5" s="29" t="s">
        <v>104</v>
      </c>
      <c r="B5" s="20">
        <f ca="1">'Nameplate Capacity'!H20</f>
        <v>0</v>
      </c>
      <c r="D5" s="38" t="s">
        <v>105</v>
      </c>
      <c r="E5" s="38" t="s">
        <v>106</v>
      </c>
      <c r="F5" s="38" t="s">
        <v>15</v>
      </c>
      <c r="G5" s="38" t="s">
        <v>107</v>
      </c>
      <c r="H5" s="38" t="s">
        <v>108</v>
      </c>
      <c r="I5" s="38" t="s">
        <v>109</v>
      </c>
      <c r="J5" s="38" t="s">
        <v>110</v>
      </c>
    </row>
    <row r="6" spans="1:10" x14ac:dyDescent="0.25">
      <c r="A6" s="29" t="s">
        <v>111</v>
      </c>
      <c r="B6" s="37">
        <f>'Background Info'!B12</f>
        <v>0</v>
      </c>
      <c r="D6" s="123" t="s">
        <v>112</v>
      </c>
      <c r="E6" s="123" t="s">
        <v>113</v>
      </c>
      <c r="F6" s="104">
        <v>0.4</v>
      </c>
      <c r="G6" s="104" t="s">
        <v>114</v>
      </c>
      <c r="H6" s="104">
        <v>2028</v>
      </c>
      <c r="I6" s="13" t="s">
        <v>115</v>
      </c>
      <c r="J6" s="88"/>
    </row>
    <row r="7" spans="1:10" x14ac:dyDescent="0.25">
      <c r="A7" s="29" t="s">
        <v>116</v>
      </c>
      <c r="B7" s="13" t="s">
        <v>115</v>
      </c>
      <c r="D7" s="123">
        <v>1</v>
      </c>
      <c r="E7" s="123" t="s">
        <v>117</v>
      </c>
      <c r="F7" s="12" t="s">
        <v>118</v>
      </c>
      <c r="G7" s="104" t="s">
        <v>119</v>
      </c>
      <c r="H7" s="12">
        <v>2033</v>
      </c>
      <c r="I7" s="106"/>
      <c r="J7" s="106"/>
    </row>
    <row r="8" spans="1:10" x14ac:dyDescent="0.25">
      <c r="A8" s="29" t="s">
        <v>120</v>
      </c>
      <c r="B8" s="11"/>
      <c r="D8" s="123">
        <v>2</v>
      </c>
      <c r="E8" s="123" t="s">
        <v>121</v>
      </c>
      <c r="F8" s="12" t="s">
        <v>118</v>
      </c>
      <c r="G8" s="104" t="s">
        <v>122</v>
      </c>
      <c r="H8" s="12">
        <v>2038</v>
      </c>
      <c r="I8" s="106"/>
      <c r="J8" s="106"/>
    </row>
    <row r="9" spans="1:10" x14ac:dyDescent="0.25">
      <c r="A9" s="35" t="s">
        <v>123</v>
      </c>
      <c r="B9" s="36" t="str">
        <f>IF(B8&lt;=7, "No", "Yes - Enter EIA Data and use B26")</f>
        <v>No</v>
      </c>
      <c r="D9" s="123">
        <v>3</v>
      </c>
      <c r="E9" s="123" t="s">
        <v>124</v>
      </c>
      <c r="F9" s="12" t="s">
        <v>118</v>
      </c>
      <c r="G9" s="104" t="s">
        <v>125</v>
      </c>
      <c r="H9" s="12">
        <v>2043</v>
      </c>
      <c r="I9" s="106"/>
      <c r="J9" s="106"/>
    </row>
    <row r="10" spans="1:10" x14ac:dyDescent="0.25">
      <c r="D10" s="123">
        <v>4</v>
      </c>
      <c r="E10" s="123" t="s">
        <v>126</v>
      </c>
      <c r="F10" s="12" t="s">
        <v>118</v>
      </c>
      <c r="G10" s="104" t="s">
        <v>127</v>
      </c>
      <c r="H10" s="12" t="s">
        <v>118</v>
      </c>
      <c r="I10" s="106"/>
      <c r="J10" s="106"/>
    </row>
    <row r="11" spans="1:10" x14ac:dyDescent="0.25">
      <c r="A11" s="151" t="s">
        <v>128</v>
      </c>
      <c r="B11" s="152"/>
    </row>
    <row r="12" spans="1:10" ht="15.75" thickBot="1" x14ac:dyDescent="0.3">
      <c r="A12" s="116" t="s">
        <v>129</v>
      </c>
      <c r="B12" s="117">
        <v>0.4</v>
      </c>
    </row>
    <row r="13" spans="1:10" ht="33.75" customHeight="1" thickTop="1" x14ac:dyDescent="0.25">
      <c r="A13" s="147" t="s">
        <v>130</v>
      </c>
      <c r="B13" s="148"/>
    </row>
    <row r="14" spans="1:10" ht="14.25" customHeight="1" x14ac:dyDescent="0.25"/>
    <row r="15" spans="1:10" ht="12.75" customHeight="1" x14ac:dyDescent="0.25">
      <c r="A15" s="142" t="s">
        <v>131</v>
      </c>
      <c r="B15" s="142"/>
      <c r="C15" s="142"/>
    </row>
    <row r="16" spans="1:10" ht="30" x14ac:dyDescent="0.25">
      <c r="A16" s="103" t="s">
        <v>132</v>
      </c>
      <c r="B16" s="103" t="s">
        <v>133</v>
      </c>
      <c r="C16" s="96" t="s">
        <v>134</v>
      </c>
    </row>
    <row r="17" spans="1:10" ht="30" customHeight="1" x14ac:dyDescent="0.25">
      <c r="A17" s="100" t="s">
        <v>135</v>
      </c>
      <c r="B17" s="101"/>
      <c r="C17" s="101"/>
    </row>
    <row r="18" spans="1:10" x14ac:dyDescent="0.25">
      <c r="A18" s="102" t="s">
        <v>136</v>
      </c>
      <c r="B18" s="101"/>
      <c r="C18" s="101"/>
    </row>
    <row r="19" spans="1:10" x14ac:dyDescent="0.25">
      <c r="A19" s="102" t="s">
        <v>137</v>
      </c>
      <c r="B19" s="101"/>
      <c r="C19" s="101"/>
    </row>
    <row r="20" spans="1:10" x14ac:dyDescent="0.25">
      <c r="A20" s="102" t="s">
        <v>138</v>
      </c>
      <c r="B20" s="101"/>
      <c r="C20" s="101"/>
    </row>
    <row r="21" spans="1:10" x14ac:dyDescent="0.25">
      <c r="A21" s="102" t="s">
        <v>139</v>
      </c>
      <c r="B21" s="101"/>
      <c r="C21" s="101"/>
    </row>
    <row r="22" spans="1:10" x14ac:dyDescent="0.25">
      <c r="A22" s="29" t="s">
        <v>140</v>
      </c>
      <c r="B22" s="21">
        <f>SUM(B17:B21)</f>
        <v>0</v>
      </c>
      <c r="C22" s="21">
        <f>SUM(C17:C21)</f>
        <v>0</v>
      </c>
    </row>
    <row r="23" spans="1:10" x14ac:dyDescent="0.25">
      <c r="A23" s="29" t="s">
        <v>141</v>
      </c>
      <c r="B23" s="21">
        <f>B22/5</f>
        <v>0</v>
      </c>
      <c r="C23" s="21">
        <f>C22/5</f>
        <v>0</v>
      </c>
      <c r="F23" s="97"/>
    </row>
    <row r="24" spans="1:10" x14ac:dyDescent="0.25">
      <c r="A24" s="29" t="s">
        <v>142</v>
      </c>
      <c r="B24" s="22" t="e">
        <f>B23/(C23*8760)</f>
        <v>#DIV/0!</v>
      </c>
      <c r="C24" s="21"/>
    </row>
    <row r="25" spans="1:10" x14ac:dyDescent="0.25">
      <c r="A25" s="32"/>
      <c r="B25" s="33"/>
    </row>
    <row r="26" spans="1:10" x14ac:dyDescent="0.25">
      <c r="A26" s="146" t="s">
        <v>143</v>
      </c>
      <c r="B26" s="146"/>
    </row>
    <row r="27" spans="1:10" ht="15.75" thickBot="1" x14ac:dyDescent="0.3">
      <c r="A27" s="116" t="s">
        <v>144</v>
      </c>
      <c r="B27" s="118">
        <v>0.02</v>
      </c>
    </row>
    <row r="28" spans="1:10" ht="15.75" thickTop="1" x14ac:dyDescent="0.25">
      <c r="A28" s="149" t="s">
        <v>145</v>
      </c>
      <c r="B28" s="150"/>
    </row>
    <row r="29" spans="1:10" ht="18" customHeight="1" x14ac:dyDescent="0.25"/>
    <row r="31" spans="1:10" x14ac:dyDescent="0.25">
      <c r="A31" s="34"/>
      <c r="B31" s="34"/>
      <c r="D31" s="34"/>
      <c r="E31" s="34"/>
      <c r="F31" s="34"/>
      <c r="G31" s="34"/>
      <c r="H31" s="34"/>
      <c r="I31" s="34"/>
      <c r="J31" s="34"/>
    </row>
    <row r="34" spans="1:10" s="34" customFormat="1" x14ac:dyDescent="0.25">
      <c r="A34" s="31"/>
      <c r="B34" s="31"/>
      <c r="D34" s="31"/>
      <c r="E34" s="31"/>
      <c r="F34" s="31"/>
      <c r="G34" s="31"/>
      <c r="H34" s="31"/>
      <c r="I34" s="31"/>
      <c r="J34" s="31"/>
    </row>
  </sheetData>
  <mergeCells count="7">
    <mergeCell ref="D4:J4"/>
    <mergeCell ref="A13:B13"/>
    <mergeCell ref="A28:B28"/>
    <mergeCell ref="A11:B11"/>
    <mergeCell ref="A26:B26"/>
    <mergeCell ref="A4:B4"/>
    <mergeCell ref="A15:C15"/>
  </mergeCells>
  <pageMargins left="0.7" right="0.7" top="0.75" bottom="0.75" header="0.3" footer="0.3"/>
  <pageSetup orientation="portrait" horizontalDpi="1200" verticalDpi="12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A505E-3FF5-44C6-A437-1E8303EFDF62}">
  <sheetPr codeName="Sheet7"/>
  <dimension ref="A1:E25"/>
  <sheetViews>
    <sheetView zoomScale="85" zoomScaleNormal="85" workbookViewId="0"/>
  </sheetViews>
  <sheetFormatPr defaultColWidth="8.7109375" defaultRowHeight="15" x14ac:dyDescent="0.25"/>
  <cols>
    <col min="1" max="1" width="17.140625" style="2" customWidth="1"/>
    <col min="2" max="2" width="29" style="2" customWidth="1"/>
    <col min="3" max="4" width="8.7109375" style="2"/>
    <col min="5" max="5" width="25.140625" style="2" customWidth="1"/>
    <col min="6" max="6" width="24.5703125" style="2" customWidth="1"/>
    <col min="7" max="7" width="8.7109375" style="2"/>
    <col min="8" max="8" width="13.85546875" style="2" bestFit="1" customWidth="1"/>
    <col min="9" max="16384" width="8.7109375" style="2"/>
  </cols>
  <sheetData>
    <row r="1" spans="1:5" ht="18.75" x14ac:dyDescent="0.25">
      <c r="A1" s="4" t="s">
        <v>0</v>
      </c>
      <c r="C1" s="4"/>
    </row>
    <row r="2" spans="1:5" s="5" customFormat="1" ht="15.75" x14ac:dyDescent="0.25">
      <c r="A2" s="6" t="s">
        <v>146</v>
      </c>
      <c r="C2" s="1"/>
    </row>
    <row r="4" spans="1:5" x14ac:dyDescent="0.25">
      <c r="A4" s="153" t="s">
        <v>147</v>
      </c>
      <c r="B4" s="154"/>
    </row>
    <row r="5" spans="1:5" ht="18" x14ac:dyDescent="0.35">
      <c r="A5" s="164" t="s">
        <v>148</v>
      </c>
      <c r="B5" s="164"/>
    </row>
    <row r="6" spans="1:5" ht="18.75" thickBot="1" x14ac:dyDescent="0.4">
      <c r="A6" s="119" t="s">
        <v>149</v>
      </c>
      <c r="B6" s="120">
        <f ca="1">ROUND('Nameplate Capacity'!H20,2)</f>
        <v>0</v>
      </c>
      <c r="E6" s="93"/>
    </row>
    <row r="7" spans="1:5" ht="15.75" thickTop="1" x14ac:dyDescent="0.25">
      <c r="A7" s="165" t="s">
        <v>150</v>
      </c>
      <c r="B7" s="165"/>
    </row>
    <row r="8" spans="1:5" ht="15.75" thickBot="1" x14ac:dyDescent="0.3">
      <c r="A8" s="114" t="s">
        <v>151</v>
      </c>
      <c r="B8" s="121">
        <v>8760</v>
      </c>
    </row>
    <row r="9" spans="1:5" ht="18.75" thickTop="1" x14ac:dyDescent="0.35">
      <c r="A9" s="164" t="s">
        <v>152</v>
      </c>
      <c r="B9" s="164"/>
    </row>
    <row r="10" spans="1:5" ht="18.75" thickBot="1" x14ac:dyDescent="0.4">
      <c r="A10" s="114" t="s">
        <v>153</v>
      </c>
      <c r="B10" s="121">
        <f>IF('Capacity Factor'!B9="No",'Capacity Factor'!B12,'Capacity Factor'!B24)</f>
        <v>0.4</v>
      </c>
    </row>
    <row r="11" spans="1:5" ht="18.75" thickTop="1" x14ac:dyDescent="0.35">
      <c r="A11" s="164" t="s">
        <v>154</v>
      </c>
      <c r="B11" s="164"/>
    </row>
    <row r="12" spans="1:5" ht="18.75" thickBot="1" x14ac:dyDescent="0.4">
      <c r="A12" s="114" t="s">
        <v>155</v>
      </c>
      <c r="B12" s="115">
        <f>ROUND('Price Data'!B6,2)</f>
        <v>0</v>
      </c>
    </row>
    <row r="13" spans="1:5" ht="18.75" thickTop="1" x14ac:dyDescent="0.35">
      <c r="A13" s="164" t="s">
        <v>156</v>
      </c>
      <c r="B13" s="164"/>
    </row>
    <row r="14" spans="1:5" ht="18.75" thickBot="1" x14ac:dyDescent="0.4">
      <c r="A14" s="114" t="s">
        <v>157</v>
      </c>
      <c r="B14" s="122">
        <f>'Capacity Factor'!B27</f>
        <v>0.02</v>
      </c>
    </row>
    <row r="15" spans="1:5" ht="18.75" thickTop="1" x14ac:dyDescent="0.35">
      <c r="A15" s="162" t="s">
        <v>158</v>
      </c>
      <c r="B15" s="163"/>
    </row>
    <row r="16" spans="1:5" ht="18" x14ac:dyDescent="0.35">
      <c r="A16" s="24" t="s">
        <v>159</v>
      </c>
      <c r="B16" s="25">
        <f ca="1">ROUND((B6*B8*B10*B12*B14),2)</f>
        <v>0</v>
      </c>
    </row>
    <row r="18" spans="1:3" x14ac:dyDescent="0.25">
      <c r="A18" s="157" t="s">
        <v>160</v>
      </c>
      <c r="B18" s="158"/>
      <c r="C18" s="159"/>
    </row>
    <row r="19" spans="1:3" x14ac:dyDescent="0.25">
      <c r="A19" s="113" t="s">
        <v>161</v>
      </c>
      <c r="B19" s="160" t="s">
        <v>8</v>
      </c>
      <c r="C19" s="161"/>
    </row>
    <row r="20" spans="1:3" s="3" customFormat="1" ht="57" customHeight="1" x14ac:dyDescent="0.35">
      <c r="A20" s="26" t="s">
        <v>149</v>
      </c>
      <c r="B20" s="155" t="s">
        <v>162</v>
      </c>
      <c r="C20" s="156"/>
    </row>
    <row r="21" spans="1:3" s="3" customFormat="1" ht="50.25" customHeight="1" x14ac:dyDescent="0.25">
      <c r="A21" s="27" t="s">
        <v>151</v>
      </c>
      <c r="B21" s="155" t="s">
        <v>163</v>
      </c>
      <c r="C21" s="156"/>
    </row>
    <row r="22" spans="1:3" s="3" customFormat="1" ht="24.75" customHeight="1" x14ac:dyDescent="0.35">
      <c r="A22" s="27" t="s">
        <v>164</v>
      </c>
      <c r="B22" s="155" t="s">
        <v>165</v>
      </c>
      <c r="C22" s="156"/>
    </row>
    <row r="23" spans="1:3" s="3" customFormat="1" ht="50.25" customHeight="1" x14ac:dyDescent="0.35">
      <c r="A23" s="27" t="s">
        <v>166</v>
      </c>
      <c r="B23" s="155" t="s">
        <v>167</v>
      </c>
      <c r="C23" s="156"/>
    </row>
    <row r="24" spans="1:3" ht="18" x14ac:dyDescent="0.35">
      <c r="A24" s="28" t="s">
        <v>168</v>
      </c>
      <c r="B24" s="155" t="s">
        <v>169</v>
      </c>
      <c r="C24" s="156"/>
    </row>
    <row r="25" spans="1:3" ht="18" x14ac:dyDescent="0.35">
      <c r="A25" s="28" t="s">
        <v>170</v>
      </c>
      <c r="B25" s="155" t="s">
        <v>171</v>
      </c>
      <c r="C25" s="156"/>
    </row>
  </sheetData>
  <mergeCells count="15">
    <mergeCell ref="A4:B4"/>
    <mergeCell ref="B24:C24"/>
    <mergeCell ref="B25:C25"/>
    <mergeCell ref="A18:C18"/>
    <mergeCell ref="B19:C19"/>
    <mergeCell ref="B20:C20"/>
    <mergeCell ref="B21:C21"/>
    <mergeCell ref="B22:C22"/>
    <mergeCell ref="B23:C23"/>
    <mergeCell ref="A15:B15"/>
    <mergeCell ref="A5:B5"/>
    <mergeCell ref="A7:B7"/>
    <mergeCell ref="A9:B9"/>
    <mergeCell ref="A11:B11"/>
    <mergeCell ref="A13:B13"/>
  </mergeCells>
  <pageMargins left="0.7" right="0.7" top="0.75" bottom="0.75" header="0.3" footer="0.3"/>
  <pageSetup orientation="portrait" horizontalDpi="1200" verticalDpi="1200"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4E912-BED7-4E22-87FC-9C5A89015074}">
  <sheetPr codeName="Sheet8"/>
  <dimension ref="B3:B4"/>
  <sheetViews>
    <sheetView workbookViewId="0">
      <selection activeCell="F11" sqref="F11"/>
    </sheetView>
  </sheetViews>
  <sheetFormatPr defaultRowHeight="15" x14ac:dyDescent="0.25"/>
  <sheetData>
    <row r="3" spans="2:2" x14ac:dyDescent="0.25">
      <c r="B3" t="s">
        <v>172</v>
      </c>
    </row>
    <row r="4" spans="2:2" x14ac:dyDescent="0.25">
      <c r="B4" t="s">
        <v>173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36d04c-c639-4510-9d55-798cea26cb32">
      <Terms xmlns="http://schemas.microsoft.com/office/infopath/2007/PartnerControls"/>
    </lcf76f155ced4ddcb4097134ff3c332f>
    <TaxCatchAll xmlns="31062a0d-ede8-4112-b4bb-00a9c1bc8e1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98139B26F79D34B967E00459F7F5B4A" ma:contentTypeVersion="13" ma:contentTypeDescription="Create a new document." ma:contentTypeScope="" ma:versionID="eb1cf9729ce2ea585ce221faea92a772">
  <xsd:schema xmlns:xsd="http://www.w3.org/2001/XMLSchema" xmlns:xs="http://www.w3.org/2001/XMLSchema" xmlns:p="http://schemas.microsoft.com/office/2006/metadata/properties" xmlns:ns2="ce36d04c-c639-4510-9d55-798cea26cb32" xmlns:ns3="0a5b1a9f-7e9b-4ff0-8609-abc31179d249" xmlns:ns4="31062a0d-ede8-4112-b4bb-00a9c1bc8e16" targetNamespace="http://schemas.microsoft.com/office/2006/metadata/properties" ma:root="true" ma:fieldsID="386ba6d045617f9a5de9d45775ce16ff" ns2:_="" ns3:_="" ns4:_="">
    <xsd:import namespace="ce36d04c-c639-4510-9d55-798cea26cb32"/>
    <xsd:import namespace="0a5b1a9f-7e9b-4ff0-8609-abc31179d249"/>
    <xsd:import namespace="31062a0d-ede8-4112-b4bb-00a9c1bc8e1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36d04c-c639-4510-9d55-798cea26cb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5b1a9f-7e9b-4ff0-8609-abc31179d24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062a0d-ede8-4112-b4bb-00a9c1bc8e1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c6bb664-18a3-45eb-be8f-bd8d562bf7af}" ma:internalName="TaxCatchAll" ma:showField="CatchAllData" ma:web="0a5b1a9f-7e9b-4ff0-8609-abc31179d2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55B543-DEEB-4446-BCEE-9FFDE2FC5509}">
  <ds:schemaRefs>
    <ds:schemaRef ds:uri="http://schemas.microsoft.com/office/2006/metadata/properties"/>
    <ds:schemaRef ds:uri="http://schemas.microsoft.com/office/infopath/2007/PartnerControls"/>
    <ds:schemaRef ds:uri="ce36d04c-c639-4510-9d55-798cea26cb32"/>
    <ds:schemaRef ds:uri="31062a0d-ede8-4112-b4bb-00a9c1bc8e16"/>
  </ds:schemaRefs>
</ds:datastoreItem>
</file>

<file path=customXml/itemProps2.xml><?xml version="1.0" encoding="utf-8"?>
<ds:datastoreItem xmlns:ds="http://schemas.openxmlformats.org/officeDocument/2006/customXml" ds:itemID="{97A023F3-2670-498B-8DCE-27D4FC121263}">
  <ds:schemaRefs>
    <ds:schemaRef ds:uri="http://schemas.microsoft.com/sharepoint/v3/contenttype/forms"/>
  </ds:schemaRefs>
</ds:datastoreItem>
</file>

<file path=customXml/itemProps3.xml><?xml version="1.0" encoding="utf-8"?>
<ds:datastoreItem xmlns:ds="http://schemas.openxmlformats.org/officeDocument/2006/customXml" ds:itemID="{1431F04D-0672-4A0A-9DB2-5789B8A16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36d04c-c639-4510-9d55-798cea26cb32"/>
    <ds:schemaRef ds:uri="0a5b1a9f-7e9b-4ff0-8609-abc31179d249"/>
    <ds:schemaRef ds:uri="31062a0d-ede8-4112-b4bb-00a9c1bc8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Checklist</vt:lpstr>
      <vt:lpstr>Background Info</vt:lpstr>
      <vt:lpstr>Nameplate Capacity</vt:lpstr>
      <vt:lpstr>Price Data</vt:lpstr>
      <vt:lpstr>Capacity Factor</vt:lpstr>
      <vt:lpstr>Fee Calculation</vt:lpstr>
      <vt:lpstr>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Pollock, Jayson S</cp:lastModifiedBy>
  <cp:revision/>
  <dcterms:created xsi:type="dcterms:W3CDTF">2020-05-20T17:54:56Z</dcterms:created>
  <dcterms:modified xsi:type="dcterms:W3CDTF">2025-03-04T13:20:16Z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0x010100498139B26F79D34B967E00459F7F5B4A</vt:lpwstr>
  </property>
  <property fmtid="{D5CDD505-2E9C-101B-9397-08002B2CF9AE}" pid="3" name="MediaServiceImageTags">
    <vt:lpwstr/>
  </property>
</Properties>
</file>